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senorpete/Desktop/"/>
    </mc:Choice>
  </mc:AlternateContent>
  <xr:revisionPtr revIDLastSave="0" documentId="13_ncr:1_{FF86076F-1561-5C4C-9DA3-8A057B8105DE}" xr6:coauthVersionLast="43" xr6:coauthVersionMax="43" xr10:uidLastSave="{00000000-0000-0000-0000-000000000000}"/>
  <bookViews>
    <workbookView xWindow="0" yWindow="800" windowWidth="28800" windowHeight="16260" activeTab="1" xr2:uid="{00000000-000D-0000-FFFF-FFFF00000000}"/>
  </bookViews>
  <sheets>
    <sheet name="Accident_Map_2010-2013" sheetId="1" r:id="rId1"/>
    <sheet name="Heatmap" sheetId="3" r:id="rId2"/>
    <sheet name="Season Lookup" sheetId="2" r:id="rId3"/>
  </sheets>
  <definedNames>
    <definedName name="_xlnm._FilterDatabase" localSheetId="0" hidden="1">'Accident_Map_2010-2013'!$A$1:$Z$6087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3" l="1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F4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2" i="1"/>
  <c r="D16" i="2" l="1"/>
  <c r="D17" i="2"/>
  <c r="D18" i="2"/>
  <c r="D15" i="2"/>
  <c r="C3" i="1" l="1"/>
  <c r="D3" i="1" s="1"/>
  <c r="K3" i="1" s="1"/>
  <c r="C4" i="1"/>
  <c r="D4" i="1" s="1"/>
  <c r="K4" i="1" s="1"/>
  <c r="C5" i="1"/>
  <c r="D5" i="1" s="1"/>
  <c r="K5" i="1" s="1"/>
  <c r="C6" i="1"/>
  <c r="D6" i="1" s="1"/>
  <c r="K6" i="1" s="1"/>
  <c r="C7" i="1"/>
  <c r="D7" i="1" s="1"/>
  <c r="K7" i="1" s="1"/>
  <c r="C8" i="1"/>
  <c r="D8" i="1" s="1"/>
  <c r="K8" i="1" s="1"/>
  <c r="C9" i="1"/>
  <c r="D9" i="1" s="1"/>
  <c r="K9" i="1" s="1"/>
  <c r="C10" i="1"/>
  <c r="D10" i="1" s="1"/>
  <c r="K10" i="1" s="1"/>
  <c r="C11" i="1"/>
  <c r="D11" i="1" s="1"/>
  <c r="K11" i="1" s="1"/>
  <c r="C12" i="1"/>
  <c r="D12" i="1" s="1"/>
  <c r="K12" i="1" s="1"/>
  <c r="C13" i="1"/>
  <c r="D13" i="1" s="1"/>
  <c r="K13" i="1" s="1"/>
  <c r="C14" i="1"/>
  <c r="D14" i="1" s="1"/>
  <c r="K14" i="1" s="1"/>
  <c r="C15" i="1"/>
  <c r="D15" i="1" s="1"/>
  <c r="K15" i="1" s="1"/>
  <c r="C16" i="1"/>
  <c r="D16" i="1" s="1"/>
  <c r="K16" i="1" s="1"/>
  <c r="C17" i="1"/>
  <c r="D17" i="1" s="1"/>
  <c r="K17" i="1" s="1"/>
  <c r="C18" i="1"/>
  <c r="D18" i="1" s="1"/>
  <c r="K18" i="1" s="1"/>
  <c r="C19" i="1"/>
  <c r="D19" i="1" s="1"/>
  <c r="K19" i="1" s="1"/>
  <c r="C20" i="1"/>
  <c r="D20" i="1" s="1"/>
  <c r="K20" i="1" s="1"/>
  <c r="C21" i="1"/>
  <c r="D21" i="1" s="1"/>
  <c r="K21" i="1" s="1"/>
  <c r="C22" i="1"/>
  <c r="D22" i="1" s="1"/>
  <c r="K22" i="1" s="1"/>
  <c r="C23" i="1"/>
  <c r="D23" i="1" s="1"/>
  <c r="K23" i="1" s="1"/>
  <c r="C24" i="1"/>
  <c r="D24" i="1" s="1"/>
  <c r="K24" i="1" s="1"/>
  <c r="C25" i="1"/>
  <c r="D25" i="1" s="1"/>
  <c r="K25" i="1" s="1"/>
  <c r="C26" i="1"/>
  <c r="D26" i="1" s="1"/>
  <c r="K26" i="1" s="1"/>
  <c r="C27" i="1"/>
  <c r="D27" i="1" s="1"/>
  <c r="K27" i="1" s="1"/>
  <c r="C28" i="1"/>
  <c r="D28" i="1" s="1"/>
  <c r="K28" i="1" s="1"/>
  <c r="C29" i="1"/>
  <c r="D29" i="1" s="1"/>
  <c r="K29" i="1" s="1"/>
  <c r="C30" i="1"/>
  <c r="D30" i="1" s="1"/>
  <c r="K30" i="1" s="1"/>
  <c r="C31" i="1"/>
  <c r="D31" i="1" s="1"/>
  <c r="K31" i="1" s="1"/>
  <c r="C32" i="1"/>
  <c r="D32" i="1" s="1"/>
  <c r="K32" i="1" s="1"/>
  <c r="C33" i="1"/>
  <c r="D33" i="1" s="1"/>
  <c r="K33" i="1" s="1"/>
  <c r="C34" i="1"/>
  <c r="D34" i="1" s="1"/>
  <c r="K34" i="1" s="1"/>
  <c r="C35" i="1"/>
  <c r="D35" i="1" s="1"/>
  <c r="K35" i="1" s="1"/>
  <c r="C36" i="1"/>
  <c r="D36" i="1" s="1"/>
  <c r="K36" i="1" s="1"/>
  <c r="C37" i="1"/>
  <c r="D37" i="1" s="1"/>
  <c r="K37" i="1" s="1"/>
  <c r="C38" i="1"/>
  <c r="D38" i="1" s="1"/>
  <c r="K38" i="1" s="1"/>
  <c r="C39" i="1"/>
  <c r="D39" i="1" s="1"/>
  <c r="K39" i="1" s="1"/>
  <c r="C40" i="1"/>
  <c r="D40" i="1" s="1"/>
  <c r="K40" i="1" s="1"/>
  <c r="C41" i="1"/>
  <c r="D41" i="1" s="1"/>
  <c r="K41" i="1" s="1"/>
  <c r="C42" i="1"/>
  <c r="D42" i="1" s="1"/>
  <c r="K42" i="1" s="1"/>
  <c r="C43" i="1"/>
  <c r="D43" i="1" s="1"/>
  <c r="K43" i="1" s="1"/>
  <c r="C44" i="1"/>
  <c r="D44" i="1" s="1"/>
  <c r="K44" i="1" s="1"/>
  <c r="C45" i="1"/>
  <c r="D45" i="1" s="1"/>
  <c r="K45" i="1" s="1"/>
  <c r="C46" i="1"/>
  <c r="D46" i="1" s="1"/>
  <c r="K46" i="1" s="1"/>
  <c r="C47" i="1"/>
  <c r="D47" i="1" s="1"/>
  <c r="K47" i="1" s="1"/>
  <c r="C48" i="1"/>
  <c r="D48" i="1" s="1"/>
  <c r="K48" i="1" s="1"/>
  <c r="C49" i="1"/>
  <c r="D49" i="1" s="1"/>
  <c r="K49" i="1" s="1"/>
  <c r="C50" i="1"/>
  <c r="D50" i="1" s="1"/>
  <c r="K50" i="1" s="1"/>
  <c r="C51" i="1"/>
  <c r="D51" i="1" s="1"/>
  <c r="K51" i="1" s="1"/>
  <c r="C52" i="1"/>
  <c r="D52" i="1" s="1"/>
  <c r="K52" i="1" s="1"/>
  <c r="C53" i="1"/>
  <c r="D53" i="1" s="1"/>
  <c r="K53" i="1" s="1"/>
  <c r="C54" i="1"/>
  <c r="D54" i="1" s="1"/>
  <c r="K54" i="1" s="1"/>
  <c r="C55" i="1"/>
  <c r="D55" i="1" s="1"/>
  <c r="K55" i="1" s="1"/>
  <c r="C56" i="1"/>
  <c r="D56" i="1" s="1"/>
  <c r="K56" i="1" s="1"/>
  <c r="C57" i="1"/>
  <c r="D57" i="1" s="1"/>
  <c r="K57" i="1" s="1"/>
  <c r="C58" i="1"/>
  <c r="D58" i="1" s="1"/>
  <c r="K58" i="1" s="1"/>
  <c r="C59" i="1"/>
  <c r="D59" i="1" s="1"/>
  <c r="K59" i="1" s="1"/>
  <c r="C60" i="1"/>
  <c r="D60" i="1" s="1"/>
  <c r="K60" i="1" s="1"/>
  <c r="C61" i="1"/>
  <c r="D61" i="1" s="1"/>
  <c r="K61" i="1" s="1"/>
  <c r="C62" i="1"/>
  <c r="D62" i="1" s="1"/>
  <c r="K62" i="1" s="1"/>
  <c r="C63" i="1"/>
  <c r="D63" i="1" s="1"/>
  <c r="K63" i="1" s="1"/>
  <c r="C64" i="1"/>
  <c r="D64" i="1" s="1"/>
  <c r="K64" i="1" s="1"/>
  <c r="C65" i="1"/>
  <c r="D65" i="1" s="1"/>
  <c r="K65" i="1" s="1"/>
  <c r="C66" i="1"/>
  <c r="D66" i="1" s="1"/>
  <c r="K66" i="1" s="1"/>
  <c r="C67" i="1"/>
  <c r="D67" i="1" s="1"/>
  <c r="K67" i="1" s="1"/>
  <c r="C68" i="1"/>
  <c r="D68" i="1" s="1"/>
  <c r="K68" i="1" s="1"/>
  <c r="C69" i="1"/>
  <c r="D69" i="1" s="1"/>
  <c r="K69" i="1" s="1"/>
  <c r="C70" i="1"/>
  <c r="D70" i="1" s="1"/>
  <c r="K70" i="1" s="1"/>
  <c r="C71" i="1"/>
  <c r="D71" i="1" s="1"/>
  <c r="K71" i="1" s="1"/>
  <c r="C72" i="1"/>
  <c r="D72" i="1" s="1"/>
  <c r="K72" i="1" s="1"/>
  <c r="C73" i="1"/>
  <c r="D73" i="1" s="1"/>
  <c r="K73" i="1" s="1"/>
  <c r="C74" i="1"/>
  <c r="D74" i="1" s="1"/>
  <c r="K74" i="1" s="1"/>
  <c r="C75" i="1"/>
  <c r="D75" i="1" s="1"/>
  <c r="K75" i="1" s="1"/>
  <c r="C76" i="1"/>
  <c r="D76" i="1" s="1"/>
  <c r="K76" i="1" s="1"/>
  <c r="C77" i="1"/>
  <c r="D77" i="1" s="1"/>
  <c r="K77" i="1" s="1"/>
  <c r="C78" i="1"/>
  <c r="D78" i="1" s="1"/>
  <c r="K78" i="1" s="1"/>
  <c r="C79" i="1"/>
  <c r="D79" i="1" s="1"/>
  <c r="K79" i="1" s="1"/>
  <c r="C80" i="1"/>
  <c r="D80" i="1" s="1"/>
  <c r="K80" i="1" s="1"/>
  <c r="C81" i="1"/>
  <c r="D81" i="1" s="1"/>
  <c r="K81" i="1" s="1"/>
  <c r="C82" i="1"/>
  <c r="D82" i="1" s="1"/>
  <c r="K82" i="1" s="1"/>
  <c r="C83" i="1"/>
  <c r="D83" i="1" s="1"/>
  <c r="K83" i="1" s="1"/>
  <c r="C84" i="1"/>
  <c r="D84" i="1" s="1"/>
  <c r="K84" i="1" s="1"/>
  <c r="C85" i="1"/>
  <c r="D85" i="1" s="1"/>
  <c r="K85" i="1" s="1"/>
  <c r="C86" i="1"/>
  <c r="D86" i="1" s="1"/>
  <c r="K86" i="1" s="1"/>
  <c r="C87" i="1"/>
  <c r="D87" i="1" s="1"/>
  <c r="K87" i="1" s="1"/>
  <c r="C88" i="1"/>
  <c r="D88" i="1" s="1"/>
  <c r="K88" i="1" s="1"/>
  <c r="C89" i="1"/>
  <c r="D89" i="1" s="1"/>
  <c r="K89" i="1" s="1"/>
  <c r="C90" i="1"/>
  <c r="D90" i="1" s="1"/>
  <c r="K90" i="1" s="1"/>
  <c r="C91" i="1"/>
  <c r="D91" i="1" s="1"/>
  <c r="K91" i="1" s="1"/>
  <c r="C92" i="1"/>
  <c r="D92" i="1" s="1"/>
  <c r="K92" i="1" s="1"/>
  <c r="C93" i="1"/>
  <c r="D93" i="1" s="1"/>
  <c r="K93" i="1" s="1"/>
  <c r="C94" i="1"/>
  <c r="D94" i="1" s="1"/>
  <c r="K94" i="1" s="1"/>
  <c r="C95" i="1"/>
  <c r="D95" i="1" s="1"/>
  <c r="K95" i="1" s="1"/>
  <c r="C96" i="1"/>
  <c r="D96" i="1" s="1"/>
  <c r="K96" i="1" s="1"/>
  <c r="C97" i="1"/>
  <c r="D97" i="1" s="1"/>
  <c r="K97" i="1" s="1"/>
  <c r="C98" i="1"/>
  <c r="D98" i="1" s="1"/>
  <c r="K98" i="1" s="1"/>
  <c r="C99" i="1"/>
  <c r="D99" i="1" s="1"/>
  <c r="K99" i="1" s="1"/>
  <c r="C100" i="1"/>
  <c r="D100" i="1" s="1"/>
  <c r="K100" i="1" s="1"/>
  <c r="C101" i="1"/>
  <c r="D101" i="1" s="1"/>
  <c r="K101" i="1" s="1"/>
  <c r="C102" i="1"/>
  <c r="D102" i="1" s="1"/>
  <c r="K102" i="1" s="1"/>
  <c r="C103" i="1"/>
  <c r="D103" i="1" s="1"/>
  <c r="K103" i="1" s="1"/>
  <c r="C104" i="1"/>
  <c r="D104" i="1" s="1"/>
  <c r="K104" i="1" s="1"/>
  <c r="C105" i="1"/>
  <c r="D105" i="1" s="1"/>
  <c r="K105" i="1" s="1"/>
  <c r="C106" i="1"/>
  <c r="D106" i="1" s="1"/>
  <c r="K106" i="1" s="1"/>
  <c r="C107" i="1"/>
  <c r="D107" i="1" s="1"/>
  <c r="K107" i="1" s="1"/>
  <c r="C108" i="1"/>
  <c r="D108" i="1" s="1"/>
  <c r="K108" i="1" s="1"/>
  <c r="C109" i="1"/>
  <c r="D109" i="1" s="1"/>
  <c r="K109" i="1" s="1"/>
  <c r="C110" i="1"/>
  <c r="D110" i="1" s="1"/>
  <c r="K110" i="1" s="1"/>
  <c r="C111" i="1"/>
  <c r="D111" i="1" s="1"/>
  <c r="K111" i="1" s="1"/>
  <c r="C112" i="1"/>
  <c r="D112" i="1" s="1"/>
  <c r="K112" i="1" s="1"/>
  <c r="C113" i="1"/>
  <c r="D113" i="1" s="1"/>
  <c r="K113" i="1" s="1"/>
  <c r="C114" i="1"/>
  <c r="D114" i="1" s="1"/>
  <c r="K114" i="1" s="1"/>
  <c r="C115" i="1"/>
  <c r="D115" i="1" s="1"/>
  <c r="K115" i="1" s="1"/>
  <c r="C116" i="1"/>
  <c r="D116" i="1" s="1"/>
  <c r="K116" i="1" s="1"/>
  <c r="C117" i="1"/>
  <c r="D117" i="1" s="1"/>
  <c r="K117" i="1" s="1"/>
  <c r="C118" i="1"/>
  <c r="D118" i="1" s="1"/>
  <c r="K118" i="1" s="1"/>
  <c r="C119" i="1"/>
  <c r="D119" i="1" s="1"/>
  <c r="K119" i="1" s="1"/>
  <c r="C120" i="1"/>
  <c r="D120" i="1" s="1"/>
  <c r="K120" i="1" s="1"/>
  <c r="C121" i="1"/>
  <c r="D121" i="1" s="1"/>
  <c r="K121" i="1" s="1"/>
  <c r="C122" i="1"/>
  <c r="D122" i="1" s="1"/>
  <c r="K122" i="1" s="1"/>
  <c r="C123" i="1"/>
  <c r="D123" i="1" s="1"/>
  <c r="K123" i="1" s="1"/>
  <c r="C124" i="1"/>
  <c r="D124" i="1" s="1"/>
  <c r="K124" i="1" s="1"/>
  <c r="C125" i="1"/>
  <c r="D125" i="1" s="1"/>
  <c r="K125" i="1" s="1"/>
  <c r="C126" i="1"/>
  <c r="D126" i="1" s="1"/>
  <c r="K126" i="1" s="1"/>
  <c r="C127" i="1"/>
  <c r="D127" i="1" s="1"/>
  <c r="K127" i="1" s="1"/>
  <c r="C128" i="1"/>
  <c r="D128" i="1" s="1"/>
  <c r="K128" i="1" s="1"/>
  <c r="C129" i="1"/>
  <c r="D129" i="1" s="1"/>
  <c r="K129" i="1" s="1"/>
  <c r="C130" i="1"/>
  <c r="D130" i="1" s="1"/>
  <c r="K130" i="1" s="1"/>
  <c r="C131" i="1"/>
  <c r="D131" i="1" s="1"/>
  <c r="K131" i="1" s="1"/>
  <c r="C132" i="1"/>
  <c r="D132" i="1" s="1"/>
  <c r="K132" i="1" s="1"/>
  <c r="C133" i="1"/>
  <c r="D133" i="1" s="1"/>
  <c r="K133" i="1" s="1"/>
  <c r="C134" i="1"/>
  <c r="D134" i="1" s="1"/>
  <c r="K134" i="1" s="1"/>
  <c r="C135" i="1"/>
  <c r="D135" i="1" s="1"/>
  <c r="K135" i="1" s="1"/>
  <c r="C136" i="1"/>
  <c r="D136" i="1" s="1"/>
  <c r="K136" i="1" s="1"/>
  <c r="C137" i="1"/>
  <c r="D137" i="1" s="1"/>
  <c r="K137" i="1" s="1"/>
  <c r="C138" i="1"/>
  <c r="D138" i="1" s="1"/>
  <c r="K138" i="1" s="1"/>
  <c r="C139" i="1"/>
  <c r="D139" i="1" s="1"/>
  <c r="K139" i="1" s="1"/>
  <c r="C140" i="1"/>
  <c r="D140" i="1" s="1"/>
  <c r="K140" i="1" s="1"/>
  <c r="C141" i="1"/>
  <c r="D141" i="1" s="1"/>
  <c r="K141" i="1" s="1"/>
  <c r="C142" i="1"/>
  <c r="D142" i="1" s="1"/>
  <c r="K142" i="1" s="1"/>
  <c r="C143" i="1"/>
  <c r="D143" i="1" s="1"/>
  <c r="K143" i="1" s="1"/>
  <c r="C144" i="1"/>
  <c r="D144" i="1" s="1"/>
  <c r="K144" i="1" s="1"/>
  <c r="C145" i="1"/>
  <c r="D145" i="1" s="1"/>
  <c r="K145" i="1" s="1"/>
  <c r="C146" i="1"/>
  <c r="D146" i="1" s="1"/>
  <c r="K146" i="1" s="1"/>
  <c r="C147" i="1"/>
  <c r="D147" i="1" s="1"/>
  <c r="K147" i="1" s="1"/>
  <c r="C148" i="1"/>
  <c r="D148" i="1" s="1"/>
  <c r="K148" i="1" s="1"/>
  <c r="C149" i="1"/>
  <c r="D149" i="1" s="1"/>
  <c r="K149" i="1" s="1"/>
  <c r="C150" i="1"/>
  <c r="D150" i="1" s="1"/>
  <c r="K150" i="1" s="1"/>
  <c r="C151" i="1"/>
  <c r="D151" i="1" s="1"/>
  <c r="K151" i="1" s="1"/>
  <c r="C152" i="1"/>
  <c r="D152" i="1" s="1"/>
  <c r="K152" i="1" s="1"/>
  <c r="C153" i="1"/>
  <c r="D153" i="1" s="1"/>
  <c r="K153" i="1" s="1"/>
  <c r="C154" i="1"/>
  <c r="D154" i="1" s="1"/>
  <c r="K154" i="1" s="1"/>
  <c r="C155" i="1"/>
  <c r="D155" i="1" s="1"/>
  <c r="K155" i="1" s="1"/>
  <c r="C156" i="1"/>
  <c r="D156" i="1" s="1"/>
  <c r="K156" i="1" s="1"/>
  <c r="C157" i="1"/>
  <c r="D157" i="1" s="1"/>
  <c r="K157" i="1" s="1"/>
  <c r="C158" i="1"/>
  <c r="D158" i="1" s="1"/>
  <c r="K158" i="1" s="1"/>
  <c r="C159" i="1"/>
  <c r="D159" i="1" s="1"/>
  <c r="K159" i="1" s="1"/>
  <c r="C160" i="1"/>
  <c r="D160" i="1" s="1"/>
  <c r="K160" i="1" s="1"/>
  <c r="C161" i="1"/>
  <c r="D161" i="1" s="1"/>
  <c r="K161" i="1" s="1"/>
  <c r="C162" i="1"/>
  <c r="D162" i="1" s="1"/>
  <c r="K162" i="1" s="1"/>
  <c r="C163" i="1"/>
  <c r="D163" i="1" s="1"/>
  <c r="K163" i="1" s="1"/>
  <c r="C164" i="1"/>
  <c r="D164" i="1" s="1"/>
  <c r="K164" i="1" s="1"/>
  <c r="C165" i="1"/>
  <c r="D165" i="1" s="1"/>
  <c r="K165" i="1" s="1"/>
  <c r="C166" i="1"/>
  <c r="D166" i="1" s="1"/>
  <c r="K166" i="1" s="1"/>
  <c r="C167" i="1"/>
  <c r="D167" i="1" s="1"/>
  <c r="K167" i="1" s="1"/>
  <c r="C168" i="1"/>
  <c r="D168" i="1" s="1"/>
  <c r="K168" i="1" s="1"/>
  <c r="C169" i="1"/>
  <c r="D169" i="1" s="1"/>
  <c r="K169" i="1" s="1"/>
  <c r="C170" i="1"/>
  <c r="D170" i="1" s="1"/>
  <c r="K170" i="1" s="1"/>
  <c r="C171" i="1"/>
  <c r="D171" i="1" s="1"/>
  <c r="K171" i="1" s="1"/>
  <c r="C172" i="1"/>
  <c r="D172" i="1" s="1"/>
  <c r="K172" i="1" s="1"/>
  <c r="C173" i="1"/>
  <c r="D173" i="1" s="1"/>
  <c r="K173" i="1" s="1"/>
  <c r="C174" i="1"/>
  <c r="D174" i="1" s="1"/>
  <c r="K174" i="1" s="1"/>
  <c r="C175" i="1"/>
  <c r="D175" i="1" s="1"/>
  <c r="K175" i="1" s="1"/>
  <c r="C176" i="1"/>
  <c r="D176" i="1" s="1"/>
  <c r="K176" i="1" s="1"/>
  <c r="C177" i="1"/>
  <c r="D177" i="1" s="1"/>
  <c r="K177" i="1" s="1"/>
  <c r="C178" i="1"/>
  <c r="D178" i="1" s="1"/>
  <c r="K178" i="1" s="1"/>
  <c r="C179" i="1"/>
  <c r="D179" i="1" s="1"/>
  <c r="K179" i="1" s="1"/>
  <c r="C180" i="1"/>
  <c r="D180" i="1" s="1"/>
  <c r="K180" i="1" s="1"/>
  <c r="C181" i="1"/>
  <c r="D181" i="1" s="1"/>
  <c r="K181" i="1" s="1"/>
  <c r="C182" i="1"/>
  <c r="D182" i="1" s="1"/>
  <c r="K182" i="1" s="1"/>
  <c r="C183" i="1"/>
  <c r="D183" i="1" s="1"/>
  <c r="K183" i="1" s="1"/>
  <c r="C184" i="1"/>
  <c r="D184" i="1" s="1"/>
  <c r="K184" i="1" s="1"/>
  <c r="C185" i="1"/>
  <c r="D185" i="1" s="1"/>
  <c r="K185" i="1" s="1"/>
  <c r="C186" i="1"/>
  <c r="D186" i="1" s="1"/>
  <c r="K186" i="1" s="1"/>
  <c r="C187" i="1"/>
  <c r="D187" i="1" s="1"/>
  <c r="K187" i="1" s="1"/>
  <c r="C188" i="1"/>
  <c r="D188" i="1" s="1"/>
  <c r="K188" i="1" s="1"/>
  <c r="C189" i="1"/>
  <c r="D189" i="1" s="1"/>
  <c r="K189" i="1" s="1"/>
  <c r="C190" i="1"/>
  <c r="D190" i="1" s="1"/>
  <c r="K190" i="1" s="1"/>
  <c r="C191" i="1"/>
  <c r="D191" i="1" s="1"/>
  <c r="K191" i="1" s="1"/>
  <c r="C192" i="1"/>
  <c r="D192" i="1" s="1"/>
  <c r="K192" i="1" s="1"/>
  <c r="C193" i="1"/>
  <c r="D193" i="1" s="1"/>
  <c r="K193" i="1" s="1"/>
  <c r="C194" i="1"/>
  <c r="D194" i="1" s="1"/>
  <c r="K194" i="1" s="1"/>
  <c r="C195" i="1"/>
  <c r="D195" i="1" s="1"/>
  <c r="K195" i="1" s="1"/>
  <c r="C196" i="1"/>
  <c r="D196" i="1" s="1"/>
  <c r="K196" i="1" s="1"/>
  <c r="C197" i="1"/>
  <c r="D197" i="1" s="1"/>
  <c r="K197" i="1" s="1"/>
  <c r="C198" i="1"/>
  <c r="D198" i="1" s="1"/>
  <c r="K198" i="1" s="1"/>
  <c r="C199" i="1"/>
  <c r="D199" i="1" s="1"/>
  <c r="K199" i="1" s="1"/>
  <c r="C200" i="1"/>
  <c r="D200" i="1" s="1"/>
  <c r="K200" i="1" s="1"/>
  <c r="C201" i="1"/>
  <c r="D201" i="1" s="1"/>
  <c r="K201" i="1" s="1"/>
  <c r="C202" i="1"/>
  <c r="D202" i="1" s="1"/>
  <c r="K202" i="1" s="1"/>
  <c r="C203" i="1"/>
  <c r="D203" i="1" s="1"/>
  <c r="K203" i="1" s="1"/>
  <c r="C204" i="1"/>
  <c r="D204" i="1" s="1"/>
  <c r="K204" i="1" s="1"/>
  <c r="C205" i="1"/>
  <c r="D205" i="1" s="1"/>
  <c r="K205" i="1" s="1"/>
  <c r="C206" i="1"/>
  <c r="D206" i="1" s="1"/>
  <c r="K206" i="1" s="1"/>
  <c r="C207" i="1"/>
  <c r="D207" i="1" s="1"/>
  <c r="K207" i="1" s="1"/>
  <c r="C208" i="1"/>
  <c r="D208" i="1" s="1"/>
  <c r="K208" i="1" s="1"/>
  <c r="C209" i="1"/>
  <c r="D209" i="1" s="1"/>
  <c r="K209" i="1" s="1"/>
  <c r="C210" i="1"/>
  <c r="D210" i="1" s="1"/>
  <c r="K210" i="1" s="1"/>
  <c r="C211" i="1"/>
  <c r="D211" i="1" s="1"/>
  <c r="K211" i="1" s="1"/>
  <c r="C212" i="1"/>
  <c r="D212" i="1" s="1"/>
  <c r="K212" i="1" s="1"/>
  <c r="C213" i="1"/>
  <c r="D213" i="1" s="1"/>
  <c r="K213" i="1" s="1"/>
  <c r="C214" i="1"/>
  <c r="D214" i="1" s="1"/>
  <c r="K214" i="1" s="1"/>
  <c r="C215" i="1"/>
  <c r="D215" i="1" s="1"/>
  <c r="K215" i="1" s="1"/>
  <c r="C216" i="1"/>
  <c r="D216" i="1" s="1"/>
  <c r="K216" i="1" s="1"/>
  <c r="C217" i="1"/>
  <c r="D217" i="1" s="1"/>
  <c r="K217" i="1" s="1"/>
  <c r="C218" i="1"/>
  <c r="D218" i="1" s="1"/>
  <c r="K218" i="1" s="1"/>
  <c r="C219" i="1"/>
  <c r="D219" i="1" s="1"/>
  <c r="K219" i="1" s="1"/>
  <c r="C220" i="1"/>
  <c r="D220" i="1" s="1"/>
  <c r="K220" i="1" s="1"/>
  <c r="C221" i="1"/>
  <c r="D221" i="1" s="1"/>
  <c r="K221" i="1" s="1"/>
  <c r="C222" i="1"/>
  <c r="D222" i="1" s="1"/>
  <c r="K222" i="1" s="1"/>
  <c r="C223" i="1"/>
  <c r="D223" i="1" s="1"/>
  <c r="K223" i="1" s="1"/>
  <c r="C224" i="1"/>
  <c r="D224" i="1" s="1"/>
  <c r="K224" i="1" s="1"/>
  <c r="C225" i="1"/>
  <c r="D225" i="1" s="1"/>
  <c r="K225" i="1" s="1"/>
  <c r="C226" i="1"/>
  <c r="D226" i="1" s="1"/>
  <c r="K226" i="1" s="1"/>
  <c r="C227" i="1"/>
  <c r="D227" i="1" s="1"/>
  <c r="K227" i="1" s="1"/>
  <c r="C228" i="1"/>
  <c r="D228" i="1" s="1"/>
  <c r="K228" i="1" s="1"/>
  <c r="C229" i="1"/>
  <c r="D229" i="1" s="1"/>
  <c r="K229" i="1" s="1"/>
  <c r="C230" i="1"/>
  <c r="D230" i="1" s="1"/>
  <c r="K230" i="1" s="1"/>
  <c r="C231" i="1"/>
  <c r="D231" i="1" s="1"/>
  <c r="K231" i="1" s="1"/>
  <c r="C232" i="1"/>
  <c r="D232" i="1" s="1"/>
  <c r="K232" i="1" s="1"/>
  <c r="C233" i="1"/>
  <c r="D233" i="1" s="1"/>
  <c r="K233" i="1" s="1"/>
  <c r="C234" i="1"/>
  <c r="D234" i="1" s="1"/>
  <c r="K234" i="1" s="1"/>
  <c r="C235" i="1"/>
  <c r="D235" i="1" s="1"/>
  <c r="K235" i="1" s="1"/>
  <c r="C236" i="1"/>
  <c r="D236" i="1" s="1"/>
  <c r="K236" i="1" s="1"/>
  <c r="C237" i="1"/>
  <c r="D237" i="1" s="1"/>
  <c r="K237" i="1" s="1"/>
  <c r="C238" i="1"/>
  <c r="D238" i="1" s="1"/>
  <c r="K238" i="1" s="1"/>
  <c r="C239" i="1"/>
  <c r="D239" i="1" s="1"/>
  <c r="K239" i="1" s="1"/>
  <c r="C240" i="1"/>
  <c r="D240" i="1" s="1"/>
  <c r="K240" i="1" s="1"/>
  <c r="C241" i="1"/>
  <c r="D241" i="1" s="1"/>
  <c r="K241" i="1" s="1"/>
  <c r="C242" i="1"/>
  <c r="D242" i="1" s="1"/>
  <c r="K242" i="1" s="1"/>
  <c r="C243" i="1"/>
  <c r="D243" i="1" s="1"/>
  <c r="K243" i="1" s="1"/>
  <c r="C244" i="1"/>
  <c r="D244" i="1" s="1"/>
  <c r="K244" i="1" s="1"/>
  <c r="C245" i="1"/>
  <c r="D245" i="1" s="1"/>
  <c r="K245" i="1" s="1"/>
  <c r="C246" i="1"/>
  <c r="D246" i="1" s="1"/>
  <c r="K246" i="1" s="1"/>
  <c r="C247" i="1"/>
  <c r="D247" i="1" s="1"/>
  <c r="K247" i="1" s="1"/>
  <c r="C248" i="1"/>
  <c r="D248" i="1" s="1"/>
  <c r="K248" i="1" s="1"/>
  <c r="C249" i="1"/>
  <c r="D249" i="1" s="1"/>
  <c r="K249" i="1" s="1"/>
  <c r="C250" i="1"/>
  <c r="D250" i="1" s="1"/>
  <c r="K250" i="1" s="1"/>
  <c r="C251" i="1"/>
  <c r="D251" i="1" s="1"/>
  <c r="K251" i="1" s="1"/>
  <c r="C252" i="1"/>
  <c r="D252" i="1" s="1"/>
  <c r="K252" i="1" s="1"/>
  <c r="C253" i="1"/>
  <c r="D253" i="1" s="1"/>
  <c r="K253" i="1" s="1"/>
  <c r="C254" i="1"/>
  <c r="D254" i="1" s="1"/>
  <c r="K254" i="1" s="1"/>
  <c r="C255" i="1"/>
  <c r="D255" i="1" s="1"/>
  <c r="K255" i="1" s="1"/>
  <c r="C256" i="1"/>
  <c r="D256" i="1" s="1"/>
  <c r="K256" i="1" s="1"/>
  <c r="C257" i="1"/>
  <c r="D257" i="1" s="1"/>
  <c r="K257" i="1" s="1"/>
  <c r="C258" i="1"/>
  <c r="D258" i="1" s="1"/>
  <c r="K258" i="1" s="1"/>
  <c r="C259" i="1"/>
  <c r="D259" i="1" s="1"/>
  <c r="K259" i="1" s="1"/>
  <c r="C260" i="1"/>
  <c r="D260" i="1" s="1"/>
  <c r="K260" i="1" s="1"/>
  <c r="C261" i="1"/>
  <c r="D261" i="1" s="1"/>
  <c r="K261" i="1" s="1"/>
  <c r="C262" i="1"/>
  <c r="D262" i="1" s="1"/>
  <c r="K262" i="1" s="1"/>
  <c r="C263" i="1"/>
  <c r="D263" i="1" s="1"/>
  <c r="K263" i="1" s="1"/>
  <c r="C264" i="1"/>
  <c r="D264" i="1" s="1"/>
  <c r="K264" i="1" s="1"/>
  <c r="C265" i="1"/>
  <c r="D265" i="1" s="1"/>
  <c r="K265" i="1" s="1"/>
  <c r="C266" i="1"/>
  <c r="D266" i="1" s="1"/>
  <c r="K266" i="1" s="1"/>
  <c r="C267" i="1"/>
  <c r="D267" i="1" s="1"/>
  <c r="K267" i="1" s="1"/>
  <c r="C268" i="1"/>
  <c r="D268" i="1" s="1"/>
  <c r="K268" i="1" s="1"/>
  <c r="C269" i="1"/>
  <c r="D269" i="1" s="1"/>
  <c r="K269" i="1" s="1"/>
  <c r="C270" i="1"/>
  <c r="D270" i="1" s="1"/>
  <c r="K270" i="1" s="1"/>
  <c r="C271" i="1"/>
  <c r="D271" i="1" s="1"/>
  <c r="K271" i="1" s="1"/>
  <c r="C272" i="1"/>
  <c r="D272" i="1" s="1"/>
  <c r="K272" i="1" s="1"/>
  <c r="C273" i="1"/>
  <c r="D273" i="1" s="1"/>
  <c r="K273" i="1" s="1"/>
  <c r="C274" i="1"/>
  <c r="D274" i="1" s="1"/>
  <c r="K274" i="1" s="1"/>
  <c r="C275" i="1"/>
  <c r="D275" i="1" s="1"/>
  <c r="K275" i="1" s="1"/>
  <c r="C276" i="1"/>
  <c r="D276" i="1" s="1"/>
  <c r="K276" i="1" s="1"/>
  <c r="C277" i="1"/>
  <c r="D277" i="1" s="1"/>
  <c r="K277" i="1" s="1"/>
  <c r="C278" i="1"/>
  <c r="D278" i="1" s="1"/>
  <c r="K278" i="1" s="1"/>
  <c r="C279" i="1"/>
  <c r="D279" i="1" s="1"/>
  <c r="K279" i="1" s="1"/>
  <c r="C280" i="1"/>
  <c r="D280" i="1" s="1"/>
  <c r="K280" i="1" s="1"/>
  <c r="C281" i="1"/>
  <c r="D281" i="1" s="1"/>
  <c r="K281" i="1" s="1"/>
  <c r="C282" i="1"/>
  <c r="D282" i="1" s="1"/>
  <c r="K282" i="1" s="1"/>
  <c r="C283" i="1"/>
  <c r="D283" i="1" s="1"/>
  <c r="K283" i="1" s="1"/>
  <c r="C284" i="1"/>
  <c r="D284" i="1" s="1"/>
  <c r="K284" i="1" s="1"/>
  <c r="C285" i="1"/>
  <c r="D285" i="1" s="1"/>
  <c r="K285" i="1" s="1"/>
  <c r="C286" i="1"/>
  <c r="D286" i="1" s="1"/>
  <c r="K286" i="1" s="1"/>
  <c r="C287" i="1"/>
  <c r="D287" i="1" s="1"/>
  <c r="K287" i="1" s="1"/>
  <c r="C288" i="1"/>
  <c r="D288" i="1" s="1"/>
  <c r="K288" i="1" s="1"/>
  <c r="C289" i="1"/>
  <c r="D289" i="1" s="1"/>
  <c r="K289" i="1" s="1"/>
  <c r="C290" i="1"/>
  <c r="D290" i="1" s="1"/>
  <c r="K290" i="1" s="1"/>
  <c r="C291" i="1"/>
  <c r="D291" i="1" s="1"/>
  <c r="K291" i="1" s="1"/>
  <c r="C292" i="1"/>
  <c r="D292" i="1" s="1"/>
  <c r="K292" i="1" s="1"/>
  <c r="C293" i="1"/>
  <c r="D293" i="1" s="1"/>
  <c r="K293" i="1" s="1"/>
  <c r="C294" i="1"/>
  <c r="D294" i="1" s="1"/>
  <c r="K294" i="1" s="1"/>
  <c r="C295" i="1"/>
  <c r="D295" i="1" s="1"/>
  <c r="K295" i="1" s="1"/>
  <c r="C296" i="1"/>
  <c r="D296" i="1" s="1"/>
  <c r="K296" i="1" s="1"/>
  <c r="C297" i="1"/>
  <c r="D297" i="1" s="1"/>
  <c r="K297" i="1" s="1"/>
  <c r="C298" i="1"/>
  <c r="D298" i="1" s="1"/>
  <c r="K298" i="1" s="1"/>
  <c r="C299" i="1"/>
  <c r="D299" i="1" s="1"/>
  <c r="K299" i="1" s="1"/>
  <c r="C300" i="1"/>
  <c r="D300" i="1" s="1"/>
  <c r="K300" i="1" s="1"/>
  <c r="C301" i="1"/>
  <c r="D301" i="1" s="1"/>
  <c r="K301" i="1" s="1"/>
  <c r="C302" i="1"/>
  <c r="D302" i="1" s="1"/>
  <c r="K302" i="1" s="1"/>
  <c r="C303" i="1"/>
  <c r="D303" i="1" s="1"/>
  <c r="K303" i="1" s="1"/>
  <c r="C304" i="1"/>
  <c r="D304" i="1" s="1"/>
  <c r="K304" i="1" s="1"/>
  <c r="C305" i="1"/>
  <c r="D305" i="1" s="1"/>
  <c r="K305" i="1" s="1"/>
  <c r="C306" i="1"/>
  <c r="D306" i="1" s="1"/>
  <c r="K306" i="1" s="1"/>
  <c r="C307" i="1"/>
  <c r="D307" i="1" s="1"/>
  <c r="K307" i="1" s="1"/>
  <c r="C308" i="1"/>
  <c r="D308" i="1" s="1"/>
  <c r="K308" i="1" s="1"/>
  <c r="C309" i="1"/>
  <c r="D309" i="1" s="1"/>
  <c r="K309" i="1" s="1"/>
  <c r="C310" i="1"/>
  <c r="D310" i="1" s="1"/>
  <c r="K310" i="1" s="1"/>
  <c r="C311" i="1"/>
  <c r="D311" i="1" s="1"/>
  <c r="K311" i="1" s="1"/>
  <c r="C312" i="1"/>
  <c r="D312" i="1" s="1"/>
  <c r="K312" i="1" s="1"/>
  <c r="C313" i="1"/>
  <c r="D313" i="1" s="1"/>
  <c r="K313" i="1" s="1"/>
  <c r="C314" i="1"/>
  <c r="D314" i="1" s="1"/>
  <c r="K314" i="1" s="1"/>
  <c r="C315" i="1"/>
  <c r="D315" i="1" s="1"/>
  <c r="K315" i="1" s="1"/>
  <c r="C316" i="1"/>
  <c r="D316" i="1" s="1"/>
  <c r="K316" i="1" s="1"/>
  <c r="C317" i="1"/>
  <c r="D317" i="1" s="1"/>
  <c r="K317" i="1" s="1"/>
  <c r="C318" i="1"/>
  <c r="D318" i="1" s="1"/>
  <c r="K318" i="1" s="1"/>
  <c r="C319" i="1"/>
  <c r="D319" i="1" s="1"/>
  <c r="K319" i="1" s="1"/>
  <c r="C320" i="1"/>
  <c r="D320" i="1" s="1"/>
  <c r="K320" i="1" s="1"/>
  <c r="C321" i="1"/>
  <c r="D321" i="1" s="1"/>
  <c r="K321" i="1" s="1"/>
  <c r="C322" i="1"/>
  <c r="D322" i="1" s="1"/>
  <c r="K322" i="1" s="1"/>
  <c r="C323" i="1"/>
  <c r="D323" i="1" s="1"/>
  <c r="K323" i="1" s="1"/>
  <c r="C324" i="1"/>
  <c r="D324" i="1" s="1"/>
  <c r="K324" i="1" s="1"/>
  <c r="C325" i="1"/>
  <c r="D325" i="1" s="1"/>
  <c r="K325" i="1" s="1"/>
  <c r="C326" i="1"/>
  <c r="D326" i="1" s="1"/>
  <c r="K326" i="1" s="1"/>
  <c r="C327" i="1"/>
  <c r="D327" i="1" s="1"/>
  <c r="K327" i="1" s="1"/>
  <c r="C328" i="1"/>
  <c r="D328" i="1" s="1"/>
  <c r="K328" i="1" s="1"/>
  <c r="C329" i="1"/>
  <c r="D329" i="1" s="1"/>
  <c r="K329" i="1" s="1"/>
  <c r="C330" i="1"/>
  <c r="D330" i="1" s="1"/>
  <c r="K330" i="1" s="1"/>
  <c r="C331" i="1"/>
  <c r="D331" i="1" s="1"/>
  <c r="K331" i="1" s="1"/>
  <c r="C332" i="1"/>
  <c r="D332" i="1" s="1"/>
  <c r="K332" i="1" s="1"/>
  <c r="C333" i="1"/>
  <c r="D333" i="1" s="1"/>
  <c r="K333" i="1" s="1"/>
  <c r="C334" i="1"/>
  <c r="D334" i="1" s="1"/>
  <c r="K334" i="1" s="1"/>
  <c r="C335" i="1"/>
  <c r="D335" i="1" s="1"/>
  <c r="K335" i="1" s="1"/>
  <c r="C336" i="1"/>
  <c r="D336" i="1" s="1"/>
  <c r="K336" i="1" s="1"/>
  <c r="C337" i="1"/>
  <c r="D337" i="1" s="1"/>
  <c r="K337" i="1" s="1"/>
  <c r="C338" i="1"/>
  <c r="D338" i="1" s="1"/>
  <c r="K338" i="1" s="1"/>
  <c r="C339" i="1"/>
  <c r="D339" i="1" s="1"/>
  <c r="K339" i="1" s="1"/>
  <c r="C340" i="1"/>
  <c r="D340" i="1" s="1"/>
  <c r="K340" i="1" s="1"/>
  <c r="C341" i="1"/>
  <c r="D341" i="1" s="1"/>
  <c r="K341" i="1" s="1"/>
  <c r="C342" i="1"/>
  <c r="D342" i="1" s="1"/>
  <c r="K342" i="1" s="1"/>
  <c r="C343" i="1"/>
  <c r="D343" i="1" s="1"/>
  <c r="K343" i="1" s="1"/>
  <c r="C344" i="1"/>
  <c r="D344" i="1" s="1"/>
  <c r="K344" i="1" s="1"/>
  <c r="C345" i="1"/>
  <c r="D345" i="1" s="1"/>
  <c r="K345" i="1" s="1"/>
  <c r="C346" i="1"/>
  <c r="D346" i="1" s="1"/>
  <c r="K346" i="1" s="1"/>
  <c r="C347" i="1"/>
  <c r="D347" i="1" s="1"/>
  <c r="K347" i="1" s="1"/>
  <c r="C348" i="1"/>
  <c r="D348" i="1" s="1"/>
  <c r="K348" i="1" s="1"/>
  <c r="C349" i="1"/>
  <c r="D349" i="1" s="1"/>
  <c r="K349" i="1" s="1"/>
  <c r="C350" i="1"/>
  <c r="D350" i="1" s="1"/>
  <c r="K350" i="1" s="1"/>
  <c r="C351" i="1"/>
  <c r="D351" i="1" s="1"/>
  <c r="K351" i="1" s="1"/>
  <c r="C352" i="1"/>
  <c r="D352" i="1" s="1"/>
  <c r="K352" i="1" s="1"/>
  <c r="C353" i="1"/>
  <c r="D353" i="1" s="1"/>
  <c r="K353" i="1" s="1"/>
  <c r="C354" i="1"/>
  <c r="D354" i="1" s="1"/>
  <c r="K354" i="1" s="1"/>
  <c r="C355" i="1"/>
  <c r="D355" i="1" s="1"/>
  <c r="K355" i="1" s="1"/>
  <c r="C356" i="1"/>
  <c r="D356" i="1" s="1"/>
  <c r="K356" i="1" s="1"/>
  <c r="C357" i="1"/>
  <c r="D357" i="1" s="1"/>
  <c r="K357" i="1" s="1"/>
  <c r="C358" i="1"/>
  <c r="D358" i="1" s="1"/>
  <c r="K358" i="1" s="1"/>
  <c r="C359" i="1"/>
  <c r="D359" i="1" s="1"/>
  <c r="K359" i="1" s="1"/>
  <c r="C360" i="1"/>
  <c r="D360" i="1" s="1"/>
  <c r="K360" i="1" s="1"/>
  <c r="C361" i="1"/>
  <c r="D361" i="1" s="1"/>
  <c r="K361" i="1" s="1"/>
  <c r="C362" i="1"/>
  <c r="D362" i="1" s="1"/>
  <c r="K362" i="1" s="1"/>
  <c r="C363" i="1"/>
  <c r="D363" i="1" s="1"/>
  <c r="K363" i="1" s="1"/>
  <c r="C364" i="1"/>
  <c r="D364" i="1" s="1"/>
  <c r="K364" i="1" s="1"/>
  <c r="C365" i="1"/>
  <c r="D365" i="1" s="1"/>
  <c r="K365" i="1" s="1"/>
  <c r="C366" i="1"/>
  <c r="D366" i="1" s="1"/>
  <c r="K366" i="1" s="1"/>
  <c r="C367" i="1"/>
  <c r="D367" i="1" s="1"/>
  <c r="K367" i="1" s="1"/>
  <c r="C368" i="1"/>
  <c r="D368" i="1" s="1"/>
  <c r="K368" i="1" s="1"/>
  <c r="C369" i="1"/>
  <c r="D369" i="1" s="1"/>
  <c r="K369" i="1" s="1"/>
  <c r="C370" i="1"/>
  <c r="D370" i="1" s="1"/>
  <c r="K370" i="1" s="1"/>
  <c r="C371" i="1"/>
  <c r="D371" i="1" s="1"/>
  <c r="K371" i="1" s="1"/>
  <c r="C372" i="1"/>
  <c r="D372" i="1" s="1"/>
  <c r="K372" i="1" s="1"/>
  <c r="C373" i="1"/>
  <c r="D373" i="1" s="1"/>
  <c r="K373" i="1" s="1"/>
  <c r="C374" i="1"/>
  <c r="D374" i="1" s="1"/>
  <c r="K374" i="1" s="1"/>
  <c r="C375" i="1"/>
  <c r="D375" i="1" s="1"/>
  <c r="K375" i="1" s="1"/>
  <c r="C376" i="1"/>
  <c r="D376" i="1" s="1"/>
  <c r="K376" i="1" s="1"/>
  <c r="C377" i="1"/>
  <c r="D377" i="1" s="1"/>
  <c r="K377" i="1" s="1"/>
  <c r="C378" i="1"/>
  <c r="D378" i="1" s="1"/>
  <c r="K378" i="1" s="1"/>
  <c r="C379" i="1"/>
  <c r="D379" i="1" s="1"/>
  <c r="K379" i="1" s="1"/>
  <c r="C380" i="1"/>
  <c r="D380" i="1" s="1"/>
  <c r="K380" i="1" s="1"/>
  <c r="C381" i="1"/>
  <c r="D381" i="1" s="1"/>
  <c r="K381" i="1" s="1"/>
  <c r="C382" i="1"/>
  <c r="D382" i="1" s="1"/>
  <c r="K382" i="1" s="1"/>
  <c r="C383" i="1"/>
  <c r="D383" i="1" s="1"/>
  <c r="K383" i="1" s="1"/>
  <c r="C384" i="1"/>
  <c r="D384" i="1" s="1"/>
  <c r="K384" i="1" s="1"/>
  <c r="C385" i="1"/>
  <c r="D385" i="1" s="1"/>
  <c r="K385" i="1" s="1"/>
  <c r="C386" i="1"/>
  <c r="D386" i="1" s="1"/>
  <c r="K386" i="1" s="1"/>
  <c r="C387" i="1"/>
  <c r="D387" i="1" s="1"/>
  <c r="K387" i="1" s="1"/>
  <c r="C388" i="1"/>
  <c r="D388" i="1" s="1"/>
  <c r="K388" i="1" s="1"/>
  <c r="C389" i="1"/>
  <c r="D389" i="1" s="1"/>
  <c r="K389" i="1" s="1"/>
  <c r="C390" i="1"/>
  <c r="D390" i="1" s="1"/>
  <c r="K390" i="1" s="1"/>
  <c r="C391" i="1"/>
  <c r="D391" i="1" s="1"/>
  <c r="K391" i="1" s="1"/>
  <c r="C392" i="1"/>
  <c r="D392" i="1" s="1"/>
  <c r="K392" i="1" s="1"/>
  <c r="C393" i="1"/>
  <c r="D393" i="1" s="1"/>
  <c r="K393" i="1" s="1"/>
  <c r="C394" i="1"/>
  <c r="D394" i="1" s="1"/>
  <c r="K394" i="1" s="1"/>
  <c r="C395" i="1"/>
  <c r="D395" i="1" s="1"/>
  <c r="K395" i="1" s="1"/>
  <c r="C396" i="1"/>
  <c r="D396" i="1" s="1"/>
  <c r="K396" i="1" s="1"/>
  <c r="C397" i="1"/>
  <c r="D397" i="1" s="1"/>
  <c r="K397" i="1" s="1"/>
  <c r="C398" i="1"/>
  <c r="D398" i="1" s="1"/>
  <c r="K398" i="1" s="1"/>
  <c r="C399" i="1"/>
  <c r="D399" i="1" s="1"/>
  <c r="K399" i="1" s="1"/>
  <c r="C400" i="1"/>
  <c r="D400" i="1" s="1"/>
  <c r="K400" i="1" s="1"/>
  <c r="C401" i="1"/>
  <c r="D401" i="1" s="1"/>
  <c r="K401" i="1" s="1"/>
  <c r="C402" i="1"/>
  <c r="D402" i="1" s="1"/>
  <c r="K402" i="1" s="1"/>
  <c r="C403" i="1"/>
  <c r="D403" i="1" s="1"/>
  <c r="K403" i="1" s="1"/>
  <c r="C404" i="1"/>
  <c r="D404" i="1" s="1"/>
  <c r="K404" i="1" s="1"/>
  <c r="C405" i="1"/>
  <c r="D405" i="1" s="1"/>
  <c r="K405" i="1" s="1"/>
  <c r="C406" i="1"/>
  <c r="D406" i="1" s="1"/>
  <c r="K406" i="1" s="1"/>
  <c r="C407" i="1"/>
  <c r="D407" i="1" s="1"/>
  <c r="K407" i="1" s="1"/>
  <c r="C408" i="1"/>
  <c r="D408" i="1" s="1"/>
  <c r="K408" i="1" s="1"/>
  <c r="C409" i="1"/>
  <c r="D409" i="1" s="1"/>
  <c r="K409" i="1" s="1"/>
  <c r="C410" i="1"/>
  <c r="D410" i="1" s="1"/>
  <c r="K410" i="1" s="1"/>
  <c r="C411" i="1"/>
  <c r="D411" i="1" s="1"/>
  <c r="K411" i="1" s="1"/>
  <c r="C412" i="1"/>
  <c r="D412" i="1" s="1"/>
  <c r="K412" i="1" s="1"/>
  <c r="C413" i="1"/>
  <c r="D413" i="1" s="1"/>
  <c r="K413" i="1" s="1"/>
  <c r="C414" i="1"/>
  <c r="D414" i="1" s="1"/>
  <c r="K414" i="1" s="1"/>
  <c r="C415" i="1"/>
  <c r="D415" i="1" s="1"/>
  <c r="K415" i="1" s="1"/>
  <c r="C416" i="1"/>
  <c r="D416" i="1" s="1"/>
  <c r="K416" i="1" s="1"/>
  <c r="C417" i="1"/>
  <c r="D417" i="1" s="1"/>
  <c r="K417" i="1" s="1"/>
  <c r="C418" i="1"/>
  <c r="D418" i="1" s="1"/>
  <c r="K418" i="1" s="1"/>
  <c r="C419" i="1"/>
  <c r="D419" i="1" s="1"/>
  <c r="K419" i="1" s="1"/>
  <c r="C420" i="1"/>
  <c r="D420" i="1" s="1"/>
  <c r="K420" i="1" s="1"/>
  <c r="C421" i="1"/>
  <c r="D421" i="1" s="1"/>
  <c r="K421" i="1" s="1"/>
  <c r="C422" i="1"/>
  <c r="D422" i="1" s="1"/>
  <c r="K422" i="1" s="1"/>
  <c r="C423" i="1"/>
  <c r="D423" i="1" s="1"/>
  <c r="K423" i="1" s="1"/>
  <c r="C424" i="1"/>
  <c r="D424" i="1" s="1"/>
  <c r="K424" i="1" s="1"/>
  <c r="C425" i="1"/>
  <c r="D425" i="1" s="1"/>
  <c r="K425" i="1" s="1"/>
  <c r="C426" i="1"/>
  <c r="D426" i="1" s="1"/>
  <c r="K426" i="1" s="1"/>
  <c r="C427" i="1"/>
  <c r="D427" i="1" s="1"/>
  <c r="K427" i="1" s="1"/>
  <c r="C428" i="1"/>
  <c r="D428" i="1" s="1"/>
  <c r="K428" i="1" s="1"/>
  <c r="C429" i="1"/>
  <c r="D429" i="1" s="1"/>
  <c r="K429" i="1" s="1"/>
  <c r="C430" i="1"/>
  <c r="D430" i="1" s="1"/>
  <c r="K430" i="1" s="1"/>
  <c r="C431" i="1"/>
  <c r="D431" i="1" s="1"/>
  <c r="K431" i="1" s="1"/>
  <c r="C432" i="1"/>
  <c r="D432" i="1" s="1"/>
  <c r="K432" i="1" s="1"/>
  <c r="C433" i="1"/>
  <c r="D433" i="1" s="1"/>
  <c r="K433" i="1" s="1"/>
  <c r="C434" i="1"/>
  <c r="D434" i="1" s="1"/>
  <c r="K434" i="1" s="1"/>
  <c r="C435" i="1"/>
  <c r="D435" i="1" s="1"/>
  <c r="K435" i="1" s="1"/>
  <c r="C436" i="1"/>
  <c r="D436" i="1" s="1"/>
  <c r="K436" i="1" s="1"/>
  <c r="C437" i="1"/>
  <c r="D437" i="1" s="1"/>
  <c r="K437" i="1" s="1"/>
  <c r="C438" i="1"/>
  <c r="D438" i="1" s="1"/>
  <c r="K438" i="1" s="1"/>
  <c r="C439" i="1"/>
  <c r="D439" i="1" s="1"/>
  <c r="K439" i="1" s="1"/>
  <c r="C440" i="1"/>
  <c r="D440" i="1" s="1"/>
  <c r="K440" i="1" s="1"/>
  <c r="C441" i="1"/>
  <c r="D441" i="1" s="1"/>
  <c r="K441" i="1" s="1"/>
  <c r="C442" i="1"/>
  <c r="D442" i="1" s="1"/>
  <c r="K442" i="1" s="1"/>
  <c r="C443" i="1"/>
  <c r="D443" i="1" s="1"/>
  <c r="K443" i="1" s="1"/>
  <c r="C444" i="1"/>
  <c r="D444" i="1" s="1"/>
  <c r="K444" i="1" s="1"/>
  <c r="C445" i="1"/>
  <c r="D445" i="1" s="1"/>
  <c r="K445" i="1" s="1"/>
  <c r="C446" i="1"/>
  <c r="D446" i="1" s="1"/>
  <c r="K446" i="1" s="1"/>
  <c r="C447" i="1"/>
  <c r="D447" i="1" s="1"/>
  <c r="K447" i="1" s="1"/>
  <c r="C448" i="1"/>
  <c r="D448" i="1" s="1"/>
  <c r="K448" i="1" s="1"/>
  <c r="C449" i="1"/>
  <c r="D449" i="1" s="1"/>
  <c r="K449" i="1" s="1"/>
  <c r="C450" i="1"/>
  <c r="D450" i="1" s="1"/>
  <c r="K450" i="1" s="1"/>
  <c r="C451" i="1"/>
  <c r="D451" i="1" s="1"/>
  <c r="K451" i="1" s="1"/>
  <c r="C452" i="1"/>
  <c r="D452" i="1" s="1"/>
  <c r="K452" i="1" s="1"/>
  <c r="C453" i="1"/>
  <c r="D453" i="1" s="1"/>
  <c r="K453" i="1" s="1"/>
  <c r="C454" i="1"/>
  <c r="D454" i="1" s="1"/>
  <c r="K454" i="1" s="1"/>
  <c r="C455" i="1"/>
  <c r="D455" i="1" s="1"/>
  <c r="K455" i="1" s="1"/>
  <c r="C456" i="1"/>
  <c r="D456" i="1" s="1"/>
  <c r="K456" i="1" s="1"/>
  <c r="C457" i="1"/>
  <c r="D457" i="1" s="1"/>
  <c r="K457" i="1" s="1"/>
  <c r="C458" i="1"/>
  <c r="D458" i="1" s="1"/>
  <c r="K458" i="1" s="1"/>
  <c r="C459" i="1"/>
  <c r="D459" i="1" s="1"/>
  <c r="K459" i="1" s="1"/>
  <c r="C460" i="1"/>
  <c r="D460" i="1" s="1"/>
  <c r="K460" i="1" s="1"/>
  <c r="C461" i="1"/>
  <c r="D461" i="1" s="1"/>
  <c r="K461" i="1" s="1"/>
  <c r="C462" i="1"/>
  <c r="D462" i="1" s="1"/>
  <c r="K462" i="1" s="1"/>
  <c r="C463" i="1"/>
  <c r="D463" i="1" s="1"/>
  <c r="K463" i="1" s="1"/>
  <c r="C464" i="1"/>
  <c r="D464" i="1" s="1"/>
  <c r="K464" i="1" s="1"/>
  <c r="C465" i="1"/>
  <c r="D465" i="1" s="1"/>
  <c r="K465" i="1" s="1"/>
  <c r="C466" i="1"/>
  <c r="D466" i="1" s="1"/>
  <c r="K466" i="1" s="1"/>
  <c r="C467" i="1"/>
  <c r="D467" i="1" s="1"/>
  <c r="K467" i="1" s="1"/>
  <c r="C468" i="1"/>
  <c r="D468" i="1" s="1"/>
  <c r="K468" i="1" s="1"/>
  <c r="C469" i="1"/>
  <c r="D469" i="1" s="1"/>
  <c r="K469" i="1" s="1"/>
  <c r="C470" i="1"/>
  <c r="D470" i="1" s="1"/>
  <c r="K470" i="1" s="1"/>
  <c r="C471" i="1"/>
  <c r="D471" i="1" s="1"/>
  <c r="K471" i="1" s="1"/>
  <c r="C472" i="1"/>
  <c r="D472" i="1" s="1"/>
  <c r="K472" i="1" s="1"/>
  <c r="C473" i="1"/>
  <c r="D473" i="1" s="1"/>
  <c r="K473" i="1" s="1"/>
  <c r="C474" i="1"/>
  <c r="D474" i="1" s="1"/>
  <c r="K474" i="1" s="1"/>
  <c r="C475" i="1"/>
  <c r="D475" i="1" s="1"/>
  <c r="K475" i="1" s="1"/>
  <c r="C476" i="1"/>
  <c r="D476" i="1" s="1"/>
  <c r="K476" i="1" s="1"/>
  <c r="C477" i="1"/>
  <c r="D477" i="1" s="1"/>
  <c r="K477" i="1" s="1"/>
  <c r="C478" i="1"/>
  <c r="D478" i="1" s="1"/>
  <c r="K478" i="1" s="1"/>
  <c r="C479" i="1"/>
  <c r="D479" i="1" s="1"/>
  <c r="K479" i="1" s="1"/>
  <c r="C480" i="1"/>
  <c r="D480" i="1" s="1"/>
  <c r="K480" i="1" s="1"/>
  <c r="C481" i="1"/>
  <c r="D481" i="1" s="1"/>
  <c r="K481" i="1" s="1"/>
  <c r="C482" i="1"/>
  <c r="D482" i="1" s="1"/>
  <c r="K482" i="1" s="1"/>
  <c r="C483" i="1"/>
  <c r="D483" i="1" s="1"/>
  <c r="K483" i="1" s="1"/>
  <c r="C484" i="1"/>
  <c r="D484" i="1" s="1"/>
  <c r="K484" i="1" s="1"/>
  <c r="C485" i="1"/>
  <c r="D485" i="1" s="1"/>
  <c r="K485" i="1" s="1"/>
  <c r="C486" i="1"/>
  <c r="D486" i="1" s="1"/>
  <c r="K486" i="1" s="1"/>
  <c r="C487" i="1"/>
  <c r="D487" i="1" s="1"/>
  <c r="K487" i="1" s="1"/>
  <c r="C488" i="1"/>
  <c r="D488" i="1" s="1"/>
  <c r="K488" i="1" s="1"/>
  <c r="C489" i="1"/>
  <c r="D489" i="1" s="1"/>
  <c r="K489" i="1" s="1"/>
  <c r="C490" i="1"/>
  <c r="D490" i="1" s="1"/>
  <c r="K490" i="1" s="1"/>
  <c r="C491" i="1"/>
  <c r="D491" i="1" s="1"/>
  <c r="K491" i="1" s="1"/>
  <c r="C492" i="1"/>
  <c r="D492" i="1" s="1"/>
  <c r="K492" i="1" s="1"/>
  <c r="C493" i="1"/>
  <c r="D493" i="1" s="1"/>
  <c r="K493" i="1" s="1"/>
  <c r="C494" i="1"/>
  <c r="D494" i="1" s="1"/>
  <c r="K494" i="1" s="1"/>
  <c r="C495" i="1"/>
  <c r="D495" i="1" s="1"/>
  <c r="K495" i="1" s="1"/>
  <c r="C496" i="1"/>
  <c r="D496" i="1" s="1"/>
  <c r="K496" i="1" s="1"/>
  <c r="C497" i="1"/>
  <c r="D497" i="1" s="1"/>
  <c r="K497" i="1" s="1"/>
  <c r="C498" i="1"/>
  <c r="D498" i="1" s="1"/>
  <c r="K498" i="1" s="1"/>
  <c r="C499" i="1"/>
  <c r="D499" i="1" s="1"/>
  <c r="K499" i="1" s="1"/>
  <c r="C500" i="1"/>
  <c r="D500" i="1" s="1"/>
  <c r="K500" i="1" s="1"/>
  <c r="C501" i="1"/>
  <c r="D501" i="1" s="1"/>
  <c r="K501" i="1" s="1"/>
  <c r="C502" i="1"/>
  <c r="D502" i="1" s="1"/>
  <c r="K502" i="1" s="1"/>
  <c r="C503" i="1"/>
  <c r="D503" i="1" s="1"/>
  <c r="K503" i="1" s="1"/>
  <c r="C504" i="1"/>
  <c r="D504" i="1" s="1"/>
  <c r="K504" i="1" s="1"/>
  <c r="C505" i="1"/>
  <c r="D505" i="1" s="1"/>
  <c r="K505" i="1" s="1"/>
  <c r="C506" i="1"/>
  <c r="D506" i="1" s="1"/>
  <c r="K506" i="1" s="1"/>
  <c r="C507" i="1"/>
  <c r="D507" i="1" s="1"/>
  <c r="K507" i="1" s="1"/>
  <c r="C508" i="1"/>
  <c r="D508" i="1" s="1"/>
  <c r="K508" i="1" s="1"/>
  <c r="C509" i="1"/>
  <c r="D509" i="1" s="1"/>
  <c r="K509" i="1" s="1"/>
  <c r="C510" i="1"/>
  <c r="D510" i="1" s="1"/>
  <c r="K510" i="1" s="1"/>
  <c r="C511" i="1"/>
  <c r="D511" i="1" s="1"/>
  <c r="K511" i="1" s="1"/>
  <c r="C512" i="1"/>
  <c r="D512" i="1" s="1"/>
  <c r="K512" i="1" s="1"/>
  <c r="C513" i="1"/>
  <c r="D513" i="1" s="1"/>
  <c r="K513" i="1" s="1"/>
  <c r="C514" i="1"/>
  <c r="D514" i="1" s="1"/>
  <c r="K514" i="1" s="1"/>
  <c r="C515" i="1"/>
  <c r="D515" i="1" s="1"/>
  <c r="K515" i="1" s="1"/>
  <c r="C516" i="1"/>
  <c r="D516" i="1" s="1"/>
  <c r="K516" i="1" s="1"/>
  <c r="C517" i="1"/>
  <c r="D517" i="1" s="1"/>
  <c r="K517" i="1" s="1"/>
  <c r="C518" i="1"/>
  <c r="D518" i="1" s="1"/>
  <c r="K518" i="1" s="1"/>
  <c r="C519" i="1"/>
  <c r="D519" i="1" s="1"/>
  <c r="K519" i="1" s="1"/>
  <c r="C520" i="1"/>
  <c r="D520" i="1" s="1"/>
  <c r="K520" i="1" s="1"/>
  <c r="C521" i="1"/>
  <c r="D521" i="1" s="1"/>
  <c r="K521" i="1" s="1"/>
  <c r="C522" i="1"/>
  <c r="D522" i="1" s="1"/>
  <c r="K522" i="1" s="1"/>
  <c r="C523" i="1"/>
  <c r="D523" i="1" s="1"/>
  <c r="K523" i="1" s="1"/>
  <c r="C524" i="1"/>
  <c r="D524" i="1" s="1"/>
  <c r="K524" i="1" s="1"/>
  <c r="C525" i="1"/>
  <c r="D525" i="1" s="1"/>
  <c r="K525" i="1" s="1"/>
  <c r="C526" i="1"/>
  <c r="D526" i="1" s="1"/>
  <c r="K526" i="1" s="1"/>
  <c r="C527" i="1"/>
  <c r="D527" i="1" s="1"/>
  <c r="K527" i="1" s="1"/>
  <c r="C528" i="1"/>
  <c r="D528" i="1" s="1"/>
  <c r="K528" i="1" s="1"/>
  <c r="C529" i="1"/>
  <c r="D529" i="1" s="1"/>
  <c r="K529" i="1" s="1"/>
  <c r="C530" i="1"/>
  <c r="D530" i="1" s="1"/>
  <c r="K530" i="1" s="1"/>
  <c r="C531" i="1"/>
  <c r="D531" i="1" s="1"/>
  <c r="K531" i="1" s="1"/>
  <c r="C532" i="1"/>
  <c r="D532" i="1" s="1"/>
  <c r="K532" i="1" s="1"/>
  <c r="C533" i="1"/>
  <c r="D533" i="1" s="1"/>
  <c r="K533" i="1" s="1"/>
  <c r="C534" i="1"/>
  <c r="D534" i="1" s="1"/>
  <c r="K534" i="1" s="1"/>
  <c r="C535" i="1"/>
  <c r="D535" i="1" s="1"/>
  <c r="K535" i="1" s="1"/>
  <c r="C536" i="1"/>
  <c r="D536" i="1" s="1"/>
  <c r="K536" i="1" s="1"/>
  <c r="C537" i="1"/>
  <c r="D537" i="1" s="1"/>
  <c r="K537" i="1" s="1"/>
  <c r="C538" i="1"/>
  <c r="D538" i="1" s="1"/>
  <c r="K538" i="1" s="1"/>
  <c r="C539" i="1"/>
  <c r="D539" i="1" s="1"/>
  <c r="K539" i="1" s="1"/>
  <c r="C540" i="1"/>
  <c r="D540" i="1" s="1"/>
  <c r="K540" i="1" s="1"/>
  <c r="C541" i="1"/>
  <c r="D541" i="1" s="1"/>
  <c r="K541" i="1" s="1"/>
  <c r="C542" i="1"/>
  <c r="D542" i="1" s="1"/>
  <c r="K542" i="1" s="1"/>
  <c r="C543" i="1"/>
  <c r="D543" i="1" s="1"/>
  <c r="K543" i="1" s="1"/>
  <c r="C544" i="1"/>
  <c r="D544" i="1" s="1"/>
  <c r="K544" i="1" s="1"/>
  <c r="C545" i="1"/>
  <c r="D545" i="1" s="1"/>
  <c r="K545" i="1" s="1"/>
  <c r="C546" i="1"/>
  <c r="D546" i="1" s="1"/>
  <c r="K546" i="1" s="1"/>
  <c r="C547" i="1"/>
  <c r="D547" i="1" s="1"/>
  <c r="K547" i="1" s="1"/>
  <c r="C548" i="1"/>
  <c r="D548" i="1" s="1"/>
  <c r="K548" i="1" s="1"/>
  <c r="C549" i="1"/>
  <c r="D549" i="1" s="1"/>
  <c r="K549" i="1" s="1"/>
  <c r="C550" i="1"/>
  <c r="D550" i="1" s="1"/>
  <c r="K550" i="1" s="1"/>
  <c r="C551" i="1"/>
  <c r="D551" i="1" s="1"/>
  <c r="K551" i="1" s="1"/>
  <c r="C552" i="1"/>
  <c r="D552" i="1" s="1"/>
  <c r="K552" i="1" s="1"/>
  <c r="C553" i="1"/>
  <c r="D553" i="1" s="1"/>
  <c r="K553" i="1" s="1"/>
  <c r="C554" i="1"/>
  <c r="D554" i="1" s="1"/>
  <c r="K554" i="1" s="1"/>
  <c r="C555" i="1"/>
  <c r="D555" i="1" s="1"/>
  <c r="K555" i="1" s="1"/>
  <c r="C556" i="1"/>
  <c r="D556" i="1" s="1"/>
  <c r="K556" i="1" s="1"/>
  <c r="C557" i="1"/>
  <c r="D557" i="1" s="1"/>
  <c r="K557" i="1" s="1"/>
  <c r="C558" i="1"/>
  <c r="D558" i="1" s="1"/>
  <c r="K558" i="1" s="1"/>
  <c r="C559" i="1"/>
  <c r="D559" i="1" s="1"/>
  <c r="K559" i="1" s="1"/>
  <c r="C560" i="1"/>
  <c r="D560" i="1" s="1"/>
  <c r="K560" i="1" s="1"/>
  <c r="C561" i="1"/>
  <c r="D561" i="1" s="1"/>
  <c r="K561" i="1" s="1"/>
  <c r="C562" i="1"/>
  <c r="D562" i="1" s="1"/>
  <c r="K562" i="1" s="1"/>
  <c r="C563" i="1"/>
  <c r="D563" i="1" s="1"/>
  <c r="K563" i="1" s="1"/>
  <c r="C564" i="1"/>
  <c r="D564" i="1" s="1"/>
  <c r="K564" i="1" s="1"/>
  <c r="C565" i="1"/>
  <c r="D565" i="1" s="1"/>
  <c r="K565" i="1" s="1"/>
  <c r="C566" i="1"/>
  <c r="D566" i="1" s="1"/>
  <c r="K566" i="1" s="1"/>
  <c r="C567" i="1"/>
  <c r="D567" i="1" s="1"/>
  <c r="K567" i="1" s="1"/>
  <c r="C568" i="1"/>
  <c r="D568" i="1" s="1"/>
  <c r="K568" i="1" s="1"/>
  <c r="C569" i="1"/>
  <c r="D569" i="1" s="1"/>
  <c r="K569" i="1" s="1"/>
  <c r="C570" i="1"/>
  <c r="D570" i="1" s="1"/>
  <c r="K570" i="1" s="1"/>
  <c r="C571" i="1"/>
  <c r="D571" i="1" s="1"/>
  <c r="K571" i="1" s="1"/>
  <c r="C572" i="1"/>
  <c r="D572" i="1" s="1"/>
  <c r="K572" i="1" s="1"/>
  <c r="C573" i="1"/>
  <c r="D573" i="1" s="1"/>
  <c r="K573" i="1" s="1"/>
  <c r="C574" i="1"/>
  <c r="D574" i="1" s="1"/>
  <c r="K574" i="1" s="1"/>
  <c r="C575" i="1"/>
  <c r="D575" i="1" s="1"/>
  <c r="K575" i="1" s="1"/>
  <c r="C576" i="1"/>
  <c r="D576" i="1" s="1"/>
  <c r="K576" i="1" s="1"/>
  <c r="C577" i="1"/>
  <c r="D577" i="1" s="1"/>
  <c r="K577" i="1" s="1"/>
  <c r="C578" i="1"/>
  <c r="D578" i="1" s="1"/>
  <c r="K578" i="1" s="1"/>
  <c r="C579" i="1"/>
  <c r="D579" i="1" s="1"/>
  <c r="K579" i="1" s="1"/>
  <c r="C580" i="1"/>
  <c r="D580" i="1" s="1"/>
  <c r="K580" i="1" s="1"/>
  <c r="C581" i="1"/>
  <c r="D581" i="1" s="1"/>
  <c r="K581" i="1" s="1"/>
  <c r="C582" i="1"/>
  <c r="D582" i="1" s="1"/>
  <c r="K582" i="1" s="1"/>
  <c r="C583" i="1"/>
  <c r="D583" i="1" s="1"/>
  <c r="K583" i="1" s="1"/>
  <c r="C584" i="1"/>
  <c r="D584" i="1" s="1"/>
  <c r="K584" i="1" s="1"/>
  <c r="C585" i="1"/>
  <c r="D585" i="1" s="1"/>
  <c r="K585" i="1" s="1"/>
  <c r="C586" i="1"/>
  <c r="D586" i="1" s="1"/>
  <c r="K586" i="1" s="1"/>
  <c r="C587" i="1"/>
  <c r="D587" i="1" s="1"/>
  <c r="K587" i="1" s="1"/>
  <c r="C588" i="1"/>
  <c r="D588" i="1" s="1"/>
  <c r="K588" i="1" s="1"/>
  <c r="C589" i="1"/>
  <c r="D589" i="1" s="1"/>
  <c r="K589" i="1" s="1"/>
  <c r="C590" i="1"/>
  <c r="D590" i="1" s="1"/>
  <c r="K590" i="1" s="1"/>
  <c r="C591" i="1"/>
  <c r="D591" i="1" s="1"/>
  <c r="K591" i="1" s="1"/>
  <c r="C592" i="1"/>
  <c r="D592" i="1" s="1"/>
  <c r="K592" i="1" s="1"/>
  <c r="C593" i="1"/>
  <c r="D593" i="1" s="1"/>
  <c r="K593" i="1" s="1"/>
  <c r="C594" i="1"/>
  <c r="D594" i="1" s="1"/>
  <c r="K594" i="1" s="1"/>
  <c r="C595" i="1"/>
  <c r="D595" i="1" s="1"/>
  <c r="K595" i="1" s="1"/>
  <c r="C596" i="1"/>
  <c r="D596" i="1" s="1"/>
  <c r="K596" i="1" s="1"/>
  <c r="C597" i="1"/>
  <c r="D597" i="1" s="1"/>
  <c r="K597" i="1" s="1"/>
  <c r="C598" i="1"/>
  <c r="D598" i="1" s="1"/>
  <c r="K598" i="1" s="1"/>
  <c r="C599" i="1"/>
  <c r="D599" i="1" s="1"/>
  <c r="K599" i="1" s="1"/>
  <c r="C600" i="1"/>
  <c r="D600" i="1" s="1"/>
  <c r="K600" i="1" s="1"/>
  <c r="C601" i="1"/>
  <c r="D601" i="1" s="1"/>
  <c r="K601" i="1" s="1"/>
  <c r="C602" i="1"/>
  <c r="D602" i="1" s="1"/>
  <c r="K602" i="1" s="1"/>
  <c r="C603" i="1"/>
  <c r="D603" i="1" s="1"/>
  <c r="K603" i="1" s="1"/>
  <c r="C604" i="1"/>
  <c r="D604" i="1" s="1"/>
  <c r="K604" i="1" s="1"/>
  <c r="C605" i="1"/>
  <c r="D605" i="1" s="1"/>
  <c r="K605" i="1" s="1"/>
  <c r="C606" i="1"/>
  <c r="D606" i="1" s="1"/>
  <c r="K606" i="1" s="1"/>
  <c r="C607" i="1"/>
  <c r="D607" i="1" s="1"/>
  <c r="K607" i="1" s="1"/>
  <c r="C608" i="1"/>
  <c r="D608" i="1" s="1"/>
  <c r="K608" i="1" s="1"/>
  <c r="C609" i="1"/>
  <c r="D609" i="1" s="1"/>
  <c r="K609" i="1" s="1"/>
  <c r="C610" i="1"/>
  <c r="D610" i="1" s="1"/>
  <c r="K610" i="1" s="1"/>
  <c r="C611" i="1"/>
  <c r="D611" i="1" s="1"/>
  <c r="K611" i="1" s="1"/>
  <c r="C612" i="1"/>
  <c r="D612" i="1" s="1"/>
  <c r="K612" i="1" s="1"/>
  <c r="C613" i="1"/>
  <c r="D613" i="1" s="1"/>
  <c r="K613" i="1" s="1"/>
  <c r="C614" i="1"/>
  <c r="D614" i="1" s="1"/>
  <c r="K614" i="1" s="1"/>
  <c r="C615" i="1"/>
  <c r="D615" i="1" s="1"/>
  <c r="K615" i="1" s="1"/>
  <c r="C616" i="1"/>
  <c r="D616" i="1" s="1"/>
  <c r="K616" i="1" s="1"/>
  <c r="C617" i="1"/>
  <c r="D617" i="1" s="1"/>
  <c r="K617" i="1" s="1"/>
  <c r="C618" i="1"/>
  <c r="D618" i="1" s="1"/>
  <c r="K618" i="1" s="1"/>
  <c r="C619" i="1"/>
  <c r="D619" i="1" s="1"/>
  <c r="K619" i="1" s="1"/>
  <c r="C620" i="1"/>
  <c r="D620" i="1" s="1"/>
  <c r="K620" i="1" s="1"/>
  <c r="C621" i="1"/>
  <c r="D621" i="1" s="1"/>
  <c r="K621" i="1" s="1"/>
  <c r="C622" i="1"/>
  <c r="D622" i="1" s="1"/>
  <c r="K622" i="1" s="1"/>
  <c r="C623" i="1"/>
  <c r="D623" i="1" s="1"/>
  <c r="K623" i="1" s="1"/>
  <c r="C624" i="1"/>
  <c r="D624" i="1" s="1"/>
  <c r="K624" i="1" s="1"/>
  <c r="C625" i="1"/>
  <c r="D625" i="1" s="1"/>
  <c r="K625" i="1" s="1"/>
  <c r="C626" i="1"/>
  <c r="D626" i="1" s="1"/>
  <c r="K626" i="1" s="1"/>
  <c r="C627" i="1"/>
  <c r="D627" i="1" s="1"/>
  <c r="K627" i="1" s="1"/>
  <c r="C628" i="1"/>
  <c r="D628" i="1" s="1"/>
  <c r="K628" i="1" s="1"/>
  <c r="C629" i="1"/>
  <c r="D629" i="1" s="1"/>
  <c r="K629" i="1" s="1"/>
  <c r="C630" i="1"/>
  <c r="D630" i="1" s="1"/>
  <c r="K630" i="1" s="1"/>
  <c r="C631" i="1"/>
  <c r="D631" i="1" s="1"/>
  <c r="K631" i="1" s="1"/>
  <c r="C632" i="1"/>
  <c r="D632" i="1" s="1"/>
  <c r="K632" i="1" s="1"/>
  <c r="C633" i="1"/>
  <c r="D633" i="1" s="1"/>
  <c r="K633" i="1" s="1"/>
  <c r="C634" i="1"/>
  <c r="D634" i="1" s="1"/>
  <c r="K634" i="1" s="1"/>
  <c r="C635" i="1"/>
  <c r="D635" i="1" s="1"/>
  <c r="K635" i="1" s="1"/>
  <c r="C636" i="1"/>
  <c r="D636" i="1" s="1"/>
  <c r="K636" i="1" s="1"/>
  <c r="C637" i="1"/>
  <c r="D637" i="1" s="1"/>
  <c r="K637" i="1" s="1"/>
  <c r="C638" i="1"/>
  <c r="D638" i="1" s="1"/>
  <c r="K638" i="1" s="1"/>
  <c r="C639" i="1"/>
  <c r="D639" i="1" s="1"/>
  <c r="K639" i="1" s="1"/>
  <c r="C640" i="1"/>
  <c r="D640" i="1" s="1"/>
  <c r="K640" i="1" s="1"/>
  <c r="C641" i="1"/>
  <c r="D641" i="1" s="1"/>
  <c r="K641" i="1" s="1"/>
  <c r="C642" i="1"/>
  <c r="D642" i="1" s="1"/>
  <c r="K642" i="1" s="1"/>
  <c r="C643" i="1"/>
  <c r="D643" i="1" s="1"/>
  <c r="K643" i="1" s="1"/>
  <c r="C644" i="1"/>
  <c r="D644" i="1" s="1"/>
  <c r="K644" i="1" s="1"/>
  <c r="C645" i="1"/>
  <c r="D645" i="1" s="1"/>
  <c r="K645" i="1" s="1"/>
  <c r="C646" i="1"/>
  <c r="D646" i="1" s="1"/>
  <c r="K646" i="1" s="1"/>
  <c r="C647" i="1"/>
  <c r="D647" i="1" s="1"/>
  <c r="K647" i="1" s="1"/>
  <c r="C648" i="1"/>
  <c r="D648" i="1" s="1"/>
  <c r="K648" i="1" s="1"/>
  <c r="C649" i="1"/>
  <c r="D649" i="1" s="1"/>
  <c r="K649" i="1" s="1"/>
  <c r="C650" i="1"/>
  <c r="D650" i="1" s="1"/>
  <c r="K650" i="1" s="1"/>
  <c r="C651" i="1"/>
  <c r="D651" i="1" s="1"/>
  <c r="K651" i="1" s="1"/>
  <c r="C652" i="1"/>
  <c r="D652" i="1" s="1"/>
  <c r="K652" i="1" s="1"/>
  <c r="C653" i="1"/>
  <c r="D653" i="1" s="1"/>
  <c r="K653" i="1" s="1"/>
  <c r="C654" i="1"/>
  <c r="D654" i="1" s="1"/>
  <c r="K654" i="1" s="1"/>
  <c r="C655" i="1"/>
  <c r="D655" i="1" s="1"/>
  <c r="K655" i="1" s="1"/>
  <c r="C656" i="1"/>
  <c r="D656" i="1" s="1"/>
  <c r="K656" i="1" s="1"/>
  <c r="C657" i="1"/>
  <c r="D657" i="1" s="1"/>
  <c r="K657" i="1" s="1"/>
  <c r="C658" i="1"/>
  <c r="D658" i="1" s="1"/>
  <c r="K658" i="1" s="1"/>
  <c r="C659" i="1"/>
  <c r="D659" i="1" s="1"/>
  <c r="K659" i="1" s="1"/>
  <c r="C660" i="1"/>
  <c r="D660" i="1" s="1"/>
  <c r="K660" i="1" s="1"/>
  <c r="C661" i="1"/>
  <c r="D661" i="1" s="1"/>
  <c r="K661" i="1" s="1"/>
  <c r="C662" i="1"/>
  <c r="D662" i="1" s="1"/>
  <c r="K662" i="1" s="1"/>
  <c r="C663" i="1"/>
  <c r="D663" i="1" s="1"/>
  <c r="K663" i="1" s="1"/>
  <c r="C664" i="1"/>
  <c r="D664" i="1" s="1"/>
  <c r="K664" i="1" s="1"/>
  <c r="C665" i="1"/>
  <c r="D665" i="1" s="1"/>
  <c r="K665" i="1" s="1"/>
  <c r="C666" i="1"/>
  <c r="D666" i="1" s="1"/>
  <c r="K666" i="1" s="1"/>
  <c r="C667" i="1"/>
  <c r="D667" i="1" s="1"/>
  <c r="K667" i="1" s="1"/>
  <c r="C668" i="1"/>
  <c r="D668" i="1" s="1"/>
  <c r="K668" i="1" s="1"/>
  <c r="C669" i="1"/>
  <c r="D669" i="1" s="1"/>
  <c r="K669" i="1" s="1"/>
  <c r="C670" i="1"/>
  <c r="D670" i="1" s="1"/>
  <c r="K670" i="1" s="1"/>
  <c r="C671" i="1"/>
  <c r="D671" i="1" s="1"/>
  <c r="K671" i="1" s="1"/>
  <c r="C672" i="1"/>
  <c r="D672" i="1" s="1"/>
  <c r="K672" i="1" s="1"/>
  <c r="C673" i="1"/>
  <c r="D673" i="1" s="1"/>
  <c r="K673" i="1" s="1"/>
  <c r="C674" i="1"/>
  <c r="D674" i="1" s="1"/>
  <c r="K674" i="1" s="1"/>
  <c r="C675" i="1"/>
  <c r="D675" i="1" s="1"/>
  <c r="K675" i="1" s="1"/>
  <c r="C676" i="1"/>
  <c r="D676" i="1" s="1"/>
  <c r="K676" i="1" s="1"/>
  <c r="C677" i="1"/>
  <c r="D677" i="1" s="1"/>
  <c r="K677" i="1" s="1"/>
  <c r="C678" i="1"/>
  <c r="D678" i="1" s="1"/>
  <c r="K678" i="1" s="1"/>
  <c r="C679" i="1"/>
  <c r="D679" i="1" s="1"/>
  <c r="K679" i="1" s="1"/>
  <c r="C680" i="1"/>
  <c r="D680" i="1" s="1"/>
  <c r="K680" i="1" s="1"/>
  <c r="C681" i="1"/>
  <c r="D681" i="1" s="1"/>
  <c r="K681" i="1" s="1"/>
  <c r="C682" i="1"/>
  <c r="D682" i="1" s="1"/>
  <c r="K682" i="1" s="1"/>
  <c r="C683" i="1"/>
  <c r="D683" i="1" s="1"/>
  <c r="K683" i="1" s="1"/>
  <c r="C684" i="1"/>
  <c r="D684" i="1" s="1"/>
  <c r="K684" i="1" s="1"/>
  <c r="C685" i="1"/>
  <c r="D685" i="1" s="1"/>
  <c r="K685" i="1" s="1"/>
  <c r="C686" i="1"/>
  <c r="D686" i="1" s="1"/>
  <c r="K686" i="1" s="1"/>
  <c r="C687" i="1"/>
  <c r="D687" i="1" s="1"/>
  <c r="K687" i="1" s="1"/>
  <c r="C688" i="1"/>
  <c r="D688" i="1" s="1"/>
  <c r="K688" i="1" s="1"/>
  <c r="C689" i="1"/>
  <c r="D689" i="1" s="1"/>
  <c r="K689" i="1" s="1"/>
  <c r="C690" i="1"/>
  <c r="D690" i="1" s="1"/>
  <c r="K690" i="1" s="1"/>
  <c r="C691" i="1"/>
  <c r="D691" i="1" s="1"/>
  <c r="K691" i="1" s="1"/>
  <c r="C692" i="1"/>
  <c r="D692" i="1" s="1"/>
  <c r="K692" i="1" s="1"/>
  <c r="C693" i="1"/>
  <c r="D693" i="1" s="1"/>
  <c r="K693" i="1" s="1"/>
  <c r="C694" i="1"/>
  <c r="D694" i="1" s="1"/>
  <c r="K694" i="1" s="1"/>
  <c r="C695" i="1"/>
  <c r="D695" i="1" s="1"/>
  <c r="K695" i="1" s="1"/>
  <c r="C696" i="1"/>
  <c r="D696" i="1" s="1"/>
  <c r="K696" i="1" s="1"/>
  <c r="C697" i="1"/>
  <c r="D697" i="1" s="1"/>
  <c r="K697" i="1" s="1"/>
  <c r="C698" i="1"/>
  <c r="D698" i="1" s="1"/>
  <c r="K698" i="1" s="1"/>
  <c r="C699" i="1"/>
  <c r="D699" i="1" s="1"/>
  <c r="K699" i="1" s="1"/>
  <c r="C700" i="1"/>
  <c r="D700" i="1" s="1"/>
  <c r="K700" i="1" s="1"/>
  <c r="C701" i="1"/>
  <c r="D701" i="1" s="1"/>
  <c r="K701" i="1" s="1"/>
  <c r="C702" i="1"/>
  <c r="D702" i="1" s="1"/>
  <c r="K702" i="1" s="1"/>
  <c r="C703" i="1"/>
  <c r="D703" i="1" s="1"/>
  <c r="K703" i="1" s="1"/>
  <c r="C704" i="1"/>
  <c r="D704" i="1" s="1"/>
  <c r="K704" i="1" s="1"/>
  <c r="C705" i="1"/>
  <c r="D705" i="1" s="1"/>
  <c r="K705" i="1" s="1"/>
  <c r="C706" i="1"/>
  <c r="D706" i="1" s="1"/>
  <c r="K706" i="1" s="1"/>
  <c r="C707" i="1"/>
  <c r="D707" i="1" s="1"/>
  <c r="K707" i="1" s="1"/>
  <c r="C708" i="1"/>
  <c r="D708" i="1" s="1"/>
  <c r="K708" i="1" s="1"/>
  <c r="C709" i="1"/>
  <c r="D709" i="1" s="1"/>
  <c r="K709" i="1" s="1"/>
  <c r="C710" i="1"/>
  <c r="D710" i="1" s="1"/>
  <c r="K710" i="1" s="1"/>
  <c r="C711" i="1"/>
  <c r="D711" i="1" s="1"/>
  <c r="K711" i="1" s="1"/>
  <c r="C712" i="1"/>
  <c r="D712" i="1" s="1"/>
  <c r="K712" i="1" s="1"/>
  <c r="C713" i="1"/>
  <c r="D713" i="1" s="1"/>
  <c r="K713" i="1" s="1"/>
  <c r="C714" i="1"/>
  <c r="D714" i="1" s="1"/>
  <c r="K714" i="1" s="1"/>
  <c r="C715" i="1"/>
  <c r="D715" i="1" s="1"/>
  <c r="K715" i="1" s="1"/>
  <c r="C716" i="1"/>
  <c r="D716" i="1" s="1"/>
  <c r="K716" i="1" s="1"/>
  <c r="C717" i="1"/>
  <c r="D717" i="1" s="1"/>
  <c r="K717" i="1" s="1"/>
  <c r="C718" i="1"/>
  <c r="D718" i="1" s="1"/>
  <c r="K718" i="1" s="1"/>
  <c r="C719" i="1"/>
  <c r="D719" i="1" s="1"/>
  <c r="K719" i="1" s="1"/>
  <c r="C720" i="1"/>
  <c r="D720" i="1" s="1"/>
  <c r="K720" i="1" s="1"/>
  <c r="C721" i="1"/>
  <c r="D721" i="1" s="1"/>
  <c r="K721" i="1" s="1"/>
  <c r="C722" i="1"/>
  <c r="D722" i="1" s="1"/>
  <c r="K722" i="1" s="1"/>
  <c r="C723" i="1"/>
  <c r="D723" i="1" s="1"/>
  <c r="K723" i="1" s="1"/>
  <c r="C724" i="1"/>
  <c r="D724" i="1" s="1"/>
  <c r="K724" i="1" s="1"/>
  <c r="C725" i="1"/>
  <c r="D725" i="1" s="1"/>
  <c r="K725" i="1" s="1"/>
  <c r="C726" i="1"/>
  <c r="D726" i="1" s="1"/>
  <c r="K726" i="1" s="1"/>
  <c r="C727" i="1"/>
  <c r="D727" i="1" s="1"/>
  <c r="K727" i="1" s="1"/>
  <c r="C728" i="1"/>
  <c r="D728" i="1" s="1"/>
  <c r="K728" i="1" s="1"/>
  <c r="C729" i="1"/>
  <c r="D729" i="1" s="1"/>
  <c r="K729" i="1" s="1"/>
  <c r="C730" i="1"/>
  <c r="D730" i="1" s="1"/>
  <c r="K730" i="1" s="1"/>
  <c r="C731" i="1"/>
  <c r="D731" i="1" s="1"/>
  <c r="K731" i="1" s="1"/>
  <c r="C732" i="1"/>
  <c r="D732" i="1" s="1"/>
  <c r="K732" i="1" s="1"/>
  <c r="C733" i="1"/>
  <c r="D733" i="1" s="1"/>
  <c r="K733" i="1" s="1"/>
  <c r="C734" i="1"/>
  <c r="D734" i="1" s="1"/>
  <c r="K734" i="1" s="1"/>
  <c r="C735" i="1"/>
  <c r="D735" i="1" s="1"/>
  <c r="K735" i="1" s="1"/>
  <c r="C736" i="1"/>
  <c r="D736" i="1" s="1"/>
  <c r="K736" i="1" s="1"/>
  <c r="C737" i="1"/>
  <c r="D737" i="1" s="1"/>
  <c r="K737" i="1" s="1"/>
  <c r="C738" i="1"/>
  <c r="D738" i="1" s="1"/>
  <c r="K738" i="1" s="1"/>
  <c r="C739" i="1"/>
  <c r="D739" i="1" s="1"/>
  <c r="K739" i="1" s="1"/>
  <c r="C740" i="1"/>
  <c r="D740" i="1" s="1"/>
  <c r="K740" i="1" s="1"/>
  <c r="C741" i="1"/>
  <c r="D741" i="1" s="1"/>
  <c r="K741" i="1" s="1"/>
  <c r="C742" i="1"/>
  <c r="D742" i="1" s="1"/>
  <c r="K742" i="1" s="1"/>
  <c r="C743" i="1"/>
  <c r="D743" i="1" s="1"/>
  <c r="K743" i="1" s="1"/>
  <c r="C744" i="1"/>
  <c r="D744" i="1" s="1"/>
  <c r="K744" i="1" s="1"/>
  <c r="C745" i="1"/>
  <c r="D745" i="1" s="1"/>
  <c r="K745" i="1" s="1"/>
  <c r="C746" i="1"/>
  <c r="D746" i="1" s="1"/>
  <c r="K746" i="1" s="1"/>
  <c r="C747" i="1"/>
  <c r="D747" i="1" s="1"/>
  <c r="K747" i="1" s="1"/>
  <c r="C748" i="1"/>
  <c r="D748" i="1" s="1"/>
  <c r="K748" i="1" s="1"/>
  <c r="C749" i="1"/>
  <c r="D749" i="1" s="1"/>
  <c r="K749" i="1" s="1"/>
  <c r="C750" i="1"/>
  <c r="D750" i="1" s="1"/>
  <c r="K750" i="1" s="1"/>
  <c r="C751" i="1"/>
  <c r="D751" i="1" s="1"/>
  <c r="K751" i="1" s="1"/>
  <c r="C752" i="1"/>
  <c r="D752" i="1" s="1"/>
  <c r="K752" i="1" s="1"/>
  <c r="C753" i="1"/>
  <c r="D753" i="1" s="1"/>
  <c r="K753" i="1" s="1"/>
  <c r="C754" i="1"/>
  <c r="D754" i="1" s="1"/>
  <c r="K754" i="1" s="1"/>
  <c r="C755" i="1"/>
  <c r="D755" i="1" s="1"/>
  <c r="K755" i="1" s="1"/>
  <c r="C756" i="1"/>
  <c r="D756" i="1" s="1"/>
  <c r="K756" i="1" s="1"/>
  <c r="C757" i="1"/>
  <c r="D757" i="1" s="1"/>
  <c r="K757" i="1" s="1"/>
  <c r="C758" i="1"/>
  <c r="D758" i="1" s="1"/>
  <c r="K758" i="1" s="1"/>
  <c r="C759" i="1"/>
  <c r="D759" i="1" s="1"/>
  <c r="K759" i="1" s="1"/>
  <c r="C760" i="1"/>
  <c r="D760" i="1" s="1"/>
  <c r="K760" i="1" s="1"/>
  <c r="C761" i="1"/>
  <c r="D761" i="1" s="1"/>
  <c r="K761" i="1" s="1"/>
  <c r="C762" i="1"/>
  <c r="D762" i="1" s="1"/>
  <c r="K762" i="1" s="1"/>
  <c r="C763" i="1"/>
  <c r="D763" i="1" s="1"/>
  <c r="K763" i="1" s="1"/>
  <c r="C764" i="1"/>
  <c r="D764" i="1" s="1"/>
  <c r="K764" i="1" s="1"/>
  <c r="C765" i="1"/>
  <c r="D765" i="1" s="1"/>
  <c r="K765" i="1" s="1"/>
  <c r="C766" i="1"/>
  <c r="D766" i="1" s="1"/>
  <c r="K766" i="1" s="1"/>
  <c r="C767" i="1"/>
  <c r="D767" i="1" s="1"/>
  <c r="K767" i="1" s="1"/>
  <c r="C768" i="1"/>
  <c r="D768" i="1" s="1"/>
  <c r="K768" i="1" s="1"/>
  <c r="C769" i="1"/>
  <c r="D769" i="1" s="1"/>
  <c r="K769" i="1" s="1"/>
  <c r="C770" i="1"/>
  <c r="D770" i="1" s="1"/>
  <c r="K770" i="1" s="1"/>
  <c r="C771" i="1"/>
  <c r="D771" i="1" s="1"/>
  <c r="K771" i="1" s="1"/>
  <c r="C772" i="1"/>
  <c r="D772" i="1" s="1"/>
  <c r="K772" i="1" s="1"/>
  <c r="C773" i="1"/>
  <c r="D773" i="1" s="1"/>
  <c r="K773" i="1" s="1"/>
  <c r="C774" i="1"/>
  <c r="D774" i="1" s="1"/>
  <c r="K774" i="1" s="1"/>
  <c r="C775" i="1"/>
  <c r="D775" i="1" s="1"/>
  <c r="K775" i="1" s="1"/>
  <c r="C776" i="1"/>
  <c r="D776" i="1" s="1"/>
  <c r="K776" i="1" s="1"/>
  <c r="C777" i="1"/>
  <c r="D777" i="1" s="1"/>
  <c r="K777" i="1" s="1"/>
  <c r="C778" i="1"/>
  <c r="D778" i="1" s="1"/>
  <c r="K778" i="1" s="1"/>
  <c r="C779" i="1"/>
  <c r="D779" i="1" s="1"/>
  <c r="K779" i="1" s="1"/>
  <c r="C780" i="1"/>
  <c r="D780" i="1" s="1"/>
  <c r="K780" i="1" s="1"/>
  <c r="C781" i="1"/>
  <c r="D781" i="1" s="1"/>
  <c r="K781" i="1" s="1"/>
  <c r="C782" i="1"/>
  <c r="D782" i="1" s="1"/>
  <c r="K782" i="1" s="1"/>
  <c r="C783" i="1"/>
  <c r="D783" i="1" s="1"/>
  <c r="K783" i="1" s="1"/>
  <c r="C784" i="1"/>
  <c r="D784" i="1" s="1"/>
  <c r="K784" i="1" s="1"/>
  <c r="C785" i="1"/>
  <c r="D785" i="1" s="1"/>
  <c r="K785" i="1" s="1"/>
  <c r="C786" i="1"/>
  <c r="D786" i="1" s="1"/>
  <c r="K786" i="1" s="1"/>
  <c r="C787" i="1"/>
  <c r="D787" i="1" s="1"/>
  <c r="K787" i="1" s="1"/>
  <c r="C788" i="1"/>
  <c r="D788" i="1" s="1"/>
  <c r="K788" i="1" s="1"/>
  <c r="C789" i="1"/>
  <c r="D789" i="1" s="1"/>
  <c r="K789" i="1" s="1"/>
  <c r="C790" i="1"/>
  <c r="D790" i="1" s="1"/>
  <c r="K790" i="1" s="1"/>
  <c r="C791" i="1"/>
  <c r="D791" i="1" s="1"/>
  <c r="K791" i="1" s="1"/>
  <c r="C792" i="1"/>
  <c r="D792" i="1" s="1"/>
  <c r="K792" i="1" s="1"/>
  <c r="C793" i="1"/>
  <c r="D793" i="1" s="1"/>
  <c r="K793" i="1" s="1"/>
  <c r="C794" i="1"/>
  <c r="D794" i="1" s="1"/>
  <c r="K794" i="1" s="1"/>
  <c r="C795" i="1"/>
  <c r="D795" i="1" s="1"/>
  <c r="K795" i="1" s="1"/>
  <c r="C796" i="1"/>
  <c r="D796" i="1" s="1"/>
  <c r="K796" i="1" s="1"/>
  <c r="C797" i="1"/>
  <c r="D797" i="1" s="1"/>
  <c r="K797" i="1" s="1"/>
  <c r="C798" i="1"/>
  <c r="D798" i="1" s="1"/>
  <c r="K798" i="1" s="1"/>
  <c r="C799" i="1"/>
  <c r="D799" i="1" s="1"/>
  <c r="K799" i="1" s="1"/>
  <c r="C800" i="1"/>
  <c r="D800" i="1" s="1"/>
  <c r="K800" i="1" s="1"/>
  <c r="C801" i="1"/>
  <c r="D801" i="1" s="1"/>
  <c r="K801" i="1" s="1"/>
  <c r="C802" i="1"/>
  <c r="D802" i="1" s="1"/>
  <c r="K802" i="1" s="1"/>
  <c r="C803" i="1"/>
  <c r="D803" i="1" s="1"/>
  <c r="K803" i="1" s="1"/>
  <c r="C804" i="1"/>
  <c r="D804" i="1" s="1"/>
  <c r="K804" i="1" s="1"/>
  <c r="C805" i="1"/>
  <c r="D805" i="1" s="1"/>
  <c r="K805" i="1" s="1"/>
  <c r="C806" i="1"/>
  <c r="D806" i="1" s="1"/>
  <c r="K806" i="1" s="1"/>
  <c r="C807" i="1"/>
  <c r="D807" i="1" s="1"/>
  <c r="K807" i="1" s="1"/>
  <c r="C808" i="1"/>
  <c r="D808" i="1" s="1"/>
  <c r="K808" i="1" s="1"/>
  <c r="C809" i="1"/>
  <c r="D809" i="1" s="1"/>
  <c r="K809" i="1" s="1"/>
  <c r="C810" i="1"/>
  <c r="D810" i="1" s="1"/>
  <c r="K810" i="1" s="1"/>
  <c r="C811" i="1"/>
  <c r="D811" i="1" s="1"/>
  <c r="K811" i="1" s="1"/>
  <c r="C812" i="1"/>
  <c r="D812" i="1" s="1"/>
  <c r="K812" i="1" s="1"/>
  <c r="C813" i="1"/>
  <c r="D813" i="1" s="1"/>
  <c r="K813" i="1" s="1"/>
  <c r="C814" i="1"/>
  <c r="D814" i="1" s="1"/>
  <c r="K814" i="1" s="1"/>
  <c r="C815" i="1"/>
  <c r="D815" i="1" s="1"/>
  <c r="K815" i="1" s="1"/>
  <c r="C816" i="1"/>
  <c r="D816" i="1" s="1"/>
  <c r="K816" i="1" s="1"/>
  <c r="C817" i="1"/>
  <c r="D817" i="1" s="1"/>
  <c r="K817" i="1" s="1"/>
  <c r="C818" i="1"/>
  <c r="D818" i="1" s="1"/>
  <c r="K818" i="1" s="1"/>
  <c r="C819" i="1"/>
  <c r="D819" i="1" s="1"/>
  <c r="K819" i="1" s="1"/>
  <c r="C820" i="1"/>
  <c r="D820" i="1" s="1"/>
  <c r="K820" i="1" s="1"/>
  <c r="C821" i="1"/>
  <c r="D821" i="1" s="1"/>
  <c r="K821" i="1" s="1"/>
  <c r="C822" i="1"/>
  <c r="D822" i="1" s="1"/>
  <c r="K822" i="1" s="1"/>
  <c r="C823" i="1"/>
  <c r="D823" i="1" s="1"/>
  <c r="K823" i="1" s="1"/>
  <c r="C824" i="1"/>
  <c r="D824" i="1" s="1"/>
  <c r="K824" i="1" s="1"/>
  <c r="C825" i="1"/>
  <c r="D825" i="1" s="1"/>
  <c r="K825" i="1" s="1"/>
  <c r="C826" i="1"/>
  <c r="D826" i="1" s="1"/>
  <c r="K826" i="1" s="1"/>
  <c r="C827" i="1"/>
  <c r="D827" i="1" s="1"/>
  <c r="K827" i="1" s="1"/>
  <c r="C828" i="1"/>
  <c r="D828" i="1" s="1"/>
  <c r="K828" i="1" s="1"/>
  <c r="C829" i="1"/>
  <c r="D829" i="1" s="1"/>
  <c r="K829" i="1" s="1"/>
  <c r="C830" i="1"/>
  <c r="D830" i="1" s="1"/>
  <c r="K830" i="1" s="1"/>
  <c r="C831" i="1"/>
  <c r="D831" i="1" s="1"/>
  <c r="K831" i="1" s="1"/>
  <c r="C832" i="1"/>
  <c r="D832" i="1" s="1"/>
  <c r="K832" i="1" s="1"/>
  <c r="C833" i="1"/>
  <c r="D833" i="1" s="1"/>
  <c r="K833" i="1" s="1"/>
  <c r="C834" i="1"/>
  <c r="D834" i="1" s="1"/>
  <c r="K834" i="1" s="1"/>
  <c r="C835" i="1"/>
  <c r="D835" i="1" s="1"/>
  <c r="K835" i="1" s="1"/>
  <c r="C836" i="1"/>
  <c r="D836" i="1" s="1"/>
  <c r="K836" i="1" s="1"/>
  <c r="C837" i="1"/>
  <c r="D837" i="1" s="1"/>
  <c r="K837" i="1" s="1"/>
  <c r="C838" i="1"/>
  <c r="D838" i="1" s="1"/>
  <c r="K838" i="1" s="1"/>
  <c r="C839" i="1"/>
  <c r="D839" i="1" s="1"/>
  <c r="K839" i="1" s="1"/>
  <c r="C840" i="1"/>
  <c r="D840" i="1" s="1"/>
  <c r="K840" i="1" s="1"/>
  <c r="C841" i="1"/>
  <c r="D841" i="1" s="1"/>
  <c r="K841" i="1" s="1"/>
  <c r="C842" i="1"/>
  <c r="D842" i="1" s="1"/>
  <c r="K842" i="1" s="1"/>
  <c r="C843" i="1"/>
  <c r="D843" i="1" s="1"/>
  <c r="K843" i="1" s="1"/>
  <c r="C844" i="1"/>
  <c r="D844" i="1" s="1"/>
  <c r="K844" i="1" s="1"/>
  <c r="C845" i="1"/>
  <c r="D845" i="1" s="1"/>
  <c r="K845" i="1" s="1"/>
  <c r="C846" i="1"/>
  <c r="D846" i="1" s="1"/>
  <c r="K846" i="1" s="1"/>
  <c r="C847" i="1"/>
  <c r="D847" i="1" s="1"/>
  <c r="K847" i="1" s="1"/>
  <c r="C848" i="1"/>
  <c r="D848" i="1" s="1"/>
  <c r="K848" i="1" s="1"/>
  <c r="C849" i="1"/>
  <c r="D849" i="1" s="1"/>
  <c r="K849" i="1" s="1"/>
  <c r="C850" i="1"/>
  <c r="D850" i="1" s="1"/>
  <c r="K850" i="1" s="1"/>
  <c r="C851" i="1"/>
  <c r="D851" i="1" s="1"/>
  <c r="K851" i="1" s="1"/>
  <c r="C852" i="1"/>
  <c r="D852" i="1" s="1"/>
  <c r="K852" i="1" s="1"/>
  <c r="C853" i="1"/>
  <c r="D853" i="1" s="1"/>
  <c r="K853" i="1" s="1"/>
  <c r="C854" i="1"/>
  <c r="D854" i="1" s="1"/>
  <c r="K854" i="1" s="1"/>
  <c r="C855" i="1"/>
  <c r="D855" i="1" s="1"/>
  <c r="K855" i="1" s="1"/>
  <c r="C856" i="1"/>
  <c r="D856" i="1" s="1"/>
  <c r="K856" i="1" s="1"/>
  <c r="C857" i="1"/>
  <c r="D857" i="1" s="1"/>
  <c r="K857" i="1" s="1"/>
  <c r="C858" i="1"/>
  <c r="D858" i="1" s="1"/>
  <c r="K858" i="1" s="1"/>
  <c r="C859" i="1"/>
  <c r="D859" i="1" s="1"/>
  <c r="K859" i="1" s="1"/>
  <c r="C860" i="1"/>
  <c r="D860" i="1" s="1"/>
  <c r="K860" i="1" s="1"/>
  <c r="C861" i="1"/>
  <c r="D861" i="1" s="1"/>
  <c r="K861" i="1" s="1"/>
  <c r="C862" i="1"/>
  <c r="D862" i="1" s="1"/>
  <c r="K862" i="1" s="1"/>
  <c r="C863" i="1"/>
  <c r="D863" i="1" s="1"/>
  <c r="K863" i="1" s="1"/>
  <c r="C864" i="1"/>
  <c r="D864" i="1" s="1"/>
  <c r="K864" i="1" s="1"/>
  <c r="C865" i="1"/>
  <c r="D865" i="1" s="1"/>
  <c r="K865" i="1" s="1"/>
  <c r="C866" i="1"/>
  <c r="D866" i="1" s="1"/>
  <c r="K866" i="1" s="1"/>
  <c r="C867" i="1"/>
  <c r="D867" i="1" s="1"/>
  <c r="K867" i="1" s="1"/>
  <c r="C868" i="1"/>
  <c r="D868" i="1" s="1"/>
  <c r="K868" i="1" s="1"/>
  <c r="C869" i="1"/>
  <c r="D869" i="1" s="1"/>
  <c r="K869" i="1" s="1"/>
  <c r="C870" i="1"/>
  <c r="D870" i="1" s="1"/>
  <c r="K870" i="1" s="1"/>
  <c r="C871" i="1"/>
  <c r="D871" i="1" s="1"/>
  <c r="K871" i="1" s="1"/>
  <c r="C872" i="1"/>
  <c r="D872" i="1" s="1"/>
  <c r="K872" i="1" s="1"/>
  <c r="C873" i="1"/>
  <c r="D873" i="1" s="1"/>
  <c r="K873" i="1" s="1"/>
  <c r="C874" i="1"/>
  <c r="D874" i="1" s="1"/>
  <c r="K874" i="1" s="1"/>
  <c r="C875" i="1"/>
  <c r="D875" i="1" s="1"/>
  <c r="K875" i="1" s="1"/>
  <c r="C876" i="1"/>
  <c r="D876" i="1" s="1"/>
  <c r="K876" i="1" s="1"/>
  <c r="C877" i="1"/>
  <c r="D877" i="1" s="1"/>
  <c r="K877" i="1" s="1"/>
  <c r="C878" i="1"/>
  <c r="D878" i="1" s="1"/>
  <c r="K878" i="1" s="1"/>
  <c r="C879" i="1"/>
  <c r="D879" i="1" s="1"/>
  <c r="K879" i="1" s="1"/>
  <c r="C880" i="1"/>
  <c r="D880" i="1" s="1"/>
  <c r="K880" i="1" s="1"/>
  <c r="C881" i="1"/>
  <c r="D881" i="1" s="1"/>
  <c r="K881" i="1" s="1"/>
  <c r="C882" i="1"/>
  <c r="D882" i="1" s="1"/>
  <c r="K882" i="1" s="1"/>
  <c r="C883" i="1"/>
  <c r="D883" i="1" s="1"/>
  <c r="K883" i="1" s="1"/>
  <c r="C884" i="1"/>
  <c r="D884" i="1" s="1"/>
  <c r="K884" i="1" s="1"/>
  <c r="C885" i="1"/>
  <c r="D885" i="1" s="1"/>
  <c r="K885" i="1" s="1"/>
  <c r="C886" i="1"/>
  <c r="D886" i="1" s="1"/>
  <c r="K886" i="1" s="1"/>
  <c r="C887" i="1"/>
  <c r="D887" i="1" s="1"/>
  <c r="K887" i="1" s="1"/>
  <c r="C888" i="1"/>
  <c r="D888" i="1" s="1"/>
  <c r="K888" i="1" s="1"/>
  <c r="C889" i="1"/>
  <c r="D889" i="1" s="1"/>
  <c r="K889" i="1" s="1"/>
  <c r="C890" i="1"/>
  <c r="D890" i="1" s="1"/>
  <c r="K890" i="1" s="1"/>
  <c r="C891" i="1"/>
  <c r="D891" i="1" s="1"/>
  <c r="K891" i="1" s="1"/>
  <c r="C892" i="1"/>
  <c r="D892" i="1" s="1"/>
  <c r="K892" i="1" s="1"/>
  <c r="C893" i="1"/>
  <c r="D893" i="1" s="1"/>
  <c r="K893" i="1" s="1"/>
  <c r="C894" i="1"/>
  <c r="D894" i="1" s="1"/>
  <c r="K894" i="1" s="1"/>
  <c r="C895" i="1"/>
  <c r="D895" i="1" s="1"/>
  <c r="K895" i="1" s="1"/>
  <c r="C896" i="1"/>
  <c r="D896" i="1" s="1"/>
  <c r="K896" i="1" s="1"/>
  <c r="C897" i="1"/>
  <c r="D897" i="1" s="1"/>
  <c r="K897" i="1" s="1"/>
  <c r="C898" i="1"/>
  <c r="D898" i="1" s="1"/>
  <c r="K898" i="1" s="1"/>
  <c r="C899" i="1"/>
  <c r="D899" i="1" s="1"/>
  <c r="K899" i="1" s="1"/>
  <c r="C900" i="1"/>
  <c r="D900" i="1" s="1"/>
  <c r="K900" i="1" s="1"/>
  <c r="C901" i="1"/>
  <c r="D901" i="1" s="1"/>
  <c r="K901" i="1" s="1"/>
  <c r="C902" i="1"/>
  <c r="D902" i="1" s="1"/>
  <c r="K902" i="1" s="1"/>
  <c r="C903" i="1"/>
  <c r="D903" i="1" s="1"/>
  <c r="K903" i="1" s="1"/>
  <c r="C904" i="1"/>
  <c r="D904" i="1" s="1"/>
  <c r="K904" i="1" s="1"/>
  <c r="C905" i="1"/>
  <c r="D905" i="1" s="1"/>
  <c r="K905" i="1" s="1"/>
  <c r="C906" i="1"/>
  <c r="D906" i="1" s="1"/>
  <c r="K906" i="1" s="1"/>
  <c r="C907" i="1"/>
  <c r="D907" i="1" s="1"/>
  <c r="K907" i="1" s="1"/>
  <c r="C908" i="1"/>
  <c r="D908" i="1" s="1"/>
  <c r="K908" i="1" s="1"/>
  <c r="C909" i="1"/>
  <c r="D909" i="1" s="1"/>
  <c r="K909" i="1" s="1"/>
  <c r="C910" i="1"/>
  <c r="D910" i="1" s="1"/>
  <c r="K910" i="1" s="1"/>
  <c r="C911" i="1"/>
  <c r="D911" i="1" s="1"/>
  <c r="K911" i="1" s="1"/>
  <c r="C912" i="1"/>
  <c r="D912" i="1" s="1"/>
  <c r="K912" i="1" s="1"/>
  <c r="C913" i="1"/>
  <c r="D913" i="1" s="1"/>
  <c r="K913" i="1" s="1"/>
  <c r="C914" i="1"/>
  <c r="D914" i="1" s="1"/>
  <c r="K914" i="1" s="1"/>
  <c r="C915" i="1"/>
  <c r="D915" i="1" s="1"/>
  <c r="K915" i="1" s="1"/>
  <c r="C916" i="1"/>
  <c r="D916" i="1" s="1"/>
  <c r="K916" i="1" s="1"/>
  <c r="C917" i="1"/>
  <c r="D917" i="1" s="1"/>
  <c r="K917" i="1" s="1"/>
  <c r="C918" i="1"/>
  <c r="D918" i="1" s="1"/>
  <c r="K918" i="1" s="1"/>
  <c r="C919" i="1"/>
  <c r="D919" i="1" s="1"/>
  <c r="K919" i="1" s="1"/>
  <c r="C920" i="1"/>
  <c r="D920" i="1" s="1"/>
  <c r="K920" i="1" s="1"/>
  <c r="C921" i="1"/>
  <c r="D921" i="1" s="1"/>
  <c r="K921" i="1" s="1"/>
  <c r="C922" i="1"/>
  <c r="D922" i="1" s="1"/>
  <c r="K922" i="1" s="1"/>
  <c r="C923" i="1"/>
  <c r="D923" i="1" s="1"/>
  <c r="K923" i="1" s="1"/>
  <c r="C924" i="1"/>
  <c r="D924" i="1" s="1"/>
  <c r="K924" i="1" s="1"/>
  <c r="C925" i="1"/>
  <c r="D925" i="1" s="1"/>
  <c r="K925" i="1" s="1"/>
  <c r="C926" i="1"/>
  <c r="D926" i="1" s="1"/>
  <c r="K926" i="1" s="1"/>
  <c r="C927" i="1"/>
  <c r="D927" i="1" s="1"/>
  <c r="K927" i="1" s="1"/>
  <c r="C928" i="1"/>
  <c r="D928" i="1" s="1"/>
  <c r="K928" i="1" s="1"/>
  <c r="C929" i="1"/>
  <c r="D929" i="1" s="1"/>
  <c r="K929" i="1" s="1"/>
  <c r="C930" i="1"/>
  <c r="D930" i="1" s="1"/>
  <c r="K930" i="1" s="1"/>
  <c r="C931" i="1"/>
  <c r="D931" i="1" s="1"/>
  <c r="K931" i="1" s="1"/>
  <c r="C932" i="1"/>
  <c r="D932" i="1" s="1"/>
  <c r="K932" i="1" s="1"/>
  <c r="C933" i="1"/>
  <c r="D933" i="1" s="1"/>
  <c r="K933" i="1" s="1"/>
  <c r="C934" i="1"/>
  <c r="D934" i="1" s="1"/>
  <c r="K934" i="1" s="1"/>
  <c r="C935" i="1"/>
  <c r="D935" i="1" s="1"/>
  <c r="K935" i="1" s="1"/>
  <c r="C936" i="1"/>
  <c r="D936" i="1" s="1"/>
  <c r="K936" i="1" s="1"/>
  <c r="C937" i="1"/>
  <c r="D937" i="1" s="1"/>
  <c r="K937" i="1" s="1"/>
  <c r="C938" i="1"/>
  <c r="D938" i="1" s="1"/>
  <c r="K938" i="1" s="1"/>
  <c r="C939" i="1"/>
  <c r="D939" i="1" s="1"/>
  <c r="K939" i="1" s="1"/>
  <c r="C940" i="1"/>
  <c r="D940" i="1" s="1"/>
  <c r="K940" i="1" s="1"/>
  <c r="C941" i="1"/>
  <c r="D941" i="1" s="1"/>
  <c r="K941" i="1" s="1"/>
  <c r="C942" i="1"/>
  <c r="D942" i="1" s="1"/>
  <c r="K942" i="1" s="1"/>
  <c r="C943" i="1"/>
  <c r="D943" i="1" s="1"/>
  <c r="K943" i="1" s="1"/>
  <c r="C944" i="1"/>
  <c r="D944" i="1" s="1"/>
  <c r="K944" i="1" s="1"/>
  <c r="C945" i="1"/>
  <c r="D945" i="1" s="1"/>
  <c r="K945" i="1" s="1"/>
  <c r="C946" i="1"/>
  <c r="D946" i="1" s="1"/>
  <c r="K946" i="1" s="1"/>
  <c r="C947" i="1"/>
  <c r="D947" i="1" s="1"/>
  <c r="K947" i="1" s="1"/>
  <c r="C948" i="1"/>
  <c r="D948" i="1" s="1"/>
  <c r="K948" i="1" s="1"/>
  <c r="C949" i="1"/>
  <c r="D949" i="1" s="1"/>
  <c r="K949" i="1" s="1"/>
  <c r="C950" i="1"/>
  <c r="D950" i="1" s="1"/>
  <c r="K950" i="1" s="1"/>
  <c r="C951" i="1"/>
  <c r="D951" i="1" s="1"/>
  <c r="K951" i="1" s="1"/>
  <c r="C952" i="1"/>
  <c r="D952" i="1" s="1"/>
  <c r="K952" i="1" s="1"/>
  <c r="C953" i="1"/>
  <c r="D953" i="1" s="1"/>
  <c r="K953" i="1" s="1"/>
  <c r="C954" i="1"/>
  <c r="D954" i="1" s="1"/>
  <c r="K954" i="1" s="1"/>
  <c r="C955" i="1"/>
  <c r="D955" i="1" s="1"/>
  <c r="K955" i="1" s="1"/>
  <c r="C956" i="1"/>
  <c r="D956" i="1" s="1"/>
  <c r="K956" i="1" s="1"/>
  <c r="C957" i="1"/>
  <c r="D957" i="1" s="1"/>
  <c r="K957" i="1" s="1"/>
  <c r="C958" i="1"/>
  <c r="D958" i="1" s="1"/>
  <c r="K958" i="1" s="1"/>
  <c r="C959" i="1"/>
  <c r="D959" i="1" s="1"/>
  <c r="K959" i="1" s="1"/>
  <c r="C960" i="1"/>
  <c r="D960" i="1" s="1"/>
  <c r="K960" i="1" s="1"/>
  <c r="C961" i="1"/>
  <c r="D961" i="1" s="1"/>
  <c r="K961" i="1" s="1"/>
  <c r="C962" i="1"/>
  <c r="D962" i="1" s="1"/>
  <c r="K962" i="1" s="1"/>
  <c r="C963" i="1"/>
  <c r="D963" i="1" s="1"/>
  <c r="K963" i="1" s="1"/>
  <c r="C964" i="1"/>
  <c r="D964" i="1" s="1"/>
  <c r="K964" i="1" s="1"/>
  <c r="C965" i="1"/>
  <c r="D965" i="1" s="1"/>
  <c r="K965" i="1" s="1"/>
  <c r="C966" i="1"/>
  <c r="D966" i="1" s="1"/>
  <c r="K966" i="1" s="1"/>
  <c r="C967" i="1"/>
  <c r="D967" i="1" s="1"/>
  <c r="K967" i="1" s="1"/>
  <c r="C968" i="1"/>
  <c r="D968" i="1" s="1"/>
  <c r="K968" i="1" s="1"/>
  <c r="C969" i="1"/>
  <c r="D969" i="1" s="1"/>
  <c r="K969" i="1" s="1"/>
  <c r="C970" i="1"/>
  <c r="D970" i="1" s="1"/>
  <c r="K970" i="1" s="1"/>
  <c r="C971" i="1"/>
  <c r="D971" i="1" s="1"/>
  <c r="K971" i="1" s="1"/>
  <c r="C972" i="1"/>
  <c r="D972" i="1" s="1"/>
  <c r="K972" i="1" s="1"/>
  <c r="C973" i="1"/>
  <c r="D973" i="1" s="1"/>
  <c r="K973" i="1" s="1"/>
  <c r="C974" i="1"/>
  <c r="D974" i="1" s="1"/>
  <c r="K974" i="1" s="1"/>
  <c r="C975" i="1"/>
  <c r="D975" i="1" s="1"/>
  <c r="K975" i="1" s="1"/>
  <c r="C976" i="1"/>
  <c r="D976" i="1" s="1"/>
  <c r="K976" i="1" s="1"/>
  <c r="C977" i="1"/>
  <c r="D977" i="1" s="1"/>
  <c r="K977" i="1" s="1"/>
  <c r="C978" i="1"/>
  <c r="D978" i="1" s="1"/>
  <c r="K978" i="1" s="1"/>
  <c r="C979" i="1"/>
  <c r="D979" i="1" s="1"/>
  <c r="K979" i="1" s="1"/>
  <c r="C980" i="1"/>
  <c r="D980" i="1" s="1"/>
  <c r="K980" i="1" s="1"/>
  <c r="C981" i="1"/>
  <c r="D981" i="1" s="1"/>
  <c r="K981" i="1" s="1"/>
  <c r="C982" i="1"/>
  <c r="D982" i="1" s="1"/>
  <c r="K982" i="1" s="1"/>
  <c r="C983" i="1"/>
  <c r="D983" i="1" s="1"/>
  <c r="K983" i="1" s="1"/>
  <c r="C984" i="1"/>
  <c r="D984" i="1" s="1"/>
  <c r="K984" i="1" s="1"/>
  <c r="C985" i="1"/>
  <c r="D985" i="1" s="1"/>
  <c r="K985" i="1" s="1"/>
  <c r="C986" i="1"/>
  <c r="D986" i="1" s="1"/>
  <c r="K986" i="1" s="1"/>
  <c r="C987" i="1"/>
  <c r="D987" i="1" s="1"/>
  <c r="K987" i="1" s="1"/>
  <c r="C988" i="1"/>
  <c r="D988" i="1" s="1"/>
  <c r="K988" i="1" s="1"/>
  <c r="C989" i="1"/>
  <c r="D989" i="1" s="1"/>
  <c r="K989" i="1" s="1"/>
  <c r="C990" i="1"/>
  <c r="D990" i="1" s="1"/>
  <c r="K990" i="1" s="1"/>
  <c r="C991" i="1"/>
  <c r="D991" i="1" s="1"/>
  <c r="K991" i="1" s="1"/>
  <c r="C992" i="1"/>
  <c r="D992" i="1" s="1"/>
  <c r="K992" i="1" s="1"/>
  <c r="C993" i="1"/>
  <c r="D993" i="1" s="1"/>
  <c r="K993" i="1" s="1"/>
  <c r="C994" i="1"/>
  <c r="D994" i="1" s="1"/>
  <c r="K994" i="1" s="1"/>
  <c r="C995" i="1"/>
  <c r="D995" i="1" s="1"/>
  <c r="K995" i="1" s="1"/>
  <c r="C996" i="1"/>
  <c r="D996" i="1" s="1"/>
  <c r="K996" i="1" s="1"/>
  <c r="C997" i="1"/>
  <c r="D997" i="1" s="1"/>
  <c r="K997" i="1" s="1"/>
  <c r="C998" i="1"/>
  <c r="D998" i="1" s="1"/>
  <c r="K998" i="1" s="1"/>
  <c r="C999" i="1"/>
  <c r="D999" i="1" s="1"/>
  <c r="K999" i="1" s="1"/>
  <c r="C1000" i="1"/>
  <c r="D1000" i="1" s="1"/>
  <c r="K1000" i="1" s="1"/>
  <c r="C1001" i="1"/>
  <c r="D1001" i="1" s="1"/>
  <c r="K1001" i="1" s="1"/>
  <c r="C1002" i="1"/>
  <c r="D1002" i="1" s="1"/>
  <c r="K1002" i="1" s="1"/>
  <c r="C1003" i="1"/>
  <c r="D1003" i="1" s="1"/>
  <c r="K1003" i="1" s="1"/>
  <c r="C1004" i="1"/>
  <c r="D1004" i="1" s="1"/>
  <c r="K1004" i="1" s="1"/>
  <c r="C1005" i="1"/>
  <c r="D1005" i="1" s="1"/>
  <c r="K1005" i="1" s="1"/>
  <c r="C1006" i="1"/>
  <c r="D1006" i="1" s="1"/>
  <c r="K1006" i="1" s="1"/>
  <c r="C1007" i="1"/>
  <c r="D1007" i="1" s="1"/>
  <c r="K1007" i="1" s="1"/>
  <c r="C1008" i="1"/>
  <c r="D1008" i="1" s="1"/>
  <c r="K1008" i="1" s="1"/>
  <c r="C1009" i="1"/>
  <c r="D1009" i="1" s="1"/>
  <c r="K1009" i="1" s="1"/>
  <c r="C1010" i="1"/>
  <c r="D1010" i="1" s="1"/>
  <c r="K1010" i="1" s="1"/>
  <c r="C1011" i="1"/>
  <c r="D1011" i="1" s="1"/>
  <c r="K1011" i="1" s="1"/>
  <c r="C1012" i="1"/>
  <c r="D1012" i="1" s="1"/>
  <c r="K1012" i="1" s="1"/>
  <c r="C1013" i="1"/>
  <c r="D1013" i="1" s="1"/>
  <c r="K1013" i="1" s="1"/>
  <c r="C1014" i="1"/>
  <c r="D1014" i="1" s="1"/>
  <c r="K1014" i="1" s="1"/>
  <c r="C1015" i="1"/>
  <c r="D1015" i="1" s="1"/>
  <c r="K1015" i="1" s="1"/>
  <c r="C1016" i="1"/>
  <c r="D1016" i="1" s="1"/>
  <c r="K1016" i="1" s="1"/>
  <c r="C1017" i="1"/>
  <c r="D1017" i="1" s="1"/>
  <c r="K1017" i="1" s="1"/>
  <c r="C1018" i="1"/>
  <c r="D1018" i="1" s="1"/>
  <c r="K1018" i="1" s="1"/>
  <c r="C1019" i="1"/>
  <c r="D1019" i="1" s="1"/>
  <c r="K1019" i="1" s="1"/>
  <c r="C1020" i="1"/>
  <c r="D1020" i="1" s="1"/>
  <c r="K1020" i="1" s="1"/>
  <c r="C1021" i="1"/>
  <c r="D1021" i="1" s="1"/>
  <c r="K1021" i="1" s="1"/>
  <c r="C1022" i="1"/>
  <c r="D1022" i="1" s="1"/>
  <c r="K1022" i="1" s="1"/>
  <c r="C1023" i="1"/>
  <c r="D1023" i="1" s="1"/>
  <c r="K1023" i="1" s="1"/>
  <c r="C1024" i="1"/>
  <c r="D1024" i="1" s="1"/>
  <c r="K1024" i="1" s="1"/>
  <c r="C1025" i="1"/>
  <c r="D1025" i="1" s="1"/>
  <c r="K1025" i="1" s="1"/>
  <c r="C1026" i="1"/>
  <c r="D1026" i="1" s="1"/>
  <c r="K1026" i="1" s="1"/>
  <c r="C1027" i="1"/>
  <c r="D1027" i="1" s="1"/>
  <c r="K1027" i="1" s="1"/>
  <c r="C1028" i="1"/>
  <c r="D1028" i="1" s="1"/>
  <c r="K1028" i="1" s="1"/>
  <c r="C1029" i="1"/>
  <c r="D1029" i="1" s="1"/>
  <c r="K1029" i="1" s="1"/>
  <c r="C1030" i="1"/>
  <c r="D1030" i="1" s="1"/>
  <c r="K1030" i="1" s="1"/>
  <c r="C1031" i="1"/>
  <c r="D1031" i="1" s="1"/>
  <c r="K1031" i="1" s="1"/>
  <c r="C1032" i="1"/>
  <c r="D1032" i="1" s="1"/>
  <c r="K1032" i="1" s="1"/>
  <c r="C1033" i="1"/>
  <c r="D1033" i="1" s="1"/>
  <c r="K1033" i="1" s="1"/>
  <c r="C1034" i="1"/>
  <c r="D1034" i="1" s="1"/>
  <c r="K1034" i="1" s="1"/>
  <c r="C1035" i="1"/>
  <c r="D1035" i="1" s="1"/>
  <c r="K1035" i="1" s="1"/>
  <c r="C1036" i="1"/>
  <c r="D1036" i="1" s="1"/>
  <c r="K1036" i="1" s="1"/>
  <c r="C1037" i="1"/>
  <c r="D1037" i="1" s="1"/>
  <c r="K1037" i="1" s="1"/>
  <c r="C1038" i="1"/>
  <c r="D1038" i="1" s="1"/>
  <c r="K1038" i="1" s="1"/>
  <c r="C1039" i="1"/>
  <c r="D1039" i="1" s="1"/>
  <c r="K1039" i="1" s="1"/>
  <c r="C1040" i="1"/>
  <c r="D1040" i="1" s="1"/>
  <c r="K1040" i="1" s="1"/>
  <c r="C1041" i="1"/>
  <c r="D1041" i="1" s="1"/>
  <c r="K1041" i="1" s="1"/>
  <c r="C1042" i="1"/>
  <c r="D1042" i="1" s="1"/>
  <c r="K1042" i="1" s="1"/>
  <c r="C1043" i="1"/>
  <c r="D1043" i="1" s="1"/>
  <c r="K1043" i="1" s="1"/>
  <c r="C1044" i="1"/>
  <c r="D1044" i="1" s="1"/>
  <c r="K1044" i="1" s="1"/>
  <c r="C1045" i="1"/>
  <c r="D1045" i="1" s="1"/>
  <c r="K1045" i="1" s="1"/>
  <c r="C1046" i="1"/>
  <c r="D1046" i="1" s="1"/>
  <c r="K1046" i="1" s="1"/>
  <c r="C1047" i="1"/>
  <c r="D1047" i="1" s="1"/>
  <c r="K1047" i="1" s="1"/>
  <c r="C1048" i="1"/>
  <c r="D1048" i="1" s="1"/>
  <c r="K1048" i="1" s="1"/>
  <c r="C1049" i="1"/>
  <c r="D1049" i="1" s="1"/>
  <c r="K1049" i="1" s="1"/>
  <c r="C1050" i="1"/>
  <c r="D1050" i="1" s="1"/>
  <c r="K1050" i="1" s="1"/>
  <c r="C1051" i="1"/>
  <c r="D1051" i="1" s="1"/>
  <c r="K1051" i="1" s="1"/>
  <c r="C1052" i="1"/>
  <c r="D1052" i="1" s="1"/>
  <c r="K1052" i="1" s="1"/>
  <c r="C1053" i="1"/>
  <c r="D1053" i="1" s="1"/>
  <c r="K1053" i="1" s="1"/>
  <c r="C1054" i="1"/>
  <c r="D1054" i="1" s="1"/>
  <c r="K1054" i="1" s="1"/>
  <c r="C1055" i="1"/>
  <c r="D1055" i="1" s="1"/>
  <c r="K1055" i="1" s="1"/>
  <c r="C1056" i="1"/>
  <c r="D1056" i="1" s="1"/>
  <c r="K1056" i="1" s="1"/>
  <c r="C1057" i="1"/>
  <c r="D1057" i="1" s="1"/>
  <c r="K1057" i="1" s="1"/>
  <c r="C1058" i="1"/>
  <c r="D1058" i="1" s="1"/>
  <c r="K1058" i="1" s="1"/>
  <c r="C1059" i="1"/>
  <c r="D1059" i="1" s="1"/>
  <c r="K1059" i="1" s="1"/>
  <c r="C1060" i="1"/>
  <c r="D1060" i="1" s="1"/>
  <c r="K1060" i="1" s="1"/>
  <c r="C1061" i="1"/>
  <c r="D1061" i="1" s="1"/>
  <c r="K1061" i="1" s="1"/>
  <c r="C1062" i="1"/>
  <c r="D1062" i="1" s="1"/>
  <c r="K1062" i="1" s="1"/>
  <c r="C1063" i="1"/>
  <c r="D1063" i="1" s="1"/>
  <c r="K1063" i="1" s="1"/>
  <c r="C1064" i="1"/>
  <c r="D1064" i="1" s="1"/>
  <c r="K1064" i="1" s="1"/>
  <c r="C1065" i="1"/>
  <c r="D1065" i="1" s="1"/>
  <c r="K1065" i="1" s="1"/>
  <c r="C1066" i="1"/>
  <c r="D1066" i="1" s="1"/>
  <c r="K1066" i="1" s="1"/>
  <c r="C1067" i="1"/>
  <c r="D1067" i="1" s="1"/>
  <c r="K1067" i="1" s="1"/>
  <c r="C1068" i="1"/>
  <c r="D1068" i="1" s="1"/>
  <c r="K1068" i="1" s="1"/>
  <c r="C1069" i="1"/>
  <c r="D1069" i="1" s="1"/>
  <c r="K1069" i="1" s="1"/>
  <c r="C1070" i="1"/>
  <c r="D1070" i="1" s="1"/>
  <c r="K1070" i="1" s="1"/>
  <c r="C1071" i="1"/>
  <c r="D1071" i="1" s="1"/>
  <c r="K1071" i="1" s="1"/>
  <c r="C1072" i="1"/>
  <c r="D1072" i="1" s="1"/>
  <c r="K1072" i="1" s="1"/>
  <c r="C1073" i="1"/>
  <c r="D1073" i="1" s="1"/>
  <c r="K1073" i="1" s="1"/>
  <c r="C1074" i="1"/>
  <c r="D1074" i="1" s="1"/>
  <c r="K1074" i="1" s="1"/>
  <c r="C1075" i="1"/>
  <c r="D1075" i="1" s="1"/>
  <c r="K1075" i="1" s="1"/>
  <c r="C1076" i="1"/>
  <c r="D1076" i="1" s="1"/>
  <c r="K1076" i="1" s="1"/>
  <c r="C1077" i="1"/>
  <c r="D1077" i="1" s="1"/>
  <c r="K1077" i="1" s="1"/>
  <c r="C1078" i="1"/>
  <c r="D1078" i="1" s="1"/>
  <c r="K1078" i="1" s="1"/>
  <c r="C1079" i="1"/>
  <c r="D1079" i="1" s="1"/>
  <c r="K1079" i="1" s="1"/>
  <c r="C1080" i="1"/>
  <c r="D1080" i="1" s="1"/>
  <c r="K1080" i="1" s="1"/>
  <c r="C1081" i="1"/>
  <c r="D1081" i="1" s="1"/>
  <c r="K1081" i="1" s="1"/>
  <c r="C1082" i="1"/>
  <c r="D1082" i="1" s="1"/>
  <c r="K1082" i="1" s="1"/>
  <c r="C1083" i="1"/>
  <c r="D1083" i="1" s="1"/>
  <c r="K1083" i="1" s="1"/>
  <c r="C1084" i="1"/>
  <c r="D1084" i="1" s="1"/>
  <c r="K1084" i="1" s="1"/>
  <c r="C1085" i="1"/>
  <c r="D1085" i="1" s="1"/>
  <c r="K1085" i="1" s="1"/>
  <c r="C1086" i="1"/>
  <c r="D1086" i="1" s="1"/>
  <c r="K1086" i="1" s="1"/>
  <c r="C1087" i="1"/>
  <c r="D1087" i="1" s="1"/>
  <c r="K1087" i="1" s="1"/>
  <c r="C1088" i="1"/>
  <c r="D1088" i="1" s="1"/>
  <c r="K1088" i="1" s="1"/>
  <c r="C1089" i="1"/>
  <c r="D1089" i="1" s="1"/>
  <c r="K1089" i="1" s="1"/>
  <c r="C1090" i="1"/>
  <c r="D1090" i="1" s="1"/>
  <c r="K1090" i="1" s="1"/>
  <c r="C1091" i="1"/>
  <c r="D1091" i="1" s="1"/>
  <c r="K1091" i="1" s="1"/>
  <c r="C1092" i="1"/>
  <c r="D1092" i="1" s="1"/>
  <c r="K1092" i="1" s="1"/>
  <c r="C1093" i="1"/>
  <c r="D1093" i="1" s="1"/>
  <c r="K1093" i="1" s="1"/>
  <c r="C1094" i="1"/>
  <c r="D1094" i="1" s="1"/>
  <c r="K1094" i="1" s="1"/>
  <c r="C1095" i="1"/>
  <c r="D1095" i="1" s="1"/>
  <c r="K1095" i="1" s="1"/>
  <c r="C1096" i="1"/>
  <c r="D1096" i="1" s="1"/>
  <c r="K1096" i="1" s="1"/>
  <c r="C1097" i="1"/>
  <c r="D1097" i="1" s="1"/>
  <c r="K1097" i="1" s="1"/>
  <c r="C1098" i="1"/>
  <c r="D1098" i="1" s="1"/>
  <c r="K1098" i="1" s="1"/>
  <c r="C1099" i="1"/>
  <c r="D1099" i="1" s="1"/>
  <c r="K1099" i="1" s="1"/>
  <c r="C1100" i="1"/>
  <c r="D1100" i="1" s="1"/>
  <c r="K1100" i="1" s="1"/>
  <c r="C1101" i="1"/>
  <c r="D1101" i="1" s="1"/>
  <c r="K1101" i="1" s="1"/>
  <c r="C1102" i="1"/>
  <c r="D1102" i="1" s="1"/>
  <c r="K1102" i="1" s="1"/>
  <c r="C1103" i="1"/>
  <c r="D1103" i="1" s="1"/>
  <c r="K1103" i="1" s="1"/>
  <c r="C1104" i="1"/>
  <c r="D1104" i="1" s="1"/>
  <c r="K1104" i="1" s="1"/>
  <c r="C1105" i="1"/>
  <c r="D1105" i="1" s="1"/>
  <c r="K1105" i="1" s="1"/>
  <c r="C1106" i="1"/>
  <c r="D1106" i="1" s="1"/>
  <c r="K1106" i="1" s="1"/>
  <c r="C1107" i="1"/>
  <c r="D1107" i="1" s="1"/>
  <c r="K1107" i="1" s="1"/>
  <c r="C1108" i="1"/>
  <c r="D1108" i="1" s="1"/>
  <c r="K1108" i="1" s="1"/>
  <c r="C1109" i="1"/>
  <c r="D1109" i="1" s="1"/>
  <c r="K1109" i="1" s="1"/>
  <c r="C1110" i="1"/>
  <c r="D1110" i="1" s="1"/>
  <c r="K1110" i="1" s="1"/>
  <c r="C1111" i="1"/>
  <c r="D1111" i="1" s="1"/>
  <c r="K1111" i="1" s="1"/>
  <c r="C1112" i="1"/>
  <c r="D1112" i="1" s="1"/>
  <c r="K1112" i="1" s="1"/>
  <c r="C1113" i="1"/>
  <c r="D1113" i="1" s="1"/>
  <c r="K1113" i="1" s="1"/>
  <c r="C1114" i="1"/>
  <c r="D1114" i="1" s="1"/>
  <c r="K1114" i="1" s="1"/>
  <c r="C1115" i="1"/>
  <c r="D1115" i="1" s="1"/>
  <c r="K1115" i="1" s="1"/>
  <c r="C1116" i="1"/>
  <c r="D1116" i="1" s="1"/>
  <c r="K1116" i="1" s="1"/>
  <c r="C1117" i="1"/>
  <c r="D1117" i="1" s="1"/>
  <c r="K1117" i="1" s="1"/>
  <c r="C1118" i="1"/>
  <c r="D1118" i="1" s="1"/>
  <c r="K1118" i="1" s="1"/>
  <c r="C1119" i="1"/>
  <c r="D1119" i="1" s="1"/>
  <c r="K1119" i="1" s="1"/>
  <c r="C1120" i="1"/>
  <c r="D1120" i="1" s="1"/>
  <c r="K1120" i="1" s="1"/>
  <c r="C1121" i="1"/>
  <c r="D1121" i="1" s="1"/>
  <c r="K1121" i="1" s="1"/>
  <c r="C1122" i="1"/>
  <c r="D1122" i="1" s="1"/>
  <c r="K1122" i="1" s="1"/>
  <c r="C1123" i="1"/>
  <c r="D1123" i="1" s="1"/>
  <c r="K1123" i="1" s="1"/>
  <c r="C1124" i="1"/>
  <c r="D1124" i="1" s="1"/>
  <c r="K1124" i="1" s="1"/>
  <c r="C1125" i="1"/>
  <c r="D1125" i="1" s="1"/>
  <c r="K1125" i="1" s="1"/>
  <c r="C1126" i="1"/>
  <c r="D1126" i="1" s="1"/>
  <c r="K1126" i="1" s="1"/>
  <c r="C1127" i="1"/>
  <c r="D1127" i="1" s="1"/>
  <c r="K1127" i="1" s="1"/>
  <c r="C1128" i="1"/>
  <c r="D1128" i="1" s="1"/>
  <c r="K1128" i="1" s="1"/>
  <c r="C1129" i="1"/>
  <c r="D1129" i="1" s="1"/>
  <c r="K1129" i="1" s="1"/>
  <c r="C1130" i="1"/>
  <c r="D1130" i="1" s="1"/>
  <c r="K1130" i="1" s="1"/>
  <c r="C1131" i="1"/>
  <c r="D1131" i="1" s="1"/>
  <c r="K1131" i="1" s="1"/>
  <c r="C1132" i="1"/>
  <c r="D1132" i="1" s="1"/>
  <c r="K1132" i="1" s="1"/>
  <c r="C1133" i="1"/>
  <c r="D1133" i="1" s="1"/>
  <c r="K1133" i="1" s="1"/>
  <c r="C1134" i="1"/>
  <c r="D1134" i="1" s="1"/>
  <c r="K1134" i="1" s="1"/>
  <c r="C1135" i="1"/>
  <c r="D1135" i="1" s="1"/>
  <c r="K1135" i="1" s="1"/>
  <c r="C1136" i="1"/>
  <c r="D1136" i="1" s="1"/>
  <c r="K1136" i="1" s="1"/>
  <c r="C1137" i="1"/>
  <c r="D1137" i="1" s="1"/>
  <c r="K1137" i="1" s="1"/>
  <c r="C1138" i="1"/>
  <c r="D1138" i="1" s="1"/>
  <c r="K1138" i="1" s="1"/>
  <c r="C1139" i="1"/>
  <c r="D1139" i="1" s="1"/>
  <c r="K1139" i="1" s="1"/>
  <c r="C1140" i="1"/>
  <c r="D1140" i="1" s="1"/>
  <c r="K1140" i="1" s="1"/>
  <c r="C1141" i="1"/>
  <c r="D1141" i="1" s="1"/>
  <c r="K1141" i="1" s="1"/>
  <c r="C1142" i="1"/>
  <c r="D1142" i="1" s="1"/>
  <c r="K1142" i="1" s="1"/>
  <c r="C1143" i="1"/>
  <c r="D1143" i="1" s="1"/>
  <c r="K1143" i="1" s="1"/>
  <c r="C1144" i="1"/>
  <c r="D1144" i="1" s="1"/>
  <c r="K1144" i="1" s="1"/>
  <c r="C1145" i="1"/>
  <c r="D1145" i="1" s="1"/>
  <c r="K1145" i="1" s="1"/>
  <c r="C1146" i="1"/>
  <c r="D1146" i="1" s="1"/>
  <c r="K1146" i="1" s="1"/>
  <c r="C1147" i="1"/>
  <c r="D1147" i="1" s="1"/>
  <c r="K1147" i="1" s="1"/>
  <c r="C1148" i="1"/>
  <c r="D1148" i="1" s="1"/>
  <c r="K1148" i="1" s="1"/>
  <c r="C1149" i="1"/>
  <c r="D1149" i="1" s="1"/>
  <c r="K1149" i="1" s="1"/>
  <c r="C1150" i="1"/>
  <c r="D1150" i="1" s="1"/>
  <c r="K1150" i="1" s="1"/>
  <c r="C1151" i="1"/>
  <c r="D1151" i="1" s="1"/>
  <c r="K1151" i="1" s="1"/>
  <c r="C1152" i="1"/>
  <c r="D1152" i="1" s="1"/>
  <c r="K1152" i="1" s="1"/>
  <c r="C1153" i="1"/>
  <c r="D1153" i="1" s="1"/>
  <c r="K1153" i="1" s="1"/>
  <c r="C1154" i="1"/>
  <c r="D1154" i="1" s="1"/>
  <c r="K1154" i="1" s="1"/>
  <c r="C1155" i="1"/>
  <c r="D1155" i="1" s="1"/>
  <c r="K1155" i="1" s="1"/>
  <c r="C1156" i="1"/>
  <c r="D1156" i="1" s="1"/>
  <c r="K1156" i="1" s="1"/>
  <c r="C1157" i="1"/>
  <c r="D1157" i="1" s="1"/>
  <c r="K1157" i="1" s="1"/>
  <c r="C1158" i="1"/>
  <c r="D1158" i="1" s="1"/>
  <c r="K1158" i="1" s="1"/>
  <c r="C1159" i="1"/>
  <c r="D1159" i="1" s="1"/>
  <c r="K1159" i="1" s="1"/>
  <c r="C1160" i="1"/>
  <c r="D1160" i="1" s="1"/>
  <c r="K1160" i="1" s="1"/>
  <c r="C1161" i="1"/>
  <c r="D1161" i="1" s="1"/>
  <c r="K1161" i="1" s="1"/>
  <c r="C1162" i="1"/>
  <c r="D1162" i="1" s="1"/>
  <c r="K1162" i="1" s="1"/>
  <c r="C1163" i="1"/>
  <c r="D1163" i="1" s="1"/>
  <c r="K1163" i="1" s="1"/>
  <c r="C1164" i="1"/>
  <c r="D1164" i="1" s="1"/>
  <c r="K1164" i="1" s="1"/>
  <c r="C1165" i="1"/>
  <c r="D1165" i="1" s="1"/>
  <c r="K1165" i="1" s="1"/>
  <c r="C1166" i="1"/>
  <c r="D1166" i="1" s="1"/>
  <c r="K1166" i="1" s="1"/>
  <c r="C1167" i="1"/>
  <c r="D1167" i="1" s="1"/>
  <c r="K1167" i="1" s="1"/>
  <c r="C1168" i="1"/>
  <c r="D1168" i="1" s="1"/>
  <c r="K1168" i="1" s="1"/>
  <c r="C1169" i="1"/>
  <c r="D1169" i="1" s="1"/>
  <c r="K1169" i="1" s="1"/>
  <c r="C1170" i="1"/>
  <c r="D1170" i="1" s="1"/>
  <c r="K1170" i="1" s="1"/>
  <c r="C1171" i="1"/>
  <c r="D1171" i="1" s="1"/>
  <c r="K1171" i="1" s="1"/>
  <c r="C1172" i="1"/>
  <c r="D1172" i="1" s="1"/>
  <c r="K1172" i="1" s="1"/>
  <c r="C1173" i="1"/>
  <c r="D1173" i="1" s="1"/>
  <c r="K1173" i="1" s="1"/>
  <c r="C1174" i="1"/>
  <c r="D1174" i="1" s="1"/>
  <c r="K1174" i="1" s="1"/>
  <c r="C1175" i="1"/>
  <c r="D1175" i="1" s="1"/>
  <c r="K1175" i="1" s="1"/>
  <c r="C1176" i="1"/>
  <c r="D1176" i="1" s="1"/>
  <c r="K1176" i="1" s="1"/>
  <c r="C1177" i="1"/>
  <c r="D1177" i="1" s="1"/>
  <c r="K1177" i="1" s="1"/>
  <c r="C1178" i="1"/>
  <c r="D1178" i="1" s="1"/>
  <c r="K1178" i="1" s="1"/>
  <c r="C1179" i="1"/>
  <c r="D1179" i="1" s="1"/>
  <c r="K1179" i="1" s="1"/>
  <c r="C1180" i="1"/>
  <c r="D1180" i="1" s="1"/>
  <c r="K1180" i="1" s="1"/>
  <c r="C1181" i="1"/>
  <c r="D1181" i="1" s="1"/>
  <c r="K1181" i="1" s="1"/>
  <c r="C1182" i="1"/>
  <c r="D1182" i="1" s="1"/>
  <c r="K1182" i="1" s="1"/>
  <c r="C1183" i="1"/>
  <c r="D1183" i="1" s="1"/>
  <c r="K1183" i="1" s="1"/>
  <c r="C1184" i="1"/>
  <c r="D1184" i="1" s="1"/>
  <c r="K1184" i="1" s="1"/>
  <c r="C1185" i="1"/>
  <c r="D1185" i="1" s="1"/>
  <c r="K1185" i="1" s="1"/>
  <c r="C1186" i="1"/>
  <c r="D1186" i="1" s="1"/>
  <c r="K1186" i="1" s="1"/>
  <c r="C1187" i="1"/>
  <c r="D1187" i="1" s="1"/>
  <c r="K1187" i="1" s="1"/>
  <c r="C1188" i="1"/>
  <c r="D1188" i="1" s="1"/>
  <c r="K1188" i="1" s="1"/>
  <c r="C1189" i="1"/>
  <c r="D1189" i="1" s="1"/>
  <c r="K1189" i="1" s="1"/>
  <c r="C1190" i="1"/>
  <c r="D1190" i="1" s="1"/>
  <c r="K1190" i="1" s="1"/>
  <c r="C1191" i="1"/>
  <c r="D1191" i="1" s="1"/>
  <c r="K1191" i="1" s="1"/>
  <c r="C1192" i="1"/>
  <c r="D1192" i="1" s="1"/>
  <c r="K1192" i="1" s="1"/>
  <c r="C1193" i="1"/>
  <c r="D1193" i="1" s="1"/>
  <c r="K1193" i="1" s="1"/>
  <c r="C1194" i="1"/>
  <c r="D1194" i="1" s="1"/>
  <c r="K1194" i="1" s="1"/>
  <c r="C1195" i="1"/>
  <c r="D1195" i="1" s="1"/>
  <c r="K1195" i="1" s="1"/>
  <c r="C1196" i="1"/>
  <c r="D1196" i="1" s="1"/>
  <c r="K1196" i="1" s="1"/>
  <c r="C1197" i="1"/>
  <c r="D1197" i="1" s="1"/>
  <c r="K1197" i="1" s="1"/>
  <c r="C1198" i="1"/>
  <c r="D1198" i="1" s="1"/>
  <c r="K1198" i="1" s="1"/>
  <c r="C1199" i="1"/>
  <c r="D1199" i="1" s="1"/>
  <c r="K1199" i="1" s="1"/>
  <c r="C1200" i="1"/>
  <c r="D1200" i="1" s="1"/>
  <c r="K1200" i="1" s="1"/>
  <c r="C1201" i="1"/>
  <c r="D1201" i="1" s="1"/>
  <c r="K1201" i="1" s="1"/>
  <c r="C1202" i="1"/>
  <c r="D1202" i="1" s="1"/>
  <c r="K1202" i="1" s="1"/>
  <c r="C1203" i="1"/>
  <c r="D1203" i="1" s="1"/>
  <c r="K1203" i="1" s="1"/>
  <c r="C1204" i="1"/>
  <c r="D1204" i="1" s="1"/>
  <c r="K1204" i="1" s="1"/>
  <c r="C1205" i="1"/>
  <c r="D1205" i="1" s="1"/>
  <c r="K1205" i="1" s="1"/>
  <c r="C1206" i="1"/>
  <c r="D1206" i="1" s="1"/>
  <c r="K1206" i="1" s="1"/>
  <c r="C1207" i="1"/>
  <c r="D1207" i="1" s="1"/>
  <c r="K1207" i="1" s="1"/>
  <c r="C1208" i="1"/>
  <c r="D1208" i="1" s="1"/>
  <c r="K1208" i="1" s="1"/>
  <c r="C1209" i="1"/>
  <c r="D1209" i="1" s="1"/>
  <c r="K1209" i="1" s="1"/>
  <c r="C1210" i="1"/>
  <c r="D1210" i="1" s="1"/>
  <c r="K1210" i="1" s="1"/>
  <c r="C1211" i="1"/>
  <c r="D1211" i="1" s="1"/>
  <c r="K1211" i="1" s="1"/>
  <c r="C1212" i="1"/>
  <c r="D1212" i="1" s="1"/>
  <c r="K1212" i="1" s="1"/>
  <c r="C1213" i="1"/>
  <c r="D1213" i="1" s="1"/>
  <c r="K1213" i="1" s="1"/>
  <c r="C1214" i="1"/>
  <c r="D1214" i="1" s="1"/>
  <c r="K1214" i="1" s="1"/>
  <c r="C1215" i="1"/>
  <c r="D1215" i="1" s="1"/>
  <c r="K1215" i="1" s="1"/>
  <c r="C1216" i="1"/>
  <c r="D1216" i="1" s="1"/>
  <c r="K1216" i="1" s="1"/>
  <c r="C1217" i="1"/>
  <c r="D1217" i="1" s="1"/>
  <c r="K1217" i="1" s="1"/>
  <c r="C1218" i="1"/>
  <c r="D1218" i="1" s="1"/>
  <c r="K1218" i="1" s="1"/>
  <c r="C1219" i="1"/>
  <c r="D1219" i="1" s="1"/>
  <c r="K1219" i="1" s="1"/>
  <c r="C1220" i="1"/>
  <c r="D1220" i="1" s="1"/>
  <c r="K1220" i="1" s="1"/>
  <c r="C1221" i="1"/>
  <c r="D1221" i="1" s="1"/>
  <c r="K1221" i="1" s="1"/>
  <c r="C1222" i="1"/>
  <c r="D1222" i="1" s="1"/>
  <c r="K1222" i="1" s="1"/>
  <c r="C1223" i="1"/>
  <c r="D1223" i="1" s="1"/>
  <c r="K1223" i="1" s="1"/>
  <c r="C1224" i="1"/>
  <c r="D1224" i="1" s="1"/>
  <c r="K1224" i="1" s="1"/>
  <c r="C1225" i="1"/>
  <c r="D1225" i="1" s="1"/>
  <c r="K1225" i="1" s="1"/>
  <c r="C1226" i="1"/>
  <c r="D1226" i="1" s="1"/>
  <c r="K1226" i="1" s="1"/>
  <c r="C1227" i="1"/>
  <c r="D1227" i="1" s="1"/>
  <c r="K1227" i="1" s="1"/>
  <c r="C1228" i="1"/>
  <c r="D1228" i="1" s="1"/>
  <c r="K1228" i="1" s="1"/>
  <c r="C1229" i="1"/>
  <c r="D1229" i="1" s="1"/>
  <c r="K1229" i="1" s="1"/>
  <c r="C1230" i="1"/>
  <c r="D1230" i="1" s="1"/>
  <c r="K1230" i="1" s="1"/>
  <c r="C1231" i="1"/>
  <c r="D1231" i="1" s="1"/>
  <c r="K1231" i="1" s="1"/>
  <c r="C1232" i="1"/>
  <c r="D1232" i="1" s="1"/>
  <c r="K1232" i="1" s="1"/>
  <c r="C1233" i="1"/>
  <c r="D1233" i="1" s="1"/>
  <c r="K1233" i="1" s="1"/>
  <c r="C1234" i="1"/>
  <c r="D1234" i="1" s="1"/>
  <c r="K1234" i="1" s="1"/>
  <c r="C1235" i="1"/>
  <c r="D1235" i="1" s="1"/>
  <c r="K1235" i="1" s="1"/>
  <c r="C1236" i="1"/>
  <c r="D1236" i="1" s="1"/>
  <c r="K1236" i="1" s="1"/>
  <c r="C1237" i="1"/>
  <c r="D1237" i="1" s="1"/>
  <c r="K1237" i="1" s="1"/>
  <c r="C1238" i="1"/>
  <c r="D1238" i="1" s="1"/>
  <c r="K1238" i="1" s="1"/>
  <c r="C1239" i="1"/>
  <c r="D1239" i="1" s="1"/>
  <c r="K1239" i="1" s="1"/>
  <c r="C1240" i="1"/>
  <c r="D1240" i="1" s="1"/>
  <c r="K1240" i="1" s="1"/>
  <c r="C1241" i="1"/>
  <c r="D1241" i="1" s="1"/>
  <c r="K1241" i="1" s="1"/>
  <c r="C1242" i="1"/>
  <c r="D1242" i="1" s="1"/>
  <c r="K1242" i="1" s="1"/>
  <c r="C1243" i="1"/>
  <c r="D1243" i="1" s="1"/>
  <c r="K1243" i="1" s="1"/>
  <c r="C1244" i="1"/>
  <c r="D1244" i="1" s="1"/>
  <c r="K1244" i="1" s="1"/>
  <c r="C1245" i="1"/>
  <c r="D1245" i="1" s="1"/>
  <c r="K1245" i="1" s="1"/>
  <c r="C1246" i="1"/>
  <c r="D1246" i="1" s="1"/>
  <c r="K1246" i="1" s="1"/>
  <c r="C1247" i="1"/>
  <c r="D1247" i="1" s="1"/>
  <c r="K1247" i="1" s="1"/>
  <c r="C1248" i="1"/>
  <c r="D1248" i="1" s="1"/>
  <c r="K1248" i="1" s="1"/>
  <c r="C1249" i="1"/>
  <c r="D1249" i="1" s="1"/>
  <c r="K1249" i="1" s="1"/>
  <c r="C1250" i="1"/>
  <c r="D1250" i="1" s="1"/>
  <c r="K1250" i="1" s="1"/>
  <c r="C1251" i="1"/>
  <c r="D1251" i="1" s="1"/>
  <c r="K1251" i="1" s="1"/>
  <c r="C1252" i="1"/>
  <c r="D1252" i="1" s="1"/>
  <c r="K1252" i="1" s="1"/>
  <c r="C1253" i="1"/>
  <c r="D1253" i="1" s="1"/>
  <c r="K1253" i="1" s="1"/>
  <c r="C1254" i="1"/>
  <c r="D1254" i="1" s="1"/>
  <c r="K1254" i="1" s="1"/>
  <c r="C1255" i="1"/>
  <c r="D1255" i="1" s="1"/>
  <c r="K1255" i="1" s="1"/>
  <c r="C1256" i="1"/>
  <c r="D1256" i="1" s="1"/>
  <c r="K1256" i="1" s="1"/>
  <c r="C1257" i="1"/>
  <c r="D1257" i="1" s="1"/>
  <c r="K1257" i="1" s="1"/>
  <c r="C1258" i="1"/>
  <c r="D1258" i="1" s="1"/>
  <c r="K1258" i="1" s="1"/>
  <c r="C1259" i="1"/>
  <c r="D1259" i="1" s="1"/>
  <c r="K1259" i="1" s="1"/>
  <c r="C1260" i="1"/>
  <c r="D1260" i="1" s="1"/>
  <c r="K1260" i="1" s="1"/>
  <c r="C1261" i="1"/>
  <c r="D1261" i="1" s="1"/>
  <c r="K1261" i="1" s="1"/>
  <c r="C1262" i="1"/>
  <c r="D1262" i="1" s="1"/>
  <c r="K1262" i="1" s="1"/>
  <c r="C1263" i="1"/>
  <c r="D1263" i="1" s="1"/>
  <c r="K1263" i="1" s="1"/>
  <c r="C1264" i="1"/>
  <c r="D1264" i="1" s="1"/>
  <c r="K1264" i="1" s="1"/>
  <c r="C1265" i="1"/>
  <c r="D1265" i="1" s="1"/>
  <c r="K1265" i="1" s="1"/>
  <c r="C1266" i="1"/>
  <c r="D1266" i="1" s="1"/>
  <c r="K1266" i="1" s="1"/>
  <c r="C1267" i="1"/>
  <c r="D1267" i="1" s="1"/>
  <c r="K1267" i="1" s="1"/>
  <c r="C1268" i="1"/>
  <c r="D1268" i="1" s="1"/>
  <c r="K1268" i="1" s="1"/>
  <c r="C1269" i="1"/>
  <c r="D1269" i="1" s="1"/>
  <c r="K1269" i="1" s="1"/>
  <c r="C1270" i="1"/>
  <c r="D1270" i="1" s="1"/>
  <c r="K1270" i="1" s="1"/>
  <c r="C1271" i="1"/>
  <c r="D1271" i="1" s="1"/>
  <c r="K1271" i="1" s="1"/>
  <c r="C1272" i="1"/>
  <c r="D1272" i="1" s="1"/>
  <c r="K1272" i="1" s="1"/>
  <c r="C1273" i="1"/>
  <c r="D1273" i="1" s="1"/>
  <c r="K1273" i="1" s="1"/>
  <c r="C1274" i="1"/>
  <c r="D1274" i="1" s="1"/>
  <c r="K1274" i="1" s="1"/>
  <c r="C1275" i="1"/>
  <c r="D1275" i="1" s="1"/>
  <c r="K1275" i="1" s="1"/>
  <c r="C1276" i="1"/>
  <c r="D1276" i="1" s="1"/>
  <c r="K1276" i="1" s="1"/>
  <c r="C1277" i="1"/>
  <c r="D1277" i="1" s="1"/>
  <c r="K1277" i="1" s="1"/>
  <c r="C1278" i="1"/>
  <c r="D1278" i="1" s="1"/>
  <c r="K1278" i="1" s="1"/>
  <c r="C1279" i="1"/>
  <c r="D1279" i="1" s="1"/>
  <c r="K1279" i="1" s="1"/>
  <c r="C1280" i="1"/>
  <c r="D1280" i="1" s="1"/>
  <c r="K1280" i="1" s="1"/>
  <c r="C1281" i="1"/>
  <c r="D1281" i="1" s="1"/>
  <c r="K1281" i="1" s="1"/>
  <c r="C1282" i="1"/>
  <c r="D1282" i="1" s="1"/>
  <c r="K1282" i="1" s="1"/>
  <c r="C1283" i="1"/>
  <c r="D1283" i="1" s="1"/>
  <c r="K1283" i="1" s="1"/>
  <c r="C1284" i="1"/>
  <c r="D1284" i="1" s="1"/>
  <c r="K1284" i="1" s="1"/>
  <c r="C1285" i="1"/>
  <c r="D1285" i="1" s="1"/>
  <c r="K1285" i="1" s="1"/>
  <c r="C1286" i="1"/>
  <c r="D1286" i="1" s="1"/>
  <c r="K1286" i="1" s="1"/>
  <c r="C1287" i="1"/>
  <c r="D1287" i="1" s="1"/>
  <c r="K1287" i="1" s="1"/>
  <c r="C1288" i="1"/>
  <c r="D1288" i="1" s="1"/>
  <c r="K1288" i="1" s="1"/>
  <c r="C1289" i="1"/>
  <c r="D1289" i="1" s="1"/>
  <c r="K1289" i="1" s="1"/>
  <c r="C1290" i="1"/>
  <c r="D1290" i="1" s="1"/>
  <c r="K1290" i="1" s="1"/>
  <c r="C1291" i="1"/>
  <c r="D1291" i="1" s="1"/>
  <c r="K1291" i="1" s="1"/>
  <c r="C1292" i="1"/>
  <c r="D1292" i="1" s="1"/>
  <c r="K1292" i="1" s="1"/>
  <c r="C1293" i="1"/>
  <c r="D1293" i="1" s="1"/>
  <c r="K1293" i="1" s="1"/>
  <c r="C1294" i="1"/>
  <c r="D1294" i="1" s="1"/>
  <c r="K1294" i="1" s="1"/>
  <c r="C1295" i="1"/>
  <c r="D1295" i="1" s="1"/>
  <c r="K1295" i="1" s="1"/>
  <c r="C1296" i="1"/>
  <c r="D1296" i="1" s="1"/>
  <c r="K1296" i="1" s="1"/>
  <c r="C1297" i="1"/>
  <c r="D1297" i="1" s="1"/>
  <c r="K1297" i="1" s="1"/>
  <c r="C1298" i="1"/>
  <c r="D1298" i="1" s="1"/>
  <c r="K1298" i="1" s="1"/>
  <c r="C1299" i="1"/>
  <c r="D1299" i="1" s="1"/>
  <c r="K1299" i="1" s="1"/>
  <c r="C1300" i="1"/>
  <c r="D1300" i="1" s="1"/>
  <c r="K1300" i="1" s="1"/>
  <c r="C1301" i="1"/>
  <c r="D1301" i="1" s="1"/>
  <c r="K1301" i="1" s="1"/>
  <c r="C1302" i="1"/>
  <c r="D1302" i="1" s="1"/>
  <c r="K1302" i="1" s="1"/>
  <c r="C1303" i="1"/>
  <c r="D1303" i="1" s="1"/>
  <c r="K1303" i="1" s="1"/>
  <c r="C1304" i="1"/>
  <c r="D1304" i="1" s="1"/>
  <c r="K1304" i="1" s="1"/>
  <c r="C1305" i="1"/>
  <c r="D1305" i="1" s="1"/>
  <c r="K1305" i="1" s="1"/>
  <c r="C1306" i="1"/>
  <c r="D1306" i="1" s="1"/>
  <c r="K1306" i="1" s="1"/>
  <c r="C1307" i="1"/>
  <c r="D1307" i="1" s="1"/>
  <c r="K1307" i="1" s="1"/>
  <c r="C1308" i="1"/>
  <c r="D1308" i="1" s="1"/>
  <c r="K1308" i="1" s="1"/>
  <c r="C1309" i="1"/>
  <c r="D1309" i="1" s="1"/>
  <c r="K1309" i="1" s="1"/>
  <c r="C1310" i="1"/>
  <c r="D1310" i="1" s="1"/>
  <c r="K1310" i="1" s="1"/>
  <c r="C1311" i="1"/>
  <c r="D1311" i="1" s="1"/>
  <c r="K1311" i="1" s="1"/>
  <c r="C1312" i="1"/>
  <c r="D1312" i="1" s="1"/>
  <c r="K1312" i="1" s="1"/>
  <c r="C1313" i="1"/>
  <c r="D1313" i="1" s="1"/>
  <c r="K1313" i="1" s="1"/>
  <c r="C1314" i="1"/>
  <c r="D1314" i="1" s="1"/>
  <c r="K1314" i="1" s="1"/>
  <c r="C1315" i="1"/>
  <c r="D1315" i="1" s="1"/>
  <c r="K1315" i="1" s="1"/>
  <c r="C1316" i="1"/>
  <c r="D1316" i="1" s="1"/>
  <c r="K1316" i="1" s="1"/>
  <c r="C1317" i="1"/>
  <c r="D1317" i="1" s="1"/>
  <c r="K1317" i="1" s="1"/>
  <c r="C1318" i="1"/>
  <c r="D1318" i="1" s="1"/>
  <c r="K1318" i="1" s="1"/>
  <c r="C1319" i="1"/>
  <c r="D1319" i="1" s="1"/>
  <c r="K1319" i="1" s="1"/>
  <c r="C1320" i="1"/>
  <c r="D1320" i="1" s="1"/>
  <c r="K1320" i="1" s="1"/>
  <c r="C1321" i="1"/>
  <c r="D1321" i="1" s="1"/>
  <c r="K1321" i="1" s="1"/>
  <c r="C1322" i="1"/>
  <c r="D1322" i="1" s="1"/>
  <c r="K1322" i="1" s="1"/>
  <c r="C1323" i="1"/>
  <c r="D1323" i="1" s="1"/>
  <c r="K1323" i="1" s="1"/>
  <c r="C1324" i="1"/>
  <c r="D1324" i="1" s="1"/>
  <c r="K1324" i="1" s="1"/>
  <c r="C1325" i="1"/>
  <c r="D1325" i="1" s="1"/>
  <c r="K1325" i="1" s="1"/>
  <c r="C1326" i="1"/>
  <c r="D1326" i="1" s="1"/>
  <c r="K1326" i="1" s="1"/>
  <c r="C1327" i="1"/>
  <c r="D1327" i="1" s="1"/>
  <c r="K1327" i="1" s="1"/>
  <c r="C1328" i="1"/>
  <c r="D1328" i="1" s="1"/>
  <c r="K1328" i="1" s="1"/>
  <c r="C1329" i="1"/>
  <c r="D1329" i="1" s="1"/>
  <c r="K1329" i="1" s="1"/>
  <c r="C1330" i="1"/>
  <c r="D1330" i="1" s="1"/>
  <c r="K1330" i="1" s="1"/>
  <c r="C1331" i="1"/>
  <c r="D1331" i="1" s="1"/>
  <c r="K1331" i="1" s="1"/>
  <c r="C1332" i="1"/>
  <c r="D1332" i="1" s="1"/>
  <c r="K1332" i="1" s="1"/>
  <c r="C1333" i="1"/>
  <c r="D1333" i="1" s="1"/>
  <c r="K1333" i="1" s="1"/>
  <c r="C1334" i="1"/>
  <c r="D1334" i="1" s="1"/>
  <c r="K1334" i="1" s="1"/>
  <c r="C1335" i="1"/>
  <c r="D1335" i="1" s="1"/>
  <c r="K1335" i="1" s="1"/>
  <c r="C1336" i="1"/>
  <c r="D1336" i="1" s="1"/>
  <c r="K1336" i="1" s="1"/>
  <c r="C1337" i="1"/>
  <c r="D1337" i="1" s="1"/>
  <c r="K1337" i="1" s="1"/>
  <c r="C1338" i="1"/>
  <c r="D1338" i="1" s="1"/>
  <c r="K1338" i="1" s="1"/>
  <c r="C1339" i="1"/>
  <c r="D1339" i="1" s="1"/>
  <c r="K1339" i="1" s="1"/>
  <c r="C1340" i="1"/>
  <c r="D1340" i="1" s="1"/>
  <c r="K1340" i="1" s="1"/>
  <c r="C1341" i="1"/>
  <c r="D1341" i="1" s="1"/>
  <c r="K1341" i="1" s="1"/>
  <c r="C1342" i="1"/>
  <c r="D1342" i="1" s="1"/>
  <c r="K1342" i="1" s="1"/>
  <c r="C1343" i="1"/>
  <c r="D1343" i="1" s="1"/>
  <c r="K1343" i="1" s="1"/>
  <c r="C1344" i="1"/>
  <c r="D1344" i="1" s="1"/>
  <c r="K1344" i="1" s="1"/>
  <c r="C1345" i="1"/>
  <c r="D1345" i="1" s="1"/>
  <c r="K1345" i="1" s="1"/>
  <c r="C1346" i="1"/>
  <c r="D1346" i="1" s="1"/>
  <c r="K1346" i="1" s="1"/>
  <c r="C1347" i="1"/>
  <c r="D1347" i="1" s="1"/>
  <c r="K1347" i="1" s="1"/>
  <c r="C1348" i="1"/>
  <c r="D1348" i="1" s="1"/>
  <c r="K1348" i="1" s="1"/>
  <c r="C1349" i="1"/>
  <c r="D1349" i="1" s="1"/>
  <c r="K1349" i="1" s="1"/>
  <c r="C1350" i="1"/>
  <c r="D1350" i="1" s="1"/>
  <c r="K1350" i="1" s="1"/>
  <c r="C1351" i="1"/>
  <c r="D1351" i="1" s="1"/>
  <c r="K1351" i="1" s="1"/>
  <c r="C1352" i="1"/>
  <c r="D1352" i="1" s="1"/>
  <c r="K1352" i="1" s="1"/>
  <c r="C1353" i="1"/>
  <c r="D1353" i="1" s="1"/>
  <c r="K1353" i="1" s="1"/>
  <c r="C1354" i="1"/>
  <c r="D1354" i="1" s="1"/>
  <c r="K1354" i="1" s="1"/>
  <c r="C1355" i="1"/>
  <c r="D1355" i="1" s="1"/>
  <c r="K1355" i="1" s="1"/>
  <c r="C1356" i="1"/>
  <c r="D1356" i="1" s="1"/>
  <c r="K1356" i="1" s="1"/>
  <c r="C1357" i="1"/>
  <c r="D1357" i="1" s="1"/>
  <c r="K1357" i="1" s="1"/>
  <c r="C1358" i="1"/>
  <c r="D1358" i="1" s="1"/>
  <c r="K1358" i="1" s="1"/>
  <c r="C1359" i="1"/>
  <c r="D1359" i="1" s="1"/>
  <c r="K1359" i="1" s="1"/>
  <c r="C1360" i="1"/>
  <c r="D1360" i="1" s="1"/>
  <c r="K1360" i="1" s="1"/>
  <c r="C1361" i="1"/>
  <c r="D1361" i="1" s="1"/>
  <c r="K1361" i="1" s="1"/>
  <c r="C1362" i="1"/>
  <c r="D1362" i="1" s="1"/>
  <c r="K1362" i="1" s="1"/>
  <c r="C1363" i="1"/>
  <c r="D1363" i="1" s="1"/>
  <c r="K1363" i="1" s="1"/>
  <c r="C1364" i="1"/>
  <c r="D1364" i="1" s="1"/>
  <c r="K1364" i="1" s="1"/>
  <c r="C1365" i="1"/>
  <c r="D1365" i="1" s="1"/>
  <c r="K1365" i="1" s="1"/>
  <c r="C1366" i="1"/>
  <c r="D1366" i="1" s="1"/>
  <c r="K1366" i="1" s="1"/>
  <c r="C1367" i="1"/>
  <c r="D1367" i="1" s="1"/>
  <c r="K1367" i="1" s="1"/>
  <c r="C1368" i="1"/>
  <c r="D1368" i="1" s="1"/>
  <c r="K1368" i="1" s="1"/>
  <c r="C1369" i="1"/>
  <c r="D1369" i="1" s="1"/>
  <c r="K1369" i="1" s="1"/>
  <c r="C1370" i="1"/>
  <c r="D1370" i="1" s="1"/>
  <c r="K1370" i="1" s="1"/>
  <c r="C1371" i="1"/>
  <c r="D1371" i="1" s="1"/>
  <c r="K1371" i="1" s="1"/>
  <c r="C1372" i="1"/>
  <c r="D1372" i="1" s="1"/>
  <c r="K1372" i="1" s="1"/>
  <c r="C1373" i="1"/>
  <c r="D1373" i="1" s="1"/>
  <c r="K1373" i="1" s="1"/>
  <c r="C1374" i="1"/>
  <c r="D1374" i="1" s="1"/>
  <c r="K1374" i="1" s="1"/>
  <c r="C1375" i="1"/>
  <c r="D1375" i="1" s="1"/>
  <c r="K1375" i="1" s="1"/>
  <c r="C1376" i="1"/>
  <c r="D1376" i="1" s="1"/>
  <c r="K1376" i="1" s="1"/>
  <c r="C1377" i="1"/>
  <c r="D1377" i="1" s="1"/>
  <c r="K1377" i="1" s="1"/>
  <c r="C1378" i="1"/>
  <c r="D1378" i="1" s="1"/>
  <c r="K1378" i="1" s="1"/>
  <c r="C1379" i="1"/>
  <c r="D1379" i="1" s="1"/>
  <c r="K1379" i="1" s="1"/>
  <c r="C1380" i="1"/>
  <c r="D1380" i="1" s="1"/>
  <c r="K1380" i="1" s="1"/>
  <c r="C1381" i="1"/>
  <c r="D1381" i="1" s="1"/>
  <c r="K1381" i="1" s="1"/>
  <c r="C1382" i="1"/>
  <c r="D1382" i="1" s="1"/>
  <c r="K1382" i="1" s="1"/>
  <c r="C1383" i="1"/>
  <c r="D1383" i="1" s="1"/>
  <c r="K1383" i="1" s="1"/>
  <c r="C1384" i="1"/>
  <c r="D1384" i="1" s="1"/>
  <c r="K1384" i="1" s="1"/>
  <c r="C1385" i="1"/>
  <c r="D1385" i="1" s="1"/>
  <c r="K1385" i="1" s="1"/>
  <c r="C1386" i="1"/>
  <c r="D1386" i="1" s="1"/>
  <c r="K1386" i="1" s="1"/>
  <c r="C1387" i="1"/>
  <c r="D1387" i="1" s="1"/>
  <c r="K1387" i="1" s="1"/>
  <c r="C1388" i="1"/>
  <c r="D1388" i="1" s="1"/>
  <c r="K1388" i="1" s="1"/>
  <c r="C1389" i="1"/>
  <c r="D1389" i="1" s="1"/>
  <c r="K1389" i="1" s="1"/>
  <c r="C1390" i="1"/>
  <c r="D1390" i="1" s="1"/>
  <c r="K1390" i="1" s="1"/>
  <c r="C1391" i="1"/>
  <c r="D1391" i="1" s="1"/>
  <c r="K1391" i="1" s="1"/>
  <c r="C1392" i="1"/>
  <c r="D1392" i="1" s="1"/>
  <c r="K1392" i="1" s="1"/>
  <c r="C1393" i="1"/>
  <c r="D1393" i="1" s="1"/>
  <c r="K1393" i="1" s="1"/>
  <c r="C1394" i="1"/>
  <c r="D1394" i="1" s="1"/>
  <c r="K1394" i="1" s="1"/>
  <c r="C1395" i="1"/>
  <c r="D1395" i="1" s="1"/>
  <c r="K1395" i="1" s="1"/>
  <c r="C1396" i="1"/>
  <c r="D1396" i="1" s="1"/>
  <c r="K1396" i="1" s="1"/>
  <c r="C1397" i="1"/>
  <c r="D1397" i="1" s="1"/>
  <c r="K1397" i="1" s="1"/>
  <c r="C1398" i="1"/>
  <c r="D1398" i="1" s="1"/>
  <c r="K1398" i="1" s="1"/>
  <c r="C1399" i="1"/>
  <c r="D1399" i="1" s="1"/>
  <c r="K1399" i="1" s="1"/>
  <c r="C1400" i="1"/>
  <c r="D1400" i="1" s="1"/>
  <c r="K1400" i="1" s="1"/>
  <c r="C1401" i="1"/>
  <c r="D1401" i="1" s="1"/>
  <c r="K1401" i="1" s="1"/>
  <c r="C1402" i="1"/>
  <c r="D1402" i="1" s="1"/>
  <c r="K1402" i="1" s="1"/>
  <c r="C1403" i="1"/>
  <c r="D1403" i="1" s="1"/>
  <c r="K1403" i="1" s="1"/>
  <c r="C1404" i="1"/>
  <c r="D1404" i="1" s="1"/>
  <c r="K1404" i="1" s="1"/>
  <c r="C1405" i="1"/>
  <c r="D1405" i="1" s="1"/>
  <c r="K1405" i="1" s="1"/>
  <c r="C1406" i="1"/>
  <c r="D1406" i="1" s="1"/>
  <c r="K1406" i="1" s="1"/>
  <c r="C1407" i="1"/>
  <c r="D1407" i="1" s="1"/>
  <c r="K1407" i="1" s="1"/>
  <c r="C1408" i="1"/>
  <c r="D1408" i="1" s="1"/>
  <c r="K1408" i="1" s="1"/>
  <c r="C1409" i="1"/>
  <c r="D1409" i="1" s="1"/>
  <c r="K1409" i="1" s="1"/>
  <c r="C1410" i="1"/>
  <c r="D1410" i="1" s="1"/>
  <c r="K1410" i="1" s="1"/>
  <c r="C1411" i="1"/>
  <c r="D1411" i="1" s="1"/>
  <c r="K1411" i="1" s="1"/>
  <c r="C1412" i="1"/>
  <c r="D1412" i="1" s="1"/>
  <c r="K1412" i="1" s="1"/>
  <c r="C1413" i="1"/>
  <c r="D1413" i="1" s="1"/>
  <c r="K1413" i="1" s="1"/>
  <c r="C1414" i="1"/>
  <c r="D1414" i="1" s="1"/>
  <c r="K1414" i="1" s="1"/>
  <c r="C1415" i="1"/>
  <c r="D1415" i="1" s="1"/>
  <c r="K1415" i="1" s="1"/>
  <c r="C1416" i="1"/>
  <c r="D1416" i="1" s="1"/>
  <c r="K1416" i="1" s="1"/>
  <c r="C1417" i="1"/>
  <c r="D1417" i="1" s="1"/>
  <c r="K1417" i="1" s="1"/>
  <c r="C1418" i="1"/>
  <c r="D1418" i="1" s="1"/>
  <c r="K1418" i="1" s="1"/>
  <c r="C1419" i="1"/>
  <c r="D1419" i="1" s="1"/>
  <c r="K1419" i="1" s="1"/>
  <c r="C1420" i="1"/>
  <c r="D1420" i="1" s="1"/>
  <c r="K1420" i="1" s="1"/>
  <c r="C1421" i="1"/>
  <c r="D1421" i="1" s="1"/>
  <c r="K1421" i="1" s="1"/>
  <c r="C1422" i="1"/>
  <c r="D1422" i="1" s="1"/>
  <c r="K1422" i="1" s="1"/>
  <c r="C1423" i="1"/>
  <c r="D1423" i="1" s="1"/>
  <c r="K1423" i="1" s="1"/>
  <c r="C1424" i="1"/>
  <c r="D1424" i="1" s="1"/>
  <c r="K1424" i="1" s="1"/>
  <c r="C1425" i="1"/>
  <c r="D1425" i="1" s="1"/>
  <c r="K1425" i="1" s="1"/>
  <c r="C1426" i="1"/>
  <c r="D1426" i="1" s="1"/>
  <c r="K1426" i="1" s="1"/>
  <c r="C1427" i="1"/>
  <c r="D1427" i="1" s="1"/>
  <c r="K1427" i="1" s="1"/>
  <c r="C1428" i="1"/>
  <c r="D1428" i="1" s="1"/>
  <c r="K1428" i="1" s="1"/>
  <c r="C1429" i="1"/>
  <c r="D1429" i="1" s="1"/>
  <c r="K1429" i="1" s="1"/>
  <c r="C1430" i="1"/>
  <c r="D1430" i="1" s="1"/>
  <c r="K1430" i="1" s="1"/>
  <c r="C1431" i="1"/>
  <c r="D1431" i="1" s="1"/>
  <c r="K1431" i="1" s="1"/>
  <c r="C1432" i="1"/>
  <c r="D1432" i="1" s="1"/>
  <c r="K1432" i="1" s="1"/>
  <c r="C1433" i="1"/>
  <c r="D1433" i="1" s="1"/>
  <c r="K1433" i="1" s="1"/>
  <c r="C1434" i="1"/>
  <c r="D1434" i="1" s="1"/>
  <c r="K1434" i="1" s="1"/>
  <c r="C1435" i="1"/>
  <c r="D1435" i="1" s="1"/>
  <c r="K1435" i="1" s="1"/>
  <c r="C1436" i="1"/>
  <c r="D1436" i="1" s="1"/>
  <c r="K1436" i="1" s="1"/>
  <c r="C1437" i="1"/>
  <c r="D1437" i="1" s="1"/>
  <c r="K1437" i="1" s="1"/>
  <c r="C1438" i="1"/>
  <c r="D1438" i="1" s="1"/>
  <c r="K1438" i="1" s="1"/>
  <c r="C1439" i="1"/>
  <c r="D1439" i="1" s="1"/>
  <c r="K1439" i="1" s="1"/>
  <c r="C1440" i="1"/>
  <c r="D1440" i="1" s="1"/>
  <c r="K1440" i="1" s="1"/>
  <c r="C1441" i="1"/>
  <c r="D1441" i="1" s="1"/>
  <c r="K1441" i="1" s="1"/>
  <c r="C1442" i="1"/>
  <c r="D1442" i="1" s="1"/>
  <c r="K1442" i="1" s="1"/>
  <c r="C1443" i="1"/>
  <c r="D1443" i="1" s="1"/>
  <c r="K1443" i="1" s="1"/>
  <c r="C1444" i="1"/>
  <c r="D1444" i="1" s="1"/>
  <c r="K1444" i="1" s="1"/>
  <c r="C1445" i="1"/>
  <c r="D1445" i="1" s="1"/>
  <c r="K1445" i="1" s="1"/>
  <c r="C1446" i="1"/>
  <c r="D1446" i="1" s="1"/>
  <c r="K1446" i="1" s="1"/>
  <c r="C1447" i="1"/>
  <c r="D1447" i="1" s="1"/>
  <c r="K1447" i="1" s="1"/>
  <c r="C1448" i="1"/>
  <c r="D1448" i="1" s="1"/>
  <c r="K1448" i="1" s="1"/>
  <c r="C1449" i="1"/>
  <c r="D1449" i="1" s="1"/>
  <c r="K1449" i="1" s="1"/>
  <c r="C1450" i="1"/>
  <c r="D1450" i="1" s="1"/>
  <c r="K1450" i="1" s="1"/>
  <c r="C1451" i="1"/>
  <c r="D1451" i="1" s="1"/>
  <c r="K1451" i="1" s="1"/>
  <c r="C1452" i="1"/>
  <c r="D1452" i="1" s="1"/>
  <c r="K1452" i="1" s="1"/>
  <c r="C1453" i="1"/>
  <c r="D1453" i="1" s="1"/>
  <c r="K1453" i="1" s="1"/>
  <c r="C1454" i="1"/>
  <c r="D1454" i="1" s="1"/>
  <c r="K1454" i="1" s="1"/>
  <c r="C1455" i="1"/>
  <c r="D1455" i="1" s="1"/>
  <c r="K1455" i="1" s="1"/>
  <c r="C1456" i="1"/>
  <c r="D1456" i="1" s="1"/>
  <c r="K1456" i="1" s="1"/>
  <c r="C1457" i="1"/>
  <c r="D1457" i="1" s="1"/>
  <c r="K1457" i="1" s="1"/>
  <c r="C1458" i="1"/>
  <c r="D1458" i="1" s="1"/>
  <c r="K1458" i="1" s="1"/>
  <c r="C1459" i="1"/>
  <c r="D1459" i="1" s="1"/>
  <c r="K1459" i="1" s="1"/>
  <c r="C1460" i="1"/>
  <c r="D1460" i="1" s="1"/>
  <c r="K1460" i="1" s="1"/>
  <c r="C1461" i="1"/>
  <c r="D1461" i="1" s="1"/>
  <c r="K1461" i="1" s="1"/>
  <c r="C1462" i="1"/>
  <c r="D1462" i="1" s="1"/>
  <c r="K1462" i="1" s="1"/>
  <c r="C1463" i="1"/>
  <c r="D1463" i="1" s="1"/>
  <c r="K1463" i="1" s="1"/>
  <c r="C1464" i="1"/>
  <c r="D1464" i="1" s="1"/>
  <c r="K1464" i="1" s="1"/>
  <c r="C1465" i="1"/>
  <c r="D1465" i="1" s="1"/>
  <c r="K1465" i="1" s="1"/>
  <c r="C1466" i="1"/>
  <c r="D1466" i="1" s="1"/>
  <c r="K1466" i="1" s="1"/>
  <c r="C1467" i="1"/>
  <c r="D1467" i="1" s="1"/>
  <c r="K1467" i="1" s="1"/>
  <c r="C1468" i="1"/>
  <c r="D1468" i="1" s="1"/>
  <c r="K1468" i="1" s="1"/>
  <c r="C1469" i="1"/>
  <c r="D1469" i="1" s="1"/>
  <c r="K1469" i="1" s="1"/>
  <c r="C1470" i="1"/>
  <c r="D1470" i="1" s="1"/>
  <c r="K1470" i="1" s="1"/>
  <c r="C1471" i="1"/>
  <c r="D1471" i="1" s="1"/>
  <c r="K1471" i="1" s="1"/>
  <c r="C1472" i="1"/>
  <c r="D1472" i="1" s="1"/>
  <c r="K1472" i="1" s="1"/>
  <c r="C1473" i="1"/>
  <c r="D1473" i="1" s="1"/>
  <c r="K1473" i="1" s="1"/>
  <c r="C1474" i="1"/>
  <c r="D1474" i="1" s="1"/>
  <c r="K1474" i="1" s="1"/>
  <c r="C1475" i="1"/>
  <c r="D1475" i="1" s="1"/>
  <c r="K1475" i="1" s="1"/>
  <c r="C1476" i="1"/>
  <c r="D1476" i="1" s="1"/>
  <c r="K1476" i="1" s="1"/>
  <c r="C1477" i="1"/>
  <c r="D1477" i="1" s="1"/>
  <c r="K1477" i="1" s="1"/>
  <c r="C1478" i="1"/>
  <c r="D1478" i="1" s="1"/>
  <c r="K1478" i="1" s="1"/>
  <c r="C1479" i="1"/>
  <c r="D1479" i="1" s="1"/>
  <c r="K1479" i="1" s="1"/>
  <c r="C1480" i="1"/>
  <c r="D1480" i="1" s="1"/>
  <c r="K1480" i="1" s="1"/>
  <c r="C1481" i="1"/>
  <c r="D1481" i="1" s="1"/>
  <c r="K1481" i="1" s="1"/>
  <c r="C1482" i="1"/>
  <c r="D1482" i="1" s="1"/>
  <c r="K1482" i="1" s="1"/>
  <c r="C1483" i="1"/>
  <c r="D1483" i="1" s="1"/>
  <c r="K1483" i="1" s="1"/>
  <c r="C1484" i="1"/>
  <c r="D1484" i="1" s="1"/>
  <c r="K1484" i="1" s="1"/>
  <c r="C1485" i="1"/>
  <c r="D1485" i="1" s="1"/>
  <c r="K1485" i="1" s="1"/>
  <c r="C1486" i="1"/>
  <c r="D1486" i="1" s="1"/>
  <c r="K1486" i="1" s="1"/>
  <c r="C1487" i="1"/>
  <c r="D1487" i="1" s="1"/>
  <c r="K1487" i="1" s="1"/>
  <c r="C1488" i="1"/>
  <c r="D1488" i="1" s="1"/>
  <c r="K1488" i="1" s="1"/>
  <c r="C1489" i="1"/>
  <c r="D1489" i="1" s="1"/>
  <c r="K1489" i="1" s="1"/>
  <c r="C1490" i="1"/>
  <c r="D1490" i="1" s="1"/>
  <c r="K1490" i="1" s="1"/>
  <c r="C1491" i="1"/>
  <c r="D1491" i="1" s="1"/>
  <c r="K1491" i="1" s="1"/>
  <c r="C1492" i="1"/>
  <c r="D1492" i="1" s="1"/>
  <c r="K1492" i="1" s="1"/>
  <c r="C1493" i="1"/>
  <c r="D1493" i="1" s="1"/>
  <c r="K1493" i="1" s="1"/>
  <c r="C1494" i="1"/>
  <c r="D1494" i="1" s="1"/>
  <c r="K1494" i="1" s="1"/>
  <c r="C1495" i="1"/>
  <c r="D1495" i="1" s="1"/>
  <c r="K1495" i="1" s="1"/>
  <c r="C1496" i="1"/>
  <c r="D1496" i="1" s="1"/>
  <c r="K1496" i="1" s="1"/>
  <c r="C1497" i="1"/>
  <c r="D1497" i="1" s="1"/>
  <c r="K1497" i="1" s="1"/>
  <c r="C1498" i="1"/>
  <c r="D1498" i="1" s="1"/>
  <c r="K1498" i="1" s="1"/>
  <c r="C1499" i="1"/>
  <c r="D1499" i="1" s="1"/>
  <c r="K1499" i="1" s="1"/>
  <c r="C1500" i="1"/>
  <c r="D1500" i="1" s="1"/>
  <c r="K1500" i="1" s="1"/>
  <c r="C1501" i="1"/>
  <c r="D1501" i="1" s="1"/>
  <c r="K1501" i="1" s="1"/>
  <c r="C1502" i="1"/>
  <c r="D1502" i="1" s="1"/>
  <c r="K1502" i="1" s="1"/>
  <c r="C1503" i="1"/>
  <c r="D1503" i="1" s="1"/>
  <c r="K1503" i="1" s="1"/>
  <c r="C1504" i="1"/>
  <c r="D1504" i="1" s="1"/>
  <c r="K1504" i="1" s="1"/>
  <c r="C1505" i="1"/>
  <c r="D1505" i="1" s="1"/>
  <c r="K1505" i="1" s="1"/>
  <c r="C1506" i="1"/>
  <c r="D1506" i="1" s="1"/>
  <c r="K1506" i="1" s="1"/>
  <c r="C1507" i="1"/>
  <c r="D1507" i="1" s="1"/>
  <c r="K1507" i="1" s="1"/>
  <c r="C1508" i="1"/>
  <c r="D1508" i="1" s="1"/>
  <c r="K1508" i="1" s="1"/>
  <c r="C1509" i="1"/>
  <c r="D1509" i="1" s="1"/>
  <c r="K1509" i="1" s="1"/>
  <c r="C1510" i="1"/>
  <c r="D1510" i="1" s="1"/>
  <c r="K1510" i="1" s="1"/>
  <c r="C1511" i="1"/>
  <c r="D1511" i="1" s="1"/>
  <c r="K1511" i="1" s="1"/>
  <c r="C1512" i="1"/>
  <c r="D1512" i="1" s="1"/>
  <c r="K1512" i="1" s="1"/>
  <c r="C1513" i="1"/>
  <c r="D1513" i="1" s="1"/>
  <c r="K1513" i="1" s="1"/>
  <c r="C1514" i="1"/>
  <c r="D1514" i="1" s="1"/>
  <c r="K1514" i="1" s="1"/>
  <c r="C1515" i="1"/>
  <c r="D1515" i="1" s="1"/>
  <c r="K1515" i="1" s="1"/>
  <c r="C1516" i="1"/>
  <c r="D1516" i="1" s="1"/>
  <c r="K1516" i="1" s="1"/>
  <c r="C1517" i="1"/>
  <c r="D1517" i="1" s="1"/>
  <c r="K1517" i="1" s="1"/>
  <c r="C1518" i="1"/>
  <c r="D1518" i="1" s="1"/>
  <c r="K1518" i="1" s="1"/>
  <c r="C1519" i="1"/>
  <c r="D1519" i="1" s="1"/>
  <c r="K1519" i="1" s="1"/>
  <c r="C1520" i="1"/>
  <c r="D1520" i="1" s="1"/>
  <c r="K1520" i="1" s="1"/>
  <c r="C1521" i="1"/>
  <c r="D1521" i="1" s="1"/>
  <c r="K1521" i="1" s="1"/>
  <c r="C1522" i="1"/>
  <c r="D1522" i="1" s="1"/>
  <c r="K1522" i="1" s="1"/>
  <c r="C1523" i="1"/>
  <c r="D1523" i="1" s="1"/>
  <c r="K1523" i="1" s="1"/>
  <c r="C1524" i="1"/>
  <c r="D1524" i="1" s="1"/>
  <c r="K1524" i="1" s="1"/>
  <c r="C1525" i="1"/>
  <c r="D1525" i="1" s="1"/>
  <c r="K1525" i="1" s="1"/>
  <c r="C1526" i="1"/>
  <c r="D1526" i="1" s="1"/>
  <c r="K1526" i="1" s="1"/>
  <c r="C1527" i="1"/>
  <c r="D1527" i="1" s="1"/>
  <c r="K1527" i="1" s="1"/>
  <c r="C1528" i="1"/>
  <c r="D1528" i="1" s="1"/>
  <c r="K1528" i="1" s="1"/>
  <c r="C1529" i="1"/>
  <c r="D1529" i="1" s="1"/>
  <c r="K1529" i="1" s="1"/>
  <c r="C1530" i="1"/>
  <c r="D1530" i="1" s="1"/>
  <c r="K1530" i="1" s="1"/>
  <c r="C1531" i="1"/>
  <c r="D1531" i="1" s="1"/>
  <c r="K1531" i="1" s="1"/>
  <c r="C1532" i="1"/>
  <c r="D1532" i="1" s="1"/>
  <c r="K1532" i="1" s="1"/>
  <c r="C1533" i="1"/>
  <c r="D1533" i="1" s="1"/>
  <c r="K1533" i="1" s="1"/>
  <c r="C1534" i="1"/>
  <c r="D1534" i="1" s="1"/>
  <c r="K1534" i="1" s="1"/>
  <c r="C1535" i="1"/>
  <c r="D1535" i="1" s="1"/>
  <c r="K1535" i="1" s="1"/>
  <c r="C1536" i="1"/>
  <c r="D1536" i="1" s="1"/>
  <c r="K1536" i="1" s="1"/>
  <c r="C1537" i="1"/>
  <c r="D1537" i="1" s="1"/>
  <c r="K1537" i="1" s="1"/>
  <c r="C1538" i="1"/>
  <c r="D1538" i="1" s="1"/>
  <c r="K1538" i="1" s="1"/>
  <c r="C1539" i="1"/>
  <c r="D1539" i="1" s="1"/>
  <c r="K1539" i="1" s="1"/>
  <c r="C1540" i="1"/>
  <c r="D1540" i="1" s="1"/>
  <c r="K1540" i="1" s="1"/>
  <c r="C1541" i="1"/>
  <c r="D1541" i="1" s="1"/>
  <c r="K1541" i="1" s="1"/>
  <c r="C1542" i="1"/>
  <c r="D1542" i="1" s="1"/>
  <c r="K1542" i="1" s="1"/>
  <c r="C1543" i="1"/>
  <c r="D1543" i="1" s="1"/>
  <c r="K1543" i="1" s="1"/>
  <c r="C1544" i="1"/>
  <c r="D1544" i="1" s="1"/>
  <c r="K1544" i="1" s="1"/>
  <c r="C1545" i="1"/>
  <c r="D1545" i="1" s="1"/>
  <c r="K1545" i="1" s="1"/>
  <c r="C1546" i="1"/>
  <c r="D1546" i="1" s="1"/>
  <c r="K1546" i="1" s="1"/>
  <c r="C1547" i="1"/>
  <c r="D1547" i="1" s="1"/>
  <c r="K1547" i="1" s="1"/>
  <c r="C1548" i="1"/>
  <c r="D1548" i="1" s="1"/>
  <c r="K1548" i="1" s="1"/>
  <c r="C1549" i="1"/>
  <c r="D1549" i="1" s="1"/>
  <c r="K1549" i="1" s="1"/>
  <c r="C1550" i="1"/>
  <c r="D1550" i="1" s="1"/>
  <c r="K1550" i="1" s="1"/>
  <c r="C1551" i="1"/>
  <c r="D1551" i="1" s="1"/>
  <c r="K1551" i="1" s="1"/>
  <c r="C1552" i="1"/>
  <c r="D1552" i="1" s="1"/>
  <c r="K1552" i="1" s="1"/>
  <c r="C1553" i="1"/>
  <c r="D1553" i="1" s="1"/>
  <c r="K1553" i="1" s="1"/>
  <c r="C1554" i="1"/>
  <c r="D1554" i="1" s="1"/>
  <c r="K1554" i="1" s="1"/>
  <c r="C1555" i="1"/>
  <c r="D1555" i="1" s="1"/>
  <c r="K1555" i="1" s="1"/>
  <c r="C1556" i="1"/>
  <c r="D1556" i="1" s="1"/>
  <c r="K1556" i="1" s="1"/>
  <c r="C1557" i="1"/>
  <c r="D1557" i="1" s="1"/>
  <c r="K1557" i="1" s="1"/>
  <c r="C1558" i="1"/>
  <c r="D1558" i="1" s="1"/>
  <c r="K1558" i="1" s="1"/>
  <c r="C1559" i="1"/>
  <c r="D1559" i="1" s="1"/>
  <c r="K1559" i="1" s="1"/>
  <c r="C1560" i="1"/>
  <c r="D1560" i="1" s="1"/>
  <c r="K1560" i="1" s="1"/>
  <c r="C1561" i="1"/>
  <c r="D1561" i="1" s="1"/>
  <c r="K1561" i="1" s="1"/>
  <c r="C1562" i="1"/>
  <c r="D1562" i="1" s="1"/>
  <c r="K1562" i="1" s="1"/>
  <c r="C1563" i="1"/>
  <c r="D1563" i="1" s="1"/>
  <c r="K1563" i="1" s="1"/>
  <c r="C1564" i="1"/>
  <c r="D1564" i="1" s="1"/>
  <c r="K1564" i="1" s="1"/>
  <c r="C1565" i="1"/>
  <c r="D1565" i="1" s="1"/>
  <c r="K1565" i="1" s="1"/>
  <c r="C1566" i="1"/>
  <c r="D1566" i="1" s="1"/>
  <c r="K1566" i="1" s="1"/>
  <c r="C1567" i="1"/>
  <c r="D1567" i="1" s="1"/>
  <c r="K1567" i="1" s="1"/>
  <c r="C1568" i="1"/>
  <c r="D1568" i="1" s="1"/>
  <c r="K1568" i="1" s="1"/>
  <c r="C1569" i="1"/>
  <c r="D1569" i="1" s="1"/>
  <c r="K1569" i="1" s="1"/>
  <c r="C1570" i="1"/>
  <c r="D1570" i="1" s="1"/>
  <c r="K1570" i="1" s="1"/>
  <c r="C1571" i="1"/>
  <c r="D1571" i="1" s="1"/>
  <c r="K1571" i="1" s="1"/>
  <c r="C1572" i="1"/>
  <c r="D1572" i="1" s="1"/>
  <c r="K1572" i="1" s="1"/>
  <c r="C1573" i="1"/>
  <c r="D1573" i="1" s="1"/>
  <c r="K1573" i="1" s="1"/>
  <c r="C1574" i="1"/>
  <c r="D1574" i="1" s="1"/>
  <c r="K1574" i="1" s="1"/>
  <c r="C1575" i="1"/>
  <c r="D1575" i="1" s="1"/>
  <c r="K1575" i="1" s="1"/>
  <c r="C1576" i="1"/>
  <c r="D1576" i="1" s="1"/>
  <c r="K1576" i="1" s="1"/>
  <c r="C1577" i="1"/>
  <c r="D1577" i="1" s="1"/>
  <c r="K1577" i="1" s="1"/>
  <c r="C1578" i="1"/>
  <c r="D1578" i="1" s="1"/>
  <c r="K1578" i="1" s="1"/>
  <c r="C1579" i="1"/>
  <c r="D1579" i="1" s="1"/>
  <c r="K1579" i="1" s="1"/>
  <c r="C1580" i="1"/>
  <c r="D1580" i="1" s="1"/>
  <c r="K1580" i="1" s="1"/>
  <c r="C1581" i="1"/>
  <c r="D1581" i="1" s="1"/>
  <c r="K1581" i="1" s="1"/>
  <c r="C1582" i="1"/>
  <c r="D1582" i="1" s="1"/>
  <c r="K1582" i="1" s="1"/>
  <c r="C1583" i="1"/>
  <c r="D1583" i="1" s="1"/>
  <c r="K1583" i="1" s="1"/>
  <c r="C1584" i="1"/>
  <c r="D1584" i="1" s="1"/>
  <c r="K1584" i="1" s="1"/>
  <c r="C1585" i="1"/>
  <c r="D1585" i="1" s="1"/>
  <c r="K1585" i="1" s="1"/>
  <c r="C1586" i="1"/>
  <c r="D1586" i="1" s="1"/>
  <c r="K1586" i="1" s="1"/>
  <c r="C1587" i="1"/>
  <c r="D1587" i="1" s="1"/>
  <c r="K1587" i="1" s="1"/>
  <c r="C1588" i="1"/>
  <c r="D1588" i="1" s="1"/>
  <c r="K1588" i="1" s="1"/>
  <c r="C1589" i="1"/>
  <c r="D1589" i="1" s="1"/>
  <c r="K1589" i="1" s="1"/>
  <c r="C1590" i="1"/>
  <c r="D1590" i="1" s="1"/>
  <c r="K1590" i="1" s="1"/>
  <c r="C1591" i="1"/>
  <c r="D1591" i="1" s="1"/>
  <c r="K1591" i="1" s="1"/>
  <c r="C1592" i="1"/>
  <c r="D1592" i="1" s="1"/>
  <c r="K1592" i="1" s="1"/>
  <c r="C1593" i="1"/>
  <c r="D1593" i="1" s="1"/>
  <c r="K1593" i="1" s="1"/>
  <c r="C1594" i="1"/>
  <c r="D1594" i="1" s="1"/>
  <c r="K1594" i="1" s="1"/>
  <c r="C1595" i="1"/>
  <c r="D1595" i="1" s="1"/>
  <c r="K1595" i="1" s="1"/>
  <c r="C1596" i="1"/>
  <c r="D1596" i="1" s="1"/>
  <c r="K1596" i="1" s="1"/>
  <c r="C1597" i="1"/>
  <c r="D1597" i="1" s="1"/>
  <c r="K1597" i="1" s="1"/>
  <c r="C1598" i="1"/>
  <c r="D1598" i="1" s="1"/>
  <c r="K1598" i="1" s="1"/>
  <c r="C1599" i="1"/>
  <c r="D1599" i="1" s="1"/>
  <c r="K1599" i="1" s="1"/>
  <c r="C1600" i="1"/>
  <c r="D1600" i="1" s="1"/>
  <c r="K1600" i="1" s="1"/>
  <c r="C1601" i="1"/>
  <c r="D1601" i="1" s="1"/>
  <c r="K1601" i="1" s="1"/>
  <c r="C1602" i="1"/>
  <c r="D1602" i="1" s="1"/>
  <c r="K1602" i="1" s="1"/>
  <c r="C1603" i="1"/>
  <c r="D1603" i="1" s="1"/>
  <c r="K1603" i="1" s="1"/>
  <c r="C1604" i="1"/>
  <c r="D1604" i="1" s="1"/>
  <c r="K1604" i="1" s="1"/>
  <c r="C1605" i="1"/>
  <c r="D1605" i="1" s="1"/>
  <c r="K1605" i="1" s="1"/>
  <c r="C1606" i="1"/>
  <c r="D1606" i="1" s="1"/>
  <c r="K1606" i="1" s="1"/>
  <c r="C1607" i="1"/>
  <c r="D1607" i="1" s="1"/>
  <c r="K1607" i="1" s="1"/>
  <c r="C1608" i="1"/>
  <c r="D1608" i="1" s="1"/>
  <c r="K1608" i="1" s="1"/>
  <c r="C1609" i="1"/>
  <c r="D1609" i="1" s="1"/>
  <c r="K1609" i="1" s="1"/>
  <c r="C1610" i="1"/>
  <c r="D1610" i="1" s="1"/>
  <c r="K1610" i="1" s="1"/>
  <c r="C1611" i="1"/>
  <c r="D1611" i="1" s="1"/>
  <c r="K1611" i="1" s="1"/>
  <c r="C1612" i="1"/>
  <c r="D1612" i="1" s="1"/>
  <c r="K1612" i="1" s="1"/>
  <c r="C1613" i="1"/>
  <c r="D1613" i="1" s="1"/>
  <c r="K1613" i="1" s="1"/>
  <c r="C1614" i="1"/>
  <c r="D1614" i="1" s="1"/>
  <c r="K1614" i="1" s="1"/>
  <c r="C1615" i="1"/>
  <c r="D1615" i="1" s="1"/>
  <c r="K1615" i="1" s="1"/>
  <c r="C1616" i="1"/>
  <c r="D1616" i="1" s="1"/>
  <c r="K1616" i="1" s="1"/>
  <c r="C1617" i="1"/>
  <c r="D1617" i="1" s="1"/>
  <c r="K1617" i="1" s="1"/>
  <c r="C1618" i="1"/>
  <c r="D1618" i="1" s="1"/>
  <c r="K1618" i="1" s="1"/>
  <c r="C1619" i="1"/>
  <c r="D1619" i="1" s="1"/>
  <c r="K1619" i="1" s="1"/>
  <c r="C1620" i="1"/>
  <c r="D1620" i="1" s="1"/>
  <c r="K1620" i="1" s="1"/>
  <c r="C1621" i="1"/>
  <c r="D1621" i="1" s="1"/>
  <c r="K1621" i="1" s="1"/>
  <c r="C1622" i="1"/>
  <c r="D1622" i="1" s="1"/>
  <c r="K1622" i="1" s="1"/>
  <c r="C1623" i="1"/>
  <c r="D1623" i="1" s="1"/>
  <c r="K1623" i="1" s="1"/>
  <c r="C1624" i="1"/>
  <c r="D1624" i="1" s="1"/>
  <c r="K1624" i="1" s="1"/>
  <c r="C1625" i="1"/>
  <c r="D1625" i="1" s="1"/>
  <c r="K1625" i="1" s="1"/>
  <c r="C1626" i="1"/>
  <c r="D1626" i="1" s="1"/>
  <c r="K1626" i="1" s="1"/>
  <c r="C1627" i="1"/>
  <c r="D1627" i="1" s="1"/>
  <c r="K1627" i="1" s="1"/>
  <c r="C1628" i="1"/>
  <c r="D1628" i="1" s="1"/>
  <c r="K1628" i="1" s="1"/>
  <c r="C1629" i="1"/>
  <c r="D1629" i="1" s="1"/>
  <c r="K1629" i="1" s="1"/>
  <c r="C1630" i="1"/>
  <c r="D1630" i="1" s="1"/>
  <c r="K1630" i="1" s="1"/>
  <c r="C1631" i="1"/>
  <c r="D1631" i="1" s="1"/>
  <c r="K1631" i="1" s="1"/>
  <c r="C1632" i="1"/>
  <c r="D1632" i="1" s="1"/>
  <c r="K1632" i="1" s="1"/>
  <c r="C1633" i="1"/>
  <c r="D1633" i="1" s="1"/>
  <c r="K1633" i="1" s="1"/>
  <c r="C1634" i="1"/>
  <c r="D1634" i="1" s="1"/>
  <c r="K1634" i="1" s="1"/>
  <c r="C1635" i="1"/>
  <c r="D1635" i="1" s="1"/>
  <c r="K1635" i="1" s="1"/>
  <c r="C1636" i="1"/>
  <c r="D1636" i="1" s="1"/>
  <c r="K1636" i="1" s="1"/>
  <c r="C1637" i="1"/>
  <c r="D1637" i="1" s="1"/>
  <c r="K1637" i="1" s="1"/>
  <c r="C1638" i="1"/>
  <c r="D1638" i="1" s="1"/>
  <c r="K1638" i="1" s="1"/>
  <c r="C1639" i="1"/>
  <c r="D1639" i="1" s="1"/>
  <c r="K1639" i="1" s="1"/>
  <c r="C1640" i="1"/>
  <c r="D1640" i="1" s="1"/>
  <c r="K1640" i="1" s="1"/>
  <c r="C1641" i="1"/>
  <c r="D1641" i="1" s="1"/>
  <c r="K1641" i="1" s="1"/>
  <c r="C1642" i="1"/>
  <c r="D1642" i="1" s="1"/>
  <c r="K1642" i="1" s="1"/>
  <c r="C1643" i="1"/>
  <c r="D1643" i="1" s="1"/>
  <c r="K1643" i="1" s="1"/>
  <c r="C1644" i="1"/>
  <c r="D1644" i="1" s="1"/>
  <c r="K1644" i="1" s="1"/>
  <c r="C1645" i="1"/>
  <c r="D1645" i="1" s="1"/>
  <c r="K1645" i="1" s="1"/>
  <c r="C1646" i="1"/>
  <c r="D1646" i="1" s="1"/>
  <c r="K1646" i="1" s="1"/>
  <c r="C1647" i="1"/>
  <c r="D1647" i="1" s="1"/>
  <c r="K1647" i="1" s="1"/>
  <c r="C1648" i="1"/>
  <c r="D1648" i="1" s="1"/>
  <c r="K1648" i="1" s="1"/>
  <c r="C1649" i="1"/>
  <c r="D1649" i="1" s="1"/>
  <c r="K1649" i="1" s="1"/>
  <c r="C1650" i="1"/>
  <c r="D1650" i="1" s="1"/>
  <c r="K1650" i="1" s="1"/>
  <c r="C1651" i="1"/>
  <c r="D1651" i="1" s="1"/>
  <c r="K1651" i="1" s="1"/>
  <c r="C1652" i="1"/>
  <c r="D1652" i="1" s="1"/>
  <c r="K1652" i="1" s="1"/>
  <c r="C1653" i="1"/>
  <c r="D1653" i="1" s="1"/>
  <c r="K1653" i="1" s="1"/>
  <c r="C1654" i="1"/>
  <c r="D1654" i="1" s="1"/>
  <c r="K1654" i="1" s="1"/>
  <c r="C1655" i="1"/>
  <c r="D1655" i="1" s="1"/>
  <c r="K1655" i="1" s="1"/>
  <c r="C1656" i="1"/>
  <c r="D1656" i="1" s="1"/>
  <c r="K1656" i="1" s="1"/>
  <c r="C1657" i="1"/>
  <c r="D1657" i="1" s="1"/>
  <c r="K1657" i="1" s="1"/>
  <c r="C1658" i="1"/>
  <c r="D1658" i="1" s="1"/>
  <c r="K1658" i="1" s="1"/>
  <c r="C1659" i="1"/>
  <c r="D1659" i="1" s="1"/>
  <c r="K1659" i="1" s="1"/>
  <c r="C1660" i="1"/>
  <c r="D1660" i="1" s="1"/>
  <c r="K1660" i="1" s="1"/>
  <c r="C1661" i="1"/>
  <c r="D1661" i="1" s="1"/>
  <c r="K1661" i="1" s="1"/>
  <c r="C1662" i="1"/>
  <c r="D1662" i="1" s="1"/>
  <c r="K1662" i="1" s="1"/>
  <c r="C1663" i="1"/>
  <c r="D1663" i="1" s="1"/>
  <c r="K1663" i="1" s="1"/>
  <c r="C1664" i="1"/>
  <c r="D1664" i="1" s="1"/>
  <c r="K1664" i="1" s="1"/>
  <c r="C1665" i="1"/>
  <c r="D1665" i="1" s="1"/>
  <c r="K1665" i="1" s="1"/>
  <c r="C1666" i="1"/>
  <c r="D1666" i="1" s="1"/>
  <c r="K1666" i="1" s="1"/>
  <c r="C1667" i="1"/>
  <c r="D1667" i="1" s="1"/>
  <c r="K1667" i="1" s="1"/>
  <c r="C1668" i="1"/>
  <c r="D1668" i="1" s="1"/>
  <c r="K1668" i="1" s="1"/>
  <c r="C1669" i="1"/>
  <c r="D1669" i="1" s="1"/>
  <c r="K1669" i="1" s="1"/>
  <c r="C1670" i="1"/>
  <c r="D1670" i="1" s="1"/>
  <c r="K1670" i="1" s="1"/>
  <c r="C1671" i="1"/>
  <c r="D1671" i="1" s="1"/>
  <c r="K1671" i="1" s="1"/>
  <c r="C1672" i="1"/>
  <c r="D1672" i="1" s="1"/>
  <c r="K1672" i="1" s="1"/>
  <c r="C1673" i="1"/>
  <c r="D1673" i="1" s="1"/>
  <c r="K1673" i="1" s="1"/>
  <c r="C1674" i="1"/>
  <c r="D1674" i="1" s="1"/>
  <c r="K1674" i="1" s="1"/>
  <c r="C1675" i="1"/>
  <c r="D1675" i="1" s="1"/>
  <c r="K1675" i="1" s="1"/>
  <c r="C1676" i="1"/>
  <c r="D1676" i="1" s="1"/>
  <c r="K1676" i="1" s="1"/>
  <c r="C1677" i="1"/>
  <c r="D1677" i="1" s="1"/>
  <c r="K1677" i="1" s="1"/>
  <c r="C1678" i="1"/>
  <c r="D1678" i="1" s="1"/>
  <c r="K1678" i="1" s="1"/>
  <c r="C1679" i="1"/>
  <c r="D1679" i="1" s="1"/>
  <c r="K1679" i="1" s="1"/>
  <c r="C1680" i="1"/>
  <c r="D1680" i="1" s="1"/>
  <c r="K1680" i="1" s="1"/>
  <c r="C1681" i="1"/>
  <c r="D1681" i="1" s="1"/>
  <c r="K1681" i="1" s="1"/>
  <c r="C1682" i="1"/>
  <c r="D1682" i="1" s="1"/>
  <c r="K1682" i="1" s="1"/>
  <c r="C1683" i="1"/>
  <c r="D1683" i="1" s="1"/>
  <c r="K1683" i="1" s="1"/>
  <c r="C1684" i="1"/>
  <c r="D1684" i="1" s="1"/>
  <c r="K1684" i="1" s="1"/>
  <c r="C1685" i="1"/>
  <c r="D1685" i="1" s="1"/>
  <c r="K1685" i="1" s="1"/>
  <c r="C1686" i="1"/>
  <c r="D1686" i="1" s="1"/>
  <c r="K1686" i="1" s="1"/>
  <c r="C1687" i="1"/>
  <c r="D1687" i="1" s="1"/>
  <c r="K1687" i="1" s="1"/>
  <c r="C1688" i="1"/>
  <c r="D1688" i="1" s="1"/>
  <c r="K1688" i="1" s="1"/>
  <c r="C1689" i="1"/>
  <c r="D1689" i="1" s="1"/>
  <c r="K1689" i="1" s="1"/>
  <c r="C1690" i="1"/>
  <c r="D1690" i="1" s="1"/>
  <c r="K1690" i="1" s="1"/>
  <c r="C1691" i="1"/>
  <c r="D1691" i="1" s="1"/>
  <c r="K1691" i="1" s="1"/>
  <c r="C1692" i="1"/>
  <c r="D1692" i="1" s="1"/>
  <c r="K1692" i="1" s="1"/>
  <c r="C1693" i="1"/>
  <c r="D1693" i="1" s="1"/>
  <c r="K1693" i="1" s="1"/>
  <c r="C1694" i="1"/>
  <c r="D1694" i="1" s="1"/>
  <c r="K1694" i="1" s="1"/>
  <c r="C1695" i="1"/>
  <c r="D1695" i="1" s="1"/>
  <c r="K1695" i="1" s="1"/>
  <c r="C1696" i="1"/>
  <c r="D1696" i="1" s="1"/>
  <c r="K1696" i="1" s="1"/>
  <c r="C1697" i="1"/>
  <c r="D1697" i="1" s="1"/>
  <c r="K1697" i="1" s="1"/>
  <c r="C1698" i="1"/>
  <c r="D1698" i="1" s="1"/>
  <c r="K1698" i="1" s="1"/>
  <c r="C1699" i="1"/>
  <c r="D1699" i="1" s="1"/>
  <c r="K1699" i="1" s="1"/>
  <c r="C1700" i="1"/>
  <c r="D1700" i="1" s="1"/>
  <c r="K1700" i="1" s="1"/>
  <c r="C1701" i="1"/>
  <c r="D1701" i="1" s="1"/>
  <c r="K1701" i="1" s="1"/>
  <c r="C1702" i="1"/>
  <c r="D1702" i="1" s="1"/>
  <c r="K1702" i="1" s="1"/>
  <c r="C1703" i="1"/>
  <c r="D1703" i="1" s="1"/>
  <c r="K1703" i="1" s="1"/>
  <c r="C1704" i="1"/>
  <c r="D1704" i="1" s="1"/>
  <c r="K1704" i="1" s="1"/>
  <c r="C1705" i="1"/>
  <c r="D1705" i="1" s="1"/>
  <c r="K1705" i="1" s="1"/>
  <c r="C1706" i="1"/>
  <c r="D1706" i="1" s="1"/>
  <c r="K1706" i="1" s="1"/>
  <c r="C1707" i="1"/>
  <c r="D1707" i="1" s="1"/>
  <c r="K1707" i="1" s="1"/>
  <c r="C1708" i="1"/>
  <c r="D1708" i="1" s="1"/>
  <c r="K1708" i="1" s="1"/>
  <c r="C1709" i="1"/>
  <c r="D1709" i="1" s="1"/>
  <c r="K1709" i="1" s="1"/>
  <c r="C1710" i="1"/>
  <c r="D1710" i="1" s="1"/>
  <c r="K1710" i="1" s="1"/>
  <c r="C1711" i="1"/>
  <c r="D1711" i="1" s="1"/>
  <c r="K1711" i="1" s="1"/>
  <c r="C1712" i="1"/>
  <c r="D1712" i="1" s="1"/>
  <c r="K1712" i="1" s="1"/>
  <c r="C1713" i="1"/>
  <c r="D1713" i="1" s="1"/>
  <c r="K1713" i="1" s="1"/>
  <c r="C1714" i="1"/>
  <c r="D1714" i="1" s="1"/>
  <c r="K1714" i="1" s="1"/>
  <c r="C1715" i="1"/>
  <c r="D1715" i="1" s="1"/>
  <c r="K1715" i="1" s="1"/>
  <c r="C1716" i="1"/>
  <c r="D1716" i="1" s="1"/>
  <c r="K1716" i="1" s="1"/>
  <c r="C1717" i="1"/>
  <c r="D1717" i="1" s="1"/>
  <c r="K1717" i="1" s="1"/>
  <c r="C1718" i="1"/>
  <c r="D1718" i="1" s="1"/>
  <c r="K1718" i="1" s="1"/>
  <c r="C1719" i="1"/>
  <c r="D1719" i="1" s="1"/>
  <c r="K1719" i="1" s="1"/>
  <c r="C1720" i="1"/>
  <c r="D1720" i="1" s="1"/>
  <c r="K1720" i="1" s="1"/>
  <c r="C1721" i="1"/>
  <c r="D1721" i="1" s="1"/>
  <c r="K1721" i="1" s="1"/>
  <c r="C1722" i="1"/>
  <c r="D1722" i="1" s="1"/>
  <c r="K1722" i="1" s="1"/>
  <c r="C1723" i="1"/>
  <c r="D1723" i="1" s="1"/>
  <c r="K1723" i="1" s="1"/>
  <c r="C1724" i="1"/>
  <c r="D1724" i="1" s="1"/>
  <c r="K1724" i="1" s="1"/>
  <c r="C1725" i="1"/>
  <c r="D1725" i="1" s="1"/>
  <c r="K1725" i="1" s="1"/>
  <c r="C1726" i="1"/>
  <c r="D1726" i="1" s="1"/>
  <c r="K1726" i="1" s="1"/>
  <c r="C1727" i="1"/>
  <c r="D1727" i="1" s="1"/>
  <c r="K1727" i="1" s="1"/>
  <c r="C1728" i="1"/>
  <c r="D1728" i="1" s="1"/>
  <c r="K1728" i="1" s="1"/>
  <c r="C1729" i="1"/>
  <c r="D1729" i="1" s="1"/>
  <c r="K1729" i="1" s="1"/>
  <c r="C1730" i="1"/>
  <c r="D1730" i="1" s="1"/>
  <c r="K1730" i="1" s="1"/>
  <c r="C1731" i="1"/>
  <c r="D1731" i="1" s="1"/>
  <c r="K1731" i="1" s="1"/>
  <c r="C1732" i="1"/>
  <c r="D1732" i="1" s="1"/>
  <c r="K1732" i="1" s="1"/>
  <c r="C1733" i="1"/>
  <c r="D1733" i="1" s="1"/>
  <c r="K1733" i="1" s="1"/>
  <c r="C1734" i="1"/>
  <c r="D1734" i="1" s="1"/>
  <c r="K1734" i="1" s="1"/>
  <c r="C1735" i="1"/>
  <c r="D1735" i="1" s="1"/>
  <c r="K1735" i="1" s="1"/>
  <c r="C1736" i="1"/>
  <c r="D1736" i="1" s="1"/>
  <c r="K1736" i="1" s="1"/>
  <c r="C1737" i="1"/>
  <c r="D1737" i="1" s="1"/>
  <c r="K1737" i="1" s="1"/>
  <c r="C1738" i="1"/>
  <c r="D1738" i="1" s="1"/>
  <c r="K1738" i="1" s="1"/>
  <c r="C1739" i="1"/>
  <c r="D1739" i="1" s="1"/>
  <c r="K1739" i="1" s="1"/>
  <c r="C1740" i="1"/>
  <c r="D1740" i="1" s="1"/>
  <c r="K1740" i="1" s="1"/>
  <c r="C1741" i="1"/>
  <c r="D1741" i="1" s="1"/>
  <c r="K1741" i="1" s="1"/>
  <c r="C1742" i="1"/>
  <c r="D1742" i="1" s="1"/>
  <c r="K1742" i="1" s="1"/>
  <c r="C1743" i="1"/>
  <c r="D1743" i="1" s="1"/>
  <c r="K1743" i="1" s="1"/>
  <c r="C1744" i="1"/>
  <c r="D1744" i="1" s="1"/>
  <c r="K1744" i="1" s="1"/>
  <c r="C1745" i="1"/>
  <c r="D1745" i="1" s="1"/>
  <c r="K1745" i="1" s="1"/>
  <c r="C1746" i="1"/>
  <c r="D1746" i="1" s="1"/>
  <c r="K1746" i="1" s="1"/>
  <c r="C1747" i="1"/>
  <c r="D1747" i="1" s="1"/>
  <c r="K1747" i="1" s="1"/>
  <c r="C1748" i="1"/>
  <c r="D1748" i="1" s="1"/>
  <c r="K1748" i="1" s="1"/>
  <c r="C1749" i="1"/>
  <c r="D1749" i="1" s="1"/>
  <c r="K1749" i="1" s="1"/>
  <c r="C1750" i="1"/>
  <c r="D1750" i="1" s="1"/>
  <c r="K1750" i="1" s="1"/>
  <c r="C1751" i="1"/>
  <c r="D1751" i="1" s="1"/>
  <c r="K1751" i="1" s="1"/>
  <c r="C1752" i="1"/>
  <c r="D1752" i="1" s="1"/>
  <c r="K1752" i="1" s="1"/>
  <c r="C1753" i="1"/>
  <c r="D1753" i="1" s="1"/>
  <c r="K1753" i="1" s="1"/>
  <c r="C1754" i="1"/>
  <c r="D1754" i="1" s="1"/>
  <c r="K1754" i="1" s="1"/>
  <c r="C1755" i="1"/>
  <c r="D1755" i="1" s="1"/>
  <c r="K1755" i="1" s="1"/>
  <c r="C1756" i="1"/>
  <c r="D1756" i="1" s="1"/>
  <c r="K1756" i="1" s="1"/>
  <c r="C1757" i="1"/>
  <c r="D1757" i="1" s="1"/>
  <c r="K1757" i="1" s="1"/>
  <c r="C1758" i="1"/>
  <c r="D1758" i="1" s="1"/>
  <c r="K1758" i="1" s="1"/>
  <c r="C1759" i="1"/>
  <c r="D1759" i="1" s="1"/>
  <c r="K1759" i="1" s="1"/>
  <c r="C1760" i="1"/>
  <c r="D1760" i="1" s="1"/>
  <c r="K1760" i="1" s="1"/>
  <c r="C1761" i="1"/>
  <c r="D1761" i="1" s="1"/>
  <c r="K1761" i="1" s="1"/>
  <c r="C1762" i="1"/>
  <c r="D1762" i="1" s="1"/>
  <c r="K1762" i="1" s="1"/>
  <c r="C1763" i="1"/>
  <c r="D1763" i="1" s="1"/>
  <c r="K1763" i="1" s="1"/>
  <c r="C1764" i="1"/>
  <c r="D1764" i="1" s="1"/>
  <c r="K1764" i="1" s="1"/>
  <c r="C1765" i="1"/>
  <c r="D1765" i="1" s="1"/>
  <c r="K1765" i="1" s="1"/>
  <c r="C1766" i="1"/>
  <c r="D1766" i="1" s="1"/>
  <c r="K1766" i="1" s="1"/>
  <c r="C1767" i="1"/>
  <c r="D1767" i="1" s="1"/>
  <c r="K1767" i="1" s="1"/>
  <c r="C1768" i="1"/>
  <c r="D1768" i="1" s="1"/>
  <c r="K1768" i="1" s="1"/>
  <c r="C1769" i="1"/>
  <c r="D1769" i="1" s="1"/>
  <c r="K1769" i="1" s="1"/>
  <c r="C1770" i="1"/>
  <c r="D1770" i="1" s="1"/>
  <c r="K1770" i="1" s="1"/>
  <c r="C1771" i="1"/>
  <c r="D1771" i="1" s="1"/>
  <c r="K1771" i="1" s="1"/>
  <c r="C1772" i="1"/>
  <c r="D1772" i="1" s="1"/>
  <c r="K1772" i="1" s="1"/>
  <c r="C1773" i="1"/>
  <c r="D1773" i="1" s="1"/>
  <c r="K1773" i="1" s="1"/>
  <c r="C1774" i="1"/>
  <c r="D1774" i="1" s="1"/>
  <c r="K1774" i="1" s="1"/>
  <c r="C1775" i="1"/>
  <c r="D1775" i="1" s="1"/>
  <c r="K1775" i="1" s="1"/>
  <c r="C1776" i="1"/>
  <c r="D1776" i="1" s="1"/>
  <c r="K1776" i="1" s="1"/>
  <c r="C1777" i="1"/>
  <c r="D1777" i="1" s="1"/>
  <c r="K1777" i="1" s="1"/>
  <c r="C1778" i="1"/>
  <c r="D1778" i="1" s="1"/>
  <c r="K1778" i="1" s="1"/>
  <c r="C1779" i="1"/>
  <c r="D1779" i="1" s="1"/>
  <c r="K1779" i="1" s="1"/>
  <c r="C1780" i="1"/>
  <c r="D1780" i="1" s="1"/>
  <c r="K1780" i="1" s="1"/>
  <c r="C1781" i="1"/>
  <c r="D1781" i="1" s="1"/>
  <c r="K1781" i="1" s="1"/>
  <c r="C1782" i="1"/>
  <c r="D1782" i="1" s="1"/>
  <c r="K1782" i="1" s="1"/>
  <c r="C1783" i="1"/>
  <c r="D1783" i="1" s="1"/>
  <c r="K1783" i="1" s="1"/>
  <c r="C1784" i="1"/>
  <c r="D1784" i="1" s="1"/>
  <c r="K1784" i="1" s="1"/>
  <c r="C1785" i="1"/>
  <c r="D1785" i="1" s="1"/>
  <c r="K1785" i="1" s="1"/>
  <c r="C1786" i="1"/>
  <c r="D1786" i="1" s="1"/>
  <c r="K1786" i="1" s="1"/>
  <c r="C1787" i="1"/>
  <c r="D1787" i="1" s="1"/>
  <c r="K1787" i="1" s="1"/>
  <c r="C1788" i="1"/>
  <c r="D1788" i="1" s="1"/>
  <c r="K1788" i="1" s="1"/>
  <c r="C1789" i="1"/>
  <c r="D1789" i="1" s="1"/>
  <c r="K1789" i="1" s="1"/>
  <c r="C1790" i="1"/>
  <c r="D1790" i="1" s="1"/>
  <c r="K1790" i="1" s="1"/>
  <c r="C1791" i="1"/>
  <c r="D1791" i="1" s="1"/>
  <c r="K1791" i="1" s="1"/>
  <c r="C1792" i="1"/>
  <c r="D1792" i="1" s="1"/>
  <c r="K1792" i="1" s="1"/>
  <c r="C1793" i="1"/>
  <c r="D1793" i="1" s="1"/>
  <c r="K1793" i="1" s="1"/>
  <c r="C1794" i="1"/>
  <c r="D1794" i="1" s="1"/>
  <c r="K1794" i="1" s="1"/>
  <c r="C1795" i="1"/>
  <c r="D1795" i="1" s="1"/>
  <c r="K1795" i="1" s="1"/>
  <c r="C1796" i="1"/>
  <c r="D1796" i="1" s="1"/>
  <c r="K1796" i="1" s="1"/>
  <c r="C1797" i="1"/>
  <c r="D1797" i="1" s="1"/>
  <c r="K1797" i="1" s="1"/>
  <c r="C1798" i="1"/>
  <c r="D1798" i="1" s="1"/>
  <c r="K1798" i="1" s="1"/>
  <c r="C1799" i="1"/>
  <c r="D1799" i="1" s="1"/>
  <c r="K1799" i="1" s="1"/>
  <c r="C1800" i="1"/>
  <c r="D1800" i="1" s="1"/>
  <c r="K1800" i="1" s="1"/>
  <c r="C1801" i="1"/>
  <c r="D1801" i="1" s="1"/>
  <c r="K1801" i="1" s="1"/>
  <c r="C1802" i="1"/>
  <c r="D1802" i="1" s="1"/>
  <c r="K1802" i="1" s="1"/>
  <c r="C1803" i="1"/>
  <c r="D1803" i="1" s="1"/>
  <c r="K1803" i="1" s="1"/>
  <c r="C1804" i="1"/>
  <c r="D1804" i="1" s="1"/>
  <c r="K1804" i="1" s="1"/>
  <c r="C1805" i="1"/>
  <c r="D1805" i="1" s="1"/>
  <c r="K1805" i="1" s="1"/>
  <c r="C1806" i="1"/>
  <c r="D1806" i="1" s="1"/>
  <c r="K1806" i="1" s="1"/>
  <c r="C1807" i="1"/>
  <c r="D1807" i="1" s="1"/>
  <c r="K1807" i="1" s="1"/>
  <c r="C1808" i="1"/>
  <c r="D1808" i="1" s="1"/>
  <c r="K1808" i="1" s="1"/>
  <c r="C1809" i="1"/>
  <c r="D1809" i="1" s="1"/>
  <c r="K1809" i="1" s="1"/>
  <c r="C1810" i="1"/>
  <c r="D1810" i="1" s="1"/>
  <c r="K1810" i="1" s="1"/>
  <c r="C1811" i="1"/>
  <c r="D1811" i="1" s="1"/>
  <c r="K1811" i="1" s="1"/>
  <c r="C1812" i="1"/>
  <c r="D1812" i="1" s="1"/>
  <c r="K1812" i="1" s="1"/>
  <c r="C1813" i="1"/>
  <c r="D1813" i="1" s="1"/>
  <c r="K1813" i="1" s="1"/>
  <c r="C1814" i="1"/>
  <c r="D1814" i="1" s="1"/>
  <c r="K1814" i="1" s="1"/>
  <c r="C1815" i="1"/>
  <c r="D1815" i="1" s="1"/>
  <c r="K1815" i="1" s="1"/>
  <c r="C1816" i="1"/>
  <c r="D1816" i="1" s="1"/>
  <c r="K1816" i="1" s="1"/>
  <c r="C1817" i="1"/>
  <c r="D1817" i="1" s="1"/>
  <c r="K1817" i="1" s="1"/>
  <c r="C1818" i="1"/>
  <c r="D1818" i="1" s="1"/>
  <c r="K1818" i="1" s="1"/>
  <c r="C1819" i="1"/>
  <c r="D1819" i="1" s="1"/>
  <c r="K1819" i="1" s="1"/>
  <c r="C1820" i="1"/>
  <c r="D1820" i="1" s="1"/>
  <c r="K1820" i="1" s="1"/>
  <c r="C1821" i="1"/>
  <c r="D1821" i="1" s="1"/>
  <c r="K1821" i="1" s="1"/>
  <c r="C1822" i="1"/>
  <c r="D1822" i="1" s="1"/>
  <c r="K1822" i="1" s="1"/>
  <c r="C1823" i="1"/>
  <c r="D1823" i="1" s="1"/>
  <c r="K1823" i="1" s="1"/>
  <c r="C1824" i="1"/>
  <c r="D1824" i="1" s="1"/>
  <c r="K1824" i="1" s="1"/>
  <c r="C1825" i="1"/>
  <c r="D1825" i="1" s="1"/>
  <c r="K1825" i="1" s="1"/>
  <c r="C1826" i="1"/>
  <c r="D1826" i="1" s="1"/>
  <c r="K1826" i="1" s="1"/>
  <c r="C1827" i="1"/>
  <c r="D1827" i="1" s="1"/>
  <c r="K1827" i="1" s="1"/>
  <c r="C1828" i="1"/>
  <c r="D1828" i="1" s="1"/>
  <c r="K1828" i="1" s="1"/>
  <c r="C1829" i="1"/>
  <c r="D1829" i="1" s="1"/>
  <c r="K1829" i="1" s="1"/>
  <c r="C1830" i="1"/>
  <c r="D1830" i="1" s="1"/>
  <c r="K1830" i="1" s="1"/>
  <c r="C1831" i="1"/>
  <c r="D1831" i="1" s="1"/>
  <c r="K1831" i="1" s="1"/>
  <c r="C1832" i="1"/>
  <c r="D1832" i="1" s="1"/>
  <c r="K1832" i="1" s="1"/>
  <c r="C1833" i="1"/>
  <c r="D1833" i="1" s="1"/>
  <c r="K1833" i="1" s="1"/>
  <c r="C1834" i="1"/>
  <c r="D1834" i="1" s="1"/>
  <c r="K1834" i="1" s="1"/>
  <c r="C1835" i="1"/>
  <c r="D1835" i="1" s="1"/>
  <c r="K1835" i="1" s="1"/>
  <c r="C1836" i="1"/>
  <c r="D1836" i="1" s="1"/>
  <c r="K1836" i="1" s="1"/>
  <c r="C1837" i="1"/>
  <c r="D1837" i="1" s="1"/>
  <c r="K1837" i="1" s="1"/>
  <c r="C1838" i="1"/>
  <c r="D1838" i="1" s="1"/>
  <c r="K1838" i="1" s="1"/>
  <c r="C1839" i="1"/>
  <c r="D1839" i="1" s="1"/>
  <c r="K1839" i="1" s="1"/>
  <c r="C1840" i="1"/>
  <c r="D1840" i="1" s="1"/>
  <c r="K1840" i="1" s="1"/>
  <c r="C1841" i="1"/>
  <c r="D1841" i="1" s="1"/>
  <c r="K1841" i="1" s="1"/>
  <c r="C1842" i="1"/>
  <c r="D1842" i="1" s="1"/>
  <c r="K1842" i="1" s="1"/>
  <c r="C1843" i="1"/>
  <c r="D1843" i="1" s="1"/>
  <c r="K1843" i="1" s="1"/>
  <c r="C1844" i="1"/>
  <c r="D1844" i="1" s="1"/>
  <c r="K1844" i="1" s="1"/>
  <c r="C1845" i="1"/>
  <c r="D1845" i="1" s="1"/>
  <c r="K1845" i="1" s="1"/>
  <c r="C1846" i="1"/>
  <c r="D1846" i="1" s="1"/>
  <c r="K1846" i="1" s="1"/>
  <c r="C1847" i="1"/>
  <c r="D1847" i="1" s="1"/>
  <c r="K1847" i="1" s="1"/>
  <c r="C1848" i="1"/>
  <c r="D1848" i="1" s="1"/>
  <c r="K1848" i="1" s="1"/>
  <c r="C1849" i="1"/>
  <c r="D1849" i="1" s="1"/>
  <c r="K1849" i="1" s="1"/>
  <c r="C1850" i="1"/>
  <c r="D1850" i="1" s="1"/>
  <c r="K1850" i="1" s="1"/>
  <c r="C1851" i="1"/>
  <c r="D1851" i="1" s="1"/>
  <c r="K1851" i="1" s="1"/>
  <c r="C1852" i="1"/>
  <c r="D1852" i="1" s="1"/>
  <c r="K1852" i="1" s="1"/>
  <c r="C1853" i="1"/>
  <c r="D1853" i="1" s="1"/>
  <c r="K1853" i="1" s="1"/>
  <c r="C1854" i="1"/>
  <c r="D1854" i="1" s="1"/>
  <c r="K1854" i="1" s="1"/>
  <c r="C1855" i="1"/>
  <c r="D1855" i="1" s="1"/>
  <c r="K1855" i="1" s="1"/>
  <c r="C1856" i="1"/>
  <c r="D1856" i="1" s="1"/>
  <c r="K1856" i="1" s="1"/>
  <c r="C1857" i="1"/>
  <c r="D1857" i="1" s="1"/>
  <c r="K1857" i="1" s="1"/>
  <c r="C1858" i="1"/>
  <c r="D1858" i="1" s="1"/>
  <c r="K1858" i="1" s="1"/>
  <c r="C1859" i="1"/>
  <c r="D1859" i="1" s="1"/>
  <c r="K1859" i="1" s="1"/>
  <c r="C1860" i="1"/>
  <c r="D1860" i="1" s="1"/>
  <c r="K1860" i="1" s="1"/>
  <c r="C1861" i="1"/>
  <c r="D1861" i="1" s="1"/>
  <c r="K1861" i="1" s="1"/>
  <c r="C1862" i="1"/>
  <c r="D1862" i="1" s="1"/>
  <c r="K1862" i="1" s="1"/>
  <c r="C1863" i="1"/>
  <c r="D1863" i="1" s="1"/>
  <c r="K1863" i="1" s="1"/>
  <c r="C1864" i="1"/>
  <c r="D1864" i="1" s="1"/>
  <c r="K1864" i="1" s="1"/>
  <c r="C1865" i="1"/>
  <c r="D1865" i="1" s="1"/>
  <c r="K1865" i="1" s="1"/>
  <c r="C1866" i="1"/>
  <c r="D1866" i="1" s="1"/>
  <c r="K1866" i="1" s="1"/>
  <c r="C1867" i="1"/>
  <c r="D1867" i="1" s="1"/>
  <c r="K1867" i="1" s="1"/>
  <c r="C1868" i="1"/>
  <c r="D1868" i="1" s="1"/>
  <c r="K1868" i="1" s="1"/>
  <c r="C1869" i="1"/>
  <c r="D1869" i="1" s="1"/>
  <c r="K1869" i="1" s="1"/>
  <c r="C1870" i="1"/>
  <c r="D1870" i="1" s="1"/>
  <c r="K1870" i="1" s="1"/>
  <c r="C1871" i="1"/>
  <c r="D1871" i="1" s="1"/>
  <c r="K1871" i="1" s="1"/>
  <c r="C1872" i="1"/>
  <c r="D1872" i="1" s="1"/>
  <c r="K1872" i="1" s="1"/>
  <c r="C1873" i="1"/>
  <c r="D1873" i="1" s="1"/>
  <c r="K1873" i="1" s="1"/>
  <c r="C1874" i="1"/>
  <c r="D1874" i="1" s="1"/>
  <c r="K1874" i="1" s="1"/>
  <c r="C1875" i="1"/>
  <c r="D1875" i="1" s="1"/>
  <c r="K1875" i="1" s="1"/>
  <c r="C1876" i="1"/>
  <c r="D1876" i="1" s="1"/>
  <c r="K1876" i="1" s="1"/>
  <c r="C1877" i="1"/>
  <c r="D1877" i="1" s="1"/>
  <c r="K1877" i="1" s="1"/>
  <c r="C1878" i="1"/>
  <c r="D1878" i="1" s="1"/>
  <c r="K1878" i="1" s="1"/>
  <c r="C1879" i="1"/>
  <c r="D1879" i="1" s="1"/>
  <c r="K1879" i="1" s="1"/>
  <c r="C1880" i="1"/>
  <c r="D1880" i="1" s="1"/>
  <c r="K1880" i="1" s="1"/>
  <c r="C1881" i="1"/>
  <c r="D1881" i="1" s="1"/>
  <c r="K1881" i="1" s="1"/>
  <c r="C1882" i="1"/>
  <c r="D1882" i="1" s="1"/>
  <c r="K1882" i="1" s="1"/>
  <c r="C1883" i="1"/>
  <c r="D1883" i="1" s="1"/>
  <c r="K1883" i="1" s="1"/>
  <c r="C1884" i="1"/>
  <c r="D1884" i="1" s="1"/>
  <c r="K1884" i="1" s="1"/>
  <c r="C1885" i="1"/>
  <c r="D1885" i="1" s="1"/>
  <c r="K1885" i="1" s="1"/>
  <c r="C1886" i="1"/>
  <c r="D1886" i="1" s="1"/>
  <c r="K1886" i="1" s="1"/>
  <c r="C1887" i="1"/>
  <c r="D1887" i="1" s="1"/>
  <c r="K1887" i="1" s="1"/>
  <c r="C1888" i="1"/>
  <c r="D1888" i="1" s="1"/>
  <c r="K1888" i="1" s="1"/>
  <c r="C1889" i="1"/>
  <c r="D1889" i="1" s="1"/>
  <c r="K1889" i="1" s="1"/>
  <c r="C1890" i="1"/>
  <c r="D1890" i="1" s="1"/>
  <c r="K1890" i="1" s="1"/>
  <c r="C1891" i="1"/>
  <c r="D1891" i="1" s="1"/>
  <c r="K1891" i="1" s="1"/>
  <c r="C1892" i="1"/>
  <c r="D1892" i="1" s="1"/>
  <c r="K1892" i="1" s="1"/>
  <c r="C1893" i="1"/>
  <c r="D1893" i="1" s="1"/>
  <c r="K1893" i="1" s="1"/>
  <c r="C1894" i="1"/>
  <c r="D1894" i="1" s="1"/>
  <c r="K1894" i="1" s="1"/>
  <c r="C1895" i="1"/>
  <c r="D1895" i="1" s="1"/>
  <c r="K1895" i="1" s="1"/>
  <c r="C1896" i="1"/>
  <c r="D1896" i="1" s="1"/>
  <c r="K1896" i="1" s="1"/>
  <c r="C1897" i="1"/>
  <c r="D1897" i="1" s="1"/>
  <c r="K1897" i="1" s="1"/>
  <c r="C1898" i="1"/>
  <c r="D1898" i="1" s="1"/>
  <c r="K1898" i="1" s="1"/>
  <c r="C1899" i="1"/>
  <c r="D1899" i="1" s="1"/>
  <c r="K1899" i="1" s="1"/>
  <c r="C1900" i="1"/>
  <c r="D1900" i="1" s="1"/>
  <c r="K1900" i="1" s="1"/>
  <c r="C1901" i="1"/>
  <c r="D1901" i="1" s="1"/>
  <c r="K1901" i="1" s="1"/>
  <c r="C1902" i="1"/>
  <c r="D1902" i="1" s="1"/>
  <c r="K1902" i="1" s="1"/>
  <c r="C1903" i="1"/>
  <c r="D1903" i="1" s="1"/>
  <c r="K1903" i="1" s="1"/>
  <c r="C1904" i="1"/>
  <c r="D1904" i="1" s="1"/>
  <c r="K1904" i="1" s="1"/>
  <c r="C1905" i="1"/>
  <c r="D1905" i="1" s="1"/>
  <c r="K1905" i="1" s="1"/>
  <c r="C1906" i="1"/>
  <c r="D1906" i="1" s="1"/>
  <c r="K1906" i="1" s="1"/>
  <c r="C1907" i="1"/>
  <c r="D1907" i="1" s="1"/>
  <c r="K1907" i="1" s="1"/>
  <c r="C1908" i="1"/>
  <c r="D1908" i="1" s="1"/>
  <c r="K1908" i="1" s="1"/>
  <c r="C1909" i="1"/>
  <c r="D1909" i="1" s="1"/>
  <c r="K1909" i="1" s="1"/>
  <c r="C1910" i="1"/>
  <c r="D1910" i="1" s="1"/>
  <c r="K1910" i="1" s="1"/>
  <c r="C1911" i="1"/>
  <c r="D1911" i="1" s="1"/>
  <c r="K1911" i="1" s="1"/>
  <c r="C1912" i="1"/>
  <c r="D1912" i="1" s="1"/>
  <c r="K1912" i="1" s="1"/>
  <c r="C1913" i="1"/>
  <c r="D1913" i="1" s="1"/>
  <c r="K1913" i="1" s="1"/>
  <c r="C1914" i="1"/>
  <c r="D1914" i="1" s="1"/>
  <c r="K1914" i="1" s="1"/>
  <c r="C1915" i="1"/>
  <c r="D1915" i="1" s="1"/>
  <c r="K1915" i="1" s="1"/>
  <c r="C1916" i="1"/>
  <c r="D1916" i="1" s="1"/>
  <c r="K1916" i="1" s="1"/>
  <c r="C1917" i="1"/>
  <c r="D1917" i="1" s="1"/>
  <c r="K1917" i="1" s="1"/>
  <c r="C1918" i="1"/>
  <c r="D1918" i="1" s="1"/>
  <c r="K1918" i="1" s="1"/>
  <c r="C1919" i="1"/>
  <c r="D1919" i="1" s="1"/>
  <c r="K1919" i="1" s="1"/>
  <c r="C1920" i="1"/>
  <c r="D1920" i="1" s="1"/>
  <c r="K1920" i="1" s="1"/>
  <c r="C1921" i="1"/>
  <c r="D1921" i="1" s="1"/>
  <c r="K1921" i="1" s="1"/>
  <c r="C1922" i="1"/>
  <c r="D1922" i="1" s="1"/>
  <c r="K1922" i="1" s="1"/>
  <c r="C1923" i="1"/>
  <c r="D1923" i="1" s="1"/>
  <c r="K1923" i="1" s="1"/>
  <c r="C1924" i="1"/>
  <c r="D1924" i="1" s="1"/>
  <c r="K1924" i="1" s="1"/>
  <c r="C1925" i="1"/>
  <c r="D1925" i="1" s="1"/>
  <c r="K1925" i="1" s="1"/>
  <c r="C1926" i="1"/>
  <c r="D1926" i="1" s="1"/>
  <c r="K1926" i="1" s="1"/>
  <c r="C1927" i="1"/>
  <c r="D1927" i="1" s="1"/>
  <c r="K1927" i="1" s="1"/>
  <c r="C1928" i="1"/>
  <c r="D1928" i="1" s="1"/>
  <c r="K1928" i="1" s="1"/>
  <c r="C1929" i="1"/>
  <c r="D1929" i="1" s="1"/>
  <c r="K1929" i="1" s="1"/>
  <c r="C1930" i="1"/>
  <c r="D1930" i="1" s="1"/>
  <c r="K1930" i="1" s="1"/>
  <c r="C1931" i="1"/>
  <c r="D1931" i="1" s="1"/>
  <c r="K1931" i="1" s="1"/>
  <c r="C1932" i="1"/>
  <c r="D1932" i="1" s="1"/>
  <c r="K1932" i="1" s="1"/>
  <c r="C1933" i="1"/>
  <c r="D1933" i="1" s="1"/>
  <c r="K1933" i="1" s="1"/>
  <c r="C1934" i="1"/>
  <c r="D1934" i="1" s="1"/>
  <c r="K1934" i="1" s="1"/>
  <c r="C1935" i="1"/>
  <c r="D1935" i="1" s="1"/>
  <c r="K1935" i="1" s="1"/>
  <c r="C1936" i="1"/>
  <c r="D1936" i="1" s="1"/>
  <c r="K1936" i="1" s="1"/>
  <c r="C1937" i="1"/>
  <c r="D1937" i="1" s="1"/>
  <c r="K1937" i="1" s="1"/>
  <c r="C1938" i="1"/>
  <c r="D1938" i="1" s="1"/>
  <c r="K1938" i="1" s="1"/>
  <c r="C1939" i="1"/>
  <c r="D1939" i="1" s="1"/>
  <c r="K1939" i="1" s="1"/>
  <c r="C1940" i="1"/>
  <c r="D1940" i="1" s="1"/>
  <c r="K1940" i="1" s="1"/>
  <c r="C1941" i="1"/>
  <c r="D1941" i="1" s="1"/>
  <c r="K1941" i="1" s="1"/>
  <c r="C1942" i="1"/>
  <c r="D1942" i="1" s="1"/>
  <c r="K1942" i="1" s="1"/>
  <c r="C1943" i="1"/>
  <c r="D1943" i="1" s="1"/>
  <c r="K1943" i="1" s="1"/>
  <c r="C1944" i="1"/>
  <c r="D1944" i="1" s="1"/>
  <c r="K1944" i="1" s="1"/>
  <c r="C1945" i="1"/>
  <c r="D1945" i="1" s="1"/>
  <c r="K1945" i="1" s="1"/>
  <c r="C1946" i="1"/>
  <c r="D1946" i="1" s="1"/>
  <c r="K1946" i="1" s="1"/>
  <c r="C1947" i="1"/>
  <c r="D1947" i="1" s="1"/>
  <c r="K1947" i="1" s="1"/>
  <c r="C1948" i="1"/>
  <c r="D1948" i="1" s="1"/>
  <c r="K1948" i="1" s="1"/>
  <c r="C1949" i="1"/>
  <c r="D1949" i="1" s="1"/>
  <c r="K1949" i="1" s="1"/>
  <c r="C1950" i="1"/>
  <c r="D1950" i="1" s="1"/>
  <c r="K1950" i="1" s="1"/>
  <c r="C1951" i="1"/>
  <c r="D1951" i="1" s="1"/>
  <c r="K1951" i="1" s="1"/>
  <c r="C1952" i="1"/>
  <c r="D1952" i="1" s="1"/>
  <c r="K1952" i="1" s="1"/>
  <c r="C1953" i="1"/>
  <c r="D1953" i="1" s="1"/>
  <c r="K1953" i="1" s="1"/>
  <c r="C1954" i="1"/>
  <c r="D1954" i="1" s="1"/>
  <c r="K1954" i="1" s="1"/>
  <c r="C1955" i="1"/>
  <c r="D1955" i="1" s="1"/>
  <c r="K1955" i="1" s="1"/>
  <c r="C1956" i="1"/>
  <c r="D1956" i="1" s="1"/>
  <c r="K1956" i="1" s="1"/>
  <c r="C1957" i="1"/>
  <c r="D1957" i="1" s="1"/>
  <c r="K1957" i="1" s="1"/>
  <c r="C1958" i="1"/>
  <c r="D1958" i="1" s="1"/>
  <c r="K1958" i="1" s="1"/>
  <c r="C1959" i="1"/>
  <c r="D1959" i="1" s="1"/>
  <c r="K1959" i="1" s="1"/>
  <c r="C1960" i="1"/>
  <c r="D1960" i="1" s="1"/>
  <c r="K1960" i="1" s="1"/>
  <c r="C1961" i="1"/>
  <c r="D1961" i="1" s="1"/>
  <c r="K1961" i="1" s="1"/>
  <c r="C1962" i="1"/>
  <c r="D1962" i="1" s="1"/>
  <c r="K1962" i="1" s="1"/>
  <c r="C1963" i="1"/>
  <c r="D1963" i="1" s="1"/>
  <c r="K1963" i="1" s="1"/>
  <c r="C1964" i="1"/>
  <c r="D1964" i="1" s="1"/>
  <c r="K1964" i="1" s="1"/>
  <c r="C1965" i="1"/>
  <c r="D1965" i="1" s="1"/>
  <c r="K1965" i="1" s="1"/>
  <c r="C1966" i="1"/>
  <c r="D1966" i="1" s="1"/>
  <c r="K1966" i="1" s="1"/>
  <c r="C1967" i="1"/>
  <c r="D1967" i="1" s="1"/>
  <c r="K1967" i="1" s="1"/>
  <c r="C1968" i="1"/>
  <c r="D1968" i="1" s="1"/>
  <c r="K1968" i="1" s="1"/>
  <c r="C1969" i="1"/>
  <c r="D1969" i="1" s="1"/>
  <c r="K1969" i="1" s="1"/>
  <c r="C1970" i="1"/>
  <c r="D1970" i="1" s="1"/>
  <c r="K1970" i="1" s="1"/>
  <c r="C1971" i="1"/>
  <c r="D1971" i="1" s="1"/>
  <c r="K1971" i="1" s="1"/>
  <c r="C1972" i="1"/>
  <c r="D1972" i="1" s="1"/>
  <c r="K1972" i="1" s="1"/>
  <c r="C1973" i="1"/>
  <c r="D1973" i="1" s="1"/>
  <c r="K1973" i="1" s="1"/>
  <c r="C1974" i="1"/>
  <c r="D1974" i="1" s="1"/>
  <c r="K1974" i="1" s="1"/>
  <c r="C1975" i="1"/>
  <c r="D1975" i="1" s="1"/>
  <c r="K1975" i="1" s="1"/>
  <c r="C1976" i="1"/>
  <c r="D1976" i="1" s="1"/>
  <c r="K1976" i="1" s="1"/>
  <c r="C1977" i="1"/>
  <c r="D1977" i="1" s="1"/>
  <c r="K1977" i="1" s="1"/>
  <c r="C1978" i="1"/>
  <c r="D1978" i="1" s="1"/>
  <c r="K1978" i="1" s="1"/>
  <c r="C1979" i="1"/>
  <c r="D1979" i="1" s="1"/>
  <c r="K1979" i="1" s="1"/>
  <c r="C1980" i="1"/>
  <c r="D1980" i="1" s="1"/>
  <c r="K1980" i="1" s="1"/>
  <c r="C1981" i="1"/>
  <c r="D1981" i="1" s="1"/>
  <c r="K1981" i="1" s="1"/>
  <c r="C1982" i="1"/>
  <c r="D1982" i="1" s="1"/>
  <c r="K1982" i="1" s="1"/>
  <c r="C1983" i="1"/>
  <c r="D1983" i="1" s="1"/>
  <c r="K1983" i="1" s="1"/>
  <c r="C1984" i="1"/>
  <c r="D1984" i="1" s="1"/>
  <c r="K1984" i="1" s="1"/>
  <c r="C1985" i="1"/>
  <c r="D1985" i="1" s="1"/>
  <c r="K1985" i="1" s="1"/>
  <c r="C1986" i="1"/>
  <c r="D1986" i="1" s="1"/>
  <c r="K1986" i="1" s="1"/>
  <c r="C1987" i="1"/>
  <c r="D1987" i="1" s="1"/>
  <c r="K1987" i="1" s="1"/>
  <c r="C1988" i="1"/>
  <c r="D1988" i="1" s="1"/>
  <c r="K1988" i="1" s="1"/>
  <c r="C1989" i="1"/>
  <c r="D1989" i="1" s="1"/>
  <c r="K1989" i="1" s="1"/>
  <c r="C1990" i="1"/>
  <c r="D1990" i="1" s="1"/>
  <c r="K1990" i="1" s="1"/>
  <c r="C1991" i="1"/>
  <c r="D1991" i="1" s="1"/>
  <c r="K1991" i="1" s="1"/>
  <c r="C1992" i="1"/>
  <c r="D1992" i="1" s="1"/>
  <c r="K1992" i="1" s="1"/>
  <c r="C1993" i="1"/>
  <c r="D1993" i="1" s="1"/>
  <c r="K1993" i="1" s="1"/>
  <c r="C1994" i="1"/>
  <c r="D1994" i="1" s="1"/>
  <c r="K1994" i="1" s="1"/>
  <c r="C1995" i="1"/>
  <c r="D1995" i="1" s="1"/>
  <c r="K1995" i="1" s="1"/>
  <c r="C1996" i="1"/>
  <c r="D1996" i="1" s="1"/>
  <c r="K1996" i="1" s="1"/>
  <c r="C1997" i="1"/>
  <c r="D1997" i="1" s="1"/>
  <c r="K1997" i="1" s="1"/>
  <c r="C1998" i="1"/>
  <c r="D1998" i="1" s="1"/>
  <c r="K1998" i="1" s="1"/>
  <c r="C1999" i="1"/>
  <c r="D1999" i="1" s="1"/>
  <c r="K1999" i="1" s="1"/>
  <c r="C2000" i="1"/>
  <c r="D2000" i="1" s="1"/>
  <c r="K2000" i="1" s="1"/>
  <c r="C2001" i="1"/>
  <c r="D2001" i="1" s="1"/>
  <c r="K2001" i="1" s="1"/>
  <c r="C2002" i="1"/>
  <c r="D2002" i="1" s="1"/>
  <c r="K2002" i="1" s="1"/>
  <c r="C2003" i="1"/>
  <c r="D2003" i="1" s="1"/>
  <c r="K2003" i="1" s="1"/>
  <c r="C2004" i="1"/>
  <c r="D2004" i="1" s="1"/>
  <c r="K2004" i="1" s="1"/>
  <c r="C2005" i="1"/>
  <c r="D2005" i="1" s="1"/>
  <c r="K2005" i="1" s="1"/>
  <c r="C2006" i="1"/>
  <c r="D2006" i="1" s="1"/>
  <c r="K2006" i="1" s="1"/>
  <c r="C2007" i="1"/>
  <c r="D2007" i="1" s="1"/>
  <c r="K2007" i="1" s="1"/>
  <c r="C2008" i="1"/>
  <c r="D2008" i="1" s="1"/>
  <c r="K2008" i="1" s="1"/>
  <c r="C2009" i="1"/>
  <c r="D2009" i="1" s="1"/>
  <c r="K2009" i="1" s="1"/>
  <c r="C2010" i="1"/>
  <c r="D2010" i="1" s="1"/>
  <c r="K2010" i="1" s="1"/>
  <c r="C2011" i="1"/>
  <c r="D2011" i="1" s="1"/>
  <c r="K2011" i="1" s="1"/>
  <c r="C2012" i="1"/>
  <c r="D2012" i="1" s="1"/>
  <c r="K2012" i="1" s="1"/>
  <c r="C2013" i="1"/>
  <c r="D2013" i="1" s="1"/>
  <c r="K2013" i="1" s="1"/>
  <c r="C2014" i="1"/>
  <c r="D2014" i="1" s="1"/>
  <c r="K2014" i="1" s="1"/>
  <c r="C2015" i="1"/>
  <c r="D2015" i="1" s="1"/>
  <c r="K2015" i="1" s="1"/>
  <c r="C2016" i="1"/>
  <c r="D2016" i="1" s="1"/>
  <c r="K2016" i="1" s="1"/>
  <c r="C2017" i="1"/>
  <c r="D2017" i="1" s="1"/>
  <c r="K2017" i="1" s="1"/>
  <c r="C2018" i="1"/>
  <c r="D2018" i="1" s="1"/>
  <c r="K2018" i="1" s="1"/>
  <c r="C2019" i="1"/>
  <c r="D2019" i="1" s="1"/>
  <c r="K2019" i="1" s="1"/>
  <c r="C2020" i="1"/>
  <c r="D2020" i="1" s="1"/>
  <c r="K2020" i="1" s="1"/>
  <c r="C2021" i="1"/>
  <c r="D2021" i="1" s="1"/>
  <c r="K2021" i="1" s="1"/>
  <c r="C2022" i="1"/>
  <c r="D2022" i="1" s="1"/>
  <c r="K2022" i="1" s="1"/>
  <c r="C2023" i="1"/>
  <c r="D2023" i="1" s="1"/>
  <c r="K2023" i="1" s="1"/>
  <c r="C2024" i="1"/>
  <c r="D2024" i="1" s="1"/>
  <c r="K2024" i="1" s="1"/>
  <c r="C2025" i="1"/>
  <c r="D2025" i="1" s="1"/>
  <c r="K2025" i="1" s="1"/>
  <c r="C2026" i="1"/>
  <c r="D2026" i="1" s="1"/>
  <c r="K2026" i="1" s="1"/>
  <c r="C2027" i="1"/>
  <c r="D2027" i="1" s="1"/>
  <c r="K2027" i="1" s="1"/>
  <c r="C2028" i="1"/>
  <c r="D2028" i="1" s="1"/>
  <c r="K2028" i="1" s="1"/>
  <c r="C2029" i="1"/>
  <c r="D2029" i="1" s="1"/>
  <c r="K2029" i="1" s="1"/>
  <c r="C2030" i="1"/>
  <c r="D2030" i="1" s="1"/>
  <c r="K2030" i="1" s="1"/>
  <c r="C2031" i="1"/>
  <c r="D2031" i="1" s="1"/>
  <c r="K2031" i="1" s="1"/>
  <c r="C2032" i="1"/>
  <c r="D2032" i="1" s="1"/>
  <c r="K2032" i="1" s="1"/>
  <c r="C2033" i="1"/>
  <c r="D2033" i="1" s="1"/>
  <c r="K2033" i="1" s="1"/>
  <c r="C2034" i="1"/>
  <c r="D2034" i="1" s="1"/>
  <c r="K2034" i="1" s="1"/>
  <c r="C2035" i="1"/>
  <c r="D2035" i="1" s="1"/>
  <c r="K2035" i="1" s="1"/>
  <c r="C2036" i="1"/>
  <c r="D2036" i="1" s="1"/>
  <c r="K2036" i="1" s="1"/>
  <c r="C2037" i="1"/>
  <c r="D2037" i="1" s="1"/>
  <c r="K2037" i="1" s="1"/>
  <c r="C2038" i="1"/>
  <c r="D2038" i="1" s="1"/>
  <c r="K2038" i="1" s="1"/>
  <c r="C2039" i="1"/>
  <c r="D2039" i="1" s="1"/>
  <c r="K2039" i="1" s="1"/>
  <c r="C2040" i="1"/>
  <c r="D2040" i="1" s="1"/>
  <c r="K2040" i="1" s="1"/>
  <c r="C2041" i="1"/>
  <c r="D2041" i="1" s="1"/>
  <c r="K2041" i="1" s="1"/>
  <c r="C2042" i="1"/>
  <c r="D2042" i="1" s="1"/>
  <c r="K2042" i="1" s="1"/>
  <c r="C2043" i="1"/>
  <c r="D2043" i="1" s="1"/>
  <c r="K2043" i="1" s="1"/>
  <c r="C2044" i="1"/>
  <c r="D2044" i="1" s="1"/>
  <c r="K2044" i="1" s="1"/>
  <c r="C2045" i="1"/>
  <c r="D2045" i="1" s="1"/>
  <c r="K2045" i="1" s="1"/>
  <c r="C2046" i="1"/>
  <c r="D2046" i="1" s="1"/>
  <c r="K2046" i="1" s="1"/>
  <c r="C2047" i="1"/>
  <c r="D2047" i="1" s="1"/>
  <c r="K2047" i="1" s="1"/>
  <c r="C2048" i="1"/>
  <c r="D2048" i="1" s="1"/>
  <c r="K2048" i="1" s="1"/>
  <c r="C2049" i="1"/>
  <c r="D2049" i="1" s="1"/>
  <c r="K2049" i="1" s="1"/>
  <c r="C2050" i="1"/>
  <c r="D2050" i="1" s="1"/>
  <c r="K2050" i="1" s="1"/>
  <c r="C2051" i="1"/>
  <c r="D2051" i="1" s="1"/>
  <c r="K2051" i="1" s="1"/>
  <c r="C2052" i="1"/>
  <c r="D2052" i="1" s="1"/>
  <c r="K2052" i="1" s="1"/>
  <c r="C2053" i="1"/>
  <c r="D2053" i="1" s="1"/>
  <c r="K2053" i="1" s="1"/>
  <c r="C2054" i="1"/>
  <c r="D2054" i="1" s="1"/>
  <c r="K2054" i="1" s="1"/>
  <c r="C2055" i="1"/>
  <c r="D2055" i="1" s="1"/>
  <c r="K2055" i="1" s="1"/>
  <c r="C2056" i="1"/>
  <c r="D2056" i="1" s="1"/>
  <c r="K2056" i="1" s="1"/>
  <c r="C2057" i="1"/>
  <c r="D2057" i="1" s="1"/>
  <c r="K2057" i="1" s="1"/>
  <c r="C2058" i="1"/>
  <c r="D2058" i="1" s="1"/>
  <c r="K2058" i="1" s="1"/>
  <c r="C2059" i="1"/>
  <c r="D2059" i="1" s="1"/>
  <c r="K2059" i="1" s="1"/>
  <c r="C2060" i="1"/>
  <c r="D2060" i="1" s="1"/>
  <c r="K2060" i="1" s="1"/>
  <c r="C2061" i="1"/>
  <c r="D2061" i="1" s="1"/>
  <c r="K2061" i="1" s="1"/>
  <c r="C2062" i="1"/>
  <c r="D2062" i="1" s="1"/>
  <c r="K2062" i="1" s="1"/>
  <c r="C2063" i="1"/>
  <c r="D2063" i="1" s="1"/>
  <c r="K2063" i="1" s="1"/>
  <c r="C2064" i="1"/>
  <c r="D2064" i="1" s="1"/>
  <c r="K2064" i="1" s="1"/>
  <c r="C2065" i="1"/>
  <c r="D2065" i="1" s="1"/>
  <c r="K2065" i="1" s="1"/>
  <c r="C2066" i="1"/>
  <c r="D2066" i="1" s="1"/>
  <c r="K2066" i="1" s="1"/>
  <c r="C2067" i="1"/>
  <c r="D2067" i="1" s="1"/>
  <c r="K2067" i="1" s="1"/>
  <c r="C2068" i="1"/>
  <c r="D2068" i="1" s="1"/>
  <c r="K2068" i="1" s="1"/>
  <c r="C2069" i="1"/>
  <c r="D2069" i="1" s="1"/>
  <c r="K2069" i="1" s="1"/>
  <c r="C2070" i="1"/>
  <c r="D2070" i="1" s="1"/>
  <c r="K2070" i="1" s="1"/>
  <c r="C2071" i="1"/>
  <c r="D2071" i="1" s="1"/>
  <c r="K2071" i="1" s="1"/>
  <c r="C2072" i="1"/>
  <c r="D2072" i="1" s="1"/>
  <c r="K2072" i="1" s="1"/>
  <c r="C2073" i="1"/>
  <c r="D2073" i="1" s="1"/>
  <c r="K2073" i="1" s="1"/>
  <c r="C2074" i="1"/>
  <c r="D2074" i="1" s="1"/>
  <c r="K2074" i="1" s="1"/>
  <c r="C2075" i="1"/>
  <c r="D2075" i="1" s="1"/>
  <c r="K2075" i="1" s="1"/>
  <c r="C2076" i="1"/>
  <c r="D2076" i="1" s="1"/>
  <c r="K2076" i="1" s="1"/>
  <c r="C2077" i="1"/>
  <c r="D2077" i="1" s="1"/>
  <c r="K2077" i="1" s="1"/>
  <c r="C2078" i="1"/>
  <c r="D2078" i="1" s="1"/>
  <c r="K2078" i="1" s="1"/>
  <c r="C2079" i="1"/>
  <c r="D2079" i="1" s="1"/>
  <c r="K2079" i="1" s="1"/>
  <c r="C2080" i="1"/>
  <c r="D2080" i="1" s="1"/>
  <c r="K2080" i="1" s="1"/>
  <c r="C2081" i="1"/>
  <c r="D2081" i="1" s="1"/>
  <c r="K2081" i="1" s="1"/>
  <c r="C2082" i="1"/>
  <c r="D2082" i="1" s="1"/>
  <c r="K2082" i="1" s="1"/>
  <c r="C2083" i="1"/>
  <c r="D2083" i="1" s="1"/>
  <c r="K2083" i="1" s="1"/>
  <c r="C2084" i="1"/>
  <c r="D2084" i="1" s="1"/>
  <c r="K2084" i="1" s="1"/>
  <c r="C2085" i="1"/>
  <c r="D2085" i="1" s="1"/>
  <c r="K2085" i="1" s="1"/>
  <c r="C2086" i="1"/>
  <c r="D2086" i="1" s="1"/>
  <c r="K2086" i="1" s="1"/>
  <c r="C2087" i="1"/>
  <c r="D2087" i="1" s="1"/>
  <c r="K2087" i="1" s="1"/>
  <c r="C2088" i="1"/>
  <c r="D2088" i="1" s="1"/>
  <c r="K2088" i="1" s="1"/>
  <c r="C2089" i="1"/>
  <c r="D2089" i="1" s="1"/>
  <c r="K2089" i="1" s="1"/>
  <c r="C2090" i="1"/>
  <c r="D2090" i="1" s="1"/>
  <c r="K2090" i="1" s="1"/>
  <c r="C2091" i="1"/>
  <c r="D2091" i="1" s="1"/>
  <c r="K2091" i="1" s="1"/>
  <c r="C2092" i="1"/>
  <c r="D2092" i="1" s="1"/>
  <c r="K2092" i="1" s="1"/>
  <c r="C2093" i="1"/>
  <c r="D2093" i="1" s="1"/>
  <c r="K2093" i="1" s="1"/>
  <c r="C2094" i="1"/>
  <c r="D2094" i="1" s="1"/>
  <c r="K2094" i="1" s="1"/>
  <c r="C2095" i="1"/>
  <c r="D2095" i="1" s="1"/>
  <c r="K2095" i="1" s="1"/>
  <c r="C2096" i="1"/>
  <c r="D2096" i="1" s="1"/>
  <c r="K2096" i="1" s="1"/>
  <c r="C2097" i="1"/>
  <c r="D2097" i="1" s="1"/>
  <c r="K2097" i="1" s="1"/>
  <c r="C2098" i="1"/>
  <c r="D2098" i="1" s="1"/>
  <c r="K2098" i="1" s="1"/>
  <c r="C2099" i="1"/>
  <c r="D2099" i="1" s="1"/>
  <c r="K2099" i="1" s="1"/>
  <c r="C2100" i="1"/>
  <c r="D2100" i="1" s="1"/>
  <c r="K2100" i="1" s="1"/>
  <c r="C2101" i="1"/>
  <c r="D2101" i="1" s="1"/>
  <c r="K2101" i="1" s="1"/>
  <c r="C2102" i="1"/>
  <c r="D2102" i="1" s="1"/>
  <c r="K2102" i="1" s="1"/>
  <c r="C2103" i="1"/>
  <c r="D2103" i="1" s="1"/>
  <c r="K2103" i="1" s="1"/>
  <c r="C2104" i="1"/>
  <c r="D2104" i="1" s="1"/>
  <c r="K2104" i="1" s="1"/>
  <c r="C2105" i="1"/>
  <c r="D2105" i="1" s="1"/>
  <c r="K2105" i="1" s="1"/>
  <c r="C2106" i="1"/>
  <c r="D2106" i="1" s="1"/>
  <c r="K2106" i="1" s="1"/>
  <c r="C2107" i="1"/>
  <c r="D2107" i="1" s="1"/>
  <c r="K2107" i="1" s="1"/>
  <c r="C2108" i="1"/>
  <c r="D2108" i="1" s="1"/>
  <c r="K2108" i="1" s="1"/>
  <c r="C2109" i="1"/>
  <c r="D2109" i="1" s="1"/>
  <c r="K2109" i="1" s="1"/>
  <c r="C2110" i="1"/>
  <c r="D2110" i="1" s="1"/>
  <c r="K2110" i="1" s="1"/>
  <c r="C2111" i="1"/>
  <c r="D2111" i="1" s="1"/>
  <c r="K2111" i="1" s="1"/>
  <c r="C2112" i="1"/>
  <c r="D2112" i="1" s="1"/>
  <c r="K2112" i="1" s="1"/>
  <c r="C2113" i="1"/>
  <c r="D2113" i="1" s="1"/>
  <c r="K2113" i="1" s="1"/>
  <c r="C2114" i="1"/>
  <c r="D2114" i="1" s="1"/>
  <c r="K2114" i="1" s="1"/>
  <c r="C2115" i="1"/>
  <c r="D2115" i="1" s="1"/>
  <c r="K2115" i="1" s="1"/>
  <c r="C2116" i="1"/>
  <c r="D2116" i="1" s="1"/>
  <c r="K2116" i="1" s="1"/>
  <c r="C2117" i="1"/>
  <c r="D2117" i="1" s="1"/>
  <c r="K2117" i="1" s="1"/>
  <c r="C2118" i="1"/>
  <c r="D2118" i="1" s="1"/>
  <c r="K2118" i="1" s="1"/>
  <c r="C2119" i="1"/>
  <c r="D2119" i="1" s="1"/>
  <c r="K2119" i="1" s="1"/>
  <c r="C2120" i="1"/>
  <c r="D2120" i="1" s="1"/>
  <c r="K2120" i="1" s="1"/>
  <c r="C2121" i="1"/>
  <c r="D2121" i="1" s="1"/>
  <c r="K2121" i="1" s="1"/>
  <c r="C2122" i="1"/>
  <c r="D2122" i="1" s="1"/>
  <c r="K2122" i="1" s="1"/>
  <c r="C2123" i="1"/>
  <c r="D2123" i="1" s="1"/>
  <c r="K2123" i="1" s="1"/>
  <c r="C2124" i="1"/>
  <c r="D2124" i="1" s="1"/>
  <c r="K2124" i="1" s="1"/>
  <c r="C2125" i="1"/>
  <c r="D2125" i="1" s="1"/>
  <c r="K2125" i="1" s="1"/>
  <c r="C2126" i="1"/>
  <c r="D2126" i="1" s="1"/>
  <c r="K2126" i="1" s="1"/>
  <c r="C2127" i="1"/>
  <c r="D2127" i="1" s="1"/>
  <c r="K2127" i="1" s="1"/>
  <c r="C2128" i="1"/>
  <c r="D2128" i="1" s="1"/>
  <c r="K2128" i="1" s="1"/>
  <c r="C2129" i="1"/>
  <c r="D2129" i="1" s="1"/>
  <c r="K2129" i="1" s="1"/>
  <c r="C2130" i="1"/>
  <c r="D2130" i="1" s="1"/>
  <c r="K2130" i="1" s="1"/>
  <c r="C2131" i="1"/>
  <c r="D2131" i="1" s="1"/>
  <c r="K2131" i="1" s="1"/>
  <c r="C2132" i="1"/>
  <c r="D2132" i="1" s="1"/>
  <c r="K2132" i="1" s="1"/>
  <c r="C2133" i="1"/>
  <c r="D2133" i="1" s="1"/>
  <c r="K2133" i="1" s="1"/>
  <c r="C2134" i="1"/>
  <c r="D2134" i="1" s="1"/>
  <c r="K2134" i="1" s="1"/>
  <c r="C2135" i="1"/>
  <c r="D2135" i="1" s="1"/>
  <c r="K2135" i="1" s="1"/>
  <c r="C2136" i="1"/>
  <c r="D2136" i="1" s="1"/>
  <c r="K2136" i="1" s="1"/>
  <c r="C2137" i="1"/>
  <c r="D2137" i="1" s="1"/>
  <c r="K2137" i="1" s="1"/>
  <c r="C2138" i="1"/>
  <c r="D2138" i="1" s="1"/>
  <c r="K2138" i="1" s="1"/>
  <c r="C2139" i="1"/>
  <c r="D2139" i="1" s="1"/>
  <c r="K2139" i="1" s="1"/>
  <c r="C2140" i="1"/>
  <c r="D2140" i="1" s="1"/>
  <c r="K2140" i="1" s="1"/>
  <c r="C2141" i="1"/>
  <c r="D2141" i="1" s="1"/>
  <c r="K2141" i="1" s="1"/>
  <c r="C2142" i="1"/>
  <c r="D2142" i="1" s="1"/>
  <c r="K2142" i="1" s="1"/>
  <c r="C2143" i="1"/>
  <c r="D2143" i="1" s="1"/>
  <c r="K2143" i="1" s="1"/>
  <c r="C2144" i="1"/>
  <c r="D2144" i="1" s="1"/>
  <c r="K2144" i="1" s="1"/>
  <c r="C2145" i="1"/>
  <c r="D2145" i="1" s="1"/>
  <c r="K2145" i="1" s="1"/>
  <c r="C2146" i="1"/>
  <c r="D2146" i="1" s="1"/>
  <c r="K2146" i="1" s="1"/>
  <c r="C2147" i="1"/>
  <c r="D2147" i="1" s="1"/>
  <c r="K2147" i="1" s="1"/>
  <c r="C2148" i="1"/>
  <c r="D2148" i="1" s="1"/>
  <c r="K2148" i="1" s="1"/>
  <c r="C2149" i="1"/>
  <c r="D2149" i="1" s="1"/>
  <c r="K2149" i="1" s="1"/>
  <c r="C2150" i="1"/>
  <c r="D2150" i="1" s="1"/>
  <c r="K2150" i="1" s="1"/>
  <c r="C2151" i="1"/>
  <c r="D2151" i="1" s="1"/>
  <c r="K2151" i="1" s="1"/>
  <c r="C2152" i="1"/>
  <c r="D2152" i="1" s="1"/>
  <c r="K2152" i="1" s="1"/>
  <c r="C2153" i="1"/>
  <c r="D2153" i="1" s="1"/>
  <c r="K2153" i="1" s="1"/>
  <c r="C2154" i="1"/>
  <c r="D2154" i="1" s="1"/>
  <c r="K2154" i="1" s="1"/>
  <c r="C2155" i="1"/>
  <c r="D2155" i="1" s="1"/>
  <c r="K2155" i="1" s="1"/>
  <c r="C2156" i="1"/>
  <c r="D2156" i="1" s="1"/>
  <c r="K2156" i="1" s="1"/>
  <c r="C2157" i="1"/>
  <c r="D2157" i="1" s="1"/>
  <c r="K2157" i="1" s="1"/>
  <c r="C2158" i="1"/>
  <c r="D2158" i="1" s="1"/>
  <c r="K2158" i="1" s="1"/>
  <c r="C2159" i="1"/>
  <c r="D2159" i="1" s="1"/>
  <c r="K2159" i="1" s="1"/>
  <c r="C2160" i="1"/>
  <c r="D2160" i="1" s="1"/>
  <c r="K2160" i="1" s="1"/>
  <c r="C2161" i="1"/>
  <c r="D2161" i="1" s="1"/>
  <c r="K2161" i="1" s="1"/>
  <c r="C2162" i="1"/>
  <c r="D2162" i="1" s="1"/>
  <c r="K2162" i="1" s="1"/>
  <c r="C2163" i="1"/>
  <c r="D2163" i="1" s="1"/>
  <c r="K2163" i="1" s="1"/>
  <c r="C2164" i="1"/>
  <c r="D2164" i="1" s="1"/>
  <c r="K2164" i="1" s="1"/>
  <c r="C2165" i="1"/>
  <c r="D2165" i="1" s="1"/>
  <c r="K2165" i="1" s="1"/>
  <c r="C2166" i="1"/>
  <c r="D2166" i="1" s="1"/>
  <c r="K2166" i="1" s="1"/>
  <c r="C2167" i="1"/>
  <c r="D2167" i="1" s="1"/>
  <c r="K2167" i="1" s="1"/>
  <c r="C2168" i="1"/>
  <c r="D2168" i="1" s="1"/>
  <c r="K2168" i="1" s="1"/>
  <c r="C2169" i="1"/>
  <c r="D2169" i="1" s="1"/>
  <c r="K2169" i="1" s="1"/>
  <c r="C2170" i="1"/>
  <c r="D2170" i="1" s="1"/>
  <c r="K2170" i="1" s="1"/>
  <c r="C2171" i="1"/>
  <c r="D2171" i="1" s="1"/>
  <c r="K2171" i="1" s="1"/>
  <c r="C2172" i="1"/>
  <c r="D2172" i="1" s="1"/>
  <c r="K2172" i="1" s="1"/>
  <c r="C2173" i="1"/>
  <c r="D2173" i="1" s="1"/>
  <c r="K2173" i="1" s="1"/>
  <c r="C2174" i="1"/>
  <c r="D2174" i="1" s="1"/>
  <c r="K2174" i="1" s="1"/>
  <c r="C2175" i="1"/>
  <c r="D2175" i="1" s="1"/>
  <c r="K2175" i="1" s="1"/>
  <c r="C2176" i="1"/>
  <c r="D2176" i="1" s="1"/>
  <c r="K2176" i="1" s="1"/>
  <c r="C2177" i="1"/>
  <c r="D2177" i="1" s="1"/>
  <c r="K2177" i="1" s="1"/>
  <c r="C2178" i="1"/>
  <c r="D2178" i="1" s="1"/>
  <c r="K2178" i="1" s="1"/>
  <c r="C2179" i="1"/>
  <c r="D2179" i="1" s="1"/>
  <c r="K2179" i="1" s="1"/>
  <c r="C2180" i="1"/>
  <c r="D2180" i="1" s="1"/>
  <c r="K2180" i="1" s="1"/>
  <c r="C2181" i="1"/>
  <c r="D2181" i="1" s="1"/>
  <c r="K2181" i="1" s="1"/>
  <c r="C2182" i="1"/>
  <c r="D2182" i="1" s="1"/>
  <c r="K2182" i="1" s="1"/>
  <c r="C2183" i="1"/>
  <c r="D2183" i="1" s="1"/>
  <c r="K2183" i="1" s="1"/>
  <c r="C2184" i="1"/>
  <c r="D2184" i="1" s="1"/>
  <c r="K2184" i="1" s="1"/>
  <c r="C2185" i="1"/>
  <c r="D2185" i="1" s="1"/>
  <c r="K2185" i="1" s="1"/>
  <c r="C2186" i="1"/>
  <c r="D2186" i="1" s="1"/>
  <c r="K2186" i="1" s="1"/>
  <c r="C2187" i="1"/>
  <c r="D2187" i="1" s="1"/>
  <c r="K2187" i="1" s="1"/>
  <c r="C2188" i="1"/>
  <c r="D2188" i="1" s="1"/>
  <c r="K2188" i="1" s="1"/>
  <c r="C2189" i="1"/>
  <c r="D2189" i="1" s="1"/>
  <c r="K2189" i="1" s="1"/>
  <c r="C2190" i="1"/>
  <c r="D2190" i="1" s="1"/>
  <c r="K2190" i="1" s="1"/>
  <c r="C2191" i="1"/>
  <c r="D2191" i="1" s="1"/>
  <c r="K2191" i="1" s="1"/>
  <c r="C2192" i="1"/>
  <c r="D2192" i="1" s="1"/>
  <c r="K2192" i="1" s="1"/>
  <c r="C2193" i="1"/>
  <c r="D2193" i="1" s="1"/>
  <c r="K2193" i="1" s="1"/>
  <c r="C2194" i="1"/>
  <c r="D2194" i="1" s="1"/>
  <c r="K2194" i="1" s="1"/>
  <c r="C2195" i="1"/>
  <c r="D2195" i="1" s="1"/>
  <c r="K2195" i="1" s="1"/>
  <c r="C2196" i="1"/>
  <c r="D2196" i="1" s="1"/>
  <c r="K2196" i="1" s="1"/>
  <c r="C2197" i="1"/>
  <c r="D2197" i="1" s="1"/>
  <c r="K2197" i="1" s="1"/>
  <c r="C2198" i="1"/>
  <c r="D2198" i="1" s="1"/>
  <c r="K2198" i="1" s="1"/>
  <c r="C2199" i="1"/>
  <c r="D2199" i="1" s="1"/>
  <c r="K2199" i="1" s="1"/>
  <c r="C2200" i="1"/>
  <c r="D2200" i="1" s="1"/>
  <c r="K2200" i="1" s="1"/>
  <c r="C2201" i="1"/>
  <c r="D2201" i="1" s="1"/>
  <c r="K2201" i="1" s="1"/>
  <c r="C2202" i="1"/>
  <c r="D2202" i="1" s="1"/>
  <c r="K2202" i="1" s="1"/>
  <c r="C2203" i="1"/>
  <c r="D2203" i="1" s="1"/>
  <c r="K2203" i="1" s="1"/>
  <c r="C2204" i="1"/>
  <c r="D2204" i="1" s="1"/>
  <c r="K2204" i="1" s="1"/>
  <c r="C2205" i="1"/>
  <c r="D2205" i="1" s="1"/>
  <c r="K2205" i="1" s="1"/>
  <c r="C2206" i="1"/>
  <c r="D2206" i="1" s="1"/>
  <c r="K2206" i="1" s="1"/>
  <c r="C2207" i="1"/>
  <c r="D2207" i="1" s="1"/>
  <c r="K2207" i="1" s="1"/>
  <c r="C2208" i="1"/>
  <c r="D2208" i="1" s="1"/>
  <c r="K2208" i="1" s="1"/>
  <c r="C2209" i="1"/>
  <c r="D2209" i="1" s="1"/>
  <c r="K2209" i="1" s="1"/>
  <c r="C2210" i="1"/>
  <c r="D2210" i="1" s="1"/>
  <c r="K2210" i="1" s="1"/>
  <c r="C2211" i="1"/>
  <c r="D2211" i="1" s="1"/>
  <c r="K2211" i="1" s="1"/>
  <c r="C2212" i="1"/>
  <c r="D2212" i="1" s="1"/>
  <c r="K2212" i="1" s="1"/>
  <c r="C2213" i="1"/>
  <c r="D2213" i="1" s="1"/>
  <c r="K2213" i="1" s="1"/>
  <c r="C2214" i="1"/>
  <c r="D2214" i="1" s="1"/>
  <c r="K2214" i="1" s="1"/>
  <c r="C2215" i="1"/>
  <c r="D2215" i="1" s="1"/>
  <c r="K2215" i="1" s="1"/>
  <c r="C2216" i="1"/>
  <c r="D2216" i="1" s="1"/>
  <c r="K2216" i="1" s="1"/>
  <c r="C2217" i="1"/>
  <c r="D2217" i="1" s="1"/>
  <c r="K2217" i="1" s="1"/>
  <c r="C2218" i="1"/>
  <c r="D2218" i="1" s="1"/>
  <c r="K2218" i="1" s="1"/>
  <c r="C2219" i="1"/>
  <c r="D2219" i="1" s="1"/>
  <c r="K2219" i="1" s="1"/>
  <c r="C2220" i="1"/>
  <c r="D2220" i="1" s="1"/>
  <c r="K2220" i="1" s="1"/>
  <c r="C2221" i="1"/>
  <c r="D2221" i="1" s="1"/>
  <c r="K2221" i="1" s="1"/>
  <c r="C2222" i="1"/>
  <c r="D2222" i="1" s="1"/>
  <c r="K2222" i="1" s="1"/>
  <c r="C2223" i="1"/>
  <c r="D2223" i="1" s="1"/>
  <c r="K2223" i="1" s="1"/>
  <c r="C2224" i="1"/>
  <c r="D2224" i="1" s="1"/>
  <c r="K2224" i="1" s="1"/>
  <c r="C2225" i="1"/>
  <c r="D2225" i="1" s="1"/>
  <c r="K2225" i="1" s="1"/>
  <c r="C2226" i="1"/>
  <c r="D2226" i="1" s="1"/>
  <c r="K2226" i="1" s="1"/>
  <c r="C2227" i="1"/>
  <c r="D2227" i="1" s="1"/>
  <c r="K2227" i="1" s="1"/>
  <c r="C2228" i="1"/>
  <c r="D2228" i="1" s="1"/>
  <c r="K2228" i="1" s="1"/>
  <c r="C2229" i="1"/>
  <c r="D2229" i="1" s="1"/>
  <c r="K2229" i="1" s="1"/>
  <c r="C2230" i="1"/>
  <c r="D2230" i="1" s="1"/>
  <c r="K2230" i="1" s="1"/>
  <c r="C2231" i="1"/>
  <c r="D2231" i="1" s="1"/>
  <c r="K2231" i="1" s="1"/>
  <c r="C2232" i="1"/>
  <c r="D2232" i="1" s="1"/>
  <c r="K2232" i="1" s="1"/>
  <c r="C2233" i="1"/>
  <c r="D2233" i="1" s="1"/>
  <c r="K2233" i="1" s="1"/>
  <c r="C2234" i="1"/>
  <c r="D2234" i="1" s="1"/>
  <c r="K2234" i="1" s="1"/>
  <c r="C2235" i="1"/>
  <c r="D2235" i="1" s="1"/>
  <c r="K2235" i="1" s="1"/>
  <c r="C2236" i="1"/>
  <c r="D2236" i="1" s="1"/>
  <c r="K2236" i="1" s="1"/>
  <c r="C2237" i="1"/>
  <c r="D2237" i="1" s="1"/>
  <c r="K2237" i="1" s="1"/>
  <c r="C2238" i="1"/>
  <c r="D2238" i="1" s="1"/>
  <c r="K2238" i="1" s="1"/>
  <c r="C2239" i="1"/>
  <c r="D2239" i="1" s="1"/>
  <c r="K2239" i="1" s="1"/>
  <c r="C2240" i="1"/>
  <c r="D2240" i="1" s="1"/>
  <c r="K2240" i="1" s="1"/>
  <c r="C2241" i="1"/>
  <c r="D2241" i="1" s="1"/>
  <c r="K2241" i="1" s="1"/>
  <c r="C2242" i="1"/>
  <c r="D2242" i="1" s="1"/>
  <c r="K2242" i="1" s="1"/>
  <c r="C2243" i="1"/>
  <c r="D2243" i="1" s="1"/>
  <c r="K2243" i="1" s="1"/>
  <c r="C2244" i="1"/>
  <c r="D2244" i="1" s="1"/>
  <c r="K2244" i="1" s="1"/>
  <c r="C2245" i="1"/>
  <c r="D2245" i="1" s="1"/>
  <c r="K2245" i="1" s="1"/>
  <c r="C2246" i="1"/>
  <c r="D2246" i="1" s="1"/>
  <c r="K2246" i="1" s="1"/>
  <c r="C2247" i="1"/>
  <c r="D2247" i="1" s="1"/>
  <c r="K2247" i="1" s="1"/>
  <c r="C2248" i="1"/>
  <c r="D2248" i="1" s="1"/>
  <c r="K2248" i="1" s="1"/>
  <c r="C2249" i="1"/>
  <c r="D2249" i="1" s="1"/>
  <c r="K2249" i="1" s="1"/>
  <c r="C2250" i="1"/>
  <c r="D2250" i="1" s="1"/>
  <c r="K2250" i="1" s="1"/>
  <c r="C2251" i="1"/>
  <c r="D2251" i="1" s="1"/>
  <c r="K2251" i="1" s="1"/>
  <c r="C2252" i="1"/>
  <c r="D2252" i="1" s="1"/>
  <c r="K2252" i="1" s="1"/>
  <c r="C2253" i="1"/>
  <c r="D2253" i="1" s="1"/>
  <c r="K2253" i="1" s="1"/>
  <c r="C2254" i="1"/>
  <c r="D2254" i="1" s="1"/>
  <c r="K2254" i="1" s="1"/>
  <c r="C2255" i="1"/>
  <c r="D2255" i="1" s="1"/>
  <c r="K2255" i="1" s="1"/>
  <c r="C2256" i="1"/>
  <c r="D2256" i="1" s="1"/>
  <c r="K2256" i="1" s="1"/>
  <c r="C2257" i="1"/>
  <c r="D2257" i="1" s="1"/>
  <c r="K2257" i="1" s="1"/>
  <c r="C2258" i="1"/>
  <c r="D2258" i="1" s="1"/>
  <c r="K2258" i="1" s="1"/>
  <c r="C2259" i="1"/>
  <c r="D2259" i="1" s="1"/>
  <c r="K2259" i="1" s="1"/>
  <c r="C2260" i="1"/>
  <c r="D2260" i="1" s="1"/>
  <c r="K2260" i="1" s="1"/>
  <c r="C2261" i="1"/>
  <c r="D2261" i="1" s="1"/>
  <c r="K2261" i="1" s="1"/>
  <c r="C2262" i="1"/>
  <c r="D2262" i="1" s="1"/>
  <c r="K2262" i="1" s="1"/>
  <c r="C2263" i="1"/>
  <c r="D2263" i="1" s="1"/>
  <c r="K2263" i="1" s="1"/>
  <c r="C2264" i="1"/>
  <c r="D2264" i="1" s="1"/>
  <c r="K2264" i="1" s="1"/>
  <c r="C2265" i="1"/>
  <c r="D2265" i="1" s="1"/>
  <c r="K2265" i="1" s="1"/>
  <c r="C2266" i="1"/>
  <c r="D2266" i="1" s="1"/>
  <c r="K2266" i="1" s="1"/>
  <c r="C2267" i="1"/>
  <c r="D2267" i="1" s="1"/>
  <c r="K2267" i="1" s="1"/>
  <c r="C2268" i="1"/>
  <c r="D2268" i="1" s="1"/>
  <c r="K2268" i="1" s="1"/>
  <c r="C2269" i="1"/>
  <c r="D2269" i="1" s="1"/>
  <c r="K2269" i="1" s="1"/>
  <c r="C2270" i="1"/>
  <c r="D2270" i="1" s="1"/>
  <c r="K2270" i="1" s="1"/>
  <c r="C2271" i="1"/>
  <c r="D2271" i="1" s="1"/>
  <c r="K2271" i="1" s="1"/>
  <c r="C2272" i="1"/>
  <c r="D2272" i="1" s="1"/>
  <c r="K2272" i="1" s="1"/>
  <c r="C2273" i="1"/>
  <c r="D2273" i="1" s="1"/>
  <c r="K2273" i="1" s="1"/>
  <c r="C2274" i="1"/>
  <c r="D2274" i="1" s="1"/>
  <c r="K2274" i="1" s="1"/>
  <c r="C2275" i="1"/>
  <c r="D2275" i="1" s="1"/>
  <c r="K2275" i="1" s="1"/>
  <c r="C2276" i="1"/>
  <c r="D2276" i="1" s="1"/>
  <c r="K2276" i="1" s="1"/>
  <c r="C2277" i="1"/>
  <c r="D2277" i="1" s="1"/>
  <c r="K2277" i="1" s="1"/>
  <c r="C2278" i="1"/>
  <c r="D2278" i="1" s="1"/>
  <c r="K2278" i="1" s="1"/>
  <c r="C2279" i="1"/>
  <c r="D2279" i="1" s="1"/>
  <c r="K2279" i="1" s="1"/>
  <c r="C2280" i="1"/>
  <c r="D2280" i="1" s="1"/>
  <c r="K2280" i="1" s="1"/>
  <c r="C2281" i="1"/>
  <c r="D2281" i="1" s="1"/>
  <c r="K2281" i="1" s="1"/>
  <c r="C2282" i="1"/>
  <c r="D2282" i="1" s="1"/>
  <c r="K2282" i="1" s="1"/>
  <c r="C2283" i="1"/>
  <c r="D2283" i="1" s="1"/>
  <c r="K2283" i="1" s="1"/>
  <c r="C2284" i="1"/>
  <c r="D2284" i="1" s="1"/>
  <c r="K2284" i="1" s="1"/>
  <c r="C2285" i="1"/>
  <c r="D2285" i="1" s="1"/>
  <c r="K2285" i="1" s="1"/>
  <c r="C2286" i="1"/>
  <c r="D2286" i="1" s="1"/>
  <c r="K2286" i="1" s="1"/>
  <c r="C2287" i="1"/>
  <c r="D2287" i="1" s="1"/>
  <c r="K2287" i="1" s="1"/>
  <c r="C2288" i="1"/>
  <c r="D2288" i="1" s="1"/>
  <c r="K2288" i="1" s="1"/>
  <c r="C2289" i="1"/>
  <c r="D2289" i="1" s="1"/>
  <c r="K2289" i="1" s="1"/>
  <c r="C2290" i="1"/>
  <c r="D2290" i="1" s="1"/>
  <c r="K2290" i="1" s="1"/>
  <c r="C2291" i="1"/>
  <c r="D2291" i="1" s="1"/>
  <c r="K2291" i="1" s="1"/>
  <c r="C2292" i="1"/>
  <c r="D2292" i="1" s="1"/>
  <c r="K2292" i="1" s="1"/>
  <c r="C2293" i="1"/>
  <c r="D2293" i="1" s="1"/>
  <c r="K2293" i="1" s="1"/>
  <c r="C2294" i="1"/>
  <c r="D2294" i="1" s="1"/>
  <c r="K2294" i="1" s="1"/>
  <c r="C2295" i="1"/>
  <c r="D2295" i="1" s="1"/>
  <c r="K2295" i="1" s="1"/>
  <c r="C2296" i="1"/>
  <c r="D2296" i="1" s="1"/>
  <c r="K2296" i="1" s="1"/>
  <c r="C2297" i="1"/>
  <c r="D2297" i="1" s="1"/>
  <c r="K2297" i="1" s="1"/>
  <c r="C2298" i="1"/>
  <c r="D2298" i="1" s="1"/>
  <c r="K2298" i="1" s="1"/>
  <c r="C2299" i="1"/>
  <c r="D2299" i="1" s="1"/>
  <c r="K2299" i="1" s="1"/>
  <c r="C2300" i="1"/>
  <c r="D2300" i="1" s="1"/>
  <c r="K2300" i="1" s="1"/>
  <c r="C2301" i="1"/>
  <c r="D2301" i="1" s="1"/>
  <c r="K2301" i="1" s="1"/>
  <c r="C2302" i="1"/>
  <c r="D2302" i="1" s="1"/>
  <c r="K2302" i="1" s="1"/>
  <c r="C2303" i="1"/>
  <c r="D2303" i="1" s="1"/>
  <c r="K2303" i="1" s="1"/>
  <c r="C2304" i="1"/>
  <c r="D2304" i="1" s="1"/>
  <c r="K2304" i="1" s="1"/>
  <c r="C2305" i="1"/>
  <c r="D2305" i="1" s="1"/>
  <c r="K2305" i="1" s="1"/>
  <c r="C2306" i="1"/>
  <c r="D2306" i="1" s="1"/>
  <c r="K2306" i="1" s="1"/>
  <c r="C2307" i="1"/>
  <c r="D2307" i="1" s="1"/>
  <c r="K2307" i="1" s="1"/>
  <c r="C2308" i="1"/>
  <c r="D2308" i="1" s="1"/>
  <c r="K2308" i="1" s="1"/>
  <c r="C2309" i="1"/>
  <c r="D2309" i="1" s="1"/>
  <c r="K2309" i="1" s="1"/>
  <c r="C2310" i="1"/>
  <c r="D2310" i="1" s="1"/>
  <c r="K2310" i="1" s="1"/>
  <c r="C2311" i="1"/>
  <c r="D2311" i="1" s="1"/>
  <c r="K2311" i="1" s="1"/>
  <c r="C2312" i="1"/>
  <c r="D2312" i="1" s="1"/>
  <c r="K2312" i="1" s="1"/>
  <c r="C2313" i="1"/>
  <c r="D2313" i="1" s="1"/>
  <c r="K2313" i="1" s="1"/>
  <c r="C2314" i="1"/>
  <c r="D2314" i="1" s="1"/>
  <c r="K2314" i="1" s="1"/>
  <c r="C2315" i="1"/>
  <c r="D2315" i="1" s="1"/>
  <c r="K2315" i="1" s="1"/>
  <c r="C2316" i="1"/>
  <c r="D2316" i="1" s="1"/>
  <c r="K2316" i="1" s="1"/>
  <c r="C2317" i="1"/>
  <c r="D2317" i="1" s="1"/>
  <c r="K2317" i="1" s="1"/>
  <c r="C2318" i="1"/>
  <c r="D2318" i="1" s="1"/>
  <c r="K2318" i="1" s="1"/>
  <c r="C2319" i="1"/>
  <c r="D2319" i="1" s="1"/>
  <c r="K2319" i="1" s="1"/>
  <c r="C2320" i="1"/>
  <c r="D2320" i="1" s="1"/>
  <c r="K2320" i="1" s="1"/>
  <c r="C2321" i="1"/>
  <c r="D2321" i="1" s="1"/>
  <c r="K2321" i="1" s="1"/>
  <c r="C2322" i="1"/>
  <c r="D2322" i="1" s="1"/>
  <c r="K2322" i="1" s="1"/>
  <c r="C2323" i="1"/>
  <c r="D2323" i="1" s="1"/>
  <c r="K2323" i="1" s="1"/>
  <c r="C2324" i="1"/>
  <c r="D2324" i="1" s="1"/>
  <c r="K2324" i="1" s="1"/>
  <c r="C2325" i="1"/>
  <c r="D2325" i="1" s="1"/>
  <c r="K2325" i="1" s="1"/>
  <c r="C2326" i="1"/>
  <c r="D2326" i="1" s="1"/>
  <c r="K2326" i="1" s="1"/>
  <c r="C2327" i="1"/>
  <c r="D2327" i="1" s="1"/>
  <c r="K2327" i="1" s="1"/>
  <c r="C2328" i="1"/>
  <c r="D2328" i="1" s="1"/>
  <c r="K2328" i="1" s="1"/>
  <c r="C2329" i="1"/>
  <c r="D2329" i="1" s="1"/>
  <c r="K2329" i="1" s="1"/>
  <c r="C2330" i="1"/>
  <c r="D2330" i="1" s="1"/>
  <c r="K2330" i="1" s="1"/>
  <c r="C2331" i="1"/>
  <c r="D2331" i="1" s="1"/>
  <c r="K2331" i="1" s="1"/>
  <c r="C2332" i="1"/>
  <c r="D2332" i="1" s="1"/>
  <c r="K2332" i="1" s="1"/>
  <c r="C2333" i="1"/>
  <c r="D2333" i="1" s="1"/>
  <c r="K2333" i="1" s="1"/>
  <c r="C2334" i="1"/>
  <c r="D2334" i="1" s="1"/>
  <c r="K2334" i="1" s="1"/>
  <c r="C2335" i="1"/>
  <c r="D2335" i="1" s="1"/>
  <c r="K2335" i="1" s="1"/>
  <c r="C2336" i="1"/>
  <c r="D2336" i="1" s="1"/>
  <c r="K2336" i="1" s="1"/>
  <c r="C2337" i="1"/>
  <c r="D2337" i="1" s="1"/>
  <c r="K2337" i="1" s="1"/>
  <c r="C2338" i="1"/>
  <c r="D2338" i="1" s="1"/>
  <c r="K2338" i="1" s="1"/>
  <c r="C2339" i="1"/>
  <c r="D2339" i="1" s="1"/>
  <c r="K2339" i="1" s="1"/>
  <c r="C2340" i="1"/>
  <c r="D2340" i="1" s="1"/>
  <c r="K2340" i="1" s="1"/>
  <c r="C2341" i="1"/>
  <c r="D2341" i="1" s="1"/>
  <c r="K2341" i="1" s="1"/>
  <c r="C2342" i="1"/>
  <c r="D2342" i="1" s="1"/>
  <c r="K2342" i="1" s="1"/>
  <c r="C2343" i="1"/>
  <c r="D2343" i="1" s="1"/>
  <c r="K2343" i="1" s="1"/>
  <c r="C2344" i="1"/>
  <c r="D2344" i="1" s="1"/>
  <c r="K2344" i="1" s="1"/>
  <c r="C2345" i="1"/>
  <c r="D2345" i="1" s="1"/>
  <c r="K2345" i="1" s="1"/>
  <c r="C2346" i="1"/>
  <c r="D2346" i="1" s="1"/>
  <c r="K2346" i="1" s="1"/>
  <c r="C2347" i="1"/>
  <c r="D2347" i="1" s="1"/>
  <c r="K2347" i="1" s="1"/>
  <c r="C2348" i="1"/>
  <c r="D2348" i="1" s="1"/>
  <c r="K2348" i="1" s="1"/>
  <c r="C2349" i="1"/>
  <c r="D2349" i="1" s="1"/>
  <c r="K2349" i="1" s="1"/>
  <c r="C2350" i="1"/>
  <c r="D2350" i="1" s="1"/>
  <c r="K2350" i="1" s="1"/>
  <c r="C2351" i="1"/>
  <c r="D2351" i="1" s="1"/>
  <c r="K2351" i="1" s="1"/>
  <c r="C2352" i="1"/>
  <c r="D2352" i="1" s="1"/>
  <c r="K2352" i="1" s="1"/>
  <c r="C2353" i="1"/>
  <c r="D2353" i="1" s="1"/>
  <c r="K2353" i="1" s="1"/>
  <c r="C2354" i="1"/>
  <c r="D2354" i="1" s="1"/>
  <c r="K2354" i="1" s="1"/>
  <c r="C2355" i="1"/>
  <c r="D2355" i="1" s="1"/>
  <c r="K2355" i="1" s="1"/>
  <c r="C2356" i="1"/>
  <c r="D2356" i="1" s="1"/>
  <c r="K2356" i="1" s="1"/>
  <c r="C2357" i="1"/>
  <c r="D2357" i="1" s="1"/>
  <c r="K2357" i="1" s="1"/>
  <c r="C2358" i="1"/>
  <c r="D2358" i="1" s="1"/>
  <c r="K2358" i="1" s="1"/>
  <c r="C2359" i="1"/>
  <c r="D2359" i="1" s="1"/>
  <c r="K2359" i="1" s="1"/>
  <c r="C2360" i="1"/>
  <c r="D2360" i="1" s="1"/>
  <c r="K2360" i="1" s="1"/>
  <c r="C2361" i="1"/>
  <c r="D2361" i="1" s="1"/>
  <c r="K2361" i="1" s="1"/>
  <c r="C2362" i="1"/>
  <c r="D2362" i="1" s="1"/>
  <c r="K2362" i="1" s="1"/>
  <c r="C2363" i="1"/>
  <c r="D2363" i="1" s="1"/>
  <c r="K2363" i="1" s="1"/>
  <c r="C2364" i="1"/>
  <c r="D2364" i="1" s="1"/>
  <c r="K2364" i="1" s="1"/>
  <c r="C2365" i="1"/>
  <c r="D2365" i="1" s="1"/>
  <c r="K2365" i="1" s="1"/>
  <c r="C2366" i="1"/>
  <c r="D2366" i="1" s="1"/>
  <c r="K2366" i="1" s="1"/>
  <c r="C2367" i="1"/>
  <c r="D2367" i="1" s="1"/>
  <c r="K2367" i="1" s="1"/>
  <c r="C2368" i="1"/>
  <c r="D2368" i="1" s="1"/>
  <c r="K2368" i="1" s="1"/>
  <c r="C2369" i="1"/>
  <c r="D2369" i="1" s="1"/>
  <c r="K2369" i="1" s="1"/>
  <c r="C2370" i="1"/>
  <c r="D2370" i="1" s="1"/>
  <c r="K2370" i="1" s="1"/>
  <c r="C2371" i="1"/>
  <c r="D2371" i="1" s="1"/>
  <c r="K2371" i="1" s="1"/>
  <c r="C2372" i="1"/>
  <c r="D2372" i="1" s="1"/>
  <c r="K2372" i="1" s="1"/>
  <c r="C2373" i="1"/>
  <c r="D2373" i="1" s="1"/>
  <c r="K2373" i="1" s="1"/>
  <c r="C2374" i="1"/>
  <c r="D2374" i="1" s="1"/>
  <c r="K2374" i="1" s="1"/>
  <c r="C2375" i="1"/>
  <c r="D2375" i="1" s="1"/>
  <c r="K2375" i="1" s="1"/>
  <c r="C2376" i="1"/>
  <c r="D2376" i="1" s="1"/>
  <c r="K2376" i="1" s="1"/>
  <c r="C2377" i="1"/>
  <c r="D2377" i="1" s="1"/>
  <c r="K2377" i="1" s="1"/>
  <c r="C2378" i="1"/>
  <c r="D2378" i="1" s="1"/>
  <c r="K2378" i="1" s="1"/>
  <c r="C2379" i="1"/>
  <c r="D2379" i="1" s="1"/>
  <c r="K2379" i="1" s="1"/>
  <c r="C2380" i="1"/>
  <c r="D2380" i="1" s="1"/>
  <c r="K2380" i="1" s="1"/>
  <c r="C2381" i="1"/>
  <c r="D2381" i="1" s="1"/>
  <c r="K2381" i="1" s="1"/>
  <c r="C2382" i="1"/>
  <c r="D2382" i="1" s="1"/>
  <c r="K2382" i="1" s="1"/>
  <c r="C2383" i="1"/>
  <c r="D2383" i="1" s="1"/>
  <c r="K2383" i="1" s="1"/>
  <c r="C2384" i="1"/>
  <c r="D2384" i="1" s="1"/>
  <c r="K2384" i="1" s="1"/>
  <c r="C2385" i="1"/>
  <c r="D2385" i="1" s="1"/>
  <c r="K2385" i="1" s="1"/>
  <c r="C2386" i="1"/>
  <c r="D2386" i="1" s="1"/>
  <c r="K2386" i="1" s="1"/>
  <c r="C2387" i="1"/>
  <c r="D2387" i="1" s="1"/>
  <c r="K2387" i="1" s="1"/>
  <c r="C2388" i="1"/>
  <c r="D2388" i="1" s="1"/>
  <c r="K2388" i="1" s="1"/>
  <c r="C2389" i="1"/>
  <c r="D2389" i="1" s="1"/>
  <c r="K2389" i="1" s="1"/>
  <c r="C2390" i="1"/>
  <c r="D2390" i="1" s="1"/>
  <c r="K2390" i="1" s="1"/>
  <c r="C2391" i="1"/>
  <c r="D2391" i="1" s="1"/>
  <c r="K2391" i="1" s="1"/>
  <c r="C2392" i="1"/>
  <c r="D2392" i="1" s="1"/>
  <c r="K2392" i="1" s="1"/>
  <c r="C2393" i="1"/>
  <c r="D2393" i="1" s="1"/>
  <c r="K2393" i="1" s="1"/>
  <c r="C2394" i="1"/>
  <c r="D2394" i="1" s="1"/>
  <c r="K2394" i="1" s="1"/>
  <c r="C2395" i="1"/>
  <c r="D2395" i="1" s="1"/>
  <c r="K2395" i="1" s="1"/>
  <c r="C2396" i="1"/>
  <c r="D2396" i="1" s="1"/>
  <c r="K2396" i="1" s="1"/>
  <c r="C2397" i="1"/>
  <c r="D2397" i="1" s="1"/>
  <c r="K2397" i="1" s="1"/>
  <c r="C2398" i="1"/>
  <c r="D2398" i="1" s="1"/>
  <c r="K2398" i="1" s="1"/>
  <c r="C2399" i="1"/>
  <c r="D2399" i="1" s="1"/>
  <c r="K2399" i="1" s="1"/>
  <c r="C2400" i="1"/>
  <c r="D2400" i="1" s="1"/>
  <c r="K2400" i="1" s="1"/>
  <c r="C2401" i="1"/>
  <c r="D2401" i="1" s="1"/>
  <c r="K2401" i="1" s="1"/>
  <c r="C2402" i="1"/>
  <c r="D2402" i="1" s="1"/>
  <c r="K2402" i="1" s="1"/>
  <c r="C2403" i="1"/>
  <c r="D2403" i="1" s="1"/>
  <c r="K2403" i="1" s="1"/>
  <c r="C2404" i="1"/>
  <c r="D2404" i="1" s="1"/>
  <c r="K2404" i="1" s="1"/>
  <c r="C2405" i="1"/>
  <c r="D2405" i="1" s="1"/>
  <c r="K2405" i="1" s="1"/>
  <c r="C2406" i="1"/>
  <c r="D2406" i="1" s="1"/>
  <c r="K2406" i="1" s="1"/>
  <c r="C2407" i="1"/>
  <c r="D2407" i="1" s="1"/>
  <c r="K2407" i="1" s="1"/>
  <c r="C2408" i="1"/>
  <c r="D2408" i="1" s="1"/>
  <c r="K2408" i="1" s="1"/>
  <c r="C2409" i="1"/>
  <c r="D2409" i="1" s="1"/>
  <c r="K2409" i="1" s="1"/>
  <c r="C2410" i="1"/>
  <c r="D2410" i="1" s="1"/>
  <c r="K2410" i="1" s="1"/>
  <c r="C2411" i="1"/>
  <c r="D2411" i="1" s="1"/>
  <c r="K2411" i="1" s="1"/>
  <c r="C2412" i="1"/>
  <c r="D2412" i="1" s="1"/>
  <c r="K2412" i="1" s="1"/>
  <c r="C2413" i="1"/>
  <c r="D2413" i="1" s="1"/>
  <c r="K2413" i="1" s="1"/>
  <c r="C2414" i="1"/>
  <c r="D2414" i="1" s="1"/>
  <c r="K2414" i="1" s="1"/>
  <c r="C2415" i="1"/>
  <c r="D2415" i="1" s="1"/>
  <c r="K2415" i="1" s="1"/>
  <c r="C2416" i="1"/>
  <c r="D2416" i="1" s="1"/>
  <c r="K2416" i="1" s="1"/>
  <c r="C2417" i="1"/>
  <c r="D2417" i="1" s="1"/>
  <c r="K2417" i="1" s="1"/>
  <c r="C2418" i="1"/>
  <c r="D2418" i="1" s="1"/>
  <c r="K2418" i="1" s="1"/>
  <c r="C2419" i="1"/>
  <c r="D2419" i="1" s="1"/>
  <c r="K2419" i="1" s="1"/>
  <c r="C2420" i="1"/>
  <c r="D2420" i="1" s="1"/>
  <c r="K2420" i="1" s="1"/>
  <c r="C2421" i="1"/>
  <c r="D2421" i="1" s="1"/>
  <c r="K2421" i="1" s="1"/>
  <c r="C2422" i="1"/>
  <c r="D2422" i="1" s="1"/>
  <c r="K2422" i="1" s="1"/>
  <c r="C2423" i="1"/>
  <c r="D2423" i="1" s="1"/>
  <c r="K2423" i="1" s="1"/>
  <c r="C2424" i="1"/>
  <c r="D2424" i="1" s="1"/>
  <c r="K2424" i="1" s="1"/>
  <c r="C2425" i="1"/>
  <c r="D2425" i="1" s="1"/>
  <c r="K2425" i="1" s="1"/>
  <c r="C2426" i="1"/>
  <c r="D2426" i="1" s="1"/>
  <c r="K2426" i="1" s="1"/>
  <c r="C2427" i="1"/>
  <c r="D2427" i="1" s="1"/>
  <c r="K2427" i="1" s="1"/>
  <c r="C2428" i="1"/>
  <c r="D2428" i="1" s="1"/>
  <c r="K2428" i="1" s="1"/>
  <c r="C2429" i="1"/>
  <c r="D2429" i="1" s="1"/>
  <c r="K2429" i="1" s="1"/>
  <c r="C2430" i="1"/>
  <c r="D2430" i="1" s="1"/>
  <c r="K2430" i="1" s="1"/>
  <c r="C2431" i="1"/>
  <c r="D2431" i="1" s="1"/>
  <c r="K2431" i="1" s="1"/>
  <c r="C2432" i="1"/>
  <c r="D2432" i="1" s="1"/>
  <c r="K2432" i="1" s="1"/>
  <c r="C2433" i="1"/>
  <c r="D2433" i="1" s="1"/>
  <c r="K2433" i="1" s="1"/>
  <c r="C2434" i="1"/>
  <c r="D2434" i="1" s="1"/>
  <c r="K2434" i="1" s="1"/>
  <c r="C2435" i="1"/>
  <c r="D2435" i="1" s="1"/>
  <c r="K2435" i="1" s="1"/>
  <c r="C2436" i="1"/>
  <c r="D2436" i="1" s="1"/>
  <c r="K2436" i="1" s="1"/>
  <c r="C2437" i="1"/>
  <c r="D2437" i="1" s="1"/>
  <c r="K2437" i="1" s="1"/>
  <c r="C2438" i="1"/>
  <c r="D2438" i="1" s="1"/>
  <c r="K2438" i="1" s="1"/>
  <c r="C2439" i="1"/>
  <c r="D2439" i="1" s="1"/>
  <c r="K2439" i="1" s="1"/>
  <c r="C2440" i="1"/>
  <c r="D2440" i="1" s="1"/>
  <c r="K2440" i="1" s="1"/>
  <c r="C2441" i="1"/>
  <c r="D2441" i="1" s="1"/>
  <c r="K2441" i="1" s="1"/>
  <c r="C2442" i="1"/>
  <c r="D2442" i="1" s="1"/>
  <c r="K2442" i="1" s="1"/>
  <c r="C2443" i="1"/>
  <c r="D2443" i="1" s="1"/>
  <c r="K2443" i="1" s="1"/>
  <c r="C2444" i="1"/>
  <c r="D2444" i="1" s="1"/>
  <c r="K2444" i="1" s="1"/>
  <c r="C2445" i="1"/>
  <c r="D2445" i="1" s="1"/>
  <c r="K2445" i="1" s="1"/>
  <c r="C2446" i="1"/>
  <c r="D2446" i="1" s="1"/>
  <c r="K2446" i="1" s="1"/>
  <c r="C2447" i="1"/>
  <c r="D2447" i="1" s="1"/>
  <c r="K2447" i="1" s="1"/>
  <c r="C2448" i="1"/>
  <c r="D2448" i="1" s="1"/>
  <c r="K2448" i="1" s="1"/>
  <c r="C2449" i="1"/>
  <c r="D2449" i="1" s="1"/>
  <c r="K2449" i="1" s="1"/>
  <c r="C2450" i="1"/>
  <c r="D2450" i="1" s="1"/>
  <c r="K2450" i="1" s="1"/>
  <c r="C2451" i="1"/>
  <c r="D2451" i="1" s="1"/>
  <c r="K2451" i="1" s="1"/>
  <c r="C2452" i="1"/>
  <c r="D2452" i="1" s="1"/>
  <c r="K2452" i="1" s="1"/>
  <c r="C2453" i="1"/>
  <c r="D2453" i="1" s="1"/>
  <c r="K2453" i="1" s="1"/>
  <c r="C2454" i="1"/>
  <c r="D2454" i="1" s="1"/>
  <c r="K2454" i="1" s="1"/>
  <c r="C2455" i="1"/>
  <c r="D2455" i="1" s="1"/>
  <c r="K2455" i="1" s="1"/>
  <c r="C2456" i="1"/>
  <c r="D2456" i="1" s="1"/>
  <c r="K2456" i="1" s="1"/>
  <c r="C2457" i="1"/>
  <c r="D2457" i="1" s="1"/>
  <c r="K2457" i="1" s="1"/>
  <c r="C2458" i="1"/>
  <c r="D2458" i="1" s="1"/>
  <c r="K2458" i="1" s="1"/>
  <c r="C2459" i="1"/>
  <c r="D2459" i="1" s="1"/>
  <c r="K2459" i="1" s="1"/>
  <c r="C2460" i="1"/>
  <c r="D2460" i="1" s="1"/>
  <c r="K2460" i="1" s="1"/>
  <c r="C2461" i="1"/>
  <c r="D2461" i="1" s="1"/>
  <c r="K2461" i="1" s="1"/>
  <c r="C2462" i="1"/>
  <c r="D2462" i="1" s="1"/>
  <c r="K2462" i="1" s="1"/>
  <c r="C2463" i="1"/>
  <c r="D2463" i="1" s="1"/>
  <c r="K2463" i="1" s="1"/>
  <c r="C2464" i="1"/>
  <c r="D2464" i="1" s="1"/>
  <c r="K2464" i="1" s="1"/>
  <c r="C2465" i="1"/>
  <c r="D2465" i="1" s="1"/>
  <c r="K2465" i="1" s="1"/>
  <c r="C2466" i="1"/>
  <c r="D2466" i="1" s="1"/>
  <c r="K2466" i="1" s="1"/>
  <c r="C2467" i="1"/>
  <c r="D2467" i="1" s="1"/>
  <c r="K2467" i="1" s="1"/>
  <c r="C2468" i="1"/>
  <c r="D2468" i="1" s="1"/>
  <c r="K2468" i="1" s="1"/>
  <c r="C2469" i="1"/>
  <c r="D2469" i="1" s="1"/>
  <c r="K2469" i="1" s="1"/>
  <c r="C2470" i="1"/>
  <c r="D2470" i="1" s="1"/>
  <c r="K2470" i="1" s="1"/>
  <c r="C2471" i="1"/>
  <c r="D2471" i="1" s="1"/>
  <c r="K2471" i="1" s="1"/>
  <c r="C2472" i="1"/>
  <c r="D2472" i="1" s="1"/>
  <c r="K2472" i="1" s="1"/>
  <c r="C2473" i="1"/>
  <c r="D2473" i="1" s="1"/>
  <c r="K2473" i="1" s="1"/>
  <c r="C2474" i="1"/>
  <c r="D2474" i="1" s="1"/>
  <c r="K2474" i="1" s="1"/>
  <c r="C2475" i="1"/>
  <c r="D2475" i="1" s="1"/>
  <c r="K2475" i="1" s="1"/>
  <c r="C2476" i="1"/>
  <c r="D2476" i="1" s="1"/>
  <c r="K2476" i="1" s="1"/>
  <c r="C2477" i="1"/>
  <c r="D2477" i="1" s="1"/>
  <c r="K2477" i="1" s="1"/>
  <c r="C2478" i="1"/>
  <c r="D2478" i="1" s="1"/>
  <c r="K2478" i="1" s="1"/>
  <c r="C2479" i="1"/>
  <c r="D2479" i="1" s="1"/>
  <c r="K2479" i="1" s="1"/>
  <c r="C2480" i="1"/>
  <c r="D2480" i="1" s="1"/>
  <c r="K2480" i="1" s="1"/>
  <c r="C2481" i="1"/>
  <c r="D2481" i="1" s="1"/>
  <c r="K2481" i="1" s="1"/>
  <c r="C2482" i="1"/>
  <c r="D2482" i="1" s="1"/>
  <c r="K2482" i="1" s="1"/>
  <c r="C2483" i="1"/>
  <c r="D2483" i="1" s="1"/>
  <c r="K2483" i="1" s="1"/>
  <c r="C2484" i="1"/>
  <c r="D2484" i="1" s="1"/>
  <c r="K2484" i="1" s="1"/>
  <c r="C2485" i="1"/>
  <c r="D2485" i="1" s="1"/>
  <c r="K2485" i="1" s="1"/>
  <c r="C2486" i="1"/>
  <c r="D2486" i="1" s="1"/>
  <c r="K2486" i="1" s="1"/>
  <c r="C2487" i="1"/>
  <c r="D2487" i="1" s="1"/>
  <c r="K2487" i="1" s="1"/>
  <c r="C2488" i="1"/>
  <c r="D2488" i="1" s="1"/>
  <c r="K2488" i="1" s="1"/>
  <c r="C2489" i="1"/>
  <c r="D2489" i="1" s="1"/>
  <c r="K2489" i="1" s="1"/>
  <c r="C2490" i="1"/>
  <c r="D2490" i="1" s="1"/>
  <c r="K2490" i="1" s="1"/>
  <c r="C2491" i="1"/>
  <c r="D2491" i="1" s="1"/>
  <c r="K2491" i="1" s="1"/>
  <c r="C2492" i="1"/>
  <c r="D2492" i="1" s="1"/>
  <c r="K2492" i="1" s="1"/>
  <c r="C2493" i="1"/>
  <c r="D2493" i="1" s="1"/>
  <c r="K2493" i="1" s="1"/>
  <c r="C2494" i="1"/>
  <c r="D2494" i="1" s="1"/>
  <c r="K2494" i="1" s="1"/>
  <c r="C2495" i="1"/>
  <c r="D2495" i="1" s="1"/>
  <c r="K2495" i="1" s="1"/>
  <c r="C2496" i="1"/>
  <c r="D2496" i="1" s="1"/>
  <c r="K2496" i="1" s="1"/>
  <c r="C2497" i="1"/>
  <c r="D2497" i="1" s="1"/>
  <c r="K2497" i="1" s="1"/>
  <c r="C2498" i="1"/>
  <c r="D2498" i="1" s="1"/>
  <c r="K2498" i="1" s="1"/>
  <c r="C2499" i="1"/>
  <c r="D2499" i="1" s="1"/>
  <c r="K2499" i="1" s="1"/>
  <c r="C2500" i="1"/>
  <c r="D2500" i="1" s="1"/>
  <c r="K2500" i="1" s="1"/>
  <c r="C2501" i="1"/>
  <c r="D2501" i="1" s="1"/>
  <c r="K2501" i="1" s="1"/>
  <c r="C2502" i="1"/>
  <c r="D2502" i="1" s="1"/>
  <c r="K2502" i="1" s="1"/>
  <c r="C2503" i="1"/>
  <c r="D2503" i="1" s="1"/>
  <c r="K2503" i="1" s="1"/>
  <c r="C2504" i="1"/>
  <c r="D2504" i="1" s="1"/>
  <c r="K2504" i="1" s="1"/>
  <c r="C2505" i="1"/>
  <c r="D2505" i="1" s="1"/>
  <c r="K2505" i="1" s="1"/>
  <c r="C2506" i="1"/>
  <c r="D2506" i="1" s="1"/>
  <c r="K2506" i="1" s="1"/>
  <c r="C2507" i="1"/>
  <c r="D2507" i="1" s="1"/>
  <c r="K2507" i="1" s="1"/>
  <c r="C2508" i="1"/>
  <c r="D2508" i="1" s="1"/>
  <c r="K2508" i="1" s="1"/>
  <c r="C2509" i="1"/>
  <c r="D2509" i="1" s="1"/>
  <c r="K2509" i="1" s="1"/>
  <c r="C2510" i="1"/>
  <c r="D2510" i="1" s="1"/>
  <c r="K2510" i="1" s="1"/>
  <c r="C2511" i="1"/>
  <c r="D2511" i="1" s="1"/>
  <c r="K2511" i="1" s="1"/>
  <c r="C2512" i="1"/>
  <c r="D2512" i="1" s="1"/>
  <c r="K2512" i="1" s="1"/>
  <c r="C2513" i="1"/>
  <c r="D2513" i="1" s="1"/>
  <c r="K2513" i="1" s="1"/>
  <c r="C2514" i="1"/>
  <c r="D2514" i="1" s="1"/>
  <c r="K2514" i="1" s="1"/>
  <c r="C2515" i="1"/>
  <c r="D2515" i="1" s="1"/>
  <c r="K2515" i="1" s="1"/>
  <c r="C2516" i="1"/>
  <c r="D2516" i="1" s="1"/>
  <c r="K2516" i="1" s="1"/>
  <c r="C2517" i="1"/>
  <c r="D2517" i="1" s="1"/>
  <c r="K2517" i="1" s="1"/>
  <c r="C2518" i="1"/>
  <c r="D2518" i="1" s="1"/>
  <c r="K2518" i="1" s="1"/>
  <c r="C2519" i="1"/>
  <c r="D2519" i="1" s="1"/>
  <c r="K2519" i="1" s="1"/>
  <c r="C2520" i="1"/>
  <c r="D2520" i="1" s="1"/>
  <c r="K2520" i="1" s="1"/>
  <c r="C2521" i="1"/>
  <c r="D2521" i="1" s="1"/>
  <c r="K2521" i="1" s="1"/>
  <c r="C2522" i="1"/>
  <c r="D2522" i="1" s="1"/>
  <c r="K2522" i="1" s="1"/>
  <c r="C2523" i="1"/>
  <c r="D2523" i="1" s="1"/>
  <c r="K2523" i="1" s="1"/>
  <c r="C2524" i="1"/>
  <c r="D2524" i="1" s="1"/>
  <c r="K2524" i="1" s="1"/>
  <c r="C2525" i="1"/>
  <c r="D2525" i="1" s="1"/>
  <c r="K2525" i="1" s="1"/>
  <c r="C2526" i="1"/>
  <c r="D2526" i="1" s="1"/>
  <c r="K2526" i="1" s="1"/>
  <c r="C2527" i="1"/>
  <c r="D2527" i="1" s="1"/>
  <c r="K2527" i="1" s="1"/>
  <c r="C2528" i="1"/>
  <c r="D2528" i="1" s="1"/>
  <c r="K2528" i="1" s="1"/>
  <c r="C2529" i="1"/>
  <c r="D2529" i="1" s="1"/>
  <c r="K2529" i="1" s="1"/>
  <c r="C2530" i="1"/>
  <c r="D2530" i="1" s="1"/>
  <c r="K2530" i="1" s="1"/>
  <c r="C2531" i="1"/>
  <c r="D2531" i="1" s="1"/>
  <c r="K2531" i="1" s="1"/>
  <c r="C2532" i="1"/>
  <c r="D2532" i="1" s="1"/>
  <c r="K2532" i="1" s="1"/>
  <c r="C2533" i="1"/>
  <c r="D2533" i="1" s="1"/>
  <c r="K2533" i="1" s="1"/>
  <c r="C2534" i="1"/>
  <c r="D2534" i="1" s="1"/>
  <c r="K2534" i="1" s="1"/>
  <c r="C2535" i="1"/>
  <c r="D2535" i="1" s="1"/>
  <c r="K2535" i="1" s="1"/>
  <c r="C2536" i="1"/>
  <c r="D2536" i="1" s="1"/>
  <c r="K2536" i="1" s="1"/>
  <c r="C2537" i="1"/>
  <c r="D2537" i="1" s="1"/>
  <c r="K2537" i="1" s="1"/>
  <c r="C2538" i="1"/>
  <c r="D2538" i="1" s="1"/>
  <c r="K2538" i="1" s="1"/>
  <c r="C2539" i="1"/>
  <c r="D2539" i="1" s="1"/>
  <c r="K2539" i="1" s="1"/>
  <c r="C2540" i="1"/>
  <c r="D2540" i="1" s="1"/>
  <c r="K2540" i="1" s="1"/>
  <c r="C2541" i="1"/>
  <c r="D2541" i="1" s="1"/>
  <c r="K2541" i="1" s="1"/>
  <c r="C2542" i="1"/>
  <c r="D2542" i="1" s="1"/>
  <c r="K2542" i="1" s="1"/>
  <c r="C2543" i="1"/>
  <c r="D2543" i="1" s="1"/>
  <c r="K2543" i="1" s="1"/>
  <c r="C2544" i="1"/>
  <c r="D2544" i="1" s="1"/>
  <c r="K2544" i="1" s="1"/>
  <c r="C2545" i="1"/>
  <c r="D2545" i="1" s="1"/>
  <c r="K2545" i="1" s="1"/>
  <c r="C2546" i="1"/>
  <c r="D2546" i="1" s="1"/>
  <c r="K2546" i="1" s="1"/>
  <c r="C2547" i="1"/>
  <c r="D2547" i="1" s="1"/>
  <c r="K2547" i="1" s="1"/>
  <c r="C2548" i="1"/>
  <c r="D2548" i="1" s="1"/>
  <c r="K2548" i="1" s="1"/>
  <c r="C2549" i="1"/>
  <c r="D2549" i="1" s="1"/>
  <c r="K2549" i="1" s="1"/>
  <c r="C2550" i="1"/>
  <c r="D2550" i="1" s="1"/>
  <c r="K2550" i="1" s="1"/>
  <c r="C2551" i="1"/>
  <c r="D2551" i="1" s="1"/>
  <c r="K2551" i="1" s="1"/>
  <c r="C2552" i="1"/>
  <c r="D2552" i="1" s="1"/>
  <c r="K2552" i="1" s="1"/>
  <c r="C2553" i="1"/>
  <c r="D2553" i="1" s="1"/>
  <c r="K2553" i="1" s="1"/>
  <c r="C2554" i="1"/>
  <c r="D2554" i="1" s="1"/>
  <c r="K2554" i="1" s="1"/>
  <c r="C2555" i="1"/>
  <c r="D2555" i="1" s="1"/>
  <c r="K2555" i="1" s="1"/>
  <c r="C2556" i="1"/>
  <c r="D2556" i="1" s="1"/>
  <c r="K2556" i="1" s="1"/>
  <c r="C2557" i="1"/>
  <c r="D2557" i="1" s="1"/>
  <c r="K2557" i="1" s="1"/>
  <c r="C2558" i="1"/>
  <c r="D2558" i="1" s="1"/>
  <c r="K2558" i="1" s="1"/>
  <c r="C2559" i="1"/>
  <c r="D2559" i="1" s="1"/>
  <c r="K2559" i="1" s="1"/>
  <c r="C2560" i="1"/>
  <c r="D2560" i="1" s="1"/>
  <c r="K2560" i="1" s="1"/>
  <c r="C2561" i="1"/>
  <c r="D2561" i="1" s="1"/>
  <c r="K2561" i="1" s="1"/>
  <c r="C2562" i="1"/>
  <c r="D2562" i="1" s="1"/>
  <c r="K2562" i="1" s="1"/>
  <c r="C2563" i="1"/>
  <c r="D2563" i="1" s="1"/>
  <c r="K2563" i="1" s="1"/>
  <c r="C2564" i="1"/>
  <c r="D2564" i="1" s="1"/>
  <c r="K2564" i="1" s="1"/>
  <c r="C2565" i="1"/>
  <c r="D2565" i="1" s="1"/>
  <c r="K2565" i="1" s="1"/>
  <c r="C2566" i="1"/>
  <c r="D2566" i="1" s="1"/>
  <c r="K2566" i="1" s="1"/>
  <c r="C2567" i="1"/>
  <c r="D2567" i="1" s="1"/>
  <c r="K2567" i="1" s="1"/>
  <c r="C2568" i="1"/>
  <c r="D2568" i="1" s="1"/>
  <c r="K2568" i="1" s="1"/>
  <c r="C2569" i="1"/>
  <c r="D2569" i="1" s="1"/>
  <c r="K2569" i="1" s="1"/>
  <c r="C2570" i="1"/>
  <c r="D2570" i="1" s="1"/>
  <c r="K2570" i="1" s="1"/>
  <c r="C2571" i="1"/>
  <c r="D2571" i="1" s="1"/>
  <c r="K2571" i="1" s="1"/>
  <c r="C2572" i="1"/>
  <c r="D2572" i="1" s="1"/>
  <c r="K2572" i="1" s="1"/>
  <c r="C2573" i="1"/>
  <c r="D2573" i="1" s="1"/>
  <c r="K2573" i="1" s="1"/>
  <c r="C2574" i="1"/>
  <c r="D2574" i="1" s="1"/>
  <c r="K2574" i="1" s="1"/>
  <c r="C2575" i="1"/>
  <c r="D2575" i="1" s="1"/>
  <c r="K2575" i="1" s="1"/>
  <c r="C2576" i="1"/>
  <c r="D2576" i="1" s="1"/>
  <c r="K2576" i="1" s="1"/>
  <c r="C2577" i="1"/>
  <c r="D2577" i="1" s="1"/>
  <c r="K2577" i="1" s="1"/>
  <c r="C2578" i="1"/>
  <c r="D2578" i="1" s="1"/>
  <c r="K2578" i="1" s="1"/>
  <c r="C2579" i="1"/>
  <c r="D2579" i="1" s="1"/>
  <c r="K2579" i="1" s="1"/>
  <c r="C2580" i="1"/>
  <c r="D2580" i="1" s="1"/>
  <c r="K2580" i="1" s="1"/>
  <c r="C2581" i="1"/>
  <c r="D2581" i="1" s="1"/>
  <c r="K2581" i="1" s="1"/>
  <c r="C2582" i="1"/>
  <c r="D2582" i="1" s="1"/>
  <c r="K2582" i="1" s="1"/>
  <c r="C2583" i="1"/>
  <c r="D2583" i="1" s="1"/>
  <c r="K2583" i="1" s="1"/>
  <c r="C2584" i="1"/>
  <c r="D2584" i="1" s="1"/>
  <c r="K2584" i="1" s="1"/>
  <c r="C2585" i="1"/>
  <c r="D2585" i="1" s="1"/>
  <c r="K2585" i="1" s="1"/>
  <c r="C2586" i="1"/>
  <c r="D2586" i="1" s="1"/>
  <c r="K2586" i="1" s="1"/>
  <c r="C2587" i="1"/>
  <c r="D2587" i="1" s="1"/>
  <c r="K2587" i="1" s="1"/>
  <c r="C2588" i="1"/>
  <c r="D2588" i="1" s="1"/>
  <c r="K2588" i="1" s="1"/>
  <c r="C2589" i="1"/>
  <c r="D2589" i="1" s="1"/>
  <c r="K2589" i="1" s="1"/>
  <c r="C2590" i="1"/>
  <c r="D2590" i="1" s="1"/>
  <c r="K2590" i="1" s="1"/>
  <c r="C2591" i="1"/>
  <c r="D2591" i="1" s="1"/>
  <c r="K2591" i="1" s="1"/>
  <c r="C2592" i="1"/>
  <c r="D2592" i="1" s="1"/>
  <c r="K2592" i="1" s="1"/>
  <c r="C2593" i="1"/>
  <c r="D2593" i="1" s="1"/>
  <c r="K2593" i="1" s="1"/>
  <c r="C2594" i="1"/>
  <c r="D2594" i="1" s="1"/>
  <c r="K2594" i="1" s="1"/>
  <c r="C2595" i="1"/>
  <c r="D2595" i="1" s="1"/>
  <c r="K2595" i="1" s="1"/>
  <c r="C2596" i="1"/>
  <c r="D2596" i="1" s="1"/>
  <c r="K2596" i="1" s="1"/>
  <c r="C2597" i="1"/>
  <c r="D2597" i="1" s="1"/>
  <c r="K2597" i="1" s="1"/>
  <c r="C2598" i="1"/>
  <c r="D2598" i="1" s="1"/>
  <c r="K2598" i="1" s="1"/>
  <c r="C2599" i="1"/>
  <c r="D2599" i="1" s="1"/>
  <c r="K2599" i="1" s="1"/>
  <c r="C2600" i="1"/>
  <c r="D2600" i="1" s="1"/>
  <c r="K2600" i="1" s="1"/>
  <c r="C2601" i="1"/>
  <c r="D2601" i="1" s="1"/>
  <c r="K2601" i="1" s="1"/>
  <c r="C2602" i="1"/>
  <c r="D2602" i="1" s="1"/>
  <c r="K2602" i="1" s="1"/>
  <c r="C2603" i="1"/>
  <c r="D2603" i="1" s="1"/>
  <c r="K2603" i="1" s="1"/>
  <c r="C2604" i="1"/>
  <c r="D2604" i="1" s="1"/>
  <c r="K2604" i="1" s="1"/>
  <c r="C2605" i="1"/>
  <c r="D2605" i="1" s="1"/>
  <c r="K2605" i="1" s="1"/>
  <c r="C2606" i="1"/>
  <c r="D2606" i="1" s="1"/>
  <c r="K2606" i="1" s="1"/>
  <c r="C2607" i="1"/>
  <c r="D2607" i="1" s="1"/>
  <c r="K2607" i="1" s="1"/>
  <c r="C2608" i="1"/>
  <c r="D2608" i="1" s="1"/>
  <c r="K2608" i="1" s="1"/>
  <c r="C2609" i="1"/>
  <c r="D2609" i="1" s="1"/>
  <c r="K2609" i="1" s="1"/>
  <c r="C2610" i="1"/>
  <c r="D2610" i="1" s="1"/>
  <c r="K2610" i="1" s="1"/>
  <c r="C2611" i="1"/>
  <c r="D2611" i="1" s="1"/>
  <c r="K2611" i="1" s="1"/>
  <c r="C2612" i="1"/>
  <c r="D2612" i="1" s="1"/>
  <c r="K2612" i="1" s="1"/>
  <c r="C2613" i="1"/>
  <c r="D2613" i="1" s="1"/>
  <c r="K2613" i="1" s="1"/>
  <c r="C2614" i="1"/>
  <c r="D2614" i="1" s="1"/>
  <c r="K2614" i="1" s="1"/>
  <c r="C2615" i="1"/>
  <c r="D2615" i="1" s="1"/>
  <c r="K2615" i="1" s="1"/>
  <c r="C2616" i="1"/>
  <c r="D2616" i="1" s="1"/>
  <c r="K2616" i="1" s="1"/>
  <c r="C2617" i="1"/>
  <c r="D2617" i="1" s="1"/>
  <c r="K2617" i="1" s="1"/>
  <c r="C2618" i="1"/>
  <c r="D2618" i="1" s="1"/>
  <c r="K2618" i="1" s="1"/>
  <c r="C2619" i="1"/>
  <c r="D2619" i="1" s="1"/>
  <c r="K2619" i="1" s="1"/>
  <c r="C2620" i="1"/>
  <c r="D2620" i="1" s="1"/>
  <c r="K2620" i="1" s="1"/>
  <c r="C2621" i="1"/>
  <c r="D2621" i="1" s="1"/>
  <c r="K2621" i="1" s="1"/>
  <c r="C2622" i="1"/>
  <c r="D2622" i="1" s="1"/>
  <c r="K2622" i="1" s="1"/>
  <c r="C2623" i="1"/>
  <c r="D2623" i="1" s="1"/>
  <c r="K2623" i="1" s="1"/>
  <c r="C2624" i="1"/>
  <c r="D2624" i="1" s="1"/>
  <c r="K2624" i="1" s="1"/>
  <c r="C2625" i="1"/>
  <c r="D2625" i="1" s="1"/>
  <c r="K2625" i="1" s="1"/>
  <c r="C2626" i="1"/>
  <c r="D2626" i="1" s="1"/>
  <c r="K2626" i="1" s="1"/>
  <c r="C2627" i="1"/>
  <c r="D2627" i="1" s="1"/>
  <c r="K2627" i="1" s="1"/>
  <c r="C2628" i="1"/>
  <c r="D2628" i="1" s="1"/>
  <c r="K2628" i="1" s="1"/>
  <c r="C2629" i="1"/>
  <c r="D2629" i="1" s="1"/>
  <c r="K2629" i="1" s="1"/>
  <c r="C2630" i="1"/>
  <c r="D2630" i="1" s="1"/>
  <c r="K2630" i="1" s="1"/>
  <c r="C2631" i="1"/>
  <c r="D2631" i="1" s="1"/>
  <c r="K2631" i="1" s="1"/>
  <c r="C2632" i="1"/>
  <c r="D2632" i="1" s="1"/>
  <c r="K2632" i="1" s="1"/>
  <c r="C2633" i="1"/>
  <c r="D2633" i="1" s="1"/>
  <c r="K2633" i="1" s="1"/>
  <c r="C2634" i="1"/>
  <c r="D2634" i="1" s="1"/>
  <c r="K2634" i="1" s="1"/>
  <c r="C2635" i="1"/>
  <c r="D2635" i="1" s="1"/>
  <c r="K2635" i="1" s="1"/>
  <c r="C2636" i="1"/>
  <c r="D2636" i="1" s="1"/>
  <c r="K2636" i="1" s="1"/>
  <c r="C2637" i="1"/>
  <c r="D2637" i="1" s="1"/>
  <c r="K2637" i="1" s="1"/>
  <c r="C2638" i="1"/>
  <c r="D2638" i="1" s="1"/>
  <c r="K2638" i="1" s="1"/>
  <c r="C2639" i="1"/>
  <c r="D2639" i="1" s="1"/>
  <c r="K2639" i="1" s="1"/>
  <c r="C2640" i="1"/>
  <c r="D2640" i="1" s="1"/>
  <c r="K2640" i="1" s="1"/>
  <c r="C2641" i="1"/>
  <c r="D2641" i="1" s="1"/>
  <c r="K2641" i="1" s="1"/>
  <c r="C2642" i="1"/>
  <c r="D2642" i="1" s="1"/>
  <c r="K2642" i="1" s="1"/>
  <c r="C2643" i="1"/>
  <c r="D2643" i="1" s="1"/>
  <c r="K2643" i="1" s="1"/>
  <c r="C2644" i="1"/>
  <c r="D2644" i="1" s="1"/>
  <c r="K2644" i="1" s="1"/>
  <c r="C2645" i="1"/>
  <c r="D2645" i="1" s="1"/>
  <c r="K2645" i="1" s="1"/>
  <c r="C2646" i="1"/>
  <c r="D2646" i="1" s="1"/>
  <c r="K2646" i="1" s="1"/>
  <c r="C2647" i="1"/>
  <c r="D2647" i="1" s="1"/>
  <c r="K2647" i="1" s="1"/>
  <c r="C2648" i="1"/>
  <c r="D2648" i="1" s="1"/>
  <c r="K2648" i="1" s="1"/>
  <c r="C2649" i="1"/>
  <c r="D2649" i="1" s="1"/>
  <c r="K2649" i="1" s="1"/>
  <c r="C2650" i="1"/>
  <c r="D2650" i="1" s="1"/>
  <c r="K2650" i="1" s="1"/>
  <c r="C2651" i="1"/>
  <c r="D2651" i="1" s="1"/>
  <c r="K2651" i="1" s="1"/>
  <c r="C2652" i="1"/>
  <c r="D2652" i="1" s="1"/>
  <c r="K2652" i="1" s="1"/>
  <c r="C2653" i="1"/>
  <c r="D2653" i="1" s="1"/>
  <c r="K2653" i="1" s="1"/>
  <c r="C2654" i="1"/>
  <c r="D2654" i="1" s="1"/>
  <c r="K2654" i="1" s="1"/>
  <c r="C2655" i="1"/>
  <c r="D2655" i="1" s="1"/>
  <c r="K2655" i="1" s="1"/>
  <c r="C2656" i="1"/>
  <c r="D2656" i="1" s="1"/>
  <c r="K2656" i="1" s="1"/>
  <c r="C2657" i="1"/>
  <c r="D2657" i="1" s="1"/>
  <c r="K2657" i="1" s="1"/>
  <c r="C2658" i="1"/>
  <c r="D2658" i="1" s="1"/>
  <c r="K2658" i="1" s="1"/>
  <c r="C2659" i="1"/>
  <c r="D2659" i="1" s="1"/>
  <c r="K2659" i="1" s="1"/>
  <c r="C2660" i="1"/>
  <c r="D2660" i="1" s="1"/>
  <c r="K2660" i="1" s="1"/>
  <c r="C2661" i="1"/>
  <c r="D2661" i="1" s="1"/>
  <c r="K2661" i="1" s="1"/>
  <c r="C2662" i="1"/>
  <c r="D2662" i="1" s="1"/>
  <c r="K2662" i="1" s="1"/>
  <c r="C2663" i="1"/>
  <c r="D2663" i="1" s="1"/>
  <c r="K2663" i="1" s="1"/>
  <c r="C2664" i="1"/>
  <c r="D2664" i="1" s="1"/>
  <c r="K2664" i="1" s="1"/>
  <c r="C2665" i="1"/>
  <c r="D2665" i="1" s="1"/>
  <c r="K2665" i="1" s="1"/>
  <c r="C2666" i="1"/>
  <c r="D2666" i="1" s="1"/>
  <c r="K2666" i="1" s="1"/>
  <c r="C2667" i="1"/>
  <c r="D2667" i="1" s="1"/>
  <c r="K2667" i="1" s="1"/>
  <c r="C2668" i="1"/>
  <c r="D2668" i="1" s="1"/>
  <c r="K2668" i="1" s="1"/>
  <c r="C2669" i="1"/>
  <c r="D2669" i="1" s="1"/>
  <c r="K2669" i="1" s="1"/>
  <c r="C2670" i="1"/>
  <c r="D2670" i="1" s="1"/>
  <c r="K2670" i="1" s="1"/>
  <c r="C2671" i="1"/>
  <c r="D2671" i="1" s="1"/>
  <c r="K2671" i="1" s="1"/>
  <c r="C2672" i="1"/>
  <c r="D2672" i="1" s="1"/>
  <c r="K2672" i="1" s="1"/>
  <c r="C2673" i="1"/>
  <c r="D2673" i="1" s="1"/>
  <c r="K2673" i="1" s="1"/>
  <c r="C2674" i="1"/>
  <c r="D2674" i="1" s="1"/>
  <c r="K2674" i="1" s="1"/>
  <c r="C2675" i="1"/>
  <c r="D2675" i="1" s="1"/>
  <c r="K2675" i="1" s="1"/>
  <c r="C2676" i="1"/>
  <c r="D2676" i="1" s="1"/>
  <c r="K2676" i="1" s="1"/>
  <c r="C2677" i="1"/>
  <c r="D2677" i="1" s="1"/>
  <c r="K2677" i="1" s="1"/>
  <c r="C2678" i="1"/>
  <c r="D2678" i="1" s="1"/>
  <c r="K2678" i="1" s="1"/>
  <c r="C2679" i="1"/>
  <c r="D2679" i="1" s="1"/>
  <c r="K2679" i="1" s="1"/>
  <c r="C2680" i="1"/>
  <c r="D2680" i="1" s="1"/>
  <c r="K2680" i="1" s="1"/>
  <c r="C2681" i="1"/>
  <c r="D2681" i="1" s="1"/>
  <c r="K2681" i="1" s="1"/>
  <c r="C2682" i="1"/>
  <c r="D2682" i="1" s="1"/>
  <c r="K2682" i="1" s="1"/>
  <c r="C2683" i="1"/>
  <c r="D2683" i="1" s="1"/>
  <c r="K2683" i="1" s="1"/>
  <c r="C2684" i="1"/>
  <c r="D2684" i="1" s="1"/>
  <c r="K2684" i="1" s="1"/>
  <c r="C2685" i="1"/>
  <c r="D2685" i="1" s="1"/>
  <c r="K2685" i="1" s="1"/>
  <c r="C2686" i="1"/>
  <c r="D2686" i="1" s="1"/>
  <c r="K2686" i="1" s="1"/>
  <c r="C2687" i="1"/>
  <c r="D2687" i="1" s="1"/>
  <c r="K2687" i="1" s="1"/>
  <c r="C2688" i="1"/>
  <c r="D2688" i="1" s="1"/>
  <c r="K2688" i="1" s="1"/>
  <c r="C2689" i="1"/>
  <c r="D2689" i="1" s="1"/>
  <c r="K2689" i="1" s="1"/>
  <c r="C2690" i="1"/>
  <c r="D2690" i="1" s="1"/>
  <c r="K2690" i="1" s="1"/>
  <c r="C2691" i="1"/>
  <c r="D2691" i="1" s="1"/>
  <c r="K2691" i="1" s="1"/>
  <c r="C2692" i="1"/>
  <c r="D2692" i="1" s="1"/>
  <c r="K2692" i="1" s="1"/>
  <c r="C2693" i="1"/>
  <c r="D2693" i="1" s="1"/>
  <c r="K2693" i="1" s="1"/>
  <c r="C2694" i="1"/>
  <c r="D2694" i="1" s="1"/>
  <c r="K2694" i="1" s="1"/>
  <c r="C2695" i="1"/>
  <c r="D2695" i="1" s="1"/>
  <c r="K2695" i="1" s="1"/>
  <c r="C2696" i="1"/>
  <c r="D2696" i="1" s="1"/>
  <c r="K2696" i="1" s="1"/>
  <c r="C2697" i="1"/>
  <c r="D2697" i="1" s="1"/>
  <c r="K2697" i="1" s="1"/>
  <c r="C2698" i="1"/>
  <c r="D2698" i="1" s="1"/>
  <c r="K2698" i="1" s="1"/>
  <c r="C2699" i="1"/>
  <c r="D2699" i="1" s="1"/>
  <c r="K2699" i="1" s="1"/>
  <c r="C2700" i="1"/>
  <c r="D2700" i="1" s="1"/>
  <c r="K2700" i="1" s="1"/>
  <c r="C2701" i="1"/>
  <c r="D2701" i="1" s="1"/>
  <c r="K2701" i="1" s="1"/>
  <c r="C2702" i="1"/>
  <c r="D2702" i="1" s="1"/>
  <c r="K2702" i="1" s="1"/>
  <c r="C2703" i="1"/>
  <c r="D2703" i="1" s="1"/>
  <c r="K2703" i="1" s="1"/>
  <c r="C2704" i="1"/>
  <c r="D2704" i="1" s="1"/>
  <c r="K2704" i="1" s="1"/>
  <c r="C2705" i="1"/>
  <c r="D2705" i="1" s="1"/>
  <c r="K2705" i="1" s="1"/>
  <c r="C2706" i="1"/>
  <c r="D2706" i="1" s="1"/>
  <c r="K2706" i="1" s="1"/>
  <c r="C2707" i="1"/>
  <c r="D2707" i="1" s="1"/>
  <c r="K2707" i="1" s="1"/>
  <c r="C2708" i="1"/>
  <c r="D2708" i="1" s="1"/>
  <c r="K2708" i="1" s="1"/>
  <c r="C2709" i="1"/>
  <c r="D2709" i="1" s="1"/>
  <c r="K2709" i="1" s="1"/>
  <c r="C2710" i="1"/>
  <c r="D2710" i="1" s="1"/>
  <c r="K2710" i="1" s="1"/>
  <c r="C2711" i="1"/>
  <c r="D2711" i="1" s="1"/>
  <c r="K2711" i="1" s="1"/>
  <c r="C2712" i="1"/>
  <c r="D2712" i="1" s="1"/>
  <c r="K2712" i="1" s="1"/>
  <c r="C2713" i="1"/>
  <c r="D2713" i="1" s="1"/>
  <c r="K2713" i="1" s="1"/>
  <c r="C2714" i="1"/>
  <c r="D2714" i="1" s="1"/>
  <c r="K2714" i="1" s="1"/>
  <c r="C2715" i="1"/>
  <c r="D2715" i="1" s="1"/>
  <c r="K2715" i="1" s="1"/>
  <c r="C2716" i="1"/>
  <c r="D2716" i="1" s="1"/>
  <c r="K2716" i="1" s="1"/>
  <c r="C2717" i="1"/>
  <c r="D2717" i="1" s="1"/>
  <c r="K2717" i="1" s="1"/>
  <c r="C2718" i="1"/>
  <c r="D2718" i="1" s="1"/>
  <c r="K2718" i="1" s="1"/>
  <c r="C2719" i="1"/>
  <c r="D2719" i="1" s="1"/>
  <c r="K2719" i="1" s="1"/>
  <c r="C2720" i="1"/>
  <c r="D2720" i="1" s="1"/>
  <c r="K2720" i="1" s="1"/>
  <c r="C2721" i="1"/>
  <c r="D2721" i="1" s="1"/>
  <c r="K2721" i="1" s="1"/>
  <c r="C2722" i="1"/>
  <c r="D2722" i="1" s="1"/>
  <c r="K2722" i="1" s="1"/>
  <c r="C2723" i="1"/>
  <c r="D2723" i="1" s="1"/>
  <c r="K2723" i="1" s="1"/>
  <c r="C2724" i="1"/>
  <c r="D2724" i="1" s="1"/>
  <c r="K2724" i="1" s="1"/>
  <c r="C2725" i="1"/>
  <c r="D2725" i="1" s="1"/>
  <c r="K2725" i="1" s="1"/>
  <c r="C2726" i="1"/>
  <c r="D2726" i="1" s="1"/>
  <c r="K2726" i="1" s="1"/>
  <c r="C2727" i="1"/>
  <c r="D2727" i="1" s="1"/>
  <c r="K2727" i="1" s="1"/>
  <c r="C2728" i="1"/>
  <c r="D2728" i="1" s="1"/>
  <c r="K2728" i="1" s="1"/>
  <c r="C2729" i="1"/>
  <c r="D2729" i="1" s="1"/>
  <c r="K2729" i="1" s="1"/>
  <c r="C2730" i="1"/>
  <c r="D2730" i="1" s="1"/>
  <c r="K2730" i="1" s="1"/>
  <c r="C2731" i="1"/>
  <c r="D2731" i="1" s="1"/>
  <c r="K2731" i="1" s="1"/>
  <c r="C2732" i="1"/>
  <c r="D2732" i="1" s="1"/>
  <c r="K2732" i="1" s="1"/>
  <c r="C2733" i="1"/>
  <c r="D2733" i="1" s="1"/>
  <c r="K2733" i="1" s="1"/>
  <c r="C2734" i="1"/>
  <c r="D2734" i="1" s="1"/>
  <c r="K2734" i="1" s="1"/>
  <c r="C2735" i="1"/>
  <c r="D2735" i="1" s="1"/>
  <c r="K2735" i="1" s="1"/>
  <c r="C2736" i="1"/>
  <c r="D2736" i="1" s="1"/>
  <c r="K2736" i="1" s="1"/>
  <c r="C2737" i="1"/>
  <c r="D2737" i="1" s="1"/>
  <c r="K2737" i="1" s="1"/>
  <c r="C2738" i="1"/>
  <c r="D2738" i="1" s="1"/>
  <c r="K2738" i="1" s="1"/>
  <c r="C2739" i="1"/>
  <c r="D2739" i="1" s="1"/>
  <c r="K2739" i="1" s="1"/>
  <c r="C2740" i="1"/>
  <c r="D2740" i="1" s="1"/>
  <c r="K2740" i="1" s="1"/>
  <c r="C2741" i="1"/>
  <c r="D2741" i="1" s="1"/>
  <c r="K2741" i="1" s="1"/>
  <c r="C2742" i="1"/>
  <c r="D2742" i="1" s="1"/>
  <c r="K2742" i="1" s="1"/>
  <c r="C2743" i="1"/>
  <c r="D2743" i="1" s="1"/>
  <c r="K2743" i="1" s="1"/>
  <c r="C2744" i="1"/>
  <c r="D2744" i="1" s="1"/>
  <c r="K2744" i="1" s="1"/>
  <c r="C2745" i="1"/>
  <c r="D2745" i="1" s="1"/>
  <c r="K2745" i="1" s="1"/>
  <c r="C2746" i="1"/>
  <c r="D2746" i="1" s="1"/>
  <c r="K2746" i="1" s="1"/>
  <c r="C2747" i="1"/>
  <c r="D2747" i="1" s="1"/>
  <c r="K2747" i="1" s="1"/>
  <c r="C2748" i="1"/>
  <c r="D2748" i="1" s="1"/>
  <c r="K2748" i="1" s="1"/>
  <c r="C2749" i="1"/>
  <c r="D2749" i="1" s="1"/>
  <c r="K2749" i="1" s="1"/>
  <c r="C2750" i="1"/>
  <c r="D2750" i="1" s="1"/>
  <c r="K2750" i="1" s="1"/>
  <c r="C2751" i="1"/>
  <c r="D2751" i="1" s="1"/>
  <c r="K2751" i="1" s="1"/>
  <c r="C2752" i="1"/>
  <c r="D2752" i="1" s="1"/>
  <c r="K2752" i="1" s="1"/>
  <c r="C2753" i="1"/>
  <c r="D2753" i="1" s="1"/>
  <c r="K2753" i="1" s="1"/>
  <c r="C2754" i="1"/>
  <c r="D2754" i="1" s="1"/>
  <c r="K2754" i="1" s="1"/>
  <c r="C2755" i="1"/>
  <c r="D2755" i="1" s="1"/>
  <c r="K2755" i="1" s="1"/>
  <c r="C2756" i="1"/>
  <c r="D2756" i="1" s="1"/>
  <c r="K2756" i="1" s="1"/>
  <c r="C2757" i="1"/>
  <c r="D2757" i="1" s="1"/>
  <c r="K2757" i="1" s="1"/>
  <c r="C2758" i="1"/>
  <c r="D2758" i="1" s="1"/>
  <c r="K2758" i="1" s="1"/>
  <c r="C2759" i="1"/>
  <c r="D2759" i="1" s="1"/>
  <c r="K2759" i="1" s="1"/>
  <c r="C2760" i="1"/>
  <c r="D2760" i="1" s="1"/>
  <c r="K2760" i="1" s="1"/>
  <c r="C2761" i="1"/>
  <c r="D2761" i="1" s="1"/>
  <c r="K2761" i="1" s="1"/>
  <c r="C2762" i="1"/>
  <c r="D2762" i="1" s="1"/>
  <c r="K2762" i="1" s="1"/>
  <c r="C2763" i="1"/>
  <c r="D2763" i="1" s="1"/>
  <c r="K2763" i="1" s="1"/>
  <c r="C2764" i="1"/>
  <c r="D2764" i="1" s="1"/>
  <c r="K2764" i="1" s="1"/>
  <c r="C2765" i="1"/>
  <c r="D2765" i="1" s="1"/>
  <c r="K2765" i="1" s="1"/>
  <c r="C2766" i="1"/>
  <c r="D2766" i="1" s="1"/>
  <c r="K2766" i="1" s="1"/>
  <c r="C2767" i="1"/>
  <c r="D2767" i="1" s="1"/>
  <c r="K2767" i="1" s="1"/>
  <c r="C2768" i="1"/>
  <c r="D2768" i="1" s="1"/>
  <c r="K2768" i="1" s="1"/>
  <c r="C2769" i="1"/>
  <c r="D2769" i="1" s="1"/>
  <c r="K2769" i="1" s="1"/>
  <c r="C2770" i="1"/>
  <c r="D2770" i="1" s="1"/>
  <c r="K2770" i="1" s="1"/>
  <c r="C2771" i="1"/>
  <c r="D2771" i="1" s="1"/>
  <c r="K2771" i="1" s="1"/>
  <c r="C2772" i="1"/>
  <c r="D2772" i="1" s="1"/>
  <c r="K2772" i="1" s="1"/>
  <c r="C2773" i="1"/>
  <c r="D2773" i="1" s="1"/>
  <c r="K2773" i="1" s="1"/>
  <c r="C2774" i="1"/>
  <c r="D2774" i="1" s="1"/>
  <c r="K2774" i="1" s="1"/>
  <c r="C2775" i="1"/>
  <c r="D2775" i="1" s="1"/>
  <c r="K2775" i="1" s="1"/>
  <c r="C2776" i="1"/>
  <c r="D2776" i="1" s="1"/>
  <c r="K2776" i="1" s="1"/>
  <c r="C2777" i="1"/>
  <c r="D2777" i="1" s="1"/>
  <c r="K2777" i="1" s="1"/>
  <c r="C2778" i="1"/>
  <c r="D2778" i="1" s="1"/>
  <c r="K2778" i="1" s="1"/>
  <c r="C2779" i="1"/>
  <c r="D2779" i="1" s="1"/>
  <c r="K2779" i="1" s="1"/>
  <c r="C2780" i="1"/>
  <c r="D2780" i="1" s="1"/>
  <c r="K2780" i="1" s="1"/>
  <c r="C2781" i="1"/>
  <c r="D2781" i="1" s="1"/>
  <c r="K2781" i="1" s="1"/>
  <c r="C2782" i="1"/>
  <c r="D2782" i="1" s="1"/>
  <c r="K2782" i="1" s="1"/>
  <c r="C2783" i="1"/>
  <c r="D2783" i="1" s="1"/>
  <c r="K2783" i="1" s="1"/>
  <c r="C2784" i="1"/>
  <c r="D2784" i="1" s="1"/>
  <c r="K2784" i="1" s="1"/>
  <c r="C2785" i="1"/>
  <c r="D2785" i="1" s="1"/>
  <c r="K2785" i="1" s="1"/>
  <c r="C2786" i="1"/>
  <c r="D2786" i="1" s="1"/>
  <c r="K2786" i="1" s="1"/>
  <c r="C2787" i="1"/>
  <c r="D2787" i="1" s="1"/>
  <c r="K2787" i="1" s="1"/>
  <c r="C2788" i="1"/>
  <c r="D2788" i="1" s="1"/>
  <c r="K2788" i="1" s="1"/>
  <c r="C2789" i="1"/>
  <c r="D2789" i="1" s="1"/>
  <c r="K2789" i="1" s="1"/>
  <c r="C2790" i="1"/>
  <c r="D2790" i="1" s="1"/>
  <c r="K2790" i="1" s="1"/>
  <c r="C2791" i="1"/>
  <c r="D2791" i="1" s="1"/>
  <c r="K2791" i="1" s="1"/>
  <c r="C2792" i="1"/>
  <c r="D2792" i="1" s="1"/>
  <c r="K2792" i="1" s="1"/>
  <c r="C2793" i="1"/>
  <c r="D2793" i="1" s="1"/>
  <c r="K2793" i="1" s="1"/>
  <c r="C2794" i="1"/>
  <c r="D2794" i="1" s="1"/>
  <c r="K2794" i="1" s="1"/>
  <c r="C2795" i="1"/>
  <c r="D2795" i="1" s="1"/>
  <c r="K2795" i="1" s="1"/>
  <c r="C2796" i="1"/>
  <c r="D2796" i="1" s="1"/>
  <c r="K2796" i="1" s="1"/>
  <c r="C2797" i="1"/>
  <c r="D2797" i="1" s="1"/>
  <c r="K2797" i="1" s="1"/>
  <c r="C2798" i="1"/>
  <c r="D2798" i="1" s="1"/>
  <c r="K2798" i="1" s="1"/>
  <c r="C2799" i="1"/>
  <c r="D2799" i="1" s="1"/>
  <c r="K2799" i="1" s="1"/>
  <c r="C2800" i="1"/>
  <c r="D2800" i="1" s="1"/>
  <c r="K2800" i="1" s="1"/>
  <c r="C2801" i="1"/>
  <c r="D2801" i="1" s="1"/>
  <c r="K2801" i="1" s="1"/>
  <c r="C2802" i="1"/>
  <c r="D2802" i="1" s="1"/>
  <c r="K2802" i="1" s="1"/>
  <c r="C2803" i="1"/>
  <c r="D2803" i="1" s="1"/>
  <c r="K2803" i="1" s="1"/>
  <c r="C2804" i="1"/>
  <c r="D2804" i="1" s="1"/>
  <c r="K2804" i="1" s="1"/>
  <c r="C2805" i="1"/>
  <c r="D2805" i="1" s="1"/>
  <c r="K2805" i="1" s="1"/>
  <c r="C2806" i="1"/>
  <c r="D2806" i="1" s="1"/>
  <c r="K2806" i="1" s="1"/>
  <c r="C2807" i="1"/>
  <c r="D2807" i="1" s="1"/>
  <c r="K2807" i="1" s="1"/>
  <c r="C2808" i="1"/>
  <c r="D2808" i="1" s="1"/>
  <c r="K2808" i="1" s="1"/>
  <c r="C2809" i="1"/>
  <c r="D2809" i="1" s="1"/>
  <c r="K2809" i="1" s="1"/>
  <c r="C2810" i="1"/>
  <c r="D2810" i="1" s="1"/>
  <c r="K2810" i="1" s="1"/>
  <c r="C2811" i="1"/>
  <c r="D2811" i="1" s="1"/>
  <c r="K2811" i="1" s="1"/>
  <c r="C2812" i="1"/>
  <c r="D2812" i="1" s="1"/>
  <c r="K2812" i="1" s="1"/>
  <c r="C2813" i="1"/>
  <c r="D2813" i="1" s="1"/>
  <c r="K2813" i="1" s="1"/>
  <c r="C2814" i="1"/>
  <c r="D2814" i="1" s="1"/>
  <c r="K2814" i="1" s="1"/>
  <c r="C2815" i="1"/>
  <c r="D2815" i="1" s="1"/>
  <c r="K2815" i="1" s="1"/>
  <c r="C2816" i="1"/>
  <c r="D2816" i="1" s="1"/>
  <c r="K2816" i="1" s="1"/>
  <c r="C2817" i="1"/>
  <c r="D2817" i="1" s="1"/>
  <c r="K2817" i="1" s="1"/>
  <c r="C2818" i="1"/>
  <c r="D2818" i="1" s="1"/>
  <c r="K2818" i="1" s="1"/>
  <c r="C2819" i="1"/>
  <c r="D2819" i="1" s="1"/>
  <c r="K2819" i="1" s="1"/>
  <c r="C2820" i="1"/>
  <c r="D2820" i="1" s="1"/>
  <c r="K2820" i="1" s="1"/>
  <c r="C2821" i="1"/>
  <c r="D2821" i="1" s="1"/>
  <c r="K2821" i="1" s="1"/>
  <c r="C2822" i="1"/>
  <c r="D2822" i="1" s="1"/>
  <c r="K2822" i="1" s="1"/>
  <c r="C2823" i="1"/>
  <c r="D2823" i="1" s="1"/>
  <c r="K2823" i="1" s="1"/>
  <c r="C2824" i="1"/>
  <c r="D2824" i="1" s="1"/>
  <c r="K2824" i="1" s="1"/>
  <c r="C2825" i="1"/>
  <c r="D2825" i="1" s="1"/>
  <c r="K2825" i="1" s="1"/>
  <c r="C2826" i="1"/>
  <c r="D2826" i="1" s="1"/>
  <c r="K2826" i="1" s="1"/>
  <c r="C2827" i="1"/>
  <c r="D2827" i="1" s="1"/>
  <c r="K2827" i="1" s="1"/>
  <c r="C2828" i="1"/>
  <c r="D2828" i="1" s="1"/>
  <c r="K2828" i="1" s="1"/>
  <c r="C2829" i="1"/>
  <c r="D2829" i="1" s="1"/>
  <c r="K2829" i="1" s="1"/>
  <c r="C2830" i="1"/>
  <c r="D2830" i="1" s="1"/>
  <c r="K2830" i="1" s="1"/>
  <c r="C2831" i="1"/>
  <c r="D2831" i="1" s="1"/>
  <c r="K2831" i="1" s="1"/>
  <c r="C2832" i="1"/>
  <c r="D2832" i="1" s="1"/>
  <c r="K2832" i="1" s="1"/>
  <c r="C2833" i="1"/>
  <c r="D2833" i="1" s="1"/>
  <c r="K2833" i="1" s="1"/>
  <c r="C2834" i="1"/>
  <c r="D2834" i="1" s="1"/>
  <c r="K2834" i="1" s="1"/>
  <c r="C2835" i="1"/>
  <c r="D2835" i="1" s="1"/>
  <c r="K2835" i="1" s="1"/>
  <c r="C2836" i="1"/>
  <c r="D2836" i="1" s="1"/>
  <c r="K2836" i="1" s="1"/>
  <c r="C2837" i="1"/>
  <c r="D2837" i="1" s="1"/>
  <c r="K2837" i="1" s="1"/>
  <c r="C2838" i="1"/>
  <c r="D2838" i="1" s="1"/>
  <c r="K2838" i="1" s="1"/>
  <c r="C2839" i="1"/>
  <c r="D2839" i="1" s="1"/>
  <c r="K2839" i="1" s="1"/>
  <c r="C2840" i="1"/>
  <c r="D2840" i="1" s="1"/>
  <c r="K2840" i="1" s="1"/>
  <c r="C2841" i="1"/>
  <c r="D2841" i="1" s="1"/>
  <c r="K2841" i="1" s="1"/>
  <c r="C2842" i="1"/>
  <c r="D2842" i="1" s="1"/>
  <c r="K2842" i="1" s="1"/>
  <c r="C2843" i="1"/>
  <c r="D2843" i="1" s="1"/>
  <c r="K2843" i="1" s="1"/>
  <c r="C2844" i="1"/>
  <c r="D2844" i="1" s="1"/>
  <c r="K2844" i="1" s="1"/>
  <c r="C2845" i="1"/>
  <c r="D2845" i="1" s="1"/>
  <c r="K2845" i="1" s="1"/>
  <c r="C2846" i="1"/>
  <c r="D2846" i="1" s="1"/>
  <c r="K2846" i="1" s="1"/>
  <c r="C2847" i="1"/>
  <c r="D2847" i="1" s="1"/>
  <c r="K2847" i="1" s="1"/>
  <c r="C2848" i="1"/>
  <c r="D2848" i="1" s="1"/>
  <c r="K2848" i="1" s="1"/>
  <c r="C2849" i="1"/>
  <c r="D2849" i="1" s="1"/>
  <c r="K2849" i="1" s="1"/>
  <c r="C2850" i="1"/>
  <c r="D2850" i="1" s="1"/>
  <c r="K2850" i="1" s="1"/>
  <c r="C2851" i="1"/>
  <c r="D2851" i="1" s="1"/>
  <c r="K2851" i="1" s="1"/>
  <c r="C2852" i="1"/>
  <c r="D2852" i="1" s="1"/>
  <c r="K2852" i="1" s="1"/>
  <c r="C2853" i="1"/>
  <c r="D2853" i="1" s="1"/>
  <c r="K2853" i="1" s="1"/>
  <c r="C2854" i="1"/>
  <c r="D2854" i="1" s="1"/>
  <c r="K2854" i="1" s="1"/>
  <c r="C2855" i="1"/>
  <c r="D2855" i="1" s="1"/>
  <c r="K2855" i="1" s="1"/>
  <c r="C2856" i="1"/>
  <c r="D2856" i="1" s="1"/>
  <c r="K2856" i="1" s="1"/>
  <c r="C2857" i="1"/>
  <c r="D2857" i="1" s="1"/>
  <c r="K2857" i="1" s="1"/>
  <c r="C2858" i="1"/>
  <c r="D2858" i="1" s="1"/>
  <c r="K2858" i="1" s="1"/>
  <c r="C2859" i="1"/>
  <c r="D2859" i="1" s="1"/>
  <c r="K2859" i="1" s="1"/>
  <c r="C2860" i="1"/>
  <c r="D2860" i="1" s="1"/>
  <c r="K2860" i="1" s="1"/>
  <c r="C2861" i="1"/>
  <c r="D2861" i="1" s="1"/>
  <c r="K2861" i="1" s="1"/>
  <c r="C2862" i="1"/>
  <c r="D2862" i="1" s="1"/>
  <c r="K2862" i="1" s="1"/>
  <c r="C2863" i="1"/>
  <c r="D2863" i="1" s="1"/>
  <c r="K2863" i="1" s="1"/>
  <c r="C2864" i="1"/>
  <c r="D2864" i="1" s="1"/>
  <c r="K2864" i="1" s="1"/>
  <c r="C2865" i="1"/>
  <c r="D2865" i="1" s="1"/>
  <c r="K2865" i="1" s="1"/>
  <c r="C2866" i="1"/>
  <c r="D2866" i="1" s="1"/>
  <c r="K2866" i="1" s="1"/>
  <c r="C2867" i="1"/>
  <c r="D2867" i="1" s="1"/>
  <c r="K2867" i="1" s="1"/>
  <c r="C2868" i="1"/>
  <c r="D2868" i="1" s="1"/>
  <c r="K2868" i="1" s="1"/>
  <c r="C2869" i="1"/>
  <c r="D2869" i="1" s="1"/>
  <c r="K2869" i="1" s="1"/>
  <c r="C2870" i="1"/>
  <c r="D2870" i="1" s="1"/>
  <c r="K2870" i="1" s="1"/>
  <c r="C2871" i="1"/>
  <c r="D2871" i="1" s="1"/>
  <c r="K2871" i="1" s="1"/>
  <c r="C2872" i="1"/>
  <c r="D2872" i="1" s="1"/>
  <c r="K2872" i="1" s="1"/>
  <c r="C2873" i="1"/>
  <c r="D2873" i="1" s="1"/>
  <c r="K2873" i="1" s="1"/>
  <c r="C2874" i="1"/>
  <c r="D2874" i="1" s="1"/>
  <c r="K2874" i="1" s="1"/>
  <c r="C2875" i="1"/>
  <c r="D2875" i="1" s="1"/>
  <c r="K2875" i="1" s="1"/>
  <c r="C2876" i="1"/>
  <c r="D2876" i="1" s="1"/>
  <c r="K2876" i="1" s="1"/>
  <c r="C2877" i="1"/>
  <c r="D2877" i="1" s="1"/>
  <c r="K2877" i="1" s="1"/>
  <c r="C2878" i="1"/>
  <c r="D2878" i="1" s="1"/>
  <c r="K2878" i="1" s="1"/>
  <c r="C2879" i="1"/>
  <c r="D2879" i="1" s="1"/>
  <c r="K2879" i="1" s="1"/>
  <c r="C2880" i="1"/>
  <c r="D2880" i="1" s="1"/>
  <c r="K2880" i="1" s="1"/>
  <c r="C2881" i="1"/>
  <c r="D2881" i="1" s="1"/>
  <c r="K2881" i="1" s="1"/>
  <c r="C2882" i="1"/>
  <c r="D2882" i="1" s="1"/>
  <c r="K2882" i="1" s="1"/>
  <c r="C2883" i="1"/>
  <c r="D2883" i="1" s="1"/>
  <c r="K2883" i="1" s="1"/>
  <c r="C2884" i="1"/>
  <c r="D2884" i="1" s="1"/>
  <c r="K2884" i="1" s="1"/>
  <c r="C2885" i="1"/>
  <c r="D2885" i="1" s="1"/>
  <c r="K2885" i="1" s="1"/>
  <c r="C2886" i="1"/>
  <c r="D2886" i="1" s="1"/>
  <c r="K2886" i="1" s="1"/>
  <c r="C2887" i="1"/>
  <c r="D2887" i="1" s="1"/>
  <c r="K2887" i="1" s="1"/>
  <c r="C2888" i="1"/>
  <c r="D2888" i="1" s="1"/>
  <c r="K2888" i="1" s="1"/>
  <c r="C2889" i="1"/>
  <c r="D2889" i="1" s="1"/>
  <c r="K2889" i="1" s="1"/>
  <c r="C2890" i="1"/>
  <c r="D2890" i="1" s="1"/>
  <c r="K2890" i="1" s="1"/>
  <c r="C2891" i="1"/>
  <c r="D2891" i="1" s="1"/>
  <c r="K2891" i="1" s="1"/>
  <c r="C2892" i="1"/>
  <c r="D2892" i="1" s="1"/>
  <c r="K2892" i="1" s="1"/>
  <c r="C2893" i="1"/>
  <c r="D2893" i="1" s="1"/>
  <c r="K2893" i="1" s="1"/>
  <c r="C2894" i="1"/>
  <c r="D2894" i="1" s="1"/>
  <c r="K2894" i="1" s="1"/>
  <c r="C2895" i="1"/>
  <c r="D2895" i="1" s="1"/>
  <c r="K2895" i="1" s="1"/>
  <c r="C2896" i="1"/>
  <c r="D2896" i="1" s="1"/>
  <c r="K2896" i="1" s="1"/>
  <c r="C2897" i="1"/>
  <c r="D2897" i="1" s="1"/>
  <c r="K2897" i="1" s="1"/>
  <c r="C2898" i="1"/>
  <c r="D2898" i="1" s="1"/>
  <c r="K2898" i="1" s="1"/>
  <c r="C2899" i="1"/>
  <c r="D2899" i="1" s="1"/>
  <c r="K2899" i="1" s="1"/>
  <c r="C2900" i="1"/>
  <c r="D2900" i="1" s="1"/>
  <c r="K2900" i="1" s="1"/>
  <c r="C2901" i="1"/>
  <c r="D2901" i="1" s="1"/>
  <c r="K2901" i="1" s="1"/>
  <c r="C2902" i="1"/>
  <c r="D2902" i="1" s="1"/>
  <c r="K2902" i="1" s="1"/>
  <c r="C2903" i="1"/>
  <c r="D2903" i="1" s="1"/>
  <c r="K2903" i="1" s="1"/>
  <c r="C2904" i="1"/>
  <c r="D2904" i="1" s="1"/>
  <c r="K2904" i="1" s="1"/>
  <c r="C2905" i="1"/>
  <c r="D2905" i="1" s="1"/>
  <c r="K2905" i="1" s="1"/>
  <c r="C2906" i="1"/>
  <c r="D2906" i="1" s="1"/>
  <c r="K2906" i="1" s="1"/>
  <c r="C2907" i="1"/>
  <c r="D2907" i="1" s="1"/>
  <c r="K2907" i="1" s="1"/>
  <c r="C2908" i="1"/>
  <c r="D2908" i="1" s="1"/>
  <c r="K2908" i="1" s="1"/>
  <c r="C2909" i="1"/>
  <c r="D2909" i="1" s="1"/>
  <c r="K2909" i="1" s="1"/>
  <c r="C2910" i="1"/>
  <c r="D2910" i="1" s="1"/>
  <c r="K2910" i="1" s="1"/>
  <c r="C2911" i="1"/>
  <c r="D2911" i="1" s="1"/>
  <c r="K2911" i="1" s="1"/>
  <c r="C2912" i="1"/>
  <c r="D2912" i="1" s="1"/>
  <c r="K2912" i="1" s="1"/>
  <c r="C2913" i="1"/>
  <c r="D2913" i="1" s="1"/>
  <c r="K2913" i="1" s="1"/>
  <c r="C2914" i="1"/>
  <c r="D2914" i="1" s="1"/>
  <c r="K2914" i="1" s="1"/>
  <c r="C2915" i="1"/>
  <c r="D2915" i="1" s="1"/>
  <c r="K2915" i="1" s="1"/>
  <c r="C2916" i="1"/>
  <c r="D2916" i="1" s="1"/>
  <c r="K2916" i="1" s="1"/>
  <c r="C2917" i="1"/>
  <c r="D2917" i="1" s="1"/>
  <c r="K2917" i="1" s="1"/>
  <c r="C2918" i="1"/>
  <c r="D2918" i="1" s="1"/>
  <c r="K2918" i="1" s="1"/>
  <c r="C2919" i="1"/>
  <c r="D2919" i="1" s="1"/>
  <c r="K2919" i="1" s="1"/>
  <c r="C2920" i="1"/>
  <c r="D2920" i="1" s="1"/>
  <c r="K2920" i="1" s="1"/>
  <c r="C2921" i="1"/>
  <c r="D2921" i="1" s="1"/>
  <c r="K2921" i="1" s="1"/>
  <c r="C2922" i="1"/>
  <c r="D2922" i="1" s="1"/>
  <c r="K2922" i="1" s="1"/>
  <c r="C2923" i="1"/>
  <c r="D2923" i="1" s="1"/>
  <c r="K2923" i="1" s="1"/>
  <c r="C2924" i="1"/>
  <c r="D2924" i="1" s="1"/>
  <c r="K2924" i="1" s="1"/>
  <c r="C2925" i="1"/>
  <c r="D2925" i="1" s="1"/>
  <c r="K2925" i="1" s="1"/>
  <c r="C2926" i="1"/>
  <c r="D2926" i="1" s="1"/>
  <c r="K2926" i="1" s="1"/>
  <c r="C2927" i="1"/>
  <c r="D2927" i="1" s="1"/>
  <c r="K2927" i="1" s="1"/>
  <c r="C2928" i="1"/>
  <c r="D2928" i="1" s="1"/>
  <c r="K2928" i="1" s="1"/>
  <c r="C2929" i="1"/>
  <c r="D2929" i="1" s="1"/>
  <c r="K2929" i="1" s="1"/>
  <c r="C2930" i="1"/>
  <c r="D2930" i="1" s="1"/>
  <c r="K2930" i="1" s="1"/>
  <c r="C2931" i="1"/>
  <c r="D2931" i="1" s="1"/>
  <c r="K2931" i="1" s="1"/>
  <c r="C2932" i="1"/>
  <c r="D2932" i="1" s="1"/>
  <c r="K2932" i="1" s="1"/>
  <c r="C2933" i="1"/>
  <c r="D2933" i="1" s="1"/>
  <c r="K2933" i="1" s="1"/>
  <c r="C2934" i="1"/>
  <c r="D2934" i="1" s="1"/>
  <c r="K2934" i="1" s="1"/>
  <c r="C2935" i="1"/>
  <c r="D2935" i="1" s="1"/>
  <c r="K2935" i="1" s="1"/>
  <c r="C2936" i="1"/>
  <c r="D2936" i="1" s="1"/>
  <c r="K2936" i="1" s="1"/>
  <c r="C2937" i="1"/>
  <c r="D2937" i="1" s="1"/>
  <c r="K2937" i="1" s="1"/>
  <c r="C2938" i="1"/>
  <c r="D2938" i="1" s="1"/>
  <c r="K2938" i="1" s="1"/>
  <c r="C2939" i="1"/>
  <c r="D2939" i="1" s="1"/>
  <c r="K2939" i="1" s="1"/>
  <c r="C2940" i="1"/>
  <c r="D2940" i="1" s="1"/>
  <c r="K2940" i="1" s="1"/>
  <c r="C2941" i="1"/>
  <c r="D2941" i="1" s="1"/>
  <c r="K2941" i="1" s="1"/>
  <c r="C2942" i="1"/>
  <c r="D2942" i="1" s="1"/>
  <c r="K2942" i="1" s="1"/>
  <c r="C2943" i="1"/>
  <c r="D2943" i="1" s="1"/>
  <c r="K2943" i="1" s="1"/>
  <c r="C2944" i="1"/>
  <c r="D2944" i="1" s="1"/>
  <c r="K2944" i="1" s="1"/>
  <c r="C2945" i="1"/>
  <c r="D2945" i="1" s="1"/>
  <c r="K2945" i="1" s="1"/>
  <c r="C2946" i="1"/>
  <c r="D2946" i="1" s="1"/>
  <c r="K2946" i="1" s="1"/>
  <c r="C2947" i="1"/>
  <c r="D2947" i="1" s="1"/>
  <c r="K2947" i="1" s="1"/>
  <c r="C2948" i="1"/>
  <c r="D2948" i="1" s="1"/>
  <c r="K2948" i="1" s="1"/>
  <c r="C2949" i="1"/>
  <c r="D2949" i="1" s="1"/>
  <c r="K2949" i="1" s="1"/>
  <c r="C2950" i="1"/>
  <c r="D2950" i="1" s="1"/>
  <c r="K2950" i="1" s="1"/>
  <c r="C2951" i="1"/>
  <c r="D2951" i="1" s="1"/>
  <c r="K2951" i="1" s="1"/>
  <c r="C2952" i="1"/>
  <c r="D2952" i="1" s="1"/>
  <c r="K2952" i="1" s="1"/>
  <c r="C2953" i="1"/>
  <c r="D2953" i="1" s="1"/>
  <c r="K2953" i="1" s="1"/>
  <c r="C2954" i="1"/>
  <c r="D2954" i="1" s="1"/>
  <c r="K2954" i="1" s="1"/>
  <c r="C2955" i="1"/>
  <c r="D2955" i="1" s="1"/>
  <c r="K2955" i="1" s="1"/>
  <c r="C2956" i="1"/>
  <c r="D2956" i="1" s="1"/>
  <c r="K2956" i="1" s="1"/>
  <c r="C2957" i="1"/>
  <c r="D2957" i="1" s="1"/>
  <c r="K2957" i="1" s="1"/>
  <c r="C2958" i="1"/>
  <c r="D2958" i="1" s="1"/>
  <c r="K2958" i="1" s="1"/>
  <c r="C2959" i="1"/>
  <c r="D2959" i="1" s="1"/>
  <c r="K2959" i="1" s="1"/>
  <c r="C2960" i="1"/>
  <c r="D2960" i="1" s="1"/>
  <c r="K2960" i="1" s="1"/>
  <c r="C2961" i="1"/>
  <c r="D2961" i="1" s="1"/>
  <c r="K2961" i="1" s="1"/>
  <c r="C2962" i="1"/>
  <c r="D2962" i="1" s="1"/>
  <c r="K2962" i="1" s="1"/>
  <c r="C2963" i="1"/>
  <c r="D2963" i="1" s="1"/>
  <c r="K2963" i="1" s="1"/>
  <c r="C2964" i="1"/>
  <c r="D2964" i="1" s="1"/>
  <c r="K2964" i="1" s="1"/>
  <c r="C2965" i="1"/>
  <c r="D2965" i="1" s="1"/>
  <c r="K2965" i="1" s="1"/>
  <c r="C2966" i="1"/>
  <c r="D2966" i="1" s="1"/>
  <c r="K2966" i="1" s="1"/>
  <c r="C2967" i="1"/>
  <c r="D2967" i="1" s="1"/>
  <c r="K2967" i="1" s="1"/>
  <c r="C2968" i="1"/>
  <c r="D2968" i="1" s="1"/>
  <c r="K2968" i="1" s="1"/>
  <c r="C2969" i="1"/>
  <c r="D2969" i="1" s="1"/>
  <c r="K2969" i="1" s="1"/>
  <c r="C2970" i="1"/>
  <c r="D2970" i="1" s="1"/>
  <c r="K2970" i="1" s="1"/>
  <c r="C2971" i="1"/>
  <c r="D2971" i="1" s="1"/>
  <c r="K2971" i="1" s="1"/>
  <c r="C2972" i="1"/>
  <c r="D2972" i="1" s="1"/>
  <c r="K2972" i="1" s="1"/>
  <c r="C2973" i="1"/>
  <c r="D2973" i="1" s="1"/>
  <c r="K2973" i="1" s="1"/>
  <c r="C2974" i="1"/>
  <c r="D2974" i="1" s="1"/>
  <c r="K2974" i="1" s="1"/>
  <c r="C2975" i="1"/>
  <c r="D2975" i="1" s="1"/>
  <c r="K2975" i="1" s="1"/>
  <c r="C2976" i="1"/>
  <c r="D2976" i="1" s="1"/>
  <c r="K2976" i="1" s="1"/>
  <c r="C2977" i="1"/>
  <c r="D2977" i="1" s="1"/>
  <c r="K2977" i="1" s="1"/>
  <c r="C2978" i="1"/>
  <c r="D2978" i="1" s="1"/>
  <c r="K2978" i="1" s="1"/>
  <c r="C2979" i="1"/>
  <c r="D2979" i="1" s="1"/>
  <c r="K2979" i="1" s="1"/>
  <c r="C2980" i="1"/>
  <c r="D2980" i="1" s="1"/>
  <c r="K2980" i="1" s="1"/>
  <c r="C2981" i="1"/>
  <c r="D2981" i="1" s="1"/>
  <c r="K2981" i="1" s="1"/>
  <c r="C2982" i="1"/>
  <c r="D2982" i="1" s="1"/>
  <c r="K2982" i="1" s="1"/>
  <c r="C2983" i="1"/>
  <c r="D2983" i="1" s="1"/>
  <c r="K2983" i="1" s="1"/>
  <c r="C2984" i="1"/>
  <c r="D2984" i="1" s="1"/>
  <c r="K2984" i="1" s="1"/>
  <c r="C2985" i="1"/>
  <c r="D2985" i="1" s="1"/>
  <c r="K2985" i="1" s="1"/>
  <c r="C2986" i="1"/>
  <c r="D2986" i="1" s="1"/>
  <c r="K2986" i="1" s="1"/>
  <c r="C2987" i="1"/>
  <c r="D2987" i="1" s="1"/>
  <c r="K2987" i="1" s="1"/>
  <c r="C2988" i="1"/>
  <c r="D2988" i="1" s="1"/>
  <c r="K2988" i="1" s="1"/>
  <c r="C2989" i="1"/>
  <c r="D2989" i="1" s="1"/>
  <c r="K2989" i="1" s="1"/>
  <c r="C2990" i="1"/>
  <c r="D2990" i="1" s="1"/>
  <c r="K2990" i="1" s="1"/>
  <c r="C2991" i="1"/>
  <c r="D2991" i="1" s="1"/>
  <c r="K2991" i="1" s="1"/>
  <c r="C2992" i="1"/>
  <c r="D2992" i="1" s="1"/>
  <c r="K2992" i="1" s="1"/>
  <c r="C2993" i="1"/>
  <c r="D2993" i="1" s="1"/>
  <c r="K2993" i="1" s="1"/>
  <c r="C2994" i="1"/>
  <c r="D2994" i="1" s="1"/>
  <c r="K2994" i="1" s="1"/>
  <c r="C2995" i="1"/>
  <c r="D2995" i="1" s="1"/>
  <c r="K2995" i="1" s="1"/>
  <c r="C2996" i="1"/>
  <c r="D2996" i="1" s="1"/>
  <c r="K2996" i="1" s="1"/>
  <c r="C2997" i="1"/>
  <c r="D2997" i="1" s="1"/>
  <c r="K2997" i="1" s="1"/>
  <c r="C2998" i="1"/>
  <c r="D2998" i="1" s="1"/>
  <c r="K2998" i="1" s="1"/>
  <c r="C2999" i="1"/>
  <c r="D2999" i="1" s="1"/>
  <c r="K2999" i="1" s="1"/>
  <c r="C3000" i="1"/>
  <c r="D3000" i="1" s="1"/>
  <c r="K3000" i="1" s="1"/>
  <c r="C3001" i="1"/>
  <c r="D3001" i="1" s="1"/>
  <c r="K3001" i="1" s="1"/>
  <c r="C3002" i="1"/>
  <c r="D3002" i="1" s="1"/>
  <c r="K3002" i="1" s="1"/>
  <c r="C3003" i="1"/>
  <c r="D3003" i="1" s="1"/>
  <c r="K3003" i="1" s="1"/>
  <c r="C3004" i="1"/>
  <c r="D3004" i="1" s="1"/>
  <c r="K3004" i="1" s="1"/>
  <c r="C3005" i="1"/>
  <c r="D3005" i="1" s="1"/>
  <c r="K3005" i="1" s="1"/>
  <c r="C3006" i="1"/>
  <c r="D3006" i="1" s="1"/>
  <c r="K3006" i="1" s="1"/>
  <c r="C3007" i="1"/>
  <c r="D3007" i="1" s="1"/>
  <c r="K3007" i="1" s="1"/>
  <c r="C3008" i="1"/>
  <c r="D3008" i="1" s="1"/>
  <c r="K3008" i="1" s="1"/>
  <c r="C3009" i="1"/>
  <c r="D3009" i="1" s="1"/>
  <c r="K3009" i="1" s="1"/>
  <c r="C3010" i="1"/>
  <c r="D3010" i="1" s="1"/>
  <c r="K3010" i="1" s="1"/>
  <c r="C3011" i="1"/>
  <c r="D3011" i="1" s="1"/>
  <c r="K3011" i="1" s="1"/>
  <c r="C3012" i="1"/>
  <c r="D3012" i="1" s="1"/>
  <c r="K3012" i="1" s="1"/>
  <c r="C3013" i="1"/>
  <c r="D3013" i="1" s="1"/>
  <c r="K3013" i="1" s="1"/>
  <c r="C3014" i="1"/>
  <c r="D3014" i="1" s="1"/>
  <c r="K3014" i="1" s="1"/>
  <c r="C3015" i="1"/>
  <c r="D3015" i="1" s="1"/>
  <c r="K3015" i="1" s="1"/>
  <c r="C3016" i="1"/>
  <c r="D3016" i="1" s="1"/>
  <c r="K3016" i="1" s="1"/>
  <c r="C3017" i="1"/>
  <c r="D3017" i="1" s="1"/>
  <c r="K3017" i="1" s="1"/>
  <c r="C3018" i="1"/>
  <c r="D3018" i="1" s="1"/>
  <c r="K3018" i="1" s="1"/>
  <c r="C3019" i="1"/>
  <c r="D3019" i="1" s="1"/>
  <c r="K3019" i="1" s="1"/>
  <c r="C3020" i="1"/>
  <c r="D3020" i="1" s="1"/>
  <c r="K3020" i="1" s="1"/>
  <c r="C3021" i="1"/>
  <c r="D3021" i="1" s="1"/>
  <c r="K3021" i="1" s="1"/>
  <c r="C3022" i="1"/>
  <c r="D3022" i="1" s="1"/>
  <c r="K3022" i="1" s="1"/>
  <c r="C3023" i="1"/>
  <c r="D3023" i="1" s="1"/>
  <c r="K3023" i="1" s="1"/>
  <c r="C3024" i="1"/>
  <c r="D3024" i="1" s="1"/>
  <c r="K3024" i="1" s="1"/>
  <c r="C3025" i="1"/>
  <c r="D3025" i="1" s="1"/>
  <c r="K3025" i="1" s="1"/>
  <c r="C3026" i="1"/>
  <c r="D3026" i="1" s="1"/>
  <c r="K3026" i="1" s="1"/>
  <c r="C3027" i="1"/>
  <c r="D3027" i="1" s="1"/>
  <c r="K3027" i="1" s="1"/>
  <c r="C3028" i="1"/>
  <c r="D3028" i="1" s="1"/>
  <c r="K3028" i="1" s="1"/>
  <c r="C3029" i="1"/>
  <c r="D3029" i="1" s="1"/>
  <c r="K3029" i="1" s="1"/>
  <c r="C3030" i="1"/>
  <c r="D3030" i="1" s="1"/>
  <c r="K3030" i="1" s="1"/>
  <c r="C3031" i="1"/>
  <c r="D3031" i="1" s="1"/>
  <c r="K3031" i="1" s="1"/>
  <c r="C3032" i="1"/>
  <c r="D3032" i="1" s="1"/>
  <c r="K3032" i="1" s="1"/>
  <c r="C3033" i="1"/>
  <c r="D3033" i="1" s="1"/>
  <c r="K3033" i="1" s="1"/>
  <c r="C3034" i="1"/>
  <c r="D3034" i="1" s="1"/>
  <c r="K3034" i="1" s="1"/>
  <c r="C3035" i="1"/>
  <c r="D3035" i="1" s="1"/>
  <c r="K3035" i="1" s="1"/>
  <c r="C3036" i="1"/>
  <c r="D3036" i="1" s="1"/>
  <c r="K3036" i="1" s="1"/>
  <c r="C3037" i="1"/>
  <c r="D3037" i="1" s="1"/>
  <c r="K3037" i="1" s="1"/>
  <c r="C3038" i="1"/>
  <c r="D3038" i="1" s="1"/>
  <c r="K3038" i="1" s="1"/>
  <c r="C3039" i="1"/>
  <c r="D3039" i="1" s="1"/>
  <c r="K3039" i="1" s="1"/>
  <c r="C3040" i="1"/>
  <c r="D3040" i="1" s="1"/>
  <c r="K3040" i="1" s="1"/>
  <c r="C3041" i="1"/>
  <c r="D3041" i="1" s="1"/>
  <c r="K3041" i="1" s="1"/>
  <c r="C3042" i="1"/>
  <c r="D3042" i="1" s="1"/>
  <c r="K3042" i="1" s="1"/>
  <c r="C3043" i="1"/>
  <c r="D3043" i="1" s="1"/>
  <c r="K3043" i="1" s="1"/>
  <c r="C3044" i="1"/>
  <c r="D3044" i="1" s="1"/>
  <c r="K3044" i="1" s="1"/>
  <c r="C3045" i="1"/>
  <c r="D3045" i="1" s="1"/>
  <c r="K3045" i="1" s="1"/>
  <c r="C3046" i="1"/>
  <c r="D3046" i="1" s="1"/>
  <c r="K3046" i="1" s="1"/>
  <c r="C3047" i="1"/>
  <c r="D3047" i="1" s="1"/>
  <c r="K3047" i="1" s="1"/>
  <c r="C3048" i="1"/>
  <c r="D3048" i="1" s="1"/>
  <c r="K3048" i="1" s="1"/>
  <c r="C3049" i="1"/>
  <c r="D3049" i="1" s="1"/>
  <c r="K3049" i="1" s="1"/>
  <c r="C3050" i="1"/>
  <c r="D3050" i="1" s="1"/>
  <c r="K3050" i="1" s="1"/>
  <c r="C3051" i="1"/>
  <c r="D3051" i="1" s="1"/>
  <c r="K3051" i="1" s="1"/>
  <c r="C3052" i="1"/>
  <c r="D3052" i="1" s="1"/>
  <c r="K3052" i="1" s="1"/>
  <c r="C3053" i="1"/>
  <c r="D3053" i="1" s="1"/>
  <c r="K3053" i="1" s="1"/>
  <c r="C3054" i="1"/>
  <c r="D3054" i="1" s="1"/>
  <c r="K3054" i="1" s="1"/>
  <c r="C3055" i="1"/>
  <c r="D3055" i="1" s="1"/>
  <c r="K3055" i="1" s="1"/>
  <c r="C3056" i="1"/>
  <c r="D3056" i="1" s="1"/>
  <c r="K3056" i="1" s="1"/>
  <c r="C3057" i="1"/>
  <c r="D3057" i="1" s="1"/>
  <c r="K3057" i="1" s="1"/>
  <c r="C3058" i="1"/>
  <c r="D3058" i="1" s="1"/>
  <c r="K3058" i="1" s="1"/>
  <c r="C3059" i="1"/>
  <c r="D3059" i="1" s="1"/>
  <c r="K3059" i="1" s="1"/>
  <c r="C3060" i="1"/>
  <c r="D3060" i="1" s="1"/>
  <c r="K3060" i="1" s="1"/>
  <c r="C3061" i="1"/>
  <c r="D3061" i="1" s="1"/>
  <c r="K3061" i="1" s="1"/>
  <c r="C3062" i="1"/>
  <c r="D3062" i="1" s="1"/>
  <c r="K3062" i="1" s="1"/>
  <c r="C3063" i="1"/>
  <c r="D3063" i="1" s="1"/>
  <c r="K3063" i="1" s="1"/>
  <c r="C3064" i="1"/>
  <c r="D3064" i="1" s="1"/>
  <c r="K3064" i="1" s="1"/>
  <c r="C3065" i="1"/>
  <c r="D3065" i="1" s="1"/>
  <c r="K3065" i="1" s="1"/>
  <c r="C3066" i="1"/>
  <c r="D3066" i="1" s="1"/>
  <c r="K3066" i="1" s="1"/>
  <c r="C3067" i="1"/>
  <c r="D3067" i="1" s="1"/>
  <c r="K3067" i="1" s="1"/>
  <c r="C3068" i="1"/>
  <c r="D3068" i="1" s="1"/>
  <c r="K3068" i="1" s="1"/>
  <c r="C3069" i="1"/>
  <c r="D3069" i="1" s="1"/>
  <c r="K3069" i="1" s="1"/>
  <c r="C3070" i="1"/>
  <c r="D3070" i="1" s="1"/>
  <c r="K3070" i="1" s="1"/>
  <c r="C3071" i="1"/>
  <c r="D3071" i="1" s="1"/>
  <c r="K3071" i="1" s="1"/>
  <c r="C3072" i="1"/>
  <c r="D3072" i="1" s="1"/>
  <c r="K3072" i="1" s="1"/>
  <c r="C3073" i="1"/>
  <c r="D3073" i="1" s="1"/>
  <c r="K3073" i="1" s="1"/>
  <c r="C3074" i="1"/>
  <c r="D3074" i="1" s="1"/>
  <c r="K3074" i="1" s="1"/>
  <c r="C3075" i="1"/>
  <c r="D3075" i="1" s="1"/>
  <c r="K3075" i="1" s="1"/>
  <c r="C3076" i="1"/>
  <c r="D3076" i="1" s="1"/>
  <c r="K3076" i="1" s="1"/>
  <c r="C3077" i="1"/>
  <c r="D3077" i="1" s="1"/>
  <c r="K3077" i="1" s="1"/>
  <c r="C3078" i="1"/>
  <c r="D3078" i="1" s="1"/>
  <c r="K3078" i="1" s="1"/>
  <c r="C3079" i="1"/>
  <c r="D3079" i="1" s="1"/>
  <c r="K3079" i="1" s="1"/>
  <c r="C3080" i="1"/>
  <c r="D3080" i="1" s="1"/>
  <c r="K3080" i="1" s="1"/>
  <c r="C3081" i="1"/>
  <c r="D3081" i="1" s="1"/>
  <c r="K3081" i="1" s="1"/>
  <c r="C3082" i="1"/>
  <c r="D3082" i="1" s="1"/>
  <c r="K3082" i="1" s="1"/>
  <c r="C3083" i="1"/>
  <c r="D3083" i="1" s="1"/>
  <c r="K3083" i="1" s="1"/>
  <c r="C3084" i="1"/>
  <c r="D3084" i="1" s="1"/>
  <c r="K3084" i="1" s="1"/>
  <c r="C3085" i="1"/>
  <c r="D3085" i="1" s="1"/>
  <c r="K3085" i="1" s="1"/>
  <c r="C3086" i="1"/>
  <c r="D3086" i="1" s="1"/>
  <c r="K3086" i="1" s="1"/>
  <c r="C3087" i="1"/>
  <c r="D3087" i="1" s="1"/>
  <c r="K3087" i="1" s="1"/>
  <c r="C3088" i="1"/>
  <c r="D3088" i="1" s="1"/>
  <c r="K3088" i="1" s="1"/>
  <c r="C3089" i="1"/>
  <c r="D3089" i="1" s="1"/>
  <c r="K3089" i="1" s="1"/>
  <c r="C3090" i="1"/>
  <c r="D3090" i="1" s="1"/>
  <c r="K3090" i="1" s="1"/>
  <c r="C3091" i="1"/>
  <c r="D3091" i="1" s="1"/>
  <c r="K3091" i="1" s="1"/>
  <c r="C3092" i="1"/>
  <c r="D3092" i="1" s="1"/>
  <c r="K3092" i="1" s="1"/>
  <c r="C3093" i="1"/>
  <c r="D3093" i="1" s="1"/>
  <c r="K3093" i="1" s="1"/>
  <c r="C3094" i="1"/>
  <c r="D3094" i="1" s="1"/>
  <c r="K3094" i="1" s="1"/>
  <c r="C3095" i="1"/>
  <c r="D3095" i="1" s="1"/>
  <c r="K3095" i="1" s="1"/>
  <c r="C3096" i="1"/>
  <c r="D3096" i="1" s="1"/>
  <c r="K3096" i="1" s="1"/>
  <c r="C3097" i="1"/>
  <c r="D3097" i="1" s="1"/>
  <c r="K3097" i="1" s="1"/>
  <c r="C3098" i="1"/>
  <c r="D3098" i="1" s="1"/>
  <c r="K3098" i="1" s="1"/>
  <c r="C3099" i="1"/>
  <c r="D3099" i="1" s="1"/>
  <c r="K3099" i="1" s="1"/>
  <c r="C3100" i="1"/>
  <c r="D3100" i="1" s="1"/>
  <c r="K3100" i="1" s="1"/>
  <c r="C3101" i="1"/>
  <c r="D3101" i="1" s="1"/>
  <c r="K3101" i="1" s="1"/>
  <c r="C3102" i="1"/>
  <c r="D3102" i="1" s="1"/>
  <c r="K3102" i="1" s="1"/>
  <c r="C3103" i="1"/>
  <c r="D3103" i="1" s="1"/>
  <c r="K3103" i="1" s="1"/>
  <c r="C3104" i="1"/>
  <c r="D3104" i="1" s="1"/>
  <c r="K3104" i="1" s="1"/>
  <c r="C3105" i="1"/>
  <c r="D3105" i="1" s="1"/>
  <c r="K3105" i="1" s="1"/>
  <c r="C3106" i="1"/>
  <c r="D3106" i="1" s="1"/>
  <c r="K3106" i="1" s="1"/>
  <c r="C3107" i="1"/>
  <c r="D3107" i="1" s="1"/>
  <c r="K3107" i="1" s="1"/>
  <c r="C3108" i="1"/>
  <c r="D3108" i="1" s="1"/>
  <c r="K3108" i="1" s="1"/>
  <c r="C3109" i="1"/>
  <c r="D3109" i="1" s="1"/>
  <c r="K3109" i="1" s="1"/>
  <c r="C3110" i="1"/>
  <c r="D3110" i="1" s="1"/>
  <c r="K3110" i="1" s="1"/>
  <c r="C3111" i="1"/>
  <c r="D3111" i="1" s="1"/>
  <c r="K3111" i="1" s="1"/>
  <c r="C3112" i="1"/>
  <c r="D3112" i="1" s="1"/>
  <c r="K3112" i="1" s="1"/>
  <c r="C3113" i="1"/>
  <c r="D3113" i="1" s="1"/>
  <c r="K3113" i="1" s="1"/>
  <c r="C3114" i="1"/>
  <c r="D3114" i="1" s="1"/>
  <c r="K3114" i="1" s="1"/>
  <c r="C3115" i="1"/>
  <c r="D3115" i="1" s="1"/>
  <c r="K3115" i="1" s="1"/>
  <c r="C3116" i="1"/>
  <c r="D3116" i="1" s="1"/>
  <c r="K3116" i="1" s="1"/>
  <c r="C3117" i="1"/>
  <c r="D3117" i="1" s="1"/>
  <c r="K3117" i="1" s="1"/>
  <c r="C3118" i="1"/>
  <c r="D3118" i="1" s="1"/>
  <c r="K3118" i="1" s="1"/>
  <c r="C3119" i="1"/>
  <c r="D3119" i="1" s="1"/>
  <c r="K3119" i="1" s="1"/>
  <c r="C3120" i="1"/>
  <c r="D3120" i="1" s="1"/>
  <c r="K3120" i="1" s="1"/>
  <c r="C3121" i="1"/>
  <c r="D3121" i="1" s="1"/>
  <c r="K3121" i="1" s="1"/>
  <c r="C3122" i="1"/>
  <c r="D3122" i="1" s="1"/>
  <c r="K3122" i="1" s="1"/>
  <c r="C3123" i="1"/>
  <c r="D3123" i="1" s="1"/>
  <c r="K3123" i="1" s="1"/>
  <c r="C3124" i="1"/>
  <c r="D3124" i="1" s="1"/>
  <c r="K3124" i="1" s="1"/>
  <c r="C3125" i="1"/>
  <c r="D3125" i="1" s="1"/>
  <c r="K3125" i="1" s="1"/>
  <c r="C3126" i="1"/>
  <c r="D3126" i="1" s="1"/>
  <c r="K3126" i="1" s="1"/>
  <c r="C3127" i="1"/>
  <c r="D3127" i="1" s="1"/>
  <c r="K3127" i="1" s="1"/>
  <c r="C3128" i="1"/>
  <c r="D3128" i="1" s="1"/>
  <c r="K3128" i="1" s="1"/>
  <c r="C3129" i="1"/>
  <c r="D3129" i="1" s="1"/>
  <c r="K3129" i="1" s="1"/>
  <c r="C3130" i="1"/>
  <c r="D3130" i="1" s="1"/>
  <c r="K3130" i="1" s="1"/>
  <c r="C3131" i="1"/>
  <c r="D3131" i="1" s="1"/>
  <c r="K3131" i="1" s="1"/>
  <c r="C3132" i="1"/>
  <c r="D3132" i="1" s="1"/>
  <c r="K3132" i="1" s="1"/>
  <c r="C3133" i="1"/>
  <c r="D3133" i="1" s="1"/>
  <c r="K3133" i="1" s="1"/>
  <c r="C3134" i="1"/>
  <c r="D3134" i="1" s="1"/>
  <c r="K3134" i="1" s="1"/>
  <c r="C3135" i="1"/>
  <c r="D3135" i="1" s="1"/>
  <c r="K3135" i="1" s="1"/>
  <c r="C3136" i="1"/>
  <c r="D3136" i="1" s="1"/>
  <c r="K3136" i="1" s="1"/>
  <c r="C3137" i="1"/>
  <c r="D3137" i="1" s="1"/>
  <c r="K3137" i="1" s="1"/>
  <c r="C3138" i="1"/>
  <c r="D3138" i="1" s="1"/>
  <c r="K3138" i="1" s="1"/>
  <c r="C3139" i="1"/>
  <c r="D3139" i="1" s="1"/>
  <c r="K3139" i="1" s="1"/>
  <c r="C3140" i="1"/>
  <c r="D3140" i="1" s="1"/>
  <c r="K3140" i="1" s="1"/>
  <c r="C3141" i="1"/>
  <c r="D3141" i="1" s="1"/>
  <c r="K3141" i="1" s="1"/>
  <c r="C3142" i="1"/>
  <c r="D3142" i="1" s="1"/>
  <c r="K3142" i="1" s="1"/>
  <c r="C3143" i="1"/>
  <c r="D3143" i="1" s="1"/>
  <c r="K3143" i="1" s="1"/>
  <c r="C3144" i="1"/>
  <c r="D3144" i="1" s="1"/>
  <c r="K3144" i="1" s="1"/>
  <c r="C3145" i="1"/>
  <c r="D3145" i="1" s="1"/>
  <c r="K3145" i="1" s="1"/>
  <c r="C3146" i="1"/>
  <c r="D3146" i="1" s="1"/>
  <c r="K3146" i="1" s="1"/>
  <c r="C3147" i="1"/>
  <c r="D3147" i="1" s="1"/>
  <c r="K3147" i="1" s="1"/>
  <c r="C3148" i="1"/>
  <c r="D3148" i="1" s="1"/>
  <c r="K3148" i="1" s="1"/>
  <c r="C3149" i="1"/>
  <c r="D3149" i="1" s="1"/>
  <c r="K3149" i="1" s="1"/>
  <c r="C3150" i="1"/>
  <c r="D3150" i="1" s="1"/>
  <c r="K3150" i="1" s="1"/>
  <c r="C3151" i="1"/>
  <c r="D3151" i="1" s="1"/>
  <c r="K3151" i="1" s="1"/>
  <c r="C3152" i="1"/>
  <c r="D3152" i="1" s="1"/>
  <c r="K3152" i="1" s="1"/>
  <c r="C3153" i="1"/>
  <c r="D3153" i="1" s="1"/>
  <c r="K3153" i="1" s="1"/>
  <c r="C3154" i="1"/>
  <c r="D3154" i="1" s="1"/>
  <c r="K3154" i="1" s="1"/>
  <c r="C3155" i="1"/>
  <c r="D3155" i="1" s="1"/>
  <c r="K3155" i="1" s="1"/>
  <c r="C3156" i="1"/>
  <c r="D3156" i="1" s="1"/>
  <c r="K3156" i="1" s="1"/>
  <c r="C3157" i="1"/>
  <c r="D3157" i="1" s="1"/>
  <c r="K3157" i="1" s="1"/>
  <c r="C3158" i="1"/>
  <c r="D3158" i="1" s="1"/>
  <c r="K3158" i="1" s="1"/>
  <c r="C3159" i="1"/>
  <c r="D3159" i="1" s="1"/>
  <c r="K3159" i="1" s="1"/>
  <c r="C3160" i="1"/>
  <c r="D3160" i="1" s="1"/>
  <c r="K3160" i="1" s="1"/>
  <c r="C3161" i="1"/>
  <c r="D3161" i="1" s="1"/>
  <c r="K3161" i="1" s="1"/>
  <c r="C3162" i="1"/>
  <c r="D3162" i="1" s="1"/>
  <c r="K3162" i="1" s="1"/>
  <c r="C3163" i="1"/>
  <c r="D3163" i="1" s="1"/>
  <c r="K3163" i="1" s="1"/>
  <c r="C3164" i="1"/>
  <c r="D3164" i="1" s="1"/>
  <c r="K3164" i="1" s="1"/>
  <c r="C3165" i="1"/>
  <c r="D3165" i="1" s="1"/>
  <c r="K3165" i="1" s="1"/>
  <c r="C3166" i="1"/>
  <c r="D3166" i="1" s="1"/>
  <c r="K3166" i="1" s="1"/>
  <c r="C3167" i="1"/>
  <c r="D3167" i="1" s="1"/>
  <c r="K3167" i="1" s="1"/>
  <c r="C3168" i="1"/>
  <c r="D3168" i="1" s="1"/>
  <c r="K3168" i="1" s="1"/>
  <c r="C3169" i="1"/>
  <c r="D3169" i="1" s="1"/>
  <c r="K3169" i="1" s="1"/>
  <c r="C3170" i="1"/>
  <c r="D3170" i="1" s="1"/>
  <c r="K3170" i="1" s="1"/>
  <c r="C3171" i="1"/>
  <c r="D3171" i="1" s="1"/>
  <c r="K3171" i="1" s="1"/>
  <c r="C3172" i="1"/>
  <c r="D3172" i="1" s="1"/>
  <c r="K3172" i="1" s="1"/>
  <c r="C3173" i="1"/>
  <c r="D3173" i="1" s="1"/>
  <c r="K3173" i="1" s="1"/>
  <c r="C3174" i="1"/>
  <c r="D3174" i="1" s="1"/>
  <c r="K3174" i="1" s="1"/>
  <c r="C3175" i="1"/>
  <c r="D3175" i="1" s="1"/>
  <c r="K3175" i="1" s="1"/>
  <c r="C3176" i="1"/>
  <c r="D3176" i="1" s="1"/>
  <c r="K3176" i="1" s="1"/>
  <c r="C3177" i="1"/>
  <c r="D3177" i="1" s="1"/>
  <c r="K3177" i="1" s="1"/>
  <c r="C3178" i="1"/>
  <c r="D3178" i="1" s="1"/>
  <c r="K3178" i="1" s="1"/>
  <c r="C3179" i="1"/>
  <c r="D3179" i="1" s="1"/>
  <c r="K3179" i="1" s="1"/>
  <c r="C3180" i="1"/>
  <c r="D3180" i="1" s="1"/>
  <c r="K3180" i="1" s="1"/>
  <c r="C3181" i="1"/>
  <c r="D3181" i="1" s="1"/>
  <c r="K3181" i="1" s="1"/>
  <c r="C3182" i="1"/>
  <c r="D3182" i="1" s="1"/>
  <c r="K3182" i="1" s="1"/>
  <c r="C3183" i="1"/>
  <c r="D3183" i="1" s="1"/>
  <c r="K3183" i="1" s="1"/>
  <c r="C3184" i="1"/>
  <c r="D3184" i="1" s="1"/>
  <c r="K3184" i="1" s="1"/>
  <c r="C3185" i="1"/>
  <c r="D3185" i="1" s="1"/>
  <c r="K3185" i="1" s="1"/>
  <c r="C3186" i="1"/>
  <c r="D3186" i="1" s="1"/>
  <c r="K3186" i="1" s="1"/>
  <c r="C3187" i="1"/>
  <c r="D3187" i="1" s="1"/>
  <c r="K3187" i="1" s="1"/>
  <c r="C3188" i="1"/>
  <c r="D3188" i="1" s="1"/>
  <c r="K3188" i="1" s="1"/>
  <c r="C3189" i="1"/>
  <c r="D3189" i="1" s="1"/>
  <c r="K3189" i="1" s="1"/>
  <c r="C3190" i="1"/>
  <c r="D3190" i="1" s="1"/>
  <c r="K3190" i="1" s="1"/>
  <c r="C3191" i="1"/>
  <c r="D3191" i="1" s="1"/>
  <c r="K3191" i="1" s="1"/>
  <c r="C3192" i="1"/>
  <c r="D3192" i="1" s="1"/>
  <c r="K3192" i="1" s="1"/>
  <c r="C3193" i="1"/>
  <c r="D3193" i="1" s="1"/>
  <c r="K3193" i="1" s="1"/>
  <c r="C3194" i="1"/>
  <c r="D3194" i="1" s="1"/>
  <c r="K3194" i="1" s="1"/>
  <c r="C3195" i="1"/>
  <c r="D3195" i="1" s="1"/>
  <c r="K3195" i="1" s="1"/>
  <c r="C3196" i="1"/>
  <c r="D3196" i="1" s="1"/>
  <c r="K3196" i="1" s="1"/>
  <c r="C3197" i="1"/>
  <c r="D3197" i="1" s="1"/>
  <c r="K3197" i="1" s="1"/>
  <c r="C3198" i="1"/>
  <c r="D3198" i="1" s="1"/>
  <c r="K3198" i="1" s="1"/>
  <c r="C3199" i="1"/>
  <c r="D3199" i="1" s="1"/>
  <c r="K3199" i="1" s="1"/>
  <c r="C3200" i="1"/>
  <c r="D3200" i="1" s="1"/>
  <c r="K3200" i="1" s="1"/>
  <c r="C3201" i="1"/>
  <c r="D3201" i="1" s="1"/>
  <c r="K3201" i="1" s="1"/>
  <c r="C3202" i="1"/>
  <c r="D3202" i="1" s="1"/>
  <c r="K3202" i="1" s="1"/>
  <c r="C3203" i="1"/>
  <c r="D3203" i="1" s="1"/>
  <c r="K3203" i="1" s="1"/>
  <c r="C3204" i="1"/>
  <c r="D3204" i="1" s="1"/>
  <c r="K3204" i="1" s="1"/>
  <c r="C3205" i="1"/>
  <c r="D3205" i="1" s="1"/>
  <c r="K3205" i="1" s="1"/>
  <c r="C3206" i="1"/>
  <c r="D3206" i="1" s="1"/>
  <c r="K3206" i="1" s="1"/>
  <c r="C3207" i="1"/>
  <c r="D3207" i="1" s="1"/>
  <c r="K3207" i="1" s="1"/>
  <c r="C3208" i="1"/>
  <c r="D3208" i="1" s="1"/>
  <c r="K3208" i="1" s="1"/>
  <c r="C3209" i="1"/>
  <c r="D3209" i="1" s="1"/>
  <c r="K3209" i="1" s="1"/>
  <c r="C3210" i="1"/>
  <c r="D3210" i="1" s="1"/>
  <c r="K3210" i="1" s="1"/>
  <c r="C3211" i="1"/>
  <c r="D3211" i="1" s="1"/>
  <c r="K3211" i="1" s="1"/>
  <c r="C3212" i="1"/>
  <c r="D3212" i="1" s="1"/>
  <c r="K3212" i="1" s="1"/>
  <c r="C3213" i="1"/>
  <c r="D3213" i="1" s="1"/>
  <c r="K3213" i="1" s="1"/>
  <c r="C3214" i="1"/>
  <c r="D3214" i="1" s="1"/>
  <c r="K3214" i="1" s="1"/>
  <c r="C3215" i="1"/>
  <c r="D3215" i="1" s="1"/>
  <c r="K3215" i="1" s="1"/>
  <c r="C3216" i="1"/>
  <c r="D3216" i="1" s="1"/>
  <c r="K3216" i="1" s="1"/>
  <c r="C3217" i="1"/>
  <c r="D3217" i="1" s="1"/>
  <c r="K3217" i="1" s="1"/>
  <c r="C3218" i="1"/>
  <c r="D3218" i="1" s="1"/>
  <c r="K3218" i="1" s="1"/>
  <c r="C3219" i="1"/>
  <c r="D3219" i="1" s="1"/>
  <c r="K3219" i="1" s="1"/>
  <c r="C3220" i="1"/>
  <c r="D3220" i="1" s="1"/>
  <c r="K3220" i="1" s="1"/>
  <c r="C3221" i="1"/>
  <c r="D3221" i="1" s="1"/>
  <c r="K3221" i="1" s="1"/>
  <c r="C3222" i="1"/>
  <c r="D3222" i="1" s="1"/>
  <c r="K3222" i="1" s="1"/>
  <c r="C3223" i="1"/>
  <c r="D3223" i="1" s="1"/>
  <c r="K3223" i="1" s="1"/>
  <c r="C3224" i="1"/>
  <c r="D3224" i="1" s="1"/>
  <c r="K3224" i="1" s="1"/>
  <c r="C3225" i="1"/>
  <c r="D3225" i="1" s="1"/>
  <c r="K3225" i="1" s="1"/>
  <c r="C3226" i="1"/>
  <c r="D3226" i="1" s="1"/>
  <c r="K3226" i="1" s="1"/>
  <c r="C3227" i="1"/>
  <c r="D3227" i="1" s="1"/>
  <c r="K3227" i="1" s="1"/>
  <c r="C3228" i="1"/>
  <c r="D3228" i="1" s="1"/>
  <c r="K3228" i="1" s="1"/>
  <c r="C3229" i="1"/>
  <c r="D3229" i="1" s="1"/>
  <c r="K3229" i="1" s="1"/>
  <c r="C3230" i="1"/>
  <c r="D3230" i="1" s="1"/>
  <c r="K3230" i="1" s="1"/>
  <c r="C3231" i="1"/>
  <c r="D3231" i="1" s="1"/>
  <c r="K3231" i="1" s="1"/>
  <c r="C3232" i="1"/>
  <c r="D3232" i="1" s="1"/>
  <c r="K3232" i="1" s="1"/>
  <c r="C3233" i="1"/>
  <c r="D3233" i="1" s="1"/>
  <c r="K3233" i="1" s="1"/>
  <c r="C3234" i="1"/>
  <c r="D3234" i="1" s="1"/>
  <c r="K3234" i="1" s="1"/>
  <c r="C3235" i="1"/>
  <c r="D3235" i="1" s="1"/>
  <c r="K3235" i="1" s="1"/>
  <c r="C3236" i="1"/>
  <c r="D3236" i="1" s="1"/>
  <c r="K3236" i="1" s="1"/>
  <c r="C3237" i="1"/>
  <c r="D3237" i="1" s="1"/>
  <c r="K3237" i="1" s="1"/>
  <c r="C3238" i="1"/>
  <c r="D3238" i="1" s="1"/>
  <c r="K3238" i="1" s="1"/>
  <c r="C3239" i="1"/>
  <c r="D3239" i="1" s="1"/>
  <c r="K3239" i="1" s="1"/>
  <c r="C3240" i="1"/>
  <c r="D3240" i="1" s="1"/>
  <c r="K3240" i="1" s="1"/>
  <c r="C3241" i="1"/>
  <c r="D3241" i="1" s="1"/>
  <c r="K3241" i="1" s="1"/>
  <c r="C3242" i="1"/>
  <c r="D3242" i="1" s="1"/>
  <c r="K3242" i="1" s="1"/>
  <c r="C3243" i="1"/>
  <c r="D3243" i="1" s="1"/>
  <c r="K3243" i="1" s="1"/>
  <c r="C3244" i="1"/>
  <c r="D3244" i="1" s="1"/>
  <c r="K3244" i="1" s="1"/>
  <c r="C3245" i="1"/>
  <c r="D3245" i="1" s="1"/>
  <c r="K3245" i="1" s="1"/>
  <c r="C3246" i="1"/>
  <c r="D3246" i="1" s="1"/>
  <c r="K3246" i="1" s="1"/>
  <c r="C3247" i="1"/>
  <c r="D3247" i="1" s="1"/>
  <c r="K3247" i="1" s="1"/>
  <c r="C3248" i="1"/>
  <c r="D3248" i="1" s="1"/>
  <c r="K3248" i="1" s="1"/>
  <c r="C3249" i="1"/>
  <c r="D3249" i="1" s="1"/>
  <c r="K3249" i="1" s="1"/>
  <c r="C3250" i="1"/>
  <c r="D3250" i="1" s="1"/>
  <c r="K3250" i="1" s="1"/>
  <c r="C3251" i="1"/>
  <c r="D3251" i="1" s="1"/>
  <c r="K3251" i="1" s="1"/>
  <c r="C3252" i="1"/>
  <c r="D3252" i="1" s="1"/>
  <c r="K3252" i="1" s="1"/>
  <c r="C3253" i="1"/>
  <c r="D3253" i="1" s="1"/>
  <c r="K3253" i="1" s="1"/>
  <c r="C3254" i="1"/>
  <c r="D3254" i="1" s="1"/>
  <c r="K3254" i="1" s="1"/>
  <c r="C3255" i="1"/>
  <c r="D3255" i="1" s="1"/>
  <c r="K3255" i="1" s="1"/>
  <c r="C3256" i="1"/>
  <c r="D3256" i="1" s="1"/>
  <c r="K3256" i="1" s="1"/>
  <c r="C3257" i="1"/>
  <c r="D3257" i="1" s="1"/>
  <c r="K3257" i="1" s="1"/>
  <c r="C3258" i="1"/>
  <c r="D3258" i="1" s="1"/>
  <c r="K3258" i="1" s="1"/>
  <c r="C3259" i="1"/>
  <c r="D3259" i="1" s="1"/>
  <c r="K3259" i="1" s="1"/>
  <c r="C3260" i="1"/>
  <c r="D3260" i="1" s="1"/>
  <c r="K3260" i="1" s="1"/>
  <c r="C3261" i="1"/>
  <c r="D3261" i="1" s="1"/>
  <c r="K3261" i="1" s="1"/>
  <c r="C3262" i="1"/>
  <c r="D3262" i="1" s="1"/>
  <c r="K3262" i="1" s="1"/>
  <c r="C3263" i="1"/>
  <c r="D3263" i="1" s="1"/>
  <c r="K3263" i="1" s="1"/>
  <c r="C3264" i="1"/>
  <c r="D3264" i="1" s="1"/>
  <c r="K3264" i="1" s="1"/>
  <c r="C3265" i="1"/>
  <c r="D3265" i="1" s="1"/>
  <c r="K3265" i="1" s="1"/>
  <c r="C3266" i="1"/>
  <c r="D3266" i="1" s="1"/>
  <c r="K3266" i="1" s="1"/>
  <c r="C3267" i="1"/>
  <c r="D3267" i="1" s="1"/>
  <c r="K3267" i="1" s="1"/>
  <c r="C3268" i="1"/>
  <c r="D3268" i="1" s="1"/>
  <c r="K3268" i="1" s="1"/>
  <c r="C3269" i="1"/>
  <c r="D3269" i="1" s="1"/>
  <c r="K3269" i="1" s="1"/>
  <c r="C3270" i="1"/>
  <c r="D3270" i="1" s="1"/>
  <c r="K3270" i="1" s="1"/>
  <c r="C3271" i="1"/>
  <c r="D3271" i="1" s="1"/>
  <c r="K3271" i="1" s="1"/>
  <c r="C3272" i="1"/>
  <c r="D3272" i="1" s="1"/>
  <c r="K3272" i="1" s="1"/>
  <c r="C3273" i="1"/>
  <c r="D3273" i="1" s="1"/>
  <c r="K3273" i="1" s="1"/>
  <c r="C3274" i="1"/>
  <c r="D3274" i="1" s="1"/>
  <c r="K3274" i="1" s="1"/>
  <c r="C3275" i="1"/>
  <c r="D3275" i="1" s="1"/>
  <c r="K3275" i="1" s="1"/>
  <c r="C3276" i="1"/>
  <c r="D3276" i="1" s="1"/>
  <c r="K3276" i="1" s="1"/>
  <c r="C3277" i="1"/>
  <c r="D3277" i="1" s="1"/>
  <c r="K3277" i="1" s="1"/>
  <c r="C3278" i="1"/>
  <c r="D3278" i="1" s="1"/>
  <c r="K3278" i="1" s="1"/>
  <c r="C3279" i="1"/>
  <c r="D3279" i="1" s="1"/>
  <c r="K3279" i="1" s="1"/>
  <c r="C3280" i="1"/>
  <c r="D3280" i="1" s="1"/>
  <c r="K3280" i="1" s="1"/>
  <c r="C3281" i="1"/>
  <c r="D3281" i="1" s="1"/>
  <c r="K3281" i="1" s="1"/>
  <c r="C3282" i="1"/>
  <c r="D3282" i="1" s="1"/>
  <c r="K3282" i="1" s="1"/>
  <c r="C3283" i="1"/>
  <c r="D3283" i="1" s="1"/>
  <c r="K3283" i="1" s="1"/>
  <c r="C3284" i="1"/>
  <c r="D3284" i="1" s="1"/>
  <c r="K3284" i="1" s="1"/>
  <c r="C3285" i="1"/>
  <c r="D3285" i="1" s="1"/>
  <c r="K3285" i="1" s="1"/>
  <c r="C3286" i="1"/>
  <c r="D3286" i="1" s="1"/>
  <c r="K3286" i="1" s="1"/>
  <c r="C3287" i="1"/>
  <c r="D3287" i="1" s="1"/>
  <c r="K3287" i="1" s="1"/>
  <c r="C3288" i="1"/>
  <c r="D3288" i="1" s="1"/>
  <c r="K3288" i="1" s="1"/>
  <c r="C3289" i="1"/>
  <c r="D3289" i="1" s="1"/>
  <c r="K3289" i="1" s="1"/>
  <c r="C3290" i="1"/>
  <c r="D3290" i="1" s="1"/>
  <c r="K3290" i="1" s="1"/>
  <c r="C3291" i="1"/>
  <c r="D3291" i="1" s="1"/>
  <c r="K3291" i="1" s="1"/>
  <c r="C3292" i="1"/>
  <c r="D3292" i="1" s="1"/>
  <c r="K3292" i="1" s="1"/>
  <c r="C3293" i="1"/>
  <c r="D3293" i="1" s="1"/>
  <c r="K3293" i="1" s="1"/>
  <c r="C3294" i="1"/>
  <c r="D3294" i="1" s="1"/>
  <c r="K3294" i="1" s="1"/>
  <c r="C3295" i="1"/>
  <c r="D3295" i="1" s="1"/>
  <c r="K3295" i="1" s="1"/>
  <c r="C3296" i="1"/>
  <c r="D3296" i="1" s="1"/>
  <c r="K3296" i="1" s="1"/>
  <c r="C3297" i="1"/>
  <c r="D3297" i="1" s="1"/>
  <c r="K3297" i="1" s="1"/>
  <c r="C3298" i="1"/>
  <c r="D3298" i="1" s="1"/>
  <c r="K3298" i="1" s="1"/>
  <c r="C3299" i="1"/>
  <c r="D3299" i="1" s="1"/>
  <c r="K3299" i="1" s="1"/>
  <c r="C3300" i="1"/>
  <c r="D3300" i="1" s="1"/>
  <c r="K3300" i="1" s="1"/>
  <c r="C3301" i="1"/>
  <c r="D3301" i="1" s="1"/>
  <c r="K3301" i="1" s="1"/>
  <c r="C3302" i="1"/>
  <c r="D3302" i="1" s="1"/>
  <c r="K3302" i="1" s="1"/>
  <c r="C3303" i="1"/>
  <c r="D3303" i="1" s="1"/>
  <c r="K3303" i="1" s="1"/>
  <c r="C3304" i="1"/>
  <c r="D3304" i="1" s="1"/>
  <c r="K3304" i="1" s="1"/>
  <c r="C3305" i="1"/>
  <c r="D3305" i="1" s="1"/>
  <c r="K3305" i="1" s="1"/>
  <c r="C3306" i="1"/>
  <c r="D3306" i="1" s="1"/>
  <c r="K3306" i="1" s="1"/>
  <c r="C3307" i="1"/>
  <c r="D3307" i="1" s="1"/>
  <c r="K3307" i="1" s="1"/>
  <c r="C3308" i="1"/>
  <c r="D3308" i="1" s="1"/>
  <c r="K3308" i="1" s="1"/>
  <c r="C3309" i="1"/>
  <c r="D3309" i="1" s="1"/>
  <c r="K3309" i="1" s="1"/>
  <c r="C3310" i="1"/>
  <c r="D3310" i="1" s="1"/>
  <c r="K3310" i="1" s="1"/>
  <c r="C3311" i="1"/>
  <c r="D3311" i="1" s="1"/>
  <c r="K3311" i="1" s="1"/>
  <c r="C3312" i="1"/>
  <c r="D3312" i="1" s="1"/>
  <c r="K3312" i="1" s="1"/>
  <c r="C3313" i="1"/>
  <c r="D3313" i="1" s="1"/>
  <c r="K3313" i="1" s="1"/>
  <c r="C3314" i="1"/>
  <c r="D3314" i="1" s="1"/>
  <c r="K3314" i="1" s="1"/>
  <c r="C3315" i="1"/>
  <c r="D3315" i="1" s="1"/>
  <c r="K3315" i="1" s="1"/>
  <c r="C3316" i="1"/>
  <c r="D3316" i="1" s="1"/>
  <c r="K3316" i="1" s="1"/>
  <c r="C3317" i="1"/>
  <c r="D3317" i="1" s="1"/>
  <c r="K3317" i="1" s="1"/>
  <c r="C3318" i="1"/>
  <c r="D3318" i="1" s="1"/>
  <c r="K3318" i="1" s="1"/>
  <c r="C3319" i="1"/>
  <c r="D3319" i="1" s="1"/>
  <c r="K3319" i="1" s="1"/>
  <c r="C3320" i="1"/>
  <c r="D3320" i="1" s="1"/>
  <c r="K3320" i="1" s="1"/>
  <c r="C3321" i="1"/>
  <c r="D3321" i="1" s="1"/>
  <c r="K3321" i="1" s="1"/>
  <c r="C3322" i="1"/>
  <c r="D3322" i="1" s="1"/>
  <c r="K3322" i="1" s="1"/>
  <c r="C3323" i="1"/>
  <c r="D3323" i="1" s="1"/>
  <c r="K3323" i="1" s="1"/>
  <c r="C3324" i="1"/>
  <c r="D3324" i="1" s="1"/>
  <c r="K3324" i="1" s="1"/>
  <c r="C3325" i="1"/>
  <c r="D3325" i="1" s="1"/>
  <c r="K3325" i="1" s="1"/>
  <c r="C3326" i="1"/>
  <c r="D3326" i="1" s="1"/>
  <c r="K3326" i="1" s="1"/>
  <c r="C3327" i="1"/>
  <c r="D3327" i="1" s="1"/>
  <c r="K3327" i="1" s="1"/>
  <c r="C3328" i="1"/>
  <c r="D3328" i="1" s="1"/>
  <c r="K3328" i="1" s="1"/>
  <c r="C3329" i="1"/>
  <c r="D3329" i="1" s="1"/>
  <c r="K3329" i="1" s="1"/>
  <c r="C3330" i="1"/>
  <c r="D3330" i="1" s="1"/>
  <c r="K3330" i="1" s="1"/>
  <c r="C3331" i="1"/>
  <c r="D3331" i="1" s="1"/>
  <c r="K3331" i="1" s="1"/>
  <c r="C3332" i="1"/>
  <c r="D3332" i="1" s="1"/>
  <c r="K3332" i="1" s="1"/>
  <c r="C3333" i="1"/>
  <c r="D3333" i="1" s="1"/>
  <c r="K3333" i="1" s="1"/>
  <c r="C3334" i="1"/>
  <c r="D3334" i="1" s="1"/>
  <c r="K3334" i="1" s="1"/>
  <c r="C3335" i="1"/>
  <c r="D3335" i="1" s="1"/>
  <c r="K3335" i="1" s="1"/>
  <c r="C3336" i="1"/>
  <c r="D3336" i="1" s="1"/>
  <c r="K3336" i="1" s="1"/>
  <c r="C3337" i="1"/>
  <c r="D3337" i="1" s="1"/>
  <c r="K3337" i="1" s="1"/>
  <c r="C3338" i="1"/>
  <c r="D3338" i="1" s="1"/>
  <c r="K3338" i="1" s="1"/>
  <c r="C3339" i="1"/>
  <c r="D3339" i="1" s="1"/>
  <c r="K3339" i="1" s="1"/>
  <c r="C3340" i="1"/>
  <c r="D3340" i="1" s="1"/>
  <c r="K3340" i="1" s="1"/>
  <c r="C3341" i="1"/>
  <c r="D3341" i="1" s="1"/>
  <c r="K3341" i="1" s="1"/>
  <c r="C3342" i="1"/>
  <c r="D3342" i="1" s="1"/>
  <c r="K3342" i="1" s="1"/>
  <c r="C3343" i="1"/>
  <c r="D3343" i="1" s="1"/>
  <c r="K3343" i="1" s="1"/>
  <c r="C3344" i="1"/>
  <c r="D3344" i="1" s="1"/>
  <c r="K3344" i="1" s="1"/>
  <c r="C3345" i="1"/>
  <c r="D3345" i="1" s="1"/>
  <c r="K3345" i="1" s="1"/>
  <c r="C3346" i="1"/>
  <c r="D3346" i="1" s="1"/>
  <c r="K3346" i="1" s="1"/>
  <c r="C3347" i="1"/>
  <c r="D3347" i="1" s="1"/>
  <c r="K3347" i="1" s="1"/>
  <c r="C3348" i="1"/>
  <c r="D3348" i="1" s="1"/>
  <c r="K3348" i="1" s="1"/>
  <c r="C3349" i="1"/>
  <c r="D3349" i="1" s="1"/>
  <c r="K3349" i="1" s="1"/>
  <c r="C3350" i="1"/>
  <c r="D3350" i="1" s="1"/>
  <c r="K3350" i="1" s="1"/>
  <c r="C3351" i="1"/>
  <c r="D3351" i="1" s="1"/>
  <c r="K3351" i="1" s="1"/>
  <c r="C3352" i="1"/>
  <c r="D3352" i="1" s="1"/>
  <c r="K3352" i="1" s="1"/>
  <c r="C3353" i="1"/>
  <c r="D3353" i="1" s="1"/>
  <c r="K3353" i="1" s="1"/>
  <c r="C3354" i="1"/>
  <c r="D3354" i="1" s="1"/>
  <c r="K3354" i="1" s="1"/>
  <c r="C3355" i="1"/>
  <c r="D3355" i="1" s="1"/>
  <c r="K3355" i="1" s="1"/>
  <c r="C3356" i="1"/>
  <c r="D3356" i="1" s="1"/>
  <c r="K3356" i="1" s="1"/>
  <c r="C3357" i="1"/>
  <c r="D3357" i="1" s="1"/>
  <c r="K3357" i="1" s="1"/>
  <c r="C3358" i="1"/>
  <c r="D3358" i="1" s="1"/>
  <c r="K3358" i="1" s="1"/>
  <c r="C3359" i="1"/>
  <c r="D3359" i="1" s="1"/>
  <c r="K3359" i="1" s="1"/>
  <c r="C3360" i="1"/>
  <c r="D3360" i="1" s="1"/>
  <c r="K3360" i="1" s="1"/>
  <c r="C3361" i="1"/>
  <c r="D3361" i="1" s="1"/>
  <c r="K3361" i="1" s="1"/>
  <c r="C3362" i="1"/>
  <c r="D3362" i="1" s="1"/>
  <c r="K3362" i="1" s="1"/>
  <c r="C3363" i="1"/>
  <c r="D3363" i="1" s="1"/>
  <c r="K3363" i="1" s="1"/>
  <c r="C3364" i="1"/>
  <c r="D3364" i="1" s="1"/>
  <c r="K3364" i="1" s="1"/>
  <c r="C3365" i="1"/>
  <c r="D3365" i="1" s="1"/>
  <c r="K3365" i="1" s="1"/>
  <c r="C3366" i="1"/>
  <c r="D3366" i="1" s="1"/>
  <c r="K3366" i="1" s="1"/>
  <c r="C3367" i="1"/>
  <c r="D3367" i="1" s="1"/>
  <c r="K3367" i="1" s="1"/>
  <c r="C3368" i="1"/>
  <c r="D3368" i="1" s="1"/>
  <c r="K3368" i="1" s="1"/>
  <c r="C3369" i="1"/>
  <c r="D3369" i="1" s="1"/>
  <c r="K3369" i="1" s="1"/>
  <c r="C3370" i="1"/>
  <c r="D3370" i="1" s="1"/>
  <c r="K3370" i="1" s="1"/>
  <c r="C3371" i="1"/>
  <c r="D3371" i="1" s="1"/>
  <c r="K3371" i="1" s="1"/>
  <c r="C3372" i="1"/>
  <c r="D3372" i="1" s="1"/>
  <c r="K3372" i="1" s="1"/>
  <c r="C3373" i="1"/>
  <c r="D3373" i="1" s="1"/>
  <c r="K3373" i="1" s="1"/>
  <c r="C3374" i="1"/>
  <c r="D3374" i="1" s="1"/>
  <c r="K3374" i="1" s="1"/>
  <c r="C3375" i="1"/>
  <c r="D3375" i="1" s="1"/>
  <c r="K3375" i="1" s="1"/>
  <c r="C3376" i="1"/>
  <c r="D3376" i="1" s="1"/>
  <c r="K3376" i="1" s="1"/>
  <c r="C3377" i="1"/>
  <c r="D3377" i="1" s="1"/>
  <c r="K3377" i="1" s="1"/>
  <c r="C3378" i="1"/>
  <c r="D3378" i="1" s="1"/>
  <c r="K3378" i="1" s="1"/>
  <c r="C3379" i="1"/>
  <c r="D3379" i="1" s="1"/>
  <c r="K3379" i="1" s="1"/>
  <c r="C3380" i="1"/>
  <c r="D3380" i="1" s="1"/>
  <c r="K3380" i="1" s="1"/>
  <c r="C3381" i="1"/>
  <c r="D3381" i="1" s="1"/>
  <c r="K3381" i="1" s="1"/>
  <c r="C3382" i="1"/>
  <c r="D3382" i="1" s="1"/>
  <c r="K3382" i="1" s="1"/>
  <c r="C3383" i="1"/>
  <c r="D3383" i="1" s="1"/>
  <c r="K3383" i="1" s="1"/>
  <c r="C3384" i="1"/>
  <c r="D3384" i="1" s="1"/>
  <c r="K3384" i="1" s="1"/>
  <c r="C3385" i="1"/>
  <c r="D3385" i="1" s="1"/>
  <c r="K3385" i="1" s="1"/>
  <c r="C3386" i="1"/>
  <c r="D3386" i="1" s="1"/>
  <c r="K3386" i="1" s="1"/>
  <c r="C3387" i="1"/>
  <c r="D3387" i="1" s="1"/>
  <c r="K3387" i="1" s="1"/>
  <c r="C3388" i="1"/>
  <c r="D3388" i="1" s="1"/>
  <c r="K3388" i="1" s="1"/>
  <c r="C3389" i="1"/>
  <c r="D3389" i="1" s="1"/>
  <c r="K3389" i="1" s="1"/>
  <c r="C3390" i="1"/>
  <c r="D3390" i="1" s="1"/>
  <c r="K3390" i="1" s="1"/>
  <c r="C3391" i="1"/>
  <c r="D3391" i="1" s="1"/>
  <c r="K3391" i="1" s="1"/>
  <c r="C3392" i="1"/>
  <c r="D3392" i="1" s="1"/>
  <c r="K3392" i="1" s="1"/>
  <c r="C3393" i="1"/>
  <c r="D3393" i="1" s="1"/>
  <c r="K3393" i="1" s="1"/>
  <c r="C3394" i="1"/>
  <c r="D3394" i="1" s="1"/>
  <c r="K3394" i="1" s="1"/>
  <c r="C3395" i="1"/>
  <c r="D3395" i="1" s="1"/>
  <c r="K3395" i="1" s="1"/>
  <c r="C3396" i="1"/>
  <c r="D3396" i="1" s="1"/>
  <c r="K3396" i="1" s="1"/>
  <c r="C3397" i="1"/>
  <c r="D3397" i="1" s="1"/>
  <c r="K3397" i="1" s="1"/>
  <c r="C3398" i="1"/>
  <c r="D3398" i="1" s="1"/>
  <c r="K3398" i="1" s="1"/>
  <c r="C3399" i="1"/>
  <c r="D3399" i="1" s="1"/>
  <c r="K3399" i="1" s="1"/>
  <c r="C3400" i="1"/>
  <c r="D3400" i="1" s="1"/>
  <c r="K3400" i="1" s="1"/>
  <c r="C3401" i="1"/>
  <c r="D3401" i="1" s="1"/>
  <c r="K3401" i="1" s="1"/>
  <c r="C3402" i="1"/>
  <c r="D3402" i="1" s="1"/>
  <c r="K3402" i="1" s="1"/>
  <c r="C3403" i="1"/>
  <c r="D3403" i="1" s="1"/>
  <c r="K3403" i="1" s="1"/>
  <c r="C3404" i="1"/>
  <c r="D3404" i="1" s="1"/>
  <c r="K3404" i="1" s="1"/>
  <c r="C3405" i="1"/>
  <c r="D3405" i="1" s="1"/>
  <c r="K3405" i="1" s="1"/>
  <c r="C3406" i="1"/>
  <c r="D3406" i="1" s="1"/>
  <c r="K3406" i="1" s="1"/>
  <c r="C3407" i="1"/>
  <c r="D3407" i="1" s="1"/>
  <c r="K3407" i="1" s="1"/>
  <c r="C3408" i="1"/>
  <c r="D3408" i="1" s="1"/>
  <c r="K3408" i="1" s="1"/>
  <c r="C3409" i="1"/>
  <c r="D3409" i="1" s="1"/>
  <c r="K3409" i="1" s="1"/>
  <c r="C3410" i="1"/>
  <c r="D3410" i="1" s="1"/>
  <c r="K3410" i="1" s="1"/>
  <c r="C3411" i="1"/>
  <c r="D3411" i="1" s="1"/>
  <c r="K3411" i="1" s="1"/>
  <c r="C3412" i="1"/>
  <c r="D3412" i="1" s="1"/>
  <c r="K3412" i="1" s="1"/>
  <c r="C3413" i="1"/>
  <c r="D3413" i="1" s="1"/>
  <c r="K3413" i="1" s="1"/>
  <c r="C3414" i="1"/>
  <c r="D3414" i="1" s="1"/>
  <c r="K3414" i="1" s="1"/>
  <c r="C3415" i="1"/>
  <c r="D3415" i="1" s="1"/>
  <c r="K3415" i="1" s="1"/>
  <c r="C3416" i="1"/>
  <c r="D3416" i="1" s="1"/>
  <c r="K3416" i="1" s="1"/>
  <c r="C3417" i="1"/>
  <c r="D3417" i="1" s="1"/>
  <c r="K3417" i="1" s="1"/>
  <c r="C3418" i="1"/>
  <c r="D3418" i="1" s="1"/>
  <c r="K3418" i="1" s="1"/>
  <c r="C3419" i="1"/>
  <c r="D3419" i="1" s="1"/>
  <c r="K3419" i="1" s="1"/>
  <c r="C3420" i="1"/>
  <c r="D3420" i="1" s="1"/>
  <c r="K3420" i="1" s="1"/>
  <c r="C3421" i="1"/>
  <c r="D3421" i="1" s="1"/>
  <c r="K3421" i="1" s="1"/>
  <c r="C3422" i="1"/>
  <c r="D3422" i="1" s="1"/>
  <c r="K3422" i="1" s="1"/>
  <c r="C3423" i="1"/>
  <c r="D3423" i="1" s="1"/>
  <c r="K3423" i="1" s="1"/>
  <c r="C3424" i="1"/>
  <c r="D3424" i="1" s="1"/>
  <c r="K3424" i="1" s="1"/>
  <c r="C3425" i="1"/>
  <c r="D3425" i="1" s="1"/>
  <c r="K3425" i="1" s="1"/>
  <c r="C3426" i="1"/>
  <c r="D3426" i="1" s="1"/>
  <c r="K3426" i="1" s="1"/>
  <c r="C3427" i="1"/>
  <c r="D3427" i="1" s="1"/>
  <c r="K3427" i="1" s="1"/>
  <c r="C3428" i="1"/>
  <c r="D3428" i="1" s="1"/>
  <c r="K3428" i="1" s="1"/>
  <c r="C3429" i="1"/>
  <c r="D3429" i="1" s="1"/>
  <c r="K3429" i="1" s="1"/>
  <c r="C3430" i="1"/>
  <c r="D3430" i="1" s="1"/>
  <c r="K3430" i="1" s="1"/>
  <c r="C3431" i="1"/>
  <c r="D3431" i="1" s="1"/>
  <c r="K3431" i="1" s="1"/>
  <c r="C3432" i="1"/>
  <c r="D3432" i="1" s="1"/>
  <c r="K3432" i="1" s="1"/>
  <c r="C3433" i="1"/>
  <c r="D3433" i="1" s="1"/>
  <c r="K3433" i="1" s="1"/>
  <c r="C3434" i="1"/>
  <c r="D3434" i="1" s="1"/>
  <c r="K3434" i="1" s="1"/>
  <c r="C3435" i="1"/>
  <c r="D3435" i="1" s="1"/>
  <c r="K3435" i="1" s="1"/>
  <c r="C3436" i="1"/>
  <c r="D3436" i="1" s="1"/>
  <c r="K3436" i="1" s="1"/>
  <c r="C3437" i="1"/>
  <c r="D3437" i="1" s="1"/>
  <c r="K3437" i="1" s="1"/>
  <c r="C3438" i="1"/>
  <c r="D3438" i="1" s="1"/>
  <c r="K3438" i="1" s="1"/>
  <c r="C3439" i="1"/>
  <c r="D3439" i="1" s="1"/>
  <c r="K3439" i="1" s="1"/>
  <c r="C3440" i="1"/>
  <c r="D3440" i="1" s="1"/>
  <c r="K3440" i="1" s="1"/>
  <c r="C3441" i="1"/>
  <c r="D3441" i="1" s="1"/>
  <c r="K3441" i="1" s="1"/>
  <c r="C3442" i="1"/>
  <c r="D3442" i="1" s="1"/>
  <c r="K3442" i="1" s="1"/>
  <c r="C3443" i="1"/>
  <c r="D3443" i="1" s="1"/>
  <c r="K3443" i="1" s="1"/>
  <c r="C3444" i="1"/>
  <c r="D3444" i="1" s="1"/>
  <c r="K3444" i="1" s="1"/>
  <c r="C3445" i="1"/>
  <c r="D3445" i="1" s="1"/>
  <c r="K3445" i="1" s="1"/>
  <c r="C3446" i="1"/>
  <c r="D3446" i="1" s="1"/>
  <c r="K3446" i="1" s="1"/>
  <c r="C3447" i="1"/>
  <c r="D3447" i="1" s="1"/>
  <c r="K3447" i="1" s="1"/>
  <c r="C3448" i="1"/>
  <c r="D3448" i="1" s="1"/>
  <c r="K3448" i="1" s="1"/>
  <c r="C3449" i="1"/>
  <c r="D3449" i="1" s="1"/>
  <c r="K3449" i="1" s="1"/>
  <c r="C3450" i="1"/>
  <c r="D3450" i="1" s="1"/>
  <c r="K3450" i="1" s="1"/>
  <c r="C3451" i="1"/>
  <c r="D3451" i="1" s="1"/>
  <c r="K3451" i="1" s="1"/>
  <c r="C3452" i="1"/>
  <c r="D3452" i="1" s="1"/>
  <c r="K3452" i="1" s="1"/>
  <c r="C3453" i="1"/>
  <c r="D3453" i="1" s="1"/>
  <c r="K3453" i="1" s="1"/>
  <c r="C3454" i="1"/>
  <c r="D3454" i="1" s="1"/>
  <c r="K3454" i="1" s="1"/>
  <c r="C3455" i="1"/>
  <c r="D3455" i="1" s="1"/>
  <c r="K3455" i="1" s="1"/>
  <c r="C3456" i="1"/>
  <c r="D3456" i="1" s="1"/>
  <c r="K3456" i="1" s="1"/>
  <c r="C3457" i="1"/>
  <c r="D3457" i="1" s="1"/>
  <c r="K3457" i="1" s="1"/>
  <c r="C3458" i="1"/>
  <c r="D3458" i="1" s="1"/>
  <c r="K3458" i="1" s="1"/>
  <c r="C3459" i="1"/>
  <c r="D3459" i="1" s="1"/>
  <c r="K3459" i="1" s="1"/>
  <c r="C3460" i="1"/>
  <c r="D3460" i="1" s="1"/>
  <c r="K3460" i="1" s="1"/>
  <c r="C3461" i="1"/>
  <c r="D3461" i="1" s="1"/>
  <c r="K3461" i="1" s="1"/>
  <c r="C3462" i="1"/>
  <c r="D3462" i="1" s="1"/>
  <c r="K3462" i="1" s="1"/>
  <c r="C3463" i="1"/>
  <c r="D3463" i="1" s="1"/>
  <c r="K3463" i="1" s="1"/>
  <c r="C3464" i="1"/>
  <c r="D3464" i="1" s="1"/>
  <c r="K3464" i="1" s="1"/>
  <c r="C3465" i="1"/>
  <c r="D3465" i="1" s="1"/>
  <c r="K3465" i="1" s="1"/>
  <c r="C3466" i="1"/>
  <c r="D3466" i="1" s="1"/>
  <c r="K3466" i="1" s="1"/>
  <c r="C3467" i="1"/>
  <c r="D3467" i="1" s="1"/>
  <c r="K3467" i="1" s="1"/>
  <c r="C3468" i="1"/>
  <c r="D3468" i="1" s="1"/>
  <c r="K3468" i="1" s="1"/>
  <c r="C3469" i="1"/>
  <c r="D3469" i="1" s="1"/>
  <c r="K3469" i="1" s="1"/>
  <c r="C3470" i="1"/>
  <c r="D3470" i="1" s="1"/>
  <c r="K3470" i="1" s="1"/>
  <c r="C3471" i="1"/>
  <c r="D3471" i="1" s="1"/>
  <c r="K3471" i="1" s="1"/>
  <c r="C3472" i="1"/>
  <c r="D3472" i="1" s="1"/>
  <c r="K3472" i="1" s="1"/>
  <c r="C3473" i="1"/>
  <c r="D3473" i="1" s="1"/>
  <c r="K3473" i="1" s="1"/>
  <c r="C3474" i="1"/>
  <c r="D3474" i="1" s="1"/>
  <c r="K3474" i="1" s="1"/>
  <c r="C3475" i="1"/>
  <c r="D3475" i="1" s="1"/>
  <c r="K3475" i="1" s="1"/>
  <c r="C3476" i="1"/>
  <c r="D3476" i="1" s="1"/>
  <c r="K3476" i="1" s="1"/>
  <c r="C3477" i="1"/>
  <c r="D3477" i="1" s="1"/>
  <c r="K3477" i="1" s="1"/>
  <c r="C3478" i="1"/>
  <c r="D3478" i="1" s="1"/>
  <c r="K3478" i="1" s="1"/>
  <c r="C3479" i="1"/>
  <c r="D3479" i="1" s="1"/>
  <c r="K3479" i="1" s="1"/>
  <c r="C3480" i="1"/>
  <c r="D3480" i="1" s="1"/>
  <c r="K3480" i="1" s="1"/>
  <c r="C3481" i="1"/>
  <c r="D3481" i="1" s="1"/>
  <c r="K3481" i="1" s="1"/>
  <c r="C3482" i="1"/>
  <c r="D3482" i="1" s="1"/>
  <c r="K3482" i="1" s="1"/>
  <c r="C3483" i="1"/>
  <c r="D3483" i="1" s="1"/>
  <c r="K3483" i="1" s="1"/>
  <c r="C3484" i="1"/>
  <c r="D3484" i="1" s="1"/>
  <c r="K3484" i="1" s="1"/>
  <c r="C3485" i="1"/>
  <c r="D3485" i="1" s="1"/>
  <c r="K3485" i="1" s="1"/>
  <c r="C3486" i="1"/>
  <c r="D3486" i="1" s="1"/>
  <c r="K3486" i="1" s="1"/>
  <c r="C3487" i="1"/>
  <c r="D3487" i="1" s="1"/>
  <c r="K3487" i="1" s="1"/>
  <c r="C3488" i="1"/>
  <c r="D3488" i="1" s="1"/>
  <c r="K3488" i="1" s="1"/>
  <c r="C3489" i="1"/>
  <c r="D3489" i="1" s="1"/>
  <c r="K3489" i="1" s="1"/>
  <c r="C3490" i="1"/>
  <c r="D3490" i="1" s="1"/>
  <c r="K3490" i="1" s="1"/>
  <c r="C3491" i="1"/>
  <c r="D3491" i="1" s="1"/>
  <c r="K3491" i="1" s="1"/>
  <c r="C3492" i="1"/>
  <c r="D3492" i="1" s="1"/>
  <c r="K3492" i="1" s="1"/>
  <c r="C3493" i="1"/>
  <c r="D3493" i="1" s="1"/>
  <c r="K3493" i="1" s="1"/>
  <c r="C3494" i="1"/>
  <c r="D3494" i="1" s="1"/>
  <c r="K3494" i="1" s="1"/>
  <c r="C3495" i="1"/>
  <c r="D3495" i="1" s="1"/>
  <c r="K3495" i="1" s="1"/>
  <c r="C3496" i="1"/>
  <c r="D3496" i="1" s="1"/>
  <c r="K3496" i="1" s="1"/>
  <c r="C3497" i="1"/>
  <c r="D3497" i="1" s="1"/>
  <c r="K3497" i="1" s="1"/>
  <c r="C3498" i="1"/>
  <c r="D3498" i="1" s="1"/>
  <c r="K3498" i="1" s="1"/>
  <c r="C3499" i="1"/>
  <c r="D3499" i="1" s="1"/>
  <c r="K3499" i="1" s="1"/>
  <c r="C3500" i="1"/>
  <c r="D3500" i="1" s="1"/>
  <c r="K3500" i="1" s="1"/>
  <c r="C3501" i="1"/>
  <c r="D3501" i="1" s="1"/>
  <c r="K3501" i="1" s="1"/>
  <c r="C3502" i="1"/>
  <c r="D3502" i="1" s="1"/>
  <c r="K3502" i="1" s="1"/>
  <c r="C3503" i="1"/>
  <c r="D3503" i="1" s="1"/>
  <c r="K3503" i="1" s="1"/>
  <c r="C3504" i="1"/>
  <c r="D3504" i="1" s="1"/>
  <c r="K3504" i="1" s="1"/>
  <c r="C3505" i="1"/>
  <c r="D3505" i="1" s="1"/>
  <c r="K3505" i="1" s="1"/>
  <c r="C3506" i="1"/>
  <c r="D3506" i="1" s="1"/>
  <c r="K3506" i="1" s="1"/>
  <c r="C3507" i="1"/>
  <c r="D3507" i="1" s="1"/>
  <c r="K3507" i="1" s="1"/>
  <c r="C3508" i="1"/>
  <c r="D3508" i="1" s="1"/>
  <c r="K3508" i="1" s="1"/>
  <c r="C3509" i="1"/>
  <c r="D3509" i="1" s="1"/>
  <c r="K3509" i="1" s="1"/>
  <c r="C3510" i="1"/>
  <c r="D3510" i="1" s="1"/>
  <c r="K3510" i="1" s="1"/>
  <c r="C3511" i="1"/>
  <c r="D3511" i="1" s="1"/>
  <c r="K3511" i="1" s="1"/>
  <c r="C3512" i="1"/>
  <c r="D3512" i="1" s="1"/>
  <c r="K3512" i="1" s="1"/>
  <c r="C3513" i="1"/>
  <c r="D3513" i="1" s="1"/>
  <c r="K3513" i="1" s="1"/>
  <c r="C3514" i="1"/>
  <c r="D3514" i="1" s="1"/>
  <c r="K3514" i="1" s="1"/>
  <c r="C3515" i="1"/>
  <c r="D3515" i="1" s="1"/>
  <c r="K3515" i="1" s="1"/>
  <c r="C3516" i="1"/>
  <c r="D3516" i="1" s="1"/>
  <c r="K3516" i="1" s="1"/>
  <c r="C3517" i="1"/>
  <c r="D3517" i="1" s="1"/>
  <c r="K3517" i="1" s="1"/>
  <c r="C3518" i="1"/>
  <c r="D3518" i="1" s="1"/>
  <c r="K3518" i="1" s="1"/>
  <c r="C3519" i="1"/>
  <c r="D3519" i="1" s="1"/>
  <c r="K3519" i="1" s="1"/>
  <c r="C3520" i="1"/>
  <c r="D3520" i="1" s="1"/>
  <c r="K3520" i="1" s="1"/>
  <c r="C3521" i="1"/>
  <c r="D3521" i="1" s="1"/>
  <c r="K3521" i="1" s="1"/>
  <c r="C3522" i="1"/>
  <c r="D3522" i="1" s="1"/>
  <c r="K3522" i="1" s="1"/>
  <c r="C3523" i="1"/>
  <c r="D3523" i="1" s="1"/>
  <c r="K3523" i="1" s="1"/>
  <c r="C3524" i="1"/>
  <c r="D3524" i="1" s="1"/>
  <c r="K3524" i="1" s="1"/>
  <c r="C3525" i="1"/>
  <c r="D3525" i="1" s="1"/>
  <c r="K3525" i="1" s="1"/>
  <c r="C3526" i="1"/>
  <c r="D3526" i="1" s="1"/>
  <c r="K3526" i="1" s="1"/>
  <c r="C3527" i="1"/>
  <c r="D3527" i="1" s="1"/>
  <c r="K3527" i="1" s="1"/>
  <c r="C3528" i="1"/>
  <c r="D3528" i="1" s="1"/>
  <c r="K3528" i="1" s="1"/>
  <c r="C3529" i="1"/>
  <c r="D3529" i="1" s="1"/>
  <c r="K3529" i="1" s="1"/>
  <c r="C3530" i="1"/>
  <c r="D3530" i="1" s="1"/>
  <c r="K3530" i="1" s="1"/>
  <c r="C3531" i="1"/>
  <c r="D3531" i="1" s="1"/>
  <c r="K3531" i="1" s="1"/>
  <c r="C3532" i="1"/>
  <c r="D3532" i="1" s="1"/>
  <c r="K3532" i="1" s="1"/>
  <c r="C3533" i="1"/>
  <c r="D3533" i="1" s="1"/>
  <c r="K3533" i="1" s="1"/>
  <c r="C3534" i="1"/>
  <c r="D3534" i="1" s="1"/>
  <c r="K3534" i="1" s="1"/>
  <c r="C3535" i="1"/>
  <c r="D3535" i="1" s="1"/>
  <c r="K3535" i="1" s="1"/>
  <c r="C3536" i="1"/>
  <c r="D3536" i="1" s="1"/>
  <c r="K3536" i="1" s="1"/>
  <c r="C3537" i="1"/>
  <c r="D3537" i="1" s="1"/>
  <c r="K3537" i="1" s="1"/>
  <c r="C3538" i="1"/>
  <c r="D3538" i="1" s="1"/>
  <c r="K3538" i="1" s="1"/>
  <c r="C3539" i="1"/>
  <c r="D3539" i="1" s="1"/>
  <c r="K3539" i="1" s="1"/>
  <c r="C3540" i="1"/>
  <c r="D3540" i="1" s="1"/>
  <c r="K3540" i="1" s="1"/>
  <c r="C3541" i="1"/>
  <c r="D3541" i="1" s="1"/>
  <c r="K3541" i="1" s="1"/>
  <c r="C3542" i="1"/>
  <c r="D3542" i="1" s="1"/>
  <c r="K3542" i="1" s="1"/>
  <c r="C3543" i="1"/>
  <c r="D3543" i="1" s="1"/>
  <c r="K3543" i="1" s="1"/>
  <c r="C3544" i="1"/>
  <c r="D3544" i="1" s="1"/>
  <c r="K3544" i="1" s="1"/>
  <c r="C3545" i="1"/>
  <c r="D3545" i="1" s="1"/>
  <c r="K3545" i="1" s="1"/>
  <c r="C3546" i="1"/>
  <c r="D3546" i="1" s="1"/>
  <c r="K3546" i="1" s="1"/>
  <c r="C3547" i="1"/>
  <c r="D3547" i="1" s="1"/>
  <c r="K3547" i="1" s="1"/>
  <c r="C3548" i="1"/>
  <c r="D3548" i="1" s="1"/>
  <c r="K3548" i="1" s="1"/>
  <c r="C3549" i="1"/>
  <c r="D3549" i="1" s="1"/>
  <c r="K3549" i="1" s="1"/>
  <c r="C3550" i="1"/>
  <c r="D3550" i="1" s="1"/>
  <c r="K3550" i="1" s="1"/>
  <c r="C3551" i="1"/>
  <c r="D3551" i="1" s="1"/>
  <c r="K3551" i="1" s="1"/>
  <c r="C3552" i="1"/>
  <c r="D3552" i="1" s="1"/>
  <c r="K3552" i="1" s="1"/>
  <c r="C3553" i="1"/>
  <c r="D3553" i="1" s="1"/>
  <c r="K3553" i="1" s="1"/>
  <c r="C3554" i="1"/>
  <c r="D3554" i="1" s="1"/>
  <c r="K3554" i="1" s="1"/>
  <c r="C3555" i="1"/>
  <c r="D3555" i="1" s="1"/>
  <c r="K3555" i="1" s="1"/>
  <c r="C3556" i="1"/>
  <c r="D3556" i="1" s="1"/>
  <c r="K3556" i="1" s="1"/>
  <c r="C3557" i="1"/>
  <c r="D3557" i="1" s="1"/>
  <c r="K3557" i="1" s="1"/>
  <c r="C3558" i="1"/>
  <c r="D3558" i="1" s="1"/>
  <c r="K3558" i="1" s="1"/>
  <c r="C3559" i="1"/>
  <c r="D3559" i="1" s="1"/>
  <c r="K3559" i="1" s="1"/>
  <c r="C3560" i="1"/>
  <c r="D3560" i="1" s="1"/>
  <c r="K3560" i="1" s="1"/>
  <c r="C3561" i="1"/>
  <c r="D3561" i="1" s="1"/>
  <c r="K3561" i="1" s="1"/>
  <c r="C3562" i="1"/>
  <c r="D3562" i="1" s="1"/>
  <c r="K3562" i="1" s="1"/>
  <c r="C3563" i="1"/>
  <c r="D3563" i="1" s="1"/>
  <c r="K3563" i="1" s="1"/>
  <c r="C3564" i="1"/>
  <c r="D3564" i="1" s="1"/>
  <c r="K3564" i="1" s="1"/>
  <c r="C3565" i="1"/>
  <c r="D3565" i="1" s="1"/>
  <c r="K3565" i="1" s="1"/>
  <c r="C3566" i="1"/>
  <c r="D3566" i="1" s="1"/>
  <c r="K3566" i="1" s="1"/>
  <c r="C3567" i="1"/>
  <c r="D3567" i="1" s="1"/>
  <c r="K3567" i="1" s="1"/>
  <c r="C3568" i="1"/>
  <c r="D3568" i="1" s="1"/>
  <c r="K3568" i="1" s="1"/>
  <c r="C3569" i="1"/>
  <c r="D3569" i="1" s="1"/>
  <c r="K3569" i="1" s="1"/>
  <c r="C3570" i="1"/>
  <c r="D3570" i="1" s="1"/>
  <c r="K3570" i="1" s="1"/>
  <c r="C3571" i="1"/>
  <c r="D3571" i="1" s="1"/>
  <c r="K3571" i="1" s="1"/>
  <c r="C3572" i="1"/>
  <c r="D3572" i="1" s="1"/>
  <c r="K3572" i="1" s="1"/>
  <c r="C3573" i="1"/>
  <c r="D3573" i="1" s="1"/>
  <c r="K3573" i="1" s="1"/>
  <c r="C3574" i="1"/>
  <c r="D3574" i="1" s="1"/>
  <c r="K3574" i="1" s="1"/>
  <c r="C3575" i="1"/>
  <c r="D3575" i="1" s="1"/>
  <c r="K3575" i="1" s="1"/>
  <c r="C3576" i="1"/>
  <c r="D3576" i="1" s="1"/>
  <c r="K3576" i="1" s="1"/>
  <c r="C3577" i="1"/>
  <c r="D3577" i="1" s="1"/>
  <c r="K3577" i="1" s="1"/>
  <c r="C3578" i="1"/>
  <c r="D3578" i="1" s="1"/>
  <c r="K3578" i="1" s="1"/>
  <c r="C3579" i="1"/>
  <c r="D3579" i="1" s="1"/>
  <c r="K3579" i="1" s="1"/>
  <c r="C3580" i="1"/>
  <c r="D3580" i="1" s="1"/>
  <c r="K3580" i="1" s="1"/>
  <c r="C3581" i="1"/>
  <c r="D3581" i="1" s="1"/>
  <c r="K3581" i="1" s="1"/>
  <c r="C3582" i="1"/>
  <c r="D3582" i="1" s="1"/>
  <c r="K3582" i="1" s="1"/>
  <c r="C3583" i="1"/>
  <c r="D3583" i="1" s="1"/>
  <c r="K3583" i="1" s="1"/>
  <c r="C3584" i="1"/>
  <c r="D3584" i="1" s="1"/>
  <c r="K3584" i="1" s="1"/>
  <c r="C3585" i="1"/>
  <c r="D3585" i="1" s="1"/>
  <c r="K3585" i="1" s="1"/>
  <c r="C3586" i="1"/>
  <c r="D3586" i="1" s="1"/>
  <c r="K3586" i="1" s="1"/>
  <c r="C3587" i="1"/>
  <c r="D3587" i="1" s="1"/>
  <c r="K3587" i="1" s="1"/>
  <c r="C3588" i="1"/>
  <c r="D3588" i="1" s="1"/>
  <c r="K3588" i="1" s="1"/>
  <c r="C3589" i="1"/>
  <c r="D3589" i="1" s="1"/>
  <c r="K3589" i="1" s="1"/>
  <c r="C3590" i="1"/>
  <c r="D3590" i="1" s="1"/>
  <c r="K3590" i="1" s="1"/>
  <c r="C3591" i="1"/>
  <c r="D3591" i="1" s="1"/>
  <c r="K3591" i="1" s="1"/>
  <c r="C3592" i="1"/>
  <c r="D3592" i="1" s="1"/>
  <c r="K3592" i="1" s="1"/>
  <c r="C3593" i="1"/>
  <c r="D3593" i="1" s="1"/>
  <c r="K3593" i="1" s="1"/>
  <c r="C3594" i="1"/>
  <c r="D3594" i="1" s="1"/>
  <c r="K3594" i="1" s="1"/>
  <c r="C3595" i="1"/>
  <c r="D3595" i="1" s="1"/>
  <c r="K3595" i="1" s="1"/>
  <c r="C3596" i="1"/>
  <c r="D3596" i="1" s="1"/>
  <c r="K3596" i="1" s="1"/>
  <c r="C3597" i="1"/>
  <c r="D3597" i="1" s="1"/>
  <c r="K3597" i="1" s="1"/>
  <c r="C3598" i="1"/>
  <c r="D3598" i="1" s="1"/>
  <c r="K3598" i="1" s="1"/>
  <c r="C3599" i="1"/>
  <c r="D3599" i="1" s="1"/>
  <c r="K3599" i="1" s="1"/>
  <c r="C3600" i="1"/>
  <c r="D3600" i="1" s="1"/>
  <c r="K3600" i="1" s="1"/>
  <c r="C3601" i="1"/>
  <c r="D3601" i="1" s="1"/>
  <c r="K3601" i="1" s="1"/>
  <c r="C3602" i="1"/>
  <c r="D3602" i="1" s="1"/>
  <c r="K3602" i="1" s="1"/>
  <c r="C3603" i="1"/>
  <c r="D3603" i="1" s="1"/>
  <c r="K3603" i="1" s="1"/>
  <c r="C3604" i="1"/>
  <c r="D3604" i="1" s="1"/>
  <c r="K3604" i="1" s="1"/>
  <c r="C3605" i="1"/>
  <c r="D3605" i="1" s="1"/>
  <c r="K3605" i="1" s="1"/>
  <c r="C3606" i="1"/>
  <c r="D3606" i="1" s="1"/>
  <c r="K3606" i="1" s="1"/>
  <c r="C3607" i="1"/>
  <c r="D3607" i="1" s="1"/>
  <c r="K3607" i="1" s="1"/>
  <c r="C3608" i="1"/>
  <c r="D3608" i="1" s="1"/>
  <c r="K3608" i="1" s="1"/>
  <c r="C3609" i="1"/>
  <c r="D3609" i="1" s="1"/>
  <c r="K3609" i="1" s="1"/>
  <c r="C3610" i="1"/>
  <c r="D3610" i="1" s="1"/>
  <c r="K3610" i="1" s="1"/>
  <c r="C3611" i="1"/>
  <c r="D3611" i="1" s="1"/>
  <c r="K3611" i="1" s="1"/>
  <c r="C3612" i="1"/>
  <c r="D3612" i="1" s="1"/>
  <c r="K3612" i="1" s="1"/>
  <c r="C3613" i="1"/>
  <c r="D3613" i="1" s="1"/>
  <c r="K3613" i="1" s="1"/>
  <c r="C3614" i="1"/>
  <c r="D3614" i="1" s="1"/>
  <c r="K3614" i="1" s="1"/>
  <c r="C3615" i="1"/>
  <c r="D3615" i="1" s="1"/>
  <c r="K3615" i="1" s="1"/>
  <c r="C3616" i="1"/>
  <c r="D3616" i="1" s="1"/>
  <c r="K3616" i="1" s="1"/>
  <c r="C3617" i="1"/>
  <c r="D3617" i="1" s="1"/>
  <c r="K3617" i="1" s="1"/>
  <c r="C3618" i="1"/>
  <c r="D3618" i="1" s="1"/>
  <c r="K3618" i="1" s="1"/>
  <c r="C3619" i="1"/>
  <c r="D3619" i="1" s="1"/>
  <c r="K3619" i="1" s="1"/>
  <c r="C3620" i="1"/>
  <c r="D3620" i="1" s="1"/>
  <c r="K3620" i="1" s="1"/>
  <c r="C3621" i="1"/>
  <c r="D3621" i="1" s="1"/>
  <c r="K3621" i="1" s="1"/>
  <c r="C3622" i="1"/>
  <c r="D3622" i="1" s="1"/>
  <c r="K3622" i="1" s="1"/>
  <c r="C3623" i="1"/>
  <c r="D3623" i="1" s="1"/>
  <c r="K3623" i="1" s="1"/>
  <c r="C3624" i="1"/>
  <c r="D3624" i="1" s="1"/>
  <c r="K3624" i="1" s="1"/>
  <c r="C3625" i="1"/>
  <c r="D3625" i="1" s="1"/>
  <c r="K3625" i="1" s="1"/>
  <c r="C3626" i="1"/>
  <c r="D3626" i="1" s="1"/>
  <c r="K3626" i="1" s="1"/>
  <c r="C3627" i="1"/>
  <c r="D3627" i="1" s="1"/>
  <c r="K3627" i="1" s="1"/>
  <c r="C3628" i="1"/>
  <c r="D3628" i="1" s="1"/>
  <c r="K3628" i="1" s="1"/>
  <c r="C3629" i="1"/>
  <c r="D3629" i="1" s="1"/>
  <c r="K3629" i="1" s="1"/>
  <c r="C3630" i="1"/>
  <c r="D3630" i="1" s="1"/>
  <c r="K3630" i="1" s="1"/>
  <c r="C3631" i="1"/>
  <c r="D3631" i="1" s="1"/>
  <c r="K3631" i="1" s="1"/>
  <c r="C3632" i="1"/>
  <c r="D3632" i="1" s="1"/>
  <c r="K3632" i="1" s="1"/>
  <c r="C3633" i="1"/>
  <c r="D3633" i="1" s="1"/>
  <c r="K3633" i="1" s="1"/>
  <c r="C3634" i="1"/>
  <c r="D3634" i="1" s="1"/>
  <c r="K3634" i="1" s="1"/>
  <c r="C3635" i="1"/>
  <c r="D3635" i="1" s="1"/>
  <c r="K3635" i="1" s="1"/>
  <c r="C3636" i="1"/>
  <c r="D3636" i="1" s="1"/>
  <c r="K3636" i="1" s="1"/>
  <c r="C3637" i="1"/>
  <c r="D3637" i="1" s="1"/>
  <c r="K3637" i="1" s="1"/>
  <c r="C3638" i="1"/>
  <c r="D3638" i="1" s="1"/>
  <c r="K3638" i="1" s="1"/>
  <c r="C3639" i="1"/>
  <c r="D3639" i="1" s="1"/>
  <c r="K3639" i="1" s="1"/>
  <c r="C3640" i="1"/>
  <c r="D3640" i="1" s="1"/>
  <c r="K3640" i="1" s="1"/>
  <c r="C3641" i="1"/>
  <c r="D3641" i="1" s="1"/>
  <c r="K3641" i="1" s="1"/>
  <c r="C3642" i="1"/>
  <c r="D3642" i="1" s="1"/>
  <c r="K3642" i="1" s="1"/>
  <c r="C3643" i="1"/>
  <c r="D3643" i="1" s="1"/>
  <c r="K3643" i="1" s="1"/>
  <c r="C3644" i="1"/>
  <c r="D3644" i="1" s="1"/>
  <c r="K3644" i="1" s="1"/>
  <c r="C3645" i="1"/>
  <c r="D3645" i="1" s="1"/>
  <c r="K3645" i="1" s="1"/>
  <c r="C3646" i="1"/>
  <c r="D3646" i="1" s="1"/>
  <c r="K3646" i="1" s="1"/>
  <c r="C3647" i="1"/>
  <c r="D3647" i="1" s="1"/>
  <c r="K3647" i="1" s="1"/>
  <c r="C3648" i="1"/>
  <c r="D3648" i="1" s="1"/>
  <c r="K3648" i="1" s="1"/>
  <c r="C3649" i="1"/>
  <c r="D3649" i="1" s="1"/>
  <c r="K3649" i="1" s="1"/>
  <c r="C3650" i="1"/>
  <c r="D3650" i="1" s="1"/>
  <c r="K3650" i="1" s="1"/>
  <c r="C3651" i="1"/>
  <c r="D3651" i="1" s="1"/>
  <c r="K3651" i="1" s="1"/>
  <c r="C3652" i="1"/>
  <c r="D3652" i="1" s="1"/>
  <c r="K3652" i="1" s="1"/>
  <c r="C3653" i="1"/>
  <c r="D3653" i="1" s="1"/>
  <c r="K3653" i="1" s="1"/>
  <c r="C3654" i="1"/>
  <c r="D3654" i="1" s="1"/>
  <c r="K3654" i="1" s="1"/>
  <c r="C3655" i="1"/>
  <c r="D3655" i="1" s="1"/>
  <c r="K3655" i="1" s="1"/>
  <c r="C3656" i="1"/>
  <c r="D3656" i="1" s="1"/>
  <c r="K3656" i="1" s="1"/>
  <c r="C3657" i="1"/>
  <c r="D3657" i="1" s="1"/>
  <c r="K3657" i="1" s="1"/>
  <c r="C3658" i="1"/>
  <c r="D3658" i="1" s="1"/>
  <c r="K3658" i="1" s="1"/>
  <c r="C3659" i="1"/>
  <c r="D3659" i="1" s="1"/>
  <c r="K3659" i="1" s="1"/>
  <c r="C3660" i="1"/>
  <c r="D3660" i="1" s="1"/>
  <c r="K3660" i="1" s="1"/>
  <c r="C3661" i="1"/>
  <c r="D3661" i="1" s="1"/>
  <c r="K3661" i="1" s="1"/>
  <c r="C3662" i="1"/>
  <c r="D3662" i="1" s="1"/>
  <c r="K3662" i="1" s="1"/>
  <c r="C3663" i="1"/>
  <c r="D3663" i="1" s="1"/>
  <c r="K3663" i="1" s="1"/>
  <c r="C3664" i="1"/>
  <c r="D3664" i="1" s="1"/>
  <c r="K3664" i="1" s="1"/>
  <c r="C3665" i="1"/>
  <c r="D3665" i="1" s="1"/>
  <c r="K3665" i="1" s="1"/>
  <c r="C3666" i="1"/>
  <c r="D3666" i="1" s="1"/>
  <c r="K3666" i="1" s="1"/>
  <c r="C3667" i="1"/>
  <c r="D3667" i="1" s="1"/>
  <c r="K3667" i="1" s="1"/>
  <c r="C3668" i="1"/>
  <c r="D3668" i="1" s="1"/>
  <c r="K3668" i="1" s="1"/>
  <c r="C3669" i="1"/>
  <c r="D3669" i="1" s="1"/>
  <c r="K3669" i="1" s="1"/>
  <c r="C3670" i="1"/>
  <c r="D3670" i="1" s="1"/>
  <c r="K3670" i="1" s="1"/>
  <c r="C3671" i="1"/>
  <c r="D3671" i="1" s="1"/>
  <c r="K3671" i="1" s="1"/>
  <c r="C3672" i="1"/>
  <c r="D3672" i="1" s="1"/>
  <c r="K3672" i="1" s="1"/>
  <c r="C3673" i="1"/>
  <c r="D3673" i="1" s="1"/>
  <c r="K3673" i="1" s="1"/>
  <c r="C3674" i="1"/>
  <c r="D3674" i="1" s="1"/>
  <c r="K3674" i="1" s="1"/>
  <c r="C3675" i="1"/>
  <c r="D3675" i="1" s="1"/>
  <c r="K3675" i="1" s="1"/>
  <c r="C3676" i="1"/>
  <c r="D3676" i="1" s="1"/>
  <c r="K3676" i="1" s="1"/>
  <c r="C3677" i="1"/>
  <c r="D3677" i="1" s="1"/>
  <c r="K3677" i="1" s="1"/>
  <c r="C3678" i="1"/>
  <c r="D3678" i="1" s="1"/>
  <c r="K3678" i="1" s="1"/>
  <c r="C3679" i="1"/>
  <c r="D3679" i="1" s="1"/>
  <c r="K3679" i="1" s="1"/>
  <c r="C3680" i="1"/>
  <c r="D3680" i="1" s="1"/>
  <c r="K3680" i="1" s="1"/>
  <c r="C3681" i="1"/>
  <c r="D3681" i="1" s="1"/>
  <c r="K3681" i="1" s="1"/>
  <c r="C3682" i="1"/>
  <c r="D3682" i="1" s="1"/>
  <c r="K3682" i="1" s="1"/>
  <c r="C3683" i="1"/>
  <c r="D3683" i="1" s="1"/>
  <c r="K3683" i="1" s="1"/>
  <c r="C3684" i="1"/>
  <c r="D3684" i="1" s="1"/>
  <c r="K3684" i="1" s="1"/>
  <c r="C3685" i="1"/>
  <c r="D3685" i="1" s="1"/>
  <c r="K3685" i="1" s="1"/>
  <c r="C3686" i="1"/>
  <c r="D3686" i="1" s="1"/>
  <c r="K3686" i="1" s="1"/>
  <c r="C3687" i="1"/>
  <c r="D3687" i="1" s="1"/>
  <c r="K3687" i="1" s="1"/>
  <c r="C3688" i="1"/>
  <c r="D3688" i="1" s="1"/>
  <c r="K3688" i="1" s="1"/>
  <c r="C3689" i="1"/>
  <c r="D3689" i="1" s="1"/>
  <c r="K3689" i="1" s="1"/>
  <c r="C3690" i="1"/>
  <c r="D3690" i="1" s="1"/>
  <c r="K3690" i="1" s="1"/>
  <c r="C3691" i="1"/>
  <c r="D3691" i="1" s="1"/>
  <c r="K3691" i="1" s="1"/>
  <c r="C3692" i="1"/>
  <c r="D3692" i="1" s="1"/>
  <c r="K3692" i="1" s="1"/>
  <c r="C3693" i="1"/>
  <c r="D3693" i="1" s="1"/>
  <c r="K3693" i="1" s="1"/>
  <c r="C3694" i="1"/>
  <c r="D3694" i="1" s="1"/>
  <c r="K3694" i="1" s="1"/>
  <c r="C3695" i="1"/>
  <c r="D3695" i="1" s="1"/>
  <c r="K3695" i="1" s="1"/>
  <c r="C3696" i="1"/>
  <c r="D3696" i="1" s="1"/>
  <c r="K3696" i="1" s="1"/>
  <c r="C3697" i="1"/>
  <c r="D3697" i="1" s="1"/>
  <c r="K3697" i="1" s="1"/>
  <c r="C3698" i="1"/>
  <c r="D3698" i="1" s="1"/>
  <c r="K3698" i="1" s="1"/>
  <c r="C3699" i="1"/>
  <c r="D3699" i="1" s="1"/>
  <c r="K3699" i="1" s="1"/>
  <c r="C3700" i="1"/>
  <c r="D3700" i="1" s="1"/>
  <c r="K3700" i="1" s="1"/>
  <c r="C3701" i="1"/>
  <c r="D3701" i="1" s="1"/>
  <c r="K3701" i="1" s="1"/>
  <c r="C3702" i="1"/>
  <c r="D3702" i="1" s="1"/>
  <c r="K3702" i="1" s="1"/>
  <c r="C3703" i="1"/>
  <c r="D3703" i="1" s="1"/>
  <c r="K3703" i="1" s="1"/>
  <c r="C3704" i="1"/>
  <c r="D3704" i="1" s="1"/>
  <c r="K3704" i="1" s="1"/>
  <c r="C3705" i="1"/>
  <c r="D3705" i="1" s="1"/>
  <c r="K3705" i="1" s="1"/>
  <c r="C3706" i="1"/>
  <c r="D3706" i="1" s="1"/>
  <c r="K3706" i="1" s="1"/>
  <c r="C3707" i="1"/>
  <c r="D3707" i="1" s="1"/>
  <c r="K3707" i="1" s="1"/>
  <c r="C3708" i="1"/>
  <c r="D3708" i="1" s="1"/>
  <c r="K3708" i="1" s="1"/>
  <c r="C3709" i="1"/>
  <c r="D3709" i="1" s="1"/>
  <c r="K3709" i="1" s="1"/>
  <c r="C3710" i="1"/>
  <c r="D3710" i="1" s="1"/>
  <c r="K3710" i="1" s="1"/>
  <c r="C3711" i="1"/>
  <c r="D3711" i="1" s="1"/>
  <c r="K3711" i="1" s="1"/>
  <c r="C3712" i="1"/>
  <c r="D3712" i="1" s="1"/>
  <c r="K3712" i="1" s="1"/>
  <c r="C3713" i="1"/>
  <c r="D3713" i="1" s="1"/>
  <c r="K3713" i="1" s="1"/>
  <c r="C3714" i="1"/>
  <c r="D3714" i="1" s="1"/>
  <c r="K3714" i="1" s="1"/>
  <c r="C3715" i="1"/>
  <c r="D3715" i="1" s="1"/>
  <c r="K3715" i="1" s="1"/>
  <c r="C3716" i="1"/>
  <c r="D3716" i="1" s="1"/>
  <c r="K3716" i="1" s="1"/>
  <c r="C3717" i="1"/>
  <c r="D3717" i="1" s="1"/>
  <c r="K3717" i="1" s="1"/>
  <c r="C3718" i="1"/>
  <c r="D3718" i="1" s="1"/>
  <c r="K3718" i="1" s="1"/>
  <c r="C3719" i="1"/>
  <c r="D3719" i="1" s="1"/>
  <c r="K3719" i="1" s="1"/>
  <c r="C3720" i="1"/>
  <c r="D3720" i="1" s="1"/>
  <c r="K3720" i="1" s="1"/>
  <c r="C3721" i="1"/>
  <c r="D3721" i="1" s="1"/>
  <c r="K3721" i="1" s="1"/>
  <c r="C3722" i="1"/>
  <c r="D3722" i="1" s="1"/>
  <c r="K3722" i="1" s="1"/>
  <c r="C3723" i="1"/>
  <c r="D3723" i="1" s="1"/>
  <c r="K3723" i="1" s="1"/>
  <c r="C3724" i="1"/>
  <c r="D3724" i="1" s="1"/>
  <c r="K3724" i="1" s="1"/>
  <c r="C3725" i="1"/>
  <c r="D3725" i="1" s="1"/>
  <c r="K3725" i="1" s="1"/>
  <c r="C3726" i="1"/>
  <c r="D3726" i="1" s="1"/>
  <c r="K3726" i="1" s="1"/>
  <c r="C3727" i="1"/>
  <c r="D3727" i="1" s="1"/>
  <c r="K3727" i="1" s="1"/>
  <c r="C3728" i="1"/>
  <c r="D3728" i="1" s="1"/>
  <c r="K3728" i="1" s="1"/>
  <c r="C3729" i="1"/>
  <c r="D3729" i="1" s="1"/>
  <c r="K3729" i="1" s="1"/>
  <c r="C3730" i="1"/>
  <c r="D3730" i="1" s="1"/>
  <c r="K3730" i="1" s="1"/>
  <c r="C3731" i="1"/>
  <c r="D3731" i="1" s="1"/>
  <c r="K3731" i="1" s="1"/>
  <c r="C3732" i="1"/>
  <c r="D3732" i="1" s="1"/>
  <c r="K3732" i="1" s="1"/>
  <c r="C3733" i="1"/>
  <c r="D3733" i="1" s="1"/>
  <c r="K3733" i="1" s="1"/>
  <c r="C3734" i="1"/>
  <c r="D3734" i="1" s="1"/>
  <c r="K3734" i="1" s="1"/>
  <c r="C3735" i="1"/>
  <c r="D3735" i="1" s="1"/>
  <c r="K3735" i="1" s="1"/>
  <c r="C3736" i="1"/>
  <c r="D3736" i="1" s="1"/>
  <c r="K3736" i="1" s="1"/>
  <c r="C3737" i="1"/>
  <c r="D3737" i="1" s="1"/>
  <c r="K3737" i="1" s="1"/>
  <c r="C3738" i="1"/>
  <c r="D3738" i="1" s="1"/>
  <c r="K3738" i="1" s="1"/>
  <c r="C3739" i="1"/>
  <c r="D3739" i="1" s="1"/>
  <c r="K3739" i="1" s="1"/>
  <c r="C3740" i="1"/>
  <c r="D3740" i="1" s="1"/>
  <c r="K3740" i="1" s="1"/>
  <c r="C3741" i="1"/>
  <c r="D3741" i="1" s="1"/>
  <c r="K3741" i="1" s="1"/>
  <c r="C3742" i="1"/>
  <c r="D3742" i="1" s="1"/>
  <c r="K3742" i="1" s="1"/>
  <c r="C3743" i="1"/>
  <c r="D3743" i="1" s="1"/>
  <c r="K3743" i="1" s="1"/>
  <c r="C3744" i="1"/>
  <c r="D3744" i="1" s="1"/>
  <c r="K3744" i="1" s="1"/>
  <c r="C3745" i="1"/>
  <c r="D3745" i="1" s="1"/>
  <c r="K3745" i="1" s="1"/>
  <c r="C3746" i="1"/>
  <c r="D3746" i="1" s="1"/>
  <c r="K3746" i="1" s="1"/>
  <c r="C3747" i="1"/>
  <c r="D3747" i="1" s="1"/>
  <c r="K3747" i="1" s="1"/>
  <c r="C3748" i="1"/>
  <c r="D3748" i="1" s="1"/>
  <c r="K3748" i="1" s="1"/>
  <c r="C3749" i="1"/>
  <c r="D3749" i="1" s="1"/>
  <c r="K3749" i="1" s="1"/>
  <c r="C3750" i="1"/>
  <c r="D3750" i="1" s="1"/>
  <c r="K3750" i="1" s="1"/>
  <c r="C3751" i="1"/>
  <c r="D3751" i="1" s="1"/>
  <c r="K3751" i="1" s="1"/>
  <c r="C3752" i="1"/>
  <c r="D3752" i="1" s="1"/>
  <c r="K3752" i="1" s="1"/>
  <c r="C3753" i="1"/>
  <c r="D3753" i="1" s="1"/>
  <c r="K3753" i="1" s="1"/>
  <c r="C3754" i="1"/>
  <c r="D3754" i="1" s="1"/>
  <c r="K3754" i="1" s="1"/>
  <c r="C3755" i="1"/>
  <c r="D3755" i="1" s="1"/>
  <c r="K3755" i="1" s="1"/>
  <c r="C3756" i="1"/>
  <c r="D3756" i="1" s="1"/>
  <c r="K3756" i="1" s="1"/>
  <c r="C3757" i="1"/>
  <c r="D3757" i="1" s="1"/>
  <c r="K3757" i="1" s="1"/>
  <c r="C3758" i="1"/>
  <c r="D3758" i="1" s="1"/>
  <c r="K3758" i="1" s="1"/>
  <c r="C3759" i="1"/>
  <c r="D3759" i="1" s="1"/>
  <c r="K3759" i="1" s="1"/>
  <c r="C3760" i="1"/>
  <c r="D3760" i="1" s="1"/>
  <c r="K3760" i="1" s="1"/>
  <c r="C3761" i="1"/>
  <c r="D3761" i="1" s="1"/>
  <c r="K3761" i="1" s="1"/>
  <c r="C3762" i="1"/>
  <c r="D3762" i="1" s="1"/>
  <c r="K3762" i="1" s="1"/>
  <c r="C3763" i="1"/>
  <c r="D3763" i="1" s="1"/>
  <c r="K3763" i="1" s="1"/>
  <c r="C3764" i="1"/>
  <c r="D3764" i="1" s="1"/>
  <c r="K3764" i="1" s="1"/>
  <c r="C3765" i="1"/>
  <c r="D3765" i="1" s="1"/>
  <c r="K3765" i="1" s="1"/>
  <c r="C3766" i="1"/>
  <c r="D3766" i="1" s="1"/>
  <c r="K3766" i="1" s="1"/>
  <c r="C3767" i="1"/>
  <c r="D3767" i="1" s="1"/>
  <c r="K3767" i="1" s="1"/>
  <c r="C3768" i="1"/>
  <c r="D3768" i="1" s="1"/>
  <c r="K3768" i="1" s="1"/>
  <c r="C3769" i="1"/>
  <c r="D3769" i="1" s="1"/>
  <c r="K3769" i="1" s="1"/>
  <c r="C3770" i="1"/>
  <c r="D3770" i="1" s="1"/>
  <c r="K3770" i="1" s="1"/>
  <c r="C3771" i="1"/>
  <c r="D3771" i="1" s="1"/>
  <c r="K3771" i="1" s="1"/>
  <c r="C3772" i="1"/>
  <c r="D3772" i="1" s="1"/>
  <c r="K3772" i="1" s="1"/>
  <c r="C3773" i="1"/>
  <c r="D3773" i="1" s="1"/>
  <c r="K3773" i="1" s="1"/>
  <c r="C3774" i="1"/>
  <c r="D3774" i="1" s="1"/>
  <c r="K3774" i="1" s="1"/>
  <c r="C3775" i="1"/>
  <c r="D3775" i="1" s="1"/>
  <c r="K3775" i="1" s="1"/>
  <c r="C3776" i="1"/>
  <c r="D3776" i="1" s="1"/>
  <c r="K3776" i="1" s="1"/>
  <c r="C3777" i="1"/>
  <c r="D3777" i="1" s="1"/>
  <c r="K3777" i="1" s="1"/>
  <c r="C3778" i="1"/>
  <c r="D3778" i="1" s="1"/>
  <c r="K3778" i="1" s="1"/>
  <c r="C3779" i="1"/>
  <c r="D3779" i="1" s="1"/>
  <c r="K3779" i="1" s="1"/>
  <c r="C3780" i="1"/>
  <c r="D3780" i="1" s="1"/>
  <c r="K3780" i="1" s="1"/>
  <c r="C3781" i="1"/>
  <c r="D3781" i="1" s="1"/>
  <c r="K3781" i="1" s="1"/>
  <c r="C3782" i="1"/>
  <c r="D3782" i="1" s="1"/>
  <c r="K3782" i="1" s="1"/>
  <c r="C3783" i="1"/>
  <c r="D3783" i="1" s="1"/>
  <c r="K3783" i="1" s="1"/>
  <c r="C3784" i="1"/>
  <c r="D3784" i="1" s="1"/>
  <c r="K3784" i="1" s="1"/>
  <c r="C3785" i="1"/>
  <c r="D3785" i="1" s="1"/>
  <c r="K3785" i="1" s="1"/>
  <c r="C3786" i="1"/>
  <c r="D3786" i="1" s="1"/>
  <c r="K3786" i="1" s="1"/>
  <c r="C3787" i="1"/>
  <c r="D3787" i="1" s="1"/>
  <c r="K3787" i="1" s="1"/>
  <c r="C3788" i="1"/>
  <c r="D3788" i="1" s="1"/>
  <c r="K3788" i="1" s="1"/>
  <c r="C3789" i="1"/>
  <c r="D3789" i="1" s="1"/>
  <c r="K3789" i="1" s="1"/>
  <c r="C3790" i="1"/>
  <c r="D3790" i="1" s="1"/>
  <c r="K3790" i="1" s="1"/>
  <c r="C3791" i="1"/>
  <c r="D3791" i="1" s="1"/>
  <c r="K3791" i="1" s="1"/>
  <c r="C3792" i="1"/>
  <c r="D3792" i="1" s="1"/>
  <c r="K3792" i="1" s="1"/>
  <c r="C3793" i="1"/>
  <c r="D3793" i="1" s="1"/>
  <c r="K3793" i="1" s="1"/>
  <c r="C3794" i="1"/>
  <c r="D3794" i="1" s="1"/>
  <c r="K3794" i="1" s="1"/>
  <c r="C3795" i="1"/>
  <c r="D3795" i="1" s="1"/>
  <c r="K3795" i="1" s="1"/>
  <c r="C3796" i="1"/>
  <c r="D3796" i="1" s="1"/>
  <c r="K3796" i="1" s="1"/>
  <c r="C3797" i="1"/>
  <c r="D3797" i="1" s="1"/>
  <c r="K3797" i="1" s="1"/>
  <c r="C3798" i="1"/>
  <c r="D3798" i="1" s="1"/>
  <c r="K3798" i="1" s="1"/>
  <c r="C3799" i="1"/>
  <c r="D3799" i="1" s="1"/>
  <c r="K3799" i="1" s="1"/>
  <c r="C3800" i="1"/>
  <c r="D3800" i="1" s="1"/>
  <c r="K3800" i="1" s="1"/>
  <c r="C3801" i="1"/>
  <c r="D3801" i="1" s="1"/>
  <c r="K3801" i="1" s="1"/>
  <c r="C3802" i="1"/>
  <c r="D3802" i="1" s="1"/>
  <c r="K3802" i="1" s="1"/>
  <c r="C3803" i="1"/>
  <c r="D3803" i="1" s="1"/>
  <c r="K3803" i="1" s="1"/>
  <c r="C3804" i="1"/>
  <c r="D3804" i="1" s="1"/>
  <c r="K3804" i="1" s="1"/>
  <c r="C3805" i="1"/>
  <c r="D3805" i="1" s="1"/>
  <c r="K3805" i="1" s="1"/>
  <c r="C3806" i="1"/>
  <c r="D3806" i="1" s="1"/>
  <c r="K3806" i="1" s="1"/>
  <c r="C3807" i="1"/>
  <c r="D3807" i="1" s="1"/>
  <c r="K3807" i="1" s="1"/>
  <c r="C3808" i="1"/>
  <c r="D3808" i="1" s="1"/>
  <c r="K3808" i="1" s="1"/>
  <c r="C3809" i="1"/>
  <c r="D3809" i="1" s="1"/>
  <c r="K3809" i="1" s="1"/>
  <c r="C3810" i="1"/>
  <c r="D3810" i="1" s="1"/>
  <c r="K3810" i="1" s="1"/>
  <c r="C3811" i="1"/>
  <c r="D3811" i="1" s="1"/>
  <c r="K3811" i="1" s="1"/>
  <c r="C3812" i="1"/>
  <c r="D3812" i="1" s="1"/>
  <c r="K3812" i="1" s="1"/>
  <c r="C3813" i="1"/>
  <c r="D3813" i="1" s="1"/>
  <c r="K3813" i="1" s="1"/>
  <c r="C3814" i="1"/>
  <c r="D3814" i="1" s="1"/>
  <c r="K3814" i="1" s="1"/>
  <c r="C3815" i="1"/>
  <c r="D3815" i="1" s="1"/>
  <c r="K3815" i="1" s="1"/>
  <c r="C3816" i="1"/>
  <c r="D3816" i="1" s="1"/>
  <c r="K3816" i="1" s="1"/>
  <c r="C3817" i="1"/>
  <c r="D3817" i="1" s="1"/>
  <c r="K3817" i="1" s="1"/>
  <c r="C3818" i="1"/>
  <c r="D3818" i="1" s="1"/>
  <c r="K3818" i="1" s="1"/>
  <c r="C3819" i="1"/>
  <c r="D3819" i="1" s="1"/>
  <c r="K3819" i="1" s="1"/>
  <c r="C3820" i="1"/>
  <c r="D3820" i="1" s="1"/>
  <c r="K3820" i="1" s="1"/>
  <c r="C3821" i="1"/>
  <c r="D3821" i="1" s="1"/>
  <c r="K3821" i="1" s="1"/>
  <c r="C3822" i="1"/>
  <c r="D3822" i="1" s="1"/>
  <c r="K3822" i="1" s="1"/>
  <c r="C3823" i="1"/>
  <c r="D3823" i="1" s="1"/>
  <c r="K3823" i="1" s="1"/>
  <c r="C3824" i="1"/>
  <c r="D3824" i="1" s="1"/>
  <c r="K3824" i="1" s="1"/>
  <c r="C3825" i="1"/>
  <c r="D3825" i="1" s="1"/>
  <c r="K3825" i="1" s="1"/>
  <c r="C3826" i="1"/>
  <c r="D3826" i="1" s="1"/>
  <c r="K3826" i="1" s="1"/>
  <c r="C3827" i="1"/>
  <c r="D3827" i="1" s="1"/>
  <c r="K3827" i="1" s="1"/>
  <c r="C3828" i="1"/>
  <c r="D3828" i="1" s="1"/>
  <c r="K3828" i="1" s="1"/>
  <c r="C3829" i="1"/>
  <c r="D3829" i="1" s="1"/>
  <c r="K3829" i="1" s="1"/>
  <c r="C3830" i="1"/>
  <c r="D3830" i="1" s="1"/>
  <c r="K3830" i="1" s="1"/>
  <c r="C3831" i="1"/>
  <c r="D3831" i="1" s="1"/>
  <c r="K3831" i="1" s="1"/>
  <c r="C3832" i="1"/>
  <c r="D3832" i="1" s="1"/>
  <c r="K3832" i="1" s="1"/>
  <c r="C3833" i="1"/>
  <c r="D3833" i="1" s="1"/>
  <c r="K3833" i="1" s="1"/>
  <c r="C3834" i="1"/>
  <c r="D3834" i="1" s="1"/>
  <c r="K3834" i="1" s="1"/>
  <c r="C3835" i="1"/>
  <c r="D3835" i="1" s="1"/>
  <c r="K3835" i="1" s="1"/>
  <c r="C3836" i="1"/>
  <c r="D3836" i="1" s="1"/>
  <c r="K3836" i="1" s="1"/>
  <c r="C3837" i="1"/>
  <c r="D3837" i="1" s="1"/>
  <c r="K3837" i="1" s="1"/>
  <c r="C3838" i="1"/>
  <c r="D3838" i="1" s="1"/>
  <c r="K3838" i="1" s="1"/>
  <c r="C3839" i="1"/>
  <c r="D3839" i="1" s="1"/>
  <c r="K3839" i="1" s="1"/>
  <c r="C3840" i="1"/>
  <c r="D3840" i="1" s="1"/>
  <c r="K3840" i="1" s="1"/>
  <c r="C3841" i="1"/>
  <c r="D3841" i="1" s="1"/>
  <c r="K3841" i="1" s="1"/>
  <c r="C3842" i="1"/>
  <c r="D3842" i="1" s="1"/>
  <c r="K3842" i="1" s="1"/>
  <c r="C3843" i="1"/>
  <c r="D3843" i="1" s="1"/>
  <c r="K3843" i="1" s="1"/>
  <c r="C3844" i="1"/>
  <c r="D3844" i="1" s="1"/>
  <c r="K3844" i="1" s="1"/>
  <c r="C3845" i="1"/>
  <c r="D3845" i="1" s="1"/>
  <c r="K3845" i="1" s="1"/>
  <c r="C3846" i="1"/>
  <c r="D3846" i="1" s="1"/>
  <c r="K3846" i="1" s="1"/>
  <c r="C3847" i="1"/>
  <c r="D3847" i="1" s="1"/>
  <c r="K3847" i="1" s="1"/>
  <c r="C3848" i="1"/>
  <c r="D3848" i="1" s="1"/>
  <c r="K3848" i="1" s="1"/>
  <c r="C3849" i="1"/>
  <c r="D3849" i="1" s="1"/>
  <c r="K3849" i="1" s="1"/>
  <c r="C3850" i="1"/>
  <c r="D3850" i="1" s="1"/>
  <c r="K3850" i="1" s="1"/>
  <c r="C3851" i="1"/>
  <c r="D3851" i="1" s="1"/>
  <c r="K3851" i="1" s="1"/>
  <c r="C3852" i="1"/>
  <c r="D3852" i="1" s="1"/>
  <c r="K3852" i="1" s="1"/>
  <c r="C3853" i="1"/>
  <c r="D3853" i="1" s="1"/>
  <c r="K3853" i="1" s="1"/>
  <c r="C3854" i="1"/>
  <c r="D3854" i="1" s="1"/>
  <c r="K3854" i="1" s="1"/>
  <c r="C3855" i="1"/>
  <c r="D3855" i="1" s="1"/>
  <c r="K3855" i="1" s="1"/>
  <c r="C3856" i="1"/>
  <c r="D3856" i="1" s="1"/>
  <c r="K3856" i="1" s="1"/>
  <c r="C3857" i="1"/>
  <c r="D3857" i="1" s="1"/>
  <c r="K3857" i="1" s="1"/>
  <c r="C3858" i="1"/>
  <c r="D3858" i="1" s="1"/>
  <c r="K3858" i="1" s="1"/>
  <c r="C3859" i="1"/>
  <c r="D3859" i="1" s="1"/>
  <c r="K3859" i="1" s="1"/>
  <c r="C3860" i="1"/>
  <c r="D3860" i="1" s="1"/>
  <c r="K3860" i="1" s="1"/>
  <c r="C3861" i="1"/>
  <c r="D3861" i="1" s="1"/>
  <c r="K3861" i="1" s="1"/>
  <c r="C3862" i="1"/>
  <c r="D3862" i="1" s="1"/>
  <c r="K3862" i="1" s="1"/>
  <c r="C3863" i="1"/>
  <c r="D3863" i="1" s="1"/>
  <c r="K3863" i="1" s="1"/>
  <c r="C3864" i="1"/>
  <c r="D3864" i="1" s="1"/>
  <c r="K3864" i="1" s="1"/>
  <c r="C3865" i="1"/>
  <c r="D3865" i="1" s="1"/>
  <c r="K3865" i="1" s="1"/>
  <c r="C3866" i="1"/>
  <c r="D3866" i="1" s="1"/>
  <c r="K3866" i="1" s="1"/>
  <c r="C3867" i="1"/>
  <c r="D3867" i="1" s="1"/>
  <c r="K3867" i="1" s="1"/>
  <c r="C3868" i="1"/>
  <c r="D3868" i="1" s="1"/>
  <c r="K3868" i="1" s="1"/>
  <c r="C3869" i="1"/>
  <c r="D3869" i="1" s="1"/>
  <c r="K3869" i="1" s="1"/>
  <c r="C3870" i="1"/>
  <c r="D3870" i="1" s="1"/>
  <c r="K3870" i="1" s="1"/>
  <c r="C3871" i="1"/>
  <c r="D3871" i="1" s="1"/>
  <c r="K3871" i="1" s="1"/>
  <c r="C3872" i="1"/>
  <c r="D3872" i="1" s="1"/>
  <c r="K3872" i="1" s="1"/>
  <c r="C3873" i="1"/>
  <c r="D3873" i="1" s="1"/>
  <c r="K3873" i="1" s="1"/>
  <c r="C3874" i="1"/>
  <c r="D3874" i="1" s="1"/>
  <c r="K3874" i="1" s="1"/>
  <c r="C3875" i="1"/>
  <c r="D3875" i="1" s="1"/>
  <c r="K3875" i="1" s="1"/>
  <c r="C3876" i="1"/>
  <c r="D3876" i="1" s="1"/>
  <c r="K3876" i="1" s="1"/>
  <c r="C3877" i="1"/>
  <c r="D3877" i="1" s="1"/>
  <c r="K3877" i="1" s="1"/>
  <c r="C3878" i="1"/>
  <c r="D3878" i="1" s="1"/>
  <c r="K3878" i="1" s="1"/>
  <c r="C3879" i="1"/>
  <c r="D3879" i="1" s="1"/>
  <c r="K3879" i="1" s="1"/>
  <c r="C3880" i="1"/>
  <c r="D3880" i="1" s="1"/>
  <c r="K3880" i="1" s="1"/>
  <c r="C3881" i="1"/>
  <c r="D3881" i="1" s="1"/>
  <c r="K3881" i="1" s="1"/>
  <c r="C3882" i="1"/>
  <c r="D3882" i="1" s="1"/>
  <c r="K3882" i="1" s="1"/>
  <c r="C3883" i="1"/>
  <c r="D3883" i="1" s="1"/>
  <c r="K3883" i="1" s="1"/>
  <c r="C3884" i="1"/>
  <c r="D3884" i="1" s="1"/>
  <c r="K3884" i="1" s="1"/>
  <c r="C3885" i="1"/>
  <c r="D3885" i="1" s="1"/>
  <c r="K3885" i="1" s="1"/>
  <c r="C3886" i="1"/>
  <c r="D3886" i="1" s="1"/>
  <c r="K3886" i="1" s="1"/>
  <c r="C3887" i="1"/>
  <c r="D3887" i="1" s="1"/>
  <c r="K3887" i="1" s="1"/>
  <c r="C3888" i="1"/>
  <c r="D3888" i="1" s="1"/>
  <c r="K3888" i="1" s="1"/>
  <c r="C3889" i="1"/>
  <c r="D3889" i="1" s="1"/>
  <c r="K3889" i="1" s="1"/>
  <c r="C3890" i="1"/>
  <c r="D3890" i="1" s="1"/>
  <c r="K3890" i="1" s="1"/>
  <c r="C3891" i="1"/>
  <c r="D3891" i="1" s="1"/>
  <c r="K3891" i="1" s="1"/>
  <c r="C3892" i="1"/>
  <c r="D3892" i="1" s="1"/>
  <c r="K3892" i="1" s="1"/>
  <c r="C3893" i="1"/>
  <c r="D3893" i="1" s="1"/>
  <c r="K3893" i="1" s="1"/>
  <c r="C3894" i="1"/>
  <c r="D3894" i="1" s="1"/>
  <c r="K3894" i="1" s="1"/>
  <c r="C3895" i="1"/>
  <c r="D3895" i="1" s="1"/>
  <c r="K3895" i="1" s="1"/>
  <c r="C3896" i="1"/>
  <c r="D3896" i="1" s="1"/>
  <c r="K3896" i="1" s="1"/>
  <c r="C3897" i="1"/>
  <c r="D3897" i="1" s="1"/>
  <c r="K3897" i="1" s="1"/>
  <c r="C3898" i="1"/>
  <c r="D3898" i="1" s="1"/>
  <c r="K3898" i="1" s="1"/>
  <c r="C3899" i="1"/>
  <c r="D3899" i="1" s="1"/>
  <c r="K3899" i="1" s="1"/>
  <c r="C3900" i="1"/>
  <c r="D3900" i="1" s="1"/>
  <c r="K3900" i="1" s="1"/>
  <c r="C3901" i="1"/>
  <c r="D3901" i="1" s="1"/>
  <c r="K3901" i="1" s="1"/>
  <c r="C3902" i="1"/>
  <c r="D3902" i="1" s="1"/>
  <c r="K3902" i="1" s="1"/>
  <c r="C3903" i="1"/>
  <c r="D3903" i="1" s="1"/>
  <c r="K3903" i="1" s="1"/>
  <c r="C3904" i="1"/>
  <c r="D3904" i="1" s="1"/>
  <c r="K3904" i="1" s="1"/>
  <c r="C3905" i="1"/>
  <c r="D3905" i="1" s="1"/>
  <c r="K3905" i="1" s="1"/>
  <c r="C3906" i="1"/>
  <c r="D3906" i="1" s="1"/>
  <c r="K3906" i="1" s="1"/>
  <c r="C3907" i="1"/>
  <c r="D3907" i="1" s="1"/>
  <c r="K3907" i="1" s="1"/>
  <c r="C3908" i="1"/>
  <c r="D3908" i="1" s="1"/>
  <c r="K3908" i="1" s="1"/>
  <c r="C3909" i="1"/>
  <c r="D3909" i="1" s="1"/>
  <c r="K3909" i="1" s="1"/>
  <c r="C3910" i="1"/>
  <c r="D3910" i="1" s="1"/>
  <c r="K3910" i="1" s="1"/>
  <c r="C3911" i="1"/>
  <c r="D3911" i="1" s="1"/>
  <c r="K3911" i="1" s="1"/>
  <c r="C3912" i="1"/>
  <c r="D3912" i="1" s="1"/>
  <c r="K3912" i="1" s="1"/>
  <c r="C3913" i="1"/>
  <c r="D3913" i="1" s="1"/>
  <c r="K3913" i="1" s="1"/>
  <c r="C3914" i="1"/>
  <c r="D3914" i="1" s="1"/>
  <c r="K3914" i="1" s="1"/>
  <c r="C3915" i="1"/>
  <c r="D3915" i="1" s="1"/>
  <c r="K3915" i="1" s="1"/>
  <c r="C3916" i="1"/>
  <c r="D3916" i="1" s="1"/>
  <c r="K3916" i="1" s="1"/>
  <c r="C3917" i="1"/>
  <c r="D3917" i="1" s="1"/>
  <c r="K3917" i="1" s="1"/>
  <c r="C3918" i="1"/>
  <c r="D3918" i="1" s="1"/>
  <c r="K3918" i="1" s="1"/>
  <c r="C3919" i="1"/>
  <c r="D3919" i="1" s="1"/>
  <c r="K3919" i="1" s="1"/>
  <c r="C3920" i="1"/>
  <c r="D3920" i="1" s="1"/>
  <c r="K3920" i="1" s="1"/>
  <c r="C3921" i="1"/>
  <c r="D3921" i="1" s="1"/>
  <c r="K3921" i="1" s="1"/>
  <c r="C3922" i="1"/>
  <c r="D3922" i="1" s="1"/>
  <c r="K3922" i="1" s="1"/>
  <c r="C3923" i="1"/>
  <c r="D3923" i="1" s="1"/>
  <c r="K3923" i="1" s="1"/>
  <c r="C3924" i="1"/>
  <c r="D3924" i="1" s="1"/>
  <c r="K3924" i="1" s="1"/>
  <c r="C3925" i="1"/>
  <c r="D3925" i="1" s="1"/>
  <c r="K3925" i="1" s="1"/>
  <c r="C3926" i="1"/>
  <c r="D3926" i="1" s="1"/>
  <c r="K3926" i="1" s="1"/>
  <c r="C3927" i="1"/>
  <c r="D3927" i="1" s="1"/>
  <c r="K3927" i="1" s="1"/>
  <c r="C3928" i="1"/>
  <c r="D3928" i="1" s="1"/>
  <c r="K3928" i="1" s="1"/>
  <c r="C3929" i="1"/>
  <c r="D3929" i="1" s="1"/>
  <c r="K3929" i="1" s="1"/>
  <c r="C3930" i="1"/>
  <c r="D3930" i="1" s="1"/>
  <c r="K3930" i="1" s="1"/>
  <c r="C3931" i="1"/>
  <c r="D3931" i="1" s="1"/>
  <c r="K3931" i="1" s="1"/>
  <c r="C3932" i="1"/>
  <c r="D3932" i="1" s="1"/>
  <c r="K3932" i="1" s="1"/>
  <c r="C3933" i="1"/>
  <c r="D3933" i="1" s="1"/>
  <c r="K3933" i="1" s="1"/>
  <c r="C3934" i="1"/>
  <c r="D3934" i="1" s="1"/>
  <c r="K3934" i="1" s="1"/>
  <c r="C3935" i="1"/>
  <c r="D3935" i="1" s="1"/>
  <c r="K3935" i="1" s="1"/>
  <c r="C3936" i="1"/>
  <c r="D3936" i="1" s="1"/>
  <c r="K3936" i="1" s="1"/>
  <c r="C3937" i="1"/>
  <c r="D3937" i="1" s="1"/>
  <c r="K3937" i="1" s="1"/>
  <c r="C3938" i="1"/>
  <c r="D3938" i="1" s="1"/>
  <c r="K3938" i="1" s="1"/>
  <c r="C3939" i="1"/>
  <c r="D3939" i="1" s="1"/>
  <c r="K3939" i="1" s="1"/>
  <c r="C3940" i="1"/>
  <c r="D3940" i="1" s="1"/>
  <c r="K3940" i="1" s="1"/>
  <c r="C3941" i="1"/>
  <c r="D3941" i="1" s="1"/>
  <c r="K3941" i="1" s="1"/>
  <c r="C3942" i="1"/>
  <c r="D3942" i="1" s="1"/>
  <c r="K3942" i="1" s="1"/>
  <c r="C3943" i="1"/>
  <c r="D3943" i="1" s="1"/>
  <c r="K3943" i="1" s="1"/>
  <c r="C3944" i="1"/>
  <c r="D3944" i="1" s="1"/>
  <c r="K3944" i="1" s="1"/>
  <c r="C3945" i="1"/>
  <c r="D3945" i="1" s="1"/>
  <c r="K3945" i="1" s="1"/>
  <c r="C3946" i="1"/>
  <c r="D3946" i="1" s="1"/>
  <c r="K3946" i="1" s="1"/>
  <c r="C3947" i="1"/>
  <c r="D3947" i="1" s="1"/>
  <c r="K3947" i="1" s="1"/>
  <c r="C3948" i="1"/>
  <c r="D3948" i="1" s="1"/>
  <c r="K3948" i="1" s="1"/>
  <c r="C3949" i="1"/>
  <c r="D3949" i="1" s="1"/>
  <c r="K3949" i="1" s="1"/>
  <c r="C3950" i="1"/>
  <c r="D3950" i="1" s="1"/>
  <c r="K3950" i="1" s="1"/>
  <c r="C3951" i="1"/>
  <c r="D3951" i="1" s="1"/>
  <c r="K3951" i="1" s="1"/>
  <c r="C3952" i="1"/>
  <c r="D3952" i="1" s="1"/>
  <c r="K3952" i="1" s="1"/>
  <c r="C3953" i="1"/>
  <c r="D3953" i="1" s="1"/>
  <c r="K3953" i="1" s="1"/>
  <c r="C3954" i="1"/>
  <c r="D3954" i="1" s="1"/>
  <c r="K3954" i="1" s="1"/>
  <c r="C3955" i="1"/>
  <c r="D3955" i="1" s="1"/>
  <c r="K3955" i="1" s="1"/>
  <c r="C3956" i="1"/>
  <c r="D3956" i="1" s="1"/>
  <c r="K3956" i="1" s="1"/>
  <c r="C3957" i="1"/>
  <c r="D3957" i="1" s="1"/>
  <c r="K3957" i="1" s="1"/>
  <c r="C3958" i="1"/>
  <c r="D3958" i="1" s="1"/>
  <c r="K3958" i="1" s="1"/>
  <c r="C3959" i="1"/>
  <c r="D3959" i="1" s="1"/>
  <c r="K3959" i="1" s="1"/>
  <c r="C3960" i="1"/>
  <c r="D3960" i="1" s="1"/>
  <c r="K3960" i="1" s="1"/>
  <c r="C3961" i="1"/>
  <c r="D3961" i="1" s="1"/>
  <c r="K3961" i="1" s="1"/>
  <c r="C3962" i="1"/>
  <c r="D3962" i="1" s="1"/>
  <c r="K3962" i="1" s="1"/>
  <c r="C3963" i="1"/>
  <c r="D3963" i="1" s="1"/>
  <c r="K3963" i="1" s="1"/>
  <c r="C3964" i="1"/>
  <c r="D3964" i="1" s="1"/>
  <c r="K3964" i="1" s="1"/>
  <c r="C3965" i="1"/>
  <c r="D3965" i="1" s="1"/>
  <c r="K3965" i="1" s="1"/>
  <c r="C3966" i="1"/>
  <c r="D3966" i="1" s="1"/>
  <c r="K3966" i="1" s="1"/>
  <c r="C3967" i="1"/>
  <c r="D3967" i="1" s="1"/>
  <c r="K3967" i="1" s="1"/>
  <c r="C3968" i="1"/>
  <c r="D3968" i="1" s="1"/>
  <c r="K3968" i="1" s="1"/>
  <c r="C3969" i="1"/>
  <c r="D3969" i="1" s="1"/>
  <c r="K3969" i="1" s="1"/>
  <c r="C3970" i="1"/>
  <c r="D3970" i="1" s="1"/>
  <c r="K3970" i="1" s="1"/>
  <c r="C3971" i="1"/>
  <c r="D3971" i="1" s="1"/>
  <c r="K3971" i="1" s="1"/>
  <c r="C3972" i="1"/>
  <c r="D3972" i="1" s="1"/>
  <c r="K3972" i="1" s="1"/>
  <c r="C3973" i="1"/>
  <c r="D3973" i="1" s="1"/>
  <c r="K3973" i="1" s="1"/>
  <c r="C3974" i="1"/>
  <c r="D3974" i="1" s="1"/>
  <c r="K3974" i="1" s="1"/>
  <c r="C3975" i="1"/>
  <c r="D3975" i="1" s="1"/>
  <c r="K3975" i="1" s="1"/>
  <c r="C3976" i="1"/>
  <c r="D3976" i="1" s="1"/>
  <c r="K3976" i="1" s="1"/>
  <c r="C3977" i="1"/>
  <c r="D3977" i="1" s="1"/>
  <c r="K3977" i="1" s="1"/>
  <c r="C3978" i="1"/>
  <c r="D3978" i="1" s="1"/>
  <c r="K3978" i="1" s="1"/>
  <c r="C3979" i="1"/>
  <c r="D3979" i="1" s="1"/>
  <c r="K3979" i="1" s="1"/>
  <c r="C3980" i="1"/>
  <c r="D3980" i="1" s="1"/>
  <c r="K3980" i="1" s="1"/>
  <c r="C3981" i="1"/>
  <c r="D3981" i="1" s="1"/>
  <c r="K3981" i="1" s="1"/>
  <c r="C3982" i="1"/>
  <c r="D3982" i="1" s="1"/>
  <c r="K3982" i="1" s="1"/>
  <c r="C3983" i="1"/>
  <c r="D3983" i="1" s="1"/>
  <c r="K3983" i="1" s="1"/>
  <c r="C3984" i="1"/>
  <c r="D3984" i="1" s="1"/>
  <c r="K3984" i="1" s="1"/>
  <c r="C3985" i="1"/>
  <c r="D3985" i="1" s="1"/>
  <c r="K3985" i="1" s="1"/>
  <c r="C3986" i="1"/>
  <c r="D3986" i="1" s="1"/>
  <c r="K3986" i="1" s="1"/>
  <c r="C3987" i="1"/>
  <c r="D3987" i="1" s="1"/>
  <c r="K3987" i="1" s="1"/>
  <c r="C3988" i="1"/>
  <c r="D3988" i="1" s="1"/>
  <c r="K3988" i="1" s="1"/>
  <c r="C3989" i="1"/>
  <c r="D3989" i="1" s="1"/>
  <c r="K3989" i="1" s="1"/>
  <c r="C3990" i="1"/>
  <c r="D3990" i="1" s="1"/>
  <c r="K3990" i="1" s="1"/>
  <c r="C3991" i="1"/>
  <c r="D3991" i="1" s="1"/>
  <c r="K3991" i="1" s="1"/>
  <c r="C3992" i="1"/>
  <c r="D3992" i="1" s="1"/>
  <c r="K3992" i="1" s="1"/>
  <c r="C3993" i="1"/>
  <c r="D3993" i="1" s="1"/>
  <c r="K3993" i="1" s="1"/>
  <c r="C3994" i="1"/>
  <c r="D3994" i="1" s="1"/>
  <c r="K3994" i="1" s="1"/>
  <c r="C3995" i="1"/>
  <c r="D3995" i="1" s="1"/>
  <c r="K3995" i="1" s="1"/>
  <c r="C3996" i="1"/>
  <c r="D3996" i="1" s="1"/>
  <c r="K3996" i="1" s="1"/>
  <c r="C3997" i="1"/>
  <c r="D3997" i="1" s="1"/>
  <c r="K3997" i="1" s="1"/>
  <c r="C3998" i="1"/>
  <c r="D3998" i="1" s="1"/>
  <c r="K3998" i="1" s="1"/>
  <c r="C3999" i="1"/>
  <c r="D3999" i="1" s="1"/>
  <c r="K3999" i="1" s="1"/>
  <c r="C4000" i="1"/>
  <c r="D4000" i="1" s="1"/>
  <c r="K4000" i="1" s="1"/>
  <c r="C4001" i="1"/>
  <c r="D4001" i="1" s="1"/>
  <c r="K4001" i="1" s="1"/>
  <c r="C4002" i="1"/>
  <c r="D4002" i="1" s="1"/>
  <c r="K4002" i="1" s="1"/>
  <c r="C4003" i="1"/>
  <c r="D4003" i="1" s="1"/>
  <c r="K4003" i="1" s="1"/>
  <c r="C4004" i="1"/>
  <c r="D4004" i="1" s="1"/>
  <c r="K4004" i="1" s="1"/>
  <c r="C4005" i="1"/>
  <c r="D4005" i="1" s="1"/>
  <c r="K4005" i="1" s="1"/>
  <c r="C4006" i="1"/>
  <c r="D4006" i="1" s="1"/>
  <c r="K4006" i="1" s="1"/>
  <c r="C4007" i="1"/>
  <c r="D4007" i="1" s="1"/>
  <c r="K4007" i="1" s="1"/>
  <c r="C4008" i="1"/>
  <c r="D4008" i="1" s="1"/>
  <c r="K4008" i="1" s="1"/>
  <c r="C4009" i="1"/>
  <c r="D4009" i="1" s="1"/>
  <c r="K4009" i="1" s="1"/>
  <c r="C4010" i="1"/>
  <c r="D4010" i="1" s="1"/>
  <c r="K4010" i="1" s="1"/>
  <c r="C4011" i="1"/>
  <c r="D4011" i="1" s="1"/>
  <c r="K4011" i="1" s="1"/>
  <c r="C4012" i="1"/>
  <c r="D4012" i="1" s="1"/>
  <c r="K4012" i="1" s="1"/>
  <c r="C4013" i="1"/>
  <c r="D4013" i="1" s="1"/>
  <c r="K4013" i="1" s="1"/>
  <c r="C4014" i="1"/>
  <c r="D4014" i="1" s="1"/>
  <c r="K4014" i="1" s="1"/>
  <c r="C4015" i="1"/>
  <c r="D4015" i="1" s="1"/>
  <c r="K4015" i="1" s="1"/>
  <c r="C4016" i="1"/>
  <c r="D4016" i="1" s="1"/>
  <c r="K4016" i="1" s="1"/>
  <c r="C4017" i="1"/>
  <c r="D4017" i="1" s="1"/>
  <c r="K4017" i="1" s="1"/>
  <c r="C4018" i="1"/>
  <c r="D4018" i="1" s="1"/>
  <c r="K4018" i="1" s="1"/>
  <c r="C4019" i="1"/>
  <c r="D4019" i="1" s="1"/>
  <c r="K4019" i="1" s="1"/>
  <c r="C4020" i="1"/>
  <c r="D4020" i="1" s="1"/>
  <c r="K4020" i="1" s="1"/>
  <c r="C4021" i="1"/>
  <c r="D4021" i="1" s="1"/>
  <c r="K4021" i="1" s="1"/>
  <c r="C4022" i="1"/>
  <c r="D4022" i="1" s="1"/>
  <c r="K4022" i="1" s="1"/>
  <c r="C4023" i="1"/>
  <c r="D4023" i="1" s="1"/>
  <c r="K4023" i="1" s="1"/>
  <c r="C4024" i="1"/>
  <c r="D4024" i="1" s="1"/>
  <c r="K4024" i="1" s="1"/>
  <c r="C4025" i="1"/>
  <c r="D4025" i="1" s="1"/>
  <c r="K4025" i="1" s="1"/>
  <c r="C4026" i="1"/>
  <c r="D4026" i="1" s="1"/>
  <c r="K4026" i="1" s="1"/>
  <c r="C4027" i="1"/>
  <c r="D4027" i="1" s="1"/>
  <c r="K4027" i="1" s="1"/>
  <c r="C4028" i="1"/>
  <c r="D4028" i="1" s="1"/>
  <c r="K4028" i="1" s="1"/>
  <c r="C4029" i="1"/>
  <c r="D4029" i="1" s="1"/>
  <c r="K4029" i="1" s="1"/>
  <c r="C4030" i="1"/>
  <c r="D4030" i="1" s="1"/>
  <c r="K4030" i="1" s="1"/>
  <c r="C4031" i="1"/>
  <c r="D4031" i="1" s="1"/>
  <c r="K4031" i="1" s="1"/>
  <c r="C4032" i="1"/>
  <c r="D4032" i="1" s="1"/>
  <c r="K4032" i="1" s="1"/>
  <c r="C4033" i="1"/>
  <c r="D4033" i="1" s="1"/>
  <c r="K4033" i="1" s="1"/>
  <c r="C4034" i="1"/>
  <c r="D4034" i="1" s="1"/>
  <c r="K4034" i="1" s="1"/>
  <c r="C4035" i="1"/>
  <c r="D4035" i="1" s="1"/>
  <c r="K4035" i="1" s="1"/>
  <c r="C4036" i="1"/>
  <c r="D4036" i="1" s="1"/>
  <c r="K4036" i="1" s="1"/>
  <c r="C4037" i="1"/>
  <c r="D4037" i="1" s="1"/>
  <c r="K4037" i="1" s="1"/>
  <c r="C4038" i="1"/>
  <c r="D4038" i="1" s="1"/>
  <c r="K4038" i="1" s="1"/>
  <c r="C4039" i="1"/>
  <c r="D4039" i="1" s="1"/>
  <c r="K4039" i="1" s="1"/>
  <c r="C4040" i="1"/>
  <c r="D4040" i="1" s="1"/>
  <c r="K4040" i="1" s="1"/>
  <c r="C4041" i="1"/>
  <c r="D4041" i="1" s="1"/>
  <c r="K4041" i="1" s="1"/>
  <c r="C4042" i="1"/>
  <c r="D4042" i="1" s="1"/>
  <c r="K4042" i="1" s="1"/>
  <c r="C4043" i="1"/>
  <c r="D4043" i="1" s="1"/>
  <c r="K4043" i="1" s="1"/>
  <c r="C4044" i="1"/>
  <c r="D4044" i="1" s="1"/>
  <c r="K4044" i="1" s="1"/>
  <c r="C4045" i="1"/>
  <c r="D4045" i="1" s="1"/>
  <c r="K4045" i="1" s="1"/>
  <c r="C4046" i="1"/>
  <c r="D4046" i="1" s="1"/>
  <c r="K4046" i="1" s="1"/>
  <c r="C4047" i="1"/>
  <c r="D4047" i="1" s="1"/>
  <c r="K4047" i="1" s="1"/>
  <c r="C4048" i="1"/>
  <c r="D4048" i="1" s="1"/>
  <c r="K4048" i="1" s="1"/>
  <c r="C4049" i="1"/>
  <c r="D4049" i="1" s="1"/>
  <c r="K4049" i="1" s="1"/>
  <c r="C4050" i="1"/>
  <c r="D4050" i="1" s="1"/>
  <c r="K4050" i="1" s="1"/>
  <c r="C4051" i="1"/>
  <c r="D4051" i="1" s="1"/>
  <c r="K4051" i="1" s="1"/>
  <c r="C4052" i="1"/>
  <c r="D4052" i="1" s="1"/>
  <c r="K4052" i="1" s="1"/>
  <c r="C4053" i="1"/>
  <c r="D4053" i="1" s="1"/>
  <c r="K4053" i="1" s="1"/>
  <c r="C4054" i="1"/>
  <c r="D4054" i="1" s="1"/>
  <c r="K4054" i="1" s="1"/>
  <c r="C4055" i="1"/>
  <c r="D4055" i="1" s="1"/>
  <c r="K4055" i="1" s="1"/>
  <c r="C4056" i="1"/>
  <c r="D4056" i="1" s="1"/>
  <c r="K4056" i="1" s="1"/>
  <c r="C4057" i="1"/>
  <c r="D4057" i="1" s="1"/>
  <c r="K4057" i="1" s="1"/>
  <c r="C4058" i="1"/>
  <c r="D4058" i="1" s="1"/>
  <c r="K4058" i="1" s="1"/>
  <c r="C4059" i="1"/>
  <c r="D4059" i="1" s="1"/>
  <c r="K4059" i="1" s="1"/>
  <c r="C4060" i="1"/>
  <c r="D4060" i="1" s="1"/>
  <c r="K4060" i="1" s="1"/>
  <c r="C4061" i="1"/>
  <c r="D4061" i="1" s="1"/>
  <c r="K4061" i="1" s="1"/>
  <c r="C4062" i="1"/>
  <c r="D4062" i="1" s="1"/>
  <c r="K4062" i="1" s="1"/>
  <c r="C4063" i="1"/>
  <c r="D4063" i="1" s="1"/>
  <c r="K4063" i="1" s="1"/>
  <c r="C4064" i="1"/>
  <c r="D4064" i="1" s="1"/>
  <c r="K4064" i="1" s="1"/>
  <c r="C4065" i="1"/>
  <c r="D4065" i="1" s="1"/>
  <c r="K4065" i="1" s="1"/>
  <c r="C4066" i="1"/>
  <c r="D4066" i="1" s="1"/>
  <c r="K4066" i="1" s="1"/>
  <c r="C4067" i="1"/>
  <c r="D4067" i="1" s="1"/>
  <c r="K4067" i="1" s="1"/>
  <c r="C4068" i="1"/>
  <c r="D4068" i="1" s="1"/>
  <c r="K4068" i="1" s="1"/>
  <c r="C4069" i="1"/>
  <c r="D4069" i="1" s="1"/>
  <c r="K4069" i="1" s="1"/>
  <c r="C4070" i="1"/>
  <c r="D4070" i="1" s="1"/>
  <c r="K4070" i="1" s="1"/>
  <c r="C4071" i="1"/>
  <c r="D4071" i="1" s="1"/>
  <c r="K4071" i="1" s="1"/>
  <c r="C4072" i="1"/>
  <c r="D4072" i="1" s="1"/>
  <c r="K4072" i="1" s="1"/>
  <c r="C4073" i="1"/>
  <c r="D4073" i="1" s="1"/>
  <c r="K4073" i="1" s="1"/>
  <c r="C4074" i="1"/>
  <c r="D4074" i="1" s="1"/>
  <c r="K4074" i="1" s="1"/>
  <c r="C4075" i="1"/>
  <c r="D4075" i="1" s="1"/>
  <c r="K4075" i="1" s="1"/>
  <c r="C4076" i="1"/>
  <c r="D4076" i="1" s="1"/>
  <c r="K4076" i="1" s="1"/>
  <c r="C4077" i="1"/>
  <c r="D4077" i="1" s="1"/>
  <c r="K4077" i="1" s="1"/>
  <c r="C4078" i="1"/>
  <c r="D4078" i="1" s="1"/>
  <c r="K4078" i="1" s="1"/>
  <c r="C4079" i="1"/>
  <c r="D4079" i="1" s="1"/>
  <c r="K4079" i="1" s="1"/>
  <c r="C4080" i="1"/>
  <c r="D4080" i="1" s="1"/>
  <c r="K4080" i="1" s="1"/>
  <c r="C4081" i="1"/>
  <c r="D4081" i="1" s="1"/>
  <c r="K4081" i="1" s="1"/>
  <c r="C4082" i="1"/>
  <c r="D4082" i="1" s="1"/>
  <c r="K4082" i="1" s="1"/>
  <c r="C4083" i="1"/>
  <c r="D4083" i="1" s="1"/>
  <c r="K4083" i="1" s="1"/>
  <c r="C4084" i="1"/>
  <c r="D4084" i="1" s="1"/>
  <c r="K4084" i="1" s="1"/>
  <c r="C4085" i="1"/>
  <c r="D4085" i="1" s="1"/>
  <c r="K4085" i="1" s="1"/>
  <c r="C4086" i="1"/>
  <c r="D4086" i="1" s="1"/>
  <c r="K4086" i="1" s="1"/>
  <c r="C4087" i="1"/>
  <c r="D4087" i="1" s="1"/>
  <c r="K4087" i="1" s="1"/>
  <c r="C4088" i="1"/>
  <c r="D4088" i="1" s="1"/>
  <c r="K4088" i="1" s="1"/>
  <c r="C4089" i="1"/>
  <c r="D4089" i="1" s="1"/>
  <c r="K4089" i="1" s="1"/>
  <c r="C4090" i="1"/>
  <c r="D4090" i="1" s="1"/>
  <c r="K4090" i="1" s="1"/>
  <c r="C4091" i="1"/>
  <c r="D4091" i="1" s="1"/>
  <c r="K4091" i="1" s="1"/>
  <c r="C4092" i="1"/>
  <c r="D4092" i="1" s="1"/>
  <c r="K4092" i="1" s="1"/>
  <c r="C4093" i="1"/>
  <c r="D4093" i="1" s="1"/>
  <c r="K4093" i="1" s="1"/>
  <c r="C4094" i="1"/>
  <c r="D4094" i="1" s="1"/>
  <c r="K4094" i="1" s="1"/>
  <c r="C4095" i="1"/>
  <c r="D4095" i="1" s="1"/>
  <c r="K4095" i="1" s="1"/>
  <c r="C4096" i="1"/>
  <c r="D4096" i="1" s="1"/>
  <c r="K4096" i="1" s="1"/>
  <c r="C4097" i="1"/>
  <c r="D4097" i="1" s="1"/>
  <c r="K4097" i="1" s="1"/>
  <c r="C4098" i="1"/>
  <c r="D4098" i="1" s="1"/>
  <c r="K4098" i="1" s="1"/>
  <c r="C4099" i="1"/>
  <c r="D4099" i="1" s="1"/>
  <c r="K4099" i="1" s="1"/>
  <c r="C4100" i="1"/>
  <c r="D4100" i="1" s="1"/>
  <c r="K4100" i="1" s="1"/>
  <c r="C4101" i="1"/>
  <c r="D4101" i="1" s="1"/>
  <c r="K4101" i="1" s="1"/>
  <c r="C4102" i="1"/>
  <c r="D4102" i="1" s="1"/>
  <c r="K4102" i="1" s="1"/>
  <c r="C4103" i="1"/>
  <c r="D4103" i="1" s="1"/>
  <c r="K4103" i="1" s="1"/>
  <c r="C4104" i="1"/>
  <c r="D4104" i="1" s="1"/>
  <c r="K4104" i="1" s="1"/>
  <c r="C4105" i="1"/>
  <c r="D4105" i="1" s="1"/>
  <c r="K4105" i="1" s="1"/>
  <c r="C4106" i="1"/>
  <c r="D4106" i="1" s="1"/>
  <c r="K4106" i="1" s="1"/>
  <c r="C4107" i="1"/>
  <c r="D4107" i="1" s="1"/>
  <c r="K4107" i="1" s="1"/>
  <c r="C4108" i="1"/>
  <c r="D4108" i="1" s="1"/>
  <c r="K4108" i="1" s="1"/>
  <c r="C4109" i="1"/>
  <c r="D4109" i="1" s="1"/>
  <c r="K4109" i="1" s="1"/>
  <c r="C4110" i="1"/>
  <c r="D4110" i="1" s="1"/>
  <c r="K4110" i="1" s="1"/>
  <c r="C4111" i="1"/>
  <c r="D4111" i="1" s="1"/>
  <c r="K4111" i="1" s="1"/>
  <c r="C4112" i="1"/>
  <c r="D4112" i="1" s="1"/>
  <c r="K4112" i="1" s="1"/>
  <c r="C4113" i="1"/>
  <c r="D4113" i="1" s="1"/>
  <c r="K4113" i="1" s="1"/>
  <c r="C4114" i="1"/>
  <c r="D4114" i="1" s="1"/>
  <c r="K4114" i="1" s="1"/>
  <c r="C4115" i="1"/>
  <c r="D4115" i="1" s="1"/>
  <c r="K4115" i="1" s="1"/>
  <c r="C4116" i="1"/>
  <c r="D4116" i="1" s="1"/>
  <c r="K4116" i="1" s="1"/>
  <c r="C4117" i="1"/>
  <c r="D4117" i="1" s="1"/>
  <c r="K4117" i="1" s="1"/>
  <c r="C4118" i="1"/>
  <c r="D4118" i="1" s="1"/>
  <c r="K4118" i="1" s="1"/>
  <c r="C4119" i="1"/>
  <c r="D4119" i="1" s="1"/>
  <c r="K4119" i="1" s="1"/>
  <c r="C4120" i="1"/>
  <c r="D4120" i="1" s="1"/>
  <c r="K4120" i="1" s="1"/>
  <c r="C4121" i="1"/>
  <c r="D4121" i="1" s="1"/>
  <c r="K4121" i="1" s="1"/>
  <c r="C4122" i="1"/>
  <c r="D4122" i="1" s="1"/>
  <c r="K4122" i="1" s="1"/>
  <c r="C4123" i="1"/>
  <c r="D4123" i="1" s="1"/>
  <c r="K4123" i="1" s="1"/>
  <c r="C4124" i="1"/>
  <c r="D4124" i="1" s="1"/>
  <c r="K4124" i="1" s="1"/>
  <c r="C4125" i="1"/>
  <c r="D4125" i="1" s="1"/>
  <c r="K4125" i="1" s="1"/>
  <c r="C4126" i="1"/>
  <c r="D4126" i="1" s="1"/>
  <c r="K4126" i="1" s="1"/>
  <c r="C4127" i="1"/>
  <c r="D4127" i="1" s="1"/>
  <c r="K4127" i="1" s="1"/>
  <c r="C4128" i="1"/>
  <c r="D4128" i="1" s="1"/>
  <c r="K4128" i="1" s="1"/>
  <c r="C4129" i="1"/>
  <c r="D4129" i="1" s="1"/>
  <c r="K4129" i="1" s="1"/>
  <c r="C4130" i="1"/>
  <c r="D4130" i="1" s="1"/>
  <c r="K4130" i="1" s="1"/>
  <c r="C4131" i="1"/>
  <c r="D4131" i="1" s="1"/>
  <c r="K4131" i="1" s="1"/>
  <c r="C4132" i="1"/>
  <c r="D4132" i="1" s="1"/>
  <c r="K4132" i="1" s="1"/>
  <c r="C4133" i="1"/>
  <c r="D4133" i="1" s="1"/>
  <c r="K4133" i="1" s="1"/>
  <c r="C4134" i="1"/>
  <c r="D4134" i="1" s="1"/>
  <c r="K4134" i="1" s="1"/>
  <c r="C4135" i="1"/>
  <c r="D4135" i="1" s="1"/>
  <c r="K4135" i="1" s="1"/>
  <c r="C4136" i="1"/>
  <c r="D4136" i="1" s="1"/>
  <c r="K4136" i="1" s="1"/>
  <c r="C4137" i="1"/>
  <c r="D4137" i="1" s="1"/>
  <c r="K4137" i="1" s="1"/>
  <c r="C4138" i="1"/>
  <c r="D4138" i="1" s="1"/>
  <c r="K4138" i="1" s="1"/>
  <c r="C4139" i="1"/>
  <c r="D4139" i="1" s="1"/>
  <c r="K4139" i="1" s="1"/>
  <c r="C4140" i="1"/>
  <c r="D4140" i="1" s="1"/>
  <c r="K4140" i="1" s="1"/>
  <c r="C4141" i="1"/>
  <c r="D4141" i="1" s="1"/>
  <c r="K4141" i="1" s="1"/>
  <c r="C4142" i="1"/>
  <c r="D4142" i="1" s="1"/>
  <c r="K4142" i="1" s="1"/>
  <c r="C4143" i="1"/>
  <c r="D4143" i="1" s="1"/>
  <c r="K4143" i="1" s="1"/>
  <c r="C4144" i="1"/>
  <c r="D4144" i="1" s="1"/>
  <c r="K4144" i="1" s="1"/>
  <c r="C4145" i="1"/>
  <c r="D4145" i="1" s="1"/>
  <c r="K4145" i="1" s="1"/>
  <c r="C4146" i="1"/>
  <c r="D4146" i="1" s="1"/>
  <c r="K4146" i="1" s="1"/>
  <c r="C4147" i="1"/>
  <c r="D4147" i="1" s="1"/>
  <c r="K4147" i="1" s="1"/>
  <c r="C4148" i="1"/>
  <c r="D4148" i="1" s="1"/>
  <c r="K4148" i="1" s="1"/>
  <c r="C4149" i="1"/>
  <c r="D4149" i="1" s="1"/>
  <c r="K4149" i="1" s="1"/>
  <c r="C4150" i="1"/>
  <c r="D4150" i="1" s="1"/>
  <c r="K4150" i="1" s="1"/>
  <c r="C4151" i="1"/>
  <c r="D4151" i="1" s="1"/>
  <c r="K4151" i="1" s="1"/>
  <c r="C4152" i="1"/>
  <c r="D4152" i="1" s="1"/>
  <c r="K4152" i="1" s="1"/>
  <c r="C4153" i="1"/>
  <c r="D4153" i="1" s="1"/>
  <c r="K4153" i="1" s="1"/>
  <c r="C4154" i="1"/>
  <c r="D4154" i="1" s="1"/>
  <c r="K4154" i="1" s="1"/>
  <c r="C4155" i="1"/>
  <c r="D4155" i="1" s="1"/>
  <c r="K4155" i="1" s="1"/>
  <c r="C4156" i="1"/>
  <c r="D4156" i="1" s="1"/>
  <c r="K4156" i="1" s="1"/>
  <c r="C4157" i="1"/>
  <c r="D4157" i="1" s="1"/>
  <c r="K4157" i="1" s="1"/>
  <c r="C4158" i="1"/>
  <c r="D4158" i="1" s="1"/>
  <c r="K4158" i="1" s="1"/>
  <c r="C4159" i="1"/>
  <c r="D4159" i="1" s="1"/>
  <c r="K4159" i="1" s="1"/>
  <c r="C4160" i="1"/>
  <c r="D4160" i="1" s="1"/>
  <c r="K4160" i="1" s="1"/>
  <c r="C4161" i="1"/>
  <c r="D4161" i="1" s="1"/>
  <c r="K4161" i="1" s="1"/>
  <c r="C4162" i="1"/>
  <c r="D4162" i="1" s="1"/>
  <c r="K4162" i="1" s="1"/>
  <c r="C4163" i="1"/>
  <c r="D4163" i="1" s="1"/>
  <c r="K4163" i="1" s="1"/>
  <c r="C4164" i="1"/>
  <c r="D4164" i="1" s="1"/>
  <c r="K4164" i="1" s="1"/>
  <c r="C4165" i="1"/>
  <c r="D4165" i="1" s="1"/>
  <c r="K4165" i="1" s="1"/>
  <c r="C4166" i="1"/>
  <c r="D4166" i="1" s="1"/>
  <c r="K4166" i="1" s="1"/>
  <c r="C4167" i="1"/>
  <c r="D4167" i="1" s="1"/>
  <c r="K4167" i="1" s="1"/>
  <c r="C4168" i="1"/>
  <c r="D4168" i="1" s="1"/>
  <c r="K4168" i="1" s="1"/>
  <c r="C4169" i="1"/>
  <c r="D4169" i="1" s="1"/>
  <c r="K4169" i="1" s="1"/>
  <c r="C4170" i="1"/>
  <c r="D4170" i="1" s="1"/>
  <c r="K4170" i="1" s="1"/>
  <c r="C4171" i="1"/>
  <c r="D4171" i="1" s="1"/>
  <c r="K4171" i="1" s="1"/>
  <c r="C4172" i="1"/>
  <c r="D4172" i="1" s="1"/>
  <c r="K4172" i="1" s="1"/>
  <c r="C4173" i="1"/>
  <c r="D4173" i="1" s="1"/>
  <c r="K4173" i="1" s="1"/>
  <c r="C4174" i="1"/>
  <c r="D4174" i="1" s="1"/>
  <c r="K4174" i="1" s="1"/>
  <c r="C4175" i="1"/>
  <c r="D4175" i="1" s="1"/>
  <c r="K4175" i="1" s="1"/>
  <c r="C4176" i="1"/>
  <c r="D4176" i="1" s="1"/>
  <c r="K4176" i="1" s="1"/>
  <c r="C4177" i="1"/>
  <c r="D4177" i="1" s="1"/>
  <c r="K4177" i="1" s="1"/>
  <c r="C4178" i="1"/>
  <c r="D4178" i="1" s="1"/>
  <c r="K4178" i="1" s="1"/>
  <c r="C4179" i="1"/>
  <c r="D4179" i="1" s="1"/>
  <c r="K4179" i="1" s="1"/>
  <c r="C4180" i="1"/>
  <c r="D4180" i="1" s="1"/>
  <c r="K4180" i="1" s="1"/>
  <c r="C4181" i="1"/>
  <c r="D4181" i="1" s="1"/>
  <c r="K4181" i="1" s="1"/>
  <c r="C4182" i="1"/>
  <c r="D4182" i="1" s="1"/>
  <c r="K4182" i="1" s="1"/>
  <c r="C4183" i="1"/>
  <c r="D4183" i="1" s="1"/>
  <c r="K4183" i="1" s="1"/>
  <c r="C4184" i="1"/>
  <c r="D4184" i="1" s="1"/>
  <c r="K4184" i="1" s="1"/>
  <c r="C4185" i="1"/>
  <c r="D4185" i="1" s="1"/>
  <c r="K4185" i="1" s="1"/>
  <c r="C4186" i="1"/>
  <c r="D4186" i="1" s="1"/>
  <c r="K4186" i="1" s="1"/>
  <c r="C4187" i="1"/>
  <c r="D4187" i="1" s="1"/>
  <c r="K4187" i="1" s="1"/>
  <c r="C4188" i="1"/>
  <c r="D4188" i="1" s="1"/>
  <c r="K4188" i="1" s="1"/>
  <c r="C4189" i="1"/>
  <c r="D4189" i="1" s="1"/>
  <c r="K4189" i="1" s="1"/>
  <c r="C4190" i="1"/>
  <c r="D4190" i="1" s="1"/>
  <c r="K4190" i="1" s="1"/>
  <c r="C4191" i="1"/>
  <c r="D4191" i="1" s="1"/>
  <c r="K4191" i="1" s="1"/>
  <c r="C4192" i="1"/>
  <c r="D4192" i="1" s="1"/>
  <c r="K4192" i="1" s="1"/>
  <c r="C4193" i="1"/>
  <c r="D4193" i="1" s="1"/>
  <c r="K4193" i="1" s="1"/>
  <c r="C4194" i="1"/>
  <c r="D4194" i="1" s="1"/>
  <c r="K4194" i="1" s="1"/>
  <c r="C4195" i="1"/>
  <c r="D4195" i="1" s="1"/>
  <c r="K4195" i="1" s="1"/>
  <c r="C4196" i="1"/>
  <c r="D4196" i="1" s="1"/>
  <c r="K4196" i="1" s="1"/>
  <c r="C4197" i="1"/>
  <c r="D4197" i="1" s="1"/>
  <c r="K4197" i="1" s="1"/>
  <c r="C4198" i="1"/>
  <c r="D4198" i="1" s="1"/>
  <c r="K4198" i="1" s="1"/>
  <c r="C4199" i="1"/>
  <c r="D4199" i="1" s="1"/>
  <c r="K4199" i="1" s="1"/>
  <c r="C4200" i="1"/>
  <c r="D4200" i="1" s="1"/>
  <c r="K4200" i="1" s="1"/>
  <c r="C4201" i="1"/>
  <c r="D4201" i="1" s="1"/>
  <c r="K4201" i="1" s="1"/>
  <c r="C4202" i="1"/>
  <c r="D4202" i="1" s="1"/>
  <c r="K4202" i="1" s="1"/>
  <c r="C4203" i="1"/>
  <c r="D4203" i="1" s="1"/>
  <c r="K4203" i="1" s="1"/>
  <c r="C4204" i="1"/>
  <c r="D4204" i="1" s="1"/>
  <c r="K4204" i="1" s="1"/>
  <c r="C4205" i="1"/>
  <c r="D4205" i="1" s="1"/>
  <c r="K4205" i="1" s="1"/>
  <c r="C4206" i="1"/>
  <c r="D4206" i="1" s="1"/>
  <c r="K4206" i="1" s="1"/>
  <c r="C4207" i="1"/>
  <c r="D4207" i="1" s="1"/>
  <c r="K4207" i="1" s="1"/>
  <c r="C4208" i="1"/>
  <c r="D4208" i="1" s="1"/>
  <c r="K4208" i="1" s="1"/>
  <c r="C4209" i="1"/>
  <c r="D4209" i="1" s="1"/>
  <c r="K4209" i="1" s="1"/>
  <c r="C4210" i="1"/>
  <c r="D4210" i="1" s="1"/>
  <c r="K4210" i="1" s="1"/>
  <c r="C4211" i="1"/>
  <c r="D4211" i="1" s="1"/>
  <c r="K4211" i="1" s="1"/>
  <c r="C4212" i="1"/>
  <c r="D4212" i="1" s="1"/>
  <c r="K4212" i="1" s="1"/>
  <c r="C4213" i="1"/>
  <c r="D4213" i="1" s="1"/>
  <c r="K4213" i="1" s="1"/>
  <c r="C4214" i="1"/>
  <c r="D4214" i="1" s="1"/>
  <c r="K4214" i="1" s="1"/>
  <c r="C4215" i="1"/>
  <c r="D4215" i="1" s="1"/>
  <c r="K4215" i="1" s="1"/>
  <c r="C4216" i="1"/>
  <c r="D4216" i="1" s="1"/>
  <c r="K4216" i="1" s="1"/>
  <c r="C4217" i="1"/>
  <c r="D4217" i="1" s="1"/>
  <c r="K4217" i="1" s="1"/>
  <c r="C4218" i="1"/>
  <c r="D4218" i="1" s="1"/>
  <c r="K4218" i="1" s="1"/>
  <c r="C4219" i="1"/>
  <c r="D4219" i="1" s="1"/>
  <c r="K4219" i="1" s="1"/>
  <c r="C4220" i="1"/>
  <c r="D4220" i="1" s="1"/>
  <c r="K4220" i="1" s="1"/>
  <c r="C4221" i="1"/>
  <c r="D4221" i="1" s="1"/>
  <c r="K4221" i="1" s="1"/>
  <c r="C4222" i="1"/>
  <c r="D4222" i="1" s="1"/>
  <c r="K4222" i="1" s="1"/>
  <c r="C4223" i="1"/>
  <c r="D4223" i="1" s="1"/>
  <c r="K4223" i="1" s="1"/>
  <c r="C4224" i="1"/>
  <c r="D4224" i="1" s="1"/>
  <c r="K4224" i="1" s="1"/>
  <c r="C4225" i="1"/>
  <c r="D4225" i="1" s="1"/>
  <c r="K4225" i="1" s="1"/>
  <c r="C4226" i="1"/>
  <c r="D4226" i="1" s="1"/>
  <c r="K4226" i="1" s="1"/>
  <c r="C4227" i="1"/>
  <c r="D4227" i="1" s="1"/>
  <c r="K4227" i="1" s="1"/>
  <c r="C4228" i="1"/>
  <c r="D4228" i="1" s="1"/>
  <c r="K4228" i="1" s="1"/>
  <c r="C4229" i="1"/>
  <c r="D4229" i="1" s="1"/>
  <c r="K4229" i="1" s="1"/>
  <c r="C4230" i="1"/>
  <c r="D4230" i="1" s="1"/>
  <c r="K4230" i="1" s="1"/>
  <c r="C4231" i="1"/>
  <c r="D4231" i="1" s="1"/>
  <c r="K4231" i="1" s="1"/>
  <c r="C4232" i="1"/>
  <c r="D4232" i="1" s="1"/>
  <c r="K4232" i="1" s="1"/>
  <c r="C4233" i="1"/>
  <c r="D4233" i="1" s="1"/>
  <c r="K4233" i="1" s="1"/>
  <c r="C4234" i="1"/>
  <c r="D4234" i="1" s="1"/>
  <c r="K4234" i="1" s="1"/>
  <c r="C4235" i="1"/>
  <c r="D4235" i="1" s="1"/>
  <c r="K4235" i="1" s="1"/>
  <c r="C4236" i="1"/>
  <c r="D4236" i="1" s="1"/>
  <c r="K4236" i="1" s="1"/>
  <c r="C4237" i="1"/>
  <c r="D4237" i="1" s="1"/>
  <c r="K4237" i="1" s="1"/>
  <c r="C4238" i="1"/>
  <c r="D4238" i="1" s="1"/>
  <c r="K4238" i="1" s="1"/>
  <c r="C4239" i="1"/>
  <c r="D4239" i="1" s="1"/>
  <c r="K4239" i="1" s="1"/>
  <c r="C4240" i="1"/>
  <c r="D4240" i="1" s="1"/>
  <c r="K4240" i="1" s="1"/>
  <c r="C4241" i="1"/>
  <c r="D4241" i="1" s="1"/>
  <c r="K4241" i="1" s="1"/>
  <c r="C4242" i="1"/>
  <c r="D4242" i="1" s="1"/>
  <c r="K4242" i="1" s="1"/>
  <c r="C4243" i="1"/>
  <c r="D4243" i="1" s="1"/>
  <c r="K4243" i="1" s="1"/>
  <c r="C4244" i="1"/>
  <c r="D4244" i="1" s="1"/>
  <c r="K4244" i="1" s="1"/>
  <c r="C4245" i="1"/>
  <c r="D4245" i="1" s="1"/>
  <c r="K4245" i="1" s="1"/>
  <c r="C4246" i="1"/>
  <c r="D4246" i="1" s="1"/>
  <c r="K4246" i="1" s="1"/>
  <c r="C4247" i="1"/>
  <c r="D4247" i="1" s="1"/>
  <c r="K4247" i="1" s="1"/>
  <c r="C4248" i="1"/>
  <c r="D4248" i="1" s="1"/>
  <c r="K4248" i="1" s="1"/>
  <c r="C4249" i="1"/>
  <c r="D4249" i="1" s="1"/>
  <c r="K4249" i="1" s="1"/>
  <c r="C4250" i="1"/>
  <c r="D4250" i="1" s="1"/>
  <c r="K4250" i="1" s="1"/>
  <c r="C4251" i="1"/>
  <c r="D4251" i="1" s="1"/>
  <c r="K4251" i="1" s="1"/>
  <c r="C4252" i="1"/>
  <c r="D4252" i="1" s="1"/>
  <c r="K4252" i="1" s="1"/>
  <c r="C4253" i="1"/>
  <c r="D4253" i="1" s="1"/>
  <c r="K4253" i="1" s="1"/>
  <c r="C4254" i="1"/>
  <c r="D4254" i="1" s="1"/>
  <c r="K4254" i="1" s="1"/>
  <c r="C4255" i="1"/>
  <c r="D4255" i="1" s="1"/>
  <c r="K4255" i="1" s="1"/>
  <c r="C4256" i="1"/>
  <c r="D4256" i="1" s="1"/>
  <c r="K4256" i="1" s="1"/>
  <c r="C4257" i="1"/>
  <c r="D4257" i="1" s="1"/>
  <c r="K4257" i="1" s="1"/>
  <c r="C4258" i="1"/>
  <c r="D4258" i="1" s="1"/>
  <c r="K4258" i="1" s="1"/>
  <c r="C4259" i="1"/>
  <c r="D4259" i="1" s="1"/>
  <c r="K4259" i="1" s="1"/>
  <c r="C4260" i="1"/>
  <c r="D4260" i="1" s="1"/>
  <c r="K4260" i="1" s="1"/>
  <c r="C4261" i="1"/>
  <c r="D4261" i="1" s="1"/>
  <c r="K4261" i="1" s="1"/>
  <c r="C4262" i="1"/>
  <c r="D4262" i="1" s="1"/>
  <c r="K4262" i="1" s="1"/>
  <c r="C4263" i="1"/>
  <c r="D4263" i="1" s="1"/>
  <c r="K4263" i="1" s="1"/>
  <c r="C4264" i="1"/>
  <c r="D4264" i="1" s="1"/>
  <c r="K4264" i="1" s="1"/>
  <c r="C4265" i="1"/>
  <c r="D4265" i="1" s="1"/>
  <c r="K4265" i="1" s="1"/>
  <c r="C4266" i="1"/>
  <c r="D4266" i="1" s="1"/>
  <c r="K4266" i="1" s="1"/>
  <c r="C4267" i="1"/>
  <c r="D4267" i="1" s="1"/>
  <c r="K4267" i="1" s="1"/>
  <c r="C4268" i="1"/>
  <c r="D4268" i="1" s="1"/>
  <c r="K4268" i="1" s="1"/>
  <c r="C4269" i="1"/>
  <c r="D4269" i="1" s="1"/>
  <c r="K4269" i="1" s="1"/>
  <c r="C4270" i="1"/>
  <c r="D4270" i="1" s="1"/>
  <c r="K4270" i="1" s="1"/>
  <c r="C4271" i="1"/>
  <c r="D4271" i="1" s="1"/>
  <c r="K4271" i="1" s="1"/>
  <c r="C4272" i="1"/>
  <c r="D4272" i="1" s="1"/>
  <c r="K4272" i="1" s="1"/>
  <c r="C4273" i="1"/>
  <c r="D4273" i="1" s="1"/>
  <c r="K4273" i="1" s="1"/>
  <c r="C4274" i="1"/>
  <c r="D4274" i="1" s="1"/>
  <c r="K4274" i="1" s="1"/>
  <c r="C4275" i="1"/>
  <c r="D4275" i="1" s="1"/>
  <c r="K4275" i="1" s="1"/>
  <c r="C4276" i="1"/>
  <c r="D4276" i="1" s="1"/>
  <c r="K4276" i="1" s="1"/>
  <c r="C4277" i="1"/>
  <c r="D4277" i="1" s="1"/>
  <c r="K4277" i="1" s="1"/>
  <c r="C4278" i="1"/>
  <c r="D4278" i="1" s="1"/>
  <c r="K4278" i="1" s="1"/>
  <c r="C4279" i="1"/>
  <c r="D4279" i="1" s="1"/>
  <c r="K4279" i="1" s="1"/>
  <c r="C4280" i="1"/>
  <c r="D4280" i="1" s="1"/>
  <c r="K4280" i="1" s="1"/>
  <c r="C4281" i="1"/>
  <c r="D4281" i="1" s="1"/>
  <c r="K4281" i="1" s="1"/>
  <c r="C4282" i="1"/>
  <c r="D4282" i="1" s="1"/>
  <c r="K4282" i="1" s="1"/>
  <c r="C4283" i="1"/>
  <c r="D4283" i="1" s="1"/>
  <c r="K4283" i="1" s="1"/>
  <c r="C4284" i="1"/>
  <c r="D4284" i="1" s="1"/>
  <c r="K4284" i="1" s="1"/>
  <c r="C4285" i="1"/>
  <c r="D4285" i="1" s="1"/>
  <c r="K4285" i="1" s="1"/>
  <c r="C4286" i="1"/>
  <c r="D4286" i="1" s="1"/>
  <c r="K4286" i="1" s="1"/>
  <c r="C4287" i="1"/>
  <c r="D4287" i="1" s="1"/>
  <c r="K4287" i="1" s="1"/>
  <c r="C4288" i="1"/>
  <c r="D4288" i="1" s="1"/>
  <c r="K4288" i="1" s="1"/>
  <c r="C4289" i="1"/>
  <c r="D4289" i="1" s="1"/>
  <c r="K4289" i="1" s="1"/>
  <c r="C4290" i="1"/>
  <c r="D4290" i="1" s="1"/>
  <c r="K4290" i="1" s="1"/>
  <c r="C4291" i="1"/>
  <c r="D4291" i="1" s="1"/>
  <c r="K4291" i="1" s="1"/>
  <c r="C4292" i="1"/>
  <c r="D4292" i="1" s="1"/>
  <c r="K4292" i="1" s="1"/>
  <c r="C4293" i="1"/>
  <c r="D4293" i="1" s="1"/>
  <c r="K4293" i="1" s="1"/>
  <c r="C4294" i="1"/>
  <c r="D4294" i="1" s="1"/>
  <c r="K4294" i="1" s="1"/>
  <c r="C4295" i="1"/>
  <c r="D4295" i="1" s="1"/>
  <c r="K4295" i="1" s="1"/>
  <c r="C4296" i="1"/>
  <c r="D4296" i="1" s="1"/>
  <c r="K4296" i="1" s="1"/>
  <c r="C4297" i="1"/>
  <c r="D4297" i="1" s="1"/>
  <c r="K4297" i="1" s="1"/>
  <c r="C4298" i="1"/>
  <c r="D4298" i="1" s="1"/>
  <c r="K4298" i="1" s="1"/>
  <c r="C4299" i="1"/>
  <c r="D4299" i="1" s="1"/>
  <c r="K4299" i="1" s="1"/>
  <c r="C4300" i="1"/>
  <c r="D4300" i="1" s="1"/>
  <c r="K4300" i="1" s="1"/>
  <c r="C4301" i="1"/>
  <c r="D4301" i="1" s="1"/>
  <c r="K4301" i="1" s="1"/>
  <c r="C4302" i="1"/>
  <c r="D4302" i="1" s="1"/>
  <c r="K4302" i="1" s="1"/>
  <c r="C4303" i="1"/>
  <c r="D4303" i="1" s="1"/>
  <c r="K4303" i="1" s="1"/>
  <c r="C4304" i="1"/>
  <c r="D4304" i="1" s="1"/>
  <c r="K4304" i="1" s="1"/>
  <c r="C4305" i="1"/>
  <c r="D4305" i="1" s="1"/>
  <c r="K4305" i="1" s="1"/>
  <c r="C4306" i="1"/>
  <c r="D4306" i="1" s="1"/>
  <c r="K4306" i="1" s="1"/>
  <c r="C4307" i="1"/>
  <c r="D4307" i="1" s="1"/>
  <c r="K4307" i="1" s="1"/>
  <c r="C4308" i="1"/>
  <c r="D4308" i="1" s="1"/>
  <c r="K4308" i="1" s="1"/>
  <c r="C4309" i="1"/>
  <c r="D4309" i="1" s="1"/>
  <c r="K4309" i="1" s="1"/>
  <c r="C4310" i="1"/>
  <c r="D4310" i="1" s="1"/>
  <c r="K4310" i="1" s="1"/>
  <c r="C4311" i="1"/>
  <c r="D4311" i="1" s="1"/>
  <c r="K4311" i="1" s="1"/>
  <c r="C4312" i="1"/>
  <c r="D4312" i="1" s="1"/>
  <c r="K4312" i="1" s="1"/>
  <c r="C4313" i="1"/>
  <c r="D4313" i="1" s="1"/>
  <c r="K4313" i="1" s="1"/>
  <c r="C4314" i="1"/>
  <c r="D4314" i="1" s="1"/>
  <c r="K4314" i="1" s="1"/>
  <c r="C4315" i="1"/>
  <c r="D4315" i="1" s="1"/>
  <c r="K4315" i="1" s="1"/>
  <c r="C4316" i="1"/>
  <c r="D4316" i="1" s="1"/>
  <c r="K4316" i="1" s="1"/>
  <c r="C4317" i="1"/>
  <c r="D4317" i="1" s="1"/>
  <c r="K4317" i="1" s="1"/>
  <c r="C4318" i="1"/>
  <c r="D4318" i="1" s="1"/>
  <c r="K4318" i="1" s="1"/>
  <c r="C4319" i="1"/>
  <c r="D4319" i="1" s="1"/>
  <c r="K4319" i="1" s="1"/>
  <c r="C4320" i="1"/>
  <c r="D4320" i="1" s="1"/>
  <c r="K4320" i="1" s="1"/>
  <c r="C4321" i="1"/>
  <c r="D4321" i="1" s="1"/>
  <c r="K4321" i="1" s="1"/>
  <c r="C4322" i="1"/>
  <c r="D4322" i="1" s="1"/>
  <c r="K4322" i="1" s="1"/>
  <c r="C4323" i="1"/>
  <c r="D4323" i="1" s="1"/>
  <c r="K4323" i="1" s="1"/>
  <c r="C4324" i="1"/>
  <c r="D4324" i="1" s="1"/>
  <c r="K4324" i="1" s="1"/>
  <c r="C4325" i="1"/>
  <c r="D4325" i="1" s="1"/>
  <c r="K4325" i="1" s="1"/>
  <c r="C4326" i="1"/>
  <c r="D4326" i="1" s="1"/>
  <c r="K4326" i="1" s="1"/>
  <c r="C4327" i="1"/>
  <c r="D4327" i="1" s="1"/>
  <c r="K4327" i="1" s="1"/>
  <c r="C4328" i="1"/>
  <c r="D4328" i="1" s="1"/>
  <c r="K4328" i="1" s="1"/>
  <c r="C4329" i="1"/>
  <c r="D4329" i="1" s="1"/>
  <c r="K4329" i="1" s="1"/>
  <c r="C4330" i="1"/>
  <c r="D4330" i="1" s="1"/>
  <c r="K4330" i="1" s="1"/>
  <c r="C4331" i="1"/>
  <c r="D4331" i="1" s="1"/>
  <c r="K4331" i="1" s="1"/>
  <c r="C4332" i="1"/>
  <c r="D4332" i="1" s="1"/>
  <c r="K4332" i="1" s="1"/>
  <c r="C4333" i="1"/>
  <c r="D4333" i="1" s="1"/>
  <c r="K4333" i="1" s="1"/>
  <c r="C4334" i="1"/>
  <c r="D4334" i="1" s="1"/>
  <c r="K4334" i="1" s="1"/>
  <c r="C4335" i="1"/>
  <c r="D4335" i="1" s="1"/>
  <c r="K4335" i="1" s="1"/>
  <c r="C4336" i="1"/>
  <c r="D4336" i="1" s="1"/>
  <c r="K4336" i="1" s="1"/>
  <c r="C4337" i="1"/>
  <c r="D4337" i="1" s="1"/>
  <c r="K4337" i="1" s="1"/>
  <c r="C4338" i="1"/>
  <c r="D4338" i="1" s="1"/>
  <c r="K4338" i="1" s="1"/>
  <c r="C4339" i="1"/>
  <c r="D4339" i="1" s="1"/>
  <c r="K4339" i="1" s="1"/>
  <c r="C4340" i="1"/>
  <c r="D4340" i="1" s="1"/>
  <c r="K4340" i="1" s="1"/>
  <c r="C4341" i="1"/>
  <c r="D4341" i="1" s="1"/>
  <c r="K4341" i="1" s="1"/>
  <c r="C4342" i="1"/>
  <c r="D4342" i="1" s="1"/>
  <c r="K4342" i="1" s="1"/>
  <c r="C4343" i="1"/>
  <c r="D4343" i="1" s="1"/>
  <c r="K4343" i="1" s="1"/>
  <c r="C4344" i="1"/>
  <c r="D4344" i="1" s="1"/>
  <c r="K4344" i="1" s="1"/>
  <c r="C4345" i="1"/>
  <c r="D4345" i="1" s="1"/>
  <c r="K4345" i="1" s="1"/>
  <c r="C4346" i="1"/>
  <c r="D4346" i="1" s="1"/>
  <c r="K4346" i="1" s="1"/>
  <c r="C4347" i="1"/>
  <c r="D4347" i="1" s="1"/>
  <c r="K4347" i="1" s="1"/>
  <c r="C4348" i="1"/>
  <c r="D4348" i="1" s="1"/>
  <c r="K4348" i="1" s="1"/>
  <c r="C4349" i="1"/>
  <c r="D4349" i="1" s="1"/>
  <c r="K4349" i="1" s="1"/>
  <c r="C4350" i="1"/>
  <c r="D4350" i="1" s="1"/>
  <c r="K4350" i="1" s="1"/>
  <c r="C4351" i="1"/>
  <c r="D4351" i="1" s="1"/>
  <c r="K4351" i="1" s="1"/>
  <c r="C4352" i="1"/>
  <c r="D4352" i="1" s="1"/>
  <c r="K4352" i="1" s="1"/>
  <c r="C4353" i="1"/>
  <c r="D4353" i="1" s="1"/>
  <c r="K4353" i="1" s="1"/>
  <c r="C4354" i="1"/>
  <c r="D4354" i="1" s="1"/>
  <c r="K4354" i="1" s="1"/>
  <c r="C4355" i="1"/>
  <c r="D4355" i="1" s="1"/>
  <c r="K4355" i="1" s="1"/>
  <c r="C4356" i="1"/>
  <c r="D4356" i="1" s="1"/>
  <c r="K4356" i="1" s="1"/>
  <c r="C4357" i="1"/>
  <c r="D4357" i="1" s="1"/>
  <c r="K4357" i="1" s="1"/>
  <c r="C4358" i="1"/>
  <c r="D4358" i="1" s="1"/>
  <c r="K4358" i="1" s="1"/>
  <c r="C4359" i="1"/>
  <c r="D4359" i="1" s="1"/>
  <c r="K4359" i="1" s="1"/>
  <c r="C4360" i="1"/>
  <c r="D4360" i="1" s="1"/>
  <c r="K4360" i="1" s="1"/>
  <c r="C4361" i="1"/>
  <c r="D4361" i="1" s="1"/>
  <c r="K4361" i="1" s="1"/>
  <c r="C4362" i="1"/>
  <c r="D4362" i="1" s="1"/>
  <c r="K4362" i="1" s="1"/>
  <c r="C4363" i="1"/>
  <c r="D4363" i="1" s="1"/>
  <c r="K4363" i="1" s="1"/>
  <c r="C4364" i="1"/>
  <c r="D4364" i="1" s="1"/>
  <c r="K4364" i="1" s="1"/>
  <c r="C4365" i="1"/>
  <c r="D4365" i="1" s="1"/>
  <c r="K4365" i="1" s="1"/>
  <c r="C4366" i="1"/>
  <c r="D4366" i="1" s="1"/>
  <c r="K4366" i="1" s="1"/>
  <c r="C4367" i="1"/>
  <c r="D4367" i="1" s="1"/>
  <c r="K4367" i="1" s="1"/>
  <c r="C4368" i="1"/>
  <c r="D4368" i="1" s="1"/>
  <c r="K4368" i="1" s="1"/>
  <c r="C4369" i="1"/>
  <c r="D4369" i="1" s="1"/>
  <c r="K4369" i="1" s="1"/>
  <c r="C4370" i="1"/>
  <c r="D4370" i="1" s="1"/>
  <c r="K4370" i="1" s="1"/>
  <c r="C4371" i="1"/>
  <c r="D4371" i="1" s="1"/>
  <c r="K4371" i="1" s="1"/>
  <c r="C4372" i="1"/>
  <c r="D4372" i="1" s="1"/>
  <c r="K4372" i="1" s="1"/>
  <c r="C4373" i="1"/>
  <c r="D4373" i="1" s="1"/>
  <c r="K4373" i="1" s="1"/>
  <c r="C4374" i="1"/>
  <c r="D4374" i="1" s="1"/>
  <c r="K4374" i="1" s="1"/>
  <c r="C4375" i="1"/>
  <c r="D4375" i="1" s="1"/>
  <c r="K4375" i="1" s="1"/>
  <c r="C4376" i="1"/>
  <c r="D4376" i="1" s="1"/>
  <c r="K4376" i="1" s="1"/>
  <c r="C4377" i="1"/>
  <c r="D4377" i="1" s="1"/>
  <c r="K4377" i="1" s="1"/>
  <c r="C4378" i="1"/>
  <c r="D4378" i="1" s="1"/>
  <c r="K4378" i="1" s="1"/>
  <c r="C4379" i="1"/>
  <c r="D4379" i="1" s="1"/>
  <c r="K4379" i="1" s="1"/>
  <c r="C4380" i="1"/>
  <c r="D4380" i="1" s="1"/>
  <c r="K4380" i="1" s="1"/>
  <c r="C4381" i="1"/>
  <c r="D4381" i="1" s="1"/>
  <c r="K4381" i="1" s="1"/>
  <c r="C4382" i="1"/>
  <c r="D4382" i="1" s="1"/>
  <c r="K4382" i="1" s="1"/>
  <c r="C4383" i="1"/>
  <c r="D4383" i="1" s="1"/>
  <c r="K4383" i="1" s="1"/>
  <c r="C4384" i="1"/>
  <c r="D4384" i="1" s="1"/>
  <c r="K4384" i="1" s="1"/>
  <c r="C4385" i="1"/>
  <c r="D4385" i="1" s="1"/>
  <c r="K4385" i="1" s="1"/>
  <c r="C4386" i="1"/>
  <c r="D4386" i="1" s="1"/>
  <c r="K4386" i="1" s="1"/>
  <c r="C4387" i="1"/>
  <c r="D4387" i="1" s="1"/>
  <c r="K4387" i="1" s="1"/>
  <c r="C4388" i="1"/>
  <c r="D4388" i="1" s="1"/>
  <c r="K4388" i="1" s="1"/>
  <c r="C4389" i="1"/>
  <c r="D4389" i="1" s="1"/>
  <c r="K4389" i="1" s="1"/>
  <c r="C4390" i="1"/>
  <c r="D4390" i="1" s="1"/>
  <c r="K4390" i="1" s="1"/>
  <c r="C4391" i="1"/>
  <c r="D4391" i="1" s="1"/>
  <c r="K4391" i="1" s="1"/>
  <c r="C4392" i="1"/>
  <c r="D4392" i="1" s="1"/>
  <c r="K4392" i="1" s="1"/>
  <c r="C4393" i="1"/>
  <c r="D4393" i="1" s="1"/>
  <c r="K4393" i="1" s="1"/>
  <c r="C4394" i="1"/>
  <c r="D4394" i="1" s="1"/>
  <c r="K4394" i="1" s="1"/>
  <c r="C4395" i="1"/>
  <c r="D4395" i="1" s="1"/>
  <c r="K4395" i="1" s="1"/>
  <c r="C4396" i="1"/>
  <c r="D4396" i="1" s="1"/>
  <c r="K4396" i="1" s="1"/>
  <c r="C4397" i="1"/>
  <c r="D4397" i="1" s="1"/>
  <c r="K4397" i="1" s="1"/>
  <c r="C4398" i="1"/>
  <c r="D4398" i="1" s="1"/>
  <c r="K4398" i="1" s="1"/>
  <c r="C4399" i="1"/>
  <c r="D4399" i="1" s="1"/>
  <c r="K4399" i="1" s="1"/>
  <c r="C4400" i="1"/>
  <c r="D4400" i="1" s="1"/>
  <c r="K4400" i="1" s="1"/>
  <c r="C4401" i="1"/>
  <c r="D4401" i="1" s="1"/>
  <c r="K4401" i="1" s="1"/>
  <c r="C4402" i="1"/>
  <c r="D4402" i="1" s="1"/>
  <c r="K4402" i="1" s="1"/>
  <c r="C4403" i="1"/>
  <c r="D4403" i="1" s="1"/>
  <c r="K4403" i="1" s="1"/>
  <c r="C4404" i="1"/>
  <c r="D4404" i="1" s="1"/>
  <c r="K4404" i="1" s="1"/>
  <c r="C4405" i="1"/>
  <c r="D4405" i="1" s="1"/>
  <c r="K4405" i="1" s="1"/>
  <c r="C4406" i="1"/>
  <c r="D4406" i="1" s="1"/>
  <c r="K4406" i="1" s="1"/>
  <c r="C4407" i="1"/>
  <c r="D4407" i="1" s="1"/>
  <c r="K4407" i="1" s="1"/>
  <c r="C4408" i="1"/>
  <c r="D4408" i="1" s="1"/>
  <c r="K4408" i="1" s="1"/>
  <c r="C4409" i="1"/>
  <c r="D4409" i="1" s="1"/>
  <c r="K4409" i="1" s="1"/>
  <c r="C4410" i="1"/>
  <c r="D4410" i="1" s="1"/>
  <c r="K4410" i="1" s="1"/>
  <c r="C4411" i="1"/>
  <c r="D4411" i="1" s="1"/>
  <c r="K4411" i="1" s="1"/>
  <c r="C4412" i="1"/>
  <c r="D4412" i="1" s="1"/>
  <c r="K4412" i="1" s="1"/>
  <c r="C4413" i="1"/>
  <c r="D4413" i="1" s="1"/>
  <c r="K4413" i="1" s="1"/>
  <c r="C4414" i="1"/>
  <c r="D4414" i="1" s="1"/>
  <c r="K4414" i="1" s="1"/>
  <c r="C4415" i="1"/>
  <c r="D4415" i="1" s="1"/>
  <c r="K4415" i="1" s="1"/>
  <c r="C4416" i="1"/>
  <c r="D4416" i="1" s="1"/>
  <c r="K4416" i="1" s="1"/>
  <c r="C4417" i="1"/>
  <c r="D4417" i="1" s="1"/>
  <c r="K4417" i="1" s="1"/>
  <c r="C4418" i="1"/>
  <c r="D4418" i="1" s="1"/>
  <c r="K4418" i="1" s="1"/>
  <c r="C4419" i="1"/>
  <c r="D4419" i="1" s="1"/>
  <c r="K4419" i="1" s="1"/>
  <c r="C4420" i="1"/>
  <c r="D4420" i="1" s="1"/>
  <c r="K4420" i="1" s="1"/>
  <c r="C4421" i="1"/>
  <c r="D4421" i="1" s="1"/>
  <c r="K4421" i="1" s="1"/>
  <c r="C4422" i="1"/>
  <c r="D4422" i="1" s="1"/>
  <c r="K4422" i="1" s="1"/>
  <c r="C4423" i="1"/>
  <c r="D4423" i="1" s="1"/>
  <c r="K4423" i="1" s="1"/>
  <c r="C4424" i="1"/>
  <c r="D4424" i="1" s="1"/>
  <c r="K4424" i="1" s="1"/>
  <c r="C4425" i="1"/>
  <c r="D4425" i="1" s="1"/>
  <c r="K4425" i="1" s="1"/>
  <c r="C4426" i="1"/>
  <c r="D4426" i="1" s="1"/>
  <c r="K4426" i="1" s="1"/>
  <c r="C4427" i="1"/>
  <c r="D4427" i="1" s="1"/>
  <c r="K4427" i="1" s="1"/>
  <c r="C4428" i="1"/>
  <c r="D4428" i="1" s="1"/>
  <c r="K4428" i="1" s="1"/>
  <c r="C4429" i="1"/>
  <c r="D4429" i="1" s="1"/>
  <c r="K4429" i="1" s="1"/>
  <c r="C4430" i="1"/>
  <c r="D4430" i="1" s="1"/>
  <c r="K4430" i="1" s="1"/>
  <c r="C4431" i="1"/>
  <c r="D4431" i="1" s="1"/>
  <c r="K4431" i="1" s="1"/>
  <c r="C4432" i="1"/>
  <c r="D4432" i="1" s="1"/>
  <c r="K4432" i="1" s="1"/>
  <c r="C4433" i="1"/>
  <c r="D4433" i="1" s="1"/>
  <c r="K4433" i="1" s="1"/>
  <c r="C4434" i="1"/>
  <c r="D4434" i="1" s="1"/>
  <c r="K4434" i="1" s="1"/>
  <c r="C4435" i="1"/>
  <c r="D4435" i="1" s="1"/>
  <c r="K4435" i="1" s="1"/>
  <c r="C4436" i="1"/>
  <c r="D4436" i="1" s="1"/>
  <c r="K4436" i="1" s="1"/>
  <c r="C4437" i="1"/>
  <c r="D4437" i="1" s="1"/>
  <c r="K4437" i="1" s="1"/>
  <c r="C4438" i="1"/>
  <c r="D4438" i="1" s="1"/>
  <c r="K4438" i="1" s="1"/>
  <c r="C4439" i="1"/>
  <c r="D4439" i="1" s="1"/>
  <c r="K4439" i="1" s="1"/>
  <c r="C4440" i="1"/>
  <c r="D4440" i="1" s="1"/>
  <c r="K4440" i="1" s="1"/>
  <c r="C4441" i="1"/>
  <c r="D4441" i="1" s="1"/>
  <c r="K4441" i="1" s="1"/>
  <c r="C4442" i="1"/>
  <c r="D4442" i="1" s="1"/>
  <c r="K4442" i="1" s="1"/>
  <c r="C4443" i="1"/>
  <c r="D4443" i="1" s="1"/>
  <c r="K4443" i="1" s="1"/>
  <c r="C4444" i="1"/>
  <c r="D4444" i="1" s="1"/>
  <c r="K4444" i="1" s="1"/>
  <c r="C4445" i="1"/>
  <c r="D4445" i="1" s="1"/>
  <c r="K4445" i="1" s="1"/>
  <c r="C4446" i="1"/>
  <c r="D4446" i="1" s="1"/>
  <c r="K4446" i="1" s="1"/>
  <c r="C4447" i="1"/>
  <c r="D4447" i="1" s="1"/>
  <c r="K4447" i="1" s="1"/>
  <c r="C4448" i="1"/>
  <c r="D4448" i="1" s="1"/>
  <c r="K4448" i="1" s="1"/>
  <c r="C4449" i="1"/>
  <c r="D4449" i="1" s="1"/>
  <c r="K4449" i="1" s="1"/>
  <c r="C4450" i="1"/>
  <c r="D4450" i="1" s="1"/>
  <c r="K4450" i="1" s="1"/>
  <c r="C4451" i="1"/>
  <c r="D4451" i="1" s="1"/>
  <c r="K4451" i="1" s="1"/>
  <c r="C4452" i="1"/>
  <c r="D4452" i="1" s="1"/>
  <c r="K4452" i="1" s="1"/>
  <c r="C4453" i="1"/>
  <c r="D4453" i="1" s="1"/>
  <c r="K4453" i="1" s="1"/>
  <c r="C4454" i="1"/>
  <c r="D4454" i="1" s="1"/>
  <c r="K4454" i="1" s="1"/>
  <c r="C4455" i="1"/>
  <c r="D4455" i="1" s="1"/>
  <c r="K4455" i="1" s="1"/>
  <c r="C4456" i="1"/>
  <c r="D4456" i="1" s="1"/>
  <c r="K4456" i="1" s="1"/>
  <c r="C4457" i="1"/>
  <c r="D4457" i="1" s="1"/>
  <c r="K4457" i="1" s="1"/>
  <c r="C4458" i="1"/>
  <c r="D4458" i="1" s="1"/>
  <c r="K4458" i="1" s="1"/>
  <c r="C4459" i="1"/>
  <c r="D4459" i="1" s="1"/>
  <c r="K4459" i="1" s="1"/>
  <c r="C4460" i="1"/>
  <c r="D4460" i="1" s="1"/>
  <c r="K4460" i="1" s="1"/>
  <c r="C4461" i="1"/>
  <c r="D4461" i="1" s="1"/>
  <c r="K4461" i="1" s="1"/>
  <c r="C4462" i="1"/>
  <c r="D4462" i="1" s="1"/>
  <c r="K4462" i="1" s="1"/>
  <c r="C4463" i="1"/>
  <c r="D4463" i="1" s="1"/>
  <c r="K4463" i="1" s="1"/>
  <c r="C4464" i="1"/>
  <c r="D4464" i="1" s="1"/>
  <c r="K4464" i="1" s="1"/>
  <c r="C4465" i="1"/>
  <c r="D4465" i="1" s="1"/>
  <c r="K4465" i="1" s="1"/>
  <c r="C4466" i="1"/>
  <c r="D4466" i="1" s="1"/>
  <c r="K4466" i="1" s="1"/>
  <c r="C4467" i="1"/>
  <c r="D4467" i="1" s="1"/>
  <c r="K4467" i="1" s="1"/>
  <c r="C4468" i="1"/>
  <c r="D4468" i="1" s="1"/>
  <c r="K4468" i="1" s="1"/>
  <c r="C4469" i="1"/>
  <c r="D4469" i="1" s="1"/>
  <c r="K4469" i="1" s="1"/>
  <c r="C4470" i="1"/>
  <c r="D4470" i="1" s="1"/>
  <c r="K4470" i="1" s="1"/>
  <c r="C4471" i="1"/>
  <c r="D4471" i="1" s="1"/>
  <c r="K4471" i="1" s="1"/>
  <c r="C4472" i="1"/>
  <c r="D4472" i="1" s="1"/>
  <c r="K4472" i="1" s="1"/>
  <c r="C4473" i="1"/>
  <c r="D4473" i="1" s="1"/>
  <c r="K4473" i="1" s="1"/>
  <c r="C4474" i="1"/>
  <c r="D4474" i="1" s="1"/>
  <c r="K4474" i="1" s="1"/>
  <c r="C4475" i="1"/>
  <c r="D4475" i="1" s="1"/>
  <c r="K4475" i="1" s="1"/>
  <c r="C4476" i="1"/>
  <c r="D4476" i="1" s="1"/>
  <c r="K4476" i="1" s="1"/>
  <c r="C4477" i="1"/>
  <c r="D4477" i="1" s="1"/>
  <c r="K4477" i="1" s="1"/>
  <c r="C4478" i="1"/>
  <c r="D4478" i="1" s="1"/>
  <c r="K4478" i="1" s="1"/>
  <c r="C4479" i="1"/>
  <c r="D4479" i="1" s="1"/>
  <c r="K4479" i="1" s="1"/>
  <c r="C4480" i="1"/>
  <c r="D4480" i="1" s="1"/>
  <c r="K4480" i="1" s="1"/>
  <c r="C4481" i="1"/>
  <c r="D4481" i="1" s="1"/>
  <c r="K4481" i="1" s="1"/>
  <c r="C4482" i="1"/>
  <c r="D4482" i="1" s="1"/>
  <c r="K4482" i="1" s="1"/>
  <c r="C4483" i="1"/>
  <c r="D4483" i="1" s="1"/>
  <c r="K4483" i="1" s="1"/>
  <c r="C4484" i="1"/>
  <c r="D4484" i="1" s="1"/>
  <c r="K4484" i="1" s="1"/>
  <c r="C4485" i="1"/>
  <c r="D4485" i="1" s="1"/>
  <c r="K4485" i="1" s="1"/>
  <c r="C4486" i="1"/>
  <c r="D4486" i="1" s="1"/>
  <c r="K4486" i="1" s="1"/>
  <c r="C4487" i="1"/>
  <c r="D4487" i="1" s="1"/>
  <c r="K4487" i="1" s="1"/>
  <c r="C4488" i="1"/>
  <c r="D4488" i="1" s="1"/>
  <c r="K4488" i="1" s="1"/>
  <c r="C4489" i="1"/>
  <c r="D4489" i="1" s="1"/>
  <c r="K4489" i="1" s="1"/>
  <c r="C4490" i="1"/>
  <c r="D4490" i="1" s="1"/>
  <c r="K4490" i="1" s="1"/>
  <c r="C4491" i="1"/>
  <c r="D4491" i="1" s="1"/>
  <c r="K4491" i="1" s="1"/>
  <c r="C4492" i="1"/>
  <c r="D4492" i="1" s="1"/>
  <c r="K4492" i="1" s="1"/>
  <c r="C4493" i="1"/>
  <c r="D4493" i="1" s="1"/>
  <c r="K4493" i="1" s="1"/>
  <c r="C4494" i="1"/>
  <c r="D4494" i="1" s="1"/>
  <c r="K4494" i="1" s="1"/>
  <c r="C4495" i="1"/>
  <c r="D4495" i="1" s="1"/>
  <c r="K4495" i="1" s="1"/>
  <c r="C4496" i="1"/>
  <c r="D4496" i="1" s="1"/>
  <c r="K4496" i="1" s="1"/>
  <c r="C4497" i="1"/>
  <c r="D4497" i="1" s="1"/>
  <c r="K4497" i="1" s="1"/>
  <c r="C4498" i="1"/>
  <c r="D4498" i="1" s="1"/>
  <c r="K4498" i="1" s="1"/>
  <c r="C4499" i="1"/>
  <c r="D4499" i="1" s="1"/>
  <c r="K4499" i="1" s="1"/>
  <c r="C4500" i="1"/>
  <c r="D4500" i="1" s="1"/>
  <c r="K4500" i="1" s="1"/>
  <c r="C4501" i="1"/>
  <c r="D4501" i="1" s="1"/>
  <c r="K4501" i="1" s="1"/>
  <c r="C4502" i="1"/>
  <c r="D4502" i="1" s="1"/>
  <c r="K4502" i="1" s="1"/>
  <c r="C4503" i="1"/>
  <c r="D4503" i="1" s="1"/>
  <c r="K4503" i="1" s="1"/>
  <c r="C4504" i="1"/>
  <c r="D4504" i="1" s="1"/>
  <c r="K4504" i="1" s="1"/>
  <c r="C4505" i="1"/>
  <c r="D4505" i="1" s="1"/>
  <c r="K4505" i="1" s="1"/>
  <c r="C4506" i="1"/>
  <c r="D4506" i="1" s="1"/>
  <c r="K4506" i="1" s="1"/>
  <c r="C4507" i="1"/>
  <c r="D4507" i="1" s="1"/>
  <c r="K4507" i="1" s="1"/>
  <c r="C4508" i="1"/>
  <c r="D4508" i="1" s="1"/>
  <c r="K4508" i="1" s="1"/>
  <c r="C4509" i="1"/>
  <c r="D4509" i="1" s="1"/>
  <c r="K4509" i="1" s="1"/>
  <c r="C4510" i="1"/>
  <c r="D4510" i="1" s="1"/>
  <c r="K4510" i="1" s="1"/>
  <c r="C4511" i="1"/>
  <c r="D4511" i="1" s="1"/>
  <c r="K4511" i="1" s="1"/>
  <c r="C4512" i="1"/>
  <c r="D4512" i="1" s="1"/>
  <c r="K4512" i="1" s="1"/>
  <c r="C4513" i="1"/>
  <c r="D4513" i="1" s="1"/>
  <c r="K4513" i="1" s="1"/>
  <c r="C4514" i="1"/>
  <c r="D4514" i="1" s="1"/>
  <c r="K4514" i="1" s="1"/>
  <c r="C4515" i="1"/>
  <c r="D4515" i="1" s="1"/>
  <c r="K4515" i="1" s="1"/>
  <c r="C4516" i="1"/>
  <c r="D4516" i="1" s="1"/>
  <c r="K4516" i="1" s="1"/>
  <c r="C4517" i="1"/>
  <c r="D4517" i="1" s="1"/>
  <c r="K4517" i="1" s="1"/>
  <c r="C4518" i="1"/>
  <c r="D4518" i="1" s="1"/>
  <c r="K4518" i="1" s="1"/>
  <c r="C4519" i="1"/>
  <c r="D4519" i="1" s="1"/>
  <c r="K4519" i="1" s="1"/>
  <c r="C4520" i="1"/>
  <c r="D4520" i="1" s="1"/>
  <c r="K4520" i="1" s="1"/>
  <c r="C4521" i="1"/>
  <c r="D4521" i="1" s="1"/>
  <c r="K4521" i="1" s="1"/>
  <c r="C4522" i="1"/>
  <c r="D4522" i="1" s="1"/>
  <c r="K4522" i="1" s="1"/>
  <c r="C4523" i="1"/>
  <c r="D4523" i="1" s="1"/>
  <c r="K4523" i="1" s="1"/>
  <c r="C4524" i="1"/>
  <c r="D4524" i="1" s="1"/>
  <c r="K4524" i="1" s="1"/>
  <c r="C4525" i="1"/>
  <c r="D4525" i="1" s="1"/>
  <c r="K4525" i="1" s="1"/>
  <c r="C4526" i="1"/>
  <c r="D4526" i="1" s="1"/>
  <c r="K4526" i="1" s="1"/>
  <c r="C4527" i="1"/>
  <c r="D4527" i="1" s="1"/>
  <c r="K4527" i="1" s="1"/>
  <c r="C4528" i="1"/>
  <c r="D4528" i="1" s="1"/>
  <c r="K4528" i="1" s="1"/>
  <c r="C4529" i="1"/>
  <c r="D4529" i="1" s="1"/>
  <c r="K4529" i="1" s="1"/>
  <c r="C4530" i="1"/>
  <c r="D4530" i="1" s="1"/>
  <c r="K4530" i="1" s="1"/>
  <c r="C4531" i="1"/>
  <c r="D4531" i="1" s="1"/>
  <c r="K4531" i="1" s="1"/>
  <c r="C4532" i="1"/>
  <c r="D4532" i="1" s="1"/>
  <c r="K4532" i="1" s="1"/>
  <c r="C4533" i="1"/>
  <c r="D4533" i="1" s="1"/>
  <c r="K4533" i="1" s="1"/>
  <c r="C4534" i="1"/>
  <c r="D4534" i="1" s="1"/>
  <c r="K4534" i="1" s="1"/>
  <c r="C4535" i="1"/>
  <c r="D4535" i="1" s="1"/>
  <c r="K4535" i="1" s="1"/>
  <c r="C4536" i="1"/>
  <c r="D4536" i="1" s="1"/>
  <c r="K4536" i="1" s="1"/>
  <c r="C4537" i="1"/>
  <c r="D4537" i="1" s="1"/>
  <c r="K4537" i="1" s="1"/>
  <c r="C4538" i="1"/>
  <c r="D4538" i="1" s="1"/>
  <c r="K4538" i="1" s="1"/>
  <c r="C4539" i="1"/>
  <c r="D4539" i="1" s="1"/>
  <c r="K4539" i="1" s="1"/>
  <c r="C4540" i="1"/>
  <c r="D4540" i="1" s="1"/>
  <c r="K4540" i="1" s="1"/>
  <c r="C4541" i="1"/>
  <c r="D4541" i="1" s="1"/>
  <c r="K4541" i="1" s="1"/>
  <c r="C4542" i="1"/>
  <c r="D4542" i="1" s="1"/>
  <c r="K4542" i="1" s="1"/>
  <c r="C4543" i="1"/>
  <c r="D4543" i="1" s="1"/>
  <c r="K4543" i="1" s="1"/>
  <c r="C4544" i="1"/>
  <c r="D4544" i="1" s="1"/>
  <c r="K4544" i="1" s="1"/>
  <c r="C4545" i="1"/>
  <c r="D4545" i="1" s="1"/>
  <c r="K4545" i="1" s="1"/>
  <c r="C4546" i="1"/>
  <c r="D4546" i="1" s="1"/>
  <c r="K4546" i="1" s="1"/>
  <c r="C4547" i="1"/>
  <c r="D4547" i="1" s="1"/>
  <c r="K4547" i="1" s="1"/>
  <c r="C4548" i="1"/>
  <c r="D4548" i="1" s="1"/>
  <c r="K4548" i="1" s="1"/>
  <c r="C4549" i="1"/>
  <c r="D4549" i="1" s="1"/>
  <c r="K4549" i="1" s="1"/>
  <c r="C4550" i="1"/>
  <c r="D4550" i="1" s="1"/>
  <c r="K4550" i="1" s="1"/>
  <c r="C4551" i="1"/>
  <c r="D4551" i="1" s="1"/>
  <c r="K4551" i="1" s="1"/>
  <c r="C4552" i="1"/>
  <c r="D4552" i="1" s="1"/>
  <c r="K4552" i="1" s="1"/>
  <c r="C4553" i="1"/>
  <c r="D4553" i="1" s="1"/>
  <c r="K4553" i="1" s="1"/>
  <c r="C4554" i="1"/>
  <c r="D4554" i="1" s="1"/>
  <c r="K4554" i="1" s="1"/>
  <c r="C4555" i="1"/>
  <c r="D4555" i="1" s="1"/>
  <c r="K4555" i="1" s="1"/>
  <c r="C4556" i="1"/>
  <c r="D4556" i="1" s="1"/>
  <c r="K4556" i="1" s="1"/>
  <c r="C4557" i="1"/>
  <c r="D4557" i="1" s="1"/>
  <c r="K4557" i="1" s="1"/>
  <c r="C4558" i="1"/>
  <c r="D4558" i="1" s="1"/>
  <c r="K4558" i="1" s="1"/>
  <c r="C4559" i="1"/>
  <c r="D4559" i="1" s="1"/>
  <c r="K4559" i="1" s="1"/>
  <c r="C4560" i="1"/>
  <c r="D4560" i="1" s="1"/>
  <c r="K4560" i="1" s="1"/>
  <c r="C4561" i="1"/>
  <c r="D4561" i="1" s="1"/>
  <c r="K4561" i="1" s="1"/>
  <c r="C4562" i="1"/>
  <c r="D4562" i="1" s="1"/>
  <c r="K4562" i="1" s="1"/>
  <c r="C4563" i="1"/>
  <c r="D4563" i="1" s="1"/>
  <c r="K4563" i="1" s="1"/>
  <c r="C4564" i="1"/>
  <c r="D4564" i="1" s="1"/>
  <c r="K4564" i="1" s="1"/>
  <c r="C4565" i="1"/>
  <c r="D4565" i="1" s="1"/>
  <c r="K4565" i="1" s="1"/>
  <c r="C4566" i="1"/>
  <c r="D4566" i="1" s="1"/>
  <c r="K4566" i="1" s="1"/>
  <c r="C4567" i="1"/>
  <c r="D4567" i="1" s="1"/>
  <c r="K4567" i="1" s="1"/>
  <c r="C4568" i="1"/>
  <c r="D4568" i="1" s="1"/>
  <c r="K4568" i="1" s="1"/>
  <c r="C4569" i="1"/>
  <c r="D4569" i="1" s="1"/>
  <c r="K4569" i="1" s="1"/>
  <c r="C4570" i="1"/>
  <c r="D4570" i="1" s="1"/>
  <c r="K4570" i="1" s="1"/>
  <c r="C4571" i="1"/>
  <c r="D4571" i="1" s="1"/>
  <c r="K4571" i="1" s="1"/>
  <c r="C4572" i="1"/>
  <c r="D4572" i="1" s="1"/>
  <c r="K4572" i="1" s="1"/>
  <c r="C4573" i="1"/>
  <c r="D4573" i="1" s="1"/>
  <c r="K4573" i="1" s="1"/>
  <c r="C4574" i="1"/>
  <c r="D4574" i="1" s="1"/>
  <c r="K4574" i="1" s="1"/>
  <c r="C4575" i="1"/>
  <c r="D4575" i="1" s="1"/>
  <c r="K4575" i="1" s="1"/>
  <c r="C4576" i="1"/>
  <c r="D4576" i="1" s="1"/>
  <c r="K4576" i="1" s="1"/>
  <c r="C4577" i="1"/>
  <c r="D4577" i="1" s="1"/>
  <c r="K4577" i="1" s="1"/>
  <c r="C4578" i="1"/>
  <c r="D4578" i="1" s="1"/>
  <c r="K4578" i="1" s="1"/>
  <c r="C4579" i="1"/>
  <c r="D4579" i="1" s="1"/>
  <c r="K4579" i="1" s="1"/>
  <c r="C4580" i="1"/>
  <c r="D4580" i="1" s="1"/>
  <c r="K4580" i="1" s="1"/>
  <c r="C4581" i="1"/>
  <c r="D4581" i="1" s="1"/>
  <c r="K4581" i="1" s="1"/>
  <c r="C4582" i="1"/>
  <c r="D4582" i="1" s="1"/>
  <c r="K4582" i="1" s="1"/>
  <c r="C4583" i="1"/>
  <c r="D4583" i="1" s="1"/>
  <c r="K4583" i="1" s="1"/>
  <c r="C4584" i="1"/>
  <c r="D4584" i="1" s="1"/>
  <c r="K4584" i="1" s="1"/>
  <c r="C4585" i="1"/>
  <c r="D4585" i="1" s="1"/>
  <c r="K4585" i="1" s="1"/>
  <c r="C4586" i="1"/>
  <c r="D4586" i="1" s="1"/>
  <c r="K4586" i="1" s="1"/>
  <c r="C4587" i="1"/>
  <c r="D4587" i="1" s="1"/>
  <c r="K4587" i="1" s="1"/>
  <c r="C4588" i="1"/>
  <c r="D4588" i="1" s="1"/>
  <c r="K4588" i="1" s="1"/>
  <c r="C4589" i="1"/>
  <c r="D4589" i="1" s="1"/>
  <c r="K4589" i="1" s="1"/>
  <c r="C4590" i="1"/>
  <c r="D4590" i="1" s="1"/>
  <c r="K4590" i="1" s="1"/>
  <c r="C4591" i="1"/>
  <c r="D4591" i="1" s="1"/>
  <c r="K4591" i="1" s="1"/>
  <c r="C4592" i="1"/>
  <c r="D4592" i="1" s="1"/>
  <c r="K4592" i="1" s="1"/>
  <c r="C4593" i="1"/>
  <c r="D4593" i="1" s="1"/>
  <c r="K4593" i="1" s="1"/>
  <c r="C4594" i="1"/>
  <c r="D4594" i="1" s="1"/>
  <c r="K4594" i="1" s="1"/>
  <c r="C4595" i="1"/>
  <c r="D4595" i="1" s="1"/>
  <c r="K4595" i="1" s="1"/>
  <c r="C4596" i="1"/>
  <c r="D4596" i="1" s="1"/>
  <c r="K4596" i="1" s="1"/>
  <c r="C4597" i="1"/>
  <c r="D4597" i="1" s="1"/>
  <c r="K4597" i="1" s="1"/>
  <c r="C4598" i="1"/>
  <c r="D4598" i="1" s="1"/>
  <c r="K4598" i="1" s="1"/>
  <c r="C4599" i="1"/>
  <c r="D4599" i="1" s="1"/>
  <c r="K4599" i="1" s="1"/>
  <c r="C4600" i="1"/>
  <c r="D4600" i="1" s="1"/>
  <c r="K4600" i="1" s="1"/>
  <c r="C4601" i="1"/>
  <c r="D4601" i="1" s="1"/>
  <c r="K4601" i="1" s="1"/>
  <c r="C4602" i="1"/>
  <c r="D4602" i="1" s="1"/>
  <c r="K4602" i="1" s="1"/>
  <c r="C4603" i="1"/>
  <c r="D4603" i="1" s="1"/>
  <c r="K4603" i="1" s="1"/>
  <c r="C4604" i="1"/>
  <c r="D4604" i="1" s="1"/>
  <c r="K4604" i="1" s="1"/>
  <c r="C4605" i="1"/>
  <c r="D4605" i="1" s="1"/>
  <c r="K4605" i="1" s="1"/>
  <c r="C4606" i="1"/>
  <c r="D4606" i="1" s="1"/>
  <c r="K4606" i="1" s="1"/>
  <c r="C4607" i="1"/>
  <c r="D4607" i="1" s="1"/>
  <c r="K4607" i="1" s="1"/>
  <c r="C4608" i="1"/>
  <c r="D4608" i="1" s="1"/>
  <c r="K4608" i="1" s="1"/>
  <c r="C4609" i="1"/>
  <c r="D4609" i="1" s="1"/>
  <c r="K4609" i="1" s="1"/>
  <c r="C4610" i="1"/>
  <c r="D4610" i="1" s="1"/>
  <c r="K4610" i="1" s="1"/>
  <c r="C4611" i="1"/>
  <c r="D4611" i="1" s="1"/>
  <c r="K4611" i="1" s="1"/>
  <c r="C4612" i="1"/>
  <c r="D4612" i="1" s="1"/>
  <c r="K4612" i="1" s="1"/>
  <c r="C4613" i="1"/>
  <c r="D4613" i="1" s="1"/>
  <c r="K4613" i="1" s="1"/>
  <c r="C4614" i="1"/>
  <c r="D4614" i="1" s="1"/>
  <c r="K4614" i="1" s="1"/>
  <c r="C4615" i="1"/>
  <c r="D4615" i="1" s="1"/>
  <c r="K4615" i="1" s="1"/>
  <c r="C4616" i="1"/>
  <c r="D4616" i="1" s="1"/>
  <c r="K4616" i="1" s="1"/>
  <c r="C4617" i="1"/>
  <c r="D4617" i="1" s="1"/>
  <c r="K4617" i="1" s="1"/>
  <c r="C4618" i="1"/>
  <c r="D4618" i="1" s="1"/>
  <c r="K4618" i="1" s="1"/>
  <c r="C4619" i="1"/>
  <c r="D4619" i="1" s="1"/>
  <c r="K4619" i="1" s="1"/>
  <c r="C4620" i="1"/>
  <c r="D4620" i="1" s="1"/>
  <c r="K4620" i="1" s="1"/>
  <c r="C4621" i="1"/>
  <c r="D4621" i="1" s="1"/>
  <c r="K4621" i="1" s="1"/>
  <c r="C4622" i="1"/>
  <c r="D4622" i="1" s="1"/>
  <c r="K4622" i="1" s="1"/>
  <c r="C4623" i="1"/>
  <c r="D4623" i="1" s="1"/>
  <c r="K4623" i="1" s="1"/>
  <c r="C4624" i="1"/>
  <c r="D4624" i="1" s="1"/>
  <c r="K4624" i="1" s="1"/>
  <c r="C4625" i="1"/>
  <c r="D4625" i="1" s="1"/>
  <c r="K4625" i="1" s="1"/>
  <c r="C4626" i="1"/>
  <c r="D4626" i="1" s="1"/>
  <c r="K4626" i="1" s="1"/>
  <c r="C4627" i="1"/>
  <c r="D4627" i="1" s="1"/>
  <c r="K4627" i="1" s="1"/>
  <c r="C4628" i="1"/>
  <c r="D4628" i="1" s="1"/>
  <c r="K4628" i="1" s="1"/>
  <c r="C4629" i="1"/>
  <c r="D4629" i="1" s="1"/>
  <c r="K4629" i="1" s="1"/>
  <c r="C4630" i="1"/>
  <c r="D4630" i="1" s="1"/>
  <c r="K4630" i="1" s="1"/>
  <c r="C4631" i="1"/>
  <c r="D4631" i="1" s="1"/>
  <c r="K4631" i="1" s="1"/>
  <c r="C4632" i="1"/>
  <c r="D4632" i="1" s="1"/>
  <c r="K4632" i="1" s="1"/>
  <c r="C4633" i="1"/>
  <c r="D4633" i="1" s="1"/>
  <c r="K4633" i="1" s="1"/>
  <c r="C4634" i="1"/>
  <c r="D4634" i="1" s="1"/>
  <c r="K4634" i="1" s="1"/>
  <c r="C4635" i="1"/>
  <c r="D4635" i="1" s="1"/>
  <c r="K4635" i="1" s="1"/>
  <c r="C4636" i="1"/>
  <c r="D4636" i="1" s="1"/>
  <c r="K4636" i="1" s="1"/>
  <c r="C4637" i="1"/>
  <c r="D4637" i="1" s="1"/>
  <c r="K4637" i="1" s="1"/>
  <c r="C4638" i="1"/>
  <c r="D4638" i="1" s="1"/>
  <c r="K4638" i="1" s="1"/>
  <c r="C4639" i="1"/>
  <c r="D4639" i="1" s="1"/>
  <c r="K4639" i="1" s="1"/>
  <c r="C4640" i="1"/>
  <c r="D4640" i="1" s="1"/>
  <c r="K4640" i="1" s="1"/>
  <c r="C4641" i="1"/>
  <c r="D4641" i="1" s="1"/>
  <c r="K4641" i="1" s="1"/>
  <c r="C4642" i="1"/>
  <c r="D4642" i="1" s="1"/>
  <c r="K4642" i="1" s="1"/>
  <c r="C4643" i="1"/>
  <c r="D4643" i="1" s="1"/>
  <c r="K4643" i="1" s="1"/>
  <c r="C4644" i="1"/>
  <c r="D4644" i="1" s="1"/>
  <c r="K4644" i="1" s="1"/>
  <c r="C4645" i="1"/>
  <c r="D4645" i="1" s="1"/>
  <c r="K4645" i="1" s="1"/>
  <c r="C4646" i="1"/>
  <c r="D4646" i="1" s="1"/>
  <c r="K4646" i="1" s="1"/>
  <c r="C4647" i="1"/>
  <c r="D4647" i="1" s="1"/>
  <c r="K4647" i="1" s="1"/>
  <c r="C4648" i="1"/>
  <c r="D4648" i="1" s="1"/>
  <c r="K4648" i="1" s="1"/>
  <c r="C4649" i="1"/>
  <c r="D4649" i="1" s="1"/>
  <c r="K4649" i="1" s="1"/>
  <c r="C4650" i="1"/>
  <c r="D4650" i="1" s="1"/>
  <c r="K4650" i="1" s="1"/>
  <c r="C4651" i="1"/>
  <c r="D4651" i="1" s="1"/>
  <c r="K4651" i="1" s="1"/>
  <c r="C4652" i="1"/>
  <c r="D4652" i="1" s="1"/>
  <c r="K4652" i="1" s="1"/>
  <c r="C4653" i="1"/>
  <c r="D4653" i="1" s="1"/>
  <c r="K4653" i="1" s="1"/>
  <c r="C4654" i="1"/>
  <c r="D4654" i="1" s="1"/>
  <c r="K4654" i="1" s="1"/>
  <c r="C4655" i="1"/>
  <c r="D4655" i="1" s="1"/>
  <c r="K4655" i="1" s="1"/>
  <c r="C4656" i="1"/>
  <c r="D4656" i="1" s="1"/>
  <c r="K4656" i="1" s="1"/>
  <c r="C4657" i="1"/>
  <c r="D4657" i="1" s="1"/>
  <c r="K4657" i="1" s="1"/>
  <c r="C4658" i="1"/>
  <c r="D4658" i="1" s="1"/>
  <c r="K4658" i="1" s="1"/>
  <c r="C4659" i="1"/>
  <c r="D4659" i="1" s="1"/>
  <c r="K4659" i="1" s="1"/>
  <c r="C4660" i="1"/>
  <c r="D4660" i="1" s="1"/>
  <c r="K4660" i="1" s="1"/>
  <c r="C4661" i="1"/>
  <c r="D4661" i="1" s="1"/>
  <c r="K4661" i="1" s="1"/>
  <c r="C4662" i="1"/>
  <c r="D4662" i="1" s="1"/>
  <c r="K4662" i="1" s="1"/>
  <c r="C4663" i="1"/>
  <c r="D4663" i="1" s="1"/>
  <c r="K4663" i="1" s="1"/>
  <c r="C4664" i="1"/>
  <c r="D4664" i="1" s="1"/>
  <c r="K4664" i="1" s="1"/>
  <c r="C4665" i="1"/>
  <c r="D4665" i="1" s="1"/>
  <c r="K4665" i="1" s="1"/>
  <c r="C4666" i="1"/>
  <c r="D4666" i="1" s="1"/>
  <c r="K4666" i="1" s="1"/>
  <c r="C4667" i="1"/>
  <c r="D4667" i="1" s="1"/>
  <c r="K4667" i="1" s="1"/>
  <c r="C4668" i="1"/>
  <c r="D4668" i="1" s="1"/>
  <c r="K4668" i="1" s="1"/>
  <c r="C4669" i="1"/>
  <c r="D4669" i="1" s="1"/>
  <c r="K4669" i="1" s="1"/>
  <c r="C4670" i="1"/>
  <c r="D4670" i="1" s="1"/>
  <c r="K4670" i="1" s="1"/>
  <c r="C4671" i="1"/>
  <c r="D4671" i="1" s="1"/>
  <c r="K4671" i="1" s="1"/>
  <c r="C4672" i="1"/>
  <c r="D4672" i="1" s="1"/>
  <c r="K4672" i="1" s="1"/>
  <c r="C4673" i="1"/>
  <c r="D4673" i="1" s="1"/>
  <c r="K4673" i="1" s="1"/>
  <c r="C4674" i="1"/>
  <c r="D4674" i="1" s="1"/>
  <c r="K4674" i="1" s="1"/>
  <c r="C4675" i="1"/>
  <c r="D4675" i="1" s="1"/>
  <c r="K4675" i="1" s="1"/>
  <c r="C4676" i="1"/>
  <c r="D4676" i="1" s="1"/>
  <c r="K4676" i="1" s="1"/>
  <c r="C4677" i="1"/>
  <c r="D4677" i="1" s="1"/>
  <c r="K4677" i="1" s="1"/>
  <c r="C4678" i="1"/>
  <c r="D4678" i="1" s="1"/>
  <c r="K4678" i="1" s="1"/>
  <c r="C4679" i="1"/>
  <c r="D4679" i="1" s="1"/>
  <c r="K4679" i="1" s="1"/>
  <c r="C4680" i="1"/>
  <c r="D4680" i="1" s="1"/>
  <c r="K4680" i="1" s="1"/>
  <c r="C4681" i="1"/>
  <c r="D4681" i="1" s="1"/>
  <c r="K4681" i="1" s="1"/>
  <c r="C4682" i="1"/>
  <c r="D4682" i="1" s="1"/>
  <c r="K4682" i="1" s="1"/>
  <c r="C4683" i="1"/>
  <c r="D4683" i="1" s="1"/>
  <c r="K4683" i="1" s="1"/>
  <c r="C4684" i="1"/>
  <c r="D4684" i="1" s="1"/>
  <c r="K4684" i="1" s="1"/>
  <c r="C4685" i="1"/>
  <c r="D4685" i="1" s="1"/>
  <c r="K4685" i="1" s="1"/>
  <c r="C4686" i="1"/>
  <c r="D4686" i="1" s="1"/>
  <c r="K4686" i="1" s="1"/>
  <c r="C4687" i="1"/>
  <c r="D4687" i="1" s="1"/>
  <c r="K4687" i="1" s="1"/>
  <c r="C4688" i="1"/>
  <c r="D4688" i="1" s="1"/>
  <c r="K4688" i="1" s="1"/>
  <c r="C4689" i="1"/>
  <c r="D4689" i="1" s="1"/>
  <c r="K4689" i="1" s="1"/>
  <c r="C4690" i="1"/>
  <c r="D4690" i="1" s="1"/>
  <c r="K4690" i="1" s="1"/>
  <c r="C4691" i="1"/>
  <c r="D4691" i="1" s="1"/>
  <c r="K4691" i="1" s="1"/>
  <c r="C4692" i="1"/>
  <c r="D4692" i="1" s="1"/>
  <c r="K4692" i="1" s="1"/>
  <c r="C4693" i="1"/>
  <c r="D4693" i="1" s="1"/>
  <c r="K4693" i="1" s="1"/>
  <c r="C4694" i="1"/>
  <c r="D4694" i="1" s="1"/>
  <c r="K4694" i="1" s="1"/>
  <c r="C4695" i="1"/>
  <c r="D4695" i="1" s="1"/>
  <c r="K4695" i="1" s="1"/>
  <c r="C4696" i="1"/>
  <c r="D4696" i="1" s="1"/>
  <c r="K4696" i="1" s="1"/>
  <c r="C4697" i="1"/>
  <c r="D4697" i="1" s="1"/>
  <c r="K4697" i="1" s="1"/>
  <c r="C4698" i="1"/>
  <c r="D4698" i="1" s="1"/>
  <c r="K4698" i="1" s="1"/>
  <c r="C4699" i="1"/>
  <c r="D4699" i="1" s="1"/>
  <c r="K4699" i="1" s="1"/>
  <c r="C4700" i="1"/>
  <c r="D4700" i="1" s="1"/>
  <c r="K4700" i="1" s="1"/>
  <c r="C4701" i="1"/>
  <c r="D4701" i="1" s="1"/>
  <c r="K4701" i="1" s="1"/>
  <c r="C4702" i="1"/>
  <c r="D4702" i="1" s="1"/>
  <c r="K4702" i="1" s="1"/>
  <c r="C4703" i="1"/>
  <c r="D4703" i="1" s="1"/>
  <c r="K4703" i="1" s="1"/>
  <c r="C4704" i="1"/>
  <c r="D4704" i="1" s="1"/>
  <c r="K4704" i="1" s="1"/>
  <c r="C4705" i="1"/>
  <c r="D4705" i="1" s="1"/>
  <c r="K4705" i="1" s="1"/>
  <c r="C4706" i="1"/>
  <c r="D4706" i="1" s="1"/>
  <c r="K4706" i="1" s="1"/>
  <c r="C4707" i="1"/>
  <c r="D4707" i="1" s="1"/>
  <c r="K4707" i="1" s="1"/>
  <c r="C4708" i="1"/>
  <c r="D4708" i="1" s="1"/>
  <c r="K4708" i="1" s="1"/>
  <c r="C4709" i="1"/>
  <c r="D4709" i="1" s="1"/>
  <c r="K4709" i="1" s="1"/>
  <c r="C4710" i="1"/>
  <c r="D4710" i="1" s="1"/>
  <c r="K4710" i="1" s="1"/>
  <c r="C4711" i="1"/>
  <c r="D4711" i="1" s="1"/>
  <c r="K4711" i="1" s="1"/>
  <c r="C4712" i="1"/>
  <c r="D4712" i="1" s="1"/>
  <c r="K4712" i="1" s="1"/>
  <c r="C4713" i="1"/>
  <c r="D4713" i="1" s="1"/>
  <c r="K4713" i="1" s="1"/>
  <c r="C4714" i="1"/>
  <c r="D4714" i="1" s="1"/>
  <c r="K4714" i="1" s="1"/>
  <c r="C4715" i="1"/>
  <c r="D4715" i="1" s="1"/>
  <c r="K4715" i="1" s="1"/>
  <c r="C4716" i="1"/>
  <c r="D4716" i="1" s="1"/>
  <c r="K4716" i="1" s="1"/>
  <c r="C4717" i="1"/>
  <c r="D4717" i="1" s="1"/>
  <c r="K4717" i="1" s="1"/>
  <c r="C4718" i="1"/>
  <c r="D4718" i="1" s="1"/>
  <c r="K4718" i="1" s="1"/>
  <c r="C4719" i="1"/>
  <c r="D4719" i="1" s="1"/>
  <c r="K4719" i="1" s="1"/>
  <c r="C4720" i="1"/>
  <c r="D4720" i="1" s="1"/>
  <c r="K4720" i="1" s="1"/>
  <c r="C4721" i="1"/>
  <c r="D4721" i="1" s="1"/>
  <c r="K4721" i="1" s="1"/>
  <c r="C4722" i="1"/>
  <c r="D4722" i="1" s="1"/>
  <c r="K4722" i="1" s="1"/>
  <c r="C4723" i="1"/>
  <c r="D4723" i="1" s="1"/>
  <c r="K4723" i="1" s="1"/>
  <c r="C4724" i="1"/>
  <c r="D4724" i="1" s="1"/>
  <c r="K4724" i="1" s="1"/>
  <c r="C4725" i="1"/>
  <c r="D4725" i="1" s="1"/>
  <c r="K4725" i="1" s="1"/>
  <c r="C4726" i="1"/>
  <c r="D4726" i="1" s="1"/>
  <c r="K4726" i="1" s="1"/>
  <c r="C4727" i="1"/>
  <c r="D4727" i="1" s="1"/>
  <c r="K4727" i="1" s="1"/>
  <c r="C4728" i="1"/>
  <c r="D4728" i="1" s="1"/>
  <c r="K4728" i="1" s="1"/>
  <c r="C4729" i="1"/>
  <c r="D4729" i="1" s="1"/>
  <c r="K4729" i="1" s="1"/>
  <c r="C4730" i="1"/>
  <c r="D4730" i="1" s="1"/>
  <c r="K4730" i="1" s="1"/>
  <c r="C4731" i="1"/>
  <c r="D4731" i="1" s="1"/>
  <c r="K4731" i="1" s="1"/>
  <c r="C4732" i="1"/>
  <c r="D4732" i="1" s="1"/>
  <c r="K4732" i="1" s="1"/>
  <c r="C4733" i="1"/>
  <c r="D4733" i="1" s="1"/>
  <c r="K4733" i="1" s="1"/>
  <c r="C4734" i="1"/>
  <c r="D4734" i="1" s="1"/>
  <c r="K4734" i="1" s="1"/>
  <c r="C4735" i="1"/>
  <c r="D4735" i="1" s="1"/>
  <c r="K4735" i="1" s="1"/>
  <c r="C4736" i="1"/>
  <c r="D4736" i="1" s="1"/>
  <c r="K4736" i="1" s="1"/>
  <c r="C4737" i="1"/>
  <c r="D4737" i="1" s="1"/>
  <c r="K4737" i="1" s="1"/>
  <c r="C4738" i="1"/>
  <c r="D4738" i="1" s="1"/>
  <c r="K4738" i="1" s="1"/>
  <c r="C4739" i="1"/>
  <c r="D4739" i="1" s="1"/>
  <c r="K4739" i="1" s="1"/>
  <c r="C4740" i="1"/>
  <c r="D4740" i="1" s="1"/>
  <c r="K4740" i="1" s="1"/>
  <c r="C4741" i="1"/>
  <c r="D4741" i="1" s="1"/>
  <c r="K4741" i="1" s="1"/>
  <c r="C4742" i="1"/>
  <c r="D4742" i="1" s="1"/>
  <c r="K4742" i="1" s="1"/>
  <c r="C4743" i="1"/>
  <c r="D4743" i="1" s="1"/>
  <c r="K4743" i="1" s="1"/>
  <c r="C4744" i="1"/>
  <c r="D4744" i="1" s="1"/>
  <c r="K4744" i="1" s="1"/>
  <c r="C4745" i="1"/>
  <c r="D4745" i="1" s="1"/>
  <c r="K4745" i="1" s="1"/>
  <c r="C4746" i="1"/>
  <c r="D4746" i="1" s="1"/>
  <c r="K4746" i="1" s="1"/>
  <c r="C4747" i="1"/>
  <c r="D4747" i="1" s="1"/>
  <c r="K4747" i="1" s="1"/>
  <c r="C4748" i="1"/>
  <c r="D4748" i="1" s="1"/>
  <c r="K4748" i="1" s="1"/>
  <c r="C4749" i="1"/>
  <c r="D4749" i="1" s="1"/>
  <c r="K4749" i="1" s="1"/>
  <c r="C4750" i="1"/>
  <c r="D4750" i="1" s="1"/>
  <c r="K4750" i="1" s="1"/>
  <c r="C4751" i="1"/>
  <c r="D4751" i="1" s="1"/>
  <c r="K4751" i="1" s="1"/>
  <c r="C4752" i="1"/>
  <c r="D4752" i="1" s="1"/>
  <c r="K4752" i="1" s="1"/>
  <c r="C4753" i="1"/>
  <c r="D4753" i="1" s="1"/>
  <c r="K4753" i="1" s="1"/>
  <c r="C4754" i="1"/>
  <c r="D4754" i="1" s="1"/>
  <c r="K4754" i="1" s="1"/>
  <c r="C4755" i="1"/>
  <c r="D4755" i="1" s="1"/>
  <c r="K4755" i="1" s="1"/>
  <c r="C4756" i="1"/>
  <c r="D4756" i="1" s="1"/>
  <c r="K4756" i="1" s="1"/>
  <c r="C4757" i="1"/>
  <c r="D4757" i="1" s="1"/>
  <c r="K4757" i="1" s="1"/>
  <c r="C4758" i="1"/>
  <c r="D4758" i="1" s="1"/>
  <c r="K4758" i="1" s="1"/>
  <c r="C4759" i="1"/>
  <c r="D4759" i="1" s="1"/>
  <c r="K4759" i="1" s="1"/>
  <c r="C4760" i="1"/>
  <c r="D4760" i="1" s="1"/>
  <c r="K4760" i="1" s="1"/>
  <c r="C4761" i="1"/>
  <c r="D4761" i="1" s="1"/>
  <c r="K4761" i="1" s="1"/>
  <c r="C4762" i="1"/>
  <c r="D4762" i="1" s="1"/>
  <c r="K4762" i="1" s="1"/>
  <c r="C4763" i="1"/>
  <c r="D4763" i="1" s="1"/>
  <c r="K4763" i="1" s="1"/>
  <c r="C4764" i="1"/>
  <c r="D4764" i="1" s="1"/>
  <c r="K4764" i="1" s="1"/>
  <c r="C4765" i="1"/>
  <c r="D4765" i="1" s="1"/>
  <c r="K4765" i="1" s="1"/>
  <c r="C4766" i="1"/>
  <c r="D4766" i="1" s="1"/>
  <c r="K4766" i="1" s="1"/>
  <c r="C4767" i="1"/>
  <c r="D4767" i="1" s="1"/>
  <c r="K4767" i="1" s="1"/>
  <c r="C4768" i="1"/>
  <c r="D4768" i="1" s="1"/>
  <c r="K4768" i="1" s="1"/>
  <c r="C4769" i="1"/>
  <c r="D4769" i="1" s="1"/>
  <c r="K4769" i="1" s="1"/>
  <c r="C4770" i="1"/>
  <c r="D4770" i="1" s="1"/>
  <c r="K4770" i="1" s="1"/>
  <c r="C4771" i="1"/>
  <c r="D4771" i="1" s="1"/>
  <c r="K4771" i="1" s="1"/>
  <c r="C4772" i="1"/>
  <c r="D4772" i="1" s="1"/>
  <c r="K4772" i="1" s="1"/>
  <c r="C4773" i="1"/>
  <c r="D4773" i="1" s="1"/>
  <c r="K4773" i="1" s="1"/>
  <c r="C4774" i="1"/>
  <c r="D4774" i="1" s="1"/>
  <c r="K4774" i="1" s="1"/>
  <c r="C4775" i="1"/>
  <c r="D4775" i="1" s="1"/>
  <c r="K4775" i="1" s="1"/>
  <c r="C4776" i="1"/>
  <c r="D4776" i="1" s="1"/>
  <c r="K4776" i="1" s="1"/>
  <c r="C4777" i="1"/>
  <c r="D4777" i="1" s="1"/>
  <c r="K4777" i="1" s="1"/>
  <c r="C4778" i="1"/>
  <c r="D4778" i="1" s="1"/>
  <c r="K4778" i="1" s="1"/>
  <c r="C4779" i="1"/>
  <c r="D4779" i="1" s="1"/>
  <c r="K4779" i="1" s="1"/>
  <c r="C4780" i="1"/>
  <c r="D4780" i="1" s="1"/>
  <c r="K4780" i="1" s="1"/>
  <c r="C4781" i="1"/>
  <c r="D4781" i="1" s="1"/>
  <c r="K4781" i="1" s="1"/>
  <c r="C4782" i="1"/>
  <c r="D4782" i="1" s="1"/>
  <c r="K4782" i="1" s="1"/>
  <c r="C4783" i="1"/>
  <c r="D4783" i="1" s="1"/>
  <c r="K4783" i="1" s="1"/>
  <c r="C4784" i="1"/>
  <c r="D4784" i="1" s="1"/>
  <c r="K4784" i="1" s="1"/>
  <c r="C4785" i="1"/>
  <c r="D4785" i="1" s="1"/>
  <c r="K4785" i="1" s="1"/>
  <c r="C4786" i="1"/>
  <c r="D4786" i="1" s="1"/>
  <c r="K4786" i="1" s="1"/>
  <c r="C4787" i="1"/>
  <c r="D4787" i="1" s="1"/>
  <c r="K4787" i="1" s="1"/>
  <c r="C4788" i="1"/>
  <c r="D4788" i="1" s="1"/>
  <c r="K4788" i="1" s="1"/>
  <c r="C4789" i="1"/>
  <c r="D4789" i="1" s="1"/>
  <c r="K4789" i="1" s="1"/>
  <c r="C4790" i="1"/>
  <c r="D4790" i="1" s="1"/>
  <c r="K4790" i="1" s="1"/>
  <c r="C4791" i="1"/>
  <c r="D4791" i="1" s="1"/>
  <c r="K4791" i="1" s="1"/>
  <c r="C4792" i="1"/>
  <c r="D4792" i="1" s="1"/>
  <c r="K4792" i="1" s="1"/>
  <c r="C4793" i="1"/>
  <c r="D4793" i="1" s="1"/>
  <c r="K4793" i="1" s="1"/>
  <c r="C4794" i="1"/>
  <c r="D4794" i="1" s="1"/>
  <c r="K4794" i="1" s="1"/>
  <c r="C4795" i="1"/>
  <c r="D4795" i="1" s="1"/>
  <c r="K4795" i="1" s="1"/>
  <c r="C4796" i="1"/>
  <c r="D4796" i="1" s="1"/>
  <c r="K4796" i="1" s="1"/>
  <c r="C4797" i="1"/>
  <c r="D4797" i="1" s="1"/>
  <c r="K4797" i="1" s="1"/>
  <c r="C4798" i="1"/>
  <c r="D4798" i="1" s="1"/>
  <c r="K4798" i="1" s="1"/>
  <c r="C4799" i="1"/>
  <c r="D4799" i="1" s="1"/>
  <c r="K4799" i="1" s="1"/>
  <c r="C4800" i="1"/>
  <c r="D4800" i="1" s="1"/>
  <c r="K4800" i="1" s="1"/>
  <c r="C4801" i="1"/>
  <c r="D4801" i="1" s="1"/>
  <c r="K4801" i="1" s="1"/>
  <c r="C4802" i="1"/>
  <c r="D4802" i="1" s="1"/>
  <c r="K4802" i="1" s="1"/>
  <c r="C4803" i="1"/>
  <c r="D4803" i="1" s="1"/>
  <c r="K4803" i="1" s="1"/>
  <c r="C4804" i="1"/>
  <c r="D4804" i="1" s="1"/>
  <c r="K4804" i="1" s="1"/>
  <c r="C4805" i="1"/>
  <c r="D4805" i="1" s="1"/>
  <c r="K4805" i="1" s="1"/>
  <c r="C4806" i="1"/>
  <c r="D4806" i="1" s="1"/>
  <c r="K4806" i="1" s="1"/>
  <c r="C4807" i="1"/>
  <c r="D4807" i="1" s="1"/>
  <c r="K4807" i="1" s="1"/>
  <c r="C4808" i="1"/>
  <c r="D4808" i="1" s="1"/>
  <c r="K4808" i="1" s="1"/>
  <c r="C4809" i="1"/>
  <c r="D4809" i="1" s="1"/>
  <c r="K4809" i="1" s="1"/>
  <c r="C4810" i="1"/>
  <c r="D4810" i="1" s="1"/>
  <c r="K4810" i="1" s="1"/>
  <c r="C4811" i="1"/>
  <c r="D4811" i="1" s="1"/>
  <c r="K4811" i="1" s="1"/>
  <c r="C4812" i="1"/>
  <c r="D4812" i="1" s="1"/>
  <c r="K4812" i="1" s="1"/>
  <c r="C4813" i="1"/>
  <c r="D4813" i="1" s="1"/>
  <c r="K4813" i="1" s="1"/>
  <c r="C4814" i="1"/>
  <c r="D4814" i="1" s="1"/>
  <c r="K4814" i="1" s="1"/>
  <c r="C4815" i="1"/>
  <c r="D4815" i="1" s="1"/>
  <c r="K4815" i="1" s="1"/>
  <c r="C4816" i="1"/>
  <c r="D4816" i="1" s="1"/>
  <c r="K4816" i="1" s="1"/>
  <c r="C4817" i="1"/>
  <c r="D4817" i="1" s="1"/>
  <c r="K4817" i="1" s="1"/>
  <c r="C4818" i="1"/>
  <c r="D4818" i="1" s="1"/>
  <c r="K4818" i="1" s="1"/>
  <c r="C4819" i="1"/>
  <c r="D4819" i="1" s="1"/>
  <c r="K4819" i="1" s="1"/>
  <c r="C4820" i="1"/>
  <c r="D4820" i="1" s="1"/>
  <c r="K4820" i="1" s="1"/>
  <c r="C4821" i="1"/>
  <c r="D4821" i="1" s="1"/>
  <c r="K4821" i="1" s="1"/>
  <c r="C4822" i="1"/>
  <c r="D4822" i="1" s="1"/>
  <c r="K4822" i="1" s="1"/>
  <c r="C4823" i="1"/>
  <c r="D4823" i="1" s="1"/>
  <c r="K4823" i="1" s="1"/>
  <c r="C4824" i="1"/>
  <c r="D4824" i="1" s="1"/>
  <c r="K4824" i="1" s="1"/>
  <c r="C4825" i="1"/>
  <c r="D4825" i="1" s="1"/>
  <c r="K4825" i="1" s="1"/>
  <c r="C4826" i="1"/>
  <c r="D4826" i="1" s="1"/>
  <c r="K4826" i="1" s="1"/>
  <c r="C4827" i="1"/>
  <c r="D4827" i="1" s="1"/>
  <c r="K4827" i="1" s="1"/>
  <c r="C4828" i="1"/>
  <c r="D4828" i="1" s="1"/>
  <c r="K4828" i="1" s="1"/>
  <c r="C4829" i="1"/>
  <c r="D4829" i="1" s="1"/>
  <c r="K4829" i="1" s="1"/>
  <c r="C4830" i="1"/>
  <c r="D4830" i="1" s="1"/>
  <c r="K4830" i="1" s="1"/>
  <c r="C4831" i="1"/>
  <c r="D4831" i="1" s="1"/>
  <c r="K4831" i="1" s="1"/>
  <c r="C4832" i="1"/>
  <c r="D4832" i="1" s="1"/>
  <c r="K4832" i="1" s="1"/>
  <c r="C4833" i="1"/>
  <c r="D4833" i="1" s="1"/>
  <c r="K4833" i="1" s="1"/>
  <c r="C4834" i="1"/>
  <c r="D4834" i="1" s="1"/>
  <c r="K4834" i="1" s="1"/>
  <c r="C4835" i="1"/>
  <c r="D4835" i="1" s="1"/>
  <c r="K4835" i="1" s="1"/>
  <c r="C4836" i="1"/>
  <c r="D4836" i="1" s="1"/>
  <c r="K4836" i="1" s="1"/>
  <c r="C4837" i="1"/>
  <c r="D4837" i="1" s="1"/>
  <c r="K4837" i="1" s="1"/>
  <c r="C4838" i="1"/>
  <c r="D4838" i="1" s="1"/>
  <c r="K4838" i="1" s="1"/>
  <c r="C4839" i="1"/>
  <c r="D4839" i="1" s="1"/>
  <c r="K4839" i="1" s="1"/>
  <c r="C4840" i="1"/>
  <c r="D4840" i="1" s="1"/>
  <c r="K4840" i="1" s="1"/>
  <c r="C4841" i="1"/>
  <c r="D4841" i="1" s="1"/>
  <c r="K4841" i="1" s="1"/>
  <c r="C4842" i="1"/>
  <c r="D4842" i="1" s="1"/>
  <c r="K4842" i="1" s="1"/>
  <c r="C4843" i="1"/>
  <c r="D4843" i="1" s="1"/>
  <c r="K4843" i="1" s="1"/>
  <c r="C4844" i="1"/>
  <c r="D4844" i="1" s="1"/>
  <c r="K4844" i="1" s="1"/>
  <c r="C4845" i="1"/>
  <c r="D4845" i="1" s="1"/>
  <c r="K4845" i="1" s="1"/>
  <c r="C4846" i="1"/>
  <c r="D4846" i="1" s="1"/>
  <c r="K4846" i="1" s="1"/>
  <c r="C4847" i="1"/>
  <c r="D4847" i="1" s="1"/>
  <c r="K4847" i="1" s="1"/>
  <c r="C4848" i="1"/>
  <c r="D4848" i="1" s="1"/>
  <c r="K4848" i="1" s="1"/>
  <c r="C4849" i="1"/>
  <c r="D4849" i="1" s="1"/>
  <c r="K4849" i="1" s="1"/>
  <c r="C4850" i="1"/>
  <c r="D4850" i="1" s="1"/>
  <c r="K4850" i="1" s="1"/>
  <c r="C4851" i="1"/>
  <c r="D4851" i="1" s="1"/>
  <c r="K4851" i="1" s="1"/>
  <c r="C4852" i="1"/>
  <c r="D4852" i="1" s="1"/>
  <c r="K4852" i="1" s="1"/>
  <c r="C4853" i="1"/>
  <c r="D4853" i="1" s="1"/>
  <c r="K4853" i="1" s="1"/>
  <c r="C4854" i="1"/>
  <c r="D4854" i="1" s="1"/>
  <c r="K4854" i="1" s="1"/>
  <c r="C4855" i="1"/>
  <c r="D4855" i="1" s="1"/>
  <c r="K4855" i="1" s="1"/>
  <c r="C4856" i="1"/>
  <c r="D4856" i="1" s="1"/>
  <c r="K4856" i="1" s="1"/>
  <c r="C4857" i="1"/>
  <c r="D4857" i="1" s="1"/>
  <c r="K4857" i="1" s="1"/>
  <c r="C4858" i="1"/>
  <c r="D4858" i="1" s="1"/>
  <c r="K4858" i="1" s="1"/>
  <c r="C4859" i="1"/>
  <c r="D4859" i="1" s="1"/>
  <c r="K4859" i="1" s="1"/>
  <c r="C4860" i="1"/>
  <c r="D4860" i="1" s="1"/>
  <c r="K4860" i="1" s="1"/>
  <c r="C4861" i="1"/>
  <c r="D4861" i="1" s="1"/>
  <c r="K4861" i="1" s="1"/>
  <c r="C4862" i="1"/>
  <c r="D4862" i="1" s="1"/>
  <c r="K4862" i="1" s="1"/>
  <c r="C4863" i="1"/>
  <c r="D4863" i="1" s="1"/>
  <c r="K4863" i="1" s="1"/>
  <c r="C4864" i="1"/>
  <c r="D4864" i="1" s="1"/>
  <c r="K4864" i="1" s="1"/>
  <c r="C4865" i="1"/>
  <c r="D4865" i="1" s="1"/>
  <c r="K4865" i="1" s="1"/>
  <c r="C4866" i="1"/>
  <c r="D4866" i="1" s="1"/>
  <c r="K4866" i="1" s="1"/>
  <c r="C4867" i="1"/>
  <c r="D4867" i="1" s="1"/>
  <c r="K4867" i="1" s="1"/>
  <c r="C4868" i="1"/>
  <c r="D4868" i="1" s="1"/>
  <c r="K4868" i="1" s="1"/>
  <c r="C4869" i="1"/>
  <c r="D4869" i="1" s="1"/>
  <c r="K4869" i="1" s="1"/>
  <c r="C4870" i="1"/>
  <c r="D4870" i="1" s="1"/>
  <c r="K4870" i="1" s="1"/>
  <c r="C4871" i="1"/>
  <c r="D4871" i="1" s="1"/>
  <c r="K4871" i="1" s="1"/>
  <c r="C4872" i="1"/>
  <c r="D4872" i="1" s="1"/>
  <c r="K4872" i="1" s="1"/>
  <c r="C4873" i="1"/>
  <c r="D4873" i="1" s="1"/>
  <c r="K4873" i="1" s="1"/>
  <c r="C4874" i="1"/>
  <c r="D4874" i="1" s="1"/>
  <c r="K4874" i="1" s="1"/>
  <c r="C4875" i="1"/>
  <c r="D4875" i="1" s="1"/>
  <c r="K4875" i="1" s="1"/>
  <c r="C4876" i="1"/>
  <c r="D4876" i="1" s="1"/>
  <c r="K4876" i="1" s="1"/>
  <c r="C4877" i="1"/>
  <c r="D4877" i="1" s="1"/>
  <c r="K4877" i="1" s="1"/>
  <c r="C4878" i="1"/>
  <c r="D4878" i="1" s="1"/>
  <c r="K4878" i="1" s="1"/>
  <c r="C4879" i="1"/>
  <c r="D4879" i="1" s="1"/>
  <c r="K4879" i="1" s="1"/>
  <c r="C4880" i="1"/>
  <c r="D4880" i="1" s="1"/>
  <c r="K4880" i="1" s="1"/>
  <c r="C4881" i="1"/>
  <c r="D4881" i="1" s="1"/>
  <c r="K4881" i="1" s="1"/>
  <c r="C4882" i="1"/>
  <c r="D4882" i="1" s="1"/>
  <c r="K4882" i="1" s="1"/>
  <c r="C4883" i="1"/>
  <c r="D4883" i="1" s="1"/>
  <c r="K4883" i="1" s="1"/>
  <c r="C4884" i="1"/>
  <c r="D4884" i="1" s="1"/>
  <c r="K4884" i="1" s="1"/>
  <c r="C4885" i="1"/>
  <c r="D4885" i="1" s="1"/>
  <c r="K4885" i="1" s="1"/>
  <c r="C4886" i="1"/>
  <c r="D4886" i="1" s="1"/>
  <c r="K4886" i="1" s="1"/>
  <c r="C4887" i="1"/>
  <c r="D4887" i="1" s="1"/>
  <c r="K4887" i="1" s="1"/>
  <c r="C4888" i="1"/>
  <c r="D4888" i="1" s="1"/>
  <c r="K4888" i="1" s="1"/>
  <c r="C4889" i="1"/>
  <c r="D4889" i="1" s="1"/>
  <c r="K4889" i="1" s="1"/>
  <c r="C4890" i="1"/>
  <c r="D4890" i="1" s="1"/>
  <c r="K4890" i="1" s="1"/>
  <c r="C4891" i="1"/>
  <c r="D4891" i="1" s="1"/>
  <c r="K4891" i="1" s="1"/>
  <c r="C4892" i="1"/>
  <c r="D4892" i="1" s="1"/>
  <c r="K4892" i="1" s="1"/>
  <c r="C4893" i="1"/>
  <c r="D4893" i="1" s="1"/>
  <c r="K4893" i="1" s="1"/>
  <c r="C4894" i="1"/>
  <c r="D4894" i="1" s="1"/>
  <c r="K4894" i="1" s="1"/>
  <c r="C4895" i="1"/>
  <c r="D4895" i="1" s="1"/>
  <c r="K4895" i="1" s="1"/>
  <c r="C4896" i="1"/>
  <c r="D4896" i="1" s="1"/>
  <c r="K4896" i="1" s="1"/>
  <c r="C4897" i="1"/>
  <c r="D4897" i="1" s="1"/>
  <c r="K4897" i="1" s="1"/>
  <c r="C4898" i="1"/>
  <c r="D4898" i="1" s="1"/>
  <c r="K4898" i="1" s="1"/>
  <c r="C4899" i="1"/>
  <c r="D4899" i="1" s="1"/>
  <c r="K4899" i="1" s="1"/>
  <c r="C4900" i="1"/>
  <c r="D4900" i="1" s="1"/>
  <c r="K4900" i="1" s="1"/>
  <c r="C4901" i="1"/>
  <c r="D4901" i="1" s="1"/>
  <c r="K4901" i="1" s="1"/>
  <c r="C4902" i="1"/>
  <c r="D4902" i="1" s="1"/>
  <c r="K4902" i="1" s="1"/>
  <c r="C4903" i="1"/>
  <c r="D4903" i="1" s="1"/>
  <c r="K4903" i="1" s="1"/>
  <c r="C4904" i="1"/>
  <c r="D4904" i="1" s="1"/>
  <c r="K4904" i="1" s="1"/>
  <c r="C4905" i="1"/>
  <c r="D4905" i="1" s="1"/>
  <c r="K4905" i="1" s="1"/>
  <c r="C4906" i="1"/>
  <c r="D4906" i="1" s="1"/>
  <c r="K4906" i="1" s="1"/>
  <c r="C4907" i="1"/>
  <c r="D4907" i="1" s="1"/>
  <c r="K4907" i="1" s="1"/>
  <c r="C4908" i="1"/>
  <c r="D4908" i="1" s="1"/>
  <c r="K4908" i="1" s="1"/>
  <c r="C4909" i="1"/>
  <c r="D4909" i="1" s="1"/>
  <c r="K4909" i="1" s="1"/>
  <c r="C4910" i="1"/>
  <c r="D4910" i="1" s="1"/>
  <c r="K4910" i="1" s="1"/>
  <c r="C4911" i="1"/>
  <c r="D4911" i="1" s="1"/>
  <c r="K4911" i="1" s="1"/>
  <c r="C4912" i="1"/>
  <c r="D4912" i="1" s="1"/>
  <c r="K4912" i="1" s="1"/>
  <c r="C4913" i="1"/>
  <c r="D4913" i="1" s="1"/>
  <c r="K4913" i="1" s="1"/>
  <c r="C4914" i="1"/>
  <c r="D4914" i="1" s="1"/>
  <c r="K4914" i="1" s="1"/>
  <c r="C4915" i="1"/>
  <c r="D4915" i="1" s="1"/>
  <c r="K4915" i="1" s="1"/>
  <c r="C4916" i="1"/>
  <c r="D4916" i="1" s="1"/>
  <c r="K4916" i="1" s="1"/>
  <c r="C4917" i="1"/>
  <c r="D4917" i="1" s="1"/>
  <c r="K4917" i="1" s="1"/>
  <c r="C4918" i="1"/>
  <c r="D4918" i="1" s="1"/>
  <c r="K4918" i="1" s="1"/>
  <c r="C4919" i="1"/>
  <c r="D4919" i="1" s="1"/>
  <c r="K4919" i="1" s="1"/>
  <c r="C4920" i="1"/>
  <c r="D4920" i="1" s="1"/>
  <c r="K4920" i="1" s="1"/>
  <c r="C4921" i="1"/>
  <c r="D4921" i="1" s="1"/>
  <c r="K4921" i="1" s="1"/>
  <c r="C4922" i="1"/>
  <c r="D4922" i="1" s="1"/>
  <c r="K4922" i="1" s="1"/>
  <c r="C4923" i="1"/>
  <c r="D4923" i="1" s="1"/>
  <c r="K4923" i="1" s="1"/>
  <c r="C4924" i="1"/>
  <c r="D4924" i="1" s="1"/>
  <c r="K4924" i="1" s="1"/>
  <c r="C4925" i="1"/>
  <c r="D4925" i="1" s="1"/>
  <c r="K4925" i="1" s="1"/>
  <c r="C4926" i="1"/>
  <c r="D4926" i="1" s="1"/>
  <c r="K4926" i="1" s="1"/>
  <c r="C4927" i="1"/>
  <c r="D4927" i="1" s="1"/>
  <c r="K4927" i="1" s="1"/>
  <c r="C4928" i="1"/>
  <c r="D4928" i="1" s="1"/>
  <c r="K4928" i="1" s="1"/>
  <c r="C4929" i="1"/>
  <c r="D4929" i="1" s="1"/>
  <c r="K4929" i="1" s="1"/>
  <c r="C4930" i="1"/>
  <c r="D4930" i="1" s="1"/>
  <c r="K4930" i="1" s="1"/>
  <c r="C4931" i="1"/>
  <c r="D4931" i="1" s="1"/>
  <c r="K4931" i="1" s="1"/>
  <c r="C4932" i="1"/>
  <c r="D4932" i="1" s="1"/>
  <c r="K4932" i="1" s="1"/>
  <c r="C4933" i="1"/>
  <c r="D4933" i="1" s="1"/>
  <c r="K4933" i="1" s="1"/>
  <c r="C4934" i="1"/>
  <c r="D4934" i="1" s="1"/>
  <c r="K4934" i="1" s="1"/>
  <c r="C4935" i="1"/>
  <c r="D4935" i="1" s="1"/>
  <c r="K4935" i="1" s="1"/>
  <c r="C4936" i="1"/>
  <c r="D4936" i="1" s="1"/>
  <c r="K4936" i="1" s="1"/>
  <c r="C4937" i="1"/>
  <c r="D4937" i="1" s="1"/>
  <c r="K4937" i="1" s="1"/>
  <c r="C4938" i="1"/>
  <c r="D4938" i="1" s="1"/>
  <c r="K4938" i="1" s="1"/>
  <c r="C4939" i="1"/>
  <c r="D4939" i="1" s="1"/>
  <c r="K4939" i="1" s="1"/>
  <c r="C4940" i="1"/>
  <c r="D4940" i="1" s="1"/>
  <c r="K4940" i="1" s="1"/>
  <c r="C4941" i="1"/>
  <c r="D4941" i="1" s="1"/>
  <c r="K4941" i="1" s="1"/>
  <c r="C4942" i="1"/>
  <c r="D4942" i="1" s="1"/>
  <c r="K4942" i="1" s="1"/>
  <c r="C4943" i="1"/>
  <c r="D4943" i="1" s="1"/>
  <c r="K4943" i="1" s="1"/>
  <c r="C4944" i="1"/>
  <c r="D4944" i="1" s="1"/>
  <c r="K4944" i="1" s="1"/>
  <c r="C4945" i="1"/>
  <c r="D4945" i="1" s="1"/>
  <c r="K4945" i="1" s="1"/>
  <c r="C4946" i="1"/>
  <c r="D4946" i="1" s="1"/>
  <c r="K4946" i="1" s="1"/>
  <c r="C4947" i="1"/>
  <c r="D4947" i="1" s="1"/>
  <c r="K4947" i="1" s="1"/>
  <c r="C4948" i="1"/>
  <c r="D4948" i="1" s="1"/>
  <c r="K4948" i="1" s="1"/>
  <c r="C4949" i="1"/>
  <c r="D4949" i="1" s="1"/>
  <c r="K4949" i="1" s="1"/>
  <c r="C4950" i="1"/>
  <c r="D4950" i="1" s="1"/>
  <c r="K4950" i="1" s="1"/>
  <c r="C4951" i="1"/>
  <c r="D4951" i="1" s="1"/>
  <c r="K4951" i="1" s="1"/>
  <c r="C4952" i="1"/>
  <c r="D4952" i="1" s="1"/>
  <c r="K4952" i="1" s="1"/>
  <c r="C4953" i="1"/>
  <c r="D4953" i="1" s="1"/>
  <c r="K4953" i="1" s="1"/>
  <c r="C4954" i="1"/>
  <c r="D4954" i="1" s="1"/>
  <c r="K4954" i="1" s="1"/>
  <c r="C4955" i="1"/>
  <c r="D4955" i="1" s="1"/>
  <c r="K4955" i="1" s="1"/>
  <c r="C4956" i="1"/>
  <c r="D4956" i="1" s="1"/>
  <c r="K4956" i="1" s="1"/>
  <c r="C4957" i="1"/>
  <c r="D4957" i="1" s="1"/>
  <c r="K4957" i="1" s="1"/>
  <c r="C4958" i="1"/>
  <c r="D4958" i="1" s="1"/>
  <c r="K4958" i="1" s="1"/>
  <c r="C4959" i="1"/>
  <c r="D4959" i="1" s="1"/>
  <c r="K4959" i="1" s="1"/>
  <c r="C4960" i="1"/>
  <c r="D4960" i="1" s="1"/>
  <c r="K4960" i="1" s="1"/>
  <c r="C4961" i="1"/>
  <c r="D4961" i="1" s="1"/>
  <c r="K4961" i="1" s="1"/>
  <c r="C4962" i="1"/>
  <c r="D4962" i="1" s="1"/>
  <c r="K4962" i="1" s="1"/>
  <c r="C4963" i="1"/>
  <c r="D4963" i="1" s="1"/>
  <c r="K4963" i="1" s="1"/>
  <c r="C4964" i="1"/>
  <c r="D4964" i="1" s="1"/>
  <c r="K4964" i="1" s="1"/>
  <c r="C4965" i="1"/>
  <c r="D4965" i="1" s="1"/>
  <c r="K4965" i="1" s="1"/>
  <c r="C4966" i="1"/>
  <c r="D4966" i="1" s="1"/>
  <c r="K4966" i="1" s="1"/>
  <c r="C4967" i="1"/>
  <c r="D4967" i="1" s="1"/>
  <c r="K4967" i="1" s="1"/>
  <c r="C4968" i="1"/>
  <c r="D4968" i="1" s="1"/>
  <c r="K4968" i="1" s="1"/>
  <c r="C4969" i="1"/>
  <c r="D4969" i="1" s="1"/>
  <c r="K4969" i="1" s="1"/>
  <c r="C4970" i="1"/>
  <c r="D4970" i="1" s="1"/>
  <c r="K4970" i="1" s="1"/>
  <c r="C4971" i="1"/>
  <c r="D4971" i="1" s="1"/>
  <c r="K4971" i="1" s="1"/>
  <c r="C4972" i="1"/>
  <c r="D4972" i="1" s="1"/>
  <c r="K4972" i="1" s="1"/>
  <c r="C4973" i="1"/>
  <c r="D4973" i="1" s="1"/>
  <c r="K4973" i="1" s="1"/>
  <c r="C4974" i="1"/>
  <c r="D4974" i="1" s="1"/>
  <c r="K4974" i="1" s="1"/>
  <c r="C4975" i="1"/>
  <c r="D4975" i="1" s="1"/>
  <c r="K4975" i="1" s="1"/>
  <c r="C4976" i="1"/>
  <c r="D4976" i="1" s="1"/>
  <c r="K4976" i="1" s="1"/>
  <c r="C4977" i="1"/>
  <c r="D4977" i="1" s="1"/>
  <c r="K4977" i="1" s="1"/>
  <c r="C4978" i="1"/>
  <c r="D4978" i="1" s="1"/>
  <c r="K4978" i="1" s="1"/>
  <c r="C4979" i="1"/>
  <c r="D4979" i="1" s="1"/>
  <c r="K4979" i="1" s="1"/>
  <c r="C4980" i="1"/>
  <c r="D4980" i="1" s="1"/>
  <c r="K4980" i="1" s="1"/>
  <c r="C4981" i="1"/>
  <c r="D4981" i="1" s="1"/>
  <c r="K4981" i="1" s="1"/>
  <c r="C4982" i="1"/>
  <c r="D4982" i="1" s="1"/>
  <c r="K4982" i="1" s="1"/>
  <c r="C4983" i="1"/>
  <c r="D4983" i="1" s="1"/>
  <c r="K4983" i="1" s="1"/>
  <c r="C4984" i="1"/>
  <c r="D4984" i="1" s="1"/>
  <c r="K4984" i="1" s="1"/>
  <c r="C4985" i="1"/>
  <c r="D4985" i="1" s="1"/>
  <c r="K4985" i="1" s="1"/>
  <c r="C4986" i="1"/>
  <c r="D4986" i="1" s="1"/>
  <c r="K4986" i="1" s="1"/>
  <c r="C4987" i="1"/>
  <c r="D4987" i="1" s="1"/>
  <c r="K4987" i="1" s="1"/>
  <c r="C4988" i="1"/>
  <c r="D4988" i="1" s="1"/>
  <c r="K4988" i="1" s="1"/>
  <c r="C4989" i="1"/>
  <c r="D4989" i="1" s="1"/>
  <c r="K4989" i="1" s="1"/>
  <c r="C4990" i="1"/>
  <c r="D4990" i="1" s="1"/>
  <c r="K4990" i="1" s="1"/>
  <c r="C4991" i="1"/>
  <c r="D4991" i="1" s="1"/>
  <c r="K4991" i="1" s="1"/>
  <c r="C4992" i="1"/>
  <c r="D4992" i="1" s="1"/>
  <c r="K4992" i="1" s="1"/>
  <c r="C4993" i="1"/>
  <c r="D4993" i="1" s="1"/>
  <c r="K4993" i="1" s="1"/>
  <c r="C4994" i="1"/>
  <c r="D4994" i="1" s="1"/>
  <c r="K4994" i="1" s="1"/>
  <c r="C4995" i="1"/>
  <c r="D4995" i="1" s="1"/>
  <c r="K4995" i="1" s="1"/>
  <c r="C4996" i="1"/>
  <c r="D4996" i="1" s="1"/>
  <c r="K4996" i="1" s="1"/>
  <c r="C4997" i="1"/>
  <c r="D4997" i="1" s="1"/>
  <c r="K4997" i="1" s="1"/>
  <c r="C4998" i="1"/>
  <c r="D4998" i="1" s="1"/>
  <c r="K4998" i="1" s="1"/>
  <c r="C4999" i="1"/>
  <c r="D4999" i="1" s="1"/>
  <c r="K4999" i="1" s="1"/>
  <c r="C5000" i="1"/>
  <c r="D5000" i="1" s="1"/>
  <c r="K5000" i="1" s="1"/>
  <c r="C5001" i="1"/>
  <c r="D5001" i="1" s="1"/>
  <c r="K5001" i="1" s="1"/>
  <c r="C5002" i="1"/>
  <c r="D5002" i="1" s="1"/>
  <c r="K5002" i="1" s="1"/>
  <c r="C5003" i="1"/>
  <c r="D5003" i="1" s="1"/>
  <c r="K5003" i="1" s="1"/>
  <c r="C5004" i="1"/>
  <c r="D5004" i="1" s="1"/>
  <c r="K5004" i="1" s="1"/>
  <c r="C5005" i="1"/>
  <c r="D5005" i="1" s="1"/>
  <c r="K5005" i="1" s="1"/>
  <c r="C5006" i="1"/>
  <c r="D5006" i="1" s="1"/>
  <c r="K5006" i="1" s="1"/>
  <c r="C5007" i="1"/>
  <c r="D5007" i="1" s="1"/>
  <c r="K5007" i="1" s="1"/>
  <c r="C5008" i="1"/>
  <c r="D5008" i="1" s="1"/>
  <c r="K5008" i="1" s="1"/>
  <c r="C5009" i="1"/>
  <c r="D5009" i="1" s="1"/>
  <c r="K5009" i="1" s="1"/>
  <c r="C5010" i="1"/>
  <c r="D5010" i="1" s="1"/>
  <c r="K5010" i="1" s="1"/>
  <c r="C5011" i="1"/>
  <c r="D5011" i="1" s="1"/>
  <c r="K5011" i="1" s="1"/>
  <c r="C5012" i="1"/>
  <c r="D5012" i="1" s="1"/>
  <c r="K5012" i="1" s="1"/>
  <c r="C5013" i="1"/>
  <c r="D5013" i="1" s="1"/>
  <c r="K5013" i="1" s="1"/>
  <c r="C5014" i="1"/>
  <c r="D5014" i="1" s="1"/>
  <c r="K5014" i="1" s="1"/>
  <c r="C5015" i="1"/>
  <c r="D5015" i="1" s="1"/>
  <c r="K5015" i="1" s="1"/>
  <c r="C5016" i="1"/>
  <c r="D5016" i="1" s="1"/>
  <c r="K5016" i="1" s="1"/>
  <c r="C5017" i="1"/>
  <c r="D5017" i="1" s="1"/>
  <c r="K5017" i="1" s="1"/>
  <c r="C5018" i="1"/>
  <c r="D5018" i="1" s="1"/>
  <c r="K5018" i="1" s="1"/>
  <c r="C5019" i="1"/>
  <c r="D5019" i="1" s="1"/>
  <c r="K5019" i="1" s="1"/>
  <c r="C5020" i="1"/>
  <c r="D5020" i="1" s="1"/>
  <c r="K5020" i="1" s="1"/>
  <c r="C5021" i="1"/>
  <c r="D5021" i="1" s="1"/>
  <c r="K5021" i="1" s="1"/>
  <c r="C5022" i="1"/>
  <c r="D5022" i="1" s="1"/>
  <c r="K5022" i="1" s="1"/>
  <c r="C5023" i="1"/>
  <c r="D5023" i="1" s="1"/>
  <c r="K5023" i="1" s="1"/>
  <c r="C5024" i="1"/>
  <c r="D5024" i="1" s="1"/>
  <c r="K5024" i="1" s="1"/>
  <c r="C5025" i="1"/>
  <c r="D5025" i="1" s="1"/>
  <c r="K5025" i="1" s="1"/>
  <c r="C5026" i="1"/>
  <c r="D5026" i="1" s="1"/>
  <c r="K5026" i="1" s="1"/>
  <c r="C5027" i="1"/>
  <c r="D5027" i="1" s="1"/>
  <c r="K5027" i="1" s="1"/>
  <c r="C5028" i="1"/>
  <c r="D5028" i="1" s="1"/>
  <c r="K5028" i="1" s="1"/>
  <c r="C5029" i="1"/>
  <c r="D5029" i="1" s="1"/>
  <c r="K5029" i="1" s="1"/>
  <c r="C5030" i="1"/>
  <c r="D5030" i="1" s="1"/>
  <c r="K5030" i="1" s="1"/>
  <c r="C5031" i="1"/>
  <c r="D5031" i="1" s="1"/>
  <c r="K5031" i="1" s="1"/>
  <c r="C5032" i="1"/>
  <c r="D5032" i="1" s="1"/>
  <c r="K5032" i="1" s="1"/>
  <c r="C5033" i="1"/>
  <c r="D5033" i="1" s="1"/>
  <c r="K5033" i="1" s="1"/>
  <c r="C5034" i="1"/>
  <c r="D5034" i="1" s="1"/>
  <c r="K5034" i="1" s="1"/>
  <c r="C5035" i="1"/>
  <c r="D5035" i="1" s="1"/>
  <c r="K5035" i="1" s="1"/>
  <c r="C5036" i="1"/>
  <c r="D5036" i="1" s="1"/>
  <c r="K5036" i="1" s="1"/>
  <c r="C5037" i="1"/>
  <c r="D5037" i="1" s="1"/>
  <c r="K5037" i="1" s="1"/>
  <c r="C5038" i="1"/>
  <c r="D5038" i="1" s="1"/>
  <c r="K5038" i="1" s="1"/>
  <c r="C5039" i="1"/>
  <c r="D5039" i="1" s="1"/>
  <c r="K5039" i="1" s="1"/>
  <c r="C5040" i="1"/>
  <c r="D5040" i="1" s="1"/>
  <c r="K5040" i="1" s="1"/>
  <c r="C5041" i="1"/>
  <c r="D5041" i="1" s="1"/>
  <c r="K5041" i="1" s="1"/>
  <c r="C5042" i="1"/>
  <c r="D5042" i="1" s="1"/>
  <c r="K5042" i="1" s="1"/>
  <c r="C5043" i="1"/>
  <c r="D5043" i="1" s="1"/>
  <c r="K5043" i="1" s="1"/>
  <c r="C5044" i="1"/>
  <c r="D5044" i="1" s="1"/>
  <c r="K5044" i="1" s="1"/>
  <c r="C5045" i="1"/>
  <c r="D5045" i="1" s="1"/>
  <c r="K5045" i="1" s="1"/>
  <c r="C5046" i="1"/>
  <c r="D5046" i="1" s="1"/>
  <c r="K5046" i="1" s="1"/>
  <c r="C5047" i="1"/>
  <c r="D5047" i="1" s="1"/>
  <c r="K5047" i="1" s="1"/>
  <c r="C5048" i="1"/>
  <c r="D5048" i="1" s="1"/>
  <c r="K5048" i="1" s="1"/>
  <c r="C5049" i="1"/>
  <c r="D5049" i="1" s="1"/>
  <c r="K5049" i="1" s="1"/>
  <c r="C5050" i="1"/>
  <c r="D5050" i="1" s="1"/>
  <c r="K5050" i="1" s="1"/>
  <c r="C5051" i="1"/>
  <c r="D5051" i="1" s="1"/>
  <c r="K5051" i="1" s="1"/>
  <c r="C5052" i="1"/>
  <c r="D5052" i="1" s="1"/>
  <c r="K5052" i="1" s="1"/>
  <c r="C5053" i="1"/>
  <c r="D5053" i="1" s="1"/>
  <c r="K5053" i="1" s="1"/>
  <c r="C5054" i="1"/>
  <c r="D5054" i="1" s="1"/>
  <c r="K5054" i="1" s="1"/>
  <c r="C5055" i="1"/>
  <c r="D5055" i="1" s="1"/>
  <c r="K5055" i="1" s="1"/>
  <c r="C5056" i="1"/>
  <c r="D5056" i="1" s="1"/>
  <c r="K5056" i="1" s="1"/>
  <c r="C5057" i="1"/>
  <c r="D5057" i="1" s="1"/>
  <c r="K5057" i="1" s="1"/>
  <c r="C5058" i="1"/>
  <c r="D5058" i="1" s="1"/>
  <c r="K5058" i="1" s="1"/>
  <c r="C5059" i="1"/>
  <c r="D5059" i="1" s="1"/>
  <c r="K5059" i="1" s="1"/>
  <c r="C5060" i="1"/>
  <c r="D5060" i="1" s="1"/>
  <c r="K5060" i="1" s="1"/>
  <c r="C5061" i="1"/>
  <c r="D5061" i="1" s="1"/>
  <c r="K5061" i="1" s="1"/>
  <c r="C5062" i="1"/>
  <c r="D5062" i="1" s="1"/>
  <c r="K5062" i="1" s="1"/>
  <c r="C5063" i="1"/>
  <c r="D5063" i="1" s="1"/>
  <c r="K5063" i="1" s="1"/>
  <c r="C5064" i="1"/>
  <c r="D5064" i="1" s="1"/>
  <c r="K5064" i="1" s="1"/>
  <c r="C5065" i="1"/>
  <c r="D5065" i="1" s="1"/>
  <c r="K5065" i="1" s="1"/>
  <c r="C5066" i="1"/>
  <c r="D5066" i="1" s="1"/>
  <c r="K5066" i="1" s="1"/>
  <c r="C5067" i="1"/>
  <c r="D5067" i="1" s="1"/>
  <c r="K5067" i="1" s="1"/>
  <c r="C5068" i="1"/>
  <c r="D5068" i="1" s="1"/>
  <c r="K5068" i="1" s="1"/>
  <c r="C5069" i="1"/>
  <c r="D5069" i="1" s="1"/>
  <c r="K5069" i="1" s="1"/>
  <c r="C5070" i="1"/>
  <c r="D5070" i="1" s="1"/>
  <c r="K5070" i="1" s="1"/>
  <c r="C5071" i="1"/>
  <c r="D5071" i="1" s="1"/>
  <c r="K5071" i="1" s="1"/>
  <c r="C5072" i="1"/>
  <c r="D5072" i="1" s="1"/>
  <c r="K5072" i="1" s="1"/>
  <c r="C5073" i="1"/>
  <c r="D5073" i="1" s="1"/>
  <c r="K5073" i="1" s="1"/>
  <c r="C5074" i="1"/>
  <c r="D5074" i="1" s="1"/>
  <c r="K5074" i="1" s="1"/>
  <c r="C5075" i="1"/>
  <c r="D5075" i="1" s="1"/>
  <c r="K5075" i="1" s="1"/>
  <c r="C5076" i="1"/>
  <c r="D5076" i="1" s="1"/>
  <c r="K5076" i="1" s="1"/>
  <c r="C5077" i="1"/>
  <c r="D5077" i="1" s="1"/>
  <c r="K5077" i="1" s="1"/>
  <c r="C5078" i="1"/>
  <c r="D5078" i="1" s="1"/>
  <c r="K5078" i="1" s="1"/>
  <c r="C5079" i="1"/>
  <c r="D5079" i="1" s="1"/>
  <c r="K5079" i="1" s="1"/>
  <c r="C5080" i="1"/>
  <c r="D5080" i="1" s="1"/>
  <c r="K5080" i="1" s="1"/>
  <c r="C5081" i="1"/>
  <c r="D5081" i="1" s="1"/>
  <c r="K5081" i="1" s="1"/>
  <c r="C5082" i="1"/>
  <c r="D5082" i="1" s="1"/>
  <c r="K5082" i="1" s="1"/>
  <c r="C5083" i="1"/>
  <c r="D5083" i="1" s="1"/>
  <c r="K5083" i="1" s="1"/>
  <c r="C5084" i="1"/>
  <c r="D5084" i="1" s="1"/>
  <c r="K5084" i="1" s="1"/>
  <c r="C5085" i="1"/>
  <c r="D5085" i="1" s="1"/>
  <c r="K5085" i="1" s="1"/>
  <c r="C5086" i="1"/>
  <c r="D5086" i="1" s="1"/>
  <c r="K5086" i="1" s="1"/>
  <c r="C5087" i="1"/>
  <c r="D5087" i="1" s="1"/>
  <c r="K5087" i="1" s="1"/>
  <c r="C5088" i="1"/>
  <c r="D5088" i="1" s="1"/>
  <c r="K5088" i="1" s="1"/>
  <c r="C5089" i="1"/>
  <c r="D5089" i="1" s="1"/>
  <c r="K5089" i="1" s="1"/>
  <c r="C5090" i="1"/>
  <c r="D5090" i="1" s="1"/>
  <c r="K5090" i="1" s="1"/>
  <c r="C5091" i="1"/>
  <c r="D5091" i="1" s="1"/>
  <c r="K5091" i="1" s="1"/>
  <c r="C5092" i="1"/>
  <c r="D5092" i="1" s="1"/>
  <c r="K5092" i="1" s="1"/>
  <c r="C5093" i="1"/>
  <c r="D5093" i="1" s="1"/>
  <c r="K5093" i="1" s="1"/>
  <c r="C5094" i="1"/>
  <c r="D5094" i="1" s="1"/>
  <c r="K5094" i="1" s="1"/>
  <c r="C5095" i="1"/>
  <c r="D5095" i="1" s="1"/>
  <c r="K5095" i="1" s="1"/>
  <c r="C5096" i="1"/>
  <c r="D5096" i="1" s="1"/>
  <c r="K5096" i="1" s="1"/>
  <c r="C5097" i="1"/>
  <c r="D5097" i="1" s="1"/>
  <c r="K5097" i="1" s="1"/>
  <c r="C5098" i="1"/>
  <c r="D5098" i="1" s="1"/>
  <c r="K5098" i="1" s="1"/>
  <c r="C5099" i="1"/>
  <c r="D5099" i="1" s="1"/>
  <c r="K5099" i="1" s="1"/>
  <c r="C5100" i="1"/>
  <c r="D5100" i="1" s="1"/>
  <c r="K5100" i="1" s="1"/>
  <c r="C5101" i="1"/>
  <c r="D5101" i="1" s="1"/>
  <c r="K5101" i="1" s="1"/>
  <c r="C5102" i="1"/>
  <c r="D5102" i="1" s="1"/>
  <c r="K5102" i="1" s="1"/>
  <c r="C5103" i="1"/>
  <c r="D5103" i="1" s="1"/>
  <c r="K5103" i="1" s="1"/>
  <c r="C5104" i="1"/>
  <c r="D5104" i="1" s="1"/>
  <c r="K5104" i="1" s="1"/>
  <c r="C5105" i="1"/>
  <c r="D5105" i="1" s="1"/>
  <c r="K5105" i="1" s="1"/>
  <c r="C5106" i="1"/>
  <c r="D5106" i="1" s="1"/>
  <c r="K5106" i="1" s="1"/>
  <c r="C5107" i="1"/>
  <c r="D5107" i="1" s="1"/>
  <c r="K5107" i="1" s="1"/>
  <c r="C5108" i="1"/>
  <c r="D5108" i="1" s="1"/>
  <c r="K5108" i="1" s="1"/>
  <c r="C5109" i="1"/>
  <c r="D5109" i="1" s="1"/>
  <c r="K5109" i="1" s="1"/>
  <c r="C5110" i="1"/>
  <c r="D5110" i="1" s="1"/>
  <c r="K5110" i="1" s="1"/>
  <c r="C5111" i="1"/>
  <c r="D5111" i="1" s="1"/>
  <c r="K5111" i="1" s="1"/>
  <c r="C5112" i="1"/>
  <c r="D5112" i="1" s="1"/>
  <c r="K5112" i="1" s="1"/>
  <c r="C5113" i="1"/>
  <c r="D5113" i="1" s="1"/>
  <c r="K5113" i="1" s="1"/>
  <c r="C5114" i="1"/>
  <c r="D5114" i="1" s="1"/>
  <c r="K5114" i="1" s="1"/>
  <c r="C5115" i="1"/>
  <c r="D5115" i="1" s="1"/>
  <c r="K5115" i="1" s="1"/>
  <c r="C5116" i="1"/>
  <c r="D5116" i="1" s="1"/>
  <c r="K5116" i="1" s="1"/>
  <c r="C5117" i="1"/>
  <c r="D5117" i="1" s="1"/>
  <c r="K5117" i="1" s="1"/>
  <c r="C5118" i="1"/>
  <c r="D5118" i="1" s="1"/>
  <c r="K5118" i="1" s="1"/>
  <c r="C5119" i="1"/>
  <c r="D5119" i="1" s="1"/>
  <c r="K5119" i="1" s="1"/>
  <c r="C5120" i="1"/>
  <c r="D5120" i="1" s="1"/>
  <c r="K5120" i="1" s="1"/>
  <c r="C5121" i="1"/>
  <c r="D5121" i="1" s="1"/>
  <c r="K5121" i="1" s="1"/>
  <c r="C5122" i="1"/>
  <c r="D5122" i="1" s="1"/>
  <c r="K5122" i="1" s="1"/>
  <c r="C5123" i="1"/>
  <c r="D5123" i="1" s="1"/>
  <c r="K5123" i="1" s="1"/>
  <c r="C5124" i="1"/>
  <c r="D5124" i="1" s="1"/>
  <c r="K5124" i="1" s="1"/>
  <c r="C5125" i="1"/>
  <c r="D5125" i="1" s="1"/>
  <c r="K5125" i="1" s="1"/>
  <c r="C5126" i="1"/>
  <c r="D5126" i="1" s="1"/>
  <c r="K5126" i="1" s="1"/>
  <c r="C5127" i="1"/>
  <c r="D5127" i="1" s="1"/>
  <c r="K5127" i="1" s="1"/>
  <c r="C5128" i="1"/>
  <c r="D5128" i="1" s="1"/>
  <c r="K5128" i="1" s="1"/>
  <c r="C5129" i="1"/>
  <c r="D5129" i="1" s="1"/>
  <c r="K5129" i="1" s="1"/>
  <c r="C5130" i="1"/>
  <c r="D5130" i="1" s="1"/>
  <c r="K5130" i="1" s="1"/>
  <c r="C5131" i="1"/>
  <c r="D5131" i="1" s="1"/>
  <c r="K5131" i="1" s="1"/>
  <c r="C5132" i="1"/>
  <c r="D5132" i="1" s="1"/>
  <c r="K5132" i="1" s="1"/>
  <c r="C5133" i="1"/>
  <c r="D5133" i="1" s="1"/>
  <c r="K5133" i="1" s="1"/>
  <c r="C5134" i="1"/>
  <c r="D5134" i="1" s="1"/>
  <c r="K5134" i="1" s="1"/>
  <c r="C5135" i="1"/>
  <c r="D5135" i="1" s="1"/>
  <c r="K5135" i="1" s="1"/>
  <c r="C5136" i="1"/>
  <c r="D5136" i="1" s="1"/>
  <c r="K5136" i="1" s="1"/>
  <c r="C5137" i="1"/>
  <c r="D5137" i="1" s="1"/>
  <c r="K5137" i="1" s="1"/>
  <c r="C5138" i="1"/>
  <c r="D5138" i="1" s="1"/>
  <c r="K5138" i="1" s="1"/>
  <c r="C5139" i="1"/>
  <c r="D5139" i="1" s="1"/>
  <c r="K5139" i="1" s="1"/>
  <c r="C5140" i="1"/>
  <c r="D5140" i="1" s="1"/>
  <c r="K5140" i="1" s="1"/>
  <c r="C5141" i="1"/>
  <c r="D5141" i="1" s="1"/>
  <c r="K5141" i="1" s="1"/>
  <c r="C5142" i="1"/>
  <c r="D5142" i="1" s="1"/>
  <c r="K5142" i="1" s="1"/>
  <c r="C5143" i="1"/>
  <c r="D5143" i="1" s="1"/>
  <c r="K5143" i="1" s="1"/>
  <c r="C5144" i="1"/>
  <c r="D5144" i="1" s="1"/>
  <c r="K5144" i="1" s="1"/>
  <c r="C5145" i="1"/>
  <c r="D5145" i="1" s="1"/>
  <c r="K5145" i="1" s="1"/>
  <c r="C5146" i="1"/>
  <c r="D5146" i="1" s="1"/>
  <c r="K5146" i="1" s="1"/>
  <c r="C5147" i="1"/>
  <c r="D5147" i="1" s="1"/>
  <c r="K5147" i="1" s="1"/>
  <c r="C5148" i="1"/>
  <c r="D5148" i="1" s="1"/>
  <c r="K5148" i="1" s="1"/>
  <c r="C5149" i="1"/>
  <c r="D5149" i="1" s="1"/>
  <c r="K5149" i="1" s="1"/>
  <c r="C5150" i="1"/>
  <c r="D5150" i="1" s="1"/>
  <c r="K5150" i="1" s="1"/>
  <c r="C5151" i="1"/>
  <c r="D5151" i="1" s="1"/>
  <c r="K5151" i="1" s="1"/>
  <c r="C5152" i="1"/>
  <c r="D5152" i="1" s="1"/>
  <c r="K5152" i="1" s="1"/>
  <c r="C5153" i="1"/>
  <c r="D5153" i="1" s="1"/>
  <c r="K5153" i="1" s="1"/>
  <c r="C5154" i="1"/>
  <c r="D5154" i="1" s="1"/>
  <c r="K5154" i="1" s="1"/>
  <c r="C5155" i="1"/>
  <c r="D5155" i="1" s="1"/>
  <c r="K5155" i="1" s="1"/>
  <c r="C5156" i="1"/>
  <c r="D5156" i="1" s="1"/>
  <c r="K5156" i="1" s="1"/>
  <c r="C5157" i="1"/>
  <c r="D5157" i="1" s="1"/>
  <c r="K5157" i="1" s="1"/>
  <c r="C5158" i="1"/>
  <c r="D5158" i="1" s="1"/>
  <c r="K5158" i="1" s="1"/>
  <c r="C5159" i="1"/>
  <c r="D5159" i="1" s="1"/>
  <c r="K5159" i="1" s="1"/>
  <c r="C5160" i="1"/>
  <c r="D5160" i="1" s="1"/>
  <c r="K5160" i="1" s="1"/>
  <c r="C5161" i="1"/>
  <c r="D5161" i="1" s="1"/>
  <c r="K5161" i="1" s="1"/>
  <c r="C5162" i="1"/>
  <c r="D5162" i="1" s="1"/>
  <c r="K5162" i="1" s="1"/>
  <c r="C5163" i="1"/>
  <c r="D5163" i="1" s="1"/>
  <c r="K5163" i="1" s="1"/>
  <c r="C5164" i="1"/>
  <c r="D5164" i="1" s="1"/>
  <c r="K5164" i="1" s="1"/>
  <c r="C5165" i="1"/>
  <c r="D5165" i="1" s="1"/>
  <c r="K5165" i="1" s="1"/>
  <c r="C5166" i="1"/>
  <c r="D5166" i="1" s="1"/>
  <c r="K5166" i="1" s="1"/>
  <c r="C5167" i="1"/>
  <c r="D5167" i="1" s="1"/>
  <c r="K5167" i="1" s="1"/>
  <c r="C5168" i="1"/>
  <c r="D5168" i="1" s="1"/>
  <c r="K5168" i="1" s="1"/>
  <c r="C5169" i="1"/>
  <c r="D5169" i="1" s="1"/>
  <c r="K5169" i="1" s="1"/>
  <c r="C5170" i="1"/>
  <c r="D5170" i="1" s="1"/>
  <c r="K5170" i="1" s="1"/>
  <c r="C5171" i="1"/>
  <c r="D5171" i="1" s="1"/>
  <c r="K5171" i="1" s="1"/>
  <c r="C5172" i="1"/>
  <c r="D5172" i="1" s="1"/>
  <c r="K5172" i="1" s="1"/>
  <c r="C5173" i="1"/>
  <c r="D5173" i="1" s="1"/>
  <c r="K5173" i="1" s="1"/>
  <c r="C5174" i="1"/>
  <c r="D5174" i="1" s="1"/>
  <c r="K5174" i="1" s="1"/>
  <c r="C5175" i="1"/>
  <c r="D5175" i="1" s="1"/>
  <c r="K5175" i="1" s="1"/>
  <c r="C5176" i="1"/>
  <c r="D5176" i="1" s="1"/>
  <c r="K5176" i="1" s="1"/>
  <c r="C5177" i="1"/>
  <c r="D5177" i="1" s="1"/>
  <c r="K5177" i="1" s="1"/>
  <c r="C5178" i="1"/>
  <c r="D5178" i="1" s="1"/>
  <c r="K5178" i="1" s="1"/>
  <c r="C5179" i="1"/>
  <c r="D5179" i="1" s="1"/>
  <c r="K5179" i="1" s="1"/>
  <c r="C5180" i="1"/>
  <c r="D5180" i="1" s="1"/>
  <c r="K5180" i="1" s="1"/>
  <c r="C5181" i="1"/>
  <c r="D5181" i="1" s="1"/>
  <c r="K5181" i="1" s="1"/>
  <c r="C5182" i="1"/>
  <c r="D5182" i="1" s="1"/>
  <c r="K5182" i="1" s="1"/>
  <c r="C5183" i="1"/>
  <c r="D5183" i="1" s="1"/>
  <c r="K5183" i="1" s="1"/>
  <c r="C5184" i="1"/>
  <c r="D5184" i="1" s="1"/>
  <c r="K5184" i="1" s="1"/>
  <c r="C5185" i="1"/>
  <c r="D5185" i="1" s="1"/>
  <c r="K5185" i="1" s="1"/>
  <c r="C5186" i="1"/>
  <c r="D5186" i="1" s="1"/>
  <c r="K5186" i="1" s="1"/>
  <c r="C5187" i="1"/>
  <c r="D5187" i="1" s="1"/>
  <c r="K5187" i="1" s="1"/>
  <c r="C5188" i="1"/>
  <c r="D5188" i="1" s="1"/>
  <c r="K5188" i="1" s="1"/>
  <c r="C5189" i="1"/>
  <c r="D5189" i="1" s="1"/>
  <c r="K5189" i="1" s="1"/>
  <c r="C5190" i="1"/>
  <c r="D5190" i="1" s="1"/>
  <c r="K5190" i="1" s="1"/>
  <c r="C5191" i="1"/>
  <c r="D5191" i="1" s="1"/>
  <c r="K5191" i="1" s="1"/>
  <c r="C5192" i="1"/>
  <c r="D5192" i="1" s="1"/>
  <c r="K5192" i="1" s="1"/>
  <c r="C5193" i="1"/>
  <c r="D5193" i="1" s="1"/>
  <c r="K5193" i="1" s="1"/>
  <c r="C5194" i="1"/>
  <c r="D5194" i="1" s="1"/>
  <c r="K5194" i="1" s="1"/>
  <c r="C5195" i="1"/>
  <c r="D5195" i="1" s="1"/>
  <c r="K5195" i="1" s="1"/>
  <c r="C5196" i="1"/>
  <c r="D5196" i="1" s="1"/>
  <c r="K5196" i="1" s="1"/>
  <c r="C5197" i="1"/>
  <c r="D5197" i="1" s="1"/>
  <c r="K5197" i="1" s="1"/>
  <c r="C5198" i="1"/>
  <c r="D5198" i="1" s="1"/>
  <c r="K5198" i="1" s="1"/>
  <c r="C5199" i="1"/>
  <c r="D5199" i="1" s="1"/>
  <c r="K5199" i="1" s="1"/>
  <c r="C5200" i="1"/>
  <c r="D5200" i="1" s="1"/>
  <c r="K5200" i="1" s="1"/>
  <c r="C5201" i="1"/>
  <c r="D5201" i="1" s="1"/>
  <c r="K5201" i="1" s="1"/>
  <c r="C5202" i="1"/>
  <c r="D5202" i="1" s="1"/>
  <c r="K5202" i="1" s="1"/>
  <c r="C5203" i="1"/>
  <c r="D5203" i="1" s="1"/>
  <c r="K5203" i="1" s="1"/>
  <c r="C5204" i="1"/>
  <c r="D5204" i="1" s="1"/>
  <c r="K5204" i="1" s="1"/>
  <c r="C5205" i="1"/>
  <c r="D5205" i="1" s="1"/>
  <c r="K5205" i="1" s="1"/>
  <c r="C5206" i="1"/>
  <c r="D5206" i="1" s="1"/>
  <c r="K5206" i="1" s="1"/>
  <c r="C5207" i="1"/>
  <c r="D5207" i="1" s="1"/>
  <c r="K5207" i="1" s="1"/>
  <c r="C5208" i="1"/>
  <c r="D5208" i="1" s="1"/>
  <c r="K5208" i="1" s="1"/>
  <c r="C5209" i="1"/>
  <c r="D5209" i="1" s="1"/>
  <c r="K5209" i="1" s="1"/>
  <c r="C5210" i="1"/>
  <c r="D5210" i="1" s="1"/>
  <c r="K5210" i="1" s="1"/>
  <c r="C5211" i="1"/>
  <c r="D5211" i="1" s="1"/>
  <c r="K5211" i="1" s="1"/>
  <c r="C5212" i="1"/>
  <c r="D5212" i="1" s="1"/>
  <c r="K5212" i="1" s="1"/>
  <c r="C5213" i="1"/>
  <c r="D5213" i="1" s="1"/>
  <c r="K5213" i="1" s="1"/>
  <c r="C5214" i="1"/>
  <c r="D5214" i="1" s="1"/>
  <c r="K5214" i="1" s="1"/>
  <c r="C5215" i="1"/>
  <c r="D5215" i="1" s="1"/>
  <c r="K5215" i="1" s="1"/>
  <c r="C5216" i="1"/>
  <c r="D5216" i="1" s="1"/>
  <c r="K5216" i="1" s="1"/>
  <c r="C5217" i="1"/>
  <c r="D5217" i="1" s="1"/>
  <c r="K5217" i="1" s="1"/>
  <c r="C5218" i="1"/>
  <c r="D5218" i="1" s="1"/>
  <c r="K5218" i="1" s="1"/>
  <c r="C5219" i="1"/>
  <c r="D5219" i="1" s="1"/>
  <c r="K5219" i="1" s="1"/>
  <c r="C5220" i="1"/>
  <c r="D5220" i="1" s="1"/>
  <c r="K5220" i="1" s="1"/>
  <c r="C5221" i="1"/>
  <c r="D5221" i="1" s="1"/>
  <c r="K5221" i="1" s="1"/>
  <c r="C5222" i="1"/>
  <c r="D5222" i="1" s="1"/>
  <c r="K5222" i="1" s="1"/>
  <c r="C5223" i="1"/>
  <c r="D5223" i="1" s="1"/>
  <c r="K5223" i="1" s="1"/>
  <c r="C5224" i="1"/>
  <c r="D5224" i="1" s="1"/>
  <c r="K5224" i="1" s="1"/>
  <c r="C5225" i="1"/>
  <c r="D5225" i="1" s="1"/>
  <c r="K5225" i="1" s="1"/>
  <c r="C5226" i="1"/>
  <c r="D5226" i="1" s="1"/>
  <c r="K5226" i="1" s="1"/>
  <c r="C5227" i="1"/>
  <c r="D5227" i="1" s="1"/>
  <c r="K5227" i="1" s="1"/>
  <c r="C5228" i="1"/>
  <c r="D5228" i="1" s="1"/>
  <c r="K5228" i="1" s="1"/>
  <c r="C5229" i="1"/>
  <c r="D5229" i="1" s="1"/>
  <c r="K5229" i="1" s="1"/>
  <c r="C5230" i="1"/>
  <c r="D5230" i="1" s="1"/>
  <c r="K5230" i="1" s="1"/>
  <c r="C5231" i="1"/>
  <c r="D5231" i="1" s="1"/>
  <c r="K5231" i="1" s="1"/>
  <c r="C5232" i="1"/>
  <c r="D5232" i="1" s="1"/>
  <c r="K5232" i="1" s="1"/>
  <c r="C5233" i="1"/>
  <c r="D5233" i="1" s="1"/>
  <c r="K5233" i="1" s="1"/>
  <c r="C5234" i="1"/>
  <c r="D5234" i="1" s="1"/>
  <c r="K5234" i="1" s="1"/>
  <c r="C5235" i="1"/>
  <c r="D5235" i="1" s="1"/>
  <c r="K5235" i="1" s="1"/>
  <c r="C5236" i="1"/>
  <c r="D5236" i="1" s="1"/>
  <c r="K5236" i="1" s="1"/>
  <c r="C5237" i="1"/>
  <c r="D5237" i="1" s="1"/>
  <c r="K5237" i="1" s="1"/>
  <c r="C5238" i="1"/>
  <c r="D5238" i="1" s="1"/>
  <c r="K5238" i="1" s="1"/>
  <c r="C5239" i="1"/>
  <c r="D5239" i="1" s="1"/>
  <c r="K5239" i="1" s="1"/>
  <c r="C5240" i="1"/>
  <c r="D5240" i="1" s="1"/>
  <c r="K5240" i="1" s="1"/>
  <c r="C5241" i="1"/>
  <c r="D5241" i="1" s="1"/>
  <c r="K5241" i="1" s="1"/>
  <c r="C5242" i="1"/>
  <c r="D5242" i="1" s="1"/>
  <c r="K5242" i="1" s="1"/>
  <c r="C5243" i="1"/>
  <c r="D5243" i="1" s="1"/>
  <c r="K5243" i="1" s="1"/>
  <c r="C5244" i="1"/>
  <c r="D5244" i="1" s="1"/>
  <c r="K5244" i="1" s="1"/>
  <c r="C5245" i="1"/>
  <c r="D5245" i="1" s="1"/>
  <c r="K5245" i="1" s="1"/>
  <c r="C5246" i="1"/>
  <c r="D5246" i="1" s="1"/>
  <c r="K5246" i="1" s="1"/>
  <c r="C5247" i="1"/>
  <c r="D5247" i="1" s="1"/>
  <c r="K5247" i="1" s="1"/>
  <c r="C5248" i="1"/>
  <c r="D5248" i="1" s="1"/>
  <c r="K5248" i="1" s="1"/>
  <c r="C5249" i="1"/>
  <c r="D5249" i="1" s="1"/>
  <c r="K5249" i="1" s="1"/>
  <c r="C5250" i="1"/>
  <c r="D5250" i="1" s="1"/>
  <c r="K5250" i="1" s="1"/>
  <c r="C5251" i="1"/>
  <c r="D5251" i="1" s="1"/>
  <c r="K5251" i="1" s="1"/>
  <c r="C5252" i="1"/>
  <c r="D5252" i="1" s="1"/>
  <c r="K5252" i="1" s="1"/>
  <c r="C5253" i="1"/>
  <c r="D5253" i="1" s="1"/>
  <c r="K5253" i="1" s="1"/>
  <c r="C5254" i="1"/>
  <c r="D5254" i="1" s="1"/>
  <c r="K5254" i="1" s="1"/>
  <c r="C5255" i="1"/>
  <c r="D5255" i="1" s="1"/>
  <c r="K5255" i="1" s="1"/>
  <c r="C5256" i="1"/>
  <c r="D5256" i="1" s="1"/>
  <c r="K5256" i="1" s="1"/>
  <c r="C5257" i="1"/>
  <c r="D5257" i="1" s="1"/>
  <c r="K5257" i="1" s="1"/>
  <c r="C5258" i="1"/>
  <c r="D5258" i="1" s="1"/>
  <c r="K5258" i="1" s="1"/>
  <c r="C5259" i="1"/>
  <c r="D5259" i="1" s="1"/>
  <c r="K5259" i="1" s="1"/>
  <c r="C5260" i="1"/>
  <c r="D5260" i="1" s="1"/>
  <c r="K5260" i="1" s="1"/>
  <c r="C5261" i="1"/>
  <c r="D5261" i="1" s="1"/>
  <c r="K5261" i="1" s="1"/>
  <c r="C5262" i="1"/>
  <c r="D5262" i="1" s="1"/>
  <c r="K5262" i="1" s="1"/>
  <c r="C5263" i="1"/>
  <c r="D5263" i="1" s="1"/>
  <c r="K5263" i="1" s="1"/>
  <c r="C5264" i="1"/>
  <c r="D5264" i="1" s="1"/>
  <c r="K5264" i="1" s="1"/>
  <c r="C5265" i="1"/>
  <c r="D5265" i="1" s="1"/>
  <c r="K5265" i="1" s="1"/>
  <c r="C5266" i="1"/>
  <c r="D5266" i="1" s="1"/>
  <c r="K5266" i="1" s="1"/>
  <c r="C5267" i="1"/>
  <c r="D5267" i="1" s="1"/>
  <c r="K5267" i="1" s="1"/>
  <c r="C5268" i="1"/>
  <c r="D5268" i="1" s="1"/>
  <c r="K5268" i="1" s="1"/>
  <c r="C5269" i="1"/>
  <c r="D5269" i="1" s="1"/>
  <c r="K5269" i="1" s="1"/>
  <c r="C5270" i="1"/>
  <c r="D5270" i="1" s="1"/>
  <c r="K5270" i="1" s="1"/>
  <c r="C5271" i="1"/>
  <c r="D5271" i="1" s="1"/>
  <c r="K5271" i="1" s="1"/>
  <c r="C5272" i="1"/>
  <c r="D5272" i="1" s="1"/>
  <c r="K5272" i="1" s="1"/>
  <c r="C5273" i="1"/>
  <c r="D5273" i="1" s="1"/>
  <c r="K5273" i="1" s="1"/>
  <c r="C5274" i="1"/>
  <c r="D5274" i="1" s="1"/>
  <c r="K5274" i="1" s="1"/>
  <c r="C5275" i="1"/>
  <c r="D5275" i="1" s="1"/>
  <c r="K5275" i="1" s="1"/>
  <c r="C5276" i="1"/>
  <c r="D5276" i="1" s="1"/>
  <c r="K5276" i="1" s="1"/>
  <c r="C5277" i="1"/>
  <c r="D5277" i="1" s="1"/>
  <c r="K5277" i="1" s="1"/>
  <c r="C5278" i="1"/>
  <c r="D5278" i="1" s="1"/>
  <c r="K5278" i="1" s="1"/>
  <c r="C5279" i="1"/>
  <c r="D5279" i="1" s="1"/>
  <c r="K5279" i="1" s="1"/>
  <c r="C5280" i="1"/>
  <c r="D5280" i="1" s="1"/>
  <c r="K5280" i="1" s="1"/>
  <c r="C5281" i="1"/>
  <c r="D5281" i="1" s="1"/>
  <c r="K5281" i="1" s="1"/>
  <c r="C5282" i="1"/>
  <c r="D5282" i="1" s="1"/>
  <c r="K5282" i="1" s="1"/>
  <c r="C5283" i="1"/>
  <c r="D5283" i="1" s="1"/>
  <c r="K5283" i="1" s="1"/>
  <c r="C5284" i="1"/>
  <c r="D5284" i="1" s="1"/>
  <c r="K5284" i="1" s="1"/>
  <c r="C5285" i="1"/>
  <c r="D5285" i="1" s="1"/>
  <c r="K5285" i="1" s="1"/>
  <c r="C5286" i="1"/>
  <c r="D5286" i="1" s="1"/>
  <c r="K5286" i="1" s="1"/>
  <c r="C5287" i="1"/>
  <c r="D5287" i="1" s="1"/>
  <c r="K5287" i="1" s="1"/>
  <c r="C5288" i="1"/>
  <c r="D5288" i="1" s="1"/>
  <c r="K5288" i="1" s="1"/>
  <c r="C5289" i="1"/>
  <c r="D5289" i="1" s="1"/>
  <c r="K5289" i="1" s="1"/>
  <c r="C5290" i="1"/>
  <c r="D5290" i="1" s="1"/>
  <c r="K5290" i="1" s="1"/>
  <c r="C5291" i="1"/>
  <c r="D5291" i="1" s="1"/>
  <c r="K5291" i="1" s="1"/>
  <c r="C5292" i="1"/>
  <c r="D5292" i="1" s="1"/>
  <c r="K5292" i="1" s="1"/>
  <c r="C5293" i="1"/>
  <c r="D5293" i="1" s="1"/>
  <c r="K5293" i="1" s="1"/>
  <c r="C5294" i="1"/>
  <c r="D5294" i="1" s="1"/>
  <c r="K5294" i="1" s="1"/>
  <c r="C5295" i="1"/>
  <c r="D5295" i="1" s="1"/>
  <c r="K5295" i="1" s="1"/>
  <c r="C5296" i="1"/>
  <c r="D5296" i="1" s="1"/>
  <c r="K5296" i="1" s="1"/>
  <c r="C5297" i="1"/>
  <c r="D5297" i="1" s="1"/>
  <c r="K5297" i="1" s="1"/>
  <c r="C5298" i="1"/>
  <c r="D5298" i="1" s="1"/>
  <c r="K5298" i="1" s="1"/>
  <c r="C5299" i="1"/>
  <c r="D5299" i="1" s="1"/>
  <c r="K5299" i="1" s="1"/>
  <c r="C5300" i="1"/>
  <c r="D5300" i="1" s="1"/>
  <c r="K5300" i="1" s="1"/>
  <c r="C5301" i="1"/>
  <c r="D5301" i="1" s="1"/>
  <c r="K5301" i="1" s="1"/>
  <c r="C5302" i="1"/>
  <c r="D5302" i="1" s="1"/>
  <c r="K5302" i="1" s="1"/>
  <c r="C5303" i="1"/>
  <c r="D5303" i="1" s="1"/>
  <c r="K5303" i="1" s="1"/>
  <c r="C5304" i="1"/>
  <c r="D5304" i="1" s="1"/>
  <c r="K5304" i="1" s="1"/>
  <c r="C5305" i="1"/>
  <c r="D5305" i="1" s="1"/>
  <c r="K5305" i="1" s="1"/>
  <c r="C5306" i="1"/>
  <c r="D5306" i="1" s="1"/>
  <c r="K5306" i="1" s="1"/>
  <c r="C5307" i="1"/>
  <c r="D5307" i="1" s="1"/>
  <c r="K5307" i="1" s="1"/>
  <c r="C5308" i="1"/>
  <c r="D5308" i="1" s="1"/>
  <c r="K5308" i="1" s="1"/>
  <c r="C5309" i="1"/>
  <c r="D5309" i="1" s="1"/>
  <c r="K5309" i="1" s="1"/>
  <c r="C5310" i="1"/>
  <c r="D5310" i="1" s="1"/>
  <c r="K5310" i="1" s="1"/>
  <c r="C5311" i="1"/>
  <c r="D5311" i="1" s="1"/>
  <c r="K5311" i="1" s="1"/>
  <c r="C5312" i="1"/>
  <c r="D5312" i="1" s="1"/>
  <c r="K5312" i="1" s="1"/>
  <c r="C5313" i="1"/>
  <c r="D5313" i="1" s="1"/>
  <c r="K5313" i="1" s="1"/>
  <c r="C5314" i="1"/>
  <c r="D5314" i="1" s="1"/>
  <c r="K5314" i="1" s="1"/>
  <c r="C5315" i="1"/>
  <c r="D5315" i="1" s="1"/>
  <c r="K5315" i="1" s="1"/>
  <c r="C5316" i="1"/>
  <c r="D5316" i="1" s="1"/>
  <c r="K5316" i="1" s="1"/>
  <c r="C5317" i="1"/>
  <c r="D5317" i="1" s="1"/>
  <c r="K5317" i="1" s="1"/>
  <c r="C5318" i="1"/>
  <c r="D5318" i="1" s="1"/>
  <c r="K5318" i="1" s="1"/>
  <c r="C5319" i="1"/>
  <c r="D5319" i="1" s="1"/>
  <c r="K5319" i="1" s="1"/>
  <c r="C5320" i="1"/>
  <c r="D5320" i="1" s="1"/>
  <c r="K5320" i="1" s="1"/>
  <c r="C5321" i="1"/>
  <c r="D5321" i="1" s="1"/>
  <c r="K5321" i="1" s="1"/>
  <c r="C5322" i="1"/>
  <c r="D5322" i="1" s="1"/>
  <c r="K5322" i="1" s="1"/>
  <c r="C5323" i="1"/>
  <c r="D5323" i="1" s="1"/>
  <c r="K5323" i="1" s="1"/>
  <c r="C5324" i="1"/>
  <c r="D5324" i="1" s="1"/>
  <c r="K5324" i="1" s="1"/>
  <c r="C5325" i="1"/>
  <c r="D5325" i="1" s="1"/>
  <c r="K5325" i="1" s="1"/>
  <c r="C5326" i="1"/>
  <c r="D5326" i="1" s="1"/>
  <c r="K5326" i="1" s="1"/>
  <c r="C5327" i="1"/>
  <c r="D5327" i="1" s="1"/>
  <c r="K5327" i="1" s="1"/>
  <c r="C5328" i="1"/>
  <c r="D5328" i="1" s="1"/>
  <c r="K5328" i="1" s="1"/>
  <c r="C5329" i="1"/>
  <c r="D5329" i="1" s="1"/>
  <c r="K5329" i="1" s="1"/>
  <c r="C5330" i="1"/>
  <c r="D5330" i="1" s="1"/>
  <c r="K5330" i="1" s="1"/>
  <c r="C5331" i="1"/>
  <c r="D5331" i="1" s="1"/>
  <c r="K5331" i="1" s="1"/>
  <c r="C5332" i="1"/>
  <c r="D5332" i="1" s="1"/>
  <c r="K5332" i="1" s="1"/>
  <c r="C5333" i="1"/>
  <c r="D5333" i="1" s="1"/>
  <c r="K5333" i="1" s="1"/>
  <c r="C5334" i="1"/>
  <c r="D5334" i="1" s="1"/>
  <c r="K5334" i="1" s="1"/>
  <c r="C5335" i="1"/>
  <c r="D5335" i="1" s="1"/>
  <c r="K5335" i="1" s="1"/>
  <c r="C5336" i="1"/>
  <c r="D5336" i="1" s="1"/>
  <c r="K5336" i="1" s="1"/>
  <c r="C5337" i="1"/>
  <c r="D5337" i="1" s="1"/>
  <c r="K5337" i="1" s="1"/>
  <c r="C5338" i="1"/>
  <c r="D5338" i="1" s="1"/>
  <c r="K5338" i="1" s="1"/>
  <c r="C5339" i="1"/>
  <c r="D5339" i="1" s="1"/>
  <c r="K5339" i="1" s="1"/>
  <c r="C5340" i="1"/>
  <c r="D5340" i="1" s="1"/>
  <c r="K5340" i="1" s="1"/>
  <c r="C5341" i="1"/>
  <c r="D5341" i="1" s="1"/>
  <c r="K5341" i="1" s="1"/>
  <c r="C5342" i="1"/>
  <c r="D5342" i="1" s="1"/>
  <c r="K5342" i="1" s="1"/>
  <c r="C5343" i="1"/>
  <c r="D5343" i="1" s="1"/>
  <c r="K5343" i="1" s="1"/>
  <c r="C5344" i="1"/>
  <c r="D5344" i="1" s="1"/>
  <c r="K5344" i="1" s="1"/>
  <c r="C5345" i="1"/>
  <c r="D5345" i="1" s="1"/>
  <c r="K5345" i="1" s="1"/>
  <c r="C5346" i="1"/>
  <c r="D5346" i="1" s="1"/>
  <c r="K5346" i="1" s="1"/>
  <c r="C5347" i="1"/>
  <c r="D5347" i="1" s="1"/>
  <c r="K5347" i="1" s="1"/>
  <c r="C5348" i="1"/>
  <c r="D5348" i="1" s="1"/>
  <c r="K5348" i="1" s="1"/>
  <c r="C5349" i="1"/>
  <c r="D5349" i="1" s="1"/>
  <c r="K5349" i="1" s="1"/>
  <c r="C5350" i="1"/>
  <c r="D5350" i="1" s="1"/>
  <c r="K5350" i="1" s="1"/>
  <c r="C5351" i="1"/>
  <c r="D5351" i="1" s="1"/>
  <c r="K5351" i="1" s="1"/>
  <c r="C5352" i="1"/>
  <c r="D5352" i="1" s="1"/>
  <c r="K5352" i="1" s="1"/>
  <c r="C5353" i="1"/>
  <c r="D5353" i="1" s="1"/>
  <c r="K5353" i="1" s="1"/>
  <c r="C5354" i="1"/>
  <c r="D5354" i="1" s="1"/>
  <c r="K5354" i="1" s="1"/>
  <c r="C5355" i="1"/>
  <c r="D5355" i="1" s="1"/>
  <c r="K5355" i="1" s="1"/>
  <c r="C5356" i="1"/>
  <c r="D5356" i="1" s="1"/>
  <c r="K5356" i="1" s="1"/>
  <c r="C5357" i="1"/>
  <c r="D5357" i="1" s="1"/>
  <c r="K5357" i="1" s="1"/>
  <c r="C5358" i="1"/>
  <c r="D5358" i="1" s="1"/>
  <c r="K5358" i="1" s="1"/>
  <c r="C5359" i="1"/>
  <c r="D5359" i="1" s="1"/>
  <c r="K5359" i="1" s="1"/>
  <c r="C5360" i="1"/>
  <c r="D5360" i="1" s="1"/>
  <c r="K5360" i="1" s="1"/>
  <c r="C5361" i="1"/>
  <c r="D5361" i="1" s="1"/>
  <c r="K5361" i="1" s="1"/>
  <c r="C5362" i="1"/>
  <c r="D5362" i="1" s="1"/>
  <c r="K5362" i="1" s="1"/>
  <c r="C5363" i="1"/>
  <c r="D5363" i="1" s="1"/>
  <c r="K5363" i="1" s="1"/>
  <c r="C5364" i="1"/>
  <c r="D5364" i="1" s="1"/>
  <c r="K5364" i="1" s="1"/>
  <c r="C5365" i="1"/>
  <c r="D5365" i="1" s="1"/>
  <c r="K5365" i="1" s="1"/>
  <c r="C5366" i="1"/>
  <c r="D5366" i="1" s="1"/>
  <c r="K5366" i="1" s="1"/>
  <c r="C5367" i="1"/>
  <c r="D5367" i="1" s="1"/>
  <c r="K5367" i="1" s="1"/>
  <c r="C5368" i="1"/>
  <c r="D5368" i="1" s="1"/>
  <c r="K5368" i="1" s="1"/>
  <c r="C5369" i="1"/>
  <c r="D5369" i="1" s="1"/>
  <c r="K5369" i="1" s="1"/>
  <c r="C5370" i="1"/>
  <c r="D5370" i="1" s="1"/>
  <c r="K5370" i="1" s="1"/>
  <c r="C5371" i="1"/>
  <c r="D5371" i="1" s="1"/>
  <c r="K5371" i="1" s="1"/>
  <c r="C5372" i="1"/>
  <c r="D5372" i="1" s="1"/>
  <c r="K5372" i="1" s="1"/>
  <c r="C5373" i="1"/>
  <c r="D5373" i="1" s="1"/>
  <c r="K5373" i="1" s="1"/>
  <c r="C5374" i="1"/>
  <c r="D5374" i="1" s="1"/>
  <c r="K5374" i="1" s="1"/>
  <c r="C5375" i="1"/>
  <c r="D5375" i="1" s="1"/>
  <c r="K5375" i="1" s="1"/>
  <c r="C5376" i="1"/>
  <c r="D5376" i="1" s="1"/>
  <c r="K5376" i="1" s="1"/>
  <c r="C5377" i="1"/>
  <c r="D5377" i="1" s="1"/>
  <c r="K5377" i="1" s="1"/>
  <c r="C5378" i="1"/>
  <c r="D5378" i="1" s="1"/>
  <c r="K5378" i="1" s="1"/>
  <c r="C5379" i="1"/>
  <c r="D5379" i="1" s="1"/>
  <c r="K5379" i="1" s="1"/>
  <c r="C5380" i="1"/>
  <c r="D5380" i="1" s="1"/>
  <c r="K5380" i="1" s="1"/>
  <c r="C5381" i="1"/>
  <c r="D5381" i="1" s="1"/>
  <c r="K5381" i="1" s="1"/>
  <c r="C5382" i="1"/>
  <c r="D5382" i="1" s="1"/>
  <c r="K5382" i="1" s="1"/>
  <c r="C5383" i="1"/>
  <c r="D5383" i="1" s="1"/>
  <c r="K5383" i="1" s="1"/>
  <c r="C5384" i="1"/>
  <c r="D5384" i="1" s="1"/>
  <c r="K5384" i="1" s="1"/>
  <c r="C5385" i="1"/>
  <c r="D5385" i="1" s="1"/>
  <c r="K5385" i="1" s="1"/>
  <c r="C5386" i="1"/>
  <c r="D5386" i="1" s="1"/>
  <c r="K5386" i="1" s="1"/>
  <c r="C5387" i="1"/>
  <c r="D5387" i="1" s="1"/>
  <c r="K5387" i="1" s="1"/>
  <c r="C5388" i="1"/>
  <c r="D5388" i="1" s="1"/>
  <c r="K5388" i="1" s="1"/>
  <c r="C5389" i="1"/>
  <c r="D5389" i="1" s="1"/>
  <c r="K5389" i="1" s="1"/>
  <c r="C5390" i="1"/>
  <c r="D5390" i="1" s="1"/>
  <c r="K5390" i="1" s="1"/>
  <c r="C5391" i="1"/>
  <c r="D5391" i="1" s="1"/>
  <c r="K5391" i="1" s="1"/>
  <c r="C5392" i="1"/>
  <c r="D5392" i="1" s="1"/>
  <c r="K5392" i="1" s="1"/>
  <c r="C5393" i="1"/>
  <c r="D5393" i="1" s="1"/>
  <c r="K5393" i="1" s="1"/>
  <c r="C5394" i="1"/>
  <c r="D5394" i="1" s="1"/>
  <c r="K5394" i="1" s="1"/>
  <c r="C5395" i="1"/>
  <c r="D5395" i="1" s="1"/>
  <c r="K5395" i="1" s="1"/>
  <c r="C5396" i="1"/>
  <c r="D5396" i="1" s="1"/>
  <c r="K5396" i="1" s="1"/>
  <c r="C5397" i="1"/>
  <c r="D5397" i="1" s="1"/>
  <c r="K5397" i="1" s="1"/>
  <c r="C5398" i="1"/>
  <c r="D5398" i="1" s="1"/>
  <c r="K5398" i="1" s="1"/>
  <c r="C5399" i="1"/>
  <c r="D5399" i="1" s="1"/>
  <c r="K5399" i="1" s="1"/>
  <c r="C5400" i="1"/>
  <c r="D5400" i="1" s="1"/>
  <c r="K5400" i="1" s="1"/>
  <c r="C5401" i="1"/>
  <c r="D5401" i="1" s="1"/>
  <c r="K5401" i="1" s="1"/>
  <c r="C5402" i="1"/>
  <c r="D5402" i="1" s="1"/>
  <c r="K5402" i="1" s="1"/>
  <c r="C5403" i="1"/>
  <c r="D5403" i="1" s="1"/>
  <c r="K5403" i="1" s="1"/>
  <c r="C5404" i="1"/>
  <c r="D5404" i="1" s="1"/>
  <c r="K5404" i="1" s="1"/>
  <c r="C5405" i="1"/>
  <c r="D5405" i="1" s="1"/>
  <c r="K5405" i="1" s="1"/>
  <c r="C5406" i="1"/>
  <c r="D5406" i="1" s="1"/>
  <c r="K5406" i="1" s="1"/>
  <c r="C5407" i="1"/>
  <c r="D5407" i="1" s="1"/>
  <c r="K5407" i="1" s="1"/>
  <c r="C5408" i="1"/>
  <c r="D5408" i="1" s="1"/>
  <c r="K5408" i="1" s="1"/>
  <c r="C5409" i="1"/>
  <c r="D5409" i="1" s="1"/>
  <c r="K5409" i="1" s="1"/>
  <c r="C5410" i="1"/>
  <c r="D5410" i="1" s="1"/>
  <c r="K5410" i="1" s="1"/>
  <c r="C5411" i="1"/>
  <c r="D5411" i="1" s="1"/>
  <c r="K5411" i="1" s="1"/>
  <c r="C5412" i="1"/>
  <c r="D5412" i="1" s="1"/>
  <c r="K5412" i="1" s="1"/>
  <c r="C5413" i="1"/>
  <c r="D5413" i="1" s="1"/>
  <c r="K5413" i="1" s="1"/>
  <c r="C5414" i="1"/>
  <c r="D5414" i="1" s="1"/>
  <c r="K5414" i="1" s="1"/>
  <c r="C5415" i="1"/>
  <c r="D5415" i="1" s="1"/>
  <c r="K5415" i="1" s="1"/>
  <c r="C5416" i="1"/>
  <c r="D5416" i="1" s="1"/>
  <c r="K5416" i="1" s="1"/>
  <c r="C5417" i="1"/>
  <c r="D5417" i="1" s="1"/>
  <c r="K5417" i="1" s="1"/>
  <c r="C5418" i="1"/>
  <c r="D5418" i="1" s="1"/>
  <c r="K5418" i="1" s="1"/>
  <c r="C5419" i="1"/>
  <c r="D5419" i="1" s="1"/>
  <c r="K5419" i="1" s="1"/>
  <c r="C5420" i="1"/>
  <c r="D5420" i="1" s="1"/>
  <c r="K5420" i="1" s="1"/>
  <c r="C5421" i="1"/>
  <c r="D5421" i="1" s="1"/>
  <c r="K5421" i="1" s="1"/>
  <c r="C5422" i="1"/>
  <c r="D5422" i="1" s="1"/>
  <c r="K5422" i="1" s="1"/>
  <c r="C5423" i="1"/>
  <c r="D5423" i="1" s="1"/>
  <c r="K5423" i="1" s="1"/>
  <c r="C5424" i="1"/>
  <c r="D5424" i="1" s="1"/>
  <c r="K5424" i="1" s="1"/>
  <c r="C5425" i="1"/>
  <c r="D5425" i="1" s="1"/>
  <c r="K5425" i="1" s="1"/>
  <c r="C5426" i="1"/>
  <c r="D5426" i="1" s="1"/>
  <c r="K5426" i="1" s="1"/>
  <c r="C5427" i="1"/>
  <c r="D5427" i="1" s="1"/>
  <c r="K5427" i="1" s="1"/>
  <c r="C5428" i="1"/>
  <c r="D5428" i="1" s="1"/>
  <c r="K5428" i="1" s="1"/>
  <c r="C5429" i="1"/>
  <c r="D5429" i="1" s="1"/>
  <c r="K5429" i="1" s="1"/>
  <c r="C5430" i="1"/>
  <c r="D5430" i="1" s="1"/>
  <c r="K5430" i="1" s="1"/>
  <c r="C5431" i="1"/>
  <c r="D5431" i="1" s="1"/>
  <c r="K5431" i="1" s="1"/>
  <c r="C5432" i="1"/>
  <c r="D5432" i="1" s="1"/>
  <c r="K5432" i="1" s="1"/>
  <c r="C5433" i="1"/>
  <c r="D5433" i="1" s="1"/>
  <c r="K5433" i="1" s="1"/>
  <c r="C5434" i="1"/>
  <c r="D5434" i="1" s="1"/>
  <c r="K5434" i="1" s="1"/>
  <c r="C5435" i="1"/>
  <c r="D5435" i="1" s="1"/>
  <c r="K5435" i="1" s="1"/>
  <c r="C5436" i="1"/>
  <c r="D5436" i="1" s="1"/>
  <c r="K5436" i="1" s="1"/>
  <c r="C5437" i="1"/>
  <c r="D5437" i="1" s="1"/>
  <c r="K5437" i="1" s="1"/>
  <c r="C5438" i="1"/>
  <c r="D5438" i="1" s="1"/>
  <c r="K5438" i="1" s="1"/>
  <c r="C5439" i="1"/>
  <c r="D5439" i="1" s="1"/>
  <c r="K5439" i="1" s="1"/>
  <c r="C5440" i="1"/>
  <c r="D5440" i="1" s="1"/>
  <c r="K5440" i="1" s="1"/>
  <c r="C5441" i="1"/>
  <c r="D5441" i="1" s="1"/>
  <c r="K5441" i="1" s="1"/>
  <c r="C5442" i="1"/>
  <c r="D5442" i="1" s="1"/>
  <c r="K5442" i="1" s="1"/>
  <c r="C5443" i="1"/>
  <c r="D5443" i="1" s="1"/>
  <c r="K5443" i="1" s="1"/>
  <c r="C5444" i="1"/>
  <c r="D5444" i="1" s="1"/>
  <c r="K5444" i="1" s="1"/>
  <c r="C5445" i="1"/>
  <c r="D5445" i="1" s="1"/>
  <c r="K5445" i="1" s="1"/>
  <c r="C5446" i="1"/>
  <c r="D5446" i="1" s="1"/>
  <c r="K5446" i="1" s="1"/>
  <c r="C5447" i="1"/>
  <c r="D5447" i="1" s="1"/>
  <c r="K5447" i="1" s="1"/>
  <c r="C5448" i="1"/>
  <c r="D5448" i="1" s="1"/>
  <c r="K5448" i="1" s="1"/>
  <c r="C5449" i="1"/>
  <c r="D5449" i="1" s="1"/>
  <c r="K5449" i="1" s="1"/>
  <c r="C5450" i="1"/>
  <c r="D5450" i="1" s="1"/>
  <c r="K5450" i="1" s="1"/>
  <c r="C5451" i="1"/>
  <c r="D5451" i="1" s="1"/>
  <c r="K5451" i="1" s="1"/>
  <c r="C5452" i="1"/>
  <c r="D5452" i="1" s="1"/>
  <c r="K5452" i="1" s="1"/>
  <c r="C5453" i="1"/>
  <c r="D5453" i="1" s="1"/>
  <c r="K5453" i="1" s="1"/>
  <c r="C5454" i="1"/>
  <c r="D5454" i="1" s="1"/>
  <c r="K5454" i="1" s="1"/>
  <c r="C5455" i="1"/>
  <c r="D5455" i="1" s="1"/>
  <c r="K5455" i="1" s="1"/>
  <c r="C5456" i="1"/>
  <c r="D5456" i="1" s="1"/>
  <c r="K5456" i="1" s="1"/>
  <c r="C5457" i="1"/>
  <c r="D5457" i="1" s="1"/>
  <c r="K5457" i="1" s="1"/>
  <c r="C5458" i="1"/>
  <c r="D5458" i="1" s="1"/>
  <c r="K5458" i="1" s="1"/>
  <c r="C5459" i="1"/>
  <c r="D5459" i="1" s="1"/>
  <c r="K5459" i="1" s="1"/>
  <c r="C5460" i="1"/>
  <c r="D5460" i="1" s="1"/>
  <c r="K5460" i="1" s="1"/>
  <c r="C5461" i="1"/>
  <c r="D5461" i="1" s="1"/>
  <c r="K5461" i="1" s="1"/>
  <c r="C5462" i="1"/>
  <c r="D5462" i="1" s="1"/>
  <c r="K5462" i="1" s="1"/>
  <c r="C5463" i="1"/>
  <c r="D5463" i="1" s="1"/>
  <c r="K5463" i="1" s="1"/>
  <c r="C5464" i="1"/>
  <c r="D5464" i="1" s="1"/>
  <c r="K5464" i="1" s="1"/>
  <c r="C5465" i="1"/>
  <c r="D5465" i="1" s="1"/>
  <c r="K5465" i="1" s="1"/>
  <c r="C5466" i="1"/>
  <c r="D5466" i="1" s="1"/>
  <c r="K5466" i="1" s="1"/>
  <c r="C5467" i="1"/>
  <c r="D5467" i="1" s="1"/>
  <c r="K5467" i="1" s="1"/>
  <c r="C5468" i="1"/>
  <c r="D5468" i="1" s="1"/>
  <c r="K5468" i="1" s="1"/>
  <c r="C5469" i="1"/>
  <c r="D5469" i="1" s="1"/>
  <c r="K5469" i="1" s="1"/>
  <c r="C5470" i="1"/>
  <c r="D5470" i="1" s="1"/>
  <c r="K5470" i="1" s="1"/>
  <c r="C5471" i="1"/>
  <c r="D5471" i="1" s="1"/>
  <c r="K5471" i="1" s="1"/>
  <c r="C5472" i="1"/>
  <c r="D5472" i="1" s="1"/>
  <c r="K5472" i="1" s="1"/>
  <c r="C5473" i="1"/>
  <c r="D5473" i="1" s="1"/>
  <c r="K5473" i="1" s="1"/>
  <c r="C5474" i="1"/>
  <c r="D5474" i="1" s="1"/>
  <c r="K5474" i="1" s="1"/>
  <c r="C5475" i="1"/>
  <c r="D5475" i="1" s="1"/>
  <c r="K5475" i="1" s="1"/>
  <c r="C5476" i="1"/>
  <c r="D5476" i="1" s="1"/>
  <c r="K5476" i="1" s="1"/>
  <c r="C5477" i="1"/>
  <c r="D5477" i="1" s="1"/>
  <c r="K5477" i="1" s="1"/>
  <c r="C5478" i="1"/>
  <c r="D5478" i="1" s="1"/>
  <c r="K5478" i="1" s="1"/>
  <c r="C5479" i="1"/>
  <c r="D5479" i="1" s="1"/>
  <c r="K5479" i="1" s="1"/>
  <c r="C5480" i="1"/>
  <c r="D5480" i="1" s="1"/>
  <c r="K5480" i="1" s="1"/>
  <c r="C5481" i="1"/>
  <c r="D5481" i="1" s="1"/>
  <c r="K5481" i="1" s="1"/>
  <c r="C5482" i="1"/>
  <c r="D5482" i="1" s="1"/>
  <c r="K5482" i="1" s="1"/>
  <c r="C5483" i="1"/>
  <c r="D5483" i="1" s="1"/>
  <c r="K5483" i="1" s="1"/>
  <c r="C5484" i="1"/>
  <c r="D5484" i="1" s="1"/>
  <c r="K5484" i="1" s="1"/>
  <c r="C5485" i="1"/>
  <c r="D5485" i="1" s="1"/>
  <c r="K5485" i="1" s="1"/>
  <c r="C5486" i="1"/>
  <c r="D5486" i="1" s="1"/>
  <c r="K5486" i="1" s="1"/>
  <c r="C5487" i="1"/>
  <c r="D5487" i="1" s="1"/>
  <c r="K5487" i="1" s="1"/>
  <c r="C5488" i="1"/>
  <c r="D5488" i="1" s="1"/>
  <c r="K5488" i="1" s="1"/>
  <c r="C5489" i="1"/>
  <c r="D5489" i="1" s="1"/>
  <c r="K5489" i="1" s="1"/>
  <c r="C5490" i="1"/>
  <c r="D5490" i="1" s="1"/>
  <c r="K5490" i="1" s="1"/>
  <c r="C5491" i="1"/>
  <c r="D5491" i="1" s="1"/>
  <c r="K5491" i="1" s="1"/>
  <c r="C5492" i="1"/>
  <c r="D5492" i="1" s="1"/>
  <c r="K5492" i="1" s="1"/>
  <c r="C5493" i="1"/>
  <c r="D5493" i="1" s="1"/>
  <c r="K5493" i="1" s="1"/>
  <c r="C5494" i="1"/>
  <c r="D5494" i="1" s="1"/>
  <c r="K5494" i="1" s="1"/>
  <c r="C5495" i="1"/>
  <c r="D5495" i="1" s="1"/>
  <c r="K5495" i="1" s="1"/>
  <c r="C5496" i="1"/>
  <c r="D5496" i="1" s="1"/>
  <c r="K5496" i="1" s="1"/>
  <c r="C5497" i="1"/>
  <c r="D5497" i="1" s="1"/>
  <c r="K5497" i="1" s="1"/>
  <c r="C5498" i="1"/>
  <c r="D5498" i="1" s="1"/>
  <c r="K5498" i="1" s="1"/>
  <c r="C5499" i="1"/>
  <c r="D5499" i="1" s="1"/>
  <c r="K5499" i="1" s="1"/>
  <c r="C5500" i="1"/>
  <c r="D5500" i="1" s="1"/>
  <c r="K5500" i="1" s="1"/>
  <c r="C5501" i="1"/>
  <c r="D5501" i="1" s="1"/>
  <c r="K5501" i="1" s="1"/>
  <c r="C5502" i="1"/>
  <c r="D5502" i="1" s="1"/>
  <c r="K5502" i="1" s="1"/>
  <c r="C5503" i="1"/>
  <c r="D5503" i="1" s="1"/>
  <c r="K5503" i="1" s="1"/>
  <c r="C5504" i="1"/>
  <c r="D5504" i="1" s="1"/>
  <c r="K5504" i="1" s="1"/>
  <c r="C5505" i="1"/>
  <c r="D5505" i="1" s="1"/>
  <c r="K5505" i="1" s="1"/>
  <c r="C5506" i="1"/>
  <c r="D5506" i="1" s="1"/>
  <c r="K5506" i="1" s="1"/>
  <c r="C5507" i="1"/>
  <c r="D5507" i="1" s="1"/>
  <c r="K5507" i="1" s="1"/>
  <c r="C5508" i="1"/>
  <c r="D5508" i="1" s="1"/>
  <c r="K5508" i="1" s="1"/>
  <c r="C5509" i="1"/>
  <c r="D5509" i="1" s="1"/>
  <c r="K5509" i="1" s="1"/>
  <c r="C5510" i="1"/>
  <c r="D5510" i="1" s="1"/>
  <c r="K5510" i="1" s="1"/>
  <c r="C5511" i="1"/>
  <c r="D5511" i="1" s="1"/>
  <c r="K5511" i="1" s="1"/>
  <c r="C5512" i="1"/>
  <c r="D5512" i="1" s="1"/>
  <c r="K5512" i="1" s="1"/>
  <c r="C5513" i="1"/>
  <c r="D5513" i="1" s="1"/>
  <c r="K5513" i="1" s="1"/>
  <c r="C5514" i="1"/>
  <c r="D5514" i="1" s="1"/>
  <c r="K5514" i="1" s="1"/>
  <c r="C5515" i="1"/>
  <c r="D5515" i="1" s="1"/>
  <c r="K5515" i="1" s="1"/>
  <c r="C5516" i="1"/>
  <c r="D5516" i="1" s="1"/>
  <c r="K5516" i="1" s="1"/>
  <c r="C5517" i="1"/>
  <c r="D5517" i="1" s="1"/>
  <c r="K5517" i="1" s="1"/>
  <c r="C5518" i="1"/>
  <c r="D5518" i="1" s="1"/>
  <c r="K5518" i="1" s="1"/>
  <c r="C5519" i="1"/>
  <c r="D5519" i="1" s="1"/>
  <c r="K5519" i="1" s="1"/>
  <c r="C5520" i="1"/>
  <c r="D5520" i="1" s="1"/>
  <c r="K5520" i="1" s="1"/>
  <c r="C5521" i="1"/>
  <c r="D5521" i="1" s="1"/>
  <c r="K5521" i="1" s="1"/>
  <c r="C5522" i="1"/>
  <c r="D5522" i="1" s="1"/>
  <c r="K5522" i="1" s="1"/>
  <c r="C5523" i="1"/>
  <c r="D5523" i="1" s="1"/>
  <c r="K5523" i="1" s="1"/>
  <c r="C5524" i="1"/>
  <c r="D5524" i="1" s="1"/>
  <c r="K5524" i="1" s="1"/>
  <c r="C5525" i="1"/>
  <c r="D5525" i="1" s="1"/>
  <c r="K5525" i="1" s="1"/>
  <c r="C5526" i="1"/>
  <c r="D5526" i="1" s="1"/>
  <c r="K5526" i="1" s="1"/>
  <c r="C5527" i="1"/>
  <c r="D5527" i="1" s="1"/>
  <c r="K5527" i="1" s="1"/>
  <c r="C5528" i="1"/>
  <c r="D5528" i="1" s="1"/>
  <c r="K5528" i="1" s="1"/>
  <c r="C5529" i="1"/>
  <c r="D5529" i="1" s="1"/>
  <c r="K5529" i="1" s="1"/>
  <c r="C5530" i="1"/>
  <c r="D5530" i="1" s="1"/>
  <c r="K5530" i="1" s="1"/>
  <c r="C5531" i="1"/>
  <c r="D5531" i="1" s="1"/>
  <c r="K5531" i="1" s="1"/>
  <c r="C5532" i="1"/>
  <c r="D5532" i="1" s="1"/>
  <c r="K5532" i="1" s="1"/>
  <c r="C5533" i="1"/>
  <c r="D5533" i="1" s="1"/>
  <c r="K5533" i="1" s="1"/>
  <c r="C5534" i="1"/>
  <c r="D5534" i="1" s="1"/>
  <c r="K5534" i="1" s="1"/>
  <c r="C5535" i="1"/>
  <c r="D5535" i="1" s="1"/>
  <c r="K5535" i="1" s="1"/>
  <c r="C5536" i="1"/>
  <c r="D5536" i="1" s="1"/>
  <c r="K5536" i="1" s="1"/>
  <c r="C5537" i="1"/>
  <c r="D5537" i="1" s="1"/>
  <c r="K5537" i="1" s="1"/>
  <c r="C5538" i="1"/>
  <c r="D5538" i="1" s="1"/>
  <c r="K5538" i="1" s="1"/>
  <c r="C5539" i="1"/>
  <c r="D5539" i="1" s="1"/>
  <c r="K5539" i="1" s="1"/>
  <c r="C5540" i="1"/>
  <c r="D5540" i="1" s="1"/>
  <c r="K5540" i="1" s="1"/>
  <c r="C5541" i="1"/>
  <c r="D5541" i="1" s="1"/>
  <c r="K5541" i="1" s="1"/>
  <c r="C5542" i="1"/>
  <c r="D5542" i="1" s="1"/>
  <c r="K5542" i="1" s="1"/>
  <c r="C5543" i="1"/>
  <c r="D5543" i="1" s="1"/>
  <c r="K5543" i="1" s="1"/>
  <c r="C5544" i="1"/>
  <c r="D5544" i="1" s="1"/>
  <c r="K5544" i="1" s="1"/>
  <c r="C5545" i="1"/>
  <c r="D5545" i="1" s="1"/>
  <c r="K5545" i="1" s="1"/>
  <c r="C5546" i="1"/>
  <c r="D5546" i="1" s="1"/>
  <c r="K5546" i="1" s="1"/>
  <c r="C5547" i="1"/>
  <c r="D5547" i="1" s="1"/>
  <c r="K5547" i="1" s="1"/>
  <c r="C5548" i="1"/>
  <c r="D5548" i="1" s="1"/>
  <c r="K5548" i="1" s="1"/>
  <c r="C5549" i="1"/>
  <c r="D5549" i="1" s="1"/>
  <c r="K5549" i="1" s="1"/>
  <c r="C5550" i="1"/>
  <c r="D5550" i="1" s="1"/>
  <c r="K5550" i="1" s="1"/>
  <c r="C5551" i="1"/>
  <c r="D5551" i="1" s="1"/>
  <c r="K5551" i="1" s="1"/>
  <c r="C5552" i="1"/>
  <c r="D5552" i="1" s="1"/>
  <c r="K5552" i="1" s="1"/>
  <c r="C5553" i="1"/>
  <c r="D5553" i="1" s="1"/>
  <c r="K5553" i="1" s="1"/>
  <c r="C5554" i="1"/>
  <c r="D5554" i="1" s="1"/>
  <c r="K5554" i="1" s="1"/>
  <c r="C5555" i="1"/>
  <c r="D5555" i="1" s="1"/>
  <c r="K5555" i="1" s="1"/>
  <c r="C5556" i="1"/>
  <c r="D5556" i="1" s="1"/>
  <c r="K5556" i="1" s="1"/>
  <c r="C5557" i="1"/>
  <c r="D5557" i="1" s="1"/>
  <c r="K5557" i="1" s="1"/>
  <c r="C5558" i="1"/>
  <c r="D5558" i="1" s="1"/>
  <c r="K5558" i="1" s="1"/>
  <c r="C5559" i="1"/>
  <c r="D5559" i="1" s="1"/>
  <c r="K5559" i="1" s="1"/>
  <c r="C5560" i="1"/>
  <c r="D5560" i="1" s="1"/>
  <c r="K5560" i="1" s="1"/>
  <c r="C5561" i="1"/>
  <c r="D5561" i="1" s="1"/>
  <c r="K5561" i="1" s="1"/>
  <c r="C5562" i="1"/>
  <c r="D5562" i="1" s="1"/>
  <c r="K5562" i="1" s="1"/>
  <c r="C5563" i="1"/>
  <c r="D5563" i="1" s="1"/>
  <c r="K5563" i="1" s="1"/>
  <c r="C5564" i="1"/>
  <c r="D5564" i="1" s="1"/>
  <c r="K5564" i="1" s="1"/>
  <c r="C5565" i="1"/>
  <c r="D5565" i="1" s="1"/>
  <c r="K5565" i="1" s="1"/>
  <c r="C5566" i="1"/>
  <c r="D5566" i="1" s="1"/>
  <c r="K5566" i="1" s="1"/>
  <c r="C5567" i="1"/>
  <c r="D5567" i="1" s="1"/>
  <c r="K5567" i="1" s="1"/>
  <c r="C5568" i="1"/>
  <c r="D5568" i="1" s="1"/>
  <c r="K5568" i="1" s="1"/>
  <c r="C5569" i="1"/>
  <c r="D5569" i="1" s="1"/>
  <c r="K5569" i="1" s="1"/>
  <c r="C5570" i="1"/>
  <c r="D5570" i="1" s="1"/>
  <c r="K5570" i="1" s="1"/>
  <c r="C5571" i="1"/>
  <c r="D5571" i="1" s="1"/>
  <c r="K5571" i="1" s="1"/>
  <c r="C5572" i="1"/>
  <c r="D5572" i="1" s="1"/>
  <c r="K5572" i="1" s="1"/>
  <c r="C5573" i="1"/>
  <c r="D5573" i="1" s="1"/>
  <c r="K5573" i="1" s="1"/>
  <c r="C5574" i="1"/>
  <c r="D5574" i="1" s="1"/>
  <c r="K5574" i="1" s="1"/>
  <c r="C5575" i="1"/>
  <c r="D5575" i="1" s="1"/>
  <c r="K5575" i="1" s="1"/>
  <c r="C5576" i="1"/>
  <c r="D5576" i="1" s="1"/>
  <c r="K5576" i="1" s="1"/>
  <c r="C5577" i="1"/>
  <c r="D5577" i="1" s="1"/>
  <c r="K5577" i="1" s="1"/>
  <c r="C5578" i="1"/>
  <c r="D5578" i="1" s="1"/>
  <c r="K5578" i="1" s="1"/>
  <c r="C5579" i="1"/>
  <c r="D5579" i="1" s="1"/>
  <c r="K5579" i="1" s="1"/>
  <c r="C5580" i="1"/>
  <c r="D5580" i="1" s="1"/>
  <c r="K5580" i="1" s="1"/>
  <c r="C5581" i="1"/>
  <c r="D5581" i="1" s="1"/>
  <c r="K5581" i="1" s="1"/>
  <c r="C5582" i="1"/>
  <c r="D5582" i="1" s="1"/>
  <c r="K5582" i="1" s="1"/>
  <c r="C5583" i="1"/>
  <c r="D5583" i="1" s="1"/>
  <c r="K5583" i="1" s="1"/>
  <c r="C5584" i="1"/>
  <c r="D5584" i="1" s="1"/>
  <c r="K5584" i="1" s="1"/>
  <c r="C5585" i="1"/>
  <c r="D5585" i="1" s="1"/>
  <c r="K5585" i="1" s="1"/>
  <c r="C5586" i="1"/>
  <c r="D5586" i="1" s="1"/>
  <c r="K5586" i="1" s="1"/>
  <c r="C5587" i="1"/>
  <c r="D5587" i="1" s="1"/>
  <c r="K5587" i="1" s="1"/>
  <c r="C5588" i="1"/>
  <c r="D5588" i="1" s="1"/>
  <c r="K5588" i="1" s="1"/>
  <c r="C5589" i="1"/>
  <c r="D5589" i="1" s="1"/>
  <c r="K5589" i="1" s="1"/>
  <c r="C5590" i="1"/>
  <c r="D5590" i="1" s="1"/>
  <c r="K5590" i="1" s="1"/>
  <c r="C5591" i="1"/>
  <c r="D5591" i="1" s="1"/>
  <c r="K5591" i="1" s="1"/>
  <c r="C5592" i="1"/>
  <c r="D5592" i="1" s="1"/>
  <c r="K5592" i="1" s="1"/>
  <c r="C5593" i="1"/>
  <c r="D5593" i="1" s="1"/>
  <c r="K5593" i="1" s="1"/>
  <c r="C5594" i="1"/>
  <c r="D5594" i="1" s="1"/>
  <c r="K5594" i="1" s="1"/>
  <c r="C5595" i="1"/>
  <c r="D5595" i="1" s="1"/>
  <c r="K5595" i="1" s="1"/>
  <c r="C5596" i="1"/>
  <c r="D5596" i="1" s="1"/>
  <c r="K5596" i="1" s="1"/>
  <c r="C5597" i="1"/>
  <c r="D5597" i="1" s="1"/>
  <c r="K5597" i="1" s="1"/>
  <c r="C5598" i="1"/>
  <c r="D5598" i="1" s="1"/>
  <c r="K5598" i="1" s="1"/>
  <c r="C5599" i="1"/>
  <c r="D5599" i="1" s="1"/>
  <c r="K5599" i="1" s="1"/>
  <c r="C5600" i="1"/>
  <c r="D5600" i="1" s="1"/>
  <c r="K5600" i="1" s="1"/>
  <c r="C5601" i="1"/>
  <c r="D5601" i="1" s="1"/>
  <c r="K5601" i="1" s="1"/>
  <c r="C5602" i="1"/>
  <c r="D5602" i="1" s="1"/>
  <c r="K5602" i="1" s="1"/>
  <c r="C5603" i="1"/>
  <c r="D5603" i="1" s="1"/>
  <c r="K5603" i="1" s="1"/>
  <c r="C5604" i="1"/>
  <c r="D5604" i="1" s="1"/>
  <c r="K5604" i="1" s="1"/>
  <c r="C5605" i="1"/>
  <c r="D5605" i="1" s="1"/>
  <c r="K5605" i="1" s="1"/>
  <c r="C5606" i="1"/>
  <c r="D5606" i="1" s="1"/>
  <c r="K5606" i="1" s="1"/>
  <c r="C5607" i="1"/>
  <c r="D5607" i="1" s="1"/>
  <c r="K5607" i="1" s="1"/>
  <c r="C5608" i="1"/>
  <c r="D5608" i="1" s="1"/>
  <c r="K5608" i="1" s="1"/>
  <c r="C5609" i="1"/>
  <c r="D5609" i="1" s="1"/>
  <c r="K5609" i="1" s="1"/>
  <c r="C5610" i="1"/>
  <c r="D5610" i="1" s="1"/>
  <c r="K5610" i="1" s="1"/>
  <c r="C5611" i="1"/>
  <c r="D5611" i="1" s="1"/>
  <c r="K5611" i="1" s="1"/>
  <c r="C5612" i="1"/>
  <c r="D5612" i="1" s="1"/>
  <c r="K5612" i="1" s="1"/>
  <c r="C5613" i="1"/>
  <c r="D5613" i="1" s="1"/>
  <c r="K5613" i="1" s="1"/>
  <c r="C5614" i="1"/>
  <c r="D5614" i="1" s="1"/>
  <c r="K5614" i="1" s="1"/>
  <c r="C5615" i="1"/>
  <c r="D5615" i="1" s="1"/>
  <c r="K5615" i="1" s="1"/>
  <c r="C5616" i="1"/>
  <c r="D5616" i="1" s="1"/>
  <c r="K5616" i="1" s="1"/>
  <c r="C5617" i="1"/>
  <c r="D5617" i="1" s="1"/>
  <c r="K5617" i="1" s="1"/>
  <c r="C5618" i="1"/>
  <c r="D5618" i="1" s="1"/>
  <c r="K5618" i="1" s="1"/>
  <c r="C5619" i="1"/>
  <c r="D5619" i="1" s="1"/>
  <c r="K5619" i="1" s="1"/>
  <c r="C5620" i="1"/>
  <c r="D5620" i="1" s="1"/>
  <c r="K5620" i="1" s="1"/>
  <c r="C5621" i="1"/>
  <c r="D5621" i="1" s="1"/>
  <c r="K5621" i="1" s="1"/>
  <c r="C5622" i="1"/>
  <c r="D5622" i="1" s="1"/>
  <c r="K5622" i="1" s="1"/>
  <c r="C5623" i="1"/>
  <c r="D5623" i="1" s="1"/>
  <c r="K5623" i="1" s="1"/>
  <c r="C5624" i="1"/>
  <c r="D5624" i="1" s="1"/>
  <c r="K5624" i="1" s="1"/>
  <c r="C5625" i="1"/>
  <c r="D5625" i="1" s="1"/>
  <c r="K5625" i="1" s="1"/>
  <c r="C5626" i="1"/>
  <c r="D5626" i="1" s="1"/>
  <c r="K5626" i="1" s="1"/>
  <c r="C5627" i="1"/>
  <c r="D5627" i="1" s="1"/>
  <c r="K5627" i="1" s="1"/>
  <c r="C5628" i="1"/>
  <c r="D5628" i="1" s="1"/>
  <c r="K5628" i="1" s="1"/>
  <c r="C5629" i="1"/>
  <c r="D5629" i="1" s="1"/>
  <c r="K5629" i="1" s="1"/>
  <c r="C5630" i="1"/>
  <c r="D5630" i="1" s="1"/>
  <c r="K5630" i="1" s="1"/>
  <c r="C5631" i="1"/>
  <c r="D5631" i="1" s="1"/>
  <c r="K5631" i="1" s="1"/>
  <c r="C5632" i="1"/>
  <c r="D5632" i="1" s="1"/>
  <c r="K5632" i="1" s="1"/>
  <c r="C5633" i="1"/>
  <c r="D5633" i="1" s="1"/>
  <c r="K5633" i="1" s="1"/>
  <c r="C5634" i="1"/>
  <c r="D5634" i="1" s="1"/>
  <c r="K5634" i="1" s="1"/>
  <c r="C5635" i="1"/>
  <c r="D5635" i="1" s="1"/>
  <c r="K5635" i="1" s="1"/>
  <c r="C5636" i="1"/>
  <c r="D5636" i="1" s="1"/>
  <c r="K5636" i="1" s="1"/>
  <c r="C5637" i="1"/>
  <c r="D5637" i="1" s="1"/>
  <c r="K5637" i="1" s="1"/>
  <c r="C5638" i="1"/>
  <c r="D5638" i="1" s="1"/>
  <c r="K5638" i="1" s="1"/>
  <c r="C5639" i="1"/>
  <c r="D5639" i="1" s="1"/>
  <c r="K5639" i="1" s="1"/>
  <c r="C5640" i="1"/>
  <c r="D5640" i="1" s="1"/>
  <c r="K5640" i="1" s="1"/>
  <c r="C5641" i="1"/>
  <c r="D5641" i="1" s="1"/>
  <c r="K5641" i="1" s="1"/>
  <c r="C5642" i="1"/>
  <c r="D5642" i="1" s="1"/>
  <c r="K5642" i="1" s="1"/>
  <c r="C5643" i="1"/>
  <c r="D5643" i="1" s="1"/>
  <c r="K5643" i="1" s="1"/>
  <c r="C5644" i="1"/>
  <c r="D5644" i="1" s="1"/>
  <c r="K5644" i="1" s="1"/>
  <c r="C5645" i="1"/>
  <c r="D5645" i="1" s="1"/>
  <c r="K5645" i="1" s="1"/>
  <c r="C5646" i="1"/>
  <c r="D5646" i="1" s="1"/>
  <c r="K5646" i="1" s="1"/>
  <c r="C5647" i="1"/>
  <c r="D5647" i="1" s="1"/>
  <c r="K5647" i="1" s="1"/>
  <c r="C5648" i="1"/>
  <c r="D5648" i="1" s="1"/>
  <c r="K5648" i="1" s="1"/>
  <c r="C5649" i="1"/>
  <c r="D5649" i="1" s="1"/>
  <c r="K5649" i="1" s="1"/>
  <c r="C5650" i="1"/>
  <c r="D5650" i="1" s="1"/>
  <c r="K5650" i="1" s="1"/>
  <c r="C5651" i="1"/>
  <c r="D5651" i="1" s="1"/>
  <c r="K5651" i="1" s="1"/>
  <c r="C5652" i="1"/>
  <c r="D5652" i="1" s="1"/>
  <c r="K5652" i="1" s="1"/>
  <c r="C5653" i="1"/>
  <c r="D5653" i="1" s="1"/>
  <c r="K5653" i="1" s="1"/>
  <c r="C5654" i="1"/>
  <c r="D5654" i="1" s="1"/>
  <c r="K5654" i="1" s="1"/>
  <c r="C5655" i="1"/>
  <c r="D5655" i="1" s="1"/>
  <c r="K5655" i="1" s="1"/>
  <c r="C5656" i="1"/>
  <c r="D5656" i="1" s="1"/>
  <c r="K5656" i="1" s="1"/>
  <c r="C5657" i="1"/>
  <c r="D5657" i="1" s="1"/>
  <c r="K5657" i="1" s="1"/>
  <c r="C5658" i="1"/>
  <c r="D5658" i="1" s="1"/>
  <c r="K5658" i="1" s="1"/>
  <c r="C5659" i="1"/>
  <c r="D5659" i="1" s="1"/>
  <c r="K5659" i="1" s="1"/>
  <c r="C5660" i="1"/>
  <c r="D5660" i="1" s="1"/>
  <c r="K5660" i="1" s="1"/>
  <c r="C5661" i="1"/>
  <c r="D5661" i="1" s="1"/>
  <c r="K5661" i="1" s="1"/>
  <c r="C5662" i="1"/>
  <c r="D5662" i="1" s="1"/>
  <c r="K5662" i="1" s="1"/>
  <c r="C5663" i="1"/>
  <c r="D5663" i="1" s="1"/>
  <c r="K5663" i="1" s="1"/>
  <c r="C5664" i="1"/>
  <c r="D5664" i="1" s="1"/>
  <c r="K5664" i="1" s="1"/>
  <c r="C5665" i="1"/>
  <c r="D5665" i="1" s="1"/>
  <c r="K5665" i="1" s="1"/>
  <c r="C5666" i="1"/>
  <c r="D5666" i="1" s="1"/>
  <c r="K5666" i="1" s="1"/>
  <c r="C5667" i="1"/>
  <c r="D5667" i="1" s="1"/>
  <c r="K5667" i="1" s="1"/>
  <c r="C5668" i="1"/>
  <c r="D5668" i="1" s="1"/>
  <c r="K5668" i="1" s="1"/>
  <c r="C5669" i="1"/>
  <c r="D5669" i="1" s="1"/>
  <c r="K5669" i="1" s="1"/>
  <c r="C5670" i="1"/>
  <c r="D5670" i="1" s="1"/>
  <c r="K5670" i="1" s="1"/>
  <c r="C5671" i="1"/>
  <c r="D5671" i="1" s="1"/>
  <c r="K5671" i="1" s="1"/>
  <c r="C5672" i="1"/>
  <c r="D5672" i="1" s="1"/>
  <c r="K5672" i="1" s="1"/>
  <c r="C5673" i="1"/>
  <c r="D5673" i="1" s="1"/>
  <c r="K5673" i="1" s="1"/>
  <c r="C5674" i="1"/>
  <c r="D5674" i="1" s="1"/>
  <c r="K5674" i="1" s="1"/>
  <c r="C5675" i="1"/>
  <c r="D5675" i="1" s="1"/>
  <c r="K5675" i="1" s="1"/>
  <c r="C5676" i="1"/>
  <c r="D5676" i="1" s="1"/>
  <c r="K5676" i="1" s="1"/>
  <c r="C5677" i="1"/>
  <c r="D5677" i="1" s="1"/>
  <c r="K5677" i="1" s="1"/>
  <c r="C5678" i="1"/>
  <c r="D5678" i="1" s="1"/>
  <c r="K5678" i="1" s="1"/>
  <c r="C5679" i="1"/>
  <c r="D5679" i="1" s="1"/>
  <c r="K5679" i="1" s="1"/>
  <c r="C5680" i="1"/>
  <c r="D5680" i="1" s="1"/>
  <c r="K5680" i="1" s="1"/>
  <c r="C5681" i="1"/>
  <c r="D5681" i="1" s="1"/>
  <c r="K5681" i="1" s="1"/>
  <c r="C5682" i="1"/>
  <c r="D5682" i="1" s="1"/>
  <c r="K5682" i="1" s="1"/>
  <c r="C5683" i="1"/>
  <c r="D5683" i="1" s="1"/>
  <c r="K5683" i="1" s="1"/>
  <c r="C5684" i="1"/>
  <c r="D5684" i="1" s="1"/>
  <c r="K5684" i="1" s="1"/>
  <c r="C5685" i="1"/>
  <c r="D5685" i="1" s="1"/>
  <c r="K5685" i="1" s="1"/>
  <c r="C5686" i="1"/>
  <c r="D5686" i="1" s="1"/>
  <c r="K5686" i="1" s="1"/>
  <c r="C5687" i="1"/>
  <c r="D5687" i="1" s="1"/>
  <c r="K5687" i="1" s="1"/>
  <c r="C5688" i="1"/>
  <c r="D5688" i="1" s="1"/>
  <c r="K5688" i="1" s="1"/>
  <c r="C5689" i="1"/>
  <c r="D5689" i="1" s="1"/>
  <c r="K5689" i="1" s="1"/>
  <c r="C5690" i="1"/>
  <c r="D5690" i="1" s="1"/>
  <c r="K5690" i="1" s="1"/>
  <c r="C5691" i="1"/>
  <c r="D5691" i="1" s="1"/>
  <c r="K5691" i="1" s="1"/>
  <c r="C5692" i="1"/>
  <c r="D5692" i="1" s="1"/>
  <c r="K5692" i="1" s="1"/>
  <c r="C5693" i="1"/>
  <c r="D5693" i="1" s="1"/>
  <c r="K5693" i="1" s="1"/>
  <c r="C5694" i="1"/>
  <c r="D5694" i="1" s="1"/>
  <c r="K5694" i="1" s="1"/>
  <c r="C5695" i="1"/>
  <c r="D5695" i="1" s="1"/>
  <c r="K5695" i="1" s="1"/>
  <c r="C5696" i="1"/>
  <c r="D5696" i="1" s="1"/>
  <c r="K5696" i="1" s="1"/>
  <c r="C5697" i="1"/>
  <c r="D5697" i="1" s="1"/>
  <c r="K5697" i="1" s="1"/>
  <c r="C5698" i="1"/>
  <c r="D5698" i="1" s="1"/>
  <c r="K5698" i="1" s="1"/>
  <c r="C5699" i="1"/>
  <c r="D5699" i="1" s="1"/>
  <c r="K5699" i="1" s="1"/>
  <c r="C5700" i="1"/>
  <c r="D5700" i="1" s="1"/>
  <c r="K5700" i="1" s="1"/>
  <c r="C5701" i="1"/>
  <c r="D5701" i="1" s="1"/>
  <c r="K5701" i="1" s="1"/>
  <c r="C5702" i="1"/>
  <c r="D5702" i="1" s="1"/>
  <c r="K5702" i="1" s="1"/>
  <c r="C5703" i="1"/>
  <c r="D5703" i="1" s="1"/>
  <c r="K5703" i="1" s="1"/>
  <c r="C5704" i="1"/>
  <c r="D5704" i="1" s="1"/>
  <c r="K5704" i="1" s="1"/>
  <c r="C5705" i="1"/>
  <c r="D5705" i="1" s="1"/>
  <c r="K5705" i="1" s="1"/>
  <c r="C5706" i="1"/>
  <c r="D5706" i="1" s="1"/>
  <c r="K5706" i="1" s="1"/>
  <c r="C5707" i="1"/>
  <c r="D5707" i="1" s="1"/>
  <c r="K5707" i="1" s="1"/>
  <c r="C5708" i="1"/>
  <c r="D5708" i="1" s="1"/>
  <c r="K5708" i="1" s="1"/>
  <c r="C5709" i="1"/>
  <c r="D5709" i="1" s="1"/>
  <c r="K5709" i="1" s="1"/>
  <c r="C5710" i="1"/>
  <c r="D5710" i="1" s="1"/>
  <c r="K5710" i="1" s="1"/>
  <c r="C5711" i="1"/>
  <c r="D5711" i="1" s="1"/>
  <c r="K5711" i="1" s="1"/>
  <c r="C5712" i="1"/>
  <c r="D5712" i="1" s="1"/>
  <c r="K5712" i="1" s="1"/>
  <c r="C5713" i="1"/>
  <c r="D5713" i="1" s="1"/>
  <c r="K5713" i="1" s="1"/>
  <c r="C5714" i="1"/>
  <c r="D5714" i="1" s="1"/>
  <c r="K5714" i="1" s="1"/>
  <c r="C5715" i="1"/>
  <c r="D5715" i="1" s="1"/>
  <c r="K5715" i="1" s="1"/>
  <c r="C5716" i="1"/>
  <c r="D5716" i="1" s="1"/>
  <c r="K5716" i="1" s="1"/>
  <c r="C5717" i="1"/>
  <c r="D5717" i="1" s="1"/>
  <c r="K5717" i="1" s="1"/>
  <c r="C5718" i="1"/>
  <c r="D5718" i="1" s="1"/>
  <c r="K5718" i="1" s="1"/>
  <c r="C5719" i="1"/>
  <c r="D5719" i="1" s="1"/>
  <c r="K5719" i="1" s="1"/>
  <c r="C5720" i="1"/>
  <c r="D5720" i="1" s="1"/>
  <c r="K5720" i="1" s="1"/>
  <c r="C5721" i="1"/>
  <c r="D5721" i="1" s="1"/>
  <c r="K5721" i="1" s="1"/>
  <c r="C5722" i="1"/>
  <c r="D5722" i="1" s="1"/>
  <c r="K5722" i="1" s="1"/>
  <c r="C5723" i="1"/>
  <c r="D5723" i="1" s="1"/>
  <c r="K5723" i="1" s="1"/>
  <c r="C5724" i="1"/>
  <c r="D5724" i="1" s="1"/>
  <c r="K5724" i="1" s="1"/>
  <c r="C5725" i="1"/>
  <c r="D5725" i="1" s="1"/>
  <c r="K5725" i="1" s="1"/>
  <c r="C5726" i="1"/>
  <c r="D5726" i="1" s="1"/>
  <c r="K5726" i="1" s="1"/>
  <c r="C5727" i="1"/>
  <c r="D5727" i="1" s="1"/>
  <c r="K5727" i="1" s="1"/>
  <c r="C5728" i="1"/>
  <c r="D5728" i="1" s="1"/>
  <c r="K5728" i="1" s="1"/>
  <c r="C5729" i="1"/>
  <c r="D5729" i="1" s="1"/>
  <c r="K5729" i="1" s="1"/>
  <c r="C5730" i="1"/>
  <c r="D5730" i="1" s="1"/>
  <c r="K5730" i="1" s="1"/>
  <c r="C5731" i="1"/>
  <c r="D5731" i="1" s="1"/>
  <c r="K5731" i="1" s="1"/>
  <c r="C5732" i="1"/>
  <c r="D5732" i="1" s="1"/>
  <c r="K5732" i="1" s="1"/>
  <c r="C5733" i="1"/>
  <c r="D5733" i="1" s="1"/>
  <c r="K5733" i="1" s="1"/>
  <c r="C5734" i="1"/>
  <c r="D5734" i="1" s="1"/>
  <c r="K5734" i="1" s="1"/>
  <c r="C5735" i="1"/>
  <c r="D5735" i="1" s="1"/>
  <c r="K5735" i="1" s="1"/>
  <c r="C5736" i="1"/>
  <c r="D5736" i="1" s="1"/>
  <c r="K5736" i="1" s="1"/>
  <c r="C5737" i="1"/>
  <c r="D5737" i="1" s="1"/>
  <c r="K5737" i="1" s="1"/>
  <c r="C5738" i="1"/>
  <c r="D5738" i="1" s="1"/>
  <c r="K5738" i="1" s="1"/>
  <c r="C5739" i="1"/>
  <c r="D5739" i="1" s="1"/>
  <c r="K5739" i="1" s="1"/>
  <c r="C5740" i="1"/>
  <c r="D5740" i="1" s="1"/>
  <c r="K5740" i="1" s="1"/>
  <c r="C5741" i="1"/>
  <c r="D5741" i="1" s="1"/>
  <c r="K5741" i="1" s="1"/>
  <c r="C5742" i="1"/>
  <c r="D5742" i="1" s="1"/>
  <c r="K5742" i="1" s="1"/>
  <c r="C5743" i="1"/>
  <c r="D5743" i="1" s="1"/>
  <c r="K5743" i="1" s="1"/>
  <c r="C5744" i="1"/>
  <c r="D5744" i="1" s="1"/>
  <c r="K5744" i="1" s="1"/>
  <c r="C5745" i="1"/>
  <c r="D5745" i="1" s="1"/>
  <c r="K5745" i="1" s="1"/>
  <c r="C5746" i="1"/>
  <c r="D5746" i="1" s="1"/>
  <c r="K5746" i="1" s="1"/>
  <c r="C5747" i="1"/>
  <c r="D5747" i="1" s="1"/>
  <c r="K5747" i="1" s="1"/>
  <c r="C5748" i="1"/>
  <c r="D5748" i="1" s="1"/>
  <c r="K5748" i="1" s="1"/>
  <c r="C5749" i="1"/>
  <c r="D5749" i="1" s="1"/>
  <c r="K5749" i="1" s="1"/>
  <c r="C5750" i="1"/>
  <c r="D5750" i="1" s="1"/>
  <c r="K5750" i="1" s="1"/>
  <c r="C5751" i="1"/>
  <c r="D5751" i="1" s="1"/>
  <c r="K5751" i="1" s="1"/>
  <c r="C5752" i="1"/>
  <c r="D5752" i="1" s="1"/>
  <c r="K5752" i="1" s="1"/>
  <c r="C5753" i="1"/>
  <c r="D5753" i="1" s="1"/>
  <c r="K5753" i="1" s="1"/>
  <c r="C5754" i="1"/>
  <c r="D5754" i="1" s="1"/>
  <c r="K5754" i="1" s="1"/>
  <c r="C5755" i="1"/>
  <c r="D5755" i="1" s="1"/>
  <c r="K5755" i="1" s="1"/>
  <c r="C5756" i="1"/>
  <c r="D5756" i="1" s="1"/>
  <c r="K5756" i="1" s="1"/>
  <c r="C5757" i="1"/>
  <c r="D5757" i="1" s="1"/>
  <c r="K5757" i="1" s="1"/>
  <c r="C5758" i="1"/>
  <c r="D5758" i="1" s="1"/>
  <c r="K5758" i="1" s="1"/>
  <c r="C5759" i="1"/>
  <c r="D5759" i="1" s="1"/>
  <c r="K5759" i="1" s="1"/>
  <c r="C5760" i="1"/>
  <c r="D5760" i="1" s="1"/>
  <c r="K5760" i="1" s="1"/>
  <c r="C5761" i="1"/>
  <c r="D5761" i="1" s="1"/>
  <c r="K5761" i="1" s="1"/>
  <c r="C5762" i="1"/>
  <c r="D5762" i="1" s="1"/>
  <c r="K5762" i="1" s="1"/>
  <c r="C5763" i="1"/>
  <c r="D5763" i="1" s="1"/>
  <c r="K5763" i="1" s="1"/>
  <c r="C5764" i="1"/>
  <c r="D5764" i="1" s="1"/>
  <c r="K5764" i="1" s="1"/>
  <c r="C5765" i="1"/>
  <c r="D5765" i="1" s="1"/>
  <c r="K5765" i="1" s="1"/>
  <c r="C5766" i="1"/>
  <c r="D5766" i="1" s="1"/>
  <c r="K5766" i="1" s="1"/>
  <c r="C5767" i="1"/>
  <c r="D5767" i="1" s="1"/>
  <c r="K5767" i="1" s="1"/>
  <c r="C5768" i="1"/>
  <c r="D5768" i="1" s="1"/>
  <c r="K5768" i="1" s="1"/>
  <c r="C5769" i="1"/>
  <c r="D5769" i="1" s="1"/>
  <c r="K5769" i="1" s="1"/>
  <c r="C5770" i="1"/>
  <c r="D5770" i="1" s="1"/>
  <c r="K5770" i="1" s="1"/>
  <c r="C5771" i="1"/>
  <c r="D5771" i="1" s="1"/>
  <c r="K5771" i="1" s="1"/>
  <c r="C5772" i="1"/>
  <c r="D5772" i="1" s="1"/>
  <c r="K5772" i="1" s="1"/>
  <c r="C5773" i="1"/>
  <c r="D5773" i="1" s="1"/>
  <c r="K5773" i="1" s="1"/>
  <c r="C5774" i="1"/>
  <c r="D5774" i="1" s="1"/>
  <c r="K5774" i="1" s="1"/>
  <c r="C5775" i="1"/>
  <c r="D5775" i="1" s="1"/>
  <c r="K5775" i="1" s="1"/>
  <c r="C5776" i="1"/>
  <c r="D5776" i="1" s="1"/>
  <c r="K5776" i="1" s="1"/>
  <c r="C5777" i="1"/>
  <c r="D5777" i="1" s="1"/>
  <c r="K5777" i="1" s="1"/>
  <c r="C5778" i="1"/>
  <c r="D5778" i="1" s="1"/>
  <c r="K5778" i="1" s="1"/>
  <c r="C5779" i="1"/>
  <c r="D5779" i="1" s="1"/>
  <c r="K5779" i="1" s="1"/>
  <c r="C5780" i="1"/>
  <c r="D5780" i="1" s="1"/>
  <c r="K5780" i="1" s="1"/>
  <c r="C5781" i="1"/>
  <c r="D5781" i="1" s="1"/>
  <c r="K5781" i="1" s="1"/>
  <c r="C5782" i="1"/>
  <c r="D5782" i="1" s="1"/>
  <c r="K5782" i="1" s="1"/>
  <c r="C5783" i="1"/>
  <c r="D5783" i="1" s="1"/>
  <c r="K5783" i="1" s="1"/>
  <c r="C5784" i="1"/>
  <c r="D5784" i="1" s="1"/>
  <c r="K5784" i="1" s="1"/>
  <c r="C5785" i="1"/>
  <c r="D5785" i="1" s="1"/>
  <c r="K5785" i="1" s="1"/>
  <c r="C5786" i="1"/>
  <c r="D5786" i="1" s="1"/>
  <c r="K5786" i="1" s="1"/>
  <c r="C5787" i="1"/>
  <c r="D5787" i="1" s="1"/>
  <c r="K5787" i="1" s="1"/>
  <c r="C5788" i="1"/>
  <c r="D5788" i="1" s="1"/>
  <c r="K5788" i="1" s="1"/>
  <c r="C5789" i="1"/>
  <c r="D5789" i="1" s="1"/>
  <c r="K5789" i="1" s="1"/>
  <c r="C5790" i="1"/>
  <c r="D5790" i="1" s="1"/>
  <c r="K5790" i="1" s="1"/>
  <c r="C5791" i="1"/>
  <c r="D5791" i="1" s="1"/>
  <c r="K5791" i="1" s="1"/>
  <c r="C5792" i="1"/>
  <c r="D5792" i="1" s="1"/>
  <c r="K5792" i="1" s="1"/>
  <c r="C5793" i="1"/>
  <c r="D5793" i="1" s="1"/>
  <c r="K5793" i="1" s="1"/>
  <c r="C5794" i="1"/>
  <c r="D5794" i="1" s="1"/>
  <c r="K5794" i="1" s="1"/>
  <c r="C5795" i="1"/>
  <c r="D5795" i="1" s="1"/>
  <c r="K5795" i="1" s="1"/>
  <c r="C5796" i="1"/>
  <c r="D5796" i="1" s="1"/>
  <c r="K5796" i="1" s="1"/>
  <c r="C5797" i="1"/>
  <c r="D5797" i="1" s="1"/>
  <c r="K5797" i="1" s="1"/>
  <c r="C5798" i="1"/>
  <c r="D5798" i="1" s="1"/>
  <c r="K5798" i="1" s="1"/>
  <c r="C5799" i="1"/>
  <c r="D5799" i="1" s="1"/>
  <c r="K5799" i="1" s="1"/>
  <c r="C5800" i="1"/>
  <c r="D5800" i="1" s="1"/>
  <c r="K5800" i="1" s="1"/>
  <c r="C5801" i="1"/>
  <c r="D5801" i="1" s="1"/>
  <c r="K5801" i="1" s="1"/>
  <c r="C5802" i="1"/>
  <c r="D5802" i="1" s="1"/>
  <c r="K5802" i="1" s="1"/>
  <c r="C5803" i="1"/>
  <c r="D5803" i="1" s="1"/>
  <c r="K5803" i="1" s="1"/>
  <c r="C5804" i="1"/>
  <c r="D5804" i="1" s="1"/>
  <c r="K5804" i="1" s="1"/>
  <c r="C5805" i="1"/>
  <c r="D5805" i="1" s="1"/>
  <c r="K5805" i="1" s="1"/>
  <c r="C5806" i="1"/>
  <c r="D5806" i="1" s="1"/>
  <c r="K5806" i="1" s="1"/>
  <c r="C5807" i="1"/>
  <c r="D5807" i="1" s="1"/>
  <c r="K5807" i="1" s="1"/>
  <c r="C5808" i="1"/>
  <c r="D5808" i="1" s="1"/>
  <c r="K5808" i="1" s="1"/>
  <c r="C5809" i="1"/>
  <c r="D5809" i="1" s="1"/>
  <c r="K5809" i="1" s="1"/>
  <c r="C5810" i="1"/>
  <c r="D5810" i="1" s="1"/>
  <c r="K5810" i="1" s="1"/>
  <c r="C5811" i="1"/>
  <c r="D5811" i="1" s="1"/>
  <c r="K5811" i="1" s="1"/>
  <c r="C5812" i="1"/>
  <c r="D5812" i="1" s="1"/>
  <c r="K5812" i="1" s="1"/>
  <c r="C5813" i="1"/>
  <c r="D5813" i="1" s="1"/>
  <c r="K5813" i="1" s="1"/>
  <c r="C5814" i="1"/>
  <c r="D5814" i="1" s="1"/>
  <c r="K5814" i="1" s="1"/>
  <c r="C5815" i="1"/>
  <c r="D5815" i="1" s="1"/>
  <c r="K5815" i="1" s="1"/>
  <c r="C5816" i="1"/>
  <c r="D5816" i="1" s="1"/>
  <c r="K5816" i="1" s="1"/>
  <c r="C5817" i="1"/>
  <c r="D5817" i="1" s="1"/>
  <c r="K5817" i="1" s="1"/>
  <c r="C5818" i="1"/>
  <c r="D5818" i="1" s="1"/>
  <c r="K5818" i="1" s="1"/>
  <c r="C5819" i="1"/>
  <c r="D5819" i="1" s="1"/>
  <c r="K5819" i="1" s="1"/>
  <c r="C5820" i="1"/>
  <c r="D5820" i="1" s="1"/>
  <c r="K5820" i="1" s="1"/>
  <c r="C5821" i="1"/>
  <c r="D5821" i="1" s="1"/>
  <c r="K5821" i="1" s="1"/>
  <c r="C5822" i="1"/>
  <c r="D5822" i="1" s="1"/>
  <c r="K5822" i="1" s="1"/>
  <c r="C5823" i="1"/>
  <c r="D5823" i="1" s="1"/>
  <c r="K5823" i="1" s="1"/>
  <c r="C5824" i="1"/>
  <c r="D5824" i="1" s="1"/>
  <c r="K5824" i="1" s="1"/>
  <c r="C5825" i="1"/>
  <c r="D5825" i="1" s="1"/>
  <c r="K5825" i="1" s="1"/>
  <c r="C5826" i="1"/>
  <c r="D5826" i="1" s="1"/>
  <c r="K5826" i="1" s="1"/>
  <c r="C5827" i="1"/>
  <c r="D5827" i="1" s="1"/>
  <c r="K5827" i="1" s="1"/>
  <c r="C5828" i="1"/>
  <c r="D5828" i="1" s="1"/>
  <c r="K5828" i="1" s="1"/>
  <c r="C5829" i="1"/>
  <c r="D5829" i="1" s="1"/>
  <c r="K5829" i="1" s="1"/>
  <c r="C5830" i="1"/>
  <c r="D5830" i="1" s="1"/>
  <c r="K5830" i="1" s="1"/>
  <c r="C5831" i="1"/>
  <c r="D5831" i="1" s="1"/>
  <c r="K5831" i="1" s="1"/>
  <c r="C5832" i="1"/>
  <c r="D5832" i="1" s="1"/>
  <c r="K5832" i="1" s="1"/>
  <c r="C5833" i="1"/>
  <c r="D5833" i="1" s="1"/>
  <c r="K5833" i="1" s="1"/>
  <c r="C5834" i="1"/>
  <c r="D5834" i="1" s="1"/>
  <c r="K5834" i="1" s="1"/>
  <c r="C5835" i="1"/>
  <c r="D5835" i="1" s="1"/>
  <c r="K5835" i="1" s="1"/>
  <c r="C5836" i="1"/>
  <c r="D5836" i="1" s="1"/>
  <c r="K5836" i="1" s="1"/>
  <c r="C5837" i="1"/>
  <c r="D5837" i="1" s="1"/>
  <c r="K5837" i="1" s="1"/>
  <c r="C5838" i="1"/>
  <c r="D5838" i="1" s="1"/>
  <c r="K5838" i="1" s="1"/>
  <c r="C5839" i="1"/>
  <c r="D5839" i="1" s="1"/>
  <c r="K5839" i="1" s="1"/>
  <c r="C5840" i="1"/>
  <c r="D5840" i="1" s="1"/>
  <c r="K5840" i="1" s="1"/>
  <c r="C5841" i="1"/>
  <c r="D5841" i="1" s="1"/>
  <c r="K5841" i="1" s="1"/>
  <c r="C5842" i="1"/>
  <c r="D5842" i="1" s="1"/>
  <c r="K5842" i="1" s="1"/>
  <c r="C5843" i="1"/>
  <c r="D5843" i="1" s="1"/>
  <c r="K5843" i="1" s="1"/>
  <c r="C5844" i="1"/>
  <c r="D5844" i="1" s="1"/>
  <c r="K5844" i="1" s="1"/>
  <c r="C5845" i="1"/>
  <c r="D5845" i="1" s="1"/>
  <c r="K5845" i="1" s="1"/>
  <c r="C5846" i="1"/>
  <c r="D5846" i="1" s="1"/>
  <c r="K5846" i="1" s="1"/>
  <c r="C5847" i="1"/>
  <c r="D5847" i="1" s="1"/>
  <c r="K5847" i="1" s="1"/>
  <c r="C5848" i="1"/>
  <c r="D5848" i="1" s="1"/>
  <c r="K5848" i="1" s="1"/>
  <c r="C5849" i="1"/>
  <c r="D5849" i="1" s="1"/>
  <c r="K5849" i="1" s="1"/>
  <c r="C5850" i="1"/>
  <c r="D5850" i="1" s="1"/>
  <c r="K5850" i="1" s="1"/>
  <c r="C5851" i="1"/>
  <c r="D5851" i="1" s="1"/>
  <c r="K5851" i="1" s="1"/>
  <c r="C5852" i="1"/>
  <c r="D5852" i="1" s="1"/>
  <c r="K5852" i="1" s="1"/>
  <c r="C5853" i="1"/>
  <c r="D5853" i="1" s="1"/>
  <c r="K5853" i="1" s="1"/>
  <c r="C5854" i="1"/>
  <c r="D5854" i="1" s="1"/>
  <c r="K5854" i="1" s="1"/>
  <c r="C5855" i="1"/>
  <c r="D5855" i="1" s="1"/>
  <c r="K5855" i="1" s="1"/>
  <c r="C5856" i="1"/>
  <c r="D5856" i="1" s="1"/>
  <c r="K5856" i="1" s="1"/>
  <c r="C5857" i="1"/>
  <c r="D5857" i="1" s="1"/>
  <c r="K5857" i="1" s="1"/>
  <c r="C5858" i="1"/>
  <c r="D5858" i="1" s="1"/>
  <c r="K5858" i="1" s="1"/>
  <c r="C5859" i="1"/>
  <c r="D5859" i="1" s="1"/>
  <c r="K5859" i="1" s="1"/>
  <c r="C5860" i="1"/>
  <c r="D5860" i="1" s="1"/>
  <c r="K5860" i="1" s="1"/>
  <c r="C5861" i="1"/>
  <c r="D5861" i="1" s="1"/>
  <c r="K5861" i="1" s="1"/>
  <c r="C5862" i="1"/>
  <c r="D5862" i="1" s="1"/>
  <c r="K5862" i="1" s="1"/>
  <c r="C5863" i="1"/>
  <c r="D5863" i="1" s="1"/>
  <c r="K5863" i="1" s="1"/>
  <c r="C5864" i="1"/>
  <c r="D5864" i="1" s="1"/>
  <c r="K5864" i="1" s="1"/>
  <c r="C5865" i="1"/>
  <c r="D5865" i="1" s="1"/>
  <c r="K5865" i="1" s="1"/>
  <c r="C5866" i="1"/>
  <c r="D5866" i="1" s="1"/>
  <c r="K5866" i="1" s="1"/>
  <c r="C5867" i="1"/>
  <c r="D5867" i="1" s="1"/>
  <c r="K5867" i="1" s="1"/>
  <c r="C5868" i="1"/>
  <c r="D5868" i="1" s="1"/>
  <c r="K5868" i="1" s="1"/>
  <c r="C5869" i="1"/>
  <c r="D5869" i="1" s="1"/>
  <c r="K5869" i="1" s="1"/>
  <c r="C5870" i="1"/>
  <c r="D5870" i="1" s="1"/>
  <c r="K5870" i="1" s="1"/>
  <c r="C5871" i="1"/>
  <c r="D5871" i="1" s="1"/>
  <c r="K5871" i="1" s="1"/>
  <c r="C5872" i="1"/>
  <c r="D5872" i="1" s="1"/>
  <c r="K5872" i="1" s="1"/>
  <c r="C5873" i="1"/>
  <c r="D5873" i="1" s="1"/>
  <c r="K5873" i="1" s="1"/>
  <c r="C5874" i="1"/>
  <c r="D5874" i="1" s="1"/>
  <c r="K5874" i="1" s="1"/>
  <c r="C5875" i="1"/>
  <c r="D5875" i="1" s="1"/>
  <c r="K5875" i="1" s="1"/>
  <c r="C5876" i="1"/>
  <c r="D5876" i="1" s="1"/>
  <c r="K5876" i="1" s="1"/>
  <c r="C5877" i="1"/>
  <c r="D5877" i="1" s="1"/>
  <c r="K5877" i="1" s="1"/>
  <c r="C5878" i="1"/>
  <c r="D5878" i="1" s="1"/>
  <c r="K5878" i="1" s="1"/>
  <c r="C5879" i="1"/>
  <c r="D5879" i="1" s="1"/>
  <c r="K5879" i="1" s="1"/>
  <c r="C5880" i="1"/>
  <c r="D5880" i="1" s="1"/>
  <c r="K5880" i="1" s="1"/>
  <c r="C5881" i="1"/>
  <c r="D5881" i="1" s="1"/>
  <c r="K5881" i="1" s="1"/>
  <c r="C5882" i="1"/>
  <c r="D5882" i="1" s="1"/>
  <c r="K5882" i="1" s="1"/>
  <c r="C5883" i="1"/>
  <c r="D5883" i="1" s="1"/>
  <c r="K5883" i="1" s="1"/>
  <c r="C5884" i="1"/>
  <c r="D5884" i="1" s="1"/>
  <c r="K5884" i="1" s="1"/>
  <c r="C5885" i="1"/>
  <c r="D5885" i="1" s="1"/>
  <c r="K5885" i="1" s="1"/>
  <c r="C5886" i="1"/>
  <c r="D5886" i="1" s="1"/>
  <c r="K5886" i="1" s="1"/>
  <c r="C5887" i="1"/>
  <c r="D5887" i="1" s="1"/>
  <c r="K5887" i="1" s="1"/>
  <c r="C5888" i="1"/>
  <c r="D5888" i="1" s="1"/>
  <c r="K5888" i="1" s="1"/>
  <c r="C5889" i="1"/>
  <c r="D5889" i="1" s="1"/>
  <c r="K5889" i="1" s="1"/>
  <c r="C5890" i="1"/>
  <c r="D5890" i="1" s="1"/>
  <c r="K5890" i="1" s="1"/>
  <c r="C5891" i="1"/>
  <c r="D5891" i="1" s="1"/>
  <c r="K5891" i="1" s="1"/>
  <c r="C5892" i="1"/>
  <c r="D5892" i="1" s="1"/>
  <c r="K5892" i="1" s="1"/>
  <c r="C5893" i="1"/>
  <c r="D5893" i="1" s="1"/>
  <c r="K5893" i="1" s="1"/>
  <c r="C5894" i="1"/>
  <c r="D5894" i="1" s="1"/>
  <c r="K5894" i="1" s="1"/>
  <c r="C5895" i="1"/>
  <c r="D5895" i="1" s="1"/>
  <c r="K5895" i="1" s="1"/>
  <c r="C5896" i="1"/>
  <c r="D5896" i="1" s="1"/>
  <c r="K5896" i="1" s="1"/>
  <c r="C5897" i="1"/>
  <c r="D5897" i="1" s="1"/>
  <c r="K5897" i="1" s="1"/>
  <c r="C5898" i="1"/>
  <c r="D5898" i="1" s="1"/>
  <c r="K5898" i="1" s="1"/>
  <c r="C5899" i="1"/>
  <c r="D5899" i="1" s="1"/>
  <c r="K5899" i="1" s="1"/>
  <c r="C5900" i="1"/>
  <c r="D5900" i="1" s="1"/>
  <c r="K5900" i="1" s="1"/>
  <c r="C5901" i="1"/>
  <c r="D5901" i="1" s="1"/>
  <c r="K5901" i="1" s="1"/>
  <c r="C5902" i="1"/>
  <c r="D5902" i="1" s="1"/>
  <c r="K5902" i="1" s="1"/>
  <c r="C5903" i="1"/>
  <c r="D5903" i="1" s="1"/>
  <c r="K5903" i="1" s="1"/>
  <c r="C5904" i="1"/>
  <c r="D5904" i="1" s="1"/>
  <c r="K5904" i="1" s="1"/>
  <c r="C5905" i="1"/>
  <c r="D5905" i="1" s="1"/>
  <c r="K5905" i="1" s="1"/>
  <c r="C5906" i="1"/>
  <c r="D5906" i="1" s="1"/>
  <c r="K5906" i="1" s="1"/>
  <c r="C5907" i="1"/>
  <c r="D5907" i="1" s="1"/>
  <c r="K5907" i="1" s="1"/>
  <c r="C5908" i="1"/>
  <c r="D5908" i="1" s="1"/>
  <c r="K5908" i="1" s="1"/>
  <c r="C5909" i="1"/>
  <c r="D5909" i="1" s="1"/>
  <c r="K5909" i="1" s="1"/>
  <c r="C5910" i="1"/>
  <c r="D5910" i="1" s="1"/>
  <c r="K5910" i="1" s="1"/>
  <c r="C5911" i="1"/>
  <c r="D5911" i="1" s="1"/>
  <c r="K5911" i="1" s="1"/>
  <c r="C5912" i="1"/>
  <c r="D5912" i="1" s="1"/>
  <c r="K5912" i="1" s="1"/>
  <c r="C5913" i="1"/>
  <c r="D5913" i="1" s="1"/>
  <c r="K5913" i="1" s="1"/>
  <c r="C5914" i="1"/>
  <c r="D5914" i="1" s="1"/>
  <c r="K5914" i="1" s="1"/>
  <c r="C5915" i="1"/>
  <c r="D5915" i="1" s="1"/>
  <c r="K5915" i="1" s="1"/>
  <c r="C5916" i="1"/>
  <c r="D5916" i="1" s="1"/>
  <c r="K5916" i="1" s="1"/>
  <c r="C5917" i="1"/>
  <c r="D5917" i="1" s="1"/>
  <c r="K5917" i="1" s="1"/>
  <c r="C5918" i="1"/>
  <c r="D5918" i="1" s="1"/>
  <c r="K5918" i="1" s="1"/>
  <c r="C5919" i="1"/>
  <c r="D5919" i="1" s="1"/>
  <c r="K5919" i="1" s="1"/>
  <c r="C5920" i="1"/>
  <c r="D5920" i="1" s="1"/>
  <c r="K5920" i="1" s="1"/>
  <c r="C5921" i="1"/>
  <c r="D5921" i="1" s="1"/>
  <c r="K5921" i="1" s="1"/>
  <c r="C5922" i="1"/>
  <c r="D5922" i="1" s="1"/>
  <c r="K5922" i="1" s="1"/>
  <c r="C5923" i="1"/>
  <c r="D5923" i="1" s="1"/>
  <c r="K5923" i="1" s="1"/>
  <c r="C5924" i="1"/>
  <c r="D5924" i="1" s="1"/>
  <c r="K5924" i="1" s="1"/>
  <c r="C5925" i="1"/>
  <c r="D5925" i="1" s="1"/>
  <c r="K5925" i="1" s="1"/>
  <c r="C5926" i="1"/>
  <c r="D5926" i="1" s="1"/>
  <c r="K5926" i="1" s="1"/>
  <c r="C5927" i="1"/>
  <c r="D5927" i="1" s="1"/>
  <c r="K5927" i="1" s="1"/>
  <c r="C5928" i="1"/>
  <c r="D5928" i="1" s="1"/>
  <c r="K5928" i="1" s="1"/>
  <c r="C5929" i="1"/>
  <c r="D5929" i="1" s="1"/>
  <c r="K5929" i="1" s="1"/>
  <c r="C5930" i="1"/>
  <c r="D5930" i="1" s="1"/>
  <c r="K5930" i="1" s="1"/>
  <c r="C5931" i="1"/>
  <c r="D5931" i="1" s="1"/>
  <c r="K5931" i="1" s="1"/>
  <c r="C5932" i="1"/>
  <c r="D5932" i="1" s="1"/>
  <c r="K5932" i="1" s="1"/>
  <c r="C5933" i="1"/>
  <c r="D5933" i="1" s="1"/>
  <c r="K5933" i="1" s="1"/>
  <c r="C5934" i="1"/>
  <c r="D5934" i="1" s="1"/>
  <c r="K5934" i="1" s="1"/>
  <c r="C5935" i="1"/>
  <c r="D5935" i="1" s="1"/>
  <c r="K5935" i="1" s="1"/>
  <c r="C5936" i="1"/>
  <c r="D5936" i="1" s="1"/>
  <c r="K5936" i="1" s="1"/>
  <c r="C5937" i="1"/>
  <c r="D5937" i="1" s="1"/>
  <c r="K5937" i="1" s="1"/>
  <c r="C5938" i="1"/>
  <c r="D5938" i="1" s="1"/>
  <c r="K5938" i="1" s="1"/>
  <c r="C5939" i="1"/>
  <c r="D5939" i="1" s="1"/>
  <c r="K5939" i="1" s="1"/>
  <c r="C5940" i="1"/>
  <c r="D5940" i="1" s="1"/>
  <c r="K5940" i="1" s="1"/>
  <c r="C5941" i="1"/>
  <c r="D5941" i="1" s="1"/>
  <c r="K5941" i="1" s="1"/>
  <c r="C5942" i="1"/>
  <c r="D5942" i="1" s="1"/>
  <c r="K5942" i="1" s="1"/>
  <c r="C5943" i="1"/>
  <c r="D5943" i="1" s="1"/>
  <c r="K5943" i="1" s="1"/>
  <c r="C5944" i="1"/>
  <c r="D5944" i="1" s="1"/>
  <c r="K5944" i="1" s="1"/>
  <c r="C5945" i="1"/>
  <c r="D5945" i="1" s="1"/>
  <c r="K5945" i="1" s="1"/>
  <c r="C5946" i="1"/>
  <c r="D5946" i="1" s="1"/>
  <c r="K5946" i="1" s="1"/>
  <c r="C5947" i="1"/>
  <c r="D5947" i="1" s="1"/>
  <c r="K5947" i="1" s="1"/>
  <c r="C5948" i="1"/>
  <c r="D5948" i="1" s="1"/>
  <c r="K5948" i="1" s="1"/>
  <c r="C5949" i="1"/>
  <c r="D5949" i="1" s="1"/>
  <c r="K5949" i="1" s="1"/>
  <c r="C5950" i="1"/>
  <c r="D5950" i="1" s="1"/>
  <c r="K5950" i="1" s="1"/>
  <c r="C5951" i="1"/>
  <c r="D5951" i="1" s="1"/>
  <c r="K5951" i="1" s="1"/>
  <c r="C5952" i="1"/>
  <c r="D5952" i="1" s="1"/>
  <c r="K5952" i="1" s="1"/>
  <c r="C5953" i="1"/>
  <c r="D5953" i="1" s="1"/>
  <c r="K5953" i="1" s="1"/>
  <c r="C5954" i="1"/>
  <c r="D5954" i="1" s="1"/>
  <c r="K5954" i="1" s="1"/>
  <c r="C5955" i="1"/>
  <c r="D5955" i="1" s="1"/>
  <c r="K5955" i="1" s="1"/>
  <c r="C5956" i="1"/>
  <c r="D5956" i="1" s="1"/>
  <c r="K5956" i="1" s="1"/>
  <c r="C5957" i="1"/>
  <c r="D5957" i="1" s="1"/>
  <c r="K5957" i="1" s="1"/>
  <c r="C5958" i="1"/>
  <c r="D5958" i="1" s="1"/>
  <c r="K5958" i="1" s="1"/>
  <c r="C5959" i="1"/>
  <c r="D5959" i="1" s="1"/>
  <c r="K5959" i="1" s="1"/>
  <c r="C5960" i="1"/>
  <c r="D5960" i="1" s="1"/>
  <c r="K5960" i="1" s="1"/>
  <c r="C5961" i="1"/>
  <c r="D5961" i="1" s="1"/>
  <c r="K5961" i="1" s="1"/>
  <c r="C5962" i="1"/>
  <c r="D5962" i="1" s="1"/>
  <c r="K5962" i="1" s="1"/>
  <c r="C5963" i="1"/>
  <c r="D5963" i="1" s="1"/>
  <c r="K5963" i="1" s="1"/>
  <c r="C5964" i="1"/>
  <c r="D5964" i="1" s="1"/>
  <c r="K5964" i="1" s="1"/>
  <c r="C5965" i="1"/>
  <c r="D5965" i="1" s="1"/>
  <c r="K5965" i="1" s="1"/>
  <c r="C5966" i="1"/>
  <c r="D5966" i="1" s="1"/>
  <c r="K5966" i="1" s="1"/>
  <c r="C5967" i="1"/>
  <c r="D5967" i="1" s="1"/>
  <c r="K5967" i="1" s="1"/>
  <c r="C5968" i="1"/>
  <c r="D5968" i="1" s="1"/>
  <c r="K5968" i="1" s="1"/>
  <c r="C5969" i="1"/>
  <c r="D5969" i="1" s="1"/>
  <c r="K5969" i="1" s="1"/>
  <c r="C5970" i="1"/>
  <c r="D5970" i="1" s="1"/>
  <c r="K5970" i="1" s="1"/>
  <c r="C5971" i="1"/>
  <c r="D5971" i="1" s="1"/>
  <c r="K5971" i="1" s="1"/>
  <c r="C5972" i="1"/>
  <c r="D5972" i="1" s="1"/>
  <c r="K5972" i="1" s="1"/>
  <c r="C5973" i="1"/>
  <c r="D5973" i="1" s="1"/>
  <c r="K5973" i="1" s="1"/>
  <c r="C5974" i="1"/>
  <c r="D5974" i="1" s="1"/>
  <c r="K5974" i="1" s="1"/>
  <c r="C5975" i="1"/>
  <c r="D5975" i="1" s="1"/>
  <c r="K5975" i="1" s="1"/>
  <c r="C5976" i="1"/>
  <c r="D5976" i="1" s="1"/>
  <c r="K5976" i="1" s="1"/>
  <c r="C5977" i="1"/>
  <c r="D5977" i="1" s="1"/>
  <c r="K5977" i="1" s="1"/>
  <c r="C5978" i="1"/>
  <c r="D5978" i="1" s="1"/>
  <c r="K5978" i="1" s="1"/>
  <c r="C5979" i="1"/>
  <c r="D5979" i="1" s="1"/>
  <c r="K5979" i="1" s="1"/>
  <c r="C5980" i="1"/>
  <c r="D5980" i="1" s="1"/>
  <c r="K5980" i="1" s="1"/>
  <c r="C5981" i="1"/>
  <c r="D5981" i="1" s="1"/>
  <c r="K5981" i="1" s="1"/>
  <c r="C5982" i="1"/>
  <c r="D5982" i="1" s="1"/>
  <c r="K5982" i="1" s="1"/>
  <c r="C5983" i="1"/>
  <c r="D5983" i="1" s="1"/>
  <c r="K5983" i="1" s="1"/>
  <c r="C5984" i="1"/>
  <c r="D5984" i="1" s="1"/>
  <c r="K5984" i="1" s="1"/>
  <c r="C5985" i="1"/>
  <c r="D5985" i="1" s="1"/>
  <c r="K5985" i="1" s="1"/>
  <c r="C5986" i="1"/>
  <c r="D5986" i="1" s="1"/>
  <c r="K5986" i="1" s="1"/>
  <c r="C5987" i="1"/>
  <c r="D5987" i="1" s="1"/>
  <c r="K5987" i="1" s="1"/>
  <c r="C5988" i="1"/>
  <c r="D5988" i="1" s="1"/>
  <c r="K5988" i="1" s="1"/>
  <c r="C5989" i="1"/>
  <c r="D5989" i="1" s="1"/>
  <c r="K5989" i="1" s="1"/>
  <c r="C5990" i="1"/>
  <c r="D5990" i="1" s="1"/>
  <c r="K5990" i="1" s="1"/>
  <c r="C5991" i="1"/>
  <c r="D5991" i="1" s="1"/>
  <c r="K5991" i="1" s="1"/>
  <c r="C5992" i="1"/>
  <c r="D5992" i="1" s="1"/>
  <c r="K5992" i="1" s="1"/>
  <c r="C5993" i="1"/>
  <c r="D5993" i="1" s="1"/>
  <c r="K5993" i="1" s="1"/>
  <c r="C5994" i="1"/>
  <c r="D5994" i="1" s="1"/>
  <c r="K5994" i="1" s="1"/>
  <c r="C5995" i="1"/>
  <c r="D5995" i="1" s="1"/>
  <c r="K5995" i="1" s="1"/>
  <c r="C5996" i="1"/>
  <c r="D5996" i="1" s="1"/>
  <c r="K5996" i="1" s="1"/>
  <c r="C5997" i="1"/>
  <c r="D5997" i="1" s="1"/>
  <c r="K5997" i="1" s="1"/>
  <c r="C5998" i="1"/>
  <c r="D5998" i="1" s="1"/>
  <c r="K5998" i="1" s="1"/>
  <c r="C5999" i="1"/>
  <c r="D5999" i="1" s="1"/>
  <c r="K5999" i="1" s="1"/>
  <c r="C6000" i="1"/>
  <c r="D6000" i="1" s="1"/>
  <c r="K6000" i="1" s="1"/>
  <c r="C6001" i="1"/>
  <c r="D6001" i="1" s="1"/>
  <c r="K6001" i="1" s="1"/>
  <c r="C6002" i="1"/>
  <c r="D6002" i="1" s="1"/>
  <c r="K6002" i="1" s="1"/>
  <c r="C6003" i="1"/>
  <c r="D6003" i="1" s="1"/>
  <c r="K6003" i="1" s="1"/>
  <c r="C6004" i="1"/>
  <c r="D6004" i="1" s="1"/>
  <c r="K6004" i="1" s="1"/>
  <c r="C6005" i="1"/>
  <c r="D6005" i="1" s="1"/>
  <c r="K6005" i="1" s="1"/>
  <c r="C6006" i="1"/>
  <c r="D6006" i="1" s="1"/>
  <c r="K6006" i="1" s="1"/>
  <c r="C6007" i="1"/>
  <c r="D6007" i="1" s="1"/>
  <c r="K6007" i="1" s="1"/>
  <c r="C6008" i="1"/>
  <c r="D6008" i="1" s="1"/>
  <c r="K6008" i="1" s="1"/>
  <c r="C6009" i="1"/>
  <c r="D6009" i="1" s="1"/>
  <c r="K6009" i="1" s="1"/>
  <c r="C6010" i="1"/>
  <c r="D6010" i="1" s="1"/>
  <c r="K6010" i="1" s="1"/>
  <c r="C6011" i="1"/>
  <c r="D6011" i="1" s="1"/>
  <c r="K6011" i="1" s="1"/>
  <c r="C6012" i="1"/>
  <c r="D6012" i="1" s="1"/>
  <c r="K6012" i="1" s="1"/>
  <c r="C6013" i="1"/>
  <c r="D6013" i="1" s="1"/>
  <c r="K6013" i="1" s="1"/>
  <c r="C6014" i="1"/>
  <c r="D6014" i="1" s="1"/>
  <c r="K6014" i="1" s="1"/>
  <c r="C6015" i="1"/>
  <c r="D6015" i="1" s="1"/>
  <c r="K6015" i="1" s="1"/>
  <c r="C6016" i="1"/>
  <c r="D6016" i="1" s="1"/>
  <c r="K6016" i="1" s="1"/>
  <c r="C6017" i="1"/>
  <c r="D6017" i="1" s="1"/>
  <c r="K6017" i="1" s="1"/>
  <c r="C6018" i="1"/>
  <c r="D6018" i="1" s="1"/>
  <c r="K6018" i="1" s="1"/>
  <c r="C6019" i="1"/>
  <c r="D6019" i="1" s="1"/>
  <c r="K6019" i="1" s="1"/>
  <c r="C6020" i="1"/>
  <c r="D6020" i="1" s="1"/>
  <c r="K6020" i="1" s="1"/>
  <c r="C6021" i="1"/>
  <c r="D6021" i="1" s="1"/>
  <c r="K6021" i="1" s="1"/>
  <c r="C6022" i="1"/>
  <c r="D6022" i="1" s="1"/>
  <c r="K6022" i="1" s="1"/>
  <c r="C6023" i="1"/>
  <c r="D6023" i="1" s="1"/>
  <c r="K6023" i="1" s="1"/>
  <c r="C6024" i="1"/>
  <c r="D6024" i="1" s="1"/>
  <c r="K6024" i="1" s="1"/>
  <c r="C6025" i="1"/>
  <c r="D6025" i="1" s="1"/>
  <c r="K6025" i="1" s="1"/>
  <c r="C6026" i="1"/>
  <c r="D6026" i="1" s="1"/>
  <c r="K6026" i="1" s="1"/>
  <c r="C6027" i="1"/>
  <c r="D6027" i="1" s="1"/>
  <c r="K6027" i="1" s="1"/>
  <c r="C6028" i="1"/>
  <c r="D6028" i="1" s="1"/>
  <c r="K6028" i="1" s="1"/>
  <c r="C6029" i="1"/>
  <c r="D6029" i="1" s="1"/>
  <c r="K6029" i="1" s="1"/>
  <c r="C6030" i="1"/>
  <c r="D6030" i="1" s="1"/>
  <c r="K6030" i="1" s="1"/>
  <c r="C6031" i="1"/>
  <c r="D6031" i="1" s="1"/>
  <c r="K6031" i="1" s="1"/>
  <c r="C6032" i="1"/>
  <c r="D6032" i="1" s="1"/>
  <c r="K6032" i="1" s="1"/>
  <c r="C6033" i="1"/>
  <c r="D6033" i="1" s="1"/>
  <c r="K6033" i="1" s="1"/>
  <c r="C6034" i="1"/>
  <c r="D6034" i="1" s="1"/>
  <c r="K6034" i="1" s="1"/>
  <c r="C6035" i="1"/>
  <c r="D6035" i="1" s="1"/>
  <c r="K6035" i="1" s="1"/>
  <c r="C6036" i="1"/>
  <c r="D6036" i="1" s="1"/>
  <c r="K6036" i="1" s="1"/>
  <c r="C6037" i="1"/>
  <c r="D6037" i="1" s="1"/>
  <c r="K6037" i="1" s="1"/>
  <c r="C6038" i="1"/>
  <c r="D6038" i="1" s="1"/>
  <c r="K6038" i="1" s="1"/>
  <c r="C6039" i="1"/>
  <c r="D6039" i="1" s="1"/>
  <c r="K6039" i="1" s="1"/>
  <c r="C6040" i="1"/>
  <c r="D6040" i="1" s="1"/>
  <c r="K6040" i="1" s="1"/>
  <c r="C6041" i="1"/>
  <c r="D6041" i="1" s="1"/>
  <c r="K6041" i="1" s="1"/>
  <c r="C6042" i="1"/>
  <c r="D6042" i="1" s="1"/>
  <c r="K6042" i="1" s="1"/>
  <c r="C6043" i="1"/>
  <c r="D6043" i="1" s="1"/>
  <c r="K6043" i="1" s="1"/>
  <c r="C6044" i="1"/>
  <c r="D6044" i="1" s="1"/>
  <c r="K6044" i="1" s="1"/>
  <c r="C6045" i="1"/>
  <c r="D6045" i="1" s="1"/>
  <c r="K6045" i="1" s="1"/>
  <c r="C6046" i="1"/>
  <c r="D6046" i="1" s="1"/>
  <c r="K6046" i="1" s="1"/>
  <c r="C6047" i="1"/>
  <c r="D6047" i="1" s="1"/>
  <c r="K6047" i="1" s="1"/>
  <c r="C6048" i="1"/>
  <c r="D6048" i="1" s="1"/>
  <c r="K6048" i="1" s="1"/>
  <c r="C6049" i="1"/>
  <c r="D6049" i="1" s="1"/>
  <c r="K6049" i="1" s="1"/>
  <c r="C6050" i="1"/>
  <c r="D6050" i="1" s="1"/>
  <c r="K6050" i="1" s="1"/>
  <c r="C6051" i="1"/>
  <c r="D6051" i="1" s="1"/>
  <c r="K6051" i="1" s="1"/>
  <c r="C6052" i="1"/>
  <c r="D6052" i="1" s="1"/>
  <c r="K6052" i="1" s="1"/>
  <c r="C6053" i="1"/>
  <c r="D6053" i="1" s="1"/>
  <c r="K6053" i="1" s="1"/>
  <c r="C6054" i="1"/>
  <c r="D6054" i="1" s="1"/>
  <c r="K6054" i="1" s="1"/>
  <c r="C6055" i="1"/>
  <c r="D6055" i="1" s="1"/>
  <c r="K6055" i="1" s="1"/>
  <c r="C6056" i="1"/>
  <c r="D6056" i="1" s="1"/>
  <c r="K6056" i="1" s="1"/>
  <c r="C6057" i="1"/>
  <c r="D6057" i="1" s="1"/>
  <c r="K6057" i="1" s="1"/>
  <c r="C6058" i="1"/>
  <c r="D6058" i="1" s="1"/>
  <c r="K6058" i="1" s="1"/>
  <c r="C6059" i="1"/>
  <c r="D6059" i="1" s="1"/>
  <c r="K6059" i="1" s="1"/>
  <c r="C6060" i="1"/>
  <c r="D6060" i="1" s="1"/>
  <c r="K6060" i="1" s="1"/>
  <c r="C6061" i="1"/>
  <c r="D6061" i="1" s="1"/>
  <c r="K6061" i="1" s="1"/>
  <c r="C6062" i="1"/>
  <c r="D6062" i="1" s="1"/>
  <c r="K6062" i="1" s="1"/>
  <c r="C6063" i="1"/>
  <c r="D6063" i="1" s="1"/>
  <c r="K6063" i="1" s="1"/>
  <c r="C6064" i="1"/>
  <c r="D6064" i="1" s="1"/>
  <c r="K6064" i="1" s="1"/>
  <c r="C6065" i="1"/>
  <c r="D6065" i="1" s="1"/>
  <c r="K6065" i="1" s="1"/>
  <c r="C6066" i="1"/>
  <c r="D6066" i="1" s="1"/>
  <c r="K6066" i="1" s="1"/>
  <c r="C6067" i="1"/>
  <c r="D6067" i="1" s="1"/>
  <c r="K6067" i="1" s="1"/>
  <c r="C6068" i="1"/>
  <c r="D6068" i="1" s="1"/>
  <c r="K6068" i="1" s="1"/>
  <c r="C6069" i="1"/>
  <c r="D6069" i="1" s="1"/>
  <c r="K6069" i="1" s="1"/>
  <c r="C6070" i="1"/>
  <c r="D6070" i="1" s="1"/>
  <c r="K6070" i="1" s="1"/>
  <c r="C6071" i="1"/>
  <c r="D6071" i="1" s="1"/>
  <c r="K6071" i="1" s="1"/>
  <c r="C6072" i="1"/>
  <c r="D6072" i="1" s="1"/>
  <c r="K6072" i="1" s="1"/>
  <c r="C6073" i="1"/>
  <c r="D6073" i="1" s="1"/>
  <c r="K6073" i="1" s="1"/>
  <c r="C6074" i="1"/>
  <c r="D6074" i="1" s="1"/>
  <c r="K6074" i="1" s="1"/>
  <c r="C6075" i="1"/>
  <c r="D6075" i="1" s="1"/>
  <c r="K6075" i="1" s="1"/>
  <c r="C6076" i="1"/>
  <c r="D6076" i="1" s="1"/>
  <c r="K6076" i="1" s="1"/>
  <c r="C6077" i="1"/>
  <c r="D6077" i="1" s="1"/>
  <c r="K6077" i="1" s="1"/>
  <c r="C6078" i="1"/>
  <c r="D6078" i="1" s="1"/>
  <c r="K6078" i="1" s="1"/>
  <c r="C6079" i="1"/>
  <c r="D6079" i="1" s="1"/>
  <c r="K6079" i="1" s="1"/>
  <c r="C6080" i="1"/>
  <c r="D6080" i="1" s="1"/>
  <c r="K6080" i="1" s="1"/>
  <c r="C6081" i="1"/>
  <c r="D6081" i="1" s="1"/>
  <c r="K6081" i="1" s="1"/>
  <c r="C6082" i="1"/>
  <c r="D6082" i="1" s="1"/>
  <c r="K6082" i="1" s="1"/>
  <c r="C6083" i="1"/>
  <c r="D6083" i="1" s="1"/>
  <c r="K6083" i="1" s="1"/>
  <c r="C6084" i="1"/>
  <c r="D6084" i="1" s="1"/>
  <c r="K6084" i="1" s="1"/>
  <c r="C6085" i="1"/>
  <c r="D6085" i="1" s="1"/>
  <c r="K6085" i="1" s="1"/>
  <c r="C6086" i="1"/>
  <c r="D6086" i="1" s="1"/>
  <c r="K6086" i="1" s="1"/>
  <c r="C6087" i="1"/>
  <c r="D6087" i="1" s="1"/>
  <c r="K6087" i="1" s="1"/>
  <c r="C2" i="1"/>
  <c r="D2" i="1" s="1"/>
  <c r="K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2" i="1"/>
  <c r="F3" i="1"/>
  <c r="L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224" i="1"/>
  <c r="L224" i="1" s="1"/>
  <c r="F225" i="1"/>
  <c r="L225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69" i="1"/>
  <c r="L269" i="1" s="1"/>
  <c r="F270" i="1"/>
  <c r="L270" i="1" s="1"/>
  <c r="F271" i="1"/>
  <c r="L271" i="1" s="1"/>
  <c r="F272" i="1"/>
  <c r="L272" i="1" s="1"/>
  <c r="F273" i="1"/>
  <c r="L273" i="1" s="1"/>
  <c r="F274" i="1"/>
  <c r="L274" i="1" s="1"/>
  <c r="F275" i="1"/>
  <c r="L275" i="1" s="1"/>
  <c r="F276" i="1"/>
  <c r="L276" i="1" s="1"/>
  <c r="F277" i="1"/>
  <c r="L277" i="1" s="1"/>
  <c r="F278" i="1"/>
  <c r="L278" i="1" s="1"/>
  <c r="F279" i="1"/>
  <c r="L279" i="1" s="1"/>
  <c r="F280" i="1"/>
  <c r="L280" i="1" s="1"/>
  <c r="F281" i="1"/>
  <c r="L281" i="1" s="1"/>
  <c r="F282" i="1"/>
  <c r="L282" i="1" s="1"/>
  <c r="F283" i="1"/>
  <c r="L283" i="1" s="1"/>
  <c r="F284" i="1"/>
  <c r="L284" i="1" s="1"/>
  <c r="F285" i="1"/>
  <c r="L285" i="1" s="1"/>
  <c r="F286" i="1"/>
  <c r="L286" i="1" s="1"/>
  <c r="F287" i="1"/>
  <c r="L287" i="1" s="1"/>
  <c r="F288" i="1"/>
  <c r="L288" i="1" s="1"/>
  <c r="F289" i="1"/>
  <c r="L289" i="1" s="1"/>
  <c r="F290" i="1"/>
  <c r="L290" i="1" s="1"/>
  <c r="F291" i="1"/>
  <c r="L291" i="1" s="1"/>
  <c r="F292" i="1"/>
  <c r="L292" i="1" s="1"/>
  <c r="F293" i="1"/>
  <c r="L293" i="1" s="1"/>
  <c r="F294" i="1"/>
  <c r="L294" i="1" s="1"/>
  <c r="F295" i="1"/>
  <c r="L295" i="1" s="1"/>
  <c r="F296" i="1"/>
  <c r="L296" i="1" s="1"/>
  <c r="F297" i="1"/>
  <c r="L297" i="1" s="1"/>
  <c r="F298" i="1"/>
  <c r="L298" i="1" s="1"/>
  <c r="F299" i="1"/>
  <c r="L299" i="1" s="1"/>
  <c r="F300" i="1"/>
  <c r="L300" i="1" s="1"/>
  <c r="F301" i="1"/>
  <c r="L301" i="1" s="1"/>
  <c r="F302" i="1"/>
  <c r="L302" i="1" s="1"/>
  <c r="F303" i="1"/>
  <c r="L303" i="1" s="1"/>
  <c r="F304" i="1"/>
  <c r="L304" i="1" s="1"/>
  <c r="F305" i="1"/>
  <c r="L305" i="1" s="1"/>
  <c r="F306" i="1"/>
  <c r="L306" i="1" s="1"/>
  <c r="F307" i="1"/>
  <c r="L307" i="1" s="1"/>
  <c r="F308" i="1"/>
  <c r="L308" i="1" s="1"/>
  <c r="F309" i="1"/>
  <c r="L309" i="1" s="1"/>
  <c r="F310" i="1"/>
  <c r="L310" i="1" s="1"/>
  <c r="F311" i="1"/>
  <c r="L311" i="1" s="1"/>
  <c r="F312" i="1"/>
  <c r="L312" i="1" s="1"/>
  <c r="F313" i="1"/>
  <c r="L313" i="1" s="1"/>
  <c r="F314" i="1"/>
  <c r="L314" i="1" s="1"/>
  <c r="F315" i="1"/>
  <c r="L315" i="1" s="1"/>
  <c r="F316" i="1"/>
  <c r="L316" i="1" s="1"/>
  <c r="F317" i="1"/>
  <c r="L317" i="1" s="1"/>
  <c r="F318" i="1"/>
  <c r="L318" i="1" s="1"/>
  <c r="F319" i="1"/>
  <c r="L319" i="1" s="1"/>
  <c r="F320" i="1"/>
  <c r="L320" i="1" s="1"/>
  <c r="F321" i="1"/>
  <c r="L321" i="1" s="1"/>
  <c r="F322" i="1"/>
  <c r="L322" i="1" s="1"/>
  <c r="F323" i="1"/>
  <c r="L323" i="1" s="1"/>
  <c r="F324" i="1"/>
  <c r="L324" i="1" s="1"/>
  <c r="F325" i="1"/>
  <c r="L325" i="1" s="1"/>
  <c r="F326" i="1"/>
  <c r="L326" i="1" s="1"/>
  <c r="F327" i="1"/>
  <c r="L327" i="1" s="1"/>
  <c r="F328" i="1"/>
  <c r="L328" i="1" s="1"/>
  <c r="F329" i="1"/>
  <c r="L329" i="1" s="1"/>
  <c r="F330" i="1"/>
  <c r="L330" i="1" s="1"/>
  <c r="F331" i="1"/>
  <c r="L331" i="1" s="1"/>
  <c r="F332" i="1"/>
  <c r="L332" i="1" s="1"/>
  <c r="F333" i="1"/>
  <c r="L333" i="1" s="1"/>
  <c r="F334" i="1"/>
  <c r="L334" i="1" s="1"/>
  <c r="F335" i="1"/>
  <c r="L335" i="1" s="1"/>
  <c r="F336" i="1"/>
  <c r="L336" i="1" s="1"/>
  <c r="F337" i="1"/>
  <c r="L337" i="1" s="1"/>
  <c r="F338" i="1"/>
  <c r="L338" i="1" s="1"/>
  <c r="F339" i="1"/>
  <c r="L339" i="1" s="1"/>
  <c r="F340" i="1"/>
  <c r="L340" i="1" s="1"/>
  <c r="F341" i="1"/>
  <c r="L341" i="1" s="1"/>
  <c r="F342" i="1"/>
  <c r="L342" i="1" s="1"/>
  <c r="F343" i="1"/>
  <c r="L343" i="1" s="1"/>
  <c r="F344" i="1"/>
  <c r="L344" i="1" s="1"/>
  <c r="F345" i="1"/>
  <c r="L345" i="1" s="1"/>
  <c r="F346" i="1"/>
  <c r="L346" i="1" s="1"/>
  <c r="F347" i="1"/>
  <c r="L347" i="1" s="1"/>
  <c r="F348" i="1"/>
  <c r="L348" i="1" s="1"/>
  <c r="F349" i="1"/>
  <c r="L349" i="1" s="1"/>
  <c r="F350" i="1"/>
  <c r="L350" i="1" s="1"/>
  <c r="F351" i="1"/>
  <c r="L351" i="1" s="1"/>
  <c r="F352" i="1"/>
  <c r="L352" i="1" s="1"/>
  <c r="F353" i="1"/>
  <c r="L353" i="1" s="1"/>
  <c r="F354" i="1"/>
  <c r="L354" i="1" s="1"/>
  <c r="F355" i="1"/>
  <c r="L355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62" i="1"/>
  <c r="L362" i="1" s="1"/>
  <c r="F363" i="1"/>
  <c r="L363" i="1" s="1"/>
  <c r="F364" i="1"/>
  <c r="L364" i="1" s="1"/>
  <c r="F365" i="1"/>
  <c r="L365" i="1" s="1"/>
  <c r="F366" i="1"/>
  <c r="L366" i="1" s="1"/>
  <c r="F367" i="1"/>
  <c r="L367" i="1" s="1"/>
  <c r="F368" i="1"/>
  <c r="L368" i="1" s="1"/>
  <c r="F369" i="1"/>
  <c r="L369" i="1" s="1"/>
  <c r="F370" i="1"/>
  <c r="L370" i="1" s="1"/>
  <c r="F371" i="1"/>
  <c r="L371" i="1" s="1"/>
  <c r="F372" i="1"/>
  <c r="L372" i="1" s="1"/>
  <c r="F373" i="1"/>
  <c r="L373" i="1" s="1"/>
  <c r="F374" i="1"/>
  <c r="L374" i="1" s="1"/>
  <c r="F375" i="1"/>
  <c r="L375" i="1" s="1"/>
  <c r="F376" i="1"/>
  <c r="L376" i="1" s="1"/>
  <c r="F377" i="1"/>
  <c r="L377" i="1" s="1"/>
  <c r="F378" i="1"/>
  <c r="L378" i="1" s="1"/>
  <c r="F379" i="1"/>
  <c r="L379" i="1" s="1"/>
  <c r="F380" i="1"/>
  <c r="L380" i="1" s="1"/>
  <c r="F381" i="1"/>
  <c r="L381" i="1" s="1"/>
  <c r="F382" i="1"/>
  <c r="L382" i="1" s="1"/>
  <c r="F383" i="1"/>
  <c r="L383" i="1" s="1"/>
  <c r="F384" i="1"/>
  <c r="L384" i="1" s="1"/>
  <c r="F385" i="1"/>
  <c r="L385" i="1" s="1"/>
  <c r="F386" i="1"/>
  <c r="L386" i="1" s="1"/>
  <c r="F387" i="1"/>
  <c r="L387" i="1" s="1"/>
  <c r="F388" i="1"/>
  <c r="L388" i="1" s="1"/>
  <c r="F389" i="1"/>
  <c r="L389" i="1" s="1"/>
  <c r="F390" i="1"/>
  <c r="L390" i="1" s="1"/>
  <c r="F391" i="1"/>
  <c r="L391" i="1" s="1"/>
  <c r="F392" i="1"/>
  <c r="L392" i="1" s="1"/>
  <c r="F393" i="1"/>
  <c r="L393" i="1" s="1"/>
  <c r="F394" i="1"/>
  <c r="L394" i="1" s="1"/>
  <c r="F395" i="1"/>
  <c r="L395" i="1" s="1"/>
  <c r="F396" i="1"/>
  <c r="L396" i="1" s="1"/>
  <c r="F397" i="1"/>
  <c r="L397" i="1" s="1"/>
  <c r="F398" i="1"/>
  <c r="L398" i="1" s="1"/>
  <c r="F399" i="1"/>
  <c r="L399" i="1" s="1"/>
  <c r="F400" i="1"/>
  <c r="L400" i="1" s="1"/>
  <c r="F401" i="1"/>
  <c r="L401" i="1" s="1"/>
  <c r="F402" i="1"/>
  <c r="L402" i="1" s="1"/>
  <c r="F403" i="1"/>
  <c r="L403" i="1" s="1"/>
  <c r="F404" i="1"/>
  <c r="L404" i="1" s="1"/>
  <c r="F405" i="1"/>
  <c r="L405" i="1" s="1"/>
  <c r="F406" i="1"/>
  <c r="L406" i="1" s="1"/>
  <c r="F407" i="1"/>
  <c r="L407" i="1" s="1"/>
  <c r="F408" i="1"/>
  <c r="L408" i="1" s="1"/>
  <c r="F409" i="1"/>
  <c r="L409" i="1" s="1"/>
  <c r="F410" i="1"/>
  <c r="L410" i="1" s="1"/>
  <c r="F411" i="1"/>
  <c r="L411" i="1" s="1"/>
  <c r="F412" i="1"/>
  <c r="L412" i="1" s="1"/>
  <c r="F413" i="1"/>
  <c r="L413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423" i="1"/>
  <c r="L423" i="1" s="1"/>
  <c r="F424" i="1"/>
  <c r="L424" i="1" s="1"/>
  <c r="F425" i="1"/>
  <c r="L425" i="1" s="1"/>
  <c r="F426" i="1"/>
  <c r="L426" i="1" s="1"/>
  <c r="F427" i="1"/>
  <c r="L427" i="1" s="1"/>
  <c r="F428" i="1"/>
  <c r="L428" i="1" s="1"/>
  <c r="F429" i="1"/>
  <c r="L429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6" i="1"/>
  <c r="L436" i="1" s="1"/>
  <c r="F437" i="1"/>
  <c r="L437" i="1" s="1"/>
  <c r="F438" i="1"/>
  <c r="L438" i="1" s="1"/>
  <c r="F439" i="1"/>
  <c r="L439" i="1" s="1"/>
  <c r="F440" i="1"/>
  <c r="L440" i="1" s="1"/>
  <c r="F441" i="1"/>
  <c r="L441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449" i="1"/>
  <c r="L449" i="1" s="1"/>
  <c r="F450" i="1"/>
  <c r="L450" i="1" s="1"/>
  <c r="F451" i="1"/>
  <c r="L451" i="1" s="1"/>
  <c r="F452" i="1"/>
  <c r="L452" i="1" s="1"/>
  <c r="F453" i="1"/>
  <c r="L453" i="1" s="1"/>
  <c r="F454" i="1"/>
  <c r="L454" i="1" s="1"/>
  <c r="F455" i="1"/>
  <c r="L455" i="1" s="1"/>
  <c r="F456" i="1"/>
  <c r="L456" i="1" s="1"/>
  <c r="F457" i="1"/>
  <c r="L457" i="1" s="1"/>
  <c r="F458" i="1"/>
  <c r="L458" i="1" s="1"/>
  <c r="F459" i="1"/>
  <c r="L459" i="1" s="1"/>
  <c r="F460" i="1"/>
  <c r="L460" i="1" s="1"/>
  <c r="F461" i="1"/>
  <c r="L461" i="1" s="1"/>
  <c r="F462" i="1"/>
  <c r="L462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73" i="1"/>
  <c r="L473" i="1" s="1"/>
  <c r="F474" i="1"/>
  <c r="L474" i="1" s="1"/>
  <c r="F475" i="1"/>
  <c r="L475" i="1" s="1"/>
  <c r="F476" i="1"/>
  <c r="L476" i="1" s="1"/>
  <c r="F477" i="1"/>
  <c r="L477" i="1" s="1"/>
  <c r="F478" i="1"/>
  <c r="L478" i="1" s="1"/>
  <c r="F479" i="1"/>
  <c r="L479" i="1" s="1"/>
  <c r="F480" i="1"/>
  <c r="L480" i="1" s="1"/>
  <c r="F481" i="1"/>
  <c r="L481" i="1" s="1"/>
  <c r="F482" i="1"/>
  <c r="L482" i="1" s="1"/>
  <c r="F483" i="1"/>
  <c r="L483" i="1" s="1"/>
  <c r="F484" i="1"/>
  <c r="L484" i="1" s="1"/>
  <c r="F485" i="1"/>
  <c r="L485" i="1" s="1"/>
  <c r="F486" i="1"/>
  <c r="L486" i="1" s="1"/>
  <c r="F487" i="1"/>
  <c r="L487" i="1" s="1"/>
  <c r="F488" i="1"/>
  <c r="L488" i="1" s="1"/>
  <c r="F489" i="1"/>
  <c r="L489" i="1" s="1"/>
  <c r="F490" i="1"/>
  <c r="L490" i="1" s="1"/>
  <c r="F491" i="1"/>
  <c r="L491" i="1" s="1"/>
  <c r="F492" i="1"/>
  <c r="L492" i="1" s="1"/>
  <c r="F493" i="1"/>
  <c r="L493" i="1" s="1"/>
  <c r="F494" i="1"/>
  <c r="L494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2" i="1"/>
  <c r="L502" i="1" s="1"/>
  <c r="F503" i="1"/>
  <c r="L503" i="1" s="1"/>
  <c r="F504" i="1"/>
  <c r="L504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517" i="1"/>
  <c r="L517" i="1" s="1"/>
  <c r="F518" i="1"/>
  <c r="L518" i="1" s="1"/>
  <c r="F519" i="1"/>
  <c r="L519" i="1" s="1"/>
  <c r="F520" i="1"/>
  <c r="L520" i="1" s="1"/>
  <c r="F521" i="1"/>
  <c r="L521" i="1" s="1"/>
  <c r="F522" i="1"/>
  <c r="L522" i="1" s="1"/>
  <c r="F523" i="1"/>
  <c r="L523" i="1" s="1"/>
  <c r="F524" i="1"/>
  <c r="L524" i="1" s="1"/>
  <c r="F525" i="1"/>
  <c r="L525" i="1" s="1"/>
  <c r="F526" i="1"/>
  <c r="L526" i="1" s="1"/>
  <c r="F527" i="1"/>
  <c r="L527" i="1" s="1"/>
  <c r="F528" i="1"/>
  <c r="L528" i="1" s="1"/>
  <c r="F529" i="1"/>
  <c r="L529" i="1" s="1"/>
  <c r="F530" i="1"/>
  <c r="L530" i="1" s="1"/>
  <c r="F531" i="1"/>
  <c r="L531" i="1" s="1"/>
  <c r="F532" i="1"/>
  <c r="L532" i="1" s="1"/>
  <c r="F533" i="1"/>
  <c r="L533" i="1" s="1"/>
  <c r="F534" i="1"/>
  <c r="L534" i="1" s="1"/>
  <c r="F535" i="1"/>
  <c r="L535" i="1" s="1"/>
  <c r="F536" i="1"/>
  <c r="L536" i="1" s="1"/>
  <c r="F537" i="1"/>
  <c r="L537" i="1" s="1"/>
  <c r="F538" i="1"/>
  <c r="L538" i="1" s="1"/>
  <c r="F539" i="1"/>
  <c r="L539" i="1" s="1"/>
  <c r="F540" i="1"/>
  <c r="L540" i="1" s="1"/>
  <c r="F541" i="1"/>
  <c r="L541" i="1" s="1"/>
  <c r="F542" i="1"/>
  <c r="L542" i="1" s="1"/>
  <c r="F543" i="1"/>
  <c r="L543" i="1" s="1"/>
  <c r="F544" i="1"/>
  <c r="L544" i="1" s="1"/>
  <c r="F545" i="1"/>
  <c r="L545" i="1" s="1"/>
  <c r="F546" i="1"/>
  <c r="L546" i="1" s="1"/>
  <c r="F547" i="1"/>
  <c r="L547" i="1" s="1"/>
  <c r="F548" i="1"/>
  <c r="L548" i="1" s="1"/>
  <c r="F549" i="1"/>
  <c r="L549" i="1" s="1"/>
  <c r="F550" i="1"/>
  <c r="L550" i="1" s="1"/>
  <c r="F551" i="1"/>
  <c r="L551" i="1" s="1"/>
  <c r="F552" i="1"/>
  <c r="L552" i="1" s="1"/>
  <c r="F553" i="1"/>
  <c r="L553" i="1" s="1"/>
  <c r="F554" i="1"/>
  <c r="L554" i="1" s="1"/>
  <c r="F555" i="1"/>
  <c r="L555" i="1" s="1"/>
  <c r="F556" i="1"/>
  <c r="L556" i="1" s="1"/>
  <c r="F557" i="1"/>
  <c r="L557" i="1" s="1"/>
  <c r="F558" i="1"/>
  <c r="L558" i="1" s="1"/>
  <c r="F559" i="1"/>
  <c r="L559" i="1" s="1"/>
  <c r="F560" i="1"/>
  <c r="L560" i="1" s="1"/>
  <c r="F561" i="1"/>
  <c r="L561" i="1" s="1"/>
  <c r="F562" i="1"/>
  <c r="L562" i="1" s="1"/>
  <c r="F563" i="1"/>
  <c r="L563" i="1" s="1"/>
  <c r="F564" i="1"/>
  <c r="L564" i="1" s="1"/>
  <c r="F565" i="1"/>
  <c r="L565" i="1" s="1"/>
  <c r="F566" i="1"/>
  <c r="L566" i="1" s="1"/>
  <c r="F567" i="1"/>
  <c r="L567" i="1" s="1"/>
  <c r="F568" i="1"/>
  <c r="L568" i="1" s="1"/>
  <c r="F569" i="1"/>
  <c r="L569" i="1" s="1"/>
  <c r="F570" i="1"/>
  <c r="L570" i="1" s="1"/>
  <c r="F571" i="1"/>
  <c r="L571" i="1" s="1"/>
  <c r="F572" i="1"/>
  <c r="L572" i="1" s="1"/>
  <c r="F573" i="1"/>
  <c r="L573" i="1" s="1"/>
  <c r="F574" i="1"/>
  <c r="L574" i="1" s="1"/>
  <c r="F575" i="1"/>
  <c r="L575" i="1" s="1"/>
  <c r="F576" i="1"/>
  <c r="L576" i="1" s="1"/>
  <c r="F577" i="1"/>
  <c r="L577" i="1" s="1"/>
  <c r="F578" i="1"/>
  <c r="L578" i="1" s="1"/>
  <c r="F579" i="1"/>
  <c r="L579" i="1" s="1"/>
  <c r="F580" i="1"/>
  <c r="L580" i="1" s="1"/>
  <c r="F581" i="1"/>
  <c r="L581" i="1" s="1"/>
  <c r="F582" i="1"/>
  <c r="L582" i="1" s="1"/>
  <c r="F583" i="1"/>
  <c r="L583" i="1" s="1"/>
  <c r="F584" i="1"/>
  <c r="L584" i="1" s="1"/>
  <c r="F585" i="1"/>
  <c r="L585" i="1" s="1"/>
  <c r="F586" i="1"/>
  <c r="L586" i="1" s="1"/>
  <c r="F587" i="1"/>
  <c r="L587" i="1" s="1"/>
  <c r="F588" i="1"/>
  <c r="L588" i="1" s="1"/>
  <c r="F589" i="1"/>
  <c r="L589" i="1" s="1"/>
  <c r="F590" i="1"/>
  <c r="L590" i="1" s="1"/>
  <c r="F591" i="1"/>
  <c r="L591" i="1" s="1"/>
  <c r="F592" i="1"/>
  <c r="L592" i="1" s="1"/>
  <c r="F593" i="1"/>
  <c r="L593" i="1" s="1"/>
  <c r="F594" i="1"/>
  <c r="L594" i="1" s="1"/>
  <c r="F595" i="1"/>
  <c r="L595" i="1" s="1"/>
  <c r="F596" i="1"/>
  <c r="L596" i="1" s="1"/>
  <c r="F597" i="1"/>
  <c r="L597" i="1" s="1"/>
  <c r="F598" i="1"/>
  <c r="L598" i="1" s="1"/>
  <c r="F599" i="1"/>
  <c r="L599" i="1" s="1"/>
  <c r="F600" i="1"/>
  <c r="L600" i="1" s="1"/>
  <c r="F601" i="1"/>
  <c r="L601" i="1" s="1"/>
  <c r="F602" i="1"/>
  <c r="L602" i="1" s="1"/>
  <c r="F603" i="1"/>
  <c r="L603" i="1" s="1"/>
  <c r="F604" i="1"/>
  <c r="L604" i="1" s="1"/>
  <c r="F605" i="1"/>
  <c r="L605" i="1" s="1"/>
  <c r="F606" i="1"/>
  <c r="L606" i="1" s="1"/>
  <c r="F607" i="1"/>
  <c r="L607" i="1" s="1"/>
  <c r="F608" i="1"/>
  <c r="L608" i="1" s="1"/>
  <c r="F609" i="1"/>
  <c r="L609" i="1" s="1"/>
  <c r="F610" i="1"/>
  <c r="L610" i="1" s="1"/>
  <c r="F611" i="1"/>
  <c r="L611" i="1" s="1"/>
  <c r="F612" i="1"/>
  <c r="L612" i="1" s="1"/>
  <c r="F613" i="1"/>
  <c r="L613" i="1" s="1"/>
  <c r="F614" i="1"/>
  <c r="L614" i="1" s="1"/>
  <c r="F615" i="1"/>
  <c r="L615" i="1" s="1"/>
  <c r="F616" i="1"/>
  <c r="L616" i="1" s="1"/>
  <c r="F617" i="1"/>
  <c r="L617" i="1" s="1"/>
  <c r="F618" i="1"/>
  <c r="L618" i="1" s="1"/>
  <c r="F619" i="1"/>
  <c r="L619" i="1" s="1"/>
  <c r="F620" i="1"/>
  <c r="L620" i="1" s="1"/>
  <c r="F621" i="1"/>
  <c r="L621" i="1" s="1"/>
  <c r="F622" i="1"/>
  <c r="L622" i="1" s="1"/>
  <c r="F623" i="1"/>
  <c r="L623" i="1" s="1"/>
  <c r="F624" i="1"/>
  <c r="L624" i="1" s="1"/>
  <c r="F625" i="1"/>
  <c r="L625" i="1" s="1"/>
  <c r="F626" i="1"/>
  <c r="L626" i="1" s="1"/>
  <c r="F627" i="1"/>
  <c r="L627" i="1" s="1"/>
  <c r="F628" i="1"/>
  <c r="L628" i="1" s="1"/>
  <c r="F629" i="1"/>
  <c r="L629" i="1" s="1"/>
  <c r="F630" i="1"/>
  <c r="L630" i="1" s="1"/>
  <c r="F631" i="1"/>
  <c r="L631" i="1" s="1"/>
  <c r="F632" i="1"/>
  <c r="L632" i="1" s="1"/>
  <c r="F633" i="1"/>
  <c r="L633" i="1" s="1"/>
  <c r="F634" i="1"/>
  <c r="L634" i="1" s="1"/>
  <c r="F635" i="1"/>
  <c r="L635" i="1" s="1"/>
  <c r="F636" i="1"/>
  <c r="L636" i="1" s="1"/>
  <c r="F637" i="1"/>
  <c r="L637" i="1" s="1"/>
  <c r="F638" i="1"/>
  <c r="L638" i="1" s="1"/>
  <c r="F639" i="1"/>
  <c r="L639" i="1" s="1"/>
  <c r="F640" i="1"/>
  <c r="L640" i="1" s="1"/>
  <c r="F641" i="1"/>
  <c r="L641" i="1" s="1"/>
  <c r="F642" i="1"/>
  <c r="L642" i="1" s="1"/>
  <c r="F643" i="1"/>
  <c r="L643" i="1" s="1"/>
  <c r="F644" i="1"/>
  <c r="L644" i="1" s="1"/>
  <c r="F645" i="1"/>
  <c r="L645" i="1" s="1"/>
  <c r="F646" i="1"/>
  <c r="L646" i="1" s="1"/>
  <c r="F647" i="1"/>
  <c r="L647" i="1" s="1"/>
  <c r="F648" i="1"/>
  <c r="L648" i="1" s="1"/>
  <c r="F649" i="1"/>
  <c r="L649" i="1" s="1"/>
  <c r="F650" i="1"/>
  <c r="L650" i="1" s="1"/>
  <c r="F651" i="1"/>
  <c r="L651" i="1" s="1"/>
  <c r="F652" i="1"/>
  <c r="L652" i="1" s="1"/>
  <c r="F653" i="1"/>
  <c r="L653" i="1" s="1"/>
  <c r="F654" i="1"/>
  <c r="L654" i="1" s="1"/>
  <c r="F655" i="1"/>
  <c r="L655" i="1" s="1"/>
  <c r="F656" i="1"/>
  <c r="L656" i="1" s="1"/>
  <c r="F657" i="1"/>
  <c r="L657" i="1" s="1"/>
  <c r="F658" i="1"/>
  <c r="L658" i="1" s="1"/>
  <c r="F659" i="1"/>
  <c r="L659" i="1" s="1"/>
  <c r="F660" i="1"/>
  <c r="L660" i="1" s="1"/>
  <c r="F661" i="1"/>
  <c r="L661" i="1" s="1"/>
  <c r="F662" i="1"/>
  <c r="L662" i="1" s="1"/>
  <c r="F663" i="1"/>
  <c r="L663" i="1" s="1"/>
  <c r="F664" i="1"/>
  <c r="L664" i="1" s="1"/>
  <c r="F665" i="1"/>
  <c r="L665" i="1" s="1"/>
  <c r="F666" i="1"/>
  <c r="L666" i="1" s="1"/>
  <c r="F667" i="1"/>
  <c r="L667" i="1" s="1"/>
  <c r="F668" i="1"/>
  <c r="L668" i="1" s="1"/>
  <c r="F669" i="1"/>
  <c r="L669" i="1" s="1"/>
  <c r="F670" i="1"/>
  <c r="L670" i="1" s="1"/>
  <c r="F671" i="1"/>
  <c r="L671" i="1" s="1"/>
  <c r="F672" i="1"/>
  <c r="L672" i="1" s="1"/>
  <c r="F673" i="1"/>
  <c r="L673" i="1" s="1"/>
  <c r="F674" i="1"/>
  <c r="L674" i="1" s="1"/>
  <c r="F675" i="1"/>
  <c r="L675" i="1" s="1"/>
  <c r="F676" i="1"/>
  <c r="L676" i="1" s="1"/>
  <c r="F677" i="1"/>
  <c r="L677" i="1" s="1"/>
  <c r="F678" i="1"/>
  <c r="L678" i="1" s="1"/>
  <c r="F679" i="1"/>
  <c r="L679" i="1" s="1"/>
  <c r="F680" i="1"/>
  <c r="L680" i="1" s="1"/>
  <c r="F681" i="1"/>
  <c r="L681" i="1" s="1"/>
  <c r="F682" i="1"/>
  <c r="L682" i="1" s="1"/>
  <c r="F683" i="1"/>
  <c r="L683" i="1" s="1"/>
  <c r="F684" i="1"/>
  <c r="L684" i="1" s="1"/>
  <c r="F685" i="1"/>
  <c r="L685" i="1" s="1"/>
  <c r="F686" i="1"/>
  <c r="L686" i="1" s="1"/>
  <c r="F687" i="1"/>
  <c r="L687" i="1" s="1"/>
  <c r="F688" i="1"/>
  <c r="L688" i="1" s="1"/>
  <c r="F689" i="1"/>
  <c r="L689" i="1" s="1"/>
  <c r="F690" i="1"/>
  <c r="L690" i="1" s="1"/>
  <c r="F691" i="1"/>
  <c r="L691" i="1" s="1"/>
  <c r="F692" i="1"/>
  <c r="L692" i="1" s="1"/>
  <c r="F693" i="1"/>
  <c r="L693" i="1" s="1"/>
  <c r="F694" i="1"/>
  <c r="L694" i="1" s="1"/>
  <c r="F695" i="1"/>
  <c r="L695" i="1" s="1"/>
  <c r="F696" i="1"/>
  <c r="L696" i="1" s="1"/>
  <c r="F697" i="1"/>
  <c r="L697" i="1" s="1"/>
  <c r="F698" i="1"/>
  <c r="L698" i="1" s="1"/>
  <c r="F699" i="1"/>
  <c r="L699" i="1" s="1"/>
  <c r="F700" i="1"/>
  <c r="L700" i="1" s="1"/>
  <c r="F701" i="1"/>
  <c r="L701" i="1" s="1"/>
  <c r="F702" i="1"/>
  <c r="L702" i="1" s="1"/>
  <c r="F703" i="1"/>
  <c r="L703" i="1" s="1"/>
  <c r="F704" i="1"/>
  <c r="L704" i="1" s="1"/>
  <c r="F705" i="1"/>
  <c r="L705" i="1" s="1"/>
  <c r="F706" i="1"/>
  <c r="L706" i="1" s="1"/>
  <c r="F707" i="1"/>
  <c r="L707" i="1" s="1"/>
  <c r="F708" i="1"/>
  <c r="L708" i="1" s="1"/>
  <c r="F709" i="1"/>
  <c r="L709" i="1" s="1"/>
  <c r="F710" i="1"/>
  <c r="L710" i="1" s="1"/>
  <c r="F711" i="1"/>
  <c r="L711" i="1" s="1"/>
  <c r="F712" i="1"/>
  <c r="L712" i="1" s="1"/>
  <c r="F713" i="1"/>
  <c r="L713" i="1" s="1"/>
  <c r="F714" i="1"/>
  <c r="L714" i="1" s="1"/>
  <c r="F715" i="1"/>
  <c r="L715" i="1" s="1"/>
  <c r="F716" i="1"/>
  <c r="L716" i="1" s="1"/>
  <c r="F717" i="1"/>
  <c r="L717" i="1" s="1"/>
  <c r="F718" i="1"/>
  <c r="L718" i="1" s="1"/>
  <c r="F719" i="1"/>
  <c r="L719" i="1" s="1"/>
  <c r="F720" i="1"/>
  <c r="L720" i="1" s="1"/>
  <c r="F721" i="1"/>
  <c r="L721" i="1" s="1"/>
  <c r="F722" i="1"/>
  <c r="L722" i="1" s="1"/>
  <c r="F723" i="1"/>
  <c r="L723" i="1" s="1"/>
  <c r="F724" i="1"/>
  <c r="L724" i="1" s="1"/>
  <c r="F725" i="1"/>
  <c r="L725" i="1" s="1"/>
  <c r="F726" i="1"/>
  <c r="L726" i="1" s="1"/>
  <c r="F727" i="1"/>
  <c r="L727" i="1" s="1"/>
  <c r="F728" i="1"/>
  <c r="L728" i="1" s="1"/>
  <c r="F729" i="1"/>
  <c r="L729" i="1" s="1"/>
  <c r="F730" i="1"/>
  <c r="L730" i="1" s="1"/>
  <c r="F731" i="1"/>
  <c r="L731" i="1" s="1"/>
  <c r="F732" i="1"/>
  <c r="L732" i="1" s="1"/>
  <c r="F733" i="1"/>
  <c r="L733" i="1" s="1"/>
  <c r="F734" i="1"/>
  <c r="L734" i="1" s="1"/>
  <c r="F735" i="1"/>
  <c r="L735" i="1" s="1"/>
  <c r="F736" i="1"/>
  <c r="L736" i="1" s="1"/>
  <c r="F737" i="1"/>
  <c r="L737" i="1" s="1"/>
  <c r="F738" i="1"/>
  <c r="L738" i="1" s="1"/>
  <c r="F739" i="1"/>
  <c r="L739" i="1" s="1"/>
  <c r="F740" i="1"/>
  <c r="L740" i="1" s="1"/>
  <c r="F741" i="1"/>
  <c r="L741" i="1" s="1"/>
  <c r="F742" i="1"/>
  <c r="L742" i="1" s="1"/>
  <c r="F743" i="1"/>
  <c r="L743" i="1" s="1"/>
  <c r="F744" i="1"/>
  <c r="L744" i="1" s="1"/>
  <c r="F745" i="1"/>
  <c r="L745" i="1" s="1"/>
  <c r="F746" i="1"/>
  <c r="L746" i="1" s="1"/>
  <c r="F747" i="1"/>
  <c r="L747" i="1" s="1"/>
  <c r="F748" i="1"/>
  <c r="L748" i="1" s="1"/>
  <c r="F749" i="1"/>
  <c r="L749" i="1" s="1"/>
  <c r="F750" i="1"/>
  <c r="L750" i="1" s="1"/>
  <c r="F751" i="1"/>
  <c r="L751" i="1" s="1"/>
  <c r="F752" i="1"/>
  <c r="L752" i="1" s="1"/>
  <c r="F753" i="1"/>
  <c r="L753" i="1" s="1"/>
  <c r="F754" i="1"/>
  <c r="L754" i="1" s="1"/>
  <c r="F755" i="1"/>
  <c r="L755" i="1" s="1"/>
  <c r="F756" i="1"/>
  <c r="L756" i="1" s="1"/>
  <c r="F757" i="1"/>
  <c r="L757" i="1" s="1"/>
  <c r="F758" i="1"/>
  <c r="L758" i="1" s="1"/>
  <c r="F759" i="1"/>
  <c r="L759" i="1" s="1"/>
  <c r="F760" i="1"/>
  <c r="L760" i="1" s="1"/>
  <c r="F761" i="1"/>
  <c r="L761" i="1" s="1"/>
  <c r="F762" i="1"/>
  <c r="L762" i="1" s="1"/>
  <c r="F763" i="1"/>
  <c r="L763" i="1" s="1"/>
  <c r="F764" i="1"/>
  <c r="L764" i="1" s="1"/>
  <c r="F765" i="1"/>
  <c r="L765" i="1" s="1"/>
  <c r="F766" i="1"/>
  <c r="L766" i="1" s="1"/>
  <c r="F767" i="1"/>
  <c r="L767" i="1" s="1"/>
  <c r="F768" i="1"/>
  <c r="L768" i="1" s="1"/>
  <c r="F769" i="1"/>
  <c r="L769" i="1" s="1"/>
  <c r="F770" i="1"/>
  <c r="L770" i="1" s="1"/>
  <c r="F771" i="1"/>
  <c r="L771" i="1" s="1"/>
  <c r="F772" i="1"/>
  <c r="L772" i="1" s="1"/>
  <c r="F773" i="1"/>
  <c r="L773" i="1" s="1"/>
  <c r="F774" i="1"/>
  <c r="L774" i="1" s="1"/>
  <c r="F775" i="1"/>
  <c r="L775" i="1" s="1"/>
  <c r="F776" i="1"/>
  <c r="L776" i="1" s="1"/>
  <c r="F777" i="1"/>
  <c r="L777" i="1" s="1"/>
  <c r="F778" i="1"/>
  <c r="L778" i="1" s="1"/>
  <c r="F779" i="1"/>
  <c r="L779" i="1" s="1"/>
  <c r="F780" i="1"/>
  <c r="L780" i="1" s="1"/>
  <c r="F781" i="1"/>
  <c r="L781" i="1" s="1"/>
  <c r="F782" i="1"/>
  <c r="L782" i="1" s="1"/>
  <c r="F783" i="1"/>
  <c r="L783" i="1" s="1"/>
  <c r="F784" i="1"/>
  <c r="L784" i="1" s="1"/>
  <c r="F785" i="1"/>
  <c r="L785" i="1" s="1"/>
  <c r="F786" i="1"/>
  <c r="L786" i="1" s="1"/>
  <c r="F787" i="1"/>
  <c r="L787" i="1" s="1"/>
  <c r="F788" i="1"/>
  <c r="L788" i="1" s="1"/>
  <c r="F789" i="1"/>
  <c r="L789" i="1" s="1"/>
  <c r="F790" i="1"/>
  <c r="L790" i="1" s="1"/>
  <c r="F791" i="1"/>
  <c r="L791" i="1" s="1"/>
  <c r="F792" i="1"/>
  <c r="L792" i="1" s="1"/>
  <c r="F793" i="1"/>
  <c r="L793" i="1" s="1"/>
  <c r="F794" i="1"/>
  <c r="L794" i="1" s="1"/>
  <c r="F795" i="1"/>
  <c r="L795" i="1" s="1"/>
  <c r="F796" i="1"/>
  <c r="L796" i="1" s="1"/>
  <c r="F797" i="1"/>
  <c r="L797" i="1" s="1"/>
  <c r="F798" i="1"/>
  <c r="L798" i="1" s="1"/>
  <c r="F799" i="1"/>
  <c r="L799" i="1" s="1"/>
  <c r="F800" i="1"/>
  <c r="L800" i="1" s="1"/>
  <c r="F801" i="1"/>
  <c r="L801" i="1" s="1"/>
  <c r="F802" i="1"/>
  <c r="L802" i="1" s="1"/>
  <c r="F803" i="1"/>
  <c r="L803" i="1" s="1"/>
  <c r="F804" i="1"/>
  <c r="L804" i="1" s="1"/>
  <c r="F805" i="1"/>
  <c r="L805" i="1" s="1"/>
  <c r="F806" i="1"/>
  <c r="L806" i="1" s="1"/>
  <c r="F807" i="1"/>
  <c r="L807" i="1" s="1"/>
  <c r="F808" i="1"/>
  <c r="L808" i="1" s="1"/>
  <c r="F809" i="1"/>
  <c r="L809" i="1" s="1"/>
  <c r="F810" i="1"/>
  <c r="L810" i="1" s="1"/>
  <c r="F811" i="1"/>
  <c r="L811" i="1" s="1"/>
  <c r="F812" i="1"/>
  <c r="L812" i="1" s="1"/>
  <c r="F813" i="1"/>
  <c r="L813" i="1" s="1"/>
  <c r="F814" i="1"/>
  <c r="L814" i="1" s="1"/>
  <c r="F815" i="1"/>
  <c r="L815" i="1" s="1"/>
  <c r="F816" i="1"/>
  <c r="L816" i="1" s="1"/>
  <c r="F817" i="1"/>
  <c r="L817" i="1" s="1"/>
  <c r="F818" i="1"/>
  <c r="L818" i="1" s="1"/>
  <c r="F819" i="1"/>
  <c r="L819" i="1" s="1"/>
  <c r="F820" i="1"/>
  <c r="L820" i="1" s="1"/>
  <c r="F821" i="1"/>
  <c r="L821" i="1" s="1"/>
  <c r="F822" i="1"/>
  <c r="L822" i="1" s="1"/>
  <c r="F823" i="1"/>
  <c r="L823" i="1" s="1"/>
  <c r="F824" i="1"/>
  <c r="L824" i="1" s="1"/>
  <c r="F825" i="1"/>
  <c r="L825" i="1" s="1"/>
  <c r="F826" i="1"/>
  <c r="L826" i="1" s="1"/>
  <c r="F827" i="1"/>
  <c r="L827" i="1" s="1"/>
  <c r="F828" i="1"/>
  <c r="L828" i="1" s="1"/>
  <c r="F829" i="1"/>
  <c r="L829" i="1" s="1"/>
  <c r="F830" i="1"/>
  <c r="L830" i="1" s="1"/>
  <c r="F831" i="1"/>
  <c r="L831" i="1" s="1"/>
  <c r="F832" i="1"/>
  <c r="L832" i="1" s="1"/>
  <c r="F833" i="1"/>
  <c r="L833" i="1" s="1"/>
  <c r="F834" i="1"/>
  <c r="L834" i="1" s="1"/>
  <c r="F835" i="1"/>
  <c r="L835" i="1" s="1"/>
  <c r="F836" i="1"/>
  <c r="L836" i="1" s="1"/>
  <c r="F837" i="1"/>
  <c r="L837" i="1" s="1"/>
  <c r="F838" i="1"/>
  <c r="L838" i="1" s="1"/>
  <c r="F839" i="1"/>
  <c r="L839" i="1" s="1"/>
  <c r="F840" i="1"/>
  <c r="L840" i="1" s="1"/>
  <c r="F841" i="1"/>
  <c r="L841" i="1" s="1"/>
  <c r="F842" i="1"/>
  <c r="L842" i="1" s="1"/>
  <c r="F843" i="1"/>
  <c r="L843" i="1" s="1"/>
  <c r="F844" i="1"/>
  <c r="L844" i="1" s="1"/>
  <c r="F845" i="1"/>
  <c r="L845" i="1" s="1"/>
  <c r="F846" i="1"/>
  <c r="L846" i="1" s="1"/>
  <c r="F847" i="1"/>
  <c r="L847" i="1" s="1"/>
  <c r="F848" i="1"/>
  <c r="L848" i="1" s="1"/>
  <c r="F849" i="1"/>
  <c r="L849" i="1" s="1"/>
  <c r="F850" i="1"/>
  <c r="L850" i="1" s="1"/>
  <c r="F851" i="1"/>
  <c r="L851" i="1" s="1"/>
  <c r="F852" i="1"/>
  <c r="L852" i="1" s="1"/>
  <c r="F853" i="1"/>
  <c r="L853" i="1" s="1"/>
  <c r="F854" i="1"/>
  <c r="L854" i="1" s="1"/>
  <c r="F855" i="1"/>
  <c r="L855" i="1" s="1"/>
  <c r="F856" i="1"/>
  <c r="L856" i="1" s="1"/>
  <c r="F857" i="1"/>
  <c r="L857" i="1" s="1"/>
  <c r="F858" i="1"/>
  <c r="L858" i="1" s="1"/>
  <c r="F859" i="1"/>
  <c r="L859" i="1" s="1"/>
  <c r="F860" i="1"/>
  <c r="L860" i="1" s="1"/>
  <c r="F861" i="1"/>
  <c r="L861" i="1" s="1"/>
  <c r="F862" i="1"/>
  <c r="L862" i="1" s="1"/>
  <c r="F863" i="1"/>
  <c r="L863" i="1" s="1"/>
  <c r="F864" i="1"/>
  <c r="L864" i="1" s="1"/>
  <c r="F865" i="1"/>
  <c r="L865" i="1" s="1"/>
  <c r="F866" i="1"/>
  <c r="L866" i="1" s="1"/>
  <c r="F867" i="1"/>
  <c r="L867" i="1" s="1"/>
  <c r="F868" i="1"/>
  <c r="L868" i="1" s="1"/>
  <c r="F869" i="1"/>
  <c r="L869" i="1" s="1"/>
  <c r="F870" i="1"/>
  <c r="L870" i="1" s="1"/>
  <c r="F871" i="1"/>
  <c r="L871" i="1" s="1"/>
  <c r="F872" i="1"/>
  <c r="L872" i="1" s="1"/>
  <c r="F873" i="1"/>
  <c r="L873" i="1" s="1"/>
  <c r="F874" i="1"/>
  <c r="L874" i="1" s="1"/>
  <c r="F875" i="1"/>
  <c r="L875" i="1" s="1"/>
  <c r="F876" i="1"/>
  <c r="L876" i="1" s="1"/>
  <c r="F877" i="1"/>
  <c r="L877" i="1" s="1"/>
  <c r="F878" i="1"/>
  <c r="L878" i="1" s="1"/>
  <c r="F879" i="1"/>
  <c r="L879" i="1" s="1"/>
  <c r="F880" i="1"/>
  <c r="L880" i="1" s="1"/>
  <c r="F881" i="1"/>
  <c r="L881" i="1" s="1"/>
  <c r="F882" i="1"/>
  <c r="L882" i="1" s="1"/>
  <c r="F883" i="1"/>
  <c r="L883" i="1" s="1"/>
  <c r="F884" i="1"/>
  <c r="L884" i="1" s="1"/>
  <c r="F885" i="1"/>
  <c r="L885" i="1" s="1"/>
  <c r="F886" i="1"/>
  <c r="L886" i="1" s="1"/>
  <c r="F887" i="1"/>
  <c r="L887" i="1" s="1"/>
  <c r="F888" i="1"/>
  <c r="L888" i="1" s="1"/>
  <c r="F889" i="1"/>
  <c r="L889" i="1" s="1"/>
  <c r="F890" i="1"/>
  <c r="L890" i="1" s="1"/>
  <c r="F891" i="1"/>
  <c r="L891" i="1" s="1"/>
  <c r="F892" i="1"/>
  <c r="L892" i="1" s="1"/>
  <c r="F893" i="1"/>
  <c r="L893" i="1" s="1"/>
  <c r="F894" i="1"/>
  <c r="L894" i="1" s="1"/>
  <c r="F895" i="1"/>
  <c r="L895" i="1" s="1"/>
  <c r="F896" i="1"/>
  <c r="L896" i="1" s="1"/>
  <c r="F897" i="1"/>
  <c r="L897" i="1" s="1"/>
  <c r="F898" i="1"/>
  <c r="L898" i="1" s="1"/>
  <c r="F899" i="1"/>
  <c r="L899" i="1" s="1"/>
  <c r="F900" i="1"/>
  <c r="L900" i="1" s="1"/>
  <c r="F901" i="1"/>
  <c r="L901" i="1" s="1"/>
  <c r="F902" i="1"/>
  <c r="L902" i="1" s="1"/>
  <c r="F903" i="1"/>
  <c r="L903" i="1" s="1"/>
  <c r="F904" i="1"/>
  <c r="L904" i="1" s="1"/>
  <c r="F905" i="1"/>
  <c r="L905" i="1" s="1"/>
  <c r="F906" i="1"/>
  <c r="L906" i="1" s="1"/>
  <c r="F907" i="1"/>
  <c r="L907" i="1" s="1"/>
  <c r="F908" i="1"/>
  <c r="L908" i="1" s="1"/>
  <c r="F909" i="1"/>
  <c r="L909" i="1" s="1"/>
  <c r="F910" i="1"/>
  <c r="L910" i="1" s="1"/>
  <c r="F911" i="1"/>
  <c r="L911" i="1" s="1"/>
  <c r="F912" i="1"/>
  <c r="L912" i="1" s="1"/>
  <c r="F913" i="1"/>
  <c r="L913" i="1" s="1"/>
  <c r="F914" i="1"/>
  <c r="L914" i="1" s="1"/>
  <c r="F915" i="1"/>
  <c r="L915" i="1" s="1"/>
  <c r="F916" i="1"/>
  <c r="L916" i="1" s="1"/>
  <c r="F917" i="1"/>
  <c r="L917" i="1" s="1"/>
  <c r="F918" i="1"/>
  <c r="L918" i="1" s="1"/>
  <c r="F919" i="1"/>
  <c r="L919" i="1" s="1"/>
  <c r="F920" i="1"/>
  <c r="L920" i="1" s="1"/>
  <c r="F921" i="1"/>
  <c r="L921" i="1" s="1"/>
  <c r="F922" i="1"/>
  <c r="L922" i="1" s="1"/>
  <c r="F923" i="1"/>
  <c r="L923" i="1" s="1"/>
  <c r="F924" i="1"/>
  <c r="L924" i="1" s="1"/>
  <c r="F925" i="1"/>
  <c r="L925" i="1" s="1"/>
  <c r="F926" i="1"/>
  <c r="L926" i="1" s="1"/>
  <c r="F927" i="1"/>
  <c r="L927" i="1" s="1"/>
  <c r="F928" i="1"/>
  <c r="L928" i="1" s="1"/>
  <c r="F929" i="1"/>
  <c r="L929" i="1" s="1"/>
  <c r="F930" i="1"/>
  <c r="L930" i="1" s="1"/>
  <c r="F931" i="1"/>
  <c r="L931" i="1" s="1"/>
  <c r="F932" i="1"/>
  <c r="L932" i="1" s="1"/>
  <c r="F933" i="1"/>
  <c r="L933" i="1" s="1"/>
  <c r="F934" i="1"/>
  <c r="L934" i="1" s="1"/>
  <c r="F935" i="1"/>
  <c r="L935" i="1" s="1"/>
  <c r="F936" i="1"/>
  <c r="L936" i="1" s="1"/>
  <c r="F937" i="1"/>
  <c r="L937" i="1" s="1"/>
  <c r="F938" i="1"/>
  <c r="L938" i="1" s="1"/>
  <c r="F939" i="1"/>
  <c r="L939" i="1" s="1"/>
  <c r="F940" i="1"/>
  <c r="L940" i="1" s="1"/>
  <c r="F941" i="1"/>
  <c r="L941" i="1" s="1"/>
  <c r="F942" i="1"/>
  <c r="L942" i="1" s="1"/>
  <c r="F943" i="1"/>
  <c r="L943" i="1" s="1"/>
  <c r="F944" i="1"/>
  <c r="L944" i="1" s="1"/>
  <c r="F945" i="1"/>
  <c r="L945" i="1" s="1"/>
  <c r="F946" i="1"/>
  <c r="L946" i="1" s="1"/>
  <c r="F947" i="1"/>
  <c r="L947" i="1" s="1"/>
  <c r="F948" i="1"/>
  <c r="L948" i="1" s="1"/>
  <c r="F949" i="1"/>
  <c r="L949" i="1" s="1"/>
  <c r="F950" i="1"/>
  <c r="L950" i="1" s="1"/>
  <c r="F951" i="1"/>
  <c r="L951" i="1" s="1"/>
  <c r="F952" i="1"/>
  <c r="L952" i="1" s="1"/>
  <c r="F953" i="1"/>
  <c r="L953" i="1" s="1"/>
  <c r="F954" i="1"/>
  <c r="L954" i="1" s="1"/>
  <c r="F955" i="1"/>
  <c r="L955" i="1" s="1"/>
  <c r="F956" i="1"/>
  <c r="L956" i="1" s="1"/>
  <c r="F957" i="1"/>
  <c r="L957" i="1" s="1"/>
  <c r="F958" i="1"/>
  <c r="L958" i="1" s="1"/>
  <c r="F959" i="1"/>
  <c r="L959" i="1" s="1"/>
  <c r="F960" i="1"/>
  <c r="L960" i="1" s="1"/>
  <c r="F961" i="1"/>
  <c r="L961" i="1" s="1"/>
  <c r="F962" i="1"/>
  <c r="L962" i="1" s="1"/>
  <c r="F963" i="1"/>
  <c r="L963" i="1" s="1"/>
  <c r="F964" i="1"/>
  <c r="L964" i="1" s="1"/>
  <c r="F965" i="1"/>
  <c r="L965" i="1" s="1"/>
  <c r="F966" i="1"/>
  <c r="L966" i="1" s="1"/>
  <c r="F967" i="1"/>
  <c r="L967" i="1" s="1"/>
  <c r="F968" i="1"/>
  <c r="L968" i="1" s="1"/>
  <c r="F969" i="1"/>
  <c r="L969" i="1" s="1"/>
  <c r="F970" i="1"/>
  <c r="L970" i="1" s="1"/>
  <c r="F971" i="1"/>
  <c r="L971" i="1" s="1"/>
  <c r="F972" i="1"/>
  <c r="L972" i="1" s="1"/>
  <c r="F973" i="1"/>
  <c r="L973" i="1" s="1"/>
  <c r="F974" i="1"/>
  <c r="L974" i="1" s="1"/>
  <c r="F975" i="1"/>
  <c r="L975" i="1" s="1"/>
  <c r="F976" i="1"/>
  <c r="L976" i="1" s="1"/>
  <c r="F977" i="1"/>
  <c r="L977" i="1" s="1"/>
  <c r="F978" i="1"/>
  <c r="L978" i="1" s="1"/>
  <c r="F979" i="1"/>
  <c r="L979" i="1" s="1"/>
  <c r="F980" i="1"/>
  <c r="L980" i="1" s="1"/>
  <c r="F981" i="1"/>
  <c r="L981" i="1" s="1"/>
  <c r="F982" i="1"/>
  <c r="L982" i="1" s="1"/>
  <c r="F983" i="1"/>
  <c r="L983" i="1" s="1"/>
  <c r="F984" i="1"/>
  <c r="L984" i="1" s="1"/>
  <c r="F985" i="1"/>
  <c r="L985" i="1" s="1"/>
  <c r="F986" i="1"/>
  <c r="L986" i="1" s="1"/>
  <c r="F987" i="1"/>
  <c r="L987" i="1" s="1"/>
  <c r="F988" i="1"/>
  <c r="L988" i="1" s="1"/>
  <c r="F989" i="1"/>
  <c r="L989" i="1" s="1"/>
  <c r="F990" i="1"/>
  <c r="L990" i="1" s="1"/>
  <c r="F991" i="1"/>
  <c r="L991" i="1" s="1"/>
  <c r="F992" i="1"/>
  <c r="L992" i="1" s="1"/>
  <c r="F993" i="1"/>
  <c r="L993" i="1" s="1"/>
  <c r="F994" i="1"/>
  <c r="L994" i="1" s="1"/>
  <c r="F995" i="1"/>
  <c r="L995" i="1" s="1"/>
  <c r="F996" i="1"/>
  <c r="L996" i="1" s="1"/>
  <c r="F997" i="1"/>
  <c r="L997" i="1" s="1"/>
  <c r="F998" i="1"/>
  <c r="L998" i="1" s="1"/>
  <c r="F999" i="1"/>
  <c r="L999" i="1" s="1"/>
  <c r="F1000" i="1"/>
  <c r="L1000" i="1" s="1"/>
  <c r="F1001" i="1"/>
  <c r="L1001" i="1" s="1"/>
  <c r="F1002" i="1"/>
  <c r="L1002" i="1" s="1"/>
  <c r="F1003" i="1"/>
  <c r="L1003" i="1" s="1"/>
  <c r="F1004" i="1"/>
  <c r="L1004" i="1" s="1"/>
  <c r="F1005" i="1"/>
  <c r="L1005" i="1" s="1"/>
  <c r="F1006" i="1"/>
  <c r="L1006" i="1" s="1"/>
  <c r="F1007" i="1"/>
  <c r="L1007" i="1" s="1"/>
  <c r="F1008" i="1"/>
  <c r="L1008" i="1" s="1"/>
  <c r="F1009" i="1"/>
  <c r="L1009" i="1" s="1"/>
  <c r="F1010" i="1"/>
  <c r="L1010" i="1" s="1"/>
  <c r="F1011" i="1"/>
  <c r="L1011" i="1" s="1"/>
  <c r="F1012" i="1"/>
  <c r="L1012" i="1" s="1"/>
  <c r="F1013" i="1"/>
  <c r="L1013" i="1" s="1"/>
  <c r="F1014" i="1"/>
  <c r="L1014" i="1" s="1"/>
  <c r="F1015" i="1"/>
  <c r="L1015" i="1" s="1"/>
  <c r="F1016" i="1"/>
  <c r="L1016" i="1" s="1"/>
  <c r="F1017" i="1"/>
  <c r="L1017" i="1" s="1"/>
  <c r="F1018" i="1"/>
  <c r="L1018" i="1" s="1"/>
  <c r="F1019" i="1"/>
  <c r="L1019" i="1" s="1"/>
  <c r="F1020" i="1"/>
  <c r="L1020" i="1" s="1"/>
  <c r="F1021" i="1"/>
  <c r="L1021" i="1" s="1"/>
  <c r="F1022" i="1"/>
  <c r="L1022" i="1" s="1"/>
  <c r="F1023" i="1"/>
  <c r="L1023" i="1" s="1"/>
  <c r="F1024" i="1"/>
  <c r="L1024" i="1" s="1"/>
  <c r="F1025" i="1"/>
  <c r="L1025" i="1" s="1"/>
  <c r="F1026" i="1"/>
  <c r="L1026" i="1" s="1"/>
  <c r="F1027" i="1"/>
  <c r="L1027" i="1" s="1"/>
  <c r="F1028" i="1"/>
  <c r="L1028" i="1" s="1"/>
  <c r="F1029" i="1"/>
  <c r="L1029" i="1" s="1"/>
  <c r="F1030" i="1"/>
  <c r="L1030" i="1" s="1"/>
  <c r="F1031" i="1"/>
  <c r="L1031" i="1" s="1"/>
  <c r="F1032" i="1"/>
  <c r="L1032" i="1" s="1"/>
  <c r="F1033" i="1"/>
  <c r="L1033" i="1" s="1"/>
  <c r="F1034" i="1"/>
  <c r="L1034" i="1" s="1"/>
  <c r="F1035" i="1"/>
  <c r="L1035" i="1" s="1"/>
  <c r="F1036" i="1"/>
  <c r="L1036" i="1" s="1"/>
  <c r="F1037" i="1"/>
  <c r="L1037" i="1" s="1"/>
  <c r="F1038" i="1"/>
  <c r="L1038" i="1" s="1"/>
  <c r="F1039" i="1"/>
  <c r="L1039" i="1" s="1"/>
  <c r="F1040" i="1"/>
  <c r="L1040" i="1" s="1"/>
  <c r="F1041" i="1"/>
  <c r="L1041" i="1" s="1"/>
  <c r="F1042" i="1"/>
  <c r="L1042" i="1" s="1"/>
  <c r="F1043" i="1"/>
  <c r="L1043" i="1" s="1"/>
  <c r="F1044" i="1"/>
  <c r="L1044" i="1" s="1"/>
  <c r="F1045" i="1"/>
  <c r="L1045" i="1" s="1"/>
  <c r="F1046" i="1"/>
  <c r="L1046" i="1" s="1"/>
  <c r="F1047" i="1"/>
  <c r="L1047" i="1" s="1"/>
  <c r="F1048" i="1"/>
  <c r="L1048" i="1" s="1"/>
  <c r="F1049" i="1"/>
  <c r="L1049" i="1" s="1"/>
  <c r="F1050" i="1"/>
  <c r="L1050" i="1" s="1"/>
  <c r="F1051" i="1"/>
  <c r="L1051" i="1" s="1"/>
  <c r="F1052" i="1"/>
  <c r="L1052" i="1" s="1"/>
  <c r="F1053" i="1"/>
  <c r="L1053" i="1" s="1"/>
  <c r="F1054" i="1"/>
  <c r="L1054" i="1" s="1"/>
  <c r="F1055" i="1"/>
  <c r="L1055" i="1" s="1"/>
  <c r="F1056" i="1"/>
  <c r="L1056" i="1" s="1"/>
  <c r="F1057" i="1"/>
  <c r="L1057" i="1" s="1"/>
  <c r="F1058" i="1"/>
  <c r="L1058" i="1" s="1"/>
  <c r="F1059" i="1"/>
  <c r="L1059" i="1" s="1"/>
  <c r="F1060" i="1"/>
  <c r="L1060" i="1" s="1"/>
  <c r="F1061" i="1"/>
  <c r="L1061" i="1" s="1"/>
  <c r="F1062" i="1"/>
  <c r="L1062" i="1" s="1"/>
  <c r="F1063" i="1"/>
  <c r="L1063" i="1" s="1"/>
  <c r="F1064" i="1"/>
  <c r="L1064" i="1" s="1"/>
  <c r="F1065" i="1"/>
  <c r="L1065" i="1" s="1"/>
  <c r="F1066" i="1"/>
  <c r="L1066" i="1" s="1"/>
  <c r="F1067" i="1"/>
  <c r="L1067" i="1" s="1"/>
  <c r="F1068" i="1"/>
  <c r="L1068" i="1" s="1"/>
  <c r="F1069" i="1"/>
  <c r="L1069" i="1" s="1"/>
  <c r="F1070" i="1"/>
  <c r="L1070" i="1" s="1"/>
  <c r="F1071" i="1"/>
  <c r="L1071" i="1" s="1"/>
  <c r="F1072" i="1"/>
  <c r="L1072" i="1" s="1"/>
  <c r="F1073" i="1"/>
  <c r="L1073" i="1" s="1"/>
  <c r="F1074" i="1"/>
  <c r="L1074" i="1" s="1"/>
  <c r="F1075" i="1"/>
  <c r="L1075" i="1" s="1"/>
  <c r="F1076" i="1"/>
  <c r="L1076" i="1" s="1"/>
  <c r="F1077" i="1"/>
  <c r="L1077" i="1" s="1"/>
  <c r="F1078" i="1"/>
  <c r="L1078" i="1" s="1"/>
  <c r="F1079" i="1"/>
  <c r="L1079" i="1" s="1"/>
  <c r="F1080" i="1"/>
  <c r="L1080" i="1" s="1"/>
  <c r="F1081" i="1"/>
  <c r="L1081" i="1" s="1"/>
  <c r="F1082" i="1"/>
  <c r="L1082" i="1" s="1"/>
  <c r="F1083" i="1"/>
  <c r="L1083" i="1" s="1"/>
  <c r="F1084" i="1"/>
  <c r="L1084" i="1" s="1"/>
  <c r="F1085" i="1"/>
  <c r="L1085" i="1" s="1"/>
  <c r="F1086" i="1"/>
  <c r="L1086" i="1" s="1"/>
  <c r="F1087" i="1"/>
  <c r="L1087" i="1" s="1"/>
  <c r="F1088" i="1"/>
  <c r="L1088" i="1" s="1"/>
  <c r="F1089" i="1"/>
  <c r="L1089" i="1" s="1"/>
  <c r="F1090" i="1"/>
  <c r="L1090" i="1" s="1"/>
  <c r="F1091" i="1"/>
  <c r="L1091" i="1" s="1"/>
  <c r="F1092" i="1"/>
  <c r="L1092" i="1" s="1"/>
  <c r="F1093" i="1"/>
  <c r="L1093" i="1" s="1"/>
  <c r="F1094" i="1"/>
  <c r="L1094" i="1" s="1"/>
  <c r="F1095" i="1"/>
  <c r="L1095" i="1" s="1"/>
  <c r="F1096" i="1"/>
  <c r="L1096" i="1" s="1"/>
  <c r="F1097" i="1"/>
  <c r="L1097" i="1" s="1"/>
  <c r="F1098" i="1"/>
  <c r="L1098" i="1" s="1"/>
  <c r="F1099" i="1"/>
  <c r="L1099" i="1" s="1"/>
  <c r="F1100" i="1"/>
  <c r="L1100" i="1" s="1"/>
  <c r="F1101" i="1"/>
  <c r="L1101" i="1" s="1"/>
  <c r="F1102" i="1"/>
  <c r="L1102" i="1" s="1"/>
  <c r="F1103" i="1"/>
  <c r="L1103" i="1" s="1"/>
  <c r="F1104" i="1"/>
  <c r="L1104" i="1" s="1"/>
  <c r="F1105" i="1"/>
  <c r="L1105" i="1" s="1"/>
  <c r="F1106" i="1"/>
  <c r="L1106" i="1" s="1"/>
  <c r="F1107" i="1"/>
  <c r="L1107" i="1" s="1"/>
  <c r="F1108" i="1"/>
  <c r="L1108" i="1" s="1"/>
  <c r="F1109" i="1"/>
  <c r="L1109" i="1" s="1"/>
  <c r="F1110" i="1"/>
  <c r="L1110" i="1" s="1"/>
  <c r="F1111" i="1"/>
  <c r="L1111" i="1" s="1"/>
  <c r="F1112" i="1"/>
  <c r="L1112" i="1" s="1"/>
  <c r="F1113" i="1"/>
  <c r="L1113" i="1" s="1"/>
  <c r="F1114" i="1"/>
  <c r="L1114" i="1" s="1"/>
  <c r="F1115" i="1"/>
  <c r="L1115" i="1" s="1"/>
  <c r="F1116" i="1"/>
  <c r="L1116" i="1" s="1"/>
  <c r="F1117" i="1"/>
  <c r="L1117" i="1" s="1"/>
  <c r="F1118" i="1"/>
  <c r="L1118" i="1" s="1"/>
  <c r="F1119" i="1"/>
  <c r="L1119" i="1" s="1"/>
  <c r="F1120" i="1"/>
  <c r="L1120" i="1" s="1"/>
  <c r="F1121" i="1"/>
  <c r="L1121" i="1" s="1"/>
  <c r="F1122" i="1"/>
  <c r="L1122" i="1" s="1"/>
  <c r="F1123" i="1"/>
  <c r="L1123" i="1" s="1"/>
  <c r="F1124" i="1"/>
  <c r="L1124" i="1" s="1"/>
  <c r="F1125" i="1"/>
  <c r="L1125" i="1" s="1"/>
  <c r="F1126" i="1"/>
  <c r="L1126" i="1" s="1"/>
  <c r="F1127" i="1"/>
  <c r="L1127" i="1" s="1"/>
  <c r="F1128" i="1"/>
  <c r="L1128" i="1" s="1"/>
  <c r="F1129" i="1"/>
  <c r="L1129" i="1" s="1"/>
  <c r="F1130" i="1"/>
  <c r="L1130" i="1" s="1"/>
  <c r="F1131" i="1"/>
  <c r="L1131" i="1" s="1"/>
  <c r="F1132" i="1"/>
  <c r="L1132" i="1" s="1"/>
  <c r="F1133" i="1"/>
  <c r="L1133" i="1" s="1"/>
  <c r="F1134" i="1"/>
  <c r="L1134" i="1" s="1"/>
  <c r="F1135" i="1"/>
  <c r="L1135" i="1" s="1"/>
  <c r="F1136" i="1"/>
  <c r="L1136" i="1" s="1"/>
  <c r="F1137" i="1"/>
  <c r="L1137" i="1" s="1"/>
  <c r="F1138" i="1"/>
  <c r="L1138" i="1" s="1"/>
  <c r="F1139" i="1"/>
  <c r="L1139" i="1" s="1"/>
  <c r="F1140" i="1"/>
  <c r="L1140" i="1" s="1"/>
  <c r="F1141" i="1"/>
  <c r="L1141" i="1" s="1"/>
  <c r="F1142" i="1"/>
  <c r="L1142" i="1" s="1"/>
  <c r="F1143" i="1"/>
  <c r="L1143" i="1" s="1"/>
  <c r="F1144" i="1"/>
  <c r="L1144" i="1" s="1"/>
  <c r="F1145" i="1"/>
  <c r="L1145" i="1" s="1"/>
  <c r="F1146" i="1"/>
  <c r="L1146" i="1" s="1"/>
  <c r="F1147" i="1"/>
  <c r="L1147" i="1" s="1"/>
  <c r="F1148" i="1"/>
  <c r="L1148" i="1" s="1"/>
  <c r="F1149" i="1"/>
  <c r="L1149" i="1" s="1"/>
  <c r="F1150" i="1"/>
  <c r="L1150" i="1" s="1"/>
  <c r="F1151" i="1"/>
  <c r="L1151" i="1" s="1"/>
  <c r="F1152" i="1"/>
  <c r="L1152" i="1" s="1"/>
  <c r="F1153" i="1"/>
  <c r="L1153" i="1" s="1"/>
  <c r="F1154" i="1"/>
  <c r="L1154" i="1" s="1"/>
  <c r="F1155" i="1"/>
  <c r="L1155" i="1" s="1"/>
  <c r="F1156" i="1"/>
  <c r="L1156" i="1" s="1"/>
  <c r="F1157" i="1"/>
  <c r="L1157" i="1" s="1"/>
  <c r="F1158" i="1"/>
  <c r="L1158" i="1" s="1"/>
  <c r="F1159" i="1"/>
  <c r="L1159" i="1" s="1"/>
  <c r="F1160" i="1"/>
  <c r="L1160" i="1" s="1"/>
  <c r="F1161" i="1"/>
  <c r="L1161" i="1" s="1"/>
  <c r="F1162" i="1"/>
  <c r="L1162" i="1" s="1"/>
  <c r="F1163" i="1"/>
  <c r="L1163" i="1" s="1"/>
  <c r="F1164" i="1"/>
  <c r="L1164" i="1" s="1"/>
  <c r="F1165" i="1"/>
  <c r="L1165" i="1" s="1"/>
  <c r="F1166" i="1"/>
  <c r="L1166" i="1" s="1"/>
  <c r="F1167" i="1"/>
  <c r="L1167" i="1" s="1"/>
  <c r="F1168" i="1"/>
  <c r="L1168" i="1" s="1"/>
  <c r="F1169" i="1"/>
  <c r="L1169" i="1" s="1"/>
  <c r="F1170" i="1"/>
  <c r="L1170" i="1" s="1"/>
  <c r="F1171" i="1"/>
  <c r="L1171" i="1" s="1"/>
  <c r="F1172" i="1"/>
  <c r="L1172" i="1" s="1"/>
  <c r="F1173" i="1"/>
  <c r="L1173" i="1" s="1"/>
  <c r="F1174" i="1"/>
  <c r="L1174" i="1" s="1"/>
  <c r="F1175" i="1"/>
  <c r="L1175" i="1" s="1"/>
  <c r="F1176" i="1"/>
  <c r="L1176" i="1" s="1"/>
  <c r="F1177" i="1"/>
  <c r="L1177" i="1" s="1"/>
  <c r="F1178" i="1"/>
  <c r="L1178" i="1" s="1"/>
  <c r="F1179" i="1"/>
  <c r="L1179" i="1" s="1"/>
  <c r="F1180" i="1"/>
  <c r="L1180" i="1" s="1"/>
  <c r="F1181" i="1"/>
  <c r="L1181" i="1" s="1"/>
  <c r="F1182" i="1"/>
  <c r="L1182" i="1" s="1"/>
  <c r="F1183" i="1"/>
  <c r="L1183" i="1" s="1"/>
  <c r="F1184" i="1"/>
  <c r="L1184" i="1" s="1"/>
  <c r="F1185" i="1"/>
  <c r="L1185" i="1" s="1"/>
  <c r="F1186" i="1"/>
  <c r="L1186" i="1" s="1"/>
  <c r="F1187" i="1"/>
  <c r="L1187" i="1" s="1"/>
  <c r="F1188" i="1"/>
  <c r="L1188" i="1" s="1"/>
  <c r="F1189" i="1"/>
  <c r="L1189" i="1" s="1"/>
  <c r="F1190" i="1"/>
  <c r="L1190" i="1" s="1"/>
  <c r="F1191" i="1"/>
  <c r="L1191" i="1" s="1"/>
  <c r="F1192" i="1"/>
  <c r="L1192" i="1" s="1"/>
  <c r="F1193" i="1"/>
  <c r="L1193" i="1" s="1"/>
  <c r="F1194" i="1"/>
  <c r="L1194" i="1" s="1"/>
  <c r="F1195" i="1"/>
  <c r="L1195" i="1" s="1"/>
  <c r="F1196" i="1"/>
  <c r="L1196" i="1" s="1"/>
  <c r="F1197" i="1"/>
  <c r="L1197" i="1" s="1"/>
  <c r="F1198" i="1"/>
  <c r="L1198" i="1" s="1"/>
  <c r="F1199" i="1"/>
  <c r="L1199" i="1" s="1"/>
  <c r="F1200" i="1"/>
  <c r="L1200" i="1" s="1"/>
  <c r="F1201" i="1"/>
  <c r="L1201" i="1" s="1"/>
  <c r="F1202" i="1"/>
  <c r="L1202" i="1" s="1"/>
  <c r="F1203" i="1"/>
  <c r="L1203" i="1" s="1"/>
  <c r="F1204" i="1"/>
  <c r="L1204" i="1" s="1"/>
  <c r="F1205" i="1"/>
  <c r="L1205" i="1" s="1"/>
  <c r="F1206" i="1"/>
  <c r="L1206" i="1" s="1"/>
  <c r="F1207" i="1"/>
  <c r="L1207" i="1" s="1"/>
  <c r="F1208" i="1"/>
  <c r="L1208" i="1" s="1"/>
  <c r="F1209" i="1"/>
  <c r="L1209" i="1" s="1"/>
  <c r="F1210" i="1"/>
  <c r="L1210" i="1" s="1"/>
  <c r="F1211" i="1"/>
  <c r="L1211" i="1" s="1"/>
  <c r="F1212" i="1"/>
  <c r="L1212" i="1" s="1"/>
  <c r="F1213" i="1"/>
  <c r="L1213" i="1" s="1"/>
  <c r="F1214" i="1"/>
  <c r="L1214" i="1" s="1"/>
  <c r="F1215" i="1"/>
  <c r="L1215" i="1" s="1"/>
  <c r="F1216" i="1"/>
  <c r="L1216" i="1" s="1"/>
  <c r="F1217" i="1"/>
  <c r="L1217" i="1" s="1"/>
  <c r="F1218" i="1"/>
  <c r="L1218" i="1" s="1"/>
  <c r="F1219" i="1"/>
  <c r="L1219" i="1" s="1"/>
  <c r="F1220" i="1"/>
  <c r="L1220" i="1" s="1"/>
  <c r="F1221" i="1"/>
  <c r="L1221" i="1" s="1"/>
  <c r="F1222" i="1"/>
  <c r="L1222" i="1" s="1"/>
  <c r="F1223" i="1"/>
  <c r="L1223" i="1" s="1"/>
  <c r="F1224" i="1"/>
  <c r="L1224" i="1" s="1"/>
  <c r="F1225" i="1"/>
  <c r="L1225" i="1" s="1"/>
  <c r="F1226" i="1"/>
  <c r="L1226" i="1" s="1"/>
  <c r="F1227" i="1"/>
  <c r="L1227" i="1" s="1"/>
  <c r="F1228" i="1"/>
  <c r="L1228" i="1" s="1"/>
  <c r="F1229" i="1"/>
  <c r="L1229" i="1" s="1"/>
  <c r="F1230" i="1"/>
  <c r="L1230" i="1" s="1"/>
  <c r="F1231" i="1"/>
  <c r="L1231" i="1" s="1"/>
  <c r="F1232" i="1"/>
  <c r="L1232" i="1" s="1"/>
  <c r="F1233" i="1"/>
  <c r="L1233" i="1" s="1"/>
  <c r="F1234" i="1"/>
  <c r="L1234" i="1" s="1"/>
  <c r="F1235" i="1"/>
  <c r="L1235" i="1" s="1"/>
  <c r="F1236" i="1"/>
  <c r="L1236" i="1" s="1"/>
  <c r="F1237" i="1"/>
  <c r="L1237" i="1" s="1"/>
  <c r="F1238" i="1"/>
  <c r="L1238" i="1" s="1"/>
  <c r="F1239" i="1"/>
  <c r="L1239" i="1" s="1"/>
  <c r="F1240" i="1"/>
  <c r="L1240" i="1" s="1"/>
  <c r="F1241" i="1"/>
  <c r="L1241" i="1" s="1"/>
  <c r="F1242" i="1"/>
  <c r="L1242" i="1" s="1"/>
  <c r="F1243" i="1"/>
  <c r="L1243" i="1" s="1"/>
  <c r="F1244" i="1"/>
  <c r="L1244" i="1" s="1"/>
  <c r="F1245" i="1"/>
  <c r="L1245" i="1" s="1"/>
  <c r="F1246" i="1"/>
  <c r="L1246" i="1" s="1"/>
  <c r="F1247" i="1"/>
  <c r="L1247" i="1" s="1"/>
  <c r="F1248" i="1"/>
  <c r="L1248" i="1" s="1"/>
  <c r="F1249" i="1"/>
  <c r="L1249" i="1" s="1"/>
  <c r="F1250" i="1"/>
  <c r="L1250" i="1" s="1"/>
  <c r="F1251" i="1"/>
  <c r="L1251" i="1" s="1"/>
  <c r="F1252" i="1"/>
  <c r="L1252" i="1" s="1"/>
  <c r="F1253" i="1"/>
  <c r="L1253" i="1" s="1"/>
  <c r="F1254" i="1"/>
  <c r="L1254" i="1" s="1"/>
  <c r="F1255" i="1"/>
  <c r="L1255" i="1" s="1"/>
  <c r="F1256" i="1"/>
  <c r="L1256" i="1" s="1"/>
  <c r="F1257" i="1"/>
  <c r="L1257" i="1" s="1"/>
  <c r="F1258" i="1"/>
  <c r="L1258" i="1" s="1"/>
  <c r="F1259" i="1"/>
  <c r="L1259" i="1" s="1"/>
  <c r="F1260" i="1"/>
  <c r="L1260" i="1" s="1"/>
  <c r="F1261" i="1"/>
  <c r="L1261" i="1" s="1"/>
  <c r="F1262" i="1"/>
  <c r="L1262" i="1" s="1"/>
  <c r="F1263" i="1"/>
  <c r="L1263" i="1" s="1"/>
  <c r="F1264" i="1"/>
  <c r="L1264" i="1" s="1"/>
  <c r="F1265" i="1"/>
  <c r="L1265" i="1" s="1"/>
  <c r="F1266" i="1"/>
  <c r="L1266" i="1" s="1"/>
  <c r="F1267" i="1"/>
  <c r="L1267" i="1" s="1"/>
  <c r="F1268" i="1"/>
  <c r="L1268" i="1" s="1"/>
  <c r="F1269" i="1"/>
  <c r="L1269" i="1" s="1"/>
  <c r="F1270" i="1"/>
  <c r="L1270" i="1" s="1"/>
  <c r="F1271" i="1"/>
  <c r="L1271" i="1" s="1"/>
  <c r="F1272" i="1"/>
  <c r="L1272" i="1" s="1"/>
  <c r="F1273" i="1"/>
  <c r="L1273" i="1" s="1"/>
  <c r="F1274" i="1"/>
  <c r="L1274" i="1" s="1"/>
  <c r="F1275" i="1"/>
  <c r="L1275" i="1" s="1"/>
  <c r="F1276" i="1"/>
  <c r="L1276" i="1" s="1"/>
  <c r="F1277" i="1"/>
  <c r="L1277" i="1" s="1"/>
  <c r="F1278" i="1"/>
  <c r="L1278" i="1" s="1"/>
  <c r="F1279" i="1"/>
  <c r="L1279" i="1" s="1"/>
  <c r="F1280" i="1"/>
  <c r="L1280" i="1" s="1"/>
  <c r="F1281" i="1"/>
  <c r="L1281" i="1" s="1"/>
  <c r="F1282" i="1"/>
  <c r="L1282" i="1" s="1"/>
  <c r="F1283" i="1"/>
  <c r="L1283" i="1" s="1"/>
  <c r="F1284" i="1"/>
  <c r="L1284" i="1" s="1"/>
  <c r="F1285" i="1"/>
  <c r="L1285" i="1" s="1"/>
  <c r="F1286" i="1"/>
  <c r="L1286" i="1" s="1"/>
  <c r="F1287" i="1"/>
  <c r="L1287" i="1" s="1"/>
  <c r="F1288" i="1"/>
  <c r="L1288" i="1" s="1"/>
  <c r="F1289" i="1"/>
  <c r="L1289" i="1" s="1"/>
  <c r="F1290" i="1"/>
  <c r="L1290" i="1" s="1"/>
  <c r="F1291" i="1"/>
  <c r="L1291" i="1" s="1"/>
  <c r="F1292" i="1"/>
  <c r="L1292" i="1" s="1"/>
  <c r="F1293" i="1"/>
  <c r="L1293" i="1" s="1"/>
  <c r="F1294" i="1"/>
  <c r="L1294" i="1" s="1"/>
  <c r="F1295" i="1"/>
  <c r="L1295" i="1" s="1"/>
  <c r="F1296" i="1"/>
  <c r="L1296" i="1" s="1"/>
  <c r="F1297" i="1"/>
  <c r="L1297" i="1" s="1"/>
  <c r="F1298" i="1"/>
  <c r="L1298" i="1" s="1"/>
  <c r="F1299" i="1"/>
  <c r="L1299" i="1" s="1"/>
  <c r="F1300" i="1"/>
  <c r="L1300" i="1" s="1"/>
  <c r="F1301" i="1"/>
  <c r="L1301" i="1" s="1"/>
  <c r="F1302" i="1"/>
  <c r="L1302" i="1" s="1"/>
  <c r="F1303" i="1"/>
  <c r="L1303" i="1" s="1"/>
  <c r="F1304" i="1"/>
  <c r="L1304" i="1" s="1"/>
  <c r="F1305" i="1"/>
  <c r="L1305" i="1" s="1"/>
  <c r="F1306" i="1"/>
  <c r="L1306" i="1" s="1"/>
  <c r="F1307" i="1"/>
  <c r="L1307" i="1" s="1"/>
  <c r="F1308" i="1"/>
  <c r="L1308" i="1" s="1"/>
  <c r="F1309" i="1"/>
  <c r="L1309" i="1" s="1"/>
  <c r="F1310" i="1"/>
  <c r="L1310" i="1" s="1"/>
  <c r="F1311" i="1"/>
  <c r="L1311" i="1" s="1"/>
  <c r="F1312" i="1"/>
  <c r="L1312" i="1" s="1"/>
  <c r="F1313" i="1"/>
  <c r="L1313" i="1" s="1"/>
  <c r="F1314" i="1"/>
  <c r="L1314" i="1" s="1"/>
  <c r="F1315" i="1"/>
  <c r="L1315" i="1" s="1"/>
  <c r="F1316" i="1"/>
  <c r="L1316" i="1" s="1"/>
  <c r="F1317" i="1"/>
  <c r="L1317" i="1" s="1"/>
  <c r="F1318" i="1"/>
  <c r="L1318" i="1" s="1"/>
  <c r="F1319" i="1"/>
  <c r="L1319" i="1" s="1"/>
  <c r="F1320" i="1"/>
  <c r="L1320" i="1" s="1"/>
  <c r="F1321" i="1"/>
  <c r="L1321" i="1" s="1"/>
  <c r="F1322" i="1"/>
  <c r="L1322" i="1" s="1"/>
  <c r="F1323" i="1"/>
  <c r="L1323" i="1" s="1"/>
  <c r="F1324" i="1"/>
  <c r="L1324" i="1" s="1"/>
  <c r="F1325" i="1"/>
  <c r="L1325" i="1" s="1"/>
  <c r="F1326" i="1"/>
  <c r="L1326" i="1" s="1"/>
  <c r="F1327" i="1"/>
  <c r="L1327" i="1" s="1"/>
  <c r="F1328" i="1"/>
  <c r="L1328" i="1" s="1"/>
  <c r="F1329" i="1"/>
  <c r="L1329" i="1" s="1"/>
  <c r="F1330" i="1"/>
  <c r="L1330" i="1" s="1"/>
  <c r="F1331" i="1"/>
  <c r="L1331" i="1" s="1"/>
  <c r="F1332" i="1"/>
  <c r="L1332" i="1" s="1"/>
  <c r="F1333" i="1"/>
  <c r="L1333" i="1" s="1"/>
  <c r="F1334" i="1"/>
  <c r="L1334" i="1" s="1"/>
  <c r="F1335" i="1"/>
  <c r="L1335" i="1" s="1"/>
  <c r="F1336" i="1"/>
  <c r="L1336" i="1" s="1"/>
  <c r="F1337" i="1"/>
  <c r="L1337" i="1" s="1"/>
  <c r="F1338" i="1"/>
  <c r="L1338" i="1" s="1"/>
  <c r="F1339" i="1"/>
  <c r="L1339" i="1" s="1"/>
  <c r="F1340" i="1"/>
  <c r="L1340" i="1" s="1"/>
  <c r="F1341" i="1"/>
  <c r="L1341" i="1" s="1"/>
  <c r="F1342" i="1"/>
  <c r="L1342" i="1" s="1"/>
  <c r="F1343" i="1"/>
  <c r="L1343" i="1" s="1"/>
  <c r="F1344" i="1"/>
  <c r="L1344" i="1" s="1"/>
  <c r="F1345" i="1"/>
  <c r="L1345" i="1" s="1"/>
  <c r="F1346" i="1"/>
  <c r="L1346" i="1" s="1"/>
  <c r="F1347" i="1"/>
  <c r="L1347" i="1" s="1"/>
  <c r="F1348" i="1"/>
  <c r="L1348" i="1" s="1"/>
  <c r="F1349" i="1"/>
  <c r="L1349" i="1" s="1"/>
  <c r="F1350" i="1"/>
  <c r="L1350" i="1" s="1"/>
  <c r="F1351" i="1"/>
  <c r="L1351" i="1" s="1"/>
  <c r="F1352" i="1"/>
  <c r="L1352" i="1" s="1"/>
  <c r="F1353" i="1"/>
  <c r="L1353" i="1" s="1"/>
  <c r="F1354" i="1"/>
  <c r="L1354" i="1" s="1"/>
  <c r="F1355" i="1"/>
  <c r="L1355" i="1" s="1"/>
  <c r="F1356" i="1"/>
  <c r="L1356" i="1" s="1"/>
  <c r="F1357" i="1"/>
  <c r="L1357" i="1" s="1"/>
  <c r="F1358" i="1"/>
  <c r="L1358" i="1" s="1"/>
  <c r="F1359" i="1"/>
  <c r="L1359" i="1" s="1"/>
  <c r="F1360" i="1"/>
  <c r="L1360" i="1" s="1"/>
  <c r="F1361" i="1"/>
  <c r="L1361" i="1" s="1"/>
  <c r="F1362" i="1"/>
  <c r="L1362" i="1" s="1"/>
  <c r="F1363" i="1"/>
  <c r="L1363" i="1" s="1"/>
  <c r="F1364" i="1"/>
  <c r="L1364" i="1" s="1"/>
  <c r="F1365" i="1"/>
  <c r="L1365" i="1" s="1"/>
  <c r="F1366" i="1"/>
  <c r="L1366" i="1" s="1"/>
  <c r="F1367" i="1"/>
  <c r="L1367" i="1" s="1"/>
  <c r="F1368" i="1"/>
  <c r="L1368" i="1" s="1"/>
  <c r="F1369" i="1"/>
  <c r="L1369" i="1" s="1"/>
  <c r="F1370" i="1"/>
  <c r="L1370" i="1" s="1"/>
  <c r="F1371" i="1"/>
  <c r="L1371" i="1" s="1"/>
  <c r="F1372" i="1"/>
  <c r="L1372" i="1" s="1"/>
  <c r="F1373" i="1"/>
  <c r="L1373" i="1" s="1"/>
  <c r="F1374" i="1"/>
  <c r="L1374" i="1" s="1"/>
  <c r="F1375" i="1"/>
  <c r="L1375" i="1" s="1"/>
  <c r="F1376" i="1"/>
  <c r="L1376" i="1" s="1"/>
  <c r="F1377" i="1"/>
  <c r="L1377" i="1" s="1"/>
  <c r="F1378" i="1"/>
  <c r="L1378" i="1" s="1"/>
  <c r="F1379" i="1"/>
  <c r="L1379" i="1" s="1"/>
  <c r="F1380" i="1"/>
  <c r="L1380" i="1" s="1"/>
  <c r="F1381" i="1"/>
  <c r="L1381" i="1" s="1"/>
  <c r="F1382" i="1"/>
  <c r="L1382" i="1" s="1"/>
  <c r="F1383" i="1"/>
  <c r="L1383" i="1" s="1"/>
  <c r="F1384" i="1"/>
  <c r="L1384" i="1" s="1"/>
  <c r="F1385" i="1"/>
  <c r="L1385" i="1" s="1"/>
  <c r="F1386" i="1"/>
  <c r="L1386" i="1" s="1"/>
  <c r="F1387" i="1"/>
  <c r="L1387" i="1" s="1"/>
  <c r="F1388" i="1"/>
  <c r="L1388" i="1" s="1"/>
  <c r="F1389" i="1"/>
  <c r="L1389" i="1" s="1"/>
  <c r="F1390" i="1"/>
  <c r="L1390" i="1" s="1"/>
  <c r="F1391" i="1"/>
  <c r="L1391" i="1" s="1"/>
  <c r="F1392" i="1"/>
  <c r="L1392" i="1" s="1"/>
  <c r="F1393" i="1"/>
  <c r="L1393" i="1" s="1"/>
  <c r="F1394" i="1"/>
  <c r="L1394" i="1" s="1"/>
  <c r="F1395" i="1"/>
  <c r="L1395" i="1" s="1"/>
  <c r="F1396" i="1"/>
  <c r="L1396" i="1" s="1"/>
  <c r="F1397" i="1"/>
  <c r="L1397" i="1" s="1"/>
  <c r="F1398" i="1"/>
  <c r="L1398" i="1" s="1"/>
  <c r="F1399" i="1"/>
  <c r="L1399" i="1" s="1"/>
  <c r="F1400" i="1"/>
  <c r="L1400" i="1" s="1"/>
  <c r="F1401" i="1"/>
  <c r="L1401" i="1" s="1"/>
  <c r="F1402" i="1"/>
  <c r="L1402" i="1" s="1"/>
  <c r="F1403" i="1"/>
  <c r="L1403" i="1" s="1"/>
  <c r="F1404" i="1"/>
  <c r="L1404" i="1" s="1"/>
  <c r="F1405" i="1"/>
  <c r="L1405" i="1" s="1"/>
  <c r="F1406" i="1"/>
  <c r="L1406" i="1" s="1"/>
  <c r="F1407" i="1"/>
  <c r="L1407" i="1" s="1"/>
  <c r="F1408" i="1"/>
  <c r="L1408" i="1" s="1"/>
  <c r="F1409" i="1"/>
  <c r="L1409" i="1" s="1"/>
  <c r="F1410" i="1"/>
  <c r="L1410" i="1" s="1"/>
  <c r="F1411" i="1"/>
  <c r="L1411" i="1" s="1"/>
  <c r="F1412" i="1"/>
  <c r="L1412" i="1" s="1"/>
  <c r="F1413" i="1"/>
  <c r="L1413" i="1" s="1"/>
  <c r="F1414" i="1"/>
  <c r="L1414" i="1" s="1"/>
  <c r="F1415" i="1"/>
  <c r="L1415" i="1" s="1"/>
  <c r="F1416" i="1"/>
  <c r="L1416" i="1" s="1"/>
  <c r="F1417" i="1"/>
  <c r="L1417" i="1" s="1"/>
  <c r="F1418" i="1"/>
  <c r="L1418" i="1" s="1"/>
  <c r="F1419" i="1"/>
  <c r="L1419" i="1" s="1"/>
  <c r="F1420" i="1"/>
  <c r="L1420" i="1" s="1"/>
  <c r="F1421" i="1"/>
  <c r="L1421" i="1" s="1"/>
  <c r="F1422" i="1"/>
  <c r="L1422" i="1" s="1"/>
  <c r="F1423" i="1"/>
  <c r="L1423" i="1" s="1"/>
  <c r="F1424" i="1"/>
  <c r="L1424" i="1" s="1"/>
  <c r="F1425" i="1"/>
  <c r="L1425" i="1" s="1"/>
  <c r="F1426" i="1"/>
  <c r="L1426" i="1" s="1"/>
  <c r="F1427" i="1"/>
  <c r="L1427" i="1" s="1"/>
  <c r="F1428" i="1"/>
  <c r="L1428" i="1" s="1"/>
  <c r="F1429" i="1"/>
  <c r="L1429" i="1" s="1"/>
  <c r="F1430" i="1"/>
  <c r="L1430" i="1" s="1"/>
  <c r="F1431" i="1"/>
  <c r="L1431" i="1" s="1"/>
  <c r="F1432" i="1"/>
  <c r="L1432" i="1" s="1"/>
  <c r="F1433" i="1"/>
  <c r="L1433" i="1" s="1"/>
  <c r="F1434" i="1"/>
  <c r="L1434" i="1" s="1"/>
  <c r="F1435" i="1"/>
  <c r="L1435" i="1" s="1"/>
  <c r="F1436" i="1"/>
  <c r="L1436" i="1" s="1"/>
  <c r="F1437" i="1"/>
  <c r="L1437" i="1" s="1"/>
  <c r="F1438" i="1"/>
  <c r="L1438" i="1" s="1"/>
  <c r="F1439" i="1"/>
  <c r="L1439" i="1" s="1"/>
  <c r="F1440" i="1"/>
  <c r="L1440" i="1" s="1"/>
  <c r="F1441" i="1"/>
  <c r="L1441" i="1" s="1"/>
  <c r="F1442" i="1"/>
  <c r="L1442" i="1" s="1"/>
  <c r="F1443" i="1"/>
  <c r="L1443" i="1" s="1"/>
  <c r="F1444" i="1"/>
  <c r="L1444" i="1" s="1"/>
  <c r="F1445" i="1"/>
  <c r="L1445" i="1" s="1"/>
  <c r="F1446" i="1"/>
  <c r="L1446" i="1" s="1"/>
  <c r="F1447" i="1"/>
  <c r="L1447" i="1" s="1"/>
  <c r="F1448" i="1"/>
  <c r="L1448" i="1" s="1"/>
  <c r="F1449" i="1"/>
  <c r="L1449" i="1" s="1"/>
  <c r="F1450" i="1"/>
  <c r="L1450" i="1" s="1"/>
  <c r="F1451" i="1"/>
  <c r="L1451" i="1" s="1"/>
  <c r="F1452" i="1"/>
  <c r="L1452" i="1" s="1"/>
  <c r="F1453" i="1"/>
  <c r="L1453" i="1" s="1"/>
  <c r="F1454" i="1"/>
  <c r="L1454" i="1" s="1"/>
  <c r="F1455" i="1"/>
  <c r="L1455" i="1" s="1"/>
  <c r="F1456" i="1"/>
  <c r="L1456" i="1" s="1"/>
  <c r="F1457" i="1"/>
  <c r="L1457" i="1" s="1"/>
  <c r="F1458" i="1"/>
  <c r="L1458" i="1" s="1"/>
  <c r="F1459" i="1"/>
  <c r="L1459" i="1" s="1"/>
  <c r="F1460" i="1"/>
  <c r="L1460" i="1" s="1"/>
  <c r="F1461" i="1"/>
  <c r="L1461" i="1" s="1"/>
  <c r="F1462" i="1"/>
  <c r="L1462" i="1" s="1"/>
  <c r="F1463" i="1"/>
  <c r="L1463" i="1" s="1"/>
  <c r="F1464" i="1"/>
  <c r="L1464" i="1" s="1"/>
  <c r="F1465" i="1"/>
  <c r="L1465" i="1" s="1"/>
  <c r="F1466" i="1"/>
  <c r="L1466" i="1" s="1"/>
  <c r="F1467" i="1"/>
  <c r="L1467" i="1" s="1"/>
  <c r="F1468" i="1"/>
  <c r="L1468" i="1" s="1"/>
  <c r="F1469" i="1"/>
  <c r="L1469" i="1" s="1"/>
  <c r="F1470" i="1"/>
  <c r="L1470" i="1" s="1"/>
  <c r="F1471" i="1"/>
  <c r="L1471" i="1" s="1"/>
  <c r="F1472" i="1"/>
  <c r="L1472" i="1" s="1"/>
  <c r="F1473" i="1"/>
  <c r="L1473" i="1" s="1"/>
  <c r="F1474" i="1"/>
  <c r="L1474" i="1" s="1"/>
  <c r="F1475" i="1"/>
  <c r="L1475" i="1" s="1"/>
  <c r="F1476" i="1"/>
  <c r="L1476" i="1" s="1"/>
  <c r="F1477" i="1"/>
  <c r="L1477" i="1" s="1"/>
  <c r="F1478" i="1"/>
  <c r="L1478" i="1" s="1"/>
  <c r="F1479" i="1"/>
  <c r="L1479" i="1" s="1"/>
  <c r="F1480" i="1"/>
  <c r="L1480" i="1" s="1"/>
  <c r="F1481" i="1"/>
  <c r="L1481" i="1" s="1"/>
  <c r="F1482" i="1"/>
  <c r="L1482" i="1" s="1"/>
  <c r="F1483" i="1"/>
  <c r="L1483" i="1" s="1"/>
  <c r="F1484" i="1"/>
  <c r="L1484" i="1" s="1"/>
  <c r="F1485" i="1"/>
  <c r="L1485" i="1" s="1"/>
  <c r="F1486" i="1"/>
  <c r="L1486" i="1" s="1"/>
  <c r="F1487" i="1"/>
  <c r="L1487" i="1" s="1"/>
  <c r="F1488" i="1"/>
  <c r="L1488" i="1" s="1"/>
  <c r="F1489" i="1"/>
  <c r="L1489" i="1" s="1"/>
  <c r="F1490" i="1"/>
  <c r="L1490" i="1" s="1"/>
  <c r="F1491" i="1"/>
  <c r="L1491" i="1" s="1"/>
  <c r="F1492" i="1"/>
  <c r="L1492" i="1" s="1"/>
  <c r="F1493" i="1"/>
  <c r="L1493" i="1" s="1"/>
  <c r="F1494" i="1"/>
  <c r="L1494" i="1" s="1"/>
  <c r="F1495" i="1"/>
  <c r="L1495" i="1" s="1"/>
  <c r="F1496" i="1"/>
  <c r="L1496" i="1" s="1"/>
  <c r="F1497" i="1"/>
  <c r="L1497" i="1" s="1"/>
  <c r="F1498" i="1"/>
  <c r="L1498" i="1" s="1"/>
  <c r="F1499" i="1"/>
  <c r="L1499" i="1" s="1"/>
  <c r="F1500" i="1"/>
  <c r="L1500" i="1" s="1"/>
  <c r="F1501" i="1"/>
  <c r="L1501" i="1" s="1"/>
  <c r="F1502" i="1"/>
  <c r="L1502" i="1" s="1"/>
  <c r="F1503" i="1"/>
  <c r="L1503" i="1" s="1"/>
  <c r="F1504" i="1"/>
  <c r="L1504" i="1" s="1"/>
  <c r="F1505" i="1"/>
  <c r="L1505" i="1" s="1"/>
  <c r="F1506" i="1"/>
  <c r="L1506" i="1" s="1"/>
  <c r="F1507" i="1"/>
  <c r="L1507" i="1" s="1"/>
  <c r="F1508" i="1"/>
  <c r="L1508" i="1" s="1"/>
  <c r="F1509" i="1"/>
  <c r="L1509" i="1" s="1"/>
  <c r="F1510" i="1"/>
  <c r="L1510" i="1" s="1"/>
  <c r="F1511" i="1"/>
  <c r="L1511" i="1" s="1"/>
  <c r="F1512" i="1"/>
  <c r="L1512" i="1" s="1"/>
  <c r="F1513" i="1"/>
  <c r="L1513" i="1" s="1"/>
  <c r="F1514" i="1"/>
  <c r="L1514" i="1" s="1"/>
  <c r="F1515" i="1"/>
  <c r="L1515" i="1" s="1"/>
  <c r="F1516" i="1"/>
  <c r="L1516" i="1" s="1"/>
  <c r="F1517" i="1"/>
  <c r="L1517" i="1" s="1"/>
  <c r="F1518" i="1"/>
  <c r="L1518" i="1" s="1"/>
  <c r="F1519" i="1"/>
  <c r="L1519" i="1" s="1"/>
  <c r="F1520" i="1"/>
  <c r="L1520" i="1" s="1"/>
  <c r="F1521" i="1"/>
  <c r="L1521" i="1" s="1"/>
  <c r="F1522" i="1"/>
  <c r="L1522" i="1" s="1"/>
  <c r="F1523" i="1"/>
  <c r="L1523" i="1" s="1"/>
  <c r="F1524" i="1"/>
  <c r="L1524" i="1" s="1"/>
  <c r="F1525" i="1"/>
  <c r="L1525" i="1" s="1"/>
  <c r="F1526" i="1"/>
  <c r="L1526" i="1" s="1"/>
  <c r="F1527" i="1"/>
  <c r="L1527" i="1" s="1"/>
  <c r="F1528" i="1"/>
  <c r="L1528" i="1" s="1"/>
  <c r="F1529" i="1"/>
  <c r="L1529" i="1" s="1"/>
  <c r="F1530" i="1"/>
  <c r="L1530" i="1" s="1"/>
  <c r="F1531" i="1"/>
  <c r="L1531" i="1" s="1"/>
  <c r="F1532" i="1"/>
  <c r="L1532" i="1" s="1"/>
  <c r="F1533" i="1"/>
  <c r="L1533" i="1" s="1"/>
  <c r="F1534" i="1"/>
  <c r="L1534" i="1" s="1"/>
  <c r="F1535" i="1"/>
  <c r="L1535" i="1" s="1"/>
  <c r="F1536" i="1"/>
  <c r="L1536" i="1" s="1"/>
  <c r="F1537" i="1"/>
  <c r="L1537" i="1" s="1"/>
  <c r="F1538" i="1"/>
  <c r="L1538" i="1" s="1"/>
  <c r="F1539" i="1"/>
  <c r="L1539" i="1" s="1"/>
  <c r="F1540" i="1"/>
  <c r="L1540" i="1" s="1"/>
  <c r="F1541" i="1"/>
  <c r="L1541" i="1" s="1"/>
  <c r="F1542" i="1"/>
  <c r="L1542" i="1" s="1"/>
  <c r="F1543" i="1"/>
  <c r="L1543" i="1" s="1"/>
  <c r="F1544" i="1"/>
  <c r="L1544" i="1" s="1"/>
  <c r="F1545" i="1"/>
  <c r="L1545" i="1" s="1"/>
  <c r="F1546" i="1"/>
  <c r="L1546" i="1" s="1"/>
  <c r="F1547" i="1"/>
  <c r="L1547" i="1" s="1"/>
  <c r="F1548" i="1"/>
  <c r="L1548" i="1" s="1"/>
  <c r="F1549" i="1"/>
  <c r="L1549" i="1" s="1"/>
  <c r="F1550" i="1"/>
  <c r="L1550" i="1" s="1"/>
  <c r="F1551" i="1"/>
  <c r="L1551" i="1" s="1"/>
  <c r="F1552" i="1"/>
  <c r="L1552" i="1" s="1"/>
  <c r="F1553" i="1"/>
  <c r="L1553" i="1" s="1"/>
  <c r="F1554" i="1"/>
  <c r="L1554" i="1" s="1"/>
  <c r="F1555" i="1"/>
  <c r="L1555" i="1" s="1"/>
  <c r="F1556" i="1"/>
  <c r="L1556" i="1" s="1"/>
  <c r="F1557" i="1"/>
  <c r="L1557" i="1" s="1"/>
  <c r="F1558" i="1"/>
  <c r="L1558" i="1" s="1"/>
  <c r="F1559" i="1"/>
  <c r="L1559" i="1" s="1"/>
  <c r="F1560" i="1"/>
  <c r="L1560" i="1" s="1"/>
  <c r="F1561" i="1"/>
  <c r="L1561" i="1" s="1"/>
  <c r="F1562" i="1"/>
  <c r="L1562" i="1" s="1"/>
  <c r="F1563" i="1"/>
  <c r="L1563" i="1" s="1"/>
  <c r="F1564" i="1"/>
  <c r="L1564" i="1" s="1"/>
  <c r="F1565" i="1"/>
  <c r="L1565" i="1" s="1"/>
  <c r="F1566" i="1"/>
  <c r="L1566" i="1" s="1"/>
  <c r="F1567" i="1"/>
  <c r="L1567" i="1" s="1"/>
  <c r="F1568" i="1"/>
  <c r="L1568" i="1" s="1"/>
  <c r="F1569" i="1"/>
  <c r="L1569" i="1" s="1"/>
  <c r="F1570" i="1"/>
  <c r="L1570" i="1" s="1"/>
  <c r="F1571" i="1"/>
  <c r="L1571" i="1" s="1"/>
  <c r="F1572" i="1"/>
  <c r="L1572" i="1" s="1"/>
  <c r="F1573" i="1"/>
  <c r="L1573" i="1" s="1"/>
  <c r="F1574" i="1"/>
  <c r="L1574" i="1" s="1"/>
  <c r="F1575" i="1"/>
  <c r="L1575" i="1" s="1"/>
  <c r="F1576" i="1"/>
  <c r="L1576" i="1" s="1"/>
  <c r="F1577" i="1"/>
  <c r="L1577" i="1" s="1"/>
  <c r="F1578" i="1"/>
  <c r="L1578" i="1" s="1"/>
  <c r="F1579" i="1"/>
  <c r="L1579" i="1" s="1"/>
  <c r="F1580" i="1"/>
  <c r="L1580" i="1" s="1"/>
  <c r="F1581" i="1"/>
  <c r="L1581" i="1" s="1"/>
  <c r="F1582" i="1"/>
  <c r="L1582" i="1" s="1"/>
  <c r="F1583" i="1"/>
  <c r="L1583" i="1" s="1"/>
  <c r="F1584" i="1"/>
  <c r="L1584" i="1" s="1"/>
  <c r="F1585" i="1"/>
  <c r="L1585" i="1" s="1"/>
  <c r="F1586" i="1"/>
  <c r="L1586" i="1" s="1"/>
  <c r="F1587" i="1"/>
  <c r="L1587" i="1" s="1"/>
  <c r="F1588" i="1"/>
  <c r="L1588" i="1" s="1"/>
  <c r="F1589" i="1"/>
  <c r="L1589" i="1" s="1"/>
  <c r="F1590" i="1"/>
  <c r="L1590" i="1" s="1"/>
  <c r="F1591" i="1"/>
  <c r="L1591" i="1" s="1"/>
  <c r="F1592" i="1"/>
  <c r="L1592" i="1" s="1"/>
  <c r="F1593" i="1"/>
  <c r="L1593" i="1" s="1"/>
  <c r="F1594" i="1"/>
  <c r="L1594" i="1" s="1"/>
  <c r="F1595" i="1"/>
  <c r="L1595" i="1" s="1"/>
  <c r="F1596" i="1"/>
  <c r="L1596" i="1" s="1"/>
  <c r="F1597" i="1"/>
  <c r="L1597" i="1" s="1"/>
  <c r="F1598" i="1"/>
  <c r="L1598" i="1" s="1"/>
  <c r="F1599" i="1"/>
  <c r="L1599" i="1" s="1"/>
  <c r="F1600" i="1"/>
  <c r="L1600" i="1" s="1"/>
  <c r="F1601" i="1"/>
  <c r="L1601" i="1" s="1"/>
  <c r="F1602" i="1"/>
  <c r="L1602" i="1" s="1"/>
  <c r="F1603" i="1"/>
  <c r="L1603" i="1" s="1"/>
  <c r="F1604" i="1"/>
  <c r="L1604" i="1" s="1"/>
  <c r="F1605" i="1"/>
  <c r="L1605" i="1" s="1"/>
  <c r="F1606" i="1"/>
  <c r="L1606" i="1" s="1"/>
  <c r="F1607" i="1"/>
  <c r="L1607" i="1" s="1"/>
  <c r="F1608" i="1"/>
  <c r="L1608" i="1" s="1"/>
  <c r="F1609" i="1"/>
  <c r="L1609" i="1" s="1"/>
  <c r="F1610" i="1"/>
  <c r="L1610" i="1" s="1"/>
  <c r="F1611" i="1"/>
  <c r="L1611" i="1" s="1"/>
  <c r="F1612" i="1"/>
  <c r="L1612" i="1" s="1"/>
  <c r="F1613" i="1"/>
  <c r="L1613" i="1" s="1"/>
  <c r="F1614" i="1"/>
  <c r="L1614" i="1" s="1"/>
  <c r="F1615" i="1"/>
  <c r="L1615" i="1" s="1"/>
  <c r="F1616" i="1"/>
  <c r="L1616" i="1" s="1"/>
  <c r="F1617" i="1"/>
  <c r="L1617" i="1" s="1"/>
  <c r="F1618" i="1"/>
  <c r="L1618" i="1" s="1"/>
  <c r="F1619" i="1"/>
  <c r="L1619" i="1" s="1"/>
  <c r="F1620" i="1"/>
  <c r="L1620" i="1" s="1"/>
  <c r="F1621" i="1"/>
  <c r="L1621" i="1" s="1"/>
  <c r="F1622" i="1"/>
  <c r="L1622" i="1" s="1"/>
  <c r="F1623" i="1"/>
  <c r="L1623" i="1" s="1"/>
  <c r="F1624" i="1"/>
  <c r="L1624" i="1" s="1"/>
  <c r="F1625" i="1"/>
  <c r="L1625" i="1" s="1"/>
  <c r="F1626" i="1"/>
  <c r="L1626" i="1" s="1"/>
  <c r="F1627" i="1"/>
  <c r="L1627" i="1" s="1"/>
  <c r="F1628" i="1"/>
  <c r="L1628" i="1" s="1"/>
  <c r="F1629" i="1"/>
  <c r="L1629" i="1" s="1"/>
  <c r="F1630" i="1"/>
  <c r="L1630" i="1" s="1"/>
  <c r="F1631" i="1"/>
  <c r="L1631" i="1" s="1"/>
  <c r="F1632" i="1"/>
  <c r="L1632" i="1" s="1"/>
  <c r="F1633" i="1"/>
  <c r="L1633" i="1" s="1"/>
  <c r="F1634" i="1"/>
  <c r="L1634" i="1" s="1"/>
  <c r="F1635" i="1"/>
  <c r="L1635" i="1" s="1"/>
  <c r="F1636" i="1"/>
  <c r="L1636" i="1" s="1"/>
  <c r="F1637" i="1"/>
  <c r="L1637" i="1" s="1"/>
  <c r="F1638" i="1"/>
  <c r="L1638" i="1" s="1"/>
  <c r="F1639" i="1"/>
  <c r="L1639" i="1" s="1"/>
  <c r="F1640" i="1"/>
  <c r="L1640" i="1" s="1"/>
  <c r="F1641" i="1"/>
  <c r="L1641" i="1" s="1"/>
  <c r="F1642" i="1"/>
  <c r="L1642" i="1" s="1"/>
  <c r="F1643" i="1"/>
  <c r="L1643" i="1" s="1"/>
  <c r="F1644" i="1"/>
  <c r="L1644" i="1" s="1"/>
  <c r="F1645" i="1"/>
  <c r="L1645" i="1" s="1"/>
  <c r="F1646" i="1"/>
  <c r="L1646" i="1" s="1"/>
  <c r="F1647" i="1"/>
  <c r="L1647" i="1" s="1"/>
  <c r="F1648" i="1"/>
  <c r="L1648" i="1" s="1"/>
  <c r="F1649" i="1"/>
  <c r="L1649" i="1" s="1"/>
  <c r="F1650" i="1"/>
  <c r="L1650" i="1" s="1"/>
  <c r="F1651" i="1"/>
  <c r="L1651" i="1" s="1"/>
  <c r="F1652" i="1"/>
  <c r="L1652" i="1" s="1"/>
  <c r="F1653" i="1"/>
  <c r="L1653" i="1" s="1"/>
  <c r="F1654" i="1"/>
  <c r="L1654" i="1" s="1"/>
  <c r="F1655" i="1"/>
  <c r="L1655" i="1" s="1"/>
  <c r="F1656" i="1"/>
  <c r="L1656" i="1" s="1"/>
  <c r="F1657" i="1"/>
  <c r="L1657" i="1" s="1"/>
  <c r="F1658" i="1"/>
  <c r="L1658" i="1" s="1"/>
  <c r="F1659" i="1"/>
  <c r="L1659" i="1" s="1"/>
  <c r="F1660" i="1"/>
  <c r="L1660" i="1" s="1"/>
  <c r="F1661" i="1"/>
  <c r="L1661" i="1" s="1"/>
  <c r="F1662" i="1"/>
  <c r="L1662" i="1" s="1"/>
  <c r="F1663" i="1"/>
  <c r="L1663" i="1" s="1"/>
  <c r="F1664" i="1"/>
  <c r="L1664" i="1" s="1"/>
  <c r="F1665" i="1"/>
  <c r="L1665" i="1" s="1"/>
  <c r="F1666" i="1"/>
  <c r="L1666" i="1" s="1"/>
  <c r="F1667" i="1"/>
  <c r="L1667" i="1" s="1"/>
  <c r="F1668" i="1"/>
  <c r="L1668" i="1" s="1"/>
  <c r="F1669" i="1"/>
  <c r="L1669" i="1" s="1"/>
  <c r="F1670" i="1"/>
  <c r="L1670" i="1" s="1"/>
  <c r="F1671" i="1"/>
  <c r="L1671" i="1" s="1"/>
  <c r="F1672" i="1"/>
  <c r="L1672" i="1" s="1"/>
  <c r="F1673" i="1"/>
  <c r="L1673" i="1" s="1"/>
  <c r="F1674" i="1"/>
  <c r="L1674" i="1" s="1"/>
  <c r="F1675" i="1"/>
  <c r="L1675" i="1" s="1"/>
  <c r="F1676" i="1"/>
  <c r="L1676" i="1" s="1"/>
  <c r="F1677" i="1"/>
  <c r="L1677" i="1" s="1"/>
  <c r="F1678" i="1"/>
  <c r="L1678" i="1" s="1"/>
  <c r="F1679" i="1"/>
  <c r="L1679" i="1" s="1"/>
  <c r="F1680" i="1"/>
  <c r="L1680" i="1" s="1"/>
  <c r="F1681" i="1"/>
  <c r="L1681" i="1" s="1"/>
  <c r="F1682" i="1"/>
  <c r="L1682" i="1" s="1"/>
  <c r="F1683" i="1"/>
  <c r="L1683" i="1" s="1"/>
  <c r="F1684" i="1"/>
  <c r="L1684" i="1" s="1"/>
  <c r="F1685" i="1"/>
  <c r="L1685" i="1" s="1"/>
  <c r="F1686" i="1"/>
  <c r="L1686" i="1" s="1"/>
  <c r="F1687" i="1"/>
  <c r="L1687" i="1" s="1"/>
  <c r="F1688" i="1"/>
  <c r="L1688" i="1" s="1"/>
  <c r="F1689" i="1"/>
  <c r="L1689" i="1" s="1"/>
  <c r="F1690" i="1"/>
  <c r="L1690" i="1" s="1"/>
  <c r="F1691" i="1"/>
  <c r="L1691" i="1" s="1"/>
  <c r="F1692" i="1"/>
  <c r="L1692" i="1" s="1"/>
  <c r="F1693" i="1"/>
  <c r="L1693" i="1" s="1"/>
  <c r="F1694" i="1"/>
  <c r="L1694" i="1" s="1"/>
  <c r="F1695" i="1"/>
  <c r="L1695" i="1" s="1"/>
  <c r="F1696" i="1"/>
  <c r="L1696" i="1" s="1"/>
  <c r="F1697" i="1"/>
  <c r="L1697" i="1" s="1"/>
  <c r="F1698" i="1"/>
  <c r="L1698" i="1" s="1"/>
  <c r="F1699" i="1"/>
  <c r="L1699" i="1" s="1"/>
  <c r="F1700" i="1"/>
  <c r="L1700" i="1" s="1"/>
  <c r="F1701" i="1"/>
  <c r="L1701" i="1" s="1"/>
  <c r="F1702" i="1"/>
  <c r="L1702" i="1" s="1"/>
  <c r="F1703" i="1"/>
  <c r="L1703" i="1" s="1"/>
  <c r="F1704" i="1"/>
  <c r="L1704" i="1" s="1"/>
  <c r="F1705" i="1"/>
  <c r="L1705" i="1" s="1"/>
  <c r="F1706" i="1"/>
  <c r="L1706" i="1" s="1"/>
  <c r="F1707" i="1"/>
  <c r="L1707" i="1" s="1"/>
  <c r="F1708" i="1"/>
  <c r="L1708" i="1" s="1"/>
  <c r="F1709" i="1"/>
  <c r="L1709" i="1" s="1"/>
  <c r="F1710" i="1"/>
  <c r="L1710" i="1" s="1"/>
  <c r="F1711" i="1"/>
  <c r="L1711" i="1" s="1"/>
  <c r="F1712" i="1"/>
  <c r="L1712" i="1" s="1"/>
  <c r="F1713" i="1"/>
  <c r="L1713" i="1" s="1"/>
  <c r="F1714" i="1"/>
  <c r="L1714" i="1" s="1"/>
  <c r="F1715" i="1"/>
  <c r="L1715" i="1" s="1"/>
  <c r="F1716" i="1"/>
  <c r="L1716" i="1" s="1"/>
  <c r="F1717" i="1"/>
  <c r="L1717" i="1" s="1"/>
  <c r="F1718" i="1"/>
  <c r="L1718" i="1" s="1"/>
  <c r="F1719" i="1"/>
  <c r="L1719" i="1" s="1"/>
  <c r="F1720" i="1"/>
  <c r="L1720" i="1" s="1"/>
  <c r="F1721" i="1"/>
  <c r="L1721" i="1" s="1"/>
  <c r="F1722" i="1"/>
  <c r="L1722" i="1" s="1"/>
  <c r="F1723" i="1"/>
  <c r="L1723" i="1" s="1"/>
  <c r="F1724" i="1"/>
  <c r="L1724" i="1" s="1"/>
  <c r="F1725" i="1"/>
  <c r="L1725" i="1" s="1"/>
  <c r="F1726" i="1"/>
  <c r="L1726" i="1" s="1"/>
  <c r="F1727" i="1"/>
  <c r="L1727" i="1" s="1"/>
  <c r="F1728" i="1"/>
  <c r="L1728" i="1" s="1"/>
  <c r="F1729" i="1"/>
  <c r="L1729" i="1" s="1"/>
  <c r="F1730" i="1"/>
  <c r="L1730" i="1" s="1"/>
  <c r="F1731" i="1"/>
  <c r="L1731" i="1" s="1"/>
  <c r="F1732" i="1"/>
  <c r="L1732" i="1" s="1"/>
  <c r="F1733" i="1"/>
  <c r="L1733" i="1" s="1"/>
  <c r="F1734" i="1"/>
  <c r="L1734" i="1" s="1"/>
  <c r="F1735" i="1"/>
  <c r="L1735" i="1" s="1"/>
  <c r="F1736" i="1"/>
  <c r="L1736" i="1" s="1"/>
  <c r="F1737" i="1"/>
  <c r="L1737" i="1" s="1"/>
  <c r="F1738" i="1"/>
  <c r="L1738" i="1" s="1"/>
  <c r="F1739" i="1"/>
  <c r="L1739" i="1" s="1"/>
  <c r="F1740" i="1"/>
  <c r="L1740" i="1" s="1"/>
  <c r="F1741" i="1"/>
  <c r="L1741" i="1" s="1"/>
  <c r="F1742" i="1"/>
  <c r="L1742" i="1" s="1"/>
  <c r="F1743" i="1"/>
  <c r="L1743" i="1" s="1"/>
  <c r="F1744" i="1"/>
  <c r="L1744" i="1" s="1"/>
  <c r="F1745" i="1"/>
  <c r="L1745" i="1" s="1"/>
  <c r="F1746" i="1"/>
  <c r="L1746" i="1" s="1"/>
  <c r="F1747" i="1"/>
  <c r="L1747" i="1" s="1"/>
  <c r="F1748" i="1"/>
  <c r="L1748" i="1" s="1"/>
  <c r="F1749" i="1"/>
  <c r="L1749" i="1" s="1"/>
  <c r="F1750" i="1"/>
  <c r="L1750" i="1" s="1"/>
  <c r="F1751" i="1"/>
  <c r="L1751" i="1" s="1"/>
  <c r="F1752" i="1"/>
  <c r="L1752" i="1" s="1"/>
  <c r="F1753" i="1"/>
  <c r="L1753" i="1" s="1"/>
  <c r="F1754" i="1"/>
  <c r="L1754" i="1" s="1"/>
  <c r="F1755" i="1"/>
  <c r="L1755" i="1" s="1"/>
  <c r="F1756" i="1"/>
  <c r="L1756" i="1" s="1"/>
  <c r="F1757" i="1"/>
  <c r="L1757" i="1" s="1"/>
  <c r="F1758" i="1"/>
  <c r="L1758" i="1" s="1"/>
  <c r="F1759" i="1"/>
  <c r="L1759" i="1" s="1"/>
  <c r="F1760" i="1"/>
  <c r="L1760" i="1" s="1"/>
  <c r="F1761" i="1"/>
  <c r="L1761" i="1" s="1"/>
  <c r="F1762" i="1"/>
  <c r="L1762" i="1" s="1"/>
  <c r="F1763" i="1"/>
  <c r="L1763" i="1" s="1"/>
  <c r="F1764" i="1"/>
  <c r="L1764" i="1" s="1"/>
  <c r="F1765" i="1"/>
  <c r="L1765" i="1" s="1"/>
  <c r="F1766" i="1"/>
  <c r="L1766" i="1" s="1"/>
  <c r="F1767" i="1"/>
  <c r="L1767" i="1" s="1"/>
  <c r="F1768" i="1"/>
  <c r="L1768" i="1" s="1"/>
  <c r="F1769" i="1"/>
  <c r="L1769" i="1" s="1"/>
  <c r="F1770" i="1"/>
  <c r="L1770" i="1" s="1"/>
  <c r="F1771" i="1"/>
  <c r="L1771" i="1" s="1"/>
  <c r="F1772" i="1"/>
  <c r="L1772" i="1" s="1"/>
  <c r="F1773" i="1"/>
  <c r="L1773" i="1" s="1"/>
  <c r="F1774" i="1"/>
  <c r="L1774" i="1" s="1"/>
  <c r="F1775" i="1"/>
  <c r="L1775" i="1" s="1"/>
  <c r="F1776" i="1"/>
  <c r="L1776" i="1" s="1"/>
  <c r="F1777" i="1"/>
  <c r="L1777" i="1" s="1"/>
  <c r="F1778" i="1"/>
  <c r="L1778" i="1" s="1"/>
  <c r="F1779" i="1"/>
  <c r="L1779" i="1" s="1"/>
  <c r="F1780" i="1"/>
  <c r="L1780" i="1" s="1"/>
  <c r="F1781" i="1"/>
  <c r="L1781" i="1" s="1"/>
  <c r="F1782" i="1"/>
  <c r="L1782" i="1" s="1"/>
  <c r="F1783" i="1"/>
  <c r="L1783" i="1" s="1"/>
  <c r="F1784" i="1"/>
  <c r="L1784" i="1" s="1"/>
  <c r="F1785" i="1"/>
  <c r="L1785" i="1" s="1"/>
  <c r="F1786" i="1"/>
  <c r="L1786" i="1" s="1"/>
  <c r="F1787" i="1"/>
  <c r="L1787" i="1" s="1"/>
  <c r="F1788" i="1"/>
  <c r="L1788" i="1" s="1"/>
  <c r="F1789" i="1"/>
  <c r="L1789" i="1" s="1"/>
  <c r="F1790" i="1"/>
  <c r="L1790" i="1" s="1"/>
  <c r="F1791" i="1"/>
  <c r="L1791" i="1" s="1"/>
  <c r="F1792" i="1"/>
  <c r="L1792" i="1" s="1"/>
  <c r="F1793" i="1"/>
  <c r="L1793" i="1" s="1"/>
  <c r="F1794" i="1"/>
  <c r="L1794" i="1" s="1"/>
  <c r="F1795" i="1"/>
  <c r="L1795" i="1" s="1"/>
  <c r="F1796" i="1"/>
  <c r="L1796" i="1" s="1"/>
  <c r="F1797" i="1"/>
  <c r="L1797" i="1" s="1"/>
  <c r="F1798" i="1"/>
  <c r="L1798" i="1" s="1"/>
  <c r="F1799" i="1"/>
  <c r="L1799" i="1" s="1"/>
  <c r="F1800" i="1"/>
  <c r="L1800" i="1" s="1"/>
  <c r="F1801" i="1"/>
  <c r="L1801" i="1" s="1"/>
  <c r="F1802" i="1"/>
  <c r="L1802" i="1" s="1"/>
  <c r="F1803" i="1"/>
  <c r="L1803" i="1" s="1"/>
  <c r="F1804" i="1"/>
  <c r="L1804" i="1" s="1"/>
  <c r="F1805" i="1"/>
  <c r="L1805" i="1" s="1"/>
  <c r="F1806" i="1"/>
  <c r="L1806" i="1" s="1"/>
  <c r="F1807" i="1"/>
  <c r="L1807" i="1" s="1"/>
  <c r="F1808" i="1"/>
  <c r="L1808" i="1" s="1"/>
  <c r="F1809" i="1"/>
  <c r="L1809" i="1" s="1"/>
  <c r="F1810" i="1"/>
  <c r="L1810" i="1" s="1"/>
  <c r="F1811" i="1"/>
  <c r="L1811" i="1" s="1"/>
  <c r="F1812" i="1"/>
  <c r="L1812" i="1" s="1"/>
  <c r="F1813" i="1"/>
  <c r="L1813" i="1" s="1"/>
  <c r="F1814" i="1"/>
  <c r="L1814" i="1" s="1"/>
  <c r="F1815" i="1"/>
  <c r="L1815" i="1" s="1"/>
  <c r="F1816" i="1"/>
  <c r="L1816" i="1" s="1"/>
  <c r="F1817" i="1"/>
  <c r="L1817" i="1" s="1"/>
  <c r="F1818" i="1"/>
  <c r="L1818" i="1" s="1"/>
  <c r="F1819" i="1"/>
  <c r="L1819" i="1" s="1"/>
  <c r="F1820" i="1"/>
  <c r="L1820" i="1" s="1"/>
  <c r="F1821" i="1"/>
  <c r="L1821" i="1" s="1"/>
  <c r="F1822" i="1"/>
  <c r="L1822" i="1" s="1"/>
  <c r="F1823" i="1"/>
  <c r="L1823" i="1" s="1"/>
  <c r="F1824" i="1"/>
  <c r="L1824" i="1" s="1"/>
  <c r="F1825" i="1"/>
  <c r="L1825" i="1" s="1"/>
  <c r="F1826" i="1"/>
  <c r="L1826" i="1" s="1"/>
  <c r="F1827" i="1"/>
  <c r="L1827" i="1" s="1"/>
  <c r="F1828" i="1"/>
  <c r="L1828" i="1" s="1"/>
  <c r="F1829" i="1"/>
  <c r="L1829" i="1" s="1"/>
  <c r="F1830" i="1"/>
  <c r="L1830" i="1" s="1"/>
  <c r="F1831" i="1"/>
  <c r="L1831" i="1" s="1"/>
  <c r="F1832" i="1"/>
  <c r="L1832" i="1" s="1"/>
  <c r="F1833" i="1"/>
  <c r="L1833" i="1" s="1"/>
  <c r="F1834" i="1"/>
  <c r="L1834" i="1" s="1"/>
  <c r="F1835" i="1"/>
  <c r="L1835" i="1" s="1"/>
  <c r="F1836" i="1"/>
  <c r="L1836" i="1" s="1"/>
  <c r="F1837" i="1"/>
  <c r="L1837" i="1" s="1"/>
  <c r="F1838" i="1"/>
  <c r="L1838" i="1" s="1"/>
  <c r="F1839" i="1"/>
  <c r="L1839" i="1" s="1"/>
  <c r="F1840" i="1"/>
  <c r="L1840" i="1" s="1"/>
  <c r="F1841" i="1"/>
  <c r="L1841" i="1" s="1"/>
  <c r="F1842" i="1"/>
  <c r="L1842" i="1" s="1"/>
  <c r="F1843" i="1"/>
  <c r="L1843" i="1" s="1"/>
  <c r="F1844" i="1"/>
  <c r="L1844" i="1" s="1"/>
  <c r="F1845" i="1"/>
  <c r="L1845" i="1" s="1"/>
  <c r="F1846" i="1"/>
  <c r="L1846" i="1" s="1"/>
  <c r="F1847" i="1"/>
  <c r="L1847" i="1" s="1"/>
  <c r="F1848" i="1"/>
  <c r="L1848" i="1" s="1"/>
  <c r="F1849" i="1"/>
  <c r="L1849" i="1" s="1"/>
  <c r="F1850" i="1"/>
  <c r="L1850" i="1" s="1"/>
  <c r="F1851" i="1"/>
  <c r="L1851" i="1" s="1"/>
  <c r="F1852" i="1"/>
  <c r="L1852" i="1" s="1"/>
  <c r="F1853" i="1"/>
  <c r="L1853" i="1" s="1"/>
  <c r="F1854" i="1"/>
  <c r="L1854" i="1" s="1"/>
  <c r="F1855" i="1"/>
  <c r="L1855" i="1" s="1"/>
  <c r="F1856" i="1"/>
  <c r="L1856" i="1" s="1"/>
  <c r="F1857" i="1"/>
  <c r="L1857" i="1" s="1"/>
  <c r="F1858" i="1"/>
  <c r="L1858" i="1" s="1"/>
  <c r="F1859" i="1"/>
  <c r="L1859" i="1" s="1"/>
  <c r="F1860" i="1"/>
  <c r="L1860" i="1" s="1"/>
  <c r="F1861" i="1"/>
  <c r="L1861" i="1" s="1"/>
  <c r="F1862" i="1"/>
  <c r="L1862" i="1" s="1"/>
  <c r="F1863" i="1"/>
  <c r="L1863" i="1" s="1"/>
  <c r="F1864" i="1"/>
  <c r="L1864" i="1" s="1"/>
  <c r="F1865" i="1"/>
  <c r="L1865" i="1" s="1"/>
  <c r="F1866" i="1"/>
  <c r="L1866" i="1" s="1"/>
  <c r="F1867" i="1"/>
  <c r="L1867" i="1" s="1"/>
  <c r="F1868" i="1"/>
  <c r="L1868" i="1" s="1"/>
  <c r="F1869" i="1"/>
  <c r="L1869" i="1" s="1"/>
  <c r="F1870" i="1"/>
  <c r="L1870" i="1" s="1"/>
  <c r="F1871" i="1"/>
  <c r="L1871" i="1" s="1"/>
  <c r="F1872" i="1"/>
  <c r="L1872" i="1" s="1"/>
  <c r="F1873" i="1"/>
  <c r="L1873" i="1" s="1"/>
  <c r="F1874" i="1"/>
  <c r="L1874" i="1" s="1"/>
  <c r="F1875" i="1"/>
  <c r="L1875" i="1" s="1"/>
  <c r="F1876" i="1"/>
  <c r="L1876" i="1" s="1"/>
  <c r="F1877" i="1"/>
  <c r="L1877" i="1" s="1"/>
  <c r="F1878" i="1"/>
  <c r="L1878" i="1" s="1"/>
  <c r="F1879" i="1"/>
  <c r="L1879" i="1" s="1"/>
  <c r="F1880" i="1"/>
  <c r="L1880" i="1" s="1"/>
  <c r="F1881" i="1"/>
  <c r="L1881" i="1" s="1"/>
  <c r="F1882" i="1"/>
  <c r="L1882" i="1" s="1"/>
  <c r="F1883" i="1"/>
  <c r="L1883" i="1" s="1"/>
  <c r="F1884" i="1"/>
  <c r="L1884" i="1" s="1"/>
  <c r="F1885" i="1"/>
  <c r="L1885" i="1" s="1"/>
  <c r="F1886" i="1"/>
  <c r="L1886" i="1" s="1"/>
  <c r="F1887" i="1"/>
  <c r="L1887" i="1" s="1"/>
  <c r="F1888" i="1"/>
  <c r="L1888" i="1" s="1"/>
  <c r="F1889" i="1"/>
  <c r="L1889" i="1" s="1"/>
  <c r="F1890" i="1"/>
  <c r="L1890" i="1" s="1"/>
  <c r="F1891" i="1"/>
  <c r="L1891" i="1" s="1"/>
  <c r="F1892" i="1"/>
  <c r="L1892" i="1" s="1"/>
  <c r="F1893" i="1"/>
  <c r="L1893" i="1" s="1"/>
  <c r="F1894" i="1"/>
  <c r="L1894" i="1" s="1"/>
  <c r="F1895" i="1"/>
  <c r="L1895" i="1" s="1"/>
  <c r="F1896" i="1"/>
  <c r="L1896" i="1" s="1"/>
  <c r="F1897" i="1"/>
  <c r="L1897" i="1" s="1"/>
  <c r="F1898" i="1"/>
  <c r="L1898" i="1" s="1"/>
  <c r="F1899" i="1"/>
  <c r="L1899" i="1" s="1"/>
  <c r="F1900" i="1"/>
  <c r="L1900" i="1" s="1"/>
  <c r="F1901" i="1"/>
  <c r="L1901" i="1" s="1"/>
  <c r="F1902" i="1"/>
  <c r="L1902" i="1" s="1"/>
  <c r="F1903" i="1"/>
  <c r="L1903" i="1" s="1"/>
  <c r="F1904" i="1"/>
  <c r="L1904" i="1" s="1"/>
  <c r="F1905" i="1"/>
  <c r="L1905" i="1" s="1"/>
  <c r="F1906" i="1"/>
  <c r="L1906" i="1" s="1"/>
  <c r="F1907" i="1"/>
  <c r="L1907" i="1" s="1"/>
  <c r="F1908" i="1"/>
  <c r="L1908" i="1" s="1"/>
  <c r="F1909" i="1"/>
  <c r="L1909" i="1" s="1"/>
  <c r="F1910" i="1"/>
  <c r="L1910" i="1" s="1"/>
  <c r="F1911" i="1"/>
  <c r="L1911" i="1" s="1"/>
  <c r="F1912" i="1"/>
  <c r="L1912" i="1" s="1"/>
  <c r="F1913" i="1"/>
  <c r="L1913" i="1" s="1"/>
  <c r="F1914" i="1"/>
  <c r="L1914" i="1" s="1"/>
  <c r="F1915" i="1"/>
  <c r="L1915" i="1" s="1"/>
  <c r="F1916" i="1"/>
  <c r="L1916" i="1" s="1"/>
  <c r="F1917" i="1"/>
  <c r="L1917" i="1" s="1"/>
  <c r="F1918" i="1"/>
  <c r="L1918" i="1" s="1"/>
  <c r="F1919" i="1"/>
  <c r="L1919" i="1" s="1"/>
  <c r="F1920" i="1"/>
  <c r="L1920" i="1" s="1"/>
  <c r="F1921" i="1"/>
  <c r="L1921" i="1" s="1"/>
  <c r="F1922" i="1"/>
  <c r="L1922" i="1" s="1"/>
  <c r="F1923" i="1"/>
  <c r="L1923" i="1" s="1"/>
  <c r="F1924" i="1"/>
  <c r="L1924" i="1" s="1"/>
  <c r="F1925" i="1"/>
  <c r="L1925" i="1" s="1"/>
  <c r="F1926" i="1"/>
  <c r="L1926" i="1" s="1"/>
  <c r="F1927" i="1"/>
  <c r="L1927" i="1" s="1"/>
  <c r="F1928" i="1"/>
  <c r="L1928" i="1" s="1"/>
  <c r="F1929" i="1"/>
  <c r="L1929" i="1" s="1"/>
  <c r="F1930" i="1"/>
  <c r="L1930" i="1" s="1"/>
  <c r="F1931" i="1"/>
  <c r="L1931" i="1" s="1"/>
  <c r="F1932" i="1"/>
  <c r="L1932" i="1" s="1"/>
  <c r="F1933" i="1"/>
  <c r="L1933" i="1" s="1"/>
  <c r="F1934" i="1"/>
  <c r="L1934" i="1" s="1"/>
  <c r="F1935" i="1"/>
  <c r="L1935" i="1" s="1"/>
  <c r="F1936" i="1"/>
  <c r="L1936" i="1" s="1"/>
  <c r="F1937" i="1"/>
  <c r="L1937" i="1" s="1"/>
  <c r="F1938" i="1"/>
  <c r="L1938" i="1" s="1"/>
  <c r="F1939" i="1"/>
  <c r="L1939" i="1" s="1"/>
  <c r="F1940" i="1"/>
  <c r="L1940" i="1" s="1"/>
  <c r="F1941" i="1"/>
  <c r="L1941" i="1" s="1"/>
  <c r="F1942" i="1"/>
  <c r="L1942" i="1" s="1"/>
  <c r="F1943" i="1"/>
  <c r="L1943" i="1" s="1"/>
  <c r="F1944" i="1"/>
  <c r="L1944" i="1" s="1"/>
  <c r="F1945" i="1"/>
  <c r="L1945" i="1" s="1"/>
  <c r="F1946" i="1"/>
  <c r="L1946" i="1" s="1"/>
  <c r="F1947" i="1"/>
  <c r="L1947" i="1" s="1"/>
  <c r="F1948" i="1"/>
  <c r="L1948" i="1" s="1"/>
  <c r="F1949" i="1"/>
  <c r="L1949" i="1" s="1"/>
  <c r="F1950" i="1"/>
  <c r="L1950" i="1" s="1"/>
  <c r="F1951" i="1"/>
  <c r="L1951" i="1" s="1"/>
  <c r="F1952" i="1"/>
  <c r="L1952" i="1" s="1"/>
  <c r="F1953" i="1"/>
  <c r="L1953" i="1" s="1"/>
  <c r="F1954" i="1"/>
  <c r="L1954" i="1" s="1"/>
  <c r="F1955" i="1"/>
  <c r="L1955" i="1" s="1"/>
  <c r="F1956" i="1"/>
  <c r="L1956" i="1" s="1"/>
  <c r="F1957" i="1"/>
  <c r="L1957" i="1" s="1"/>
  <c r="F1958" i="1"/>
  <c r="L1958" i="1" s="1"/>
  <c r="F1959" i="1"/>
  <c r="L1959" i="1" s="1"/>
  <c r="F1960" i="1"/>
  <c r="L1960" i="1" s="1"/>
  <c r="F1961" i="1"/>
  <c r="L1961" i="1" s="1"/>
  <c r="F1962" i="1"/>
  <c r="L1962" i="1" s="1"/>
  <c r="F1963" i="1"/>
  <c r="L1963" i="1" s="1"/>
  <c r="F1964" i="1"/>
  <c r="L1964" i="1" s="1"/>
  <c r="F1965" i="1"/>
  <c r="L1965" i="1" s="1"/>
  <c r="F1966" i="1"/>
  <c r="L1966" i="1" s="1"/>
  <c r="F1967" i="1"/>
  <c r="L1967" i="1" s="1"/>
  <c r="F1968" i="1"/>
  <c r="L1968" i="1" s="1"/>
  <c r="F1969" i="1"/>
  <c r="L1969" i="1" s="1"/>
  <c r="F1970" i="1"/>
  <c r="L1970" i="1" s="1"/>
  <c r="F1971" i="1"/>
  <c r="L1971" i="1" s="1"/>
  <c r="F1972" i="1"/>
  <c r="L1972" i="1" s="1"/>
  <c r="F1973" i="1"/>
  <c r="L1973" i="1" s="1"/>
  <c r="F1974" i="1"/>
  <c r="L1974" i="1" s="1"/>
  <c r="F1975" i="1"/>
  <c r="L1975" i="1" s="1"/>
  <c r="F1976" i="1"/>
  <c r="L1976" i="1" s="1"/>
  <c r="F1977" i="1"/>
  <c r="L1977" i="1" s="1"/>
  <c r="F1978" i="1"/>
  <c r="L1978" i="1" s="1"/>
  <c r="F1979" i="1"/>
  <c r="L1979" i="1" s="1"/>
  <c r="F1980" i="1"/>
  <c r="L1980" i="1" s="1"/>
  <c r="F1981" i="1"/>
  <c r="L1981" i="1" s="1"/>
  <c r="F1982" i="1"/>
  <c r="L1982" i="1" s="1"/>
  <c r="F1983" i="1"/>
  <c r="L1983" i="1" s="1"/>
  <c r="F1984" i="1"/>
  <c r="L1984" i="1" s="1"/>
  <c r="F1985" i="1"/>
  <c r="L1985" i="1" s="1"/>
  <c r="F1986" i="1"/>
  <c r="L1986" i="1" s="1"/>
  <c r="F1987" i="1"/>
  <c r="L1987" i="1" s="1"/>
  <c r="F1988" i="1"/>
  <c r="L1988" i="1" s="1"/>
  <c r="F1989" i="1"/>
  <c r="L1989" i="1" s="1"/>
  <c r="F1990" i="1"/>
  <c r="L1990" i="1" s="1"/>
  <c r="F1991" i="1"/>
  <c r="L1991" i="1" s="1"/>
  <c r="F1992" i="1"/>
  <c r="L1992" i="1" s="1"/>
  <c r="F1993" i="1"/>
  <c r="L1993" i="1" s="1"/>
  <c r="F1994" i="1"/>
  <c r="L1994" i="1" s="1"/>
  <c r="F1995" i="1"/>
  <c r="L1995" i="1" s="1"/>
  <c r="F1996" i="1"/>
  <c r="L1996" i="1" s="1"/>
  <c r="F1997" i="1"/>
  <c r="L1997" i="1" s="1"/>
  <c r="F1998" i="1"/>
  <c r="L1998" i="1" s="1"/>
  <c r="F1999" i="1"/>
  <c r="L1999" i="1" s="1"/>
  <c r="F2000" i="1"/>
  <c r="L2000" i="1" s="1"/>
  <c r="F2001" i="1"/>
  <c r="L2001" i="1" s="1"/>
  <c r="F2002" i="1"/>
  <c r="L2002" i="1" s="1"/>
  <c r="F2003" i="1"/>
  <c r="L2003" i="1" s="1"/>
  <c r="F2004" i="1"/>
  <c r="L2004" i="1" s="1"/>
  <c r="F2005" i="1"/>
  <c r="L2005" i="1" s="1"/>
  <c r="F2006" i="1"/>
  <c r="L2006" i="1" s="1"/>
  <c r="F2007" i="1"/>
  <c r="L2007" i="1" s="1"/>
  <c r="F2008" i="1"/>
  <c r="L2008" i="1" s="1"/>
  <c r="F2009" i="1"/>
  <c r="L2009" i="1" s="1"/>
  <c r="F2010" i="1"/>
  <c r="L2010" i="1" s="1"/>
  <c r="F2011" i="1"/>
  <c r="L2011" i="1" s="1"/>
  <c r="F2012" i="1"/>
  <c r="L2012" i="1" s="1"/>
  <c r="F2013" i="1"/>
  <c r="L2013" i="1" s="1"/>
  <c r="F2014" i="1"/>
  <c r="L2014" i="1" s="1"/>
  <c r="F2015" i="1"/>
  <c r="L2015" i="1" s="1"/>
  <c r="F2016" i="1"/>
  <c r="L2016" i="1" s="1"/>
  <c r="F2017" i="1"/>
  <c r="L2017" i="1" s="1"/>
  <c r="F2018" i="1"/>
  <c r="L2018" i="1" s="1"/>
  <c r="F2019" i="1"/>
  <c r="L2019" i="1" s="1"/>
  <c r="F2020" i="1"/>
  <c r="L2020" i="1" s="1"/>
  <c r="F2021" i="1"/>
  <c r="L2021" i="1" s="1"/>
  <c r="F2022" i="1"/>
  <c r="L2022" i="1" s="1"/>
  <c r="F2023" i="1"/>
  <c r="L2023" i="1" s="1"/>
  <c r="F2024" i="1"/>
  <c r="L2024" i="1" s="1"/>
  <c r="F2025" i="1"/>
  <c r="L2025" i="1" s="1"/>
  <c r="F2026" i="1"/>
  <c r="L2026" i="1" s="1"/>
  <c r="F2027" i="1"/>
  <c r="L2027" i="1" s="1"/>
  <c r="F2028" i="1"/>
  <c r="L2028" i="1" s="1"/>
  <c r="F2029" i="1"/>
  <c r="L2029" i="1" s="1"/>
  <c r="F2030" i="1"/>
  <c r="L2030" i="1" s="1"/>
  <c r="F2031" i="1"/>
  <c r="L2031" i="1" s="1"/>
  <c r="F2032" i="1"/>
  <c r="L2032" i="1" s="1"/>
  <c r="F2033" i="1"/>
  <c r="L2033" i="1" s="1"/>
  <c r="F2034" i="1"/>
  <c r="L2034" i="1" s="1"/>
  <c r="F2035" i="1"/>
  <c r="L2035" i="1" s="1"/>
  <c r="F2036" i="1"/>
  <c r="L2036" i="1" s="1"/>
  <c r="F2037" i="1"/>
  <c r="L2037" i="1" s="1"/>
  <c r="F2038" i="1"/>
  <c r="L2038" i="1" s="1"/>
  <c r="F2039" i="1"/>
  <c r="L2039" i="1" s="1"/>
  <c r="F2040" i="1"/>
  <c r="L2040" i="1" s="1"/>
  <c r="F2041" i="1"/>
  <c r="L2041" i="1" s="1"/>
  <c r="F2042" i="1"/>
  <c r="L2042" i="1" s="1"/>
  <c r="F2043" i="1"/>
  <c r="L2043" i="1" s="1"/>
  <c r="F2044" i="1"/>
  <c r="L2044" i="1" s="1"/>
  <c r="F2045" i="1"/>
  <c r="L2045" i="1" s="1"/>
  <c r="F2046" i="1"/>
  <c r="L2046" i="1" s="1"/>
  <c r="F2047" i="1"/>
  <c r="L2047" i="1" s="1"/>
  <c r="F2048" i="1"/>
  <c r="L2048" i="1" s="1"/>
  <c r="F2049" i="1"/>
  <c r="L2049" i="1" s="1"/>
  <c r="F2050" i="1"/>
  <c r="L2050" i="1" s="1"/>
  <c r="F2051" i="1"/>
  <c r="L2051" i="1" s="1"/>
  <c r="F2052" i="1"/>
  <c r="L2052" i="1" s="1"/>
  <c r="F2053" i="1"/>
  <c r="L2053" i="1" s="1"/>
  <c r="F2054" i="1"/>
  <c r="L2054" i="1" s="1"/>
  <c r="F2055" i="1"/>
  <c r="L2055" i="1" s="1"/>
  <c r="F2056" i="1"/>
  <c r="L2056" i="1" s="1"/>
  <c r="F2057" i="1"/>
  <c r="L2057" i="1" s="1"/>
  <c r="F2058" i="1"/>
  <c r="L2058" i="1" s="1"/>
  <c r="F2059" i="1"/>
  <c r="L2059" i="1" s="1"/>
  <c r="F2060" i="1"/>
  <c r="L2060" i="1" s="1"/>
  <c r="F2061" i="1"/>
  <c r="L2061" i="1" s="1"/>
  <c r="F2062" i="1"/>
  <c r="L2062" i="1" s="1"/>
  <c r="F2063" i="1"/>
  <c r="L2063" i="1" s="1"/>
  <c r="F2064" i="1"/>
  <c r="L2064" i="1" s="1"/>
  <c r="F2065" i="1"/>
  <c r="L2065" i="1" s="1"/>
  <c r="F2066" i="1"/>
  <c r="L2066" i="1" s="1"/>
  <c r="F2067" i="1"/>
  <c r="L2067" i="1" s="1"/>
  <c r="F2068" i="1"/>
  <c r="L2068" i="1" s="1"/>
  <c r="F2069" i="1"/>
  <c r="L2069" i="1" s="1"/>
  <c r="F2070" i="1"/>
  <c r="L2070" i="1" s="1"/>
  <c r="F2071" i="1"/>
  <c r="L2071" i="1" s="1"/>
  <c r="F2072" i="1"/>
  <c r="L2072" i="1" s="1"/>
  <c r="F2073" i="1"/>
  <c r="L2073" i="1" s="1"/>
  <c r="F2074" i="1"/>
  <c r="L2074" i="1" s="1"/>
  <c r="F2075" i="1"/>
  <c r="L2075" i="1" s="1"/>
  <c r="F2076" i="1"/>
  <c r="L2076" i="1" s="1"/>
  <c r="F2077" i="1"/>
  <c r="L2077" i="1" s="1"/>
  <c r="F2078" i="1"/>
  <c r="L2078" i="1" s="1"/>
  <c r="F2079" i="1"/>
  <c r="L2079" i="1" s="1"/>
  <c r="F2080" i="1"/>
  <c r="L2080" i="1" s="1"/>
  <c r="F2081" i="1"/>
  <c r="L2081" i="1" s="1"/>
  <c r="F2082" i="1"/>
  <c r="L2082" i="1" s="1"/>
  <c r="F2083" i="1"/>
  <c r="L2083" i="1" s="1"/>
  <c r="F2084" i="1"/>
  <c r="L2084" i="1" s="1"/>
  <c r="F2085" i="1"/>
  <c r="L2085" i="1" s="1"/>
  <c r="F2086" i="1"/>
  <c r="L2086" i="1" s="1"/>
  <c r="F2087" i="1"/>
  <c r="L2087" i="1" s="1"/>
  <c r="F2088" i="1"/>
  <c r="L2088" i="1" s="1"/>
  <c r="F2089" i="1"/>
  <c r="L2089" i="1" s="1"/>
  <c r="F2090" i="1"/>
  <c r="L2090" i="1" s="1"/>
  <c r="F2091" i="1"/>
  <c r="L2091" i="1" s="1"/>
  <c r="F2092" i="1"/>
  <c r="L2092" i="1" s="1"/>
  <c r="F2093" i="1"/>
  <c r="L2093" i="1" s="1"/>
  <c r="F2094" i="1"/>
  <c r="L2094" i="1" s="1"/>
  <c r="F2095" i="1"/>
  <c r="L2095" i="1" s="1"/>
  <c r="F2096" i="1"/>
  <c r="L2096" i="1" s="1"/>
  <c r="F2097" i="1"/>
  <c r="L2097" i="1" s="1"/>
  <c r="F2098" i="1"/>
  <c r="L2098" i="1" s="1"/>
  <c r="F2099" i="1"/>
  <c r="L2099" i="1" s="1"/>
  <c r="F2100" i="1"/>
  <c r="L2100" i="1" s="1"/>
  <c r="F2101" i="1"/>
  <c r="L2101" i="1" s="1"/>
  <c r="F2102" i="1"/>
  <c r="L2102" i="1" s="1"/>
  <c r="F2103" i="1"/>
  <c r="L2103" i="1" s="1"/>
  <c r="F2104" i="1"/>
  <c r="L2104" i="1" s="1"/>
  <c r="F2105" i="1"/>
  <c r="L2105" i="1" s="1"/>
  <c r="F2106" i="1"/>
  <c r="L2106" i="1" s="1"/>
  <c r="F2107" i="1"/>
  <c r="L2107" i="1" s="1"/>
  <c r="F2108" i="1"/>
  <c r="L2108" i="1" s="1"/>
  <c r="F2109" i="1"/>
  <c r="L2109" i="1" s="1"/>
  <c r="F2110" i="1"/>
  <c r="L2110" i="1" s="1"/>
  <c r="F2111" i="1"/>
  <c r="L2111" i="1" s="1"/>
  <c r="F2112" i="1"/>
  <c r="L2112" i="1" s="1"/>
  <c r="F2113" i="1"/>
  <c r="L2113" i="1" s="1"/>
  <c r="F2114" i="1"/>
  <c r="L2114" i="1" s="1"/>
  <c r="F2115" i="1"/>
  <c r="L2115" i="1" s="1"/>
  <c r="F2116" i="1"/>
  <c r="L2116" i="1" s="1"/>
  <c r="F2117" i="1"/>
  <c r="L2117" i="1" s="1"/>
  <c r="F2118" i="1"/>
  <c r="L2118" i="1" s="1"/>
  <c r="F2119" i="1"/>
  <c r="L2119" i="1" s="1"/>
  <c r="F2120" i="1"/>
  <c r="L2120" i="1" s="1"/>
  <c r="F2121" i="1"/>
  <c r="L2121" i="1" s="1"/>
  <c r="F2122" i="1"/>
  <c r="L2122" i="1" s="1"/>
  <c r="F2123" i="1"/>
  <c r="L2123" i="1" s="1"/>
  <c r="F2124" i="1"/>
  <c r="L2124" i="1" s="1"/>
  <c r="F2125" i="1"/>
  <c r="L2125" i="1" s="1"/>
  <c r="F2126" i="1"/>
  <c r="L2126" i="1" s="1"/>
  <c r="F2127" i="1"/>
  <c r="L2127" i="1" s="1"/>
  <c r="F2128" i="1"/>
  <c r="L2128" i="1" s="1"/>
  <c r="F2129" i="1"/>
  <c r="L2129" i="1" s="1"/>
  <c r="F2130" i="1"/>
  <c r="L2130" i="1" s="1"/>
  <c r="F2131" i="1"/>
  <c r="L2131" i="1" s="1"/>
  <c r="F2132" i="1"/>
  <c r="L2132" i="1" s="1"/>
  <c r="F2133" i="1"/>
  <c r="L2133" i="1" s="1"/>
  <c r="F2134" i="1"/>
  <c r="L2134" i="1" s="1"/>
  <c r="F2135" i="1"/>
  <c r="L2135" i="1" s="1"/>
  <c r="F2136" i="1"/>
  <c r="L2136" i="1" s="1"/>
  <c r="F2137" i="1"/>
  <c r="L2137" i="1" s="1"/>
  <c r="F2138" i="1"/>
  <c r="L2138" i="1" s="1"/>
  <c r="F2139" i="1"/>
  <c r="L2139" i="1" s="1"/>
  <c r="F2140" i="1"/>
  <c r="L2140" i="1" s="1"/>
  <c r="F2141" i="1"/>
  <c r="L2141" i="1" s="1"/>
  <c r="F2142" i="1"/>
  <c r="L2142" i="1" s="1"/>
  <c r="F2143" i="1"/>
  <c r="L2143" i="1" s="1"/>
  <c r="F2144" i="1"/>
  <c r="L2144" i="1" s="1"/>
  <c r="F2145" i="1"/>
  <c r="L2145" i="1" s="1"/>
  <c r="F2146" i="1"/>
  <c r="L2146" i="1" s="1"/>
  <c r="F2147" i="1"/>
  <c r="L2147" i="1" s="1"/>
  <c r="F2148" i="1"/>
  <c r="L2148" i="1" s="1"/>
  <c r="F2149" i="1"/>
  <c r="L2149" i="1" s="1"/>
  <c r="F2150" i="1"/>
  <c r="L2150" i="1" s="1"/>
  <c r="F2151" i="1"/>
  <c r="L2151" i="1" s="1"/>
  <c r="F2152" i="1"/>
  <c r="L2152" i="1" s="1"/>
  <c r="F2153" i="1"/>
  <c r="L2153" i="1" s="1"/>
  <c r="F2154" i="1"/>
  <c r="L2154" i="1" s="1"/>
  <c r="F2155" i="1"/>
  <c r="L2155" i="1" s="1"/>
  <c r="F2156" i="1"/>
  <c r="L2156" i="1" s="1"/>
  <c r="F2157" i="1"/>
  <c r="L2157" i="1" s="1"/>
  <c r="F2158" i="1"/>
  <c r="L2158" i="1" s="1"/>
  <c r="F2159" i="1"/>
  <c r="L2159" i="1" s="1"/>
  <c r="F2160" i="1"/>
  <c r="L2160" i="1" s="1"/>
  <c r="F2161" i="1"/>
  <c r="L2161" i="1" s="1"/>
  <c r="F2162" i="1"/>
  <c r="L2162" i="1" s="1"/>
  <c r="F2163" i="1"/>
  <c r="L2163" i="1" s="1"/>
  <c r="F2164" i="1"/>
  <c r="L2164" i="1" s="1"/>
  <c r="F2165" i="1"/>
  <c r="L2165" i="1" s="1"/>
  <c r="F2166" i="1"/>
  <c r="L2166" i="1" s="1"/>
  <c r="F2167" i="1"/>
  <c r="L2167" i="1" s="1"/>
  <c r="F2168" i="1"/>
  <c r="L2168" i="1" s="1"/>
  <c r="F2169" i="1"/>
  <c r="L2169" i="1" s="1"/>
  <c r="F2170" i="1"/>
  <c r="L2170" i="1" s="1"/>
  <c r="F2171" i="1"/>
  <c r="L2171" i="1" s="1"/>
  <c r="F2172" i="1"/>
  <c r="L2172" i="1" s="1"/>
  <c r="F2173" i="1"/>
  <c r="L2173" i="1" s="1"/>
  <c r="F2174" i="1"/>
  <c r="L2174" i="1" s="1"/>
  <c r="F2175" i="1"/>
  <c r="L2175" i="1" s="1"/>
  <c r="F2176" i="1"/>
  <c r="L2176" i="1" s="1"/>
  <c r="F2177" i="1"/>
  <c r="L2177" i="1" s="1"/>
  <c r="F2178" i="1"/>
  <c r="L2178" i="1" s="1"/>
  <c r="F2179" i="1"/>
  <c r="L2179" i="1" s="1"/>
  <c r="F2180" i="1"/>
  <c r="L2180" i="1" s="1"/>
  <c r="F2181" i="1"/>
  <c r="L2181" i="1" s="1"/>
  <c r="F2182" i="1"/>
  <c r="L2182" i="1" s="1"/>
  <c r="F2183" i="1"/>
  <c r="L2183" i="1" s="1"/>
  <c r="F2184" i="1"/>
  <c r="L2184" i="1" s="1"/>
  <c r="F2185" i="1"/>
  <c r="L2185" i="1" s="1"/>
  <c r="F2186" i="1"/>
  <c r="L2186" i="1" s="1"/>
  <c r="F2187" i="1"/>
  <c r="L2187" i="1" s="1"/>
  <c r="F2188" i="1"/>
  <c r="L2188" i="1" s="1"/>
  <c r="F2189" i="1"/>
  <c r="L2189" i="1" s="1"/>
  <c r="F2190" i="1"/>
  <c r="L2190" i="1" s="1"/>
  <c r="F2191" i="1"/>
  <c r="L2191" i="1" s="1"/>
  <c r="F2192" i="1"/>
  <c r="L2192" i="1" s="1"/>
  <c r="F2193" i="1"/>
  <c r="L2193" i="1" s="1"/>
  <c r="F2194" i="1"/>
  <c r="L2194" i="1" s="1"/>
  <c r="F2195" i="1"/>
  <c r="L2195" i="1" s="1"/>
  <c r="F2196" i="1"/>
  <c r="L2196" i="1" s="1"/>
  <c r="F2197" i="1"/>
  <c r="L2197" i="1" s="1"/>
  <c r="F2198" i="1"/>
  <c r="L2198" i="1" s="1"/>
  <c r="F2199" i="1"/>
  <c r="L2199" i="1" s="1"/>
  <c r="F2200" i="1"/>
  <c r="L2200" i="1" s="1"/>
  <c r="F2201" i="1"/>
  <c r="L2201" i="1" s="1"/>
  <c r="F2202" i="1"/>
  <c r="L2202" i="1" s="1"/>
  <c r="F2203" i="1"/>
  <c r="L2203" i="1" s="1"/>
  <c r="F2204" i="1"/>
  <c r="L2204" i="1" s="1"/>
  <c r="F2205" i="1"/>
  <c r="L2205" i="1" s="1"/>
  <c r="F2206" i="1"/>
  <c r="L2206" i="1" s="1"/>
  <c r="F2207" i="1"/>
  <c r="L2207" i="1" s="1"/>
  <c r="F2208" i="1"/>
  <c r="L2208" i="1" s="1"/>
  <c r="F2209" i="1"/>
  <c r="L2209" i="1" s="1"/>
  <c r="F2210" i="1"/>
  <c r="L2210" i="1" s="1"/>
  <c r="F2211" i="1"/>
  <c r="L2211" i="1" s="1"/>
  <c r="F2212" i="1"/>
  <c r="L2212" i="1" s="1"/>
  <c r="F2213" i="1"/>
  <c r="L2213" i="1" s="1"/>
  <c r="F2214" i="1"/>
  <c r="L2214" i="1" s="1"/>
  <c r="F2215" i="1"/>
  <c r="L2215" i="1" s="1"/>
  <c r="F2216" i="1"/>
  <c r="L2216" i="1" s="1"/>
  <c r="F2217" i="1"/>
  <c r="L2217" i="1" s="1"/>
  <c r="F2218" i="1"/>
  <c r="L2218" i="1" s="1"/>
  <c r="F2219" i="1"/>
  <c r="L2219" i="1" s="1"/>
  <c r="F2220" i="1"/>
  <c r="L2220" i="1" s="1"/>
  <c r="F2221" i="1"/>
  <c r="L2221" i="1" s="1"/>
  <c r="F2222" i="1"/>
  <c r="L2222" i="1" s="1"/>
  <c r="F2223" i="1"/>
  <c r="L2223" i="1" s="1"/>
  <c r="F2224" i="1"/>
  <c r="L2224" i="1" s="1"/>
  <c r="F2225" i="1"/>
  <c r="L2225" i="1" s="1"/>
  <c r="F2226" i="1"/>
  <c r="L2226" i="1" s="1"/>
  <c r="F2227" i="1"/>
  <c r="L2227" i="1" s="1"/>
  <c r="F2228" i="1"/>
  <c r="L2228" i="1" s="1"/>
  <c r="F2229" i="1"/>
  <c r="L2229" i="1" s="1"/>
  <c r="F2230" i="1"/>
  <c r="L2230" i="1" s="1"/>
  <c r="F2231" i="1"/>
  <c r="L2231" i="1" s="1"/>
  <c r="F2232" i="1"/>
  <c r="L2232" i="1" s="1"/>
  <c r="F2233" i="1"/>
  <c r="L2233" i="1" s="1"/>
  <c r="F2234" i="1"/>
  <c r="L2234" i="1" s="1"/>
  <c r="F2235" i="1"/>
  <c r="L2235" i="1" s="1"/>
  <c r="F2236" i="1"/>
  <c r="L2236" i="1" s="1"/>
  <c r="F2237" i="1"/>
  <c r="L2237" i="1" s="1"/>
  <c r="F2238" i="1"/>
  <c r="L2238" i="1" s="1"/>
  <c r="F2239" i="1"/>
  <c r="L2239" i="1" s="1"/>
  <c r="F2240" i="1"/>
  <c r="L2240" i="1" s="1"/>
  <c r="F2241" i="1"/>
  <c r="L2241" i="1" s="1"/>
  <c r="F2242" i="1"/>
  <c r="L2242" i="1" s="1"/>
  <c r="F2243" i="1"/>
  <c r="L2243" i="1" s="1"/>
  <c r="F2244" i="1"/>
  <c r="L2244" i="1" s="1"/>
  <c r="F2245" i="1"/>
  <c r="L2245" i="1" s="1"/>
  <c r="F2246" i="1"/>
  <c r="L2246" i="1" s="1"/>
  <c r="F2247" i="1"/>
  <c r="L2247" i="1" s="1"/>
  <c r="F2248" i="1"/>
  <c r="L2248" i="1" s="1"/>
  <c r="F2249" i="1"/>
  <c r="L2249" i="1" s="1"/>
  <c r="F2250" i="1"/>
  <c r="L2250" i="1" s="1"/>
  <c r="F2251" i="1"/>
  <c r="L2251" i="1" s="1"/>
  <c r="F2252" i="1"/>
  <c r="L2252" i="1" s="1"/>
  <c r="F2253" i="1"/>
  <c r="L2253" i="1" s="1"/>
  <c r="F2254" i="1"/>
  <c r="L2254" i="1" s="1"/>
  <c r="F2255" i="1"/>
  <c r="L2255" i="1" s="1"/>
  <c r="F2256" i="1"/>
  <c r="L2256" i="1" s="1"/>
  <c r="F2257" i="1"/>
  <c r="L2257" i="1" s="1"/>
  <c r="F2258" i="1"/>
  <c r="L2258" i="1" s="1"/>
  <c r="F2259" i="1"/>
  <c r="L2259" i="1" s="1"/>
  <c r="F2260" i="1"/>
  <c r="L2260" i="1" s="1"/>
  <c r="F2261" i="1"/>
  <c r="L2261" i="1" s="1"/>
  <c r="F2262" i="1"/>
  <c r="L2262" i="1" s="1"/>
  <c r="F2263" i="1"/>
  <c r="L2263" i="1" s="1"/>
  <c r="F2264" i="1"/>
  <c r="L2264" i="1" s="1"/>
  <c r="F2265" i="1"/>
  <c r="L2265" i="1" s="1"/>
  <c r="F2266" i="1"/>
  <c r="L2266" i="1" s="1"/>
  <c r="F2267" i="1"/>
  <c r="L2267" i="1" s="1"/>
  <c r="F2268" i="1"/>
  <c r="L2268" i="1" s="1"/>
  <c r="F2269" i="1"/>
  <c r="L2269" i="1" s="1"/>
  <c r="F2270" i="1"/>
  <c r="L2270" i="1" s="1"/>
  <c r="F2271" i="1"/>
  <c r="L2271" i="1" s="1"/>
  <c r="F2272" i="1"/>
  <c r="L2272" i="1" s="1"/>
  <c r="F2273" i="1"/>
  <c r="L2273" i="1" s="1"/>
  <c r="F2274" i="1"/>
  <c r="L2274" i="1" s="1"/>
  <c r="F2275" i="1"/>
  <c r="L2275" i="1" s="1"/>
  <c r="F2276" i="1"/>
  <c r="L2276" i="1" s="1"/>
  <c r="F2277" i="1"/>
  <c r="L2277" i="1" s="1"/>
  <c r="F2278" i="1"/>
  <c r="L2278" i="1" s="1"/>
  <c r="F2279" i="1"/>
  <c r="L2279" i="1" s="1"/>
  <c r="F2280" i="1"/>
  <c r="L2280" i="1" s="1"/>
  <c r="F2281" i="1"/>
  <c r="L2281" i="1" s="1"/>
  <c r="F2282" i="1"/>
  <c r="L2282" i="1" s="1"/>
  <c r="F2283" i="1"/>
  <c r="L2283" i="1" s="1"/>
  <c r="F2284" i="1"/>
  <c r="L2284" i="1" s="1"/>
  <c r="F2285" i="1"/>
  <c r="L2285" i="1" s="1"/>
  <c r="F2286" i="1"/>
  <c r="L2286" i="1" s="1"/>
  <c r="F2287" i="1"/>
  <c r="L2287" i="1" s="1"/>
  <c r="F2288" i="1"/>
  <c r="L2288" i="1" s="1"/>
  <c r="F2289" i="1"/>
  <c r="L2289" i="1" s="1"/>
  <c r="F2290" i="1"/>
  <c r="L2290" i="1" s="1"/>
  <c r="F2291" i="1"/>
  <c r="L2291" i="1" s="1"/>
  <c r="F2292" i="1"/>
  <c r="L2292" i="1" s="1"/>
  <c r="F2293" i="1"/>
  <c r="L2293" i="1" s="1"/>
  <c r="F2294" i="1"/>
  <c r="L2294" i="1" s="1"/>
  <c r="F2295" i="1"/>
  <c r="L2295" i="1" s="1"/>
  <c r="F2296" i="1"/>
  <c r="L2296" i="1" s="1"/>
  <c r="F2297" i="1"/>
  <c r="L2297" i="1" s="1"/>
  <c r="F2298" i="1"/>
  <c r="L2298" i="1" s="1"/>
  <c r="F2299" i="1"/>
  <c r="L2299" i="1" s="1"/>
  <c r="F2300" i="1"/>
  <c r="L2300" i="1" s="1"/>
  <c r="F2301" i="1"/>
  <c r="L2301" i="1" s="1"/>
  <c r="F2302" i="1"/>
  <c r="L2302" i="1" s="1"/>
  <c r="F2303" i="1"/>
  <c r="L2303" i="1" s="1"/>
  <c r="F2304" i="1"/>
  <c r="L2304" i="1" s="1"/>
  <c r="F2305" i="1"/>
  <c r="L2305" i="1" s="1"/>
  <c r="F2306" i="1"/>
  <c r="L2306" i="1" s="1"/>
  <c r="F2307" i="1"/>
  <c r="L2307" i="1" s="1"/>
  <c r="F2308" i="1"/>
  <c r="L2308" i="1" s="1"/>
  <c r="F2309" i="1"/>
  <c r="L2309" i="1" s="1"/>
  <c r="F2310" i="1"/>
  <c r="L2310" i="1" s="1"/>
  <c r="F2311" i="1"/>
  <c r="L2311" i="1" s="1"/>
  <c r="F2312" i="1"/>
  <c r="L2312" i="1" s="1"/>
  <c r="F2313" i="1"/>
  <c r="L2313" i="1" s="1"/>
  <c r="F2314" i="1"/>
  <c r="L2314" i="1" s="1"/>
  <c r="F2315" i="1"/>
  <c r="L2315" i="1" s="1"/>
  <c r="F2316" i="1"/>
  <c r="L2316" i="1" s="1"/>
  <c r="F2317" i="1"/>
  <c r="L2317" i="1" s="1"/>
  <c r="F2318" i="1"/>
  <c r="L2318" i="1" s="1"/>
  <c r="F2319" i="1"/>
  <c r="L2319" i="1" s="1"/>
  <c r="F2320" i="1"/>
  <c r="L2320" i="1" s="1"/>
  <c r="F2321" i="1"/>
  <c r="L2321" i="1" s="1"/>
  <c r="F2322" i="1"/>
  <c r="L2322" i="1" s="1"/>
  <c r="F2323" i="1"/>
  <c r="L2323" i="1" s="1"/>
  <c r="F2324" i="1"/>
  <c r="L2324" i="1" s="1"/>
  <c r="F2325" i="1"/>
  <c r="L2325" i="1" s="1"/>
  <c r="F2326" i="1"/>
  <c r="L2326" i="1" s="1"/>
  <c r="F2327" i="1"/>
  <c r="L2327" i="1" s="1"/>
  <c r="F2328" i="1"/>
  <c r="L2328" i="1" s="1"/>
  <c r="F2329" i="1"/>
  <c r="L2329" i="1" s="1"/>
  <c r="F2330" i="1"/>
  <c r="L2330" i="1" s="1"/>
  <c r="F2331" i="1"/>
  <c r="L2331" i="1" s="1"/>
  <c r="F2332" i="1"/>
  <c r="L2332" i="1" s="1"/>
  <c r="F2333" i="1"/>
  <c r="L2333" i="1" s="1"/>
  <c r="F2334" i="1"/>
  <c r="L2334" i="1" s="1"/>
  <c r="F2335" i="1"/>
  <c r="L2335" i="1" s="1"/>
  <c r="F2336" i="1"/>
  <c r="L2336" i="1" s="1"/>
  <c r="F2337" i="1"/>
  <c r="L2337" i="1" s="1"/>
  <c r="F2338" i="1"/>
  <c r="L2338" i="1" s="1"/>
  <c r="F2339" i="1"/>
  <c r="L2339" i="1" s="1"/>
  <c r="F2340" i="1"/>
  <c r="L2340" i="1" s="1"/>
  <c r="F2341" i="1"/>
  <c r="L2341" i="1" s="1"/>
  <c r="F2342" i="1"/>
  <c r="L2342" i="1" s="1"/>
  <c r="F2343" i="1"/>
  <c r="L2343" i="1" s="1"/>
  <c r="F2344" i="1"/>
  <c r="L2344" i="1" s="1"/>
  <c r="F2345" i="1"/>
  <c r="L2345" i="1" s="1"/>
  <c r="F2346" i="1"/>
  <c r="L2346" i="1" s="1"/>
  <c r="F2347" i="1"/>
  <c r="L2347" i="1" s="1"/>
  <c r="F2348" i="1"/>
  <c r="L2348" i="1" s="1"/>
  <c r="F2349" i="1"/>
  <c r="L2349" i="1" s="1"/>
  <c r="F2350" i="1"/>
  <c r="L2350" i="1" s="1"/>
  <c r="F2351" i="1"/>
  <c r="L2351" i="1" s="1"/>
  <c r="F2352" i="1"/>
  <c r="L2352" i="1" s="1"/>
  <c r="F2353" i="1"/>
  <c r="L2353" i="1" s="1"/>
  <c r="F2354" i="1"/>
  <c r="L2354" i="1" s="1"/>
  <c r="F2355" i="1"/>
  <c r="L2355" i="1" s="1"/>
  <c r="F2356" i="1"/>
  <c r="L2356" i="1" s="1"/>
  <c r="F2357" i="1"/>
  <c r="L2357" i="1" s="1"/>
  <c r="F2358" i="1"/>
  <c r="L2358" i="1" s="1"/>
  <c r="F2359" i="1"/>
  <c r="L2359" i="1" s="1"/>
  <c r="F2360" i="1"/>
  <c r="L2360" i="1" s="1"/>
  <c r="F2361" i="1"/>
  <c r="L2361" i="1" s="1"/>
  <c r="F2362" i="1"/>
  <c r="L2362" i="1" s="1"/>
  <c r="F2363" i="1"/>
  <c r="L2363" i="1" s="1"/>
  <c r="F2364" i="1"/>
  <c r="L2364" i="1" s="1"/>
  <c r="F2365" i="1"/>
  <c r="L2365" i="1" s="1"/>
  <c r="F2366" i="1"/>
  <c r="L2366" i="1" s="1"/>
  <c r="F2367" i="1"/>
  <c r="L2367" i="1" s="1"/>
  <c r="F2368" i="1"/>
  <c r="L2368" i="1" s="1"/>
  <c r="F2369" i="1"/>
  <c r="L2369" i="1" s="1"/>
  <c r="F2370" i="1"/>
  <c r="L2370" i="1" s="1"/>
  <c r="F2371" i="1"/>
  <c r="L2371" i="1" s="1"/>
  <c r="F2372" i="1"/>
  <c r="L2372" i="1" s="1"/>
  <c r="F2373" i="1"/>
  <c r="L2373" i="1" s="1"/>
  <c r="F2374" i="1"/>
  <c r="L2374" i="1" s="1"/>
  <c r="F2375" i="1"/>
  <c r="L2375" i="1" s="1"/>
  <c r="F2376" i="1"/>
  <c r="L2376" i="1" s="1"/>
  <c r="F2377" i="1"/>
  <c r="L2377" i="1" s="1"/>
  <c r="F2378" i="1"/>
  <c r="L2378" i="1" s="1"/>
  <c r="F2379" i="1"/>
  <c r="L2379" i="1" s="1"/>
  <c r="F2380" i="1"/>
  <c r="L2380" i="1" s="1"/>
  <c r="F2381" i="1"/>
  <c r="L2381" i="1" s="1"/>
  <c r="F2382" i="1"/>
  <c r="L2382" i="1" s="1"/>
  <c r="F2383" i="1"/>
  <c r="L2383" i="1" s="1"/>
  <c r="F2384" i="1"/>
  <c r="L2384" i="1" s="1"/>
  <c r="F2385" i="1"/>
  <c r="L2385" i="1" s="1"/>
  <c r="F2386" i="1"/>
  <c r="L2386" i="1" s="1"/>
  <c r="F2387" i="1"/>
  <c r="L2387" i="1" s="1"/>
  <c r="F2388" i="1"/>
  <c r="L2388" i="1" s="1"/>
  <c r="F2389" i="1"/>
  <c r="L2389" i="1" s="1"/>
  <c r="F2390" i="1"/>
  <c r="L2390" i="1" s="1"/>
  <c r="F2391" i="1"/>
  <c r="L2391" i="1" s="1"/>
  <c r="F2392" i="1"/>
  <c r="L2392" i="1" s="1"/>
  <c r="F2393" i="1"/>
  <c r="L2393" i="1" s="1"/>
  <c r="F2394" i="1"/>
  <c r="L2394" i="1" s="1"/>
  <c r="F2395" i="1"/>
  <c r="L2395" i="1" s="1"/>
  <c r="F2396" i="1"/>
  <c r="L2396" i="1" s="1"/>
  <c r="F2397" i="1"/>
  <c r="L2397" i="1" s="1"/>
  <c r="F2398" i="1"/>
  <c r="L2398" i="1" s="1"/>
  <c r="F2399" i="1"/>
  <c r="L2399" i="1" s="1"/>
  <c r="F2400" i="1"/>
  <c r="L2400" i="1" s="1"/>
  <c r="F2401" i="1"/>
  <c r="L2401" i="1" s="1"/>
  <c r="F2402" i="1"/>
  <c r="L2402" i="1" s="1"/>
  <c r="F2403" i="1"/>
  <c r="L2403" i="1" s="1"/>
  <c r="F2404" i="1"/>
  <c r="L2404" i="1" s="1"/>
  <c r="F2405" i="1"/>
  <c r="L2405" i="1" s="1"/>
  <c r="F2406" i="1"/>
  <c r="L2406" i="1" s="1"/>
  <c r="F2407" i="1"/>
  <c r="L2407" i="1" s="1"/>
  <c r="F2408" i="1"/>
  <c r="L2408" i="1" s="1"/>
  <c r="F2409" i="1"/>
  <c r="L2409" i="1" s="1"/>
  <c r="F2410" i="1"/>
  <c r="L2410" i="1" s="1"/>
  <c r="F2411" i="1"/>
  <c r="L2411" i="1" s="1"/>
  <c r="F2412" i="1"/>
  <c r="L2412" i="1" s="1"/>
  <c r="F2413" i="1"/>
  <c r="L2413" i="1" s="1"/>
  <c r="F2414" i="1"/>
  <c r="L2414" i="1" s="1"/>
  <c r="F2415" i="1"/>
  <c r="L2415" i="1" s="1"/>
  <c r="F2416" i="1"/>
  <c r="L2416" i="1" s="1"/>
  <c r="F2417" i="1"/>
  <c r="L2417" i="1" s="1"/>
  <c r="F2418" i="1"/>
  <c r="L2418" i="1" s="1"/>
  <c r="F2419" i="1"/>
  <c r="L2419" i="1" s="1"/>
  <c r="F2420" i="1"/>
  <c r="L2420" i="1" s="1"/>
  <c r="F2421" i="1"/>
  <c r="L2421" i="1" s="1"/>
  <c r="F2422" i="1"/>
  <c r="L2422" i="1" s="1"/>
  <c r="F2423" i="1"/>
  <c r="L2423" i="1" s="1"/>
  <c r="F2424" i="1"/>
  <c r="L2424" i="1" s="1"/>
  <c r="F2425" i="1"/>
  <c r="L2425" i="1" s="1"/>
  <c r="F2426" i="1"/>
  <c r="L2426" i="1" s="1"/>
  <c r="F2427" i="1"/>
  <c r="L2427" i="1" s="1"/>
  <c r="F2428" i="1"/>
  <c r="L2428" i="1" s="1"/>
  <c r="F2429" i="1"/>
  <c r="L2429" i="1" s="1"/>
  <c r="F2430" i="1"/>
  <c r="L2430" i="1" s="1"/>
  <c r="F2431" i="1"/>
  <c r="L2431" i="1" s="1"/>
  <c r="F2432" i="1"/>
  <c r="L2432" i="1" s="1"/>
  <c r="F2433" i="1"/>
  <c r="L2433" i="1" s="1"/>
  <c r="F2434" i="1"/>
  <c r="L2434" i="1" s="1"/>
  <c r="F2435" i="1"/>
  <c r="L2435" i="1" s="1"/>
  <c r="F2436" i="1"/>
  <c r="L2436" i="1" s="1"/>
  <c r="F2437" i="1"/>
  <c r="L2437" i="1" s="1"/>
  <c r="F2438" i="1"/>
  <c r="L2438" i="1" s="1"/>
  <c r="F2439" i="1"/>
  <c r="L2439" i="1" s="1"/>
  <c r="F2440" i="1"/>
  <c r="L2440" i="1" s="1"/>
  <c r="F2441" i="1"/>
  <c r="L2441" i="1" s="1"/>
  <c r="F2442" i="1"/>
  <c r="L2442" i="1" s="1"/>
  <c r="F2443" i="1"/>
  <c r="L2443" i="1" s="1"/>
  <c r="F2444" i="1"/>
  <c r="L2444" i="1" s="1"/>
  <c r="F2445" i="1"/>
  <c r="L2445" i="1" s="1"/>
  <c r="F2446" i="1"/>
  <c r="L2446" i="1" s="1"/>
  <c r="F2447" i="1"/>
  <c r="L2447" i="1" s="1"/>
  <c r="F2448" i="1"/>
  <c r="L2448" i="1" s="1"/>
  <c r="F2449" i="1"/>
  <c r="L2449" i="1" s="1"/>
  <c r="F2450" i="1"/>
  <c r="L2450" i="1" s="1"/>
  <c r="F2451" i="1"/>
  <c r="L2451" i="1" s="1"/>
  <c r="F2452" i="1"/>
  <c r="L2452" i="1" s="1"/>
  <c r="F2453" i="1"/>
  <c r="L2453" i="1" s="1"/>
  <c r="F2454" i="1"/>
  <c r="L2454" i="1" s="1"/>
  <c r="F2455" i="1"/>
  <c r="L2455" i="1" s="1"/>
  <c r="F2456" i="1"/>
  <c r="L2456" i="1" s="1"/>
  <c r="F2457" i="1"/>
  <c r="L2457" i="1" s="1"/>
  <c r="F2458" i="1"/>
  <c r="L2458" i="1" s="1"/>
  <c r="F2459" i="1"/>
  <c r="L2459" i="1" s="1"/>
  <c r="F2460" i="1"/>
  <c r="L2460" i="1" s="1"/>
  <c r="F2461" i="1"/>
  <c r="L2461" i="1" s="1"/>
  <c r="F2462" i="1"/>
  <c r="L2462" i="1" s="1"/>
  <c r="F2463" i="1"/>
  <c r="L2463" i="1" s="1"/>
  <c r="F2464" i="1"/>
  <c r="L2464" i="1" s="1"/>
  <c r="F2465" i="1"/>
  <c r="L2465" i="1" s="1"/>
  <c r="F2466" i="1"/>
  <c r="L2466" i="1" s="1"/>
  <c r="F2467" i="1"/>
  <c r="L2467" i="1" s="1"/>
  <c r="F2468" i="1"/>
  <c r="L2468" i="1" s="1"/>
  <c r="F2469" i="1"/>
  <c r="L2469" i="1" s="1"/>
  <c r="F2470" i="1"/>
  <c r="L2470" i="1" s="1"/>
  <c r="F2471" i="1"/>
  <c r="L2471" i="1" s="1"/>
  <c r="F2472" i="1"/>
  <c r="L2472" i="1" s="1"/>
  <c r="F2473" i="1"/>
  <c r="L2473" i="1" s="1"/>
  <c r="F2474" i="1"/>
  <c r="L2474" i="1" s="1"/>
  <c r="F2475" i="1"/>
  <c r="L2475" i="1" s="1"/>
  <c r="F2476" i="1"/>
  <c r="L2476" i="1" s="1"/>
  <c r="F2477" i="1"/>
  <c r="L2477" i="1" s="1"/>
  <c r="F2478" i="1"/>
  <c r="L2478" i="1" s="1"/>
  <c r="F2479" i="1"/>
  <c r="L2479" i="1" s="1"/>
  <c r="F2480" i="1"/>
  <c r="L2480" i="1" s="1"/>
  <c r="F2481" i="1"/>
  <c r="L2481" i="1" s="1"/>
  <c r="F2482" i="1"/>
  <c r="L2482" i="1" s="1"/>
  <c r="F2483" i="1"/>
  <c r="L2483" i="1" s="1"/>
  <c r="F2484" i="1"/>
  <c r="L2484" i="1" s="1"/>
  <c r="F2485" i="1"/>
  <c r="L2485" i="1" s="1"/>
  <c r="F2486" i="1"/>
  <c r="L2486" i="1" s="1"/>
  <c r="F2487" i="1"/>
  <c r="L2487" i="1" s="1"/>
  <c r="F2488" i="1"/>
  <c r="L2488" i="1" s="1"/>
  <c r="F2489" i="1"/>
  <c r="L2489" i="1" s="1"/>
  <c r="F2490" i="1"/>
  <c r="L2490" i="1" s="1"/>
  <c r="F2491" i="1"/>
  <c r="L2491" i="1" s="1"/>
  <c r="F2492" i="1"/>
  <c r="L2492" i="1" s="1"/>
  <c r="F2493" i="1"/>
  <c r="L2493" i="1" s="1"/>
  <c r="F2494" i="1"/>
  <c r="L2494" i="1" s="1"/>
  <c r="F2495" i="1"/>
  <c r="L2495" i="1" s="1"/>
  <c r="F2496" i="1"/>
  <c r="L2496" i="1" s="1"/>
  <c r="F2497" i="1"/>
  <c r="L2497" i="1" s="1"/>
  <c r="F2498" i="1"/>
  <c r="L2498" i="1" s="1"/>
  <c r="F2499" i="1"/>
  <c r="L2499" i="1" s="1"/>
  <c r="F2500" i="1"/>
  <c r="L2500" i="1" s="1"/>
  <c r="F2501" i="1"/>
  <c r="L2501" i="1" s="1"/>
  <c r="F2502" i="1"/>
  <c r="L2502" i="1" s="1"/>
  <c r="F2503" i="1"/>
  <c r="L2503" i="1" s="1"/>
  <c r="F2504" i="1"/>
  <c r="L2504" i="1" s="1"/>
  <c r="F2505" i="1"/>
  <c r="L2505" i="1" s="1"/>
  <c r="F2506" i="1"/>
  <c r="L2506" i="1" s="1"/>
  <c r="F2507" i="1"/>
  <c r="L2507" i="1" s="1"/>
  <c r="F2508" i="1"/>
  <c r="L2508" i="1" s="1"/>
  <c r="F2509" i="1"/>
  <c r="L2509" i="1" s="1"/>
  <c r="F2510" i="1"/>
  <c r="L2510" i="1" s="1"/>
  <c r="F2511" i="1"/>
  <c r="L2511" i="1" s="1"/>
  <c r="F2512" i="1"/>
  <c r="L2512" i="1" s="1"/>
  <c r="F2513" i="1"/>
  <c r="L2513" i="1" s="1"/>
  <c r="F2514" i="1"/>
  <c r="L2514" i="1" s="1"/>
  <c r="F2515" i="1"/>
  <c r="L2515" i="1" s="1"/>
  <c r="F2516" i="1"/>
  <c r="L2516" i="1" s="1"/>
  <c r="F2517" i="1"/>
  <c r="L2517" i="1" s="1"/>
  <c r="F2518" i="1"/>
  <c r="L2518" i="1" s="1"/>
  <c r="F2519" i="1"/>
  <c r="L2519" i="1" s="1"/>
  <c r="F2520" i="1"/>
  <c r="L2520" i="1" s="1"/>
  <c r="F2521" i="1"/>
  <c r="L2521" i="1" s="1"/>
  <c r="F2522" i="1"/>
  <c r="L2522" i="1" s="1"/>
  <c r="F2523" i="1"/>
  <c r="L2523" i="1" s="1"/>
  <c r="F2524" i="1"/>
  <c r="L2524" i="1" s="1"/>
  <c r="F2525" i="1"/>
  <c r="L2525" i="1" s="1"/>
  <c r="F2526" i="1"/>
  <c r="L2526" i="1" s="1"/>
  <c r="F2527" i="1"/>
  <c r="L2527" i="1" s="1"/>
  <c r="F2528" i="1"/>
  <c r="L2528" i="1" s="1"/>
  <c r="F2529" i="1"/>
  <c r="L2529" i="1" s="1"/>
  <c r="F2530" i="1"/>
  <c r="L2530" i="1" s="1"/>
  <c r="F2531" i="1"/>
  <c r="L2531" i="1" s="1"/>
  <c r="F2532" i="1"/>
  <c r="L2532" i="1" s="1"/>
  <c r="F2533" i="1"/>
  <c r="L2533" i="1" s="1"/>
  <c r="F2534" i="1"/>
  <c r="L2534" i="1" s="1"/>
  <c r="F2535" i="1"/>
  <c r="L2535" i="1" s="1"/>
  <c r="F2536" i="1"/>
  <c r="L2536" i="1" s="1"/>
  <c r="F2537" i="1"/>
  <c r="L2537" i="1" s="1"/>
  <c r="F2538" i="1"/>
  <c r="L2538" i="1" s="1"/>
  <c r="F2539" i="1"/>
  <c r="L2539" i="1" s="1"/>
  <c r="F2540" i="1"/>
  <c r="L2540" i="1" s="1"/>
  <c r="F2541" i="1"/>
  <c r="L2541" i="1" s="1"/>
  <c r="F2542" i="1"/>
  <c r="L2542" i="1" s="1"/>
  <c r="F2543" i="1"/>
  <c r="L2543" i="1" s="1"/>
  <c r="F2544" i="1"/>
  <c r="L2544" i="1" s="1"/>
  <c r="F2545" i="1"/>
  <c r="L2545" i="1" s="1"/>
  <c r="F2546" i="1"/>
  <c r="L2546" i="1" s="1"/>
  <c r="F2547" i="1"/>
  <c r="L2547" i="1" s="1"/>
  <c r="F2548" i="1"/>
  <c r="L2548" i="1" s="1"/>
  <c r="F2549" i="1"/>
  <c r="L2549" i="1" s="1"/>
  <c r="F2550" i="1"/>
  <c r="L2550" i="1" s="1"/>
  <c r="F2551" i="1"/>
  <c r="L2551" i="1" s="1"/>
  <c r="F2552" i="1"/>
  <c r="L2552" i="1" s="1"/>
  <c r="F2553" i="1"/>
  <c r="L2553" i="1" s="1"/>
  <c r="F2554" i="1"/>
  <c r="L2554" i="1" s="1"/>
  <c r="F2555" i="1"/>
  <c r="L2555" i="1" s="1"/>
  <c r="F2556" i="1"/>
  <c r="L2556" i="1" s="1"/>
  <c r="F2557" i="1"/>
  <c r="L2557" i="1" s="1"/>
  <c r="F2558" i="1"/>
  <c r="L2558" i="1" s="1"/>
  <c r="F2559" i="1"/>
  <c r="L2559" i="1" s="1"/>
  <c r="F2560" i="1"/>
  <c r="L2560" i="1" s="1"/>
  <c r="F2561" i="1"/>
  <c r="L2561" i="1" s="1"/>
  <c r="F2562" i="1"/>
  <c r="L2562" i="1" s="1"/>
  <c r="F2563" i="1"/>
  <c r="L2563" i="1" s="1"/>
  <c r="F2564" i="1"/>
  <c r="L2564" i="1" s="1"/>
  <c r="F2565" i="1"/>
  <c r="L2565" i="1" s="1"/>
  <c r="F2566" i="1"/>
  <c r="L2566" i="1" s="1"/>
  <c r="F2567" i="1"/>
  <c r="L2567" i="1" s="1"/>
  <c r="F2568" i="1"/>
  <c r="L2568" i="1" s="1"/>
  <c r="F2569" i="1"/>
  <c r="L2569" i="1" s="1"/>
  <c r="F2570" i="1"/>
  <c r="L2570" i="1" s="1"/>
  <c r="F2571" i="1"/>
  <c r="L2571" i="1" s="1"/>
  <c r="F2572" i="1"/>
  <c r="L2572" i="1" s="1"/>
  <c r="F2573" i="1"/>
  <c r="L2573" i="1" s="1"/>
  <c r="F2574" i="1"/>
  <c r="L2574" i="1" s="1"/>
  <c r="F2575" i="1"/>
  <c r="L2575" i="1" s="1"/>
  <c r="F2576" i="1"/>
  <c r="L2576" i="1" s="1"/>
  <c r="F2577" i="1"/>
  <c r="L2577" i="1" s="1"/>
  <c r="F2578" i="1"/>
  <c r="L2578" i="1" s="1"/>
  <c r="F2579" i="1"/>
  <c r="L2579" i="1" s="1"/>
  <c r="F2580" i="1"/>
  <c r="L2580" i="1" s="1"/>
  <c r="F2581" i="1"/>
  <c r="L2581" i="1" s="1"/>
  <c r="F2582" i="1"/>
  <c r="L2582" i="1" s="1"/>
  <c r="F2583" i="1"/>
  <c r="L2583" i="1" s="1"/>
  <c r="F2584" i="1"/>
  <c r="L2584" i="1" s="1"/>
  <c r="F2585" i="1"/>
  <c r="L2585" i="1" s="1"/>
  <c r="F2586" i="1"/>
  <c r="L2586" i="1" s="1"/>
  <c r="F2587" i="1"/>
  <c r="L2587" i="1" s="1"/>
  <c r="F2588" i="1"/>
  <c r="L2588" i="1" s="1"/>
  <c r="F2589" i="1"/>
  <c r="L2589" i="1" s="1"/>
  <c r="F2590" i="1"/>
  <c r="L2590" i="1" s="1"/>
  <c r="F2591" i="1"/>
  <c r="L2591" i="1" s="1"/>
  <c r="F2592" i="1"/>
  <c r="L2592" i="1" s="1"/>
  <c r="F2593" i="1"/>
  <c r="L2593" i="1" s="1"/>
  <c r="F2594" i="1"/>
  <c r="L2594" i="1" s="1"/>
  <c r="F2595" i="1"/>
  <c r="L2595" i="1" s="1"/>
  <c r="F2596" i="1"/>
  <c r="L2596" i="1" s="1"/>
  <c r="F2597" i="1"/>
  <c r="L2597" i="1" s="1"/>
  <c r="F2598" i="1"/>
  <c r="L2598" i="1" s="1"/>
  <c r="F2599" i="1"/>
  <c r="L2599" i="1" s="1"/>
  <c r="F2600" i="1"/>
  <c r="L2600" i="1" s="1"/>
  <c r="F2601" i="1"/>
  <c r="L2601" i="1" s="1"/>
  <c r="F2602" i="1"/>
  <c r="L2602" i="1" s="1"/>
  <c r="F2603" i="1"/>
  <c r="L2603" i="1" s="1"/>
  <c r="F2604" i="1"/>
  <c r="L2604" i="1" s="1"/>
  <c r="F2605" i="1"/>
  <c r="L2605" i="1" s="1"/>
  <c r="F2606" i="1"/>
  <c r="L2606" i="1" s="1"/>
  <c r="F2607" i="1"/>
  <c r="L2607" i="1" s="1"/>
  <c r="F2608" i="1"/>
  <c r="L2608" i="1" s="1"/>
  <c r="F2609" i="1"/>
  <c r="L2609" i="1" s="1"/>
  <c r="F2610" i="1"/>
  <c r="L2610" i="1" s="1"/>
  <c r="F2611" i="1"/>
  <c r="L2611" i="1" s="1"/>
  <c r="F2612" i="1"/>
  <c r="L2612" i="1" s="1"/>
  <c r="F2613" i="1"/>
  <c r="L2613" i="1" s="1"/>
  <c r="F2614" i="1"/>
  <c r="L2614" i="1" s="1"/>
  <c r="F2615" i="1"/>
  <c r="L2615" i="1" s="1"/>
  <c r="F2616" i="1"/>
  <c r="L2616" i="1" s="1"/>
  <c r="F2617" i="1"/>
  <c r="L2617" i="1" s="1"/>
  <c r="F2618" i="1"/>
  <c r="L2618" i="1" s="1"/>
  <c r="F2619" i="1"/>
  <c r="L2619" i="1" s="1"/>
  <c r="F2620" i="1"/>
  <c r="L2620" i="1" s="1"/>
  <c r="F2621" i="1"/>
  <c r="L2621" i="1" s="1"/>
  <c r="F2622" i="1"/>
  <c r="L2622" i="1" s="1"/>
  <c r="F2623" i="1"/>
  <c r="L2623" i="1" s="1"/>
  <c r="F2624" i="1"/>
  <c r="L2624" i="1" s="1"/>
  <c r="F2625" i="1"/>
  <c r="L2625" i="1" s="1"/>
  <c r="F2626" i="1"/>
  <c r="L2626" i="1" s="1"/>
  <c r="F2627" i="1"/>
  <c r="L2627" i="1" s="1"/>
  <c r="F2628" i="1"/>
  <c r="L2628" i="1" s="1"/>
  <c r="F2629" i="1"/>
  <c r="L2629" i="1" s="1"/>
  <c r="F2630" i="1"/>
  <c r="L2630" i="1" s="1"/>
  <c r="F2631" i="1"/>
  <c r="L2631" i="1" s="1"/>
  <c r="F2632" i="1"/>
  <c r="L2632" i="1" s="1"/>
  <c r="F2633" i="1"/>
  <c r="L2633" i="1" s="1"/>
  <c r="F2634" i="1"/>
  <c r="L2634" i="1" s="1"/>
  <c r="F2635" i="1"/>
  <c r="L2635" i="1" s="1"/>
  <c r="F2636" i="1"/>
  <c r="L2636" i="1" s="1"/>
  <c r="F2637" i="1"/>
  <c r="L2637" i="1" s="1"/>
  <c r="F2638" i="1"/>
  <c r="L2638" i="1" s="1"/>
  <c r="F2639" i="1"/>
  <c r="L2639" i="1" s="1"/>
  <c r="F2640" i="1"/>
  <c r="L2640" i="1" s="1"/>
  <c r="F2641" i="1"/>
  <c r="L2641" i="1" s="1"/>
  <c r="F2642" i="1"/>
  <c r="L2642" i="1" s="1"/>
  <c r="F2643" i="1"/>
  <c r="L2643" i="1" s="1"/>
  <c r="F2644" i="1"/>
  <c r="L2644" i="1" s="1"/>
  <c r="F2645" i="1"/>
  <c r="L2645" i="1" s="1"/>
  <c r="F2646" i="1"/>
  <c r="L2646" i="1" s="1"/>
  <c r="F2647" i="1"/>
  <c r="L2647" i="1" s="1"/>
  <c r="F2648" i="1"/>
  <c r="L2648" i="1" s="1"/>
  <c r="F2649" i="1"/>
  <c r="L2649" i="1" s="1"/>
  <c r="F2650" i="1"/>
  <c r="L2650" i="1" s="1"/>
  <c r="F2651" i="1"/>
  <c r="L2651" i="1" s="1"/>
  <c r="F2652" i="1"/>
  <c r="L2652" i="1" s="1"/>
  <c r="F2653" i="1"/>
  <c r="L2653" i="1" s="1"/>
  <c r="F2654" i="1"/>
  <c r="L2654" i="1" s="1"/>
  <c r="F2655" i="1"/>
  <c r="L2655" i="1" s="1"/>
  <c r="F2656" i="1"/>
  <c r="L2656" i="1" s="1"/>
  <c r="F2657" i="1"/>
  <c r="L2657" i="1" s="1"/>
  <c r="F2658" i="1"/>
  <c r="L2658" i="1" s="1"/>
  <c r="F2659" i="1"/>
  <c r="L2659" i="1" s="1"/>
  <c r="F2660" i="1"/>
  <c r="L2660" i="1" s="1"/>
  <c r="F2661" i="1"/>
  <c r="L2661" i="1" s="1"/>
  <c r="F2662" i="1"/>
  <c r="L2662" i="1" s="1"/>
  <c r="F2663" i="1"/>
  <c r="L2663" i="1" s="1"/>
  <c r="F2664" i="1"/>
  <c r="L2664" i="1" s="1"/>
  <c r="F2665" i="1"/>
  <c r="L2665" i="1" s="1"/>
  <c r="F2666" i="1"/>
  <c r="L2666" i="1" s="1"/>
  <c r="F2667" i="1"/>
  <c r="L2667" i="1" s="1"/>
  <c r="F2668" i="1"/>
  <c r="L2668" i="1" s="1"/>
  <c r="F2669" i="1"/>
  <c r="L2669" i="1" s="1"/>
  <c r="F2670" i="1"/>
  <c r="L2670" i="1" s="1"/>
  <c r="F2671" i="1"/>
  <c r="L2671" i="1" s="1"/>
  <c r="F2672" i="1"/>
  <c r="L2672" i="1" s="1"/>
  <c r="F2673" i="1"/>
  <c r="L2673" i="1" s="1"/>
  <c r="F2674" i="1"/>
  <c r="L2674" i="1" s="1"/>
  <c r="F2675" i="1"/>
  <c r="L2675" i="1" s="1"/>
  <c r="F2676" i="1"/>
  <c r="L2676" i="1" s="1"/>
  <c r="F2677" i="1"/>
  <c r="L2677" i="1" s="1"/>
  <c r="F2678" i="1"/>
  <c r="L2678" i="1" s="1"/>
  <c r="F2679" i="1"/>
  <c r="L2679" i="1" s="1"/>
  <c r="F2680" i="1"/>
  <c r="L2680" i="1" s="1"/>
  <c r="F2681" i="1"/>
  <c r="L2681" i="1" s="1"/>
  <c r="F2682" i="1"/>
  <c r="L2682" i="1" s="1"/>
  <c r="F2683" i="1"/>
  <c r="L2683" i="1" s="1"/>
  <c r="F2684" i="1"/>
  <c r="L2684" i="1" s="1"/>
  <c r="F2685" i="1"/>
  <c r="L2685" i="1" s="1"/>
  <c r="F2686" i="1"/>
  <c r="L2686" i="1" s="1"/>
  <c r="F2687" i="1"/>
  <c r="L2687" i="1" s="1"/>
  <c r="F2688" i="1"/>
  <c r="L2688" i="1" s="1"/>
  <c r="F2689" i="1"/>
  <c r="L2689" i="1" s="1"/>
  <c r="F2690" i="1"/>
  <c r="L2690" i="1" s="1"/>
  <c r="F2691" i="1"/>
  <c r="L2691" i="1" s="1"/>
  <c r="F2692" i="1"/>
  <c r="L2692" i="1" s="1"/>
  <c r="F2693" i="1"/>
  <c r="L2693" i="1" s="1"/>
  <c r="F2694" i="1"/>
  <c r="L2694" i="1" s="1"/>
  <c r="F2695" i="1"/>
  <c r="L2695" i="1" s="1"/>
  <c r="F2696" i="1"/>
  <c r="L2696" i="1" s="1"/>
  <c r="F2697" i="1"/>
  <c r="L2697" i="1" s="1"/>
  <c r="F2698" i="1"/>
  <c r="L2698" i="1" s="1"/>
  <c r="F2699" i="1"/>
  <c r="L2699" i="1" s="1"/>
  <c r="F2700" i="1"/>
  <c r="L2700" i="1" s="1"/>
  <c r="F2701" i="1"/>
  <c r="L2701" i="1" s="1"/>
  <c r="F2702" i="1"/>
  <c r="L2702" i="1" s="1"/>
  <c r="F2703" i="1"/>
  <c r="L2703" i="1" s="1"/>
  <c r="F2704" i="1"/>
  <c r="L2704" i="1" s="1"/>
  <c r="F2705" i="1"/>
  <c r="L2705" i="1" s="1"/>
  <c r="F2706" i="1"/>
  <c r="L2706" i="1" s="1"/>
  <c r="F2707" i="1"/>
  <c r="L2707" i="1" s="1"/>
  <c r="F2708" i="1"/>
  <c r="L2708" i="1" s="1"/>
  <c r="F2709" i="1"/>
  <c r="L2709" i="1" s="1"/>
  <c r="F2710" i="1"/>
  <c r="L2710" i="1" s="1"/>
  <c r="F2711" i="1"/>
  <c r="L2711" i="1" s="1"/>
  <c r="F2712" i="1"/>
  <c r="L2712" i="1" s="1"/>
  <c r="F2713" i="1"/>
  <c r="L2713" i="1" s="1"/>
  <c r="F2714" i="1"/>
  <c r="L2714" i="1" s="1"/>
  <c r="F2715" i="1"/>
  <c r="L2715" i="1" s="1"/>
  <c r="F2716" i="1"/>
  <c r="L2716" i="1" s="1"/>
  <c r="F2717" i="1"/>
  <c r="L2717" i="1" s="1"/>
  <c r="F2718" i="1"/>
  <c r="L2718" i="1" s="1"/>
  <c r="F2719" i="1"/>
  <c r="L2719" i="1" s="1"/>
  <c r="F2720" i="1"/>
  <c r="L2720" i="1" s="1"/>
  <c r="F2721" i="1"/>
  <c r="L2721" i="1" s="1"/>
  <c r="F2722" i="1"/>
  <c r="L2722" i="1" s="1"/>
  <c r="F2723" i="1"/>
  <c r="L2723" i="1" s="1"/>
  <c r="F2724" i="1"/>
  <c r="L2724" i="1" s="1"/>
  <c r="F2725" i="1"/>
  <c r="L2725" i="1" s="1"/>
  <c r="F2726" i="1"/>
  <c r="L2726" i="1" s="1"/>
  <c r="F2727" i="1"/>
  <c r="L2727" i="1" s="1"/>
  <c r="F2728" i="1"/>
  <c r="L2728" i="1" s="1"/>
  <c r="F2729" i="1"/>
  <c r="L2729" i="1" s="1"/>
  <c r="F2730" i="1"/>
  <c r="L2730" i="1" s="1"/>
  <c r="F2731" i="1"/>
  <c r="L2731" i="1" s="1"/>
  <c r="F2732" i="1"/>
  <c r="L2732" i="1" s="1"/>
  <c r="F2733" i="1"/>
  <c r="L2733" i="1" s="1"/>
  <c r="F2734" i="1"/>
  <c r="L2734" i="1" s="1"/>
  <c r="F2735" i="1"/>
  <c r="L2735" i="1" s="1"/>
  <c r="F2736" i="1"/>
  <c r="L2736" i="1" s="1"/>
  <c r="F2737" i="1"/>
  <c r="L2737" i="1" s="1"/>
  <c r="F2738" i="1"/>
  <c r="L2738" i="1" s="1"/>
  <c r="F2739" i="1"/>
  <c r="L2739" i="1" s="1"/>
  <c r="F2740" i="1"/>
  <c r="L2740" i="1" s="1"/>
  <c r="F2741" i="1"/>
  <c r="L2741" i="1" s="1"/>
  <c r="F2742" i="1"/>
  <c r="L2742" i="1" s="1"/>
  <c r="F2743" i="1"/>
  <c r="L2743" i="1" s="1"/>
  <c r="F2744" i="1"/>
  <c r="L2744" i="1" s="1"/>
  <c r="F2745" i="1"/>
  <c r="L2745" i="1" s="1"/>
  <c r="F2746" i="1"/>
  <c r="L2746" i="1" s="1"/>
  <c r="F2747" i="1"/>
  <c r="L2747" i="1" s="1"/>
  <c r="F2748" i="1"/>
  <c r="L2748" i="1" s="1"/>
  <c r="F2749" i="1"/>
  <c r="L2749" i="1" s="1"/>
  <c r="F2750" i="1"/>
  <c r="L2750" i="1" s="1"/>
  <c r="F2751" i="1"/>
  <c r="L2751" i="1" s="1"/>
  <c r="F2752" i="1"/>
  <c r="L2752" i="1" s="1"/>
  <c r="F2753" i="1"/>
  <c r="L2753" i="1" s="1"/>
  <c r="F2754" i="1"/>
  <c r="L2754" i="1" s="1"/>
  <c r="F2755" i="1"/>
  <c r="L2755" i="1" s="1"/>
  <c r="F2756" i="1"/>
  <c r="L2756" i="1" s="1"/>
  <c r="F2757" i="1"/>
  <c r="L2757" i="1" s="1"/>
  <c r="F2758" i="1"/>
  <c r="L2758" i="1" s="1"/>
  <c r="F2759" i="1"/>
  <c r="L2759" i="1" s="1"/>
  <c r="F2760" i="1"/>
  <c r="L2760" i="1" s="1"/>
  <c r="F2761" i="1"/>
  <c r="L2761" i="1" s="1"/>
  <c r="F2762" i="1"/>
  <c r="L2762" i="1" s="1"/>
  <c r="F2763" i="1"/>
  <c r="L2763" i="1" s="1"/>
  <c r="F2764" i="1"/>
  <c r="L2764" i="1" s="1"/>
  <c r="F2765" i="1"/>
  <c r="L2765" i="1" s="1"/>
  <c r="F2766" i="1"/>
  <c r="L2766" i="1" s="1"/>
  <c r="F2767" i="1"/>
  <c r="L2767" i="1" s="1"/>
  <c r="F2768" i="1"/>
  <c r="L2768" i="1" s="1"/>
  <c r="F2769" i="1"/>
  <c r="L2769" i="1" s="1"/>
  <c r="F2770" i="1"/>
  <c r="L2770" i="1" s="1"/>
  <c r="F2771" i="1"/>
  <c r="L2771" i="1" s="1"/>
  <c r="F2772" i="1"/>
  <c r="L2772" i="1" s="1"/>
  <c r="F2773" i="1"/>
  <c r="L2773" i="1" s="1"/>
  <c r="F2774" i="1"/>
  <c r="L2774" i="1" s="1"/>
  <c r="F2775" i="1"/>
  <c r="L2775" i="1" s="1"/>
  <c r="F2776" i="1"/>
  <c r="L2776" i="1" s="1"/>
  <c r="F2777" i="1"/>
  <c r="L2777" i="1" s="1"/>
  <c r="F2778" i="1"/>
  <c r="L2778" i="1" s="1"/>
  <c r="F2779" i="1"/>
  <c r="L2779" i="1" s="1"/>
  <c r="F2780" i="1"/>
  <c r="L2780" i="1" s="1"/>
  <c r="F2781" i="1"/>
  <c r="L2781" i="1" s="1"/>
  <c r="F2782" i="1"/>
  <c r="L2782" i="1" s="1"/>
  <c r="F2783" i="1"/>
  <c r="L2783" i="1" s="1"/>
  <c r="F2784" i="1"/>
  <c r="L2784" i="1" s="1"/>
  <c r="F2785" i="1"/>
  <c r="L2785" i="1" s="1"/>
  <c r="F2786" i="1"/>
  <c r="L2786" i="1" s="1"/>
  <c r="F2787" i="1"/>
  <c r="L2787" i="1" s="1"/>
  <c r="F2788" i="1"/>
  <c r="L2788" i="1" s="1"/>
  <c r="F2789" i="1"/>
  <c r="L2789" i="1" s="1"/>
  <c r="F2790" i="1"/>
  <c r="L2790" i="1" s="1"/>
  <c r="F2791" i="1"/>
  <c r="L2791" i="1" s="1"/>
  <c r="F2792" i="1"/>
  <c r="L2792" i="1" s="1"/>
  <c r="F2793" i="1"/>
  <c r="L2793" i="1" s="1"/>
  <c r="F2794" i="1"/>
  <c r="L2794" i="1" s="1"/>
  <c r="F2795" i="1"/>
  <c r="L2795" i="1" s="1"/>
  <c r="F2796" i="1"/>
  <c r="L2796" i="1" s="1"/>
  <c r="F2797" i="1"/>
  <c r="L2797" i="1" s="1"/>
  <c r="F2798" i="1"/>
  <c r="L2798" i="1" s="1"/>
  <c r="F2799" i="1"/>
  <c r="L2799" i="1" s="1"/>
  <c r="F2800" i="1"/>
  <c r="L2800" i="1" s="1"/>
  <c r="F2801" i="1"/>
  <c r="L2801" i="1" s="1"/>
  <c r="F2802" i="1"/>
  <c r="L2802" i="1" s="1"/>
  <c r="F2803" i="1"/>
  <c r="L2803" i="1" s="1"/>
  <c r="F2804" i="1"/>
  <c r="L2804" i="1" s="1"/>
  <c r="F2805" i="1"/>
  <c r="L2805" i="1" s="1"/>
  <c r="F2806" i="1"/>
  <c r="L2806" i="1" s="1"/>
  <c r="F2807" i="1"/>
  <c r="L2807" i="1" s="1"/>
  <c r="F2808" i="1"/>
  <c r="L2808" i="1" s="1"/>
  <c r="F2809" i="1"/>
  <c r="L2809" i="1" s="1"/>
  <c r="F2810" i="1"/>
  <c r="L2810" i="1" s="1"/>
  <c r="F2811" i="1"/>
  <c r="L2811" i="1" s="1"/>
  <c r="F2812" i="1"/>
  <c r="L2812" i="1" s="1"/>
  <c r="F2813" i="1"/>
  <c r="L2813" i="1" s="1"/>
  <c r="F2814" i="1"/>
  <c r="L2814" i="1" s="1"/>
  <c r="F2815" i="1"/>
  <c r="L2815" i="1" s="1"/>
  <c r="F2816" i="1"/>
  <c r="L2816" i="1" s="1"/>
  <c r="F2817" i="1"/>
  <c r="L2817" i="1" s="1"/>
  <c r="F2818" i="1"/>
  <c r="L2818" i="1" s="1"/>
  <c r="F2819" i="1"/>
  <c r="L2819" i="1" s="1"/>
  <c r="F2820" i="1"/>
  <c r="L2820" i="1" s="1"/>
  <c r="F2821" i="1"/>
  <c r="L2821" i="1" s="1"/>
  <c r="F2822" i="1"/>
  <c r="L2822" i="1" s="1"/>
  <c r="F2823" i="1"/>
  <c r="L2823" i="1" s="1"/>
  <c r="F2824" i="1"/>
  <c r="L2824" i="1" s="1"/>
  <c r="F2825" i="1"/>
  <c r="L2825" i="1" s="1"/>
  <c r="F2826" i="1"/>
  <c r="L2826" i="1" s="1"/>
  <c r="F2827" i="1"/>
  <c r="L2827" i="1" s="1"/>
  <c r="F2828" i="1"/>
  <c r="L2828" i="1" s="1"/>
  <c r="F2829" i="1"/>
  <c r="L2829" i="1" s="1"/>
  <c r="F2830" i="1"/>
  <c r="L2830" i="1" s="1"/>
  <c r="F2831" i="1"/>
  <c r="L2831" i="1" s="1"/>
  <c r="F2832" i="1"/>
  <c r="L2832" i="1" s="1"/>
  <c r="F2833" i="1"/>
  <c r="L2833" i="1" s="1"/>
  <c r="F2834" i="1"/>
  <c r="L2834" i="1" s="1"/>
  <c r="F2835" i="1"/>
  <c r="L2835" i="1" s="1"/>
  <c r="F2836" i="1"/>
  <c r="L2836" i="1" s="1"/>
  <c r="F2837" i="1"/>
  <c r="L2837" i="1" s="1"/>
  <c r="F2838" i="1"/>
  <c r="L2838" i="1" s="1"/>
  <c r="F2839" i="1"/>
  <c r="L2839" i="1" s="1"/>
  <c r="F2840" i="1"/>
  <c r="L2840" i="1" s="1"/>
  <c r="F2841" i="1"/>
  <c r="L2841" i="1" s="1"/>
  <c r="F2842" i="1"/>
  <c r="L2842" i="1" s="1"/>
  <c r="F2843" i="1"/>
  <c r="L2843" i="1" s="1"/>
  <c r="F2844" i="1"/>
  <c r="L2844" i="1" s="1"/>
  <c r="F2845" i="1"/>
  <c r="L2845" i="1" s="1"/>
  <c r="F2846" i="1"/>
  <c r="L2846" i="1" s="1"/>
  <c r="F2847" i="1"/>
  <c r="L2847" i="1" s="1"/>
  <c r="F2848" i="1"/>
  <c r="L2848" i="1" s="1"/>
  <c r="F2849" i="1"/>
  <c r="L2849" i="1" s="1"/>
  <c r="F2850" i="1"/>
  <c r="L2850" i="1" s="1"/>
  <c r="F2851" i="1"/>
  <c r="L2851" i="1" s="1"/>
  <c r="F2852" i="1"/>
  <c r="L2852" i="1" s="1"/>
  <c r="F2853" i="1"/>
  <c r="L2853" i="1" s="1"/>
  <c r="F2854" i="1"/>
  <c r="L2854" i="1" s="1"/>
  <c r="F2855" i="1"/>
  <c r="L2855" i="1" s="1"/>
  <c r="F2856" i="1"/>
  <c r="L2856" i="1" s="1"/>
  <c r="F2857" i="1"/>
  <c r="L2857" i="1" s="1"/>
  <c r="F2858" i="1"/>
  <c r="L2858" i="1" s="1"/>
  <c r="F2859" i="1"/>
  <c r="L2859" i="1" s="1"/>
  <c r="F2860" i="1"/>
  <c r="L2860" i="1" s="1"/>
  <c r="F2861" i="1"/>
  <c r="L2861" i="1" s="1"/>
  <c r="F2862" i="1"/>
  <c r="L2862" i="1" s="1"/>
  <c r="F2863" i="1"/>
  <c r="L2863" i="1" s="1"/>
  <c r="F2864" i="1"/>
  <c r="L2864" i="1" s="1"/>
  <c r="F2865" i="1"/>
  <c r="L2865" i="1" s="1"/>
  <c r="F2866" i="1"/>
  <c r="L2866" i="1" s="1"/>
  <c r="F2867" i="1"/>
  <c r="L2867" i="1" s="1"/>
  <c r="F2868" i="1"/>
  <c r="L2868" i="1" s="1"/>
  <c r="F2869" i="1"/>
  <c r="L2869" i="1" s="1"/>
  <c r="F2870" i="1"/>
  <c r="L2870" i="1" s="1"/>
  <c r="F2871" i="1"/>
  <c r="L2871" i="1" s="1"/>
  <c r="F2872" i="1"/>
  <c r="L2872" i="1" s="1"/>
  <c r="F2873" i="1"/>
  <c r="L2873" i="1" s="1"/>
  <c r="F2874" i="1"/>
  <c r="L2874" i="1" s="1"/>
  <c r="F2875" i="1"/>
  <c r="L2875" i="1" s="1"/>
  <c r="F2876" i="1"/>
  <c r="L2876" i="1" s="1"/>
  <c r="F2877" i="1"/>
  <c r="L2877" i="1" s="1"/>
  <c r="F2878" i="1"/>
  <c r="L2878" i="1" s="1"/>
  <c r="F2879" i="1"/>
  <c r="L2879" i="1" s="1"/>
  <c r="F2880" i="1"/>
  <c r="L2880" i="1" s="1"/>
  <c r="F2881" i="1"/>
  <c r="L2881" i="1" s="1"/>
  <c r="F2882" i="1"/>
  <c r="L2882" i="1" s="1"/>
  <c r="F2883" i="1"/>
  <c r="L2883" i="1" s="1"/>
  <c r="F2884" i="1"/>
  <c r="L2884" i="1" s="1"/>
  <c r="F2885" i="1"/>
  <c r="L2885" i="1" s="1"/>
  <c r="F2886" i="1"/>
  <c r="L2886" i="1" s="1"/>
  <c r="F2887" i="1"/>
  <c r="L2887" i="1" s="1"/>
  <c r="F2888" i="1"/>
  <c r="L2888" i="1" s="1"/>
  <c r="F2889" i="1"/>
  <c r="L2889" i="1" s="1"/>
  <c r="F2890" i="1"/>
  <c r="L2890" i="1" s="1"/>
  <c r="F2891" i="1"/>
  <c r="L2891" i="1" s="1"/>
  <c r="F2892" i="1"/>
  <c r="L2892" i="1" s="1"/>
  <c r="F2893" i="1"/>
  <c r="L2893" i="1" s="1"/>
  <c r="F2894" i="1"/>
  <c r="L2894" i="1" s="1"/>
  <c r="F2895" i="1"/>
  <c r="L2895" i="1" s="1"/>
  <c r="F2896" i="1"/>
  <c r="L2896" i="1" s="1"/>
  <c r="F2897" i="1"/>
  <c r="L2897" i="1" s="1"/>
  <c r="F2898" i="1"/>
  <c r="L2898" i="1" s="1"/>
  <c r="F2899" i="1"/>
  <c r="L2899" i="1" s="1"/>
  <c r="F2900" i="1"/>
  <c r="L2900" i="1" s="1"/>
  <c r="F2901" i="1"/>
  <c r="L2901" i="1" s="1"/>
  <c r="F2902" i="1"/>
  <c r="L2902" i="1" s="1"/>
  <c r="F2903" i="1"/>
  <c r="L2903" i="1" s="1"/>
  <c r="F2904" i="1"/>
  <c r="L2904" i="1" s="1"/>
  <c r="F2905" i="1"/>
  <c r="L2905" i="1" s="1"/>
  <c r="F2906" i="1"/>
  <c r="L2906" i="1" s="1"/>
  <c r="F2907" i="1"/>
  <c r="L2907" i="1" s="1"/>
  <c r="F2908" i="1"/>
  <c r="L2908" i="1" s="1"/>
  <c r="F2909" i="1"/>
  <c r="L2909" i="1" s="1"/>
  <c r="F2910" i="1"/>
  <c r="L2910" i="1" s="1"/>
  <c r="F2911" i="1"/>
  <c r="L2911" i="1" s="1"/>
  <c r="F2912" i="1"/>
  <c r="L2912" i="1" s="1"/>
  <c r="F2913" i="1"/>
  <c r="L2913" i="1" s="1"/>
  <c r="F2914" i="1"/>
  <c r="L2914" i="1" s="1"/>
  <c r="F2915" i="1"/>
  <c r="L2915" i="1" s="1"/>
  <c r="F2916" i="1"/>
  <c r="L2916" i="1" s="1"/>
  <c r="F2917" i="1"/>
  <c r="L2917" i="1" s="1"/>
  <c r="F2918" i="1"/>
  <c r="L2918" i="1" s="1"/>
  <c r="F2919" i="1"/>
  <c r="L2919" i="1" s="1"/>
  <c r="F2920" i="1"/>
  <c r="L2920" i="1" s="1"/>
  <c r="F2921" i="1"/>
  <c r="L2921" i="1" s="1"/>
  <c r="F2922" i="1"/>
  <c r="L2922" i="1" s="1"/>
  <c r="F2923" i="1"/>
  <c r="L2923" i="1" s="1"/>
  <c r="F2924" i="1"/>
  <c r="L2924" i="1" s="1"/>
  <c r="F2925" i="1"/>
  <c r="L2925" i="1" s="1"/>
  <c r="F2926" i="1"/>
  <c r="L2926" i="1" s="1"/>
  <c r="F2927" i="1"/>
  <c r="L2927" i="1" s="1"/>
  <c r="F2928" i="1"/>
  <c r="L2928" i="1" s="1"/>
  <c r="F2929" i="1"/>
  <c r="L2929" i="1" s="1"/>
  <c r="F2930" i="1"/>
  <c r="L2930" i="1" s="1"/>
  <c r="F2931" i="1"/>
  <c r="L2931" i="1" s="1"/>
  <c r="F2932" i="1"/>
  <c r="L2932" i="1" s="1"/>
  <c r="F2933" i="1"/>
  <c r="L2933" i="1" s="1"/>
  <c r="F2934" i="1"/>
  <c r="L2934" i="1" s="1"/>
  <c r="F2935" i="1"/>
  <c r="L2935" i="1" s="1"/>
  <c r="F2936" i="1"/>
  <c r="L2936" i="1" s="1"/>
  <c r="F2937" i="1"/>
  <c r="L2937" i="1" s="1"/>
  <c r="F2938" i="1"/>
  <c r="L2938" i="1" s="1"/>
  <c r="F2939" i="1"/>
  <c r="L2939" i="1" s="1"/>
  <c r="F2940" i="1"/>
  <c r="L2940" i="1" s="1"/>
  <c r="F2941" i="1"/>
  <c r="L2941" i="1" s="1"/>
  <c r="F2942" i="1"/>
  <c r="L2942" i="1" s="1"/>
  <c r="F2943" i="1"/>
  <c r="L2943" i="1" s="1"/>
  <c r="F2944" i="1"/>
  <c r="L2944" i="1" s="1"/>
  <c r="F2945" i="1"/>
  <c r="L2945" i="1" s="1"/>
  <c r="F2946" i="1"/>
  <c r="L2946" i="1" s="1"/>
  <c r="F2947" i="1"/>
  <c r="L2947" i="1" s="1"/>
  <c r="F2948" i="1"/>
  <c r="L2948" i="1" s="1"/>
  <c r="F2949" i="1"/>
  <c r="L2949" i="1" s="1"/>
  <c r="F2950" i="1"/>
  <c r="L2950" i="1" s="1"/>
  <c r="F2951" i="1"/>
  <c r="L2951" i="1" s="1"/>
  <c r="F2952" i="1"/>
  <c r="L2952" i="1" s="1"/>
  <c r="F2953" i="1"/>
  <c r="L2953" i="1" s="1"/>
  <c r="F2954" i="1"/>
  <c r="L2954" i="1" s="1"/>
  <c r="F2955" i="1"/>
  <c r="L2955" i="1" s="1"/>
  <c r="F2956" i="1"/>
  <c r="L2956" i="1" s="1"/>
  <c r="F2957" i="1"/>
  <c r="L2957" i="1" s="1"/>
  <c r="F2958" i="1"/>
  <c r="L2958" i="1" s="1"/>
  <c r="F2959" i="1"/>
  <c r="L2959" i="1" s="1"/>
  <c r="F2960" i="1"/>
  <c r="L2960" i="1" s="1"/>
  <c r="F2961" i="1"/>
  <c r="L2961" i="1" s="1"/>
  <c r="F2962" i="1"/>
  <c r="L2962" i="1" s="1"/>
  <c r="F2963" i="1"/>
  <c r="L2963" i="1" s="1"/>
  <c r="F2964" i="1"/>
  <c r="L2964" i="1" s="1"/>
  <c r="F2965" i="1"/>
  <c r="L2965" i="1" s="1"/>
  <c r="F2966" i="1"/>
  <c r="L2966" i="1" s="1"/>
  <c r="F2967" i="1"/>
  <c r="L2967" i="1" s="1"/>
  <c r="F2968" i="1"/>
  <c r="L2968" i="1" s="1"/>
  <c r="F2969" i="1"/>
  <c r="L2969" i="1" s="1"/>
  <c r="F2970" i="1"/>
  <c r="L2970" i="1" s="1"/>
  <c r="F2971" i="1"/>
  <c r="L2971" i="1" s="1"/>
  <c r="F2972" i="1"/>
  <c r="L2972" i="1" s="1"/>
  <c r="F2973" i="1"/>
  <c r="L2973" i="1" s="1"/>
  <c r="F2974" i="1"/>
  <c r="L2974" i="1" s="1"/>
  <c r="F2975" i="1"/>
  <c r="L2975" i="1" s="1"/>
  <c r="F2976" i="1"/>
  <c r="L2976" i="1" s="1"/>
  <c r="F2977" i="1"/>
  <c r="L2977" i="1" s="1"/>
  <c r="F2978" i="1"/>
  <c r="L2978" i="1" s="1"/>
  <c r="F2979" i="1"/>
  <c r="L2979" i="1" s="1"/>
  <c r="F2980" i="1"/>
  <c r="L2980" i="1" s="1"/>
  <c r="F2981" i="1"/>
  <c r="L2981" i="1" s="1"/>
  <c r="F2982" i="1"/>
  <c r="L2982" i="1" s="1"/>
  <c r="F2983" i="1"/>
  <c r="L2983" i="1" s="1"/>
  <c r="F2984" i="1"/>
  <c r="L2984" i="1" s="1"/>
  <c r="F2985" i="1"/>
  <c r="L2985" i="1" s="1"/>
  <c r="F2986" i="1"/>
  <c r="L2986" i="1" s="1"/>
  <c r="F2987" i="1"/>
  <c r="L2987" i="1" s="1"/>
  <c r="F2988" i="1"/>
  <c r="L2988" i="1" s="1"/>
  <c r="F2989" i="1"/>
  <c r="L2989" i="1" s="1"/>
  <c r="F2990" i="1"/>
  <c r="L2990" i="1" s="1"/>
  <c r="F2991" i="1"/>
  <c r="L2991" i="1" s="1"/>
  <c r="F2992" i="1"/>
  <c r="L2992" i="1" s="1"/>
  <c r="F2993" i="1"/>
  <c r="L2993" i="1" s="1"/>
  <c r="F2994" i="1"/>
  <c r="L2994" i="1" s="1"/>
  <c r="F2995" i="1"/>
  <c r="L2995" i="1" s="1"/>
  <c r="F2996" i="1"/>
  <c r="L2996" i="1" s="1"/>
  <c r="F2997" i="1"/>
  <c r="L2997" i="1" s="1"/>
  <c r="F2998" i="1"/>
  <c r="L2998" i="1" s="1"/>
  <c r="F2999" i="1"/>
  <c r="L2999" i="1" s="1"/>
  <c r="F3000" i="1"/>
  <c r="L3000" i="1" s="1"/>
  <c r="F3001" i="1"/>
  <c r="L3001" i="1" s="1"/>
  <c r="F3002" i="1"/>
  <c r="L3002" i="1" s="1"/>
  <c r="F3003" i="1"/>
  <c r="L3003" i="1" s="1"/>
  <c r="F3004" i="1"/>
  <c r="L3004" i="1" s="1"/>
  <c r="F3005" i="1"/>
  <c r="L3005" i="1" s="1"/>
  <c r="F3006" i="1"/>
  <c r="L3006" i="1" s="1"/>
  <c r="F3007" i="1"/>
  <c r="L3007" i="1" s="1"/>
  <c r="F3008" i="1"/>
  <c r="L3008" i="1" s="1"/>
  <c r="F3009" i="1"/>
  <c r="L3009" i="1" s="1"/>
  <c r="F3010" i="1"/>
  <c r="L3010" i="1" s="1"/>
  <c r="F3011" i="1"/>
  <c r="L3011" i="1" s="1"/>
  <c r="F3012" i="1"/>
  <c r="L3012" i="1" s="1"/>
  <c r="F3013" i="1"/>
  <c r="L3013" i="1" s="1"/>
  <c r="F3014" i="1"/>
  <c r="L3014" i="1" s="1"/>
  <c r="F3015" i="1"/>
  <c r="L3015" i="1" s="1"/>
  <c r="F3016" i="1"/>
  <c r="L3016" i="1" s="1"/>
  <c r="F3017" i="1"/>
  <c r="L3017" i="1" s="1"/>
  <c r="F3018" i="1"/>
  <c r="L3018" i="1" s="1"/>
  <c r="F3019" i="1"/>
  <c r="L3019" i="1" s="1"/>
  <c r="F3020" i="1"/>
  <c r="L3020" i="1" s="1"/>
  <c r="F3021" i="1"/>
  <c r="L3021" i="1" s="1"/>
  <c r="F3022" i="1"/>
  <c r="L3022" i="1" s="1"/>
  <c r="F3023" i="1"/>
  <c r="L3023" i="1" s="1"/>
  <c r="F3024" i="1"/>
  <c r="L3024" i="1" s="1"/>
  <c r="F3025" i="1"/>
  <c r="L3025" i="1" s="1"/>
  <c r="F3026" i="1"/>
  <c r="L3026" i="1" s="1"/>
  <c r="F3027" i="1"/>
  <c r="L3027" i="1" s="1"/>
  <c r="F3028" i="1"/>
  <c r="L3028" i="1" s="1"/>
  <c r="F3029" i="1"/>
  <c r="L3029" i="1" s="1"/>
  <c r="F3030" i="1"/>
  <c r="L3030" i="1" s="1"/>
  <c r="F3031" i="1"/>
  <c r="L3031" i="1" s="1"/>
  <c r="F3032" i="1"/>
  <c r="L3032" i="1" s="1"/>
  <c r="F3033" i="1"/>
  <c r="L3033" i="1" s="1"/>
  <c r="F3034" i="1"/>
  <c r="L3034" i="1" s="1"/>
  <c r="F3035" i="1"/>
  <c r="L3035" i="1" s="1"/>
  <c r="F3036" i="1"/>
  <c r="L3036" i="1" s="1"/>
  <c r="F3037" i="1"/>
  <c r="L3037" i="1" s="1"/>
  <c r="F3038" i="1"/>
  <c r="L3038" i="1" s="1"/>
  <c r="F3039" i="1"/>
  <c r="L3039" i="1" s="1"/>
  <c r="F3040" i="1"/>
  <c r="L3040" i="1" s="1"/>
  <c r="F3041" i="1"/>
  <c r="L3041" i="1" s="1"/>
  <c r="F3042" i="1"/>
  <c r="L3042" i="1" s="1"/>
  <c r="F3043" i="1"/>
  <c r="L3043" i="1" s="1"/>
  <c r="F3044" i="1"/>
  <c r="L3044" i="1" s="1"/>
  <c r="F3045" i="1"/>
  <c r="L3045" i="1" s="1"/>
  <c r="F3046" i="1"/>
  <c r="L3046" i="1" s="1"/>
  <c r="F3047" i="1"/>
  <c r="L3047" i="1" s="1"/>
  <c r="F3048" i="1"/>
  <c r="L3048" i="1" s="1"/>
  <c r="F3049" i="1"/>
  <c r="L3049" i="1" s="1"/>
  <c r="F3050" i="1"/>
  <c r="L3050" i="1" s="1"/>
  <c r="F3051" i="1"/>
  <c r="L3051" i="1" s="1"/>
  <c r="F3052" i="1"/>
  <c r="L3052" i="1" s="1"/>
  <c r="F3053" i="1"/>
  <c r="L3053" i="1" s="1"/>
  <c r="F3054" i="1"/>
  <c r="L3054" i="1" s="1"/>
  <c r="F3055" i="1"/>
  <c r="L3055" i="1" s="1"/>
  <c r="F3056" i="1"/>
  <c r="L3056" i="1" s="1"/>
  <c r="F3057" i="1"/>
  <c r="L3057" i="1" s="1"/>
  <c r="F3058" i="1"/>
  <c r="L3058" i="1" s="1"/>
  <c r="F3059" i="1"/>
  <c r="L3059" i="1" s="1"/>
  <c r="F3060" i="1"/>
  <c r="L3060" i="1" s="1"/>
  <c r="F3061" i="1"/>
  <c r="L3061" i="1" s="1"/>
  <c r="F3062" i="1"/>
  <c r="L3062" i="1" s="1"/>
  <c r="F3063" i="1"/>
  <c r="L3063" i="1" s="1"/>
  <c r="F3064" i="1"/>
  <c r="L3064" i="1" s="1"/>
  <c r="F3065" i="1"/>
  <c r="L3065" i="1" s="1"/>
  <c r="F3066" i="1"/>
  <c r="L3066" i="1" s="1"/>
  <c r="F3067" i="1"/>
  <c r="L3067" i="1" s="1"/>
  <c r="F3068" i="1"/>
  <c r="L3068" i="1" s="1"/>
  <c r="F3069" i="1"/>
  <c r="L3069" i="1" s="1"/>
  <c r="F3070" i="1"/>
  <c r="L3070" i="1" s="1"/>
  <c r="F3071" i="1"/>
  <c r="L3071" i="1" s="1"/>
  <c r="F3072" i="1"/>
  <c r="L3072" i="1" s="1"/>
  <c r="F3073" i="1"/>
  <c r="L3073" i="1" s="1"/>
  <c r="F3074" i="1"/>
  <c r="L3074" i="1" s="1"/>
  <c r="F3075" i="1"/>
  <c r="L3075" i="1" s="1"/>
  <c r="F3076" i="1"/>
  <c r="L3076" i="1" s="1"/>
  <c r="F3077" i="1"/>
  <c r="L3077" i="1" s="1"/>
  <c r="F3078" i="1"/>
  <c r="L3078" i="1" s="1"/>
  <c r="F3079" i="1"/>
  <c r="L3079" i="1" s="1"/>
  <c r="F3080" i="1"/>
  <c r="L3080" i="1" s="1"/>
  <c r="F3081" i="1"/>
  <c r="L3081" i="1" s="1"/>
  <c r="F3082" i="1"/>
  <c r="L3082" i="1" s="1"/>
  <c r="F3083" i="1"/>
  <c r="L3083" i="1" s="1"/>
  <c r="F3084" i="1"/>
  <c r="L3084" i="1" s="1"/>
  <c r="F3085" i="1"/>
  <c r="L3085" i="1" s="1"/>
  <c r="F3086" i="1"/>
  <c r="L3086" i="1" s="1"/>
  <c r="F3087" i="1"/>
  <c r="L3087" i="1" s="1"/>
  <c r="F3088" i="1"/>
  <c r="L3088" i="1" s="1"/>
  <c r="F3089" i="1"/>
  <c r="L3089" i="1" s="1"/>
  <c r="F3090" i="1"/>
  <c r="L3090" i="1" s="1"/>
  <c r="F3091" i="1"/>
  <c r="L3091" i="1" s="1"/>
  <c r="F3092" i="1"/>
  <c r="L3092" i="1" s="1"/>
  <c r="F3093" i="1"/>
  <c r="L3093" i="1" s="1"/>
  <c r="F3094" i="1"/>
  <c r="L3094" i="1" s="1"/>
  <c r="F3095" i="1"/>
  <c r="L3095" i="1" s="1"/>
  <c r="F3096" i="1"/>
  <c r="L3096" i="1" s="1"/>
  <c r="F3097" i="1"/>
  <c r="L3097" i="1" s="1"/>
  <c r="F3098" i="1"/>
  <c r="L3098" i="1" s="1"/>
  <c r="F3099" i="1"/>
  <c r="L3099" i="1" s="1"/>
  <c r="F3100" i="1"/>
  <c r="L3100" i="1" s="1"/>
  <c r="F3101" i="1"/>
  <c r="L3101" i="1" s="1"/>
  <c r="F3102" i="1"/>
  <c r="L3102" i="1" s="1"/>
  <c r="F3103" i="1"/>
  <c r="L3103" i="1" s="1"/>
  <c r="F3104" i="1"/>
  <c r="L3104" i="1" s="1"/>
  <c r="F3105" i="1"/>
  <c r="L3105" i="1" s="1"/>
  <c r="F3106" i="1"/>
  <c r="L3106" i="1" s="1"/>
  <c r="F3107" i="1"/>
  <c r="L3107" i="1" s="1"/>
  <c r="F3108" i="1"/>
  <c r="L3108" i="1" s="1"/>
  <c r="F3109" i="1"/>
  <c r="L3109" i="1" s="1"/>
  <c r="F3110" i="1"/>
  <c r="L3110" i="1" s="1"/>
  <c r="F3111" i="1"/>
  <c r="L3111" i="1" s="1"/>
  <c r="F3112" i="1"/>
  <c r="L3112" i="1" s="1"/>
  <c r="F3113" i="1"/>
  <c r="L3113" i="1" s="1"/>
  <c r="F3114" i="1"/>
  <c r="L3114" i="1" s="1"/>
  <c r="F3115" i="1"/>
  <c r="L3115" i="1" s="1"/>
  <c r="F3116" i="1"/>
  <c r="L3116" i="1" s="1"/>
  <c r="F3117" i="1"/>
  <c r="L3117" i="1" s="1"/>
  <c r="F3118" i="1"/>
  <c r="L3118" i="1" s="1"/>
  <c r="F3119" i="1"/>
  <c r="L3119" i="1" s="1"/>
  <c r="F3120" i="1"/>
  <c r="L3120" i="1" s="1"/>
  <c r="F3121" i="1"/>
  <c r="L3121" i="1" s="1"/>
  <c r="F3122" i="1"/>
  <c r="L3122" i="1" s="1"/>
  <c r="F3123" i="1"/>
  <c r="L3123" i="1" s="1"/>
  <c r="F3124" i="1"/>
  <c r="L3124" i="1" s="1"/>
  <c r="F3125" i="1"/>
  <c r="L3125" i="1" s="1"/>
  <c r="F3126" i="1"/>
  <c r="L3126" i="1" s="1"/>
  <c r="F3127" i="1"/>
  <c r="L3127" i="1" s="1"/>
  <c r="F3128" i="1"/>
  <c r="L3128" i="1" s="1"/>
  <c r="F3129" i="1"/>
  <c r="L3129" i="1" s="1"/>
  <c r="F3130" i="1"/>
  <c r="L3130" i="1" s="1"/>
  <c r="F3131" i="1"/>
  <c r="L3131" i="1" s="1"/>
  <c r="F3132" i="1"/>
  <c r="L3132" i="1" s="1"/>
  <c r="F3133" i="1"/>
  <c r="L3133" i="1" s="1"/>
  <c r="F3134" i="1"/>
  <c r="L3134" i="1" s="1"/>
  <c r="F3135" i="1"/>
  <c r="L3135" i="1" s="1"/>
  <c r="F3136" i="1"/>
  <c r="L3136" i="1" s="1"/>
  <c r="F3137" i="1"/>
  <c r="L3137" i="1" s="1"/>
  <c r="F3138" i="1"/>
  <c r="L3138" i="1" s="1"/>
  <c r="F3139" i="1"/>
  <c r="L3139" i="1" s="1"/>
  <c r="F3140" i="1"/>
  <c r="L3140" i="1" s="1"/>
  <c r="F3141" i="1"/>
  <c r="L3141" i="1" s="1"/>
  <c r="F3142" i="1"/>
  <c r="L3142" i="1" s="1"/>
  <c r="F3143" i="1"/>
  <c r="L3143" i="1" s="1"/>
  <c r="F3144" i="1"/>
  <c r="L3144" i="1" s="1"/>
  <c r="F3145" i="1"/>
  <c r="L3145" i="1" s="1"/>
  <c r="F3146" i="1"/>
  <c r="L3146" i="1" s="1"/>
  <c r="F3147" i="1"/>
  <c r="L3147" i="1" s="1"/>
  <c r="F3148" i="1"/>
  <c r="L3148" i="1" s="1"/>
  <c r="F3149" i="1"/>
  <c r="L3149" i="1" s="1"/>
  <c r="F3150" i="1"/>
  <c r="L3150" i="1" s="1"/>
  <c r="F3151" i="1"/>
  <c r="L3151" i="1" s="1"/>
  <c r="F3152" i="1"/>
  <c r="L3152" i="1" s="1"/>
  <c r="F3153" i="1"/>
  <c r="L3153" i="1" s="1"/>
  <c r="F3154" i="1"/>
  <c r="L3154" i="1" s="1"/>
  <c r="F3155" i="1"/>
  <c r="L3155" i="1" s="1"/>
  <c r="F3156" i="1"/>
  <c r="L3156" i="1" s="1"/>
  <c r="F3157" i="1"/>
  <c r="L3157" i="1" s="1"/>
  <c r="F3158" i="1"/>
  <c r="L3158" i="1" s="1"/>
  <c r="F3159" i="1"/>
  <c r="L3159" i="1" s="1"/>
  <c r="F3160" i="1"/>
  <c r="L3160" i="1" s="1"/>
  <c r="F3161" i="1"/>
  <c r="L3161" i="1" s="1"/>
  <c r="F3162" i="1"/>
  <c r="L3162" i="1" s="1"/>
  <c r="F3163" i="1"/>
  <c r="L3163" i="1" s="1"/>
  <c r="F3164" i="1"/>
  <c r="L3164" i="1" s="1"/>
  <c r="F3165" i="1"/>
  <c r="L3165" i="1" s="1"/>
  <c r="F3166" i="1"/>
  <c r="L3166" i="1" s="1"/>
  <c r="F3167" i="1"/>
  <c r="L3167" i="1" s="1"/>
  <c r="F3168" i="1"/>
  <c r="L3168" i="1" s="1"/>
  <c r="F3169" i="1"/>
  <c r="L3169" i="1" s="1"/>
  <c r="F3170" i="1"/>
  <c r="L3170" i="1" s="1"/>
  <c r="F3171" i="1"/>
  <c r="L3171" i="1" s="1"/>
  <c r="F3172" i="1"/>
  <c r="L3172" i="1" s="1"/>
  <c r="F3173" i="1"/>
  <c r="L3173" i="1" s="1"/>
  <c r="F3174" i="1"/>
  <c r="L3174" i="1" s="1"/>
  <c r="F3175" i="1"/>
  <c r="L3175" i="1" s="1"/>
  <c r="F3176" i="1"/>
  <c r="L3176" i="1" s="1"/>
  <c r="F3177" i="1"/>
  <c r="L3177" i="1" s="1"/>
  <c r="F3178" i="1"/>
  <c r="L3178" i="1" s="1"/>
  <c r="F3179" i="1"/>
  <c r="L3179" i="1" s="1"/>
  <c r="F3180" i="1"/>
  <c r="L3180" i="1" s="1"/>
  <c r="F3181" i="1"/>
  <c r="L3181" i="1" s="1"/>
  <c r="F3182" i="1"/>
  <c r="L3182" i="1" s="1"/>
  <c r="F3183" i="1"/>
  <c r="L3183" i="1" s="1"/>
  <c r="F3184" i="1"/>
  <c r="L3184" i="1" s="1"/>
  <c r="F3185" i="1"/>
  <c r="L3185" i="1" s="1"/>
  <c r="F3186" i="1"/>
  <c r="L3186" i="1" s="1"/>
  <c r="F3187" i="1"/>
  <c r="L3187" i="1" s="1"/>
  <c r="F3188" i="1"/>
  <c r="L3188" i="1" s="1"/>
  <c r="F3189" i="1"/>
  <c r="L3189" i="1" s="1"/>
  <c r="F3190" i="1"/>
  <c r="L3190" i="1" s="1"/>
  <c r="F3191" i="1"/>
  <c r="L3191" i="1" s="1"/>
  <c r="F3192" i="1"/>
  <c r="L3192" i="1" s="1"/>
  <c r="F3193" i="1"/>
  <c r="L3193" i="1" s="1"/>
  <c r="F3194" i="1"/>
  <c r="L3194" i="1" s="1"/>
  <c r="F3195" i="1"/>
  <c r="L3195" i="1" s="1"/>
  <c r="F3196" i="1"/>
  <c r="L3196" i="1" s="1"/>
  <c r="F3197" i="1"/>
  <c r="L3197" i="1" s="1"/>
  <c r="F3198" i="1"/>
  <c r="L3198" i="1" s="1"/>
  <c r="F3199" i="1"/>
  <c r="L3199" i="1" s="1"/>
  <c r="F3200" i="1"/>
  <c r="L3200" i="1" s="1"/>
  <c r="F3201" i="1"/>
  <c r="L3201" i="1" s="1"/>
  <c r="F3202" i="1"/>
  <c r="L3202" i="1" s="1"/>
  <c r="F3203" i="1"/>
  <c r="L3203" i="1" s="1"/>
  <c r="F3204" i="1"/>
  <c r="L3204" i="1" s="1"/>
  <c r="F3205" i="1"/>
  <c r="L3205" i="1" s="1"/>
  <c r="F3206" i="1"/>
  <c r="L3206" i="1" s="1"/>
  <c r="F3207" i="1"/>
  <c r="L3207" i="1" s="1"/>
  <c r="F3208" i="1"/>
  <c r="L3208" i="1" s="1"/>
  <c r="F3209" i="1"/>
  <c r="L3209" i="1" s="1"/>
  <c r="F3210" i="1"/>
  <c r="L3210" i="1" s="1"/>
  <c r="F3211" i="1"/>
  <c r="L3211" i="1" s="1"/>
  <c r="F3212" i="1"/>
  <c r="L3212" i="1" s="1"/>
  <c r="F3213" i="1"/>
  <c r="L3213" i="1" s="1"/>
  <c r="F3214" i="1"/>
  <c r="L3214" i="1" s="1"/>
  <c r="F3215" i="1"/>
  <c r="L3215" i="1" s="1"/>
  <c r="F3216" i="1"/>
  <c r="L3216" i="1" s="1"/>
  <c r="F3217" i="1"/>
  <c r="L3217" i="1" s="1"/>
  <c r="F3218" i="1"/>
  <c r="L3218" i="1" s="1"/>
  <c r="F3219" i="1"/>
  <c r="L3219" i="1" s="1"/>
  <c r="F3220" i="1"/>
  <c r="L3220" i="1" s="1"/>
  <c r="F3221" i="1"/>
  <c r="L3221" i="1" s="1"/>
  <c r="F3222" i="1"/>
  <c r="L3222" i="1" s="1"/>
  <c r="F3223" i="1"/>
  <c r="L3223" i="1" s="1"/>
  <c r="F3224" i="1"/>
  <c r="L3224" i="1" s="1"/>
  <c r="F3225" i="1"/>
  <c r="L3225" i="1" s="1"/>
  <c r="F3226" i="1"/>
  <c r="L3226" i="1" s="1"/>
  <c r="F3227" i="1"/>
  <c r="L3227" i="1" s="1"/>
  <c r="F3228" i="1"/>
  <c r="L3228" i="1" s="1"/>
  <c r="F3229" i="1"/>
  <c r="L3229" i="1" s="1"/>
  <c r="F3230" i="1"/>
  <c r="L3230" i="1" s="1"/>
  <c r="F3231" i="1"/>
  <c r="L3231" i="1" s="1"/>
  <c r="F3232" i="1"/>
  <c r="L3232" i="1" s="1"/>
  <c r="F3233" i="1"/>
  <c r="L3233" i="1" s="1"/>
  <c r="F3234" i="1"/>
  <c r="L3234" i="1" s="1"/>
  <c r="F3235" i="1"/>
  <c r="L3235" i="1" s="1"/>
  <c r="F3236" i="1"/>
  <c r="L3236" i="1" s="1"/>
  <c r="F3237" i="1"/>
  <c r="L3237" i="1" s="1"/>
  <c r="F3238" i="1"/>
  <c r="L3238" i="1" s="1"/>
  <c r="F3239" i="1"/>
  <c r="L3239" i="1" s="1"/>
  <c r="F3240" i="1"/>
  <c r="L3240" i="1" s="1"/>
  <c r="F3241" i="1"/>
  <c r="L3241" i="1" s="1"/>
  <c r="F3242" i="1"/>
  <c r="L3242" i="1" s="1"/>
  <c r="F3243" i="1"/>
  <c r="L3243" i="1" s="1"/>
  <c r="F3244" i="1"/>
  <c r="L3244" i="1" s="1"/>
  <c r="F3245" i="1"/>
  <c r="L3245" i="1" s="1"/>
  <c r="F3246" i="1"/>
  <c r="L3246" i="1" s="1"/>
  <c r="F3247" i="1"/>
  <c r="L3247" i="1" s="1"/>
  <c r="F3248" i="1"/>
  <c r="L3248" i="1" s="1"/>
  <c r="F3249" i="1"/>
  <c r="L3249" i="1" s="1"/>
  <c r="F3250" i="1"/>
  <c r="L3250" i="1" s="1"/>
  <c r="F3251" i="1"/>
  <c r="L3251" i="1" s="1"/>
  <c r="F3252" i="1"/>
  <c r="L3252" i="1" s="1"/>
  <c r="F3253" i="1"/>
  <c r="L3253" i="1" s="1"/>
  <c r="F3254" i="1"/>
  <c r="L3254" i="1" s="1"/>
  <c r="F3255" i="1"/>
  <c r="L3255" i="1" s="1"/>
  <c r="F3256" i="1"/>
  <c r="L3256" i="1" s="1"/>
  <c r="F3257" i="1"/>
  <c r="L3257" i="1" s="1"/>
  <c r="F3258" i="1"/>
  <c r="L3258" i="1" s="1"/>
  <c r="F3259" i="1"/>
  <c r="L3259" i="1" s="1"/>
  <c r="F3260" i="1"/>
  <c r="L3260" i="1" s="1"/>
  <c r="F3261" i="1"/>
  <c r="L3261" i="1" s="1"/>
  <c r="F3262" i="1"/>
  <c r="L3262" i="1" s="1"/>
  <c r="F3263" i="1"/>
  <c r="L3263" i="1" s="1"/>
  <c r="F3264" i="1"/>
  <c r="L3264" i="1" s="1"/>
  <c r="F3265" i="1"/>
  <c r="L3265" i="1" s="1"/>
  <c r="F3266" i="1"/>
  <c r="L3266" i="1" s="1"/>
  <c r="F3267" i="1"/>
  <c r="L3267" i="1" s="1"/>
  <c r="F3268" i="1"/>
  <c r="L3268" i="1" s="1"/>
  <c r="F3269" i="1"/>
  <c r="L3269" i="1" s="1"/>
  <c r="F3270" i="1"/>
  <c r="L3270" i="1" s="1"/>
  <c r="F3271" i="1"/>
  <c r="L3271" i="1" s="1"/>
  <c r="F3272" i="1"/>
  <c r="L3272" i="1" s="1"/>
  <c r="F3273" i="1"/>
  <c r="L3273" i="1" s="1"/>
  <c r="F3274" i="1"/>
  <c r="L3274" i="1" s="1"/>
  <c r="F3275" i="1"/>
  <c r="L3275" i="1" s="1"/>
  <c r="F3276" i="1"/>
  <c r="L3276" i="1" s="1"/>
  <c r="F3277" i="1"/>
  <c r="L3277" i="1" s="1"/>
  <c r="F3278" i="1"/>
  <c r="L3278" i="1" s="1"/>
  <c r="F3279" i="1"/>
  <c r="L3279" i="1" s="1"/>
  <c r="F3280" i="1"/>
  <c r="L3280" i="1" s="1"/>
  <c r="F3281" i="1"/>
  <c r="L3281" i="1" s="1"/>
  <c r="F3282" i="1"/>
  <c r="L3282" i="1" s="1"/>
  <c r="F3283" i="1"/>
  <c r="L3283" i="1" s="1"/>
  <c r="F3284" i="1"/>
  <c r="L3284" i="1" s="1"/>
  <c r="F3285" i="1"/>
  <c r="L3285" i="1" s="1"/>
  <c r="F3286" i="1"/>
  <c r="L3286" i="1" s="1"/>
  <c r="F3287" i="1"/>
  <c r="L3287" i="1" s="1"/>
  <c r="F3288" i="1"/>
  <c r="L3288" i="1" s="1"/>
  <c r="F3289" i="1"/>
  <c r="L3289" i="1" s="1"/>
  <c r="F3290" i="1"/>
  <c r="L3290" i="1" s="1"/>
  <c r="F3291" i="1"/>
  <c r="L3291" i="1" s="1"/>
  <c r="F3292" i="1"/>
  <c r="L3292" i="1" s="1"/>
  <c r="F3293" i="1"/>
  <c r="L3293" i="1" s="1"/>
  <c r="F3294" i="1"/>
  <c r="L3294" i="1" s="1"/>
  <c r="F3295" i="1"/>
  <c r="L3295" i="1" s="1"/>
  <c r="F3296" i="1"/>
  <c r="L3296" i="1" s="1"/>
  <c r="F3297" i="1"/>
  <c r="L3297" i="1" s="1"/>
  <c r="F3298" i="1"/>
  <c r="L3298" i="1" s="1"/>
  <c r="F3299" i="1"/>
  <c r="L3299" i="1" s="1"/>
  <c r="F3300" i="1"/>
  <c r="L3300" i="1" s="1"/>
  <c r="F3301" i="1"/>
  <c r="L3301" i="1" s="1"/>
  <c r="F3302" i="1"/>
  <c r="L3302" i="1" s="1"/>
  <c r="F3303" i="1"/>
  <c r="L3303" i="1" s="1"/>
  <c r="F3304" i="1"/>
  <c r="L3304" i="1" s="1"/>
  <c r="F3305" i="1"/>
  <c r="L3305" i="1" s="1"/>
  <c r="F3306" i="1"/>
  <c r="L3306" i="1" s="1"/>
  <c r="F3307" i="1"/>
  <c r="L3307" i="1" s="1"/>
  <c r="F3308" i="1"/>
  <c r="L3308" i="1" s="1"/>
  <c r="F3309" i="1"/>
  <c r="L3309" i="1" s="1"/>
  <c r="F3310" i="1"/>
  <c r="L3310" i="1" s="1"/>
  <c r="F3311" i="1"/>
  <c r="L3311" i="1" s="1"/>
  <c r="F3312" i="1"/>
  <c r="L3312" i="1" s="1"/>
  <c r="F3313" i="1"/>
  <c r="L3313" i="1" s="1"/>
  <c r="F3314" i="1"/>
  <c r="L3314" i="1" s="1"/>
  <c r="F3315" i="1"/>
  <c r="L3315" i="1" s="1"/>
  <c r="F3316" i="1"/>
  <c r="L3316" i="1" s="1"/>
  <c r="F3317" i="1"/>
  <c r="L3317" i="1" s="1"/>
  <c r="F3318" i="1"/>
  <c r="L3318" i="1" s="1"/>
  <c r="F3319" i="1"/>
  <c r="L3319" i="1" s="1"/>
  <c r="F3320" i="1"/>
  <c r="L3320" i="1" s="1"/>
  <c r="F3321" i="1"/>
  <c r="L3321" i="1" s="1"/>
  <c r="F3322" i="1"/>
  <c r="L3322" i="1" s="1"/>
  <c r="F3323" i="1"/>
  <c r="L3323" i="1" s="1"/>
  <c r="F3324" i="1"/>
  <c r="L3324" i="1" s="1"/>
  <c r="F3325" i="1"/>
  <c r="L3325" i="1" s="1"/>
  <c r="F3326" i="1"/>
  <c r="L3326" i="1" s="1"/>
  <c r="F3327" i="1"/>
  <c r="L3327" i="1" s="1"/>
  <c r="F3328" i="1"/>
  <c r="L3328" i="1" s="1"/>
  <c r="F3329" i="1"/>
  <c r="L3329" i="1" s="1"/>
  <c r="F3330" i="1"/>
  <c r="L3330" i="1" s="1"/>
  <c r="F3331" i="1"/>
  <c r="L3331" i="1" s="1"/>
  <c r="F3332" i="1"/>
  <c r="L3332" i="1" s="1"/>
  <c r="F3333" i="1"/>
  <c r="L3333" i="1" s="1"/>
  <c r="F3334" i="1"/>
  <c r="L3334" i="1" s="1"/>
  <c r="F3335" i="1"/>
  <c r="L3335" i="1" s="1"/>
  <c r="F3336" i="1"/>
  <c r="L3336" i="1" s="1"/>
  <c r="F3337" i="1"/>
  <c r="L3337" i="1" s="1"/>
  <c r="F3338" i="1"/>
  <c r="L3338" i="1" s="1"/>
  <c r="F3339" i="1"/>
  <c r="L3339" i="1" s="1"/>
  <c r="F3340" i="1"/>
  <c r="L3340" i="1" s="1"/>
  <c r="F3341" i="1"/>
  <c r="L3341" i="1" s="1"/>
  <c r="F3342" i="1"/>
  <c r="L3342" i="1" s="1"/>
  <c r="F3343" i="1"/>
  <c r="L3343" i="1" s="1"/>
  <c r="F3344" i="1"/>
  <c r="L3344" i="1" s="1"/>
  <c r="F3345" i="1"/>
  <c r="L3345" i="1" s="1"/>
  <c r="F3346" i="1"/>
  <c r="L3346" i="1" s="1"/>
  <c r="F3347" i="1"/>
  <c r="L3347" i="1" s="1"/>
  <c r="F3348" i="1"/>
  <c r="L3348" i="1" s="1"/>
  <c r="F3349" i="1"/>
  <c r="L3349" i="1" s="1"/>
  <c r="F3350" i="1"/>
  <c r="L3350" i="1" s="1"/>
  <c r="F3351" i="1"/>
  <c r="L3351" i="1" s="1"/>
  <c r="F3352" i="1"/>
  <c r="L3352" i="1" s="1"/>
  <c r="F3353" i="1"/>
  <c r="L3353" i="1" s="1"/>
  <c r="F3354" i="1"/>
  <c r="L3354" i="1" s="1"/>
  <c r="F3355" i="1"/>
  <c r="L3355" i="1" s="1"/>
  <c r="F3356" i="1"/>
  <c r="L3356" i="1" s="1"/>
  <c r="F3357" i="1"/>
  <c r="L3357" i="1" s="1"/>
  <c r="F3358" i="1"/>
  <c r="L3358" i="1" s="1"/>
  <c r="F3359" i="1"/>
  <c r="L3359" i="1" s="1"/>
  <c r="F3360" i="1"/>
  <c r="L3360" i="1" s="1"/>
  <c r="F3361" i="1"/>
  <c r="L3361" i="1" s="1"/>
  <c r="F3362" i="1"/>
  <c r="L3362" i="1" s="1"/>
  <c r="F3363" i="1"/>
  <c r="L3363" i="1" s="1"/>
  <c r="F3364" i="1"/>
  <c r="L3364" i="1" s="1"/>
  <c r="F3365" i="1"/>
  <c r="L3365" i="1" s="1"/>
  <c r="F3366" i="1"/>
  <c r="L3366" i="1" s="1"/>
  <c r="F3367" i="1"/>
  <c r="L3367" i="1" s="1"/>
  <c r="F3368" i="1"/>
  <c r="L3368" i="1" s="1"/>
  <c r="F3369" i="1"/>
  <c r="L3369" i="1" s="1"/>
  <c r="F3370" i="1"/>
  <c r="L3370" i="1" s="1"/>
  <c r="F3371" i="1"/>
  <c r="L3371" i="1" s="1"/>
  <c r="F3372" i="1"/>
  <c r="L3372" i="1" s="1"/>
  <c r="F3373" i="1"/>
  <c r="L3373" i="1" s="1"/>
  <c r="F3374" i="1"/>
  <c r="L3374" i="1" s="1"/>
  <c r="F3375" i="1"/>
  <c r="L3375" i="1" s="1"/>
  <c r="F3376" i="1"/>
  <c r="L3376" i="1" s="1"/>
  <c r="F3377" i="1"/>
  <c r="L3377" i="1" s="1"/>
  <c r="F3378" i="1"/>
  <c r="L3378" i="1" s="1"/>
  <c r="F3379" i="1"/>
  <c r="L3379" i="1" s="1"/>
  <c r="F3380" i="1"/>
  <c r="L3380" i="1" s="1"/>
  <c r="F3381" i="1"/>
  <c r="L3381" i="1" s="1"/>
  <c r="F3382" i="1"/>
  <c r="L3382" i="1" s="1"/>
  <c r="F3383" i="1"/>
  <c r="L3383" i="1" s="1"/>
  <c r="F3384" i="1"/>
  <c r="L3384" i="1" s="1"/>
  <c r="F3385" i="1"/>
  <c r="L3385" i="1" s="1"/>
  <c r="F3386" i="1"/>
  <c r="L3386" i="1" s="1"/>
  <c r="F3387" i="1"/>
  <c r="L3387" i="1" s="1"/>
  <c r="F3388" i="1"/>
  <c r="L3388" i="1" s="1"/>
  <c r="F3389" i="1"/>
  <c r="L3389" i="1" s="1"/>
  <c r="F3390" i="1"/>
  <c r="L3390" i="1" s="1"/>
  <c r="F3391" i="1"/>
  <c r="L3391" i="1" s="1"/>
  <c r="F3392" i="1"/>
  <c r="L3392" i="1" s="1"/>
  <c r="F3393" i="1"/>
  <c r="L3393" i="1" s="1"/>
  <c r="F3394" i="1"/>
  <c r="L3394" i="1" s="1"/>
  <c r="F3395" i="1"/>
  <c r="L3395" i="1" s="1"/>
  <c r="F3396" i="1"/>
  <c r="L3396" i="1" s="1"/>
  <c r="F3397" i="1"/>
  <c r="L3397" i="1" s="1"/>
  <c r="F3398" i="1"/>
  <c r="L3398" i="1" s="1"/>
  <c r="F3399" i="1"/>
  <c r="L3399" i="1" s="1"/>
  <c r="F3400" i="1"/>
  <c r="L3400" i="1" s="1"/>
  <c r="F3401" i="1"/>
  <c r="L3401" i="1" s="1"/>
  <c r="F3402" i="1"/>
  <c r="L3402" i="1" s="1"/>
  <c r="F3403" i="1"/>
  <c r="L3403" i="1" s="1"/>
  <c r="F3404" i="1"/>
  <c r="L3404" i="1" s="1"/>
  <c r="F3405" i="1"/>
  <c r="L3405" i="1" s="1"/>
  <c r="F3406" i="1"/>
  <c r="L3406" i="1" s="1"/>
  <c r="F3407" i="1"/>
  <c r="L3407" i="1" s="1"/>
  <c r="F3408" i="1"/>
  <c r="L3408" i="1" s="1"/>
  <c r="F3409" i="1"/>
  <c r="L3409" i="1" s="1"/>
  <c r="F3410" i="1"/>
  <c r="L3410" i="1" s="1"/>
  <c r="F3411" i="1"/>
  <c r="L3411" i="1" s="1"/>
  <c r="F3412" i="1"/>
  <c r="L3412" i="1" s="1"/>
  <c r="F3413" i="1"/>
  <c r="L3413" i="1" s="1"/>
  <c r="F3414" i="1"/>
  <c r="L3414" i="1" s="1"/>
  <c r="F3415" i="1"/>
  <c r="L3415" i="1" s="1"/>
  <c r="F3416" i="1"/>
  <c r="L3416" i="1" s="1"/>
  <c r="F3417" i="1"/>
  <c r="L3417" i="1" s="1"/>
  <c r="F3418" i="1"/>
  <c r="L3418" i="1" s="1"/>
  <c r="F3419" i="1"/>
  <c r="L3419" i="1" s="1"/>
  <c r="F3420" i="1"/>
  <c r="L3420" i="1" s="1"/>
  <c r="F3421" i="1"/>
  <c r="L3421" i="1" s="1"/>
  <c r="F3422" i="1"/>
  <c r="L3422" i="1" s="1"/>
  <c r="F3423" i="1"/>
  <c r="L3423" i="1" s="1"/>
  <c r="F3424" i="1"/>
  <c r="L3424" i="1" s="1"/>
  <c r="F3425" i="1"/>
  <c r="L3425" i="1" s="1"/>
  <c r="F3426" i="1"/>
  <c r="L3426" i="1" s="1"/>
  <c r="F3427" i="1"/>
  <c r="L3427" i="1" s="1"/>
  <c r="F3428" i="1"/>
  <c r="L3428" i="1" s="1"/>
  <c r="F3429" i="1"/>
  <c r="L3429" i="1" s="1"/>
  <c r="F3430" i="1"/>
  <c r="L3430" i="1" s="1"/>
  <c r="F3431" i="1"/>
  <c r="L3431" i="1" s="1"/>
  <c r="F3432" i="1"/>
  <c r="L3432" i="1" s="1"/>
  <c r="F3433" i="1"/>
  <c r="L3433" i="1" s="1"/>
  <c r="F3434" i="1"/>
  <c r="L3434" i="1" s="1"/>
  <c r="F3435" i="1"/>
  <c r="L3435" i="1" s="1"/>
  <c r="F3436" i="1"/>
  <c r="L3436" i="1" s="1"/>
  <c r="F3437" i="1"/>
  <c r="L3437" i="1" s="1"/>
  <c r="F3438" i="1"/>
  <c r="L3438" i="1" s="1"/>
  <c r="F3439" i="1"/>
  <c r="L3439" i="1" s="1"/>
  <c r="F3440" i="1"/>
  <c r="L3440" i="1" s="1"/>
  <c r="F3441" i="1"/>
  <c r="L3441" i="1" s="1"/>
  <c r="F3442" i="1"/>
  <c r="L3442" i="1" s="1"/>
  <c r="F3443" i="1"/>
  <c r="L3443" i="1" s="1"/>
  <c r="F3444" i="1"/>
  <c r="L3444" i="1" s="1"/>
  <c r="F3445" i="1"/>
  <c r="L3445" i="1" s="1"/>
  <c r="F3446" i="1"/>
  <c r="L3446" i="1" s="1"/>
  <c r="F3447" i="1"/>
  <c r="L3447" i="1" s="1"/>
  <c r="F3448" i="1"/>
  <c r="L3448" i="1" s="1"/>
  <c r="F3449" i="1"/>
  <c r="L3449" i="1" s="1"/>
  <c r="F3450" i="1"/>
  <c r="L3450" i="1" s="1"/>
  <c r="F3451" i="1"/>
  <c r="L3451" i="1" s="1"/>
  <c r="F3452" i="1"/>
  <c r="L3452" i="1" s="1"/>
  <c r="F3453" i="1"/>
  <c r="L3453" i="1" s="1"/>
  <c r="F3454" i="1"/>
  <c r="L3454" i="1" s="1"/>
  <c r="F3455" i="1"/>
  <c r="L3455" i="1" s="1"/>
  <c r="F3456" i="1"/>
  <c r="L3456" i="1" s="1"/>
  <c r="F3457" i="1"/>
  <c r="L3457" i="1" s="1"/>
  <c r="F3458" i="1"/>
  <c r="L3458" i="1" s="1"/>
  <c r="F3459" i="1"/>
  <c r="L3459" i="1" s="1"/>
  <c r="F3460" i="1"/>
  <c r="L3460" i="1" s="1"/>
  <c r="F3461" i="1"/>
  <c r="L3461" i="1" s="1"/>
  <c r="F3462" i="1"/>
  <c r="L3462" i="1" s="1"/>
  <c r="F3463" i="1"/>
  <c r="L3463" i="1" s="1"/>
  <c r="F3464" i="1"/>
  <c r="L3464" i="1" s="1"/>
  <c r="F3465" i="1"/>
  <c r="L3465" i="1" s="1"/>
  <c r="F3466" i="1"/>
  <c r="L3466" i="1" s="1"/>
  <c r="F3467" i="1"/>
  <c r="L3467" i="1" s="1"/>
  <c r="F3468" i="1"/>
  <c r="L3468" i="1" s="1"/>
  <c r="F3469" i="1"/>
  <c r="L3469" i="1" s="1"/>
  <c r="F3470" i="1"/>
  <c r="L3470" i="1" s="1"/>
  <c r="F3471" i="1"/>
  <c r="L3471" i="1" s="1"/>
  <c r="F3472" i="1"/>
  <c r="L3472" i="1" s="1"/>
  <c r="F3473" i="1"/>
  <c r="L3473" i="1" s="1"/>
  <c r="F3474" i="1"/>
  <c r="L3474" i="1" s="1"/>
  <c r="F3475" i="1"/>
  <c r="L3475" i="1" s="1"/>
  <c r="F3476" i="1"/>
  <c r="L3476" i="1" s="1"/>
  <c r="F3477" i="1"/>
  <c r="L3477" i="1" s="1"/>
  <c r="F3478" i="1"/>
  <c r="L3478" i="1" s="1"/>
  <c r="F3479" i="1"/>
  <c r="L3479" i="1" s="1"/>
  <c r="F3480" i="1"/>
  <c r="L3480" i="1" s="1"/>
  <c r="F3481" i="1"/>
  <c r="L3481" i="1" s="1"/>
  <c r="F3482" i="1"/>
  <c r="L3482" i="1" s="1"/>
  <c r="F3483" i="1"/>
  <c r="L3483" i="1" s="1"/>
  <c r="F3484" i="1"/>
  <c r="L3484" i="1" s="1"/>
  <c r="F3485" i="1"/>
  <c r="L3485" i="1" s="1"/>
  <c r="F3486" i="1"/>
  <c r="L3486" i="1" s="1"/>
  <c r="F3487" i="1"/>
  <c r="L3487" i="1" s="1"/>
  <c r="F3488" i="1"/>
  <c r="L3488" i="1" s="1"/>
  <c r="F3489" i="1"/>
  <c r="L3489" i="1" s="1"/>
  <c r="F3490" i="1"/>
  <c r="L3490" i="1" s="1"/>
  <c r="F3491" i="1"/>
  <c r="L3491" i="1" s="1"/>
  <c r="F3492" i="1"/>
  <c r="L3492" i="1" s="1"/>
  <c r="F3493" i="1"/>
  <c r="L3493" i="1" s="1"/>
  <c r="F3494" i="1"/>
  <c r="L3494" i="1" s="1"/>
  <c r="F3495" i="1"/>
  <c r="L3495" i="1" s="1"/>
  <c r="F3496" i="1"/>
  <c r="L3496" i="1" s="1"/>
  <c r="F3497" i="1"/>
  <c r="L3497" i="1" s="1"/>
  <c r="F3498" i="1"/>
  <c r="L3498" i="1" s="1"/>
  <c r="F3499" i="1"/>
  <c r="L3499" i="1" s="1"/>
  <c r="F3500" i="1"/>
  <c r="L3500" i="1" s="1"/>
  <c r="F3501" i="1"/>
  <c r="L3501" i="1" s="1"/>
  <c r="F3502" i="1"/>
  <c r="L3502" i="1" s="1"/>
  <c r="F3503" i="1"/>
  <c r="L3503" i="1" s="1"/>
  <c r="F3504" i="1"/>
  <c r="L3504" i="1" s="1"/>
  <c r="F3505" i="1"/>
  <c r="L3505" i="1" s="1"/>
  <c r="F3506" i="1"/>
  <c r="L3506" i="1" s="1"/>
  <c r="F3507" i="1"/>
  <c r="L3507" i="1" s="1"/>
  <c r="F3508" i="1"/>
  <c r="L3508" i="1" s="1"/>
  <c r="F3509" i="1"/>
  <c r="L3509" i="1" s="1"/>
  <c r="F3510" i="1"/>
  <c r="L3510" i="1" s="1"/>
  <c r="F3511" i="1"/>
  <c r="L3511" i="1" s="1"/>
  <c r="F3512" i="1"/>
  <c r="L3512" i="1" s="1"/>
  <c r="F3513" i="1"/>
  <c r="L3513" i="1" s="1"/>
  <c r="F3514" i="1"/>
  <c r="L3514" i="1" s="1"/>
  <c r="F3515" i="1"/>
  <c r="L3515" i="1" s="1"/>
  <c r="F3516" i="1"/>
  <c r="L3516" i="1" s="1"/>
  <c r="F3517" i="1"/>
  <c r="L3517" i="1" s="1"/>
  <c r="F3518" i="1"/>
  <c r="L3518" i="1" s="1"/>
  <c r="F3519" i="1"/>
  <c r="L3519" i="1" s="1"/>
  <c r="F3520" i="1"/>
  <c r="L3520" i="1" s="1"/>
  <c r="F3521" i="1"/>
  <c r="L3521" i="1" s="1"/>
  <c r="F3522" i="1"/>
  <c r="L3522" i="1" s="1"/>
  <c r="F3523" i="1"/>
  <c r="L3523" i="1" s="1"/>
  <c r="F3524" i="1"/>
  <c r="L3524" i="1" s="1"/>
  <c r="F3525" i="1"/>
  <c r="L3525" i="1" s="1"/>
  <c r="F3526" i="1"/>
  <c r="L3526" i="1" s="1"/>
  <c r="F3527" i="1"/>
  <c r="L3527" i="1" s="1"/>
  <c r="F3528" i="1"/>
  <c r="L3528" i="1" s="1"/>
  <c r="F3529" i="1"/>
  <c r="L3529" i="1" s="1"/>
  <c r="F3530" i="1"/>
  <c r="L3530" i="1" s="1"/>
  <c r="F3531" i="1"/>
  <c r="L3531" i="1" s="1"/>
  <c r="F3532" i="1"/>
  <c r="L3532" i="1" s="1"/>
  <c r="F3533" i="1"/>
  <c r="L3533" i="1" s="1"/>
  <c r="F3534" i="1"/>
  <c r="L3534" i="1" s="1"/>
  <c r="F3535" i="1"/>
  <c r="L3535" i="1" s="1"/>
  <c r="F3536" i="1"/>
  <c r="L3536" i="1" s="1"/>
  <c r="F3537" i="1"/>
  <c r="L3537" i="1" s="1"/>
  <c r="F3538" i="1"/>
  <c r="L3538" i="1" s="1"/>
  <c r="F3539" i="1"/>
  <c r="L3539" i="1" s="1"/>
  <c r="F3540" i="1"/>
  <c r="L3540" i="1" s="1"/>
  <c r="F3541" i="1"/>
  <c r="L3541" i="1" s="1"/>
  <c r="F3542" i="1"/>
  <c r="L3542" i="1" s="1"/>
  <c r="F3543" i="1"/>
  <c r="L3543" i="1" s="1"/>
  <c r="F3544" i="1"/>
  <c r="L3544" i="1" s="1"/>
  <c r="F3545" i="1"/>
  <c r="L3545" i="1" s="1"/>
  <c r="F3546" i="1"/>
  <c r="L3546" i="1" s="1"/>
  <c r="F3547" i="1"/>
  <c r="L3547" i="1" s="1"/>
  <c r="F3548" i="1"/>
  <c r="L3548" i="1" s="1"/>
  <c r="F3549" i="1"/>
  <c r="L3549" i="1" s="1"/>
  <c r="F3550" i="1"/>
  <c r="L3550" i="1" s="1"/>
  <c r="F3551" i="1"/>
  <c r="L3551" i="1" s="1"/>
  <c r="F3552" i="1"/>
  <c r="L3552" i="1" s="1"/>
  <c r="F3553" i="1"/>
  <c r="L3553" i="1" s="1"/>
  <c r="F3554" i="1"/>
  <c r="L3554" i="1" s="1"/>
  <c r="F3555" i="1"/>
  <c r="L3555" i="1" s="1"/>
  <c r="F3556" i="1"/>
  <c r="L3556" i="1" s="1"/>
  <c r="F3557" i="1"/>
  <c r="L3557" i="1" s="1"/>
  <c r="F3558" i="1"/>
  <c r="L3558" i="1" s="1"/>
  <c r="F3559" i="1"/>
  <c r="L3559" i="1" s="1"/>
  <c r="F3560" i="1"/>
  <c r="L3560" i="1" s="1"/>
  <c r="F3561" i="1"/>
  <c r="L3561" i="1" s="1"/>
  <c r="F3562" i="1"/>
  <c r="L3562" i="1" s="1"/>
  <c r="F3563" i="1"/>
  <c r="L3563" i="1" s="1"/>
  <c r="F3564" i="1"/>
  <c r="L3564" i="1" s="1"/>
  <c r="F3565" i="1"/>
  <c r="L3565" i="1" s="1"/>
  <c r="F3566" i="1"/>
  <c r="L3566" i="1" s="1"/>
  <c r="F3567" i="1"/>
  <c r="L3567" i="1" s="1"/>
  <c r="F3568" i="1"/>
  <c r="L3568" i="1" s="1"/>
  <c r="F3569" i="1"/>
  <c r="L3569" i="1" s="1"/>
  <c r="F3570" i="1"/>
  <c r="L3570" i="1" s="1"/>
  <c r="F3571" i="1"/>
  <c r="L3571" i="1" s="1"/>
  <c r="F3572" i="1"/>
  <c r="L3572" i="1" s="1"/>
  <c r="F3573" i="1"/>
  <c r="L3573" i="1" s="1"/>
  <c r="F3574" i="1"/>
  <c r="L3574" i="1" s="1"/>
  <c r="F3575" i="1"/>
  <c r="L3575" i="1" s="1"/>
  <c r="F3576" i="1"/>
  <c r="L3576" i="1" s="1"/>
  <c r="F3577" i="1"/>
  <c r="L3577" i="1" s="1"/>
  <c r="F3578" i="1"/>
  <c r="L3578" i="1" s="1"/>
  <c r="F3579" i="1"/>
  <c r="L3579" i="1" s="1"/>
  <c r="F3580" i="1"/>
  <c r="L3580" i="1" s="1"/>
  <c r="F3581" i="1"/>
  <c r="L3581" i="1" s="1"/>
  <c r="F3582" i="1"/>
  <c r="L3582" i="1" s="1"/>
  <c r="F3583" i="1"/>
  <c r="L3583" i="1" s="1"/>
  <c r="F3584" i="1"/>
  <c r="L3584" i="1" s="1"/>
  <c r="F3585" i="1"/>
  <c r="L3585" i="1" s="1"/>
  <c r="F3586" i="1"/>
  <c r="L3586" i="1" s="1"/>
  <c r="F3587" i="1"/>
  <c r="L3587" i="1" s="1"/>
  <c r="F3588" i="1"/>
  <c r="L3588" i="1" s="1"/>
  <c r="F3589" i="1"/>
  <c r="L3589" i="1" s="1"/>
  <c r="F3590" i="1"/>
  <c r="L3590" i="1" s="1"/>
  <c r="F3591" i="1"/>
  <c r="L3591" i="1" s="1"/>
  <c r="F3592" i="1"/>
  <c r="L3592" i="1" s="1"/>
  <c r="F3593" i="1"/>
  <c r="L3593" i="1" s="1"/>
  <c r="F3594" i="1"/>
  <c r="L3594" i="1" s="1"/>
  <c r="F3595" i="1"/>
  <c r="L3595" i="1" s="1"/>
  <c r="F3596" i="1"/>
  <c r="L3596" i="1" s="1"/>
  <c r="F3597" i="1"/>
  <c r="L3597" i="1" s="1"/>
  <c r="F3598" i="1"/>
  <c r="L3598" i="1" s="1"/>
  <c r="F3599" i="1"/>
  <c r="L3599" i="1" s="1"/>
  <c r="F3600" i="1"/>
  <c r="L3600" i="1" s="1"/>
  <c r="F3601" i="1"/>
  <c r="L3601" i="1" s="1"/>
  <c r="F3602" i="1"/>
  <c r="L3602" i="1" s="1"/>
  <c r="F3603" i="1"/>
  <c r="L3603" i="1" s="1"/>
  <c r="F3604" i="1"/>
  <c r="L3604" i="1" s="1"/>
  <c r="F3605" i="1"/>
  <c r="L3605" i="1" s="1"/>
  <c r="F3606" i="1"/>
  <c r="L3606" i="1" s="1"/>
  <c r="F3607" i="1"/>
  <c r="L3607" i="1" s="1"/>
  <c r="F3608" i="1"/>
  <c r="L3608" i="1" s="1"/>
  <c r="F3609" i="1"/>
  <c r="L3609" i="1" s="1"/>
  <c r="F3610" i="1"/>
  <c r="L3610" i="1" s="1"/>
  <c r="F3611" i="1"/>
  <c r="L3611" i="1" s="1"/>
  <c r="F3612" i="1"/>
  <c r="L3612" i="1" s="1"/>
  <c r="F3613" i="1"/>
  <c r="L3613" i="1" s="1"/>
  <c r="F3614" i="1"/>
  <c r="L3614" i="1" s="1"/>
  <c r="F3615" i="1"/>
  <c r="L3615" i="1" s="1"/>
  <c r="F3616" i="1"/>
  <c r="L3616" i="1" s="1"/>
  <c r="F3617" i="1"/>
  <c r="L3617" i="1" s="1"/>
  <c r="F3618" i="1"/>
  <c r="L3618" i="1" s="1"/>
  <c r="F3619" i="1"/>
  <c r="L3619" i="1" s="1"/>
  <c r="F3620" i="1"/>
  <c r="L3620" i="1" s="1"/>
  <c r="F3621" i="1"/>
  <c r="L3621" i="1" s="1"/>
  <c r="F3622" i="1"/>
  <c r="L3622" i="1" s="1"/>
  <c r="F3623" i="1"/>
  <c r="L3623" i="1" s="1"/>
  <c r="F3624" i="1"/>
  <c r="L3624" i="1" s="1"/>
  <c r="F3625" i="1"/>
  <c r="L3625" i="1" s="1"/>
  <c r="F3626" i="1"/>
  <c r="L3626" i="1" s="1"/>
  <c r="F3627" i="1"/>
  <c r="L3627" i="1" s="1"/>
  <c r="F3628" i="1"/>
  <c r="L3628" i="1" s="1"/>
  <c r="F3629" i="1"/>
  <c r="L3629" i="1" s="1"/>
  <c r="F3630" i="1"/>
  <c r="L3630" i="1" s="1"/>
  <c r="F3631" i="1"/>
  <c r="L3631" i="1" s="1"/>
  <c r="F3632" i="1"/>
  <c r="L3632" i="1" s="1"/>
  <c r="F3633" i="1"/>
  <c r="L3633" i="1" s="1"/>
  <c r="F3634" i="1"/>
  <c r="L3634" i="1" s="1"/>
  <c r="F3635" i="1"/>
  <c r="L3635" i="1" s="1"/>
  <c r="F3636" i="1"/>
  <c r="L3636" i="1" s="1"/>
  <c r="F3637" i="1"/>
  <c r="L3637" i="1" s="1"/>
  <c r="F3638" i="1"/>
  <c r="L3638" i="1" s="1"/>
  <c r="F3639" i="1"/>
  <c r="L3639" i="1" s="1"/>
  <c r="F3640" i="1"/>
  <c r="L3640" i="1" s="1"/>
  <c r="F3641" i="1"/>
  <c r="L3641" i="1" s="1"/>
  <c r="F3642" i="1"/>
  <c r="L3642" i="1" s="1"/>
  <c r="F3643" i="1"/>
  <c r="L3643" i="1" s="1"/>
  <c r="F3644" i="1"/>
  <c r="L3644" i="1" s="1"/>
  <c r="F3645" i="1"/>
  <c r="L3645" i="1" s="1"/>
  <c r="F3646" i="1"/>
  <c r="L3646" i="1" s="1"/>
  <c r="F3647" i="1"/>
  <c r="L3647" i="1" s="1"/>
  <c r="F3648" i="1"/>
  <c r="L3648" i="1" s="1"/>
  <c r="F3649" i="1"/>
  <c r="L3649" i="1" s="1"/>
  <c r="F3650" i="1"/>
  <c r="L3650" i="1" s="1"/>
  <c r="F3651" i="1"/>
  <c r="L3651" i="1" s="1"/>
  <c r="F3652" i="1"/>
  <c r="L3652" i="1" s="1"/>
  <c r="F3653" i="1"/>
  <c r="L3653" i="1" s="1"/>
  <c r="F3654" i="1"/>
  <c r="L3654" i="1" s="1"/>
  <c r="F3655" i="1"/>
  <c r="L3655" i="1" s="1"/>
  <c r="F3656" i="1"/>
  <c r="L3656" i="1" s="1"/>
  <c r="F3657" i="1"/>
  <c r="L3657" i="1" s="1"/>
  <c r="F3658" i="1"/>
  <c r="L3658" i="1" s="1"/>
  <c r="F3659" i="1"/>
  <c r="L3659" i="1" s="1"/>
  <c r="F3660" i="1"/>
  <c r="L3660" i="1" s="1"/>
  <c r="F3661" i="1"/>
  <c r="L3661" i="1" s="1"/>
  <c r="F3662" i="1"/>
  <c r="L3662" i="1" s="1"/>
  <c r="F3663" i="1"/>
  <c r="L3663" i="1" s="1"/>
  <c r="F3664" i="1"/>
  <c r="L3664" i="1" s="1"/>
  <c r="F3665" i="1"/>
  <c r="L3665" i="1" s="1"/>
  <c r="F3666" i="1"/>
  <c r="L3666" i="1" s="1"/>
  <c r="F3667" i="1"/>
  <c r="L3667" i="1" s="1"/>
  <c r="F3668" i="1"/>
  <c r="L3668" i="1" s="1"/>
  <c r="F3669" i="1"/>
  <c r="L3669" i="1" s="1"/>
  <c r="F3670" i="1"/>
  <c r="L3670" i="1" s="1"/>
  <c r="F3671" i="1"/>
  <c r="L3671" i="1" s="1"/>
  <c r="F3672" i="1"/>
  <c r="L3672" i="1" s="1"/>
  <c r="F3673" i="1"/>
  <c r="L3673" i="1" s="1"/>
  <c r="F3674" i="1"/>
  <c r="L3674" i="1" s="1"/>
  <c r="F3675" i="1"/>
  <c r="L3675" i="1" s="1"/>
  <c r="F3676" i="1"/>
  <c r="L3676" i="1" s="1"/>
  <c r="F3677" i="1"/>
  <c r="L3677" i="1" s="1"/>
  <c r="F3678" i="1"/>
  <c r="L3678" i="1" s="1"/>
  <c r="F3679" i="1"/>
  <c r="L3679" i="1" s="1"/>
  <c r="F3680" i="1"/>
  <c r="L3680" i="1" s="1"/>
  <c r="F3681" i="1"/>
  <c r="L3681" i="1" s="1"/>
  <c r="F3682" i="1"/>
  <c r="L3682" i="1" s="1"/>
  <c r="F3683" i="1"/>
  <c r="L3683" i="1" s="1"/>
  <c r="F3684" i="1"/>
  <c r="L3684" i="1" s="1"/>
  <c r="F3685" i="1"/>
  <c r="L3685" i="1" s="1"/>
  <c r="F3686" i="1"/>
  <c r="L3686" i="1" s="1"/>
  <c r="F3687" i="1"/>
  <c r="L3687" i="1" s="1"/>
  <c r="F3688" i="1"/>
  <c r="L3688" i="1" s="1"/>
  <c r="F3689" i="1"/>
  <c r="L3689" i="1" s="1"/>
  <c r="F3690" i="1"/>
  <c r="L3690" i="1" s="1"/>
  <c r="F3691" i="1"/>
  <c r="L3691" i="1" s="1"/>
  <c r="F3692" i="1"/>
  <c r="L3692" i="1" s="1"/>
  <c r="F3693" i="1"/>
  <c r="L3693" i="1" s="1"/>
  <c r="F3694" i="1"/>
  <c r="L3694" i="1" s="1"/>
  <c r="F3695" i="1"/>
  <c r="L3695" i="1" s="1"/>
  <c r="F3696" i="1"/>
  <c r="L3696" i="1" s="1"/>
  <c r="F3697" i="1"/>
  <c r="L3697" i="1" s="1"/>
  <c r="F3698" i="1"/>
  <c r="L3698" i="1" s="1"/>
  <c r="F3699" i="1"/>
  <c r="L3699" i="1" s="1"/>
  <c r="F3700" i="1"/>
  <c r="L3700" i="1" s="1"/>
  <c r="F3701" i="1"/>
  <c r="L3701" i="1" s="1"/>
  <c r="F3702" i="1"/>
  <c r="L3702" i="1" s="1"/>
  <c r="F3703" i="1"/>
  <c r="L3703" i="1" s="1"/>
  <c r="F3704" i="1"/>
  <c r="L3704" i="1" s="1"/>
  <c r="F3705" i="1"/>
  <c r="L3705" i="1" s="1"/>
  <c r="F3706" i="1"/>
  <c r="L3706" i="1" s="1"/>
  <c r="F3707" i="1"/>
  <c r="L3707" i="1" s="1"/>
  <c r="F3708" i="1"/>
  <c r="L3708" i="1" s="1"/>
  <c r="F3709" i="1"/>
  <c r="L3709" i="1" s="1"/>
  <c r="F3710" i="1"/>
  <c r="L3710" i="1" s="1"/>
  <c r="F3711" i="1"/>
  <c r="L3711" i="1" s="1"/>
  <c r="F3712" i="1"/>
  <c r="L3712" i="1" s="1"/>
  <c r="F3713" i="1"/>
  <c r="L3713" i="1" s="1"/>
  <c r="F3714" i="1"/>
  <c r="L3714" i="1" s="1"/>
  <c r="F3715" i="1"/>
  <c r="L3715" i="1" s="1"/>
  <c r="F3716" i="1"/>
  <c r="L3716" i="1" s="1"/>
  <c r="F3717" i="1"/>
  <c r="L3717" i="1" s="1"/>
  <c r="F3718" i="1"/>
  <c r="L3718" i="1" s="1"/>
  <c r="F3719" i="1"/>
  <c r="L3719" i="1" s="1"/>
  <c r="F3720" i="1"/>
  <c r="L3720" i="1" s="1"/>
  <c r="F3721" i="1"/>
  <c r="L3721" i="1" s="1"/>
  <c r="F3722" i="1"/>
  <c r="L3722" i="1" s="1"/>
  <c r="F3723" i="1"/>
  <c r="L3723" i="1" s="1"/>
  <c r="F3724" i="1"/>
  <c r="L3724" i="1" s="1"/>
  <c r="F3725" i="1"/>
  <c r="L3725" i="1" s="1"/>
  <c r="F3726" i="1"/>
  <c r="L3726" i="1" s="1"/>
  <c r="F3727" i="1"/>
  <c r="L3727" i="1" s="1"/>
  <c r="F3728" i="1"/>
  <c r="L3728" i="1" s="1"/>
  <c r="F3729" i="1"/>
  <c r="L3729" i="1" s="1"/>
  <c r="F3730" i="1"/>
  <c r="L3730" i="1" s="1"/>
  <c r="F3731" i="1"/>
  <c r="L3731" i="1" s="1"/>
  <c r="F3732" i="1"/>
  <c r="L3732" i="1" s="1"/>
  <c r="F3733" i="1"/>
  <c r="L3733" i="1" s="1"/>
  <c r="F3734" i="1"/>
  <c r="L3734" i="1" s="1"/>
  <c r="F3735" i="1"/>
  <c r="L3735" i="1" s="1"/>
  <c r="F3736" i="1"/>
  <c r="L3736" i="1" s="1"/>
  <c r="F3737" i="1"/>
  <c r="L3737" i="1" s="1"/>
  <c r="F3738" i="1"/>
  <c r="L3738" i="1" s="1"/>
  <c r="F3739" i="1"/>
  <c r="L3739" i="1" s="1"/>
  <c r="F3740" i="1"/>
  <c r="L3740" i="1" s="1"/>
  <c r="F3741" i="1"/>
  <c r="L3741" i="1" s="1"/>
  <c r="F3742" i="1"/>
  <c r="L3742" i="1" s="1"/>
  <c r="F3743" i="1"/>
  <c r="L3743" i="1" s="1"/>
  <c r="F3744" i="1"/>
  <c r="L3744" i="1" s="1"/>
  <c r="F3745" i="1"/>
  <c r="L3745" i="1" s="1"/>
  <c r="F3746" i="1"/>
  <c r="L3746" i="1" s="1"/>
  <c r="F3747" i="1"/>
  <c r="L3747" i="1" s="1"/>
  <c r="F3748" i="1"/>
  <c r="L3748" i="1" s="1"/>
  <c r="F3749" i="1"/>
  <c r="L3749" i="1" s="1"/>
  <c r="F3750" i="1"/>
  <c r="L3750" i="1" s="1"/>
  <c r="F3751" i="1"/>
  <c r="L3751" i="1" s="1"/>
  <c r="F3752" i="1"/>
  <c r="L3752" i="1" s="1"/>
  <c r="F3753" i="1"/>
  <c r="L3753" i="1" s="1"/>
  <c r="F3754" i="1"/>
  <c r="L3754" i="1" s="1"/>
  <c r="F3755" i="1"/>
  <c r="L3755" i="1" s="1"/>
  <c r="F3756" i="1"/>
  <c r="L3756" i="1" s="1"/>
  <c r="F3757" i="1"/>
  <c r="L3757" i="1" s="1"/>
  <c r="F3758" i="1"/>
  <c r="L3758" i="1" s="1"/>
  <c r="F3759" i="1"/>
  <c r="L3759" i="1" s="1"/>
  <c r="F3760" i="1"/>
  <c r="L3760" i="1" s="1"/>
  <c r="F3761" i="1"/>
  <c r="L3761" i="1" s="1"/>
  <c r="F3762" i="1"/>
  <c r="L3762" i="1" s="1"/>
  <c r="F3763" i="1"/>
  <c r="L3763" i="1" s="1"/>
  <c r="F3764" i="1"/>
  <c r="L3764" i="1" s="1"/>
  <c r="F3765" i="1"/>
  <c r="L3765" i="1" s="1"/>
  <c r="F3766" i="1"/>
  <c r="L3766" i="1" s="1"/>
  <c r="F3767" i="1"/>
  <c r="L3767" i="1" s="1"/>
  <c r="F3768" i="1"/>
  <c r="L3768" i="1" s="1"/>
  <c r="F3769" i="1"/>
  <c r="L3769" i="1" s="1"/>
  <c r="F3770" i="1"/>
  <c r="L3770" i="1" s="1"/>
  <c r="F3771" i="1"/>
  <c r="L3771" i="1" s="1"/>
  <c r="F3772" i="1"/>
  <c r="L3772" i="1" s="1"/>
  <c r="F3773" i="1"/>
  <c r="L3773" i="1" s="1"/>
  <c r="F3774" i="1"/>
  <c r="L3774" i="1" s="1"/>
  <c r="F3775" i="1"/>
  <c r="L3775" i="1" s="1"/>
  <c r="F3776" i="1"/>
  <c r="L3776" i="1" s="1"/>
  <c r="F3777" i="1"/>
  <c r="L3777" i="1" s="1"/>
  <c r="F3778" i="1"/>
  <c r="L3778" i="1" s="1"/>
  <c r="F3779" i="1"/>
  <c r="L3779" i="1" s="1"/>
  <c r="F3780" i="1"/>
  <c r="L3780" i="1" s="1"/>
  <c r="F3781" i="1"/>
  <c r="L3781" i="1" s="1"/>
  <c r="F3782" i="1"/>
  <c r="L3782" i="1" s="1"/>
  <c r="F3783" i="1"/>
  <c r="L3783" i="1" s="1"/>
  <c r="F3784" i="1"/>
  <c r="L3784" i="1" s="1"/>
  <c r="F3785" i="1"/>
  <c r="L3785" i="1" s="1"/>
  <c r="F3786" i="1"/>
  <c r="L3786" i="1" s="1"/>
  <c r="F3787" i="1"/>
  <c r="L3787" i="1" s="1"/>
  <c r="F3788" i="1"/>
  <c r="L3788" i="1" s="1"/>
  <c r="F3789" i="1"/>
  <c r="L3789" i="1" s="1"/>
  <c r="F3790" i="1"/>
  <c r="L3790" i="1" s="1"/>
  <c r="F3791" i="1"/>
  <c r="L3791" i="1" s="1"/>
  <c r="F3792" i="1"/>
  <c r="L3792" i="1" s="1"/>
  <c r="F3793" i="1"/>
  <c r="L3793" i="1" s="1"/>
  <c r="F3794" i="1"/>
  <c r="L3794" i="1" s="1"/>
  <c r="F3795" i="1"/>
  <c r="L3795" i="1" s="1"/>
  <c r="F3796" i="1"/>
  <c r="L3796" i="1" s="1"/>
  <c r="F3797" i="1"/>
  <c r="L3797" i="1" s="1"/>
  <c r="F3798" i="1"/>
  <c r="L3798" i="1" s="1"/>
  <c r="F3799" i="1"/>
  <c r="L3799" i="1" s="1"/>
  <c r="F3800" i="1"/>
  <c r="L3800" i="1" s="1"/>
  <c r="F3801" i="1"/>
  <c r="L3801" i="1" s="1"/>
  <c r="F3802" i="1"/>
  <c r="L3802" i="1" s="1"/>
  <c r="F3803" i="1"/>
  <c r="L3803" i="1" s="1"/>
  <c r="F3804" i="1"/>
  <c r="L3804" i="1" s="1"/>
  <c r="F3805" i="1"/>
  <c r="L3805" i="1" s="1"/>
  <c r="F3806" i="1"/>
  <c r="L3806" i="1" s="1"/>
  <c r="F3807" i="1"/>
  <c r="L3807" i="1" s="1"/>
  <c r="F3808" i="1"/>
  <c r="L3808" i="1" s="1"/>
  <c r="F3809" i="1"/>
  <c r="L3809" i="1" s="1"/>
  <c r="F3810" i="1"/>
  <c r="L3810" i="1" s="1"/>
  <c r="F3811" i="1"/>
  <c r="L3811" i="1" s="1"/>
  <c r="F3812" i="1"/>
  <c r="L3812" i="1" s="1"/>
  <c r="F3813" i="1"/>
  <c r="L3813" i="1" s="1"/>
  <c r="F3814" i="1"/>
  <c r="L3814" i="1" s="1"/>
  <c r="F3815" i="1"/>
  <c r="L3815" i="1" s="1"/>
  <c r="F3816" i="1"/>
  <c r="L3816" i="1" s="1"/>
  <c r="F3817" i="1"/>
  <c r="L3817" i="1" s="1"/>
  <c r="F3818" i="1"/>
  <c r="L3818" i="1" s="1"/>
  <c r="F3819" i="1"/>
  <c r="L3819" i="1" s="1"/>
  <c r="F3820" i="1"/>
  <c r="L3820" i="1" s="1"/>
  <c r="F3821" i="1"/>
  <c r="L3821" i="1" s="1"/>
  <c r="F3822" i="1"/>
  <c r="L3822" i="1" s="1"/>
  <c r="F3823" i="1"/>
  <c r="L3823" i="1" s="1"/>
  <c r="F3824" i="1"/>
  <c r="L3824" i="1" s="1"/>
  <c r="F3825" i="1"/>
  <c r="L3825" i="1" s="1"/>
  <c r="F3826" i="1"/>
  <c r="L3826" i="1" s="1"/>
  <c r="F3827" i="1"/>
  <c r="L3827" i="1" s="1"/>
  <c r="F3828" i="1"/>
  <c r="L3828" i="1" s="1"/>
  <c r="F3829" i="1"/>
  <c r="L3829" i="1" s="1"/>
  <c r="F3830" i="1"/>
  <c r="L3830" i="1" s="1"/>
  <c r="F3831" i="1"/>
  <c r="L3831" i="1" s="1"/>
  <c r="F3832" i="1"/>
  <c r="L3832" i="1" s="1"/>
  <c r="F3833" i="1"/>
  <c r="L3833" i="1" s="1"/>
  <c r="F3834" i="1"/>
  <c r="L3834" i="1" s="1"/>
  <c r="F3835" i="1"/>
  <c r="L3835" i="1" s="1"/>
  <c r="F3836" i="1"/>
  <c r="L3836" i="1" s="1"/>
  <c r="F3837" i="1"/>
  <c r="L3837" i="1" s="1"/>
  <c r="F3838" i="1"/>
  <c r="L3838" i="1" s="1"/>
  <c r="F3839" i="1"/>
  <c r="L3839" i="1" s="1"/>
  <c r="F3840" i="1"/>
  <c r="L3840" i="1" s="1"/>
  <c r="F3841" i="1"/>
  <c r="L3841" i="1" s="1"/>
  <c r="F3842" i="1"/>
  <c r="L3842" i="1" s="1"/>
  <c r="F3843" i="1"/>
  <c r="L3843" i="1" s="1"/>
  <c r="F3844" i="1"/>
  <c r="L3844" i="1" s="1"/>
  <c r="F3845" i="1"/>
  <c r="L3845" i="1" s="1"/>
  <c r="F3846" i="1"/>
  <c r="L3846" i="1" s="1"/>
  <c r="F3847" i="1"/>
  <c r="L3847" i="1" s="1"/>
  <c r="F3848" i="1"/>
  <c r="L3848" i="1" s="1"/>
  <c r="F3849" i="1"/>
  <c r="L3849" i="1" s="1"/>
  <c r="F3850" i="1"/>
  <c r="L3850" i="1" s="1"/>
  <c r="F3851" i="1"/>
  <c r="L3851" i="1" s="1"/>
  <c r="F3852" i="1"/>
  <c r="L3852" i="1" s="1"/>
  <c r="F3853" i="1"/>
  <c r="L3853" i="1" s="1"/>
  <c r="F3854" i="1"/>
  <c r="L3854" i="1" s="1"/>
  <c r="F3855" i="1"/>
  <c r="L3855" i="1" s="1"/>
  <c r="F3856" i="1"/>
  <c r="L3856" i="1" s="1"/>
  <c r="F3857" i="1"/>
  <c r="L3857" i="1" s="1"/>
  <c r="F3858" i="1"/>
  <c r="L3858" i="1" s="1"/>
  <c r="F3859" i="1"/>
  <c r="L3859" i="1" s="1"/>
  <c r="F3860" i="1"/>
  <c r="L3860" i="1" s="1"/>
  <c r="F3861" i="1"/>
  <c r="L3861" i="1" s="1"/>
  <c r="F3862" i="1"/>
  <c r="L3862" i="1" s="1"/>
  <c r="F3863" i="1"/>
  <c r="L3863" i="1" s="1"/>
  <c r="F3864" i="1"/>
  <c r="L3864" i="1" s="1"/>
  <c r="F3865" i="1"/>
  <c r="L3865" i="1" s="1"/>
  <c r="F3866" i="1"/>
  <c r="L3866" i="1" s="1"/>
  <c r="F3867" i="1"/>
  <c r="L3867" i="1" s="1"/>
  <c r="F3868" i="1"/>
  <c r="L3868" i="1" s="1"/>
  <c r="F3869" i="1"/>
  <c r="L3869" i="1" s="1"/>
  <c r="F3870" i="1"/>
  <c r="L3870" i="1" s="1"/>
  <c r="F3871" i="1"/>
  <c r="L3871" i="1" s="1"/>
  <c r="F3872" i="1"/>
  <c r="L3872" i="1" s="1"/>
  <c r="F3873" i="1"/>
  <c r="L3873" i="1" s="1"/>
  <c r="F3874" i="1"/>
  <c r="L3874" i="1" s="1"/>
  <c r="F3875" i="1"/>
  <c r="L3875" i="1" s="1"/>
  <c r="F3876" i="1"/>
  <c r="L3876" i="1" s="1"/>
  <c r="F3877" i="1"/>
  <c r="L3877" i="1" s="1"/>
  <c r="F3878" i="1"/>
  <c r="L3878" i="1" s="1"/>
  <c r="F3879" i="1"/>
  <c r="L3879" i="1" s="1"/>
  <c r="F3880" i="1"/>
  <c r="L3880" i="1" s="1"/>
  <c r="F3881" i="1"/>
  <c r="L3881" i="1" s="1"/>
  <c r="F3882" i="1"/>
  <c r="L3882" i="1" s="1"/>
  <c r="F3883" i="1"/>
  <c r="L3883" i="1" s="1"/>
  <c r="F3884" i="1"/>
  <c r="L3884" i="1" s="1"/>
  <c r="F3885" i="1"/>
  <c r="L3885" i="1" s="1"/>
  <c r="F3886" i="1"/>
  <c r="L3886" i="1" s="1"/>
  <c r="F3887" i="1"/>
  <c r="L3887" i="1" s="1"/>
  <c r="F3888" i="1"/>
  <c r="L3888" i="1" s="1"/>
  <c r="F3889" i="1"/>
  <c r="L3889" i="1" s="1"/>
  <c r="F3890" i="1"/>
  <c r="L3890" i="1" s="1"/>
  <c r="F3891" i="1"/>
  <c r="L3891" i="1" s="1"/>
  <c r="F3892" i="1"/>
  <c r="L3892" i="1" s="1"/>
  <c r="F3893" i="1"/>
  <c r="L3893" i="1" s="1"/>
  <c r="F3894" i="1"/>
  <c r="L3894" i="1" s="1"/>
  <c r="F3895" i="1"/>
  <c r="L3895" i="1" s="1"/>
  <c r="F3896" i="1"/>
  <c r="L3896" i="1" s="1"/>
  <c r="F3897" i="1"/>
  <c r="L3897" i="1" s="1"/>
  <c r="F3898" i="1"/>
  <c r="L3898" i="1" s="1"/>
  <c r="F3899" i="1"/>
  <c r="L3899" i="1" s="1"/>
  <c r="F3900" i="1"/>
  <c r="L3900" i="1" s="1"/>
  <c r="F3901" i="1"/>
  <c r="L3901" i="1" s="1"/>
  <c r="F3902" i="1"/>
  <c r="L3902" i="1" s="1"/>
  <c r="F3903" i="1"/>
  <c r="L3903" i="1" s="1"/>
  <c r="F3904" i="1"/>
  <c r="L3904" i="1" s="1"/>
  <c r="F3905" i="1"/>
  <c r="L3905" i="1" s="1"/>
  <c r="F3906" i="1"/>
  <c r="L3906" i="1" s="1"/>
  <c r="F3907" i="1"/>
  <c r="L3907" i="1" s="1"/>
  <c r="F3908" i="1"/>
  <c r="L3908" i="1" s="1"/>
  <c r="F3909" i="1"/>
  <c r="L3909" i="1" s="1"/>
  <c r="F3910" i="1"/>
  <c r="L3910" i="1" s="1"/>
  <c r="F3911" i="1"/>
  <c r="L3911" i="1" s="1"/>
  <c r="F3912" i="1"/>
  <c r="L3912" i="1" s="1"/>
  <c r="F3913" i="1"/>
  <c r="L3913" i="1" s="1"/>
  <c r="F3914" i="1"/>
  <c r="L3914" i="1" s="1"/>
  <c r="F3915" i="1"/>
  <c r="L3915" i="1" s="1"/>
  <c r="F3916" i="1"/>
  <c r="L3916" i="1" s="1"/>
  <c r="F3917" i="1"/>
  <c r="L3917" i="1" s="1"/>
  <c r="F3918" i="1"/>
  <c r="L3918" i="1" s="1"/>
  <c r="F3919" i="1"/>
  <c r="L3919" i="1" s="1"/>
  <c r="F3920" i="1"/>
  <c r="L3920" i="1" s="1"/>
  <c r="F3921" i="1"/>
  <c r="L3921" i="1" s="1"/>
  <c r="F3922" i="1"/>
  <c r="L3922" i="1" s="1"/>
  <c r="F3923" i="1"/>
  <c r="L3923" i="1" s="1"/>
  <c r="F3924" i="1"/>
  <c r="L3924" i="1" s="1"/>
  <c r="F3925" i="1"/>
  <c r="L3925" i="1" s="1"/>
  <c r="F3926" i="1"/>
  <c r="L3926" i="1" s="1"/>
  <c r="F3927" i="1"/>
  <c r="L3927" i="1" s="1"/>
  <c r="F3928" i="1"/>
  <c r="L3928" i="1" s="1"/>
  <c r="F3929" i="1"/>
  <c r="L3929" i="1" s="1"/>
  <c r="F3930" i="1"/>
  <c r="L3930" i="1" s="1"/>
  <c r="F3931" i="1"/>
  <c r="L3931" i="1" s="1"/>
  <c r="F3932" i="1"/>
  <c r="L3932" i="1" s="1"/>
  <c r="F3933" i="1"/>
  <c r="L3933" i="1" s="1"/>
  <c r="F3934" i="1"/>
  <c r="L3934" i="1" s="1"/>
  <c r="F3935" i="1"/>
  <c r="L3935" i="1" s="1"/>
  <c r="F3936" i="1"/>
  <c r="L3936" i="1" s="1"/>
  <c r="F3937" i="1"/>
  <c r="L3937" i="1" s="1"/>
  <c r="F3938" i="1"/>
  <c r="L3938" i="1" s="1"/>
  <c r="F3939" i="1"/>
  <c r="L3939" i="1" s="1"/>
  <c r="F3940" i="1"/>
  <c r="L3940" i="1" s="1"/>
  <c r="F3941" i="1"/>
  <c r="L3941" i="1" s="1"/>
  <c r="F3942" i="1"/>
  <c r="L3942" i="1" s="1"/>
  <c r="F3943" i="1"/>
  <c r="L3943" i="1" s="1"/>
  <c r="F3944" i="1"/>
  <c r="L3944" i="1" s="1"/>
  <c r="F3945" i="1"/>
  <c r="L3945" i="1" s="1"/>
  <c r="F3946" i="1"/>
  <c r="L3946" i="1" s="1"/>
  <c r="F3947" i="1"/>
  <c r="L3947" i="1" s="1"/>
  <c r="F3948" i="1"/>
  <c r="L3948" i="1" s="1"/>
  <c r="F3949" i="1"/>
  <c r="L3949" i="1" s="1"/>
  <c r="F3950" i="1"/>
  <c r="L3950" i="1" s="1"/>
  <c r="F3951" i="1"/>
  <c r="L3951" i="1" s="1"/>
  <c r="F3952" i="1"/>
  <c r="L3952" i="1" s="1"/>
  <c r="F3953" i="1"/>
  <c r="L3953" i="1" s="1"/>
  <c r="F3954" i="1"/>
  <c r="L3954" i="1" s="1"/>
  <c r="F3955" i="1"/>
  <c r="L3955" i="1" s="1"/>
  <c r="F3956" i="1"/>
  <c r="L3956" i="1" s="1"/>
  <c r="F3957" i="1"/>
  <c r="L3957" i="1" s="1"/>
  <c r="F3958" i="1"/>
  <c r="L3958" i="1" s="1"/>
  <c r="F3959" i="1"/>
  <c r="L3959" i="1" s="1"/>
  <c r="F3960" i="1"/>
  <c r="L3960" i="1" s="1"/>
  <c r="F3961" i="1"/>
  <c r="L3961" i="1" s="1"/>
  <c r="F3962" i="1"/>
  <c r="L3962" i="1" s="1"/>
  <c r="F3963" i="1"/>
  <c r="L3963" i="1" s="1"/>
  <c r="F3964" i="1"/>
  <c r="L3964" i="1" s="1"/>
  <c r="F3965" i="1"/>
  <c r="L3965" i="1" s="1"/>
  <c r="F3966" i="1"/>
  <c r="L3966" i="1" s="1"/>
  <c r="F3967" i="1"/>
  <c r="L3967" i="1" s="1"/>
  <c r="F3968" i="1"/>
  <c r="L3968" i="1" s="1"/>
  <c r="F3969" i="1"/>
  <c r="L3969" i="1" s="1"/>
  <c r="F3970" i="1"/>
  <c r="L3970" i="1" s="1"/>
  <c r="F3971" i="1"/>
  <c r="L3971" i="1" s="1"/>
  <c r="F3972" i="1"/>
  <c r="L3972" i="1" s="1"/>
  <c r="F3973" i="1"/>
  <c r="L3973" i="1" s="1"/>
  <c r="F3974" i="1"/>
  <c r="L3974" i="1" s="1"/>
  <c r="F3975" i="1"/>
  <c r="L3975" i="1" s="1"/>
  <c r="F3976" i="1"/>
  <c r="L3976" i="1" s="1"/>
  <c r="F3977" i="1"/>
  <c r="L3977" i="1" s="1"/>
  <c r="F3978" i="1"/>
  <c r="L3978" i="1" s="1"/>
  <c r="F3979" i="1"/>
  <c r="L3979" i="1" s="1"/>
  <c r="F3980" i="1"/>
  <c r="L3980" i="1" s="1"/>
  <c r="F3981" i="1"/>
  <c r="L3981" i="1" s="1"/>
  <c r="F3982" i="1"/>
  <c r="L3982" i="1" s="1"/>
  <c r="F3983" i="1"/>
  <c r="L3983" i="1" s="1"/>
  <c r="F3984" i="1"/>
  <c r="L3984" i="1" s="1"/>
  <c r="F3985" i="1"/>
  <c r="L3985" i="1" s="1"/>
  <c r="F3986" i="1"/>
  <c r="L3986" i="1" s="1"/>
  <c r="F3987" i="1"/>
  <c r="L3987" i="1" s="1"/>
  <c r="F3988" i="1"/>
  <c r="L3988" i="1" s="1"/>
  <c r="F3989" i="1"/>
  <c r="L3989" i="1" s="1"/>
  <c r="F3990" i="1"/>
  <c r="L3990" i="1" s="1"/>
  <c r="F3991" i="1"/>
  <c r="L3991" i="1" s="1"/>
  <c r="F3992" i="1"/>
  <c r="L3992" i="1" s="1"/>
  <c r="F3993" i="1"/>
  <c r="L3993" i="1" s="1"/>
  <c r="F3994" i="1"/>
  <c r="L3994" i="1" s="1"/>
  <c r="F3995" i="1"/>
  <c r="L3995" i="1" s="1"/>
  <c r="F3996" i="1"/>
  <c r="L3996" i="1" s="1"/>
  <c r="F3997" i="1"/>
  <c r="L3997" i="1" s="1"/>
  <c r="F3998" i="1"/>
  <c r="L3998" i="1" s="1"/>
  <c r="F3999" i="1"/>
  <c r="L3999" i="1" s="1"/>
  <c r="F4000" i="1"/>
  <c r="L4000" i="1" s="1"/>
  <c r="F4001" i="1"/>
  <c r="L4001" i="1" s="1"/>
  <c r="F4002" i="1"/>
  <c r="L4002" i="1" s="1"/>
  <c r="F4003" i="1"/>
  <c r="L4003" i="1" s="1"/>
  <c r="F4004" i="1"/>
  <c r="L4004" i="1" s="1"/>
  <c r="F4005" i="1"/>
  <c r="L4005" i="1" s="1"/>
  <c r="F4006" i="1"/>
  <c r="L4006" i="1" s="1"/>
  <c r="F4007" i="1"/>
  <c r="L4007" i="1" s="1"/>
  <c r="F4008" i="1"/>
  <c r="L4008" i="1" s="1"/>
  <c r="F4009" i="1"/>
  <c r="L4009" i="1" s="1"/>
  <c r="F4010" i="1"/>
  <c r="L4010" i="1" s="1"/>
  <c r="F4011" i="1"/>
  <c r="L4011" i="1" s="1"/>
  <c r="F4012" i="1"/>
  <c r="L4012" i="1" s="1"/>
  <c r="F4013" i="1"/>
  <c r="L4013" i="1" s="1"/>
  <c r="F4014" i="1"/>
  <c r="L4014" i="1" s="1"/>
  <c r="F4015" i="1"/>
  <c r="L4015" i="1" s="1"/>
  <c r="F4016" i="1"/>
  <c r="L4016" i="1" s="1"/>
  <c r="F4017" i="1"/>
  <c r="L4017" i="1" s="1"/>
  <c r="F4018" i="1"/>
  <c r="L4018" i="1" s="1"/>
  <c r="F4019" i="1"/>
  <c r="L4019" i="1" s="1"/>
  <c r="F4020" i="1"/>
  <c r="L4020" i="1" s="1"/>
  <c r="F4021" i="1"/>
  <c r="L4021" i="1" s="1"/>
  <c r="F4022" i="1"/>
  <c r="L4022" i="1" s="1"/>
  <c r="F4023" i="1"/>
  <c r="L4023" i="1" s="1"/>
  <c r="F4024" i="1"/>
  <c r="L4024" i="1" s="1"/>
  <c r="F4025" i="1"/>
  <c r="L4025" i="1" s="1"/>
  <c r="F4026" i="1"/>
  <c r="L4026" i="1" s="1"/>
  <c r="F4027" i="1"/>
  <c r="L4027" i="1" s="1"/>
  <c r="F4028" i="1"/>
  <c r="L4028" i="1" s="1"/>
  <c r="F4029" i="1"/>
  <c r="L4029" i="1" s="1"/>
  <c r="F4030" i="1"/>
  <c r="L4030" i="1" s="1"/>
  <c r="F4031" i="1"/>
  <c r="L4031" i="1" s="1"/>
  <c r="F4032" i="1"/>
  <c r="L4032" i="1" s="1"/>
  <c r="F4033" i="1"/>
  <c r="L4033" i="1" s="1"/>
  <c r="F4034" i="1"/>
  <c r="L4034" i="1" s="1"/>
  <c r="F4035" i="1"/>
  <c r="L4035" i="1" s="1"/>
  <c r="F4036" i="1"/>
  <c r="L4036" i="1" s="1"/>
  <c r="F4037" i="1"/>
  <c r="L4037" i="1" s="1"/>
  <c r="F4038" i="1"/>
  <c r="L4038" i="1" s="1"/>
  <c r="F4039" i="1"/>
  <c r="L4039" i="1" s="1"/>
  <c r="F4040" i="1"/>
  <c r="L4040" i="1" s="1"/>
  <c r="F4041" i="1"/>
  <c r="L4041" i="1" s="1"/>
  <c r="F4042" i="1"/>
  <c r="L4042" i="1" s="1"/>
  <c r="F4043" i="1"/>
  <c r="L4043" i="1" s="1"/>
  <c r="F4044" i="1"/>
  <c r="L4044" i="1" s="1"/>
  <c r="F4045" i="1"/>
  <c r="L4045" i="1" s="1"/>
  <c r="F4046" i="1"/>
  <c r="L4046" i="1" s="1"/>
  <c r="F4047" i="1"/>
  <c r="L4047" i="1" s="1"/>
  <c r="F4048" i="1"/>
  <c r="L4048" i="1" s="1"/>
  <c r="F4049" i="1"/>
  <c r="L4049" i="1" s="1"/>
  <c r="F4050" i="1"/>
  <c r="L4050" i="1" s="1"/>
  <c r="F4051" i="1"/>
  <c r="L4051" i="1" s="1"/>
  <c r="F4052" i="1"/>
  <c r="L4052" i="1" s="1"/>
  <c r="F4053" i="1"/>
  <c r="L4053" i="1" s="1"/>
  <c r="F4054" i="1"/>
  <c r="L4054" i="1" s="1"/>
  <c r="F4055" i="1"/>
  <c r="L4055" i="1" s="1"/>
  <c r="F4056" i="1"/>
  <c r="L4056" i="1" s="1"/>
  <c r="F4057" i="1"/>
  <c r="L4057" i="1" s="1"/>
  <c r="F4058" i="1"/>
  <c r="L4058" i="1" s="1"/>
  <c r="F4059" i="1"/>
  <c r="L4059" i="1" s="1"/>
  <c r="F4060" i="1"/>
  <c r="L4060" i="1" s="1"/>
  <c r="F4061" i="1"/>
  <c r="L4061" i="1" s="1"/>
  <c r="F4062" i="1"/>
  <c r="L4062" i="1" s="1"/>
  <c r="F4063" i="1"/>
  <c r="L4063" i="1" s="1"/>
  <c r="F4064" i="1"/>
  <c r="L4064" i="1" s="1"/>
  <c r="F4065" i="1"/>
  <c r="L4065" i="1" s="1"/>
  <c r="F4066" i="1"/>
  <c r="L4066" i="1" s="1"/>
  <c r="F4067" i="1"/>
  <c r="L4067" i="1" s="1"/>
  <c r="F4068" i="1"/>
  <c r="L4068" i="1" s="1"/>
  <c r="F4069" i="1"/>
  <c r="L4069" i="1" s="1"/>
  <c r="F4070" i="1"/>
  <c r="L4070" i="1" s="1"/>
  <c r="F4071" i="1"/>
  <c r="L4071" i="1" s="1"/>
  <c r="F4072" i="1"/>
  <c r="L4072" i="1" s="1"/>
  <c r="F4073" i="1"/>
  <c r="L4073" i="1" s="1"/>
  <c r="F4074" i="1"/>
  <c r="L4074" i="1" s="1"/>
  <c r="F4075" i="1"/>
  <c r="L4075" i="1" s="1"/>
  <c r="F4076" i="1"/>
  <c r="L4076" i="1" s="1"/>
  <c r="F4077" i="1"/>
  <c r="L4077" i="1" s="1"/>
  <c r="F4078" i="1"/>
  <c r="L4078" i="1" s="1"/>
  <c r="F4079" i="1"/>
  <c r="L4079" i="1" s="1"/>
  <c r="F4080" i="1"/>
  <c r="L4080" i="1" s="1"/>
  <c r="F4081" i="1"/>
  <c r="L4081" i="1" s="1"/>
  <c r="F4082" i="1"/>
  <c r="L4082" i="1" s="1"/>
  <c r="F4083" i="1"/>
  <c r="L4083" i="1" s="1"/>
  <c r="F4084" i="1"/>
  <c r="L4084" i="1" s="1"/>
  <c r="F4085" i="1"/>
  <c r="L4085" i="1" s="1"/>
  <c r="F4086" i="1"/>
  <c r="L4086" i="1" s="1"/>
  <c r="F4087" i="1"/>
  <c r="L4087" i="1" s="1"/>
  <c r="F4088" i="1"/>
  <c r="L4088" i="1" s="1"/>
  <c r="F4089" i="1"/>
  <c r="L4089" i="1" s="1"/>
  <c r="F4090" i="1"/>
  <c r="L4090" i="1" s="1"/>
  <c r="F4091" i="1"/>
  <c r="L4091" i="1" s="1"/>
  <c r="F4092" i="1"/>
  <c r="L4092" i="1" s="1"/>
  <c r="F4093" i="1"/>
  <c r="L4093" i="1" s="1"/>
  <c r="F4094" i="1"/>
  <c r="L4094" i="1" s="1"/>
  <c r="F4095" i="1"/>
  <c r="L4095" i="1" s="1"/>
  <c r="F4096" i="1"/>
  <c r="L4096" i="1" s="1"/>
  <c r="F4097" i="1"/>
  <c r="L4097" i="1" s="1"/>
  <c r="F4098" i="1"/>
  <c r="L4098" i="1" s="1"/>
  <c r="F4099" i="1"/>
  <c r="L4099" i="1" s="1"/>
  <c r="F4100" i="1"/>
  <c r="L4100" i="1" s="1"/>
  <c r="F4101" i="1"/>
  <c r="L4101" i="1" s="1"/>
  <c r="F4102" i="1"/>
  <c r="L4102" i="1" s="1"/>
  <c r="F4103" i="1"/>
  <c r="L4103" i="1" s="1"/>
  <c r="F4104" i="1"/>
  <c r="L4104" i="1" s="1"/>
  <c r="F4105" i="1"/>
  <c r="L4105" i="1" s="1"/>
  <c r="F4106" i="1"/>
  <c r="L4106" i="1" s="1"/>
  <c r="F4107" i="1"/>
  <c r="L4107" i="1" s="1"/>
  <c r="F4108" i="1"/>
  <c r="L4108" i="1" s="1"/>
  <c r="F4109" i="1"/>
  <c r="L4109" i="1" s="1"/>
  <c r="F4110" i="1"/>
  <c r="L4110" i="1" s="1"/>
  <c r="F4111" i="1"/>
  <c r="L4111" i="1" s="1"/>
  <c r="F4112" i="1"/>
  <c r="L4112" i="1" s="1"/>
  <c r="F4113" i="1"/>
  <c r="L4113" i="1" s="1"/>
  <c r="F4114" i="1"/>
  <c r="L4114" i="1" s="1"/>
  <c r="F4115" i="1"/>
  <c r="L4115" i="1" s="1"/>
  <c r="F4116" i="1"/>
  <c r="L4116" i="1" s="1"/>
  <c r="F4117" i="1"/>
  <c r="L4117" i="1" s="1"/>
  <c r="F4118" i="1"/>
  <c r="L4118" i="1" s="1"/>
  <c r="F4119" i="1"/>
  <c r="L4119" i="1" s="1"/>
  <c r="F4120" i="1"/>
  <c r="L4120" i="1" s="1"/>
  <c r="F4121" i="1"/>
  <c r="L4121" i="1" s="1"/>
  <c r="F4122" i="1"/>
  <c r="L4122" i="1" s="1"/>
  <c r="F4123" i="1"/>
  <c r="L4123" i="1" s="1"/>
  <c r="F4124" i="1"/>
  <c r="L4124" i="1" s="1"/>
  <c r="F4125" i="1"/>
  <c r="L4125" i="1" s="1"/>
  <c r="F4126" i="1"/>
  <c r="L4126" i="1" s="1"/>
  <c r="F4127" i="1"/>
  <c r="L4127" i="1" s="1"/>
  <c r="F4128" i="1"/>
  <c r="L4128" i="1" s="1"/>
  <c r="F4129" i="1"/>
  <c r="L4129" i="1" s="1"/>
  <c r="F4130" i="1"/>
  <c r="L4130" i="1" s="1"/>
  <c r="F4131" i="1"/>
  <c r="L4131" i="1" s="1"/>
  <c r="F4132" i="1"/>
  <c r="L4132" i="1" s="1"/>
  <c r="F4133" i="1"/>
  <c r="L4133" i="1" s="1"/>
  <c r="F4134" i="1"/>
  <c r="L4134" i="1" s="1"/>
  <c r="F4135" i="1"/>
  <c r="L4135" i="1" s="1"/>
  <c r="F4136" i="1"/>
  <c r="L4136" i="1" s="1"/>
  <c r="F4137" i="1"/>
  <c r="L4137" i="1" s="1"/>
  <c r="F4138" i="1"/>
  <c r="L4138" i="1" s="1"/>
  <c r="F4139" i="1"/>
  <c r="L4139" i="1" s="1"/>
  <c r="F4140" i="1"/>
  <c r="L4140" i="1" s="1"/>
  <c r="F4141" i="1"/>
  <c r="L4141" i="1" s="1"/>
  <c r="F4142" i="1"/>
  <c r="L4142" i="1" s="1"/>
  <c r="F4143" i="1"/>
  <c r="L4143" i="1" s="1"/>
  <c r="F4144" i="1"/>
  <c r="L4144" i="1" s="1"/>
  <c r="F4145" i="1"/>
  <c r="L4145" i="1" s="1"/>
  <c r="F4146" i="1"/>
  <c r="L4146" i="1" s="1"/>
  <c r="F4147" i="1"/>
  <c r="L4147" i="1" s="1"/>
  <c r="F4148" i="1"/>
  <c r="L4148" i="1" s="1"/>
  <c r="F4149" i="1"/>
  <c r="L4149" i="1" s="1"/>
  <c r="F4150" i="1"/>
  <c r="L4150" i="1" s="1"/>
  <c r="F4151" i="1"/>
  <c r="L4151" i="1" s="1"/>
  <c r="F4152" i="1"/>
  <c r="L4152" i="1" s="1"/>
  <c r="F4153" i="1"/>
  <c r="L4153" i="1" s="1"/>
  <c r="F4154" i="1"/>
  <c r="L4154" i="1" s="1"/>
  <c r="F4155" i="1"/>
  <c r="L4155" i="1" s="1"/>
  <c r="F4156" i="1"/>
  <c r="L4156" i="1" s="1"/>
  <c r="F4157" i="1"/>
  <c r="L4157" i="1" s="1"/>
  <c r="F4158" i="1"/>
  <c r="L4158" i="1" s="1"/>
  <c r="F4159" i="1"/>
  <c r="L4159" i="1" s="1"/>
  <c r="F4160" i="1"/>
  <c r="L4160" i="1" s="1"/>
  <c r="F4161" i="1"/>
  <c r="L4161" i="1" s="1"/>
  <c r="F4162" i="1"/>
  <c r="L4162" i="1" s="1"/>
  <c r="F4163" i="1"/>
  <c r="L4163" i="1" s="1"/>
  <c r="F4164" i="1"/>
  <c r="L4164" i="1" s="1"/>
  <c r="F4165" i="1"/>
  <c r="L4165" i="1" s="1"/>
  <c r="F4166" i="1"/>
  <c r="L4166" i="1" s="1"/>
  <c r="F4167" i="1"/>
  <c r="L4167" i="1" s="1"/>
  <c r="F4168" i="1"/>
  <c r="L4168" i="1" s="1"/>
  <c r="F4169" i="1"/>
  <c r="L4169" i="1" s="1"/>
  <c r="F4170" i="1"/>
  <c r="L4170" i="1" s="1"/>
  <c r="F4171" i="1"/>
  <c r="L4171" i="1" s="1"/>
  <c r="F4172" i="1"/>
  <c r="L4172" i="1" s="1"/>
  <c r="F4173" i="1"/>
  <c r="L4173" i="1" s="1"/>
  <c r="F4174" i="1"/>
  <c r="L4174" i="1" s="1"/>
  <c r="F4175" i="1"/>
  <c r="L4175" i="1" s="1"/>
  <c r="F4176" i="1"/>
  <c r="L4176" i="1" s="1"/>
  <c r="F4177" i="1"/>
  <c r="L4177" i="1" s="1"/>
  <c r="F4178" i="1"/>
  <c r="L4178" i="1" s="1"/>
  <c r="F4179" i="1"/>
  <c r="L4179" i="1" s="1"/>
  <c r="F4180" i="1"/>
  <c r="L4180" i="1" s="1"/>
  <c r="F4181" i="1"/>
  <c r="L4181" i="1" s="1"/>
  <c r="F4182" i="1"/>
  <c r="L4182" i="1" s="1"/>
  <c r="F4183" i="1"/>
  <c r="L4183" i="1" s="1"/>
  <c r="F4184" i="1"/>
  <c r="L4184" i="1" s="1"/>
  <c r="F4185" i="1"/>
  <c r="L4185" i="1" s="1"/>
  <c r="F4186" i="1"/>
  <c r="L4186" i="1" s="1"/>
  <c r="F4187" i="1"/>
  <c r="L4187" i="1" s="1"/>
  <c r="F4188" i="1"/>
  <c r="L4188" i="1" s="1"/>
  <c r="F4189" i="1"/>
  <c r="L4189" i="1" s="1"/>
  <c r="F4190" i="1"/>
  <c r="L4190" i="1" s="1"/>
  <c r="F4191" i="1"/>
  <c r="L4191" i="1" s="1"/>
  <c r="F4192" i="1"/>
  <c r="L4192" i="1" s="1"/>
  <c r="F4193" i="1"/>
  <c r="L4193" i="1" s="1"/>
  <c r="F4194" i="1"/>
  <c r="L4194" i="1" s="1"/>
  <c r="F4195" i="1"/>
  <c r="L4195" i="1" s="1"/>
  <c r="F4196" i="1"/>
  <c r="L4196" i="1" s="1"/>
  <c r="F4197" i="1"/>
  <c r="L4197" i="1" s="1"/>
  <c r="F4198" i="1"/>
  <c r="L4198" i="1" s="1"/>
  <c r="F4199" i="1"/>
  <c r="L4199" i="1" s="1"/>
  <c r="F4200" i="1"/>
  <c r="L4200" i="1" s="1"/>
  <c r="F4201" i="1"/>
  <c r="L4201" i="1" s="1"/>
  <c r="F4202" i="1"/>
  <c r="L4202" i="1" s="1"/>
  <c r="F4203" i="1"/>
  <c r="L4203" i="1" s="1"/>
  <c r="F4204" i="1"/>
  <c r="L4204" i="1" s="1"/>
  <c r="F4205" i="1"/>
  <c r="L4205" i="1" s="1"/>
  <c r="F4206" i="1"/>
  <c r="L4206" i="1" s="1"/>
  <c r="F4207" i="1"/>
  <c r="L4207" i="1" s="1"/>
  <c r="F4208" i="1"/>
  <c r="L4208" i="1" s="1"/>
  <c r="F4209" i="1"/>
  <c r="L4209" i="1" s="1"/>
  <c r="F4210" i="1"/>
  <c r="L4210" i="1" s="1"/>
  <c r="F4211" i="1"/>
  <c r="L4211" i="1" s="1"/>
  <c r="F4212" i="1"/>
  <c r="L4212" i="1" s="1"/>
  <c r="F4213" i="1"/>
  <c r="L4213" i="1" s="1"/>
  <c r="F4214" i="1"/>
  <c r="L4214" i="1" s="1"/>
  <c r="F4215" i="1"/>
  <c r="L4215" i="1" s="1"/>
  <c r="F4216" i="1"/>
  <c r="L4216" i="1" s="1"/>
  <c r="F4217" i="1"/>
  <c r="L4217" i="1" s="1"/>
  <c r="F4218" i="1"/>
  <c r="L4218" i="1" s="1"/>
  <c r="F4219" i="1"/>
  <c r="L4219" i="1" s="1"/>
  <c r="F4220" i="1"/>
  <c r="L4220" i="1" s="1"/>
  <c r="F4221" i="1"/>
  <c r="L4221" i="1" s="1"/>
  <c r="F4222" i="1"/>
  <c r="L4222" i="1" s="1"/>
  <c r="F4223" i="1"/>
  <c r="L4223" i="1" s="1"/>
  <c r="F4224" i="1"/>
  <c r="L4224" i="1" s="1"/>
  <c r="F4225" i="1"/>
  <c r="L4225" i="1" s="1"/>
  <c r="F4226" i="1"/>
  <c r="L4226" i="1" s="1"/>
  <c r="F4227" i="1"/>
  <c r="L4227" i="1" s="1"/>
  <c r="F4228" i="1"/>
  <c r="L4228" i="1" s="1"/>
  <c r="F4229" i="1"/>
  <c r="L4229" i="1" s="1"/>
  <c r="F4230" i="1"/>
  <c r="L4230" i="1" s="1"/>
  <c r="F4231" i="1"/>
  <c r="L4231" i="1" s="1"/>
  <c r="F4232" i="1"/>
  <c r="L4232" i="1" s="1"/>
  <c r="F4233" i="1"/>
  <c r="L4233" i="1" s="1"/>
  <c r="F4234" i="1"/>
  <c r="L4234" i="1" s="1"/>
  <c r="F4235" i="1"/>
  <c r="L4235" i="1" s="1"/>
  <c r="F4236" i="1"/>
  <c r="L4236" i="1" s="1"/>
  <c r="F4237" i="1"/>
  <c r="L4237" i="1" s="1"/>
  <c r="F4238" i="1"/>
  <c r="L4238" i="1" s="1"/>
  <c r="F4239" i="1"/>
  <c r="L4239" i="1" s="1"/>
  <c r="F4240" i="1"/>
  <c r="L4240" i="1" s="1"/>
  <c r="F4241" i="1"/>
  <c r="L4241" i="1" s="1"/>
  <c r="F4242" i="1"/>
  <c r="L4242" i="1" s="1"/>
  <c r="F4243" i="1"/>
  <c r="L4243" i="1" s="1"/>
  <c r="F4244" i="1"/>
  <c r="L4244" i="1" s="1"/>
  <c r="F4245" i="1"/>
  <c r="L4245" i="1" s="1"/>
  <c r="F4246" i="1"/>
  <c r="L4246" i="1" s="1"/>
  <c r="F4247" i="1"/>
  <c r="L4247" i="1" s="1"/>
  <c r="F4248" i="1"/>
  <c r="L4248" i="1" s="1"/>
  <c r="F4249" i="1"/>
  <c r="L4249" i="1" s="1"/>
  <c r="F4250" i="1"/>
  <c r="L4250" i="1" s="1"/>
  <c r="F4251" i="1"/>
  <c r="L4251" i="1" s="1"/>
  <c r="F4252" i="1"/>
  <c r="L4252" i="1" s="1"/>
  <c r="F4253" i="1"/>
  <c r="L4253" i="1" s="1"/>
  <c r="F4254" i="1"/>
  <c r="L4254" i="1" s="1"/>
  <c r="F4255" i="1"/>
  <c r="L4255" i="1" s="1"/>
  <c r="F4256" i="1"/>
  <c r="L4256" i="1" s="1"/>
  <c r="F4257" i="1"/>
  <c r="L4257" i="1" s="1"/>
  <c r="F4258" i="1"/>
  <c r="L4258" i="1" s="1"/>
  <c r="F4259" i="1"/>
  <c r="L4259" i="1" s="1"/>
  <c r="F4260" i="1"/>
  <c r="L4260" i="1" s="1"/>
  <c r="F4261" i="1"/>
  <c r="L4261" i="1" s="1"/>
  <c r="F4262" i="1"/>
  <c r="L4262" i="1" s="1"/>
  <c r="F4263" i="1"/>
  <c r="L4263" i="1" s="1"/>
  <c r="F4264" i="1"/>
  <c r="L4264" i="1" s="1"/>
  <c r="F4265" i="1"/>
  <c r="L4265" i="1" s="1"/>
  <c r="F4266" i="1"/>
  <c r="L4266" i="1" s="1"/>
  <c r="F4267" i="1"/>
  <c r="L4267" i="1" s="1"/>
  <c r="F4268" i="1"/>
  <c r="L4268" i="1" s="1"/>
  <c r="F4269" i="1"/>
  <c r="L4269" i="1" s="1"/>
  <c r="F4270" i="1"/>
  <c r="L4270" i="1" s="1"/>
  <c r="F4271" i="1"/>
  <c r="L4271" i="1" s="1"/>
  <c r="F4272" i="1"/>
  <c r="L4272" i="1" s="1"/>
  <c r="F4273" i="1"/>
  <c r="L4273" i="1" s="1"/>
  <c r="F4274" i="1"/>
  <c r="L4274" i="1" s="1"/>
  <c r="F4275" i="1"/>
  <c r="L4275" i="1" s="1"/>
  <c r="F4276" i="1"/>
  <c r="L4276" i="1" s="1"/>
  <c r="F4277" i="1"/>
  <c r="L4277" i="1" s="1"/>
  <c r="F4278" i="1"/>
  <c r="L4278" i="1" s="1"/>
  <c r="F4279" i="1"/>
  <c r="L4279" i="1" s="1"/>
  <c r="F4280" i="1"/>
  <c r="L4280" i="1" s="1"/>
  <c r="F4281" i="1"/>
  <c r="L4281" i="1" s="1"/>
  <c r="F4282" i="1"/>
  <c r="L4282" i="1" s="1"/>
  <c r="F4283" i="1"/>
  <c r="L4283" i="1" s="1"/>
  <c r="F4284" i="1"/>
  <c r="L4284" i="1" s="1"/>
  <c r="F4285" i="1"/>
  <c r="L4285" i="1" s="1"/>
  <c r="F4286" i="1"/>
  <c r="L4286" i="1" s="1"/>
  <c r="F4287" i="1"/>
  <c r="L4287" i="1" s="1"/>
  <c r="F4288" i="1"/>
  <c r="L4288" i="1" s="1"/>
  <c r="F4289" i="1"/>
  <c r="L4289" i="1" s="1"/>
  <c r="F4290" i="1"/>
  <c r="L4290" i="1" s="1"/>
  <c r="F4291" i="1"/>
  <c r="L4291" i="1" s="1"/>
  <c r="F4292" i="1"/>
  <c r="L4292" i="1" s="1"/>
  <c r="F4293" i="1"/>
  <c r="L4293" i="1" s="1"/>
  <c r="F4294" i="1"/>
  <c r="L4294" i="1" s="1"/>
  <c r="F4295" i="1"/>
  <c r="L4295" i="1" s="1"/>
  <c r="F4296" i="1"/>
  <c r="L4296" i="1" s="1"/>
  <c r="F4297" i="1"/>
  <c r="L4297" i="1" s="1"/>
  <c r="F4298" i="1"/>
  <c r="L4298" i="1" s="1"/>
  <c r="F4299" i="1"/>
  <c r="L4299" i="1" s="1"/>
  <c r="F4300" i="1"/>
  <c r="L4300" i="1" s="1"/>
  <c r="F4301" i="1"/>
  <c r="L4301" i="1" s="1"/>
  <c r="F4302" i="1"/>
  <c r="L4302" i="1" s="1"/>
  <c r="F4303" i="1"/>
  <c r="L4303" i="1" s="1"/>
  <c r="F4304" i="1"/>
  <c r="L4304" i="1" s="1"/>
  <c r="F4305" i="1"/>
  <c r="L4305" i="1" s="1"/>
  <c r="F4306" i="1"/>
  <c r="L4306" i="1" s="1"/>
  <c r="F4307" i="1"/>
  <c r="L4307" i="1" s="1"/>
  <c r="F4308" i="1"/>
  <c r="L4308" i="1" s="1"/>
  <c r="F4309" i="1"/>
  <c r="L4309" i="1" s="1"/>
  <c r="F4310" i="1"/>
  <c r="L4310" i="1" s="1"/>
  <c r="F4311" i="1"/>
  <c r="L4311" i="1" s="1"/>
  <c r="F4312" i="1"/>
  <c r="L4312" i="1" s="1"/>
  <c r="F4313" i="1"/>
  <c r="L4313" i="1" s="1"/>
  <c r="F4314" i="1"/>
  <c r="L4314" i="1" s="1"/>
  <c r="F4315" i="1"/>
  <c r="L4315" i="1" s="1"/>
  <c r="F4316" i="1"/>
  <c r="L4316" i="1" s="1"/>
  <c r="F4317" i="1"/>
  <c r="L4317" i="1" s="1"/>
  <c r="F4318" i="1"/>
  <c r="L4318" i="1" s="1"/>
  <c r="F4319" i="1"/>
  <c r="L4319" i="1" s="1"/>
  <c r="F4320" i="1"/>
  <c r="L4320" i="1" s="1"/>
  <c r="F4321" i="1"/>
  <c r="L4321" i="1" s="1"/>
  <c r="F4322" i="1"/>
  <c r="L4322" i="1" s="1"/>
  <c r="F4323" i="1"/>
  <c r="L4323" i="1" s="1"/>
  <c r="F4324" i="1"/>
  <c r="L4324" i="1" s="1"/>
  <c r="F4325" i="1"/>
  <c r="L4325" i="1" s="1"/>
  <c r="F4326" i="1"/>
  <c r="L4326" i="1" s="1"/>
  <c r="F4327" i="1"/>
  <c r="L4327" i="1" s="1"/>
  <c r="F4328" i="1"/>
  <c r="L4328" i="1" s="1"/>
  <c r="F4329" i="1"/>
  <c r="L4329" i="1" s="1"/>
  <c r="F4330" i="1"/>
  <c r="L4330" i="1" s="1"/>
  <c r="F4331" i="1"/>
  <c r="L4331" i="1" s="1"/>
  <c r="F4332" i="1"/>
  <c r="L4332" i="1" s="1"/>
  <c r="F4333" i="1"/>
  <c r="L4333" i="1" s="1"/>
  <c r="F4334" i="1"/>
  <c r="L4334" i="1" s="1"/>
  <c r="F4335" i="1"/>
  <c r="L4335" i="1" s="1"/>
  <c r="F4336" i="1"/>
  <c r="L4336" i="1" s="1"/>
  <c r="F4337" i="1"/>
  <c r="L4337" i="1" s="1"/>
  <c r="F4338" i="1"/>
  <c r="L4338" i="1" s="1"/>
  <c r="F4339" i="1"/>
  <c r="L4339" i="1" s="1"/>
  <c r="F4340" i="1"/>
  <c r="L4340" i="1" s="1"/>
  <c r="F4341" i="1"/>
  <c r="L4341" i="1" s="1"/>
  <c r="F4342" i="1"/>
  <c r="L4342" i="1" s="1"/>
  <c r="F4343" i="1"/>
  <c r="L4343" i="1" s="1"/>
  <c r="F4344" i="1"/>
  <c r="L4344" i="1" s="1"/>
  <c r="F4345" i="1"/>
  <c r="L4345" i="1" s="1"/>
  <c r="F4346" i="1"/>
  <c r="L4346" i="1" s="1"/>
  <c r="F4347" i="1"/>
  <c r="L4347" i="1" s="1"/>
  <c r="F4348" i="1"/>
  <c r="L4348" i="1" s="1"/>
  <c r="F4349" i="1"/>
  <c r="L4349" i="1" s="1"/>
  <c r="F4350" i="1"/>
  <c r="L4350" i="1" s="1"/>
  <c r="F4351" i="1"/>
  <c r="L4351" i="1" s="1"/>
  <c r="F4352" i="1"/>
  <c r="L4352" i="1" s="1"/>
  <c r="F4353" i="1"/>
  <c r="L4353" i="1" s="1"/>
  <c r="F4354" i="1"/>
  <c r="L4354" i="1" s="1"/>
  <c r="F4355" i="1"/>
  <c r="L4355" i="1" s="1"/>
  <c r="F4356" i="1"/>
  <c r="L4356" i="1" s="1"/>
  <c r="F4357" i="1"/>
  <c r="L4357" i="1" s="1"/>
  <c r="F4358" i="1"/>
  <c r="L4358" i="1" s="1"/>
  <c r="F4359" i="1"/>
  <c r="L4359" i="1" s="1"/>
  <c r="F4360" i="1"/>
  <c r="L4360" i="1" s="1"/>
  <c r="F4361" i="1"/>
  <c r="L4361" i="1" s="1"/>
  <c r="F4362" i="1"/>
  <c r="L4362" i="1" s="1"/>
  <c r="F4363" i="1"/>
  <c r="L4363" i="1" s="1"/>
  <c r="F4364" i="1"/>
  <c r="L4364" i="1" s="1"/>
  <c r="F4365" i="1"/>
  <c r="L4365" i="1" s="1"/>
  <c r="F4366" i="1"/>
  <c r="L4366" i="1" s="1"/>
  <c r="F4367" i="1"/>
  <c r="L4367" i="1" s="1"/>
  <c r="F4368" i="1"/>
  <c r="L4368" i="1" s="1"/>
  <c r="F4369" i="1"/>
  <c r="L4369" i="1" s="1"/>
  <c r="F4370" i="1"/>
  <c r="L4370" i="1" s="1"/>
  <c r="F4371" i="1"/>
  <c r="L4371" i="1" s="1"/>
  <c r="F4372" i="1"/>
  <c r="L4372" i="1" s="1"/>
  <c r="F4373" i="1"/>
  <c r="L4373" i="1" s="1"/>
  <c r="F4374" i="1"/>
  <c r="L4374" i="1" s="1"/>
  <c r="F4375" i="1"/>
  <c r="L4375" i="1" s="1"/>
  <c r="F4376" i="1"/>
  <c r="L4376" i="1" s="1"/>
  <c r="F4377" i="1"/>
  <c r="L4377" i="1" s="1"/>
  <c r="F4378" i="1"/>
  <c r="L4378" i="1" s="1"/>
  <c r="F4379" i="1"/>
  <c r="L4379" i="1" s="1"/>
  <c r="F4380" i="1"/>
  <c r="L4380" i="1" s="1"/>
  <c r="F4381" i="1"/>
  <c r="L4381" i="1" s="1"/>
  <c r="F4382" i="1"/>
  <c r="L4382" i="1" s="1"/>
  <c r="F4383" i="1"/>
  <c r="L4383" i="1" s="1"/>
  <c r="F4384" i="1"/>
  <c r="L4384" i="1" s="1"/>
  <c r="F4385" i="1"/>
  <c r="L4385" i="1" s="1"/>
  <c r="F4386" i="1"/>
  <c r="L4386" i="1" s="1"/>
  <c r="F4387" i="1"/>
  <c r="L4387" i="1" s="1"/>
  <c r="F4388" i="1"/>
  <c r="L4388" i="1" s="1"/>
  <c r="F4389" i="1"/>
  <c r="L4389" i="1" s="1"/>
  <c r="F4390" i="1"/>
  <c r="L4390" i="1" s="1"/>
  <c r="F4391" i="1"/>
  <c r="L4391" i="1" s="1"/>
  <c r="F4392" i="1"/>
  <c r="L4392" i="1" s="1"/>
  <c r="F4393" i="1"/>
  <c r="L4393" i="1" s="1"/>
  <c r="F4394" i="1"/>
  <c r="L4394" i="1" s="1"/>
  <c r="F4395" i="1"/>
  <c r="L4395" i="1" s="1"/>
  <c r="F4396" i="1"/>
  <c r="L4396" i="1" s="1"/>
  <c r="F4397" i="1"/>
  <c r="L4397" i="1" s="1"/>
  <c r="F4398" i="1"/>
  <c r="L4398" i="1" s="1"/>
  <c r="F4399" i="1"/>
  <c r="L4399" i="1" s="1"/>
  <c r="F4400" i="1"/>
  <c r="L4400" i="1" s="1"/>
  <c r="F4401" i="1"/>
  <c r="L4401" i="1" s="1"/>
  <c r="F4402" i="1"/>
  <c r="L4402" i="1" s="1"/>
  <c r="F4403" i="1"/>
  <c r="L4403" i="1" s="1"/>
  <c r="F4404" i="1"/>
  <c r="L4404" i="1" s="1"/>
  <c r="F4405" i="1"/>
  <c r="L4405" i="1" s="1"/>
  <c r="F4406" i="1"/>
  <c r="L4406" i="1" s="1"/>
  <c r="F4407" i="1"/>
  <c r="L4407" i="1" s="1"/>
  <c r="F4408" i="1"/>
  <c r="L4408" i="1" s="1"/>
  <c r="F4409" i="1"/>
  <c r="L4409" i="1" s="1"/>
  <c r="F4410" i="1"/>
  <c r="L4410" i="1" s="1"/>
  <c r="F4411" i="1"/>
  <c r="L4411" i="1" s="1"/>
  <c r="F4412" i="1"/>
  <c r="L4412" i="1" s="1"/>
  <c r="F4413" i="1"/>
  <c r="L4413" i="1" s="1"/>
  <c r="F4414" i="1"/>
  <c r="L4414" i="1" s="1"/>
  <c r="F4415" i="1"/>
  <c r="L4415" i="1" s="1"/>
  <c r="F4416" i="1"/>
  <c r="L4416" i="1" s="1"/>
  <c r="F4417" i="1"/>
  <c r="L4417" i="1" s="1"/>
  <c r="F4418" i="1"/>
  <c r="L4418" i="1" s="1"/>
  <c r="F4419" i="1"/>
  <c r="L4419" i="1" s="1"/>
  <c r="F4420" i="1"/>
  <c r="L4420" i="1" s="1"/>
  <c r="F4421" i="1"/>
  <c r="L4421" i="1" s="1"/>
  <c r="F4422" i="1"/>
  <c r="L4422" i="1" s="1"/>
  <c r="F4423" i="1"/>
  <c r="L4423" i="1" s="1"/>
  <c r="F4424" i="1"/>
  <c r="L4424" i="1" s="1"/>
  <c r="F4425" i="1"/>
  <c r="L4425" i="1" s="1"/>
  <c r="F4426" i="1"/>
  <c r="L4426" i="1" s="1"/>
  <c r="F4427" i="1"/>
  <c r="L4427" i="1" s="1"/>
  <c r="F4428" i="1"/>
  <c r="L4428" i="1" s="1"/>
  <c r="F4429" i="1"/>
  <c r="L4429" i="1" s="1"/>
  <c r="F4430" i="1"/>
  <c r="L4430" i="1" s="1"/>
  <c r="F4431" i="1"/>
  <c r="L4431" i="1" s="1"/>
  <c r="F4432" i="1"/>
  <c r="L4432" i="1" s="1"/>
  <c r="F4433" i="1"/>
  <c r="L4433" i="1" s="1"/>
  <c r="F4434" i="1"/>
  <c r="L4434" i="1" s="1"/>
  <c r="F4435" i="1"/>
  <c r="L4435" i="1" s="1"/>
  <c r="F4436" i="1"/>
  <c r="L4436" i="1" s="1"/>
  <c r="F4437" i="1"/>
  <c r="L4437" i="1" s="1"/>
  <c r="F4438" i="1"/>
  <c r="L4438" i="1" s="1"/>
  <c r="F4439" i="1"/>
  <c r="L4439" i="1" s="1"/>
  <c r="F4440" i="1"/>
  <c r="L4440" i="1" s="1"/>
  <c r="F4441" i="1"/>
  <c r="L4441" i="1" s="1"/>
  <c r="F4442" i="1"/>
  <c r="L4442" i="1" s="1"/>
  <c r="F4443" i="1"/>
  <c r="L4443" i="1" s="1"/>
  <c r="F4444" i="1"/>
  <c r="L4444" i="1" s="1"/>
  <c r="F4445" i="1"/>
  <c r="L4445" i="1" s="1"/>
  <c r="F4446" i="1"/>
  <c r="L4446" i="1" s="1"/>
  <c r="F4447" i="1"/>
  <c r="L4447" i="1" s="1"/>
  <c r="F4448" i="1"/>
  <c r="L4448" i="1" s="1"/>
  <c r="F4449" i="1"/>
  <c r="L4449" i="1" s="1"/>
  <c r="F4450" i="1"/>
  <c r="L4450" i="1" s="1"/>
  <c r="F4451" i="1"/>
  <c r="L4451" i="1" s="1"/>
  <c r="F4452" i="1"/>
  <c r="L4452" i="1" s="1"/>
  <c r="F4453" i="1"/>
  <c r="L4453" i="1" s="1"/>
  <c r="F4454" i="1"/>
  <c r="L4454" i="1" s="1"/>
  <c r="F4455" i="1"/>
  <c r="L4455" i="1" s="1"/>
  <c r="F4456" i="1"/>
  <c r="L4456" i="1" s="1"/>
  <c r="F4457" i="1"/>
  <c r="L4457" i="1" s="1"/>
  <c r="F4458" i="1"/>
  <c r="L4458" i="1" s="1"/>
  <c r="F4459" i="1"/>
  <c r="L4459" i="1" s="1"/>
  <c r="F4460" i="1"/>
  <c r="L4460" i="1" s="1"/>
  <c r="F4461" i="1"/>
  <c r="L4461" i="1" s="1"/>
  <c r="F4462" i="1"/>
  <c r="L4462" i="1" s="1"/>
  <c r="F4463" i="1"/>
  <c r="L4463" i="1" s="1"/>
  <c r="F4464" i="1"/>
  <c r="L4464" i="1" s="1"/>
  <c r="F4465" i="1"/>
  <c r="L4465" i="1" s="1"/>
  <c r="F4466" i="1"/>
  <c r="L4466" i="1" s="1"/>
  <c r="F4467" i="1"/>
  <c r="L4467" i="1" s="1"/>
  <c r="F4468" i="1"/>
  <c r="L4468" i="1" s="1"/>
  <c r="F4469" i="1"/>
  <c r="L4469" i="1" s="1"/>
  <c r="F4470" i="1"/>
  <c r="L4470" i="1" s="1"/>
  <c r="F4471" i="1"/>
  <c r="L4471" i="1" s="1"/>
  <c r="F4472" i="1"/>
  <c r="L4472" i="1" s="1"/>
  <c r="F4473" i="1"/>
  <c r="L4473" i="1" s="1"/>
  <c r="F4474" i="1"/>
  <c r="L4474" i="1" s="1"/>
  <c r="F4475" i="1"/>
  <c r="L4475" i="1" s="1"/>
  <c r="F4476" i="1"/>
  <c r="L4476" i="1" s="1"/>
  <c r="F4477" i="1"/>
  <c r="L4477" i="1" s="1"/>
  <c r="F4478" i="1"/>
  <c r="L4478" i="1" s="1"/>
  <c r="F4479" i="1"/>
  <c r="L4479" i="1" s="1"/>
  <c r="F4480" i="1"/>
  <c r="L4480" i="1" s="1"/>
  <c r="F4481" i="1"/>
  <c r="L4481" i="1" s="1"/>
  <c r="F4482" i="1"/>
  <c r="L4482" i="1" s="1"/>
  <c r="F4483" i="1"/>
  <c r="L4483" i="1" s="1"/>
  <c r="F4484" i="1"/>
  <c r="L4484" i="1" s="1"/>
  <c r="F4485" i="1"/>
  <c r="L4485" i="1" s="1"/>
  <c r="F4486" i="1"/>
  <c r="L4486" i="1" s="1"/>
  <c r="F4487" i="1"/>
  <c r="L4487" i="1" s="1"/>
  <c r="F4488" i="1"/>
  <c r="L4488" i="1" s="1"/>
  <c r="F4489" i="1"/>
  <c r="L4489" i="1" s="1"/>
  <c r="F4490" i="1"/>
  <c r="L4490" i="1" s="1"/>
  <c r="F4491" i="1"/>
  <c r="L4491" i="1" s="1"/>
  <c r="F4492" i="1"/>
  <c r="L4492" i="1" s="1"/>
  <c r="F4493" i="1"/>
  <c r="L4493" i="1" s="1"/>
  <c r="F4494" i="1"/>
  <c r="L4494" i="1" s="1"/>
  <c r="F4495" i="1"/>
  <c r="L4495" i="1" s="1"/>
  <c r="F4496" i="1"/>
  <c r="L4496" i="1" s="1"/>
  <c r="F4497" i="1"/>
  <c r="L4497" i="1" s="1"/>
  <c r="F4498" i="1"/>
  <c r="L4498" i="1" s="1"/>
  <c r="F4499" i="1"/>
  <c r="L4499" i="1" s="1"/>
  <c r="F4500" i="1"/>
  <c r="L4500" i="1" s="1"/>
  <c r="F4501" i="1"/>
  <c r="L4501" i="1" s="1"/>
  <c r="F4502" i="1"/>
  <c r="L4502" i="1" s="1"/>
  <c r="F4503" i="1"/>
  <c r="L4503" i="1" s="1"/>
  <c r="F4504" i="1"/>
  <c r="L4504" i="1" s="1"/>
  <c r="F4505" i="1"/>
  <c r="L4505" i="1" s="1"/>
  <c r="F4506" i="1"/>
  <c r="L4506" i="1" s="1"/>
  <c r="F4507" i="1"/>
  <c r="L4507" i="1" s="1"/>
  <c r="F4508" i="1"/>
  <c r="L4508" i="1" s="1"/>
  <c r="F4509" i="1"/>
  <c r="L4509" i="1" s="1"/>
  <c r="F4510" i="1"/>
  <c r="L4510" i="1" s="1"/>
  <c r="F4511" i="1"/>
  <c r="L4511" i="1" s="1"/>
  <c r="F4512" i="1"/>
  <c r="L4512" i="1" s="1"/>
  <c r="F4513" i="1"/>
  <c r="L4513" i="1" s="1"/>
  <c r="F4514" i="1"/>
  <c r="L4514" i="1" s="1"/>
  <c r="F4515" i="1"/>
  <c r="L4515" i="1" s="1"/>
  <c r="F4516" i="1"/>
  <c r="L4516" i="1" s="1"/>
  <c r="F4517" i="1"/>
  <c r="L4517" i="1" s="1"/>
  <c r="F4518" i="1"/>
  <c r="L4518" i="1" s="1"/>
  <c r="F4519" i="1"/>
  <c r="L4519" i="1" s="1"/>
  <c r="F4520" i="1"/>
  <c r="L4520" i="1" s="1"/>
  <c r="F4521" i="1"/>
  <c r="L4521" i="1" s="1"/>
  <c r="F4522" i="1"/>
  <c r="L4522" i="1" s="1"/>
  <c r="F4523" i="1"/>
  <c r="L4523" i="1" s="1"/>
  <c r="F4524" i="1"/>
  <c r="L4524" i="1" s="1"/>
  <c r="F4525" i="1"/>
  <c r="L4525" i="1" s="1"/>
  <c r="F4526" i="1"/>
  <c r="L4526" i="1" s="1"/>
  <c r="F4527" i="1"/>
  <c r="L4527" i="1" s="1"/>
  <c r="F4528" i="1"/>
  <c r="L4528" i="1" s="1"/>
  <c r="F4529" i="1"/>
  <c r="L4529" i="1" s="1"/>
  <c r="F4530" i="1"/>
  <c r="L4530" i="1" s="1"/>
  <c r="F4531" i="1"/>
  <c r="L4531" i="1" s="1"/>
  <c r="F4532" i="1"/>
  <c r="L4532" i="1" s="1"/>
  <c r="F4533" i="1"/>
  <c r="L4533" i="1" s="1"/>
  <c r="F4534" i="1"/>
  <c r="L4534" i="1" s="1"/>
  <c r="F4535" i="1"/>
  <c r="L4535" i="1" s="1"/>
  <c r="F4536" i="1"/>
  <c r="L4536" i="1" s="1"/>
  <c r="F4537" i="1"/>
  <c r="L4537" i="1" s="1"/>
  <c r="F4538" i="1"/>
  <c r="L4538" i="1" s="1"/>
  <c r="F4539" i="1"/>
  <c r="L4539" i="1" s="1"/>
  <c r="F4540" i="1"/>
  <c r="L4540" i="1" s="1"/>
  <c r="F4541" i="1"/>
  <c r="L4541" i="1" s="1"/>
  <c r="F4542" i="1"/>
  <c r="L4542" i="1" s="1"/>
  <c r="F4543" i="1"/>
  <c r="L4543" i="1" s="1"/>
  <c r="F4544" i="1"/>
  <c r="L4544" i="1" s="1"/>
  <c r="F4545" i="1"/>
  <c r="L4545" i="1" s="1"/>
  <c r="F4546" i="1"/>
  <c r="L4546" i="1" s="1"/>
  <c r="F4547" i="1"/>
  <c r="L4547" i="1" s="1"/>
  <c r="F4548" i="1"/>
  <c r="L4548" i="1" s="1"/>
  <c r="F4549" i="1"/>
  <c r="L4549" i="1" s="1"/>
  <c r="F4550" i="1"/>
  <c r="L4550" i="1" s="1"/>
  <c r="F4551" i="1"/>
  <c r="L4551" i="1" s="1"/>
  <c r="F4552" i="1"/>
  <c r="L4552" i="1" s="1"/>
  <c r="F4553" i="1"/>
  <c r="L4553" i="1" s="1"/>
  <c r="F4554" i="1"/>
  <c r="L4554" i="1" s="1"/>
  <c r="F4555" i="1"/>
  <c r="L4555" i="1" s="1"/>
  <c r="F4556" i="1"/>
  <c r="L4556" i="1" s="1"/>
  <c r="F4557" i="1"/>
  <c r="L4557" i="1" s="1"/>
  <c r="F4558" i="1"/>
  <c r="L4558" i="1" s="1"/>
  <c r="F4559" i="1"/>
  <c r="L4559" i="1" s="1"/>
  <c r="F4560" i="1"/>
  <c r="L4560" i="1" s="1"/>
  <c r="F4561" i="1"/>
  <c r="L4561" i="1" s="1"/>
  <c r="F4562" i="1"/>
  <c r="L4562" i="1" s="1"/>
  <c r="F4563" i="1"/>
  <c r="L4563" i="1" s="1"/>
  <c r="F4564" i="1"/>
  <c r="L4564" i="1" s="1"/>
  <c r="F4565" i="1"/>
  <c r="L4565" i="1" s="1"/>
  <c r="F4566" i="1"/>
  <c r="L4566" i="1" s="1"/>
  <c r="F4567" i="1"/>
  <c r="L4567" i="1" s="1"/>
  <c r="F4568" i="1"/>
  <c r="L4568" i="1" s="1"/>
  <c r="F4569" i="1"/>
  <c r="L4569" i="1" s="1"/>
  <c r="F4570" i="1"/>
  <c r="L4570" i="1" s="1"/>
  <c r="F4571" i="1"/>
  <c r="L4571" i="1" s="1"/>
  <c r="F4572" i="1"/>
  <c r="L4572" i="1" s="1"/>
  <c r="F4573" i="1"/>
  <c r="L4573" i="1" s="1"/>
  <c r="F4574" i="1"/>
  <c r="L4574" i="1" s="1"/>
  <c r="F4575" i="1"/>
  <c r="L4575" i="1" s="1"/>
  <c r="F4576" i="1"/>
  <c r="L4576" i="1" s="1"/>
  <c r="F4577" i="1"/>
  <c r="L4577" i="1" s="1"/>
  <c r="F4578" i="1"/>
  <c r="L4578" i="1" s="1"/>
  <c r="F4579" i="1"/>
  <c r="L4579" i="1" s="1"/>
  <c r="F4580" i="1"/>
  <c r="L4580" i="1" s="1"/>
  <c r="F4581" i="1"/>
  <c r="L4581" i="1" s="1"/>
  <c r="F4582" i="1"/>
  <c r="L4582" i="1" s="1"/>
  <c r="F4583" i="1"/>
  <c r="L4583" i="1" s="1"/>
  <c r="F4584" i="1"/>
  <c r="L4584" i="1" s="1"/>
  <c r="F4585" i="1"/>
  <c r="L4585" i="1" s="1"/>
  <c r="F4586" i="1"/>
  <c r="L4586" i="1" s="1"/>
  <c r="F4587" i="1"/>
  <c r="L4587" i="1" s="1"/>
  <c r="F4588" i="1"/>
  <c r="L4588" i="1" s="1"/>
  <c r="F4589" i="1"/>
  <c r="L4589" i="1" s="1"/>
  <c r="F4590" i="1"/>
  <c r="L4590" i="1" s="1"/>
  <c r="F4591" i="1"/>
  <c r="L4591" i="1" s="1"/>
  <c r="F4592" i="1"/>
  <c r="L4592" i="1" s="1"/>
  <c r="F4593" i="1"/>
  <c r="L4593" i="1" s="1"/>
  <c r="F4594" i="1"/>
  <c r="L4594" i="1" s="1"/>
  <c r="F4595" i="1"/>
  <c r="L4595" i="1" s="1"/>
  <c r="F4596" i="1"/>
  <c r="L4596" i="1" s="1"/>
  <c r="F4597" i="1"/>
  <c r="L4597" i="1" s="1"/>
  <c r="F4598" i="1"/>
  <c r="L4598" i="1" s="1"/>
  <c r="F4599" i="1"/>
  <c r="L4599" i="1" s="1"/>
  <c r="F4600" i="1"/>
  <c r="L4600" i="1" s="1"/>
  <c r="F4601" i="1"/>
  <c r="L4601" i="1" s="1"/>
  <c r="F4602" i="1"/>
  <c r="L4602" i="1" s="1"/>
  <c r="F4603" i="1"/>
  <c r="L4603" i="1" s="1"/>
  <c r="F4604" i="1"/>
  <c r="L4604" i="1" s="1"/>
  <c r="F4605" i="1"/>
  <c r="L4605" i="1" s="1"/>
  <c r="F4606" i="1"/>
  <c r="L4606" i="1" s="1"/>
  <c r="F4607" i="1"/>
  <c r="L4607" i="1" s="1"/>
  <c r="F4608" i="1"/>
  <c r="L4608" i="1" s="1"/>
  <c r="F4609" i="1"/>
  <c r="L4609" i="1" s="1"/>
  <c r="F4610" i="1"/>
  <c r="L4610" i="1" s="1"/>
  <c r="F4611" i="1"/>
  <c r="L4611" i="1" s="1"/>
  <c r="F4612" i="1"/>
  <c r="L4612" i="1" s="1"/>
  <c r="F4613" i="1"/>
  <c r="L4613" i="1" s="1"/>
  <c r="F4614" i="1"/>
  <c r="L4614" i="1" s="1"/>
  <c r="F4615" i="1"/>
  <c r="L4615" i="1" s="1"/>
  <c r="F4616" i="1"/>
  <c r="L4616" i="1" s="1"/>
  <c r="F4617" i="1"/>
  <c r="L4617" i="1" s="1"/>
  <c r="F4618" i="1"/>
  <c r="L4618" i="1" s="1"/>
  <c r="F4619" i="1"/>
  <c r="L4619" i="1" s="1"/>
  <c r="F4620" i="1"/>
  <c r="L4620" i="1" s="1"/>
  <c r="F4621" i="1"/>
  <c r="L4621" i="1" s="1"/>
  <c r="F4622" i="1"/>
  <c r="L4622" i="1" s="1"/>
  <c r="F4623" i="1"/>
  <c r="L4623" i="1" s="1"/>
  <c r="F4624" i="1"/>
  <c r="L4624" i="1" s="1"/>
  <c r="F4625" i="1"/>
  <c r="L4625" i="1" s="1"/>
  <c r="F4626" i="1"/>
  <c r="L4626" i="1" s="1"/>
  <c r="F4627" i="1"/>
  <c r="L4627" i="1" s="1"/>
  <c r="F4628" i="1"/>
  <c r="L4628" i="1" s="1"/>
  <c r="F4629" i="1"/>
  <c r="L4629" i="1" s="1"/>
  <c r="F4630" i="1"/>
  <c r="L4630" i="1" s="1"/>
  <c r="F4631" i="1"/>
  <c r="L4631" i="1" s="1"/>
  <c r="F4632" i="1"/>
  <c r="L4632" i="1" s="1"/>
  <c r="F4633" i="1"/>
  <c r="L4633" i="1" s="1"/>
  <c r="F4634" i="1"/>
  <c r="L4634" i="1" s="1"/>
  <c r="F4635" i="1"/>
  <c r="L4635" i="1" s="1"/>
  <c r="F4636" i="1"/>
  <c r="L4636" i="1" s="1"/>
  <c r="F4637" i="1"/>
  <c r="L4637" i="1" s="1"/>
  <c r="F4638" i="1"/>
  <c r="L4638" i="1" s="1"/>
  <c r="F4639" i="1"/>
  <c r="L4639" i="1" s="1"/>
  <c r="F4640" i="1"/>
  <c r="L4640" i="1" s="1"/>
  <c r="F4641" i="1"/>
  <c r="L4641" i="1" s="1"/>
  <c r="F4642" i="1"/>
  <c r="L4642" i="1" s="1"/>
  <c r="F4643" i="1"/>
  <c r="L4643" i="1" s="1"/>
  <c r="F4644" i="1"/>
  <c r="L4644" i="1" s="1"/>
  <c r="F4645" i="1"/>
  <c r="L4645" i="1" s="1"/>
  <c r="F4646" i="1"/>
  <c r="L4646" i="1" s="1"/>
  <c r="F4647" i="1"/>
  <c r="L4647" i="1" s="1"/>
  <c r="F4648" i="1"/>
  <c r="L4648" i="1" s="1"/>
  <c r="F4649" i="1"/>
  <c r="L4649" i="1" s="1"/>
  <c r="F4650" i="1"/>
  <c r="L4650" i="1" s="1"/>
  <c r="F4651" i="1"/>
  <c r="L4651" i="1" s="1"/>
  <c r="F4652" i="1"/>
  <c r="L4652" i="1" s="1"/>
  <c r="F4653" i="1"/>
  <c r="L4653" i="1" s="1"/>
  <c r="F4654" i="1"/>
  <c r="L4654" i="1" s="1"/>
  <c r="F4655" i="1"/>
  <c r="L4655" i="1" s="1"/>
  <c r="F4656" i="1"/>
  <c r="L4656" i="1" s="1"/>
  <c r="F4657" i="1"/>
  <c r="L4657" i="1" s="1"/>
  <c r="F4658" i="1"/>
  <c r="L4658" i="1" s="1"/>
  <c r="F4659" i="1"/>
  <c r="L4659" i="1" s="1"/>
  <c r="F4660" i="1"/>
  <c r="L4660" i="1" s="1"/>
  <c r="F4661" i="1"/>
  <c r="L4661" i="1" s="1"/>
  <c r="F4662" i="1"/>
  <c r="L4662" i="1" s="1"/>
  <c r="F4663" i="1"/>
  <c r="L4663" i="1" s="1"/>
  <c r="F4664" i="1"/>
  <c r="L4664" i="1" s="1"/>
  <c r="F4665" i="1"/>
  <c r="L4665" i="1" s="1"/>
  <c r="F4666" i="1"/>
  <c r="L4666" i="1" s="1"/>
  <c r="F4667" i="1"/>
  <c r="L4667" i="1" s="1"/>
  <c r="F4668" i="1"/>
  <c r="L4668" i="1" s="1"/>
  <c r="F4669" i="1"/>
  <c r="L4669" i="1" s="1"/>
  <c r="F4670" i="1"/>
  <c r="L4670" i="1" s="1"/>
  <c r="F4671" i="1"/>
  <c r="L4671" i="1" s="1"/>
  <c r="F4672" i="1"/>
  <c r="L4672" i="1" s="1"/>
  <c r="F4673" i="1"/>
  <c r="L4673" i="1" s="1"/>
  <c r="F4674" i="1"/>
  <c r="L4674" i="1" s="1"/>
  <c r="F4675" i="1"/>
  <c r="L4675" i="1" s="1"/>
  <c r="F4676" i="1"/>
  <c r="L4676" i="1" s="1"/>
  <c r="F4677" i="1"/>
  <c r="L4677" i="1" s="1"/>
  <c r="F4678" i="1"/>
  <c r="L4678" i="1" s="1"/>
  <c r="F4679" i="1"/>
  <c r="L4679" i="1" s="1"/>
  <c r="F4680" i="1"/>
  <c r="L4680" i="1" s="1"/>
  <c r="F4681" i="1"/>
  <c r="L4681" i="1" s="1"/>
  <c r="F4682" i="1"/>
  <c r="L4682" i="1" s="1"/>
  <c r="F4683" i="1"/>
  <c r="L4683" i="1" s="1"/>
  <c r="F4684" i="1"/>
  <c r="L4684" i="1" s="1"/>
  <c r="F4685" i="1"/>
  <c r="L4685" i="1" s="1"/>
  <c r="F4686" i="1"/>
  <c r="L4686" i="1" s="1"/>
  <c r="F4687" i="1"/>
  <c r="L4687" i="1" s="1"/>
  <c r="F4688" i="1"/>
  <c r="L4688" i="1" s="1"/>
  <c r="F4689" i="1"/>
  <c r="L4689" i="1" s="1"/>
  <c r="F4690" i="1"/>
  <c r="L4690" i="1" s="1"/>
  <c r="F4691" i="1"/>
  <c r="L4691" i="1" s="1"/>
  <c r="F4692" i="1"/>
  <c r="L4692" i="1" s="1"/>
  <c r="F4693" i="1"/>
  <c r="L4693" i="1" s="1"/>
  <c r="F4694" i="1"/>
  <c r="L4694" i="1" s="1"/>
  <c r="F4695" i="1"/>
  <c r="L4695" i="1" s="1"/>
  <c r="F4696" i="1"/>
  <c r="L4696" i="1" s="1"/>
  <c r="F4697" i="1"/>
  <c r="L4697" i="1" s="1"/>
  <c r="F4698" i="1"/>
  <c r="L4698" i="1" s="1"/>
  <c r="F4699" i="1"/>
  <c r="L4699" i="1" s="1"/>
  <c r="F4700" i="1"/>
  <c r="L4700" i="1" s="1"/>
  <c r="F4701" i="1"/>
  <c r="L4701" i="1" s="1"/>
  <c r="F4702" i="1"/>
  <c r="L4702" i="1" s="1"/>
  <c r="F4703" i="1"/>
  <c r="L4703" i="1" s="1"/>
  <c r="F4704" i="1"/>
  <c r="L4704" i="1" s="1"/>
  <c r="F4705" i="1"/>
  <c r="L4705" i="1" s="1"/>
  <c r="F4706" i="1"/>
  <c r="L4706" i="1" s="1"/>
  <c r="F4707" i="1"/>
  <c r="L4707" i="1" s="1"/>
  <c r="F4708" i="1"/>
  <c r="L4708" i="1" s="1"/>
  <c r="F4709" i="1"/>
  <c r="L4709" i="1" s="1"/>
  <c r="F4710" i="1"/>
  <c r="L4710" i="1" s="1"/>
  <c r="F4711" i="1"/>
  <c r="L4711" i="1" s="1"/>
  <c r="F4712" i="1"/>
  <c r="L4712" i="1" s="1"/>
  <c r="F4713" i="1"/>
  <c r="L4713" i="1" s="1"/>
  <c r="F4714" i="1"/>
  <c r="L4714" i="1" s="1"/>
  <c r="F4715" i="1"/>
  <c r="L4715" i="1" s="1"/>
  <c r="F4716" i="1"/>
  <c r="L4716" i="1" s="1"/>
  <c r="F4717" i="1"/>
  <c r="L4717" i="1" s="1"/>
  <c r="F4718" i="1"/>
  <c r="L4718" i="1" s="1"/>
  <c r="F4719" i="1"/>
  <c r="L4719" i="1" s="1"/>
  <c r="F4720" i="1"/>
  <c r="L4720" i="1" s="1"/>
  <c r="F4721" i="1"/>
  <c r="L4721" i="1" s="1"/>
  <c r="F4722" i="1"/>
  <c r="L4722" i="1" s="1"/>
  <c r="F4723" i="1"/>
  <c r="L4723" i="1" s="1"/>
  <c r="F4724" i="1"/>
  <c r="L4724" i="1" s="1"/>
  <c r="F4725" i="1"/>
  <c r="L4725" i="1" s="1"/>
  <c r="F4726" i="1"/>
  <c r="L4726" i="1" s="1"/>
  <c r="F4727" i="1"/>
  <c r="L4727" i="1" s="1"/>
  <c r="F4728" i="1"/>
  <c r="L4728" i="1" s="1"/>
  <c r="F4729" i="1"/>
  <c r="L4729" i="1" s="1"/>
  <c r="F4730" i="1"/>
  <c r="L4730" i="1" s="1"/>
  <c r="F4731" i="1"/>
  <c r="L4731" i="1" s="1"/>
  <c r="F4732" i="1"/>
  <c r="L4732" i="1" s="1"/>
  <c r="F4733" i="1"/>
  <c r="L4733" i="1" s="1"/>
  <c r="F4734" i="1"/>
  <c r="L4734" i="1" s="1"/>
  <c r="F4735" i="1"/>
  <c r="L4735" i="1" s="1"/>
  <c r="F4736" i="1"/>
  <c r="L4736" i="1" s="1"/>
  <c r="F4737" i="1"/>
  <c r="L4737" i="1" s="1"/>
  <c r="F4738" i="1"/>
  <c r="L4738" i="1" s="1"/>
  <c r="F4739" i="1"/>
  <c r="L4739" i="1" s="1"/>
  <c r="F4740" i="1"/>
  <c r="L4740" i="1" s="1"/>
  <c r="F4741" i="1"/>
  <c r="L4741" i="1" s="1"/>
  <c r="F4742" i="1"/>
  <c r="L4742" i="1" s="1"/>
  <c r="F4743" i="1"/>
  <c r="L4743" i="1" s="1"/>
  <c r="F4744" i="1"/>
  <c r="L4744" i="1" s="1"/>
  <c r="F4745" i="1"/>
  <c r="L4745" i="1" s="1"/>
  <c r="F4746" i="1"/>
  <c r="L4746" i="1" s="1"/>
  <c r="F4747" i="1"/>
  <c r="L4747" i="1" s="1"/>
  <c r="F4748" i="1"/>
  <c r="L4748" i="1" s="1"/>
  <c r="F4749" i="1"/>
  <c r="L4749" i="1" s="1"/>
  <c r="F4750" i="1"/>
  <c r="L4750" i="1" s="1"/>
  <c r="F4751" i="1"/>
  <c r="L4751" i="1" s="1"/>
  <c r="F4752" i="1"/>
  <c r="L4752" i="1" s="1"/>
  <c r="F4753" i="1"/>
  <c r="L4753" i="1" s="1"/>
  <c r="F4754" i="1"/>
  <c r="L4754" i="1" s="1"/>
  <c r="F4755" i="1"/>
  <c r="L4755" i="1" s="1"/>
  <c r="F4756" i="1"/>
  <c r="L4756" i="1" s="1"/>
  <c r="F4757" i="1"/>
  <c r="L4757" i="1" s="1"/>
  <c r="F4758" i="1"/>
  <c r="L4758" i="1" s="1"/>
  <c r="F4759" i="1"/>
  <c r="L4759" i="1" s="1"/>
  <c r="F4760" i="1"/>
  <c r="L4760" i="1" s="1"/>
  <c r="F4761" i="1"/>
  <c r="L4761" i="1" s="1"/>
  <c r="F4762" i="1"/>
  <c r="L4762" i="1" s="1"/>
  <c r="F4763" i="1"/>
  <c r="L4763" i="1" s="1"/>
  <c r="F4764" i="1"/>
  <c r="L4764" i="1" s="1"/>
  <c r="F4765" i="1"/>
  <c r="L4765" i="1" s="1"/>
  <c r="F4766" i="1"/>
  <c r="L4766" i="1" s="1"/>
  <c r="F4767" i="1"/>
  <c r="L4767" i="1" s="1"/>
  <c r="F4768" i="1"/>
  <c r="L4768" i="1" s="1"/>
  <c r="F4769" i="1"/>
  <c r="L4769" i="1" s="1"/>
  <c r="F4770" i="1"/>
  <c r="L4770" i="1" s="1"/>
  <c r="F4771" i="1"/>
  <c r="L4771" i="1" s="1"/>
  <c r="F4772" i="1"/>
  <c r="L4772" i="1" s="1"/>
  <c r="F4773" i="1"/>
  <c r="L4773" i="1" s="1"/>
  <c r="F4774" i="1"/>
  <c r="L4774" i="1" s="1"/>
  <c r="F4775" i="1"/>
  <c r="L4775" i="1" s="1"/>
  <c r="F4776" i="1"/>
  <c r="L4776" i="1" s="1"/>
  <c r="F4777" i="1"/>
  <c r="L4777" i="1" s="1"/>
  <c r="F4778" i="1"/>
  <c r="L4778" i="1" s="1"/>
  <c r="F4779" i="1"/>
  <c r="L4779" i="1" s="1"/>
  <c r="F4780" i="1"/>
  <c r="L4780" i="1" s="1"/>
  <c r="F4781" i="1"/>
  <c r="L4781" i="1" s="1"/>
  <c r="F4782" i="1"/>
  <c r="L4782" i="1" s="1"/>
  <c r="F4783" i="1"/>
  <c r="L4783" i="1" s="1"/>
  <c r="F4784" i="1"/>
  <c r="L4784" i="1" s="1"/>
  <c r="F4785" i="1"/>
  <c r="L4785" i="1" s="1"/>
  <c r="F4786" i="1"/>
  <c r="L4786" i="1" s="1"/>
  <c r="F4787" i="1"/>
  <c r="L4787" i="1" s="1"/>
  <c r="F4788" i="1"/>
  <c r="L4788" i="1" s="1"/>
  <c r="F4789" i="1"/>
  <c r="L4789" i="1" s="1"/>
  <c r="F4790" i="1"/>
  <c r="L4790" i="1" s="1"/>
  <c r="F4791" i="1"/>
  <c r="L4791" i="1" s="1"/>
  <c r="F4792" i="1"/>
  <c r="L4792" i="1" s="1"/>
  <c r="F4793" i="1"/>
  <c r="L4793" i="1" s="1"/>
  <c r="F4794" i="1"/>
  <c r="L4794" i="1" s="1"/>
  <c r="F4795" i="1"/>
  <c r="L4795" i="1" s="1"/>
  <c r="F4796" i="1"/>
  <c r="L4796" i="1" s="1"/>
  <c r="F4797" i="1"/>
  <c r="L4797" i="1" s="1"/>
  <c r="F4798" i="1"/>
  <c r="L4798" i="1" s="1"/>
  <c r="F4799" i="1"/>
  <c r="L4799" i="1" s="1"/>
  <c r="F4800" i="1"/>
  <c r="L4800" i="1" s="1"/>
  <c r="F4801" i="1"/>
  <c r="L4801" i="1" s="1"/>
  <c r="F4802" i="1"/>
  <c r="L4802" i="1" s="1"/>
  <c r="F4803" i="1"/>
  <c r="L4803" i="1" s="1"/>
  <c r="F4804" i="1"/>
  <c r="L4804" i="1" s="1"/>
  <c r="F4805" i="1"/>
  <c r="L4805" i="1" s="1"/>
  <c r="F4806" i="1"/>
  <c r="L4806" i="1" s="1"/>
  <c r="F4807" i="1"/>
  <c r="L4807" i="1" s="1"/>
  <c r="F4808" i="1"/>
  <c r="L4808" i="1" s="1"/>
  <c r="F4809" i="1"/>
  <c r="L4809" i="1" s="1"/>
  <c r="F4810" i="1"/>
  <c r="L4810" i="1" s="1"/>
  <c r="F4811" i="1"/>
  <c r="L4811" i="1" s="1"/>
  <c r="F4812" i="1"/>
  <c r="L4812" i="1" s="1"/>
  <c r="F4813" i="1"/>
  <c r="L4813" i="1" s="1"/>
  <c r="F4814" i="1"/>
  <c r="L4814" i="1" s="1"/>
  <c r="F4815" i="1"/>
  <c r="L4815" i="1" s="1"/>
  <c r="F4816" i="1"/>
  <c r="L4816" i="1" s="1"/>
  <c r="F4817" i="1"/>
  <c r="L4817" i="1" s="1"/>
  <c r="F4818" i="1"/>
  <c r="L4818" i="1" s="1"/>
  <c r="F4819" i="1"/>
  <c r="L4819" i="1" s="1"/>
  <c r="F4820" i="1"/>
  <c r="L4820" i="1" s="1"/>
  <c r="F4821" i="1"/>
  <c r="L4821" i="1" s="1"/>
  <c r="F4822" i="1"/>
  <c r="L4822" i="1" s="1"/>
  <c r="F4823" i="1"/>
  <c r="L4823" i="1" s="1"/>
  <c r="F4824" i="1"/>
  <c r="L4824" i="1" s="1"/>
  <c r="F4825" i="1"/>
  <c r="L4825" i="1" s="1"/>
  <c r="F4826" i="1"/>
  <c r="L4826" i="1" s="1"/>
  <c r="F4827" i="1"/>
  <c r="L4827" i="1" s="1"/>
  <c r="F4828" i="1"/>
  <c r="L4828" i="1" s="1"/>
  <c r="F4829" i="1"/>
  <c r="L4829" i="1" s="1"/>
  <c r="F4830" i="1"/>
  <c r="L4830" i="1" s="1"/>
  <c r="F4831" i="1"/>
  <c r="L4831" i="1" s="1"/>
  <c r="F4832" i="1"/>
  <c r="L4832" i="1" s="1"/>
  <c r="F4833" i="1"/>
  <c r="L4833" i="1" s="1"/>
  <c r="F4834" i="1"/>
  <c r="L4834" i="1" s="1"/>
  <c r="F4835" i="1"/>
  <c r="L4835" i="1" s="1"/>
  <c r="F4836" i="1"/>
  <c r="L4836" i="1" s="1"/>
  <c r="F4837" i="1"/>
  <c r="L4837" i="1" s="1"/>
  <c r="F4838" i="1"/>
  <c r="L4838" i="1" s="1"/>
  <c r="F4839" i="1"/>
  <c r="L4839" i="1" s="1"/>
  <c r="F4840" i="1"/>
  <c r="L4840" i="1" s="1"/>
  <c r="F4841" i="1"/>
  <c r="L4841" i="1" s="1"/>
  <c r="F4842" i="1"/>
  <c r="L4842" i="1" s="1"/>
  <c r="F4843" i="1"/>
  <c r="L4843" i="1" s="1"/>
  <c r="F4844" i="1"/>
  <c r="L4844" i="1" s="1"/>
  <c r="F4845" i="1"/>
  <c r="L4845" i="1" s="1"/>
  <c r="F4846" i="1"/>
  <c r="L4846" i="1" s="1"/>
  <c r="F4847" i="1"/>
  <c r="L4847" i="1" s="1"/>
  <c r="F4848" i="1"/>
  <c r="L4848" i="1" s="1"/>
  <c r="F4849" i="1"/>
  <c r="L4849" i="1" s="1"/>
  <c r="F4850" i="1"/>
  <c r="L4850" i="1" s="1"/>
  <c r="F4851" i="1"/>
  <c r="L4851" i="1" s="1"/>
  <c r="F4852" i="1"/>
  <c r="L4852" i="1" s="1"/>
  <c r="F4853" i="1"/>
  <c r="L4853" i="1" s="1"/>
  <c r="F4854" i="1"/>
  <c r="L4854" i="1" s="1"/>
  <c r="F4855" i="1"/>
  <c r="L4855" i="1" s="1"/>
  <c r="F4856" i="1"/>
  <c r="L4856" i="1" s="1"/>
  <c r="F4857" i="1"/>
  <c r="L4857" i="1" s="1"/>
  <c r="F4858" i="1"/>
  <c r="L4858" i="1" s="1"/>
  <c r="F4859" i="1"/>
  <c r="L4859" i="1" s="1"/>
  <c r="F4860" i="1"/>
  <c r="L4860" i="1" s="1"/>
  <c r="F4861" i="1"/>
  <c r="L4861" i="1" s="1"/>
  <c r="F4862" i="1"/>
  <c r="L4862" i="1" s="1"/>
  <c r="F4863" i="1"/>
  <c r="L4863" i="1" s="1"/>
  <c r="F4864" i="1"/>
  <c r="L4864" i="1" s="1"/>
  <c r="F4865" i="1"/>
  <c r="L4865" i="1" s="1"/>
  <c r="F4866" i="1"/>
  <c r="L4866" i="1" s="1"/>
  <c r="F4867" i="1"/>
  <c r="L4867" i="1" s="1"/>
  <c r="F4868" i="1"/>
  <c r="L4868" i="1" s="1"/>
  <c r="F4869" i="1"/>
  <c r="L4869" i="1" s="1"/>
  <c r="F4870" i="1"/>
  <c r="L4870" i="1" s="1"/>
  <c r="F4871" i="1"/>
  <c r="L4871" i="1" s="1"/>
  <c r="F4872" i="1"/>
  <c r="L4872" i="1" s="1"/>
  <c r="F4873" i="1"/>
  <c r="L4873" i="1" s="1"/>
  <c r="F4874" i="1"/>
  <c r="L4874" i="1" s="1"/>
  <c r="F4875" i="1"/>
  <c r="L4875" i="1" s="1"/>
  <c r="F4876" i="1"/>
  <c r="L4876" i="1" s="1"/>
  <c r="F4877" i="1"/>
  <c r="L4877" i="1" s="1"/>
  <c r="F4878" i="1"/>
  <c r="L4878" i="1" s="1"/>
  <c r="F4879" i="1"/>
  <c r="L4879" i="1" s="1"/>
  <c r="F4880" i="1"/>
  <c r="L4880" i="1" s="1"/>
  <c r="F4881" i="1"/>
  <c r="L4881" i="1" s="1"/>
  <c r="F4882" i="1"/>
  <c r="L4882" i="1" s="1"/>
  <c r="F4883" i="1"/>
  <c r="L4883" i="1" s="1"/>
  <c r="F4884" i="1"/>
  <c r="L4884" i="1" s="1"/>
  <c r="F4885" i="1"/>
  <c r="L4885" i="1" s="1"/>
  <c r="F4886" i="1"/>
  <c r="L4886" i="1" s="1"/>
  <c r="F4887" i="1"/>
  <c r="L4887" i="1" s="1"/>
  <c r="F4888" i="1"/>
  <c r="L4888" i="1" s="1"/>
  <c r="F4889" i="1"/>
  <c r="L4889" i="1" s="1"/>
  <c r="F4890" i="1"/>
  <c r="L4890" i="1" s="1"/>
  <c r="F4891" i="1"/>
  <c r="L4891" i="1" s="1"/>
  <c r="F4892" i="1"/>
  <c r="L4892" i="1" s="1"/>
  <c r="F4893" i="1"/>
  <c r="L4893" i="1" s="1"/>
  <c r="F4894" i="1"/>
  <c r="L4894" i="1" s="1"/>
  <c r="F4895" i="1"/>
  <c r="L4895" i="1" s="1"/>
  <c r="F4896" i="1"/>
  <c r="L4896" i="1" s="1"/>
  <c r="F4897" i="1"/>
  <c r="L4897" i="1" s="1"/>
  <c r="F4898" i="1"/>
  <c r="L4898" i="1" s="1"/>
  <c r="F4899" i="1"/>
  <c r="L4899" i="1" s="1"/>
  <c r="F4900" i="1"/>
  <c r="L4900" i="1" s="1"/>
  <c r="F4901" i="1"/>
  <c r="L4901" i="1" s="1"/>
  <c r="F4902" i="1"/>
  <c r="L4902" i="1" s="1"/>
  <c r="F4903" i="1"/>
  <c r="L4903" i="1" s="1"/>
  <c r="F4904" i="1"/>
  <c r="L4904" i="1" s="1"/>
  <c r="F4905" i="1"/>
  <c r="L4905" i="1" s="1"/>
  <c r="F4906" i="1"/>
  <c r="L4906" i="1" s="1"/>
  <c r="F4907" i="1"/>
  <c r="L4907" i="1" s="1"/>
  <c r="F4908" i="1"/>
  <c r="L4908" i="1" s="1"/>
  <c r="F4909" i="1"/>
  <c r="L4909" i="1" s="1"/>
  <c r="F4910" i="1"/>
  <c r="L4910" i="1" s="1"/>
  <c r="F4911" i="1"/>
  <c r="L4911" i="1" s="1"/>
  <c r="F4912" i="1"/>
  <c r="L4912" i="1" s="1"/>
  <c r="F4913" i="1"/>
  <c r="L4913" i="1" s="1"/>
  <c r="F4914" i="1"/>
  <c r="L4914" i="1" s="1"/>
  <c r="F4915" i="1"/>
  <c r="L4915" i="1" s="1"/>
  <c r="F4916" i="1"/>
  <c r="L4916" i="1" s="1"/>
  <c r="F4917" i="1"/>
  <c r="L4917" i="1" s="1"/>
  <c r="F4918" i="1"/>
  <c r="L4918" i="1" s="1"/>
  <c r="F4919" i="1"/>
  <c r="L4919" i="1" s="1"/>
  <c r="F4920" i="1"/>
  <c r="L4920" i="1" s="1"/>
  <c r="F4921" i="1"/>
  <c r="L4921" i="1" s="1"/>
  <c r="F4922" i="1"/>
  <c r="L4922" i="1" s="1"/>
  <c r="F4923" i="1"/>
  <c r="L4923" i="1" s="1"/>
  <c r="F4924" i="1"/>
  <c r="L4924" i="1" s="1"/>
  <c r="F4925" i="1"/>
  <c r="L4925" i="1" s="1"/>
  <c r="F4926" i="1"/>
  <c r="L4926" i="1" s="1"/>
  <c r="F4927" i="1"/>
  <c r="L4927" i="1" s="1"/>
  <c r="F4928" i="1"/>
  <c r="L4928" i="1" s="1"/>
  <c r="F4929" i="1"/>
  <c r="L4929" i="1" s="1"/>
  <c r="F4930" i="1"/>
  <c r="L4930" i="1" s="1"/>
  <c r="F4931" i="1"/>
  <c r="L4931" i="1" s="1"/>
  <c r="F4932" i="1"/>
  <c r="L4932" i="1" s="1"/>
  <c r="F4933" i="1"/>
  <c r="L4933" i="1" s="1"/>
  <c r="F4934" i="1"/>
  <c r="L4934" i="1" s="1"/>
  <c r="F4935" i="1"/>
  <c r="L4935" i="1" s="1"/>
  <c r="F4936" i="1"/>
  <c r="L4936" i="1" s="1"/>
  <c r="F4937" i="1"/>
  <c r="L4937" i="1" s="1"/>
  <c r="F4938" i="1"/>
  <c r="L4938" i="1" s="1"/>
  <c r="F4939" i="1"/>
  <c r="L4939" i="1" s="1"/>
  <c r="F4940" i="1"/>
  <c r="L4940" i="1" s="1"/>
  <c r="F4941" i="1"/>
  <c r="L4941" i="1" s="1"/>
  <c r="F4942" i="1"/>
  <c r="L4942" i="1" s="1"/>
  <c r="F4943" i="1"/>
  <c r="L4943" i="1" s="1"/>
  <c r="F4944" i="1"/>
  <c r="L4944" i="1" s="1"/>
  <c r="F4945" i="1"/>
  <c r="L4945" i="1" s="1"/>
  <c r="F4946" i="1"/>
  <c r="L4946" i="1" s="1"/>
  <c r="F4947" i="1"/>
  <c r="L4947" i="1" s="1"/>
  <c r="F4948" i="1"/>
  <c r="L4948" i="1" s="1"/>
  <c r="F4949" i="1"/>
  <c r="L4949" i="1" s="1"/>
  <c r="F4950" i="1"/>
  <c r="L4950" i="1" s="1"/>
  <c r="F4951" i="1"/>
  <c r="L4951" i="1" s="1"/>
  <c r="F4952" i="1"/>
  <c r="L4952" i="1" s="1"/>
  <c r="F4953" i="1"/>
  <c r="L4953" i="1" s="1"/>
  <c r="F4954" i="1"/>
  <c r="L4954" i="1" s="1"/>
  <c r="F4955" i="1"/>
  <c r="L4955" i="1" s="1"/>
  <c r="F4956" i="1"/>
  <c r="L4956" i="1" s="1"/>
  <c r="F4957" i="1"/>
  <c r="L4957" i="1" s="1"/>
  <c r="F4958" i="1"/>
  <c r="L4958" i="1" s="1"/>
  <c r="F4959" i="1"/>
  <c r="L4959" i="1" s="1"/>
  <c r="F4960" i="1"/>
  <c r="L4960" i="1" s="1"/>
  <c r="F4961" i="1"/>
  <c r="L4961" i="1" s="1"/>
  <c r="F4962" i="1"/>
  <c r="L4962" i="1" s="1"/>
  <c r="F4963" i="1"/>
  <c r="L4963" i="1" s="1"/>
  <c r="F4964" i="1"/>
  <c r="L4964" i="1" s="1"/>
  <c r="F4965" i="1"/>
  <c r="L4965" i="1" s="1"/>
  <c r="F4966" i="1"/>
  <c r="L4966" i="1" s="1"/>
  <c r="F4967" i="1"/>
  <c r="L4967" i="1" s="1"/>
  <c r="F4968" i="1"/>
  <c r="L4968" i="1" s="1"/>
  <c r="F4969" i="1"/>
  <c r="L4969" i="1" s="1"/>
  <c r="F4970" i="1"/>
  <c r="L4970" i="1" s="1"/>
  <c r="F4971" i="1"/>
  <c r="L4971" i="1" s="1"/>
  <c r="F4972" i="1"/>
  <c r="L4972" i="1" s="1"/>
  <c r="F4973" i="1"/>
  <c r="L4973" i="1" s="1"/>
  <c r="F4974" i="1"/>
  <c r="L4974" i="1" s="1"/>
  <c r="F4975" i="1"/>
  <c r="L4975" i="1" s="1"/>
  <c r="F4976" i="1"/>
  <c r="L4976" i="1" s="1"/>
  <c r="F4977" i="1"/>
  <c r="L4977" i="1" s="1"/>
  <c r="F4978" i="1"/>
  <c r="L4978" i="1" s="1"/>
  <c r="F4979" i="1"/>
  <c r="L4979" i="1" s="1"/>
  <c r="F4980" i="1"/>
  <c r="L4980" i="1" s="1"/>
  <c r="F4981" i="1"/>
  <c r="L4981" i="1" s="1"/>
  <c r="F4982" i="1"/>
  <c r="L4982" i="1" s="1"/>
  <c r="F4983" i="1"/>
  <c r="L4983" i="1" s="1"/>
  <c r="F4984" i="1"/>
  <c r="L4984" i="1" s="1"/>
  <c r="F4985" i="1"/>
  <c r="L4985" i="1" s="1"/>
  <c r="F4986" i="1"/>
  <c r="L4986" i="1" s="1"/>
  <c r="F4987" i="1"/>
  <c r="L4987" i="1" s="1"/>
  <c r="F4988" i="1"/>
  <c r="L4988" i="1" s="1"/>
  <c r="F4989" i="1"/>
  <c r="L4989" i="1" s="1"/>
  <c r="F4990" i="1"/>
  <c r="L4990" i="1" s="1"/>
  <c r="F4991" i="1"/>
  <c r="L4991" i="1" s="1"/>
  <c r="F4992" i="1"/>
  <c r="L4992" i="1" s="1"/>
  <c r="F4993" i="1"/>
  <c r="L4993" i="1" s="1"/>
  <c r="F4994" i="1"/>
  <c r="L4994" i="1" s="1"/>
  <c r="F4995" i="1"/>
  <c r="L4995" i="1" s="1"/>
  <c r="F4996" i="1"/>
  <c r="L4996" i="1" s="1"/>
  <c r="F4997" i="1"/>
  <c r="L4997" i="1" s="1"/>
  <c r="F4998" i="1"/>
  <c r="L4998" i="1" s="1"/>
  <c r="F4999" i="1"/>
  <c r="L4999" i="1" s="1"/>
  <c r="F5000" i="1"/>
  <c r="L5000" i="1" s="1"/>
  <c r="F5001" i="1"/>
  <c r="L5001" i="1" s="1"/>
  <c r="F5002" i="1"/>
  <c r="L5002" i="1" s="1"/>
  <c r="F5003" i="1"/>
  <c r="L5003" i="1" s="1"/>
  <c r="F5004" i="1"/>
  <c r="L5004" i="1" s="1"/>
  <c r="F5005" i="1"/>
  <c r="L5005" i="1" s="1"/>
  <c r="F5006" i="1"/>
  <c r="L5006" i="1" s="1"/>
  <c r="F5007" i="1"/>
  <c r="L5007" i="1" s="1"/>
  <c r="F5008" i="1"/>
  <c r="L5008" i="1" s="1"/>
  <c r="F5009" i="1"/>
  <c r="L5009" i="1" s="1"/>
  <c r="F5010" i="1"/>
  <c r="L5010" i="1" s="1"/>
  <c r="F5011" i="1"/>
  <c r="L5011" i="1" s="1"/>
  <c r="F5012" i="1"/>
  <c r="L5012" i="1" s="1"/>
  <c r="F5013" i="1"/>
  <c r="L5013" i="1" s="1"/>
  <c r="F5014" i="1"/>
  <c r="L5014" i="1" s="1"/>
  <c r="F5015" i="1"/>
  <c r="L5015" i="1" s="1"/>
  <c r="F5016" i="1"/>
  <c r="L5016" i="1" s="1"/>
  <c r="F5017" i="1"/>
  <c r="L5017" i="1" s="1"/>
  <c r="F5018" i="1"/>
  <c r="L5018" i="1" s="1"/>
  <c r="F5019" i="1"/>
  <c r="L5019" i="1" s="1"/>
  <c r="F5020" i="1"/>
  <c r="L5020" i="1" s="1"/>
  <c r="F5021" i="1"/>
  <c r="L5021" i="1" s="1"/>
  <c r="F5022" i="1"/>
  <c r="L5022" i="1" s="1"/>
  <c r="F5023" i="1"/>
  <c r="L5023" i="1" s="1"/>
  <c r="F5024" i="1"/>
  <c r="L5024" i="1" s="1"/>
  <c r="F5025" i="1"/>
  <c r="L5025" i="1" s="1"/>
  <c r="F5026" i="1"/>
  <c r="L5026" i="1" s="1"/>
  <c r="F5027" i="1"/>
  <c r="L5027" i="1" s="1"/>
  <c r="F5028" i="1"/>
  <c r="L5028" i="1" s="1"/>
  <c r="F5029" i="1"/>
  <c r="L5029" i="1" s="1"/>
  <c r="F5030" i="1"/>
  <c r="L5030" i="1" s="1"/>
  <c r="F5031" i="1"/>
  <c r="L5031" i="1" s="1"/>
  <c r="F5032" i="1"/>
  <c r="L5032" i="1" s="1"/>
  <c r="F5033" i="1"/>
  <c r="L5033" i="1" s="1"/>
  <c r="F5034" i="1"/>
  <c r="L5034" i="1" s="1"/>
  <c r="F5035" i="1"/>
  <c r="L5035" i="1" s="1"/>
  <c r="F5036" i="1"/>
  <c r="L5036" i="1" s="1"/>
  <c r="F5037" i="1"/>
  <c r="L5037" i="1" s="1"/>
  <c r="F5038" i="1"/>
  <c r="L5038" i="1" s="1"/>
  <c r="F5039" i="1"/>
  <c r="L5039" i="1" s="1"/>
  <c r="F5040" i="1"/>
  <c r="L5040" i="1" s="1"/>
  <c r="F5041" i="1"/>
  <c r="L5041" i="1" s="1"/>
  <c r="F5042" i="1"/>
  <c r="L5042" i="1" s="1"/>
  <c r="F5043" i="1"/>
  <c r="L5043" i="1" s="1"/>
  <c r="F5044" i="1"/>
  <c r="L5044" i="1" s="1"/>
  <c r="F5045" i="1"/>
  <c r="L5045" i="1" s="1"/>
  <c r="F5046" i="1"/>
  <c r="L5046" i="1" s="1"/>
  <c r="F5047" i="1"/>
  <c r="L5047" i="1" s="1"/>
  <c r="F5048" i="1"/>
  <c r="L5048" i="1" s="1"/>
  <c r="F5049" i="1"/>
  <c r="L5049" i="1" s="1"/>
  <c r="F5050" i="1"/>
  <c r="L5050" i="1" s="1"/>
  <c r="F5051" i="1"/>
  <c r="L5051" i="1" s="1"/>
  <c r="F5052" i="1"/>
  <c r="L5052" i="1" s="1"/>
  <c r="F5053" i="1"/>
  <c r="L5053" i="1" s="1"/>
  <c r="F5054" i="1"/>
  <c r="L5054" i="1" s="1"/>
  <c r="F5055" i="1"/>
  <c r="L5055" i="1" s="1"/>
  <c r="F5056" i="1"/>
  <c r="L5056" i="1" s="1"/>
  <c r="F5057" i="1"/>
  <c r="L5057" i="1" s="1"/>
  <c r="F5058" i="1"/>
  <c r="L5058" i="1" s="1"/>
  <c r="F5059" i="1"/>
  <c r="L5059" i="1" s="1"/>
  <c r="F5060" i="1"/>
  <c r="L5060" i="1" s="1"/>
  <c r="F5061" i="1"/>
  <c r="L5061" i="1" s="1"/>
  <c r="F5062" i="1"/>
  <c r="L5062" i="1" s="1"/>
  <c r="F5063" i="1"/>
  <c r="L5063" i="1" s="1"/>
  <c r="F5064" i="1"/>
  <c r="L5064" i="1" s="1"/>
  <c r="F5065" i="1"/>
  <c r="L5065" i="1" s="1"/>
  <c r="F5066" i="1"/>
  <c r="L5066" i="1" s="1"/>
  <c r="F5067" i="1"/>
  <c r="L5067" i="1" s="1"/>
  <c r="F5068" i="1"/>
  <c r="L5068" i="1" s="1"/>
  <c r="F5069" i="1"/>
  <c r="L5069" i="1" s="1"/>
  <c r="F5070" i="1"/>
  <c r="L5070" i="1" s="1"/>
  <c r="F5071" i="1"/>
  <c r="L5071" i="1" s="1"/>
  <c r="F5072" i="1"/>
  <c r="L5072" i="1" s="1"/>
  <c r="F5073" i="1"/>
  <c r="L5073" i="1" s="1"/>
  <c r="F5074" i="1"/>
  <c r="L5074" i="1" s="1"/>
  <c r="F5075" i="1"/>
  <c r="L5075" i="1" s="1"/>
  <c r="F5076" i="1"/>
  <c r="L5076" i="1" s="1"/>
  <c r="F5077" i="1"/>
  <c r="L5077" i="1" s="1"/>
  <c r="F5078" i="1"/>
  <c r="L5078" i="1" s="1"/>
  <c r="F5079" i="1"/>
  <c r="L5079" i="1" s="1"/>
  <c r="F5080" i="1"/>
  <c r="L5080" i="1" s="1"/>
  <c r="F5081" i="1"/>
  <c r="L5081" i="1" s="1"/>
  <c r="F5082" i="1"/>
  <c r="L5082" i="1" s="1"/>
  <c r="F5083" i="1"/>
  <c r="L5083" i="1" s="1"/>
  <c r="F5084" i="1"/>
  <c r="L5084" i="1" s="1"/>
  <c r="F5085" i="1"/>
  <c r="L5085" i="1" s="1"/>
  <c r="F5086" i="1"/>
  <c r="L5086" i="1" s="1"/>
  <c r="F5087" i="1"/>
  <c r="L5087" i="1" s="1"/>
  <c r="F5088" i="1"/>
  <c r="L5088" i="1" s="1"/>
  <c r="F5089" i="1"/>
  <c r="L5089" i="1" s="1"/>
  <c r="F5090" i="1"/>
  <c r="L5090" i="1" s="1"/>
  <c r="F5091" i="1"/>
  <c r="L5091" i="1" s="1"/>
  <c r="F5092" i="1"/>
  <c r="L5092" i="1" s="1"/>
  <c r="F5093" i="1"/>
  <c r="L5093" i="1" s="1"/>
  <c r="F5094" i="1"/>
  <c r="L5094" i="1" s="1"/>
  <c r="F5095" i="1"/>
  <c r="L5095" i="1" s="1"/>
  <c r="F5096" i="1"/>
  <c r="L5096" i="1" s="1"/>
  <c r="F5097" i="1"/>
  <c r="L5097" i="1" s="1"/>
  <c r="F5098" i="1"/>
  <c r="L5098" i="1" s="1"/>
  <c r="F5099" i="1"/>
  <c r="L5099" i="1" s="1"/>
  <c r="F5100" i="1"/>
  <c r="L5100" i="1" s="1"/>
  <c r="F5101" i="1"/>
  <c r="L5101" i="1" s="1"/>
  <c r="F5102" i="1"/>
  <c r="L5102" i="1" s="1"/>
  <c r="F5103" i="1"/>
  <c r="L5103" i="1" s="1"/>
  <c r="F5104" i="1"/>
  <c r="L5104" i="1" s="1"/>
  <c r="F5105" i="1"/>
  <c r="L5105" i="1" s="1"/>
  <c r="F5106" i="1"/>
  <c r="L5106" i="1" s="1"/>
  <c r="F5107" i="1"/>
  <c r="L5107" i="1" s="1"/>
  <c r="F5108" i="1"/>
  <c r="L5108" i="1" s="1"/>
  <c r="F5109" i="1"/>
  <c r="L5109" i="1" s="1"/>
  <c r="F5110" i="1"/>
  <c r="L5110" i="1" s="1"/>
  <c r="F5111" i="1"/>
  <c r="L5111" i="1" s="1"/>
  <c r="F5112" i="1"/>
  <c r="L5112" i="1" s="1"/>
  <c r="F5113" i="1"/>
  <c r="L5113" i="1" s="1"/>
  <c r="F5114" i="1"/>
  <c r="L5114" i="1" s="1"/>
  <c r="F5115" i="1"/>
  <c r="L5115" i="1" s="1"/>
  <c r="F5116" i="1"/>
  <c r="L5116" i="1" s="1"/>
  <c r="F5117" i="1"/>
  <c r="L5117" i="1" s="1"/>
  <c r="F5118" i="1"/>
  <c r="L5118" i="1" s="1"/>
  <c r="F5119" i="1"/>
  <c r="L5119" i="1" s="1"/>
  <c r="F5120" i="1"/>
  <c r="L5120" i="1" s="1"/>
  <c r="F5121" i="1"/>
  <c r="L5121" i="1" s="1"/>
  <c r="F5122" i="1"/>
  <c r="L5122" i="1" s="1"/>
  <c r="F5123" i="1"/>
  <c r="L5123" i="1" s="1"/>
  <c r="F5124" i="1"/>
  <c r="L5124" i="1" s="1"/>
  <c r="F5125" i="1"/>
  <c r="L5125" i="1" s="1"/>
  <c r="F5126" i="1"/>
  <c r="L5126" i="1" s="1"/>
  <c r="F5127" i="1"/>
  <c r="L5127" i="1" s="1"/>
  <c r="F5128" i="1"/>
  <c r="L5128" i="1" s="1"/>
  <c r="F5129" i="1"/>
  <c r="L5129" i="1" s="1"/>
  <c r="F5130" i="1"/>
  <c r="L5130" i="1" s="1"/>
  <c r="F5131" i="1"/>
  <c r="L5131" i="1" s="1"/>
  <c r="F5132" i="1"/>
  <c r="L5132" i="1" s="1"/>
  <c r="F5133" i="1"/>
  <c r="L5133" i="1" s="1"/>
  <c r="F5134" i="1"/>
  <c r="L5134" i="1" s="1"/>
  <c r="F5135" i="1"/>
  <c r="L5135" i="1" s="1"/>
  <c r="F5136" i="1"/>
  <c r="L5136" i="1" s="1"/>
  <c r="F5137" i="1"/>
  <c r="L5137" i="1" s="1"/>
  <c r="F5138" i="1"/>
  <c r="L5138" i="1" s="1"/>
  <c r="F5139" i="1"/>
  <c r="L5139" i="1" s="1"/>
  <c r="F5140" i="1"/>
  <c r="L5140" i="1" s="1"/>
  <c r="F5141" i="1"/>
  <c r="L5141" i="1" s="1"/>
  <c r="F5142" i="1"/>
  <c r="L5142" i="1" s="1"/>
  <c r="F5143" i="1"/>
  <c r="L5143" i="1" s="1"/>
  <c r="F5144" i="1"/>
  <c r="L5144" i="1" s="1"/>
  <c r="F5145" i="1"/>
  <c r="L5145" i="1" s="1"/>
  <c r="F5146" i="1"/>
  <c r="L5146" i="1" s="1"/>
  <c r="F5147" i="1"/>
  <c r="L5147" i="1" s="1"/>
  <c r="F5148" i="1"/>
  <c r="L5148" i="1" s="1"/>
  <c r="F5149" i="1"/>
  <c r="L5149" i="1" s="1"/>
  <c r="F5150" i="1"/>
  <c r="L5150" i="1" s="1"/>
  <c r="F5151" i="1"/>
  <c r="L5151" i="1" s="1"/>
  <c r="F5152" i="1"/>
  <c r="L5152" i="1" s="1"/>
  <c r="F5153" i="1"/>
  <c r="L5153" i="1" s="1"/>
  <c r="F5154" i="1"/>
  <c r="L5154" i="1" s="1"/>
  <c r="F5155" i="1"/>
  <c r="L5155" i="1" s="1"/>
  <c r="F5156" i="1"/>
  <c r="L5156" i="1" s="1"/>
  <c r="F5157" i="1"/>
  <c r="L5157" i="1" s="1"/>
  <c r="F5158" i="1"/>
  <c r="L5158" i="1" s="1"/>
  <c r="F5159" i="1"/>
  <c r="L5159" i="1" s="1"/>
  <c r="F5160" i="1"/>
  <c r="L5160" i="1" s="1"/>
  <c r="F5161" i="1"/>
  <c r="L5161" i="1" s="1"/>
  <c r="F5162" i="1"/>
  <c r="L5162" i="1" s="1"/>
  <c r="F5163" i="1"/>
  <c r="L5163" i="1" s="1"/>
  <c r="F5164" i="1"/>
  <c r="L5164" i="1" s="1"/>
  <c r="F5165" i="1"/>
  <c r="L5165" i="1" s="1"/>
  <c r="F5166" i="1"/>
  <c r="L5166" i="1" s="1"/>
  <c r="F5167" i="1"/>
  <c r="L5167" i="1" s="1"/>
  <c r="F5168" i="1"/>
  <c r="L5168" i="1" s="1"/>
  <c r="F5169" i="1"/>
  <c r="L5169" i="1" s="1"/>
  <c r="F5170" i="1"/>
  <c r="L5170" i="1" s="1"/>
  <c r="F5171" i="1"/>
  <c r="L5171" i="1" s="1"/>
  <c r="F5172" i="1"/>
  <c r="L5172" i="1" s="1"/>
  <c r="F5173" i="1"/>
  <c r="L5173" i="1" s="1"/>
  <c r="F5174" i="1"/>
  <c r="L5174" i="1" s="1"/>
  <c r="F5175" i="1"/>
  <c r="L5175" i="1" s="1"/>
  <c r="F5176" i="1"/>
  <c r="L5176" i="1" s="1"/>
  <c r="F5177" i="1"/>
  <c r="L5177" i="1" s="1"/>
  <c r="F5178" i="1"/>
  <c r="L5178" i="1" s="1"/>
  <c r="F5179" i="1"/>
  <c r="L5179" i="1" s="1"/>
  <c r="F5180" i="1"/>
  <c r="L5180" i="1" s="1"/>
  <c r="F5181" i="1"/>
  <c r="L5181" i="1" s="1"/>
  <c r="F5182" i="1"/>
  <c r="L5182" i="1" s="1"/>
  <c r="F5183" i="1"/>
  <c r="L5183" i="1" s="1"/>
  <c r="F5184" i="1"/>
  <c r="L5184" i="1" s="1"/>
  <c r="F5185" i="1"/>
  <c r="L5185" i="1" s="1"/>
  <c r="F5186" i="1"/>
  <c r="L5186" i="1" s="1"/>
  <c r="F5187" i="1"/>
  <c r="L5187" i="1" s="1"/>
  <c r="F5188" i="1"/>
  <c r="L5188" i="1" s="1"/>
  <c r="F5189" i="1"/>
  <c r="L5189" i="1" s="1"/>
  <c r="F5190" i="1"/>
  <c r="L5190" i="1" s="1"/>
  <c r="F5191" i="1"/>
  <c r="L5191" i="1" s="1"/>
  <c r="F5192" i="1"/>
  <c r="L5192" i="1" s="1"/>
  <c r="F5193" i="1"/>
  <c r="L5193" i="1" s="1"/>
  <c r="F5194" i="1"/>
  <c r="L5194" i="1" s="1"/>
  <c r="F5195" i="1"/>
  <c r="L5195" i="1" s="1"/>
  <c r="F5196" i="1"/>
  <c r="L5196" i="1" s="1"/>
  <c r="F5197" i="1"/>
  <c r="L5197" i="1" s="1"/>
  <c r="F5198" i="1"/>
  <c r="L5198" i="1" s="1"/>
  <c r="F5199" i="1"/>
  <c r="L5199" i="1" s="1"/>
  <c r="F5200" i="1"/>
  <c r="L5200" i="1" s="1"/>
  <c r="F5201" i="1"/>
  <c r="L5201" i="1" s="1"/>
  <c r="F5202" i="1"/>
  <c r="L5202" i="1" s="1"/>
  <c r="F5203" i="1"/>
  <c r="L5203" i="1" s="1"/>
  <c r="F5204" i="1"/>
  <c r="L5204" i="1" s="1"/>
  <c r="F5205" i="1"/>
  <c r="L5205" i="1" s="1"/>
  <c r="F5206" i="1"/>
  <c r="L5206" i="1" s="1"/>
  <c r="F5207" i="1"/>
  <c r="L5207" i="1" s="1"/>
  <c r="F5208" i="1"/>
  <c r="L5208" i="1" s="1"/>
  <c r="F5209" i="1"/>
  <c r="L5209" i="1" s="1"/>
  <c r="F5210" i="1"/>
  <c r="L5210" i="1" s="1"/>
  <c r="F5211" i="1"/>
  <c r="L5211" i="1" s="1"/>
  <c r="F5212" i="1"/>
  <c r="L5212" i="1" s="1"/>
  <c r="F5213" i="1"/>
  <c r="L5213" i="1" s="1"/>
  <c r="F5214" i="1"/>
  <c r="L5214" i="1" s="1"/>
  <c r="F5215" i="1"/>
  <c r="L5215" i="1" s="1"/>
  <c r="F5216" i="1"/>
  <c r="L5216" i="1" s="1"/>
  <c r="F5217" i="1"/>
  <c r="L5217" i="1" s="1"/>
  <c r="F5218" i="1"/>
  <c r="L5218" i="1" s="1"/>
  <c r="F5219" i="1"/>
  <c r="L5219" i="1" s="1"/>
  <c r="F5220" i="1"/>
  <c r="L5220" i="1" s="1"/>
  <c r="F5221" i="1"/>
  <c r="L5221" i="1" s="1"/>
  <c r="F5222" i="1"/>
  <c r="L5222" i="1" s="1"/>
  <c r="F5223" i="1"/>
  <c r="L5223" i="1" s="1"/>
  <c r="F5224" i="1"/>
  <c r="L5224" i="1" s="1"/>
  <c r="F5225" i="1"/>
  <c r="L5225" i="1" s="1"/>
  <c r="F5226" i="1"/>
  <c r="L5226" i="1" s="1"/>
  <c r="F5227" i="1"/>
  <c r="L5227" i="1" s="1"/>
  <c r="F5228" i="1"/>
  <c r="L5228" i="1" s="1"/>
  <c r="F5229" i="1"/>
  <c r="L5229" i="1" s="1"/>
  <c r="F5230" i="1"/>
  <c r="L5230" i="1" s="1"/>
  <c r="F5231" i="1"/>
  <c r="L5231" i="1" s="1"/>
  <c r="F5232" i="1"/>
  <c r="L5232" i="1" s="1"/>
  <c r="F5233" i="1"/>
  <c r="L5233" i="1" s="1"/>
  <c r="F5234" i="1"/>
  <c r="L5234" i="1" s="1"/>
  <c r="F5235" i="1"/>
  <c r="L5235" i="1" s="1"/>
  <c r="F5236" i="1"/>
  <c r="L5236" i="1" s="1"/>
  <c r="F5237" i="1"/>
  <c r="L5237" i="1" s="1"/>
  <c r="F5238" i="1"/>
  <c r="L5238" i="1" s="1"/>
  <c r="F5239" i="1"/>
  <c r="L5239" i="1" s="1"/>
  <c r="F5240" i="1"/>
  <c r="L5240" i="1" s="1"/>
  <c r="F5241" i="1"/>
  <c r="L5241" i="1" s="1"/>
  <c r="F5242" i="1"/>
  <c r="L5242" i="1" s="1"/>
  <c r="F5243" i="1"/>
  <c r="L5243" i="1" s="1"/>
  <c r="F5244" i="1"/>
  <c r="L5244" i="1" s="1"/>
  <c r="F5245" i="1"/>
  <c r="L5245" i="1" s="1"/>
  <c r="F5246" i="1"/>
  <c r="L5246" i="1" s="1"/>
  <c r="F5247" i="1"/>
  <c r="L5247" i="1" s="1"/>
  <c r="F5248" i="1"/>
  <c r="L5248" i="1" s="1"/>
  <c r="F5249" i="1"/>
  <c r="L5249" i="1" s="1"/>
  <c r="F5250" i="1"/>
  <c r="L5250" i="1" s="1"/>
  <c r="F5251" i="1"/>
  <c r="L5251" i="1" s="1"/>
  <c r="F5252" i="1"/>
  <c r="L5252" i="1" s="1"/>
  <c r="F5253" i="1"/>
  <c r="L5253" i="1" s="1"/>
  <c r="F5254" i="1"/>
  <c r="L5254" i="1" s="1"/>
  <c r="F5255" i="1"/>
  <c r="L5255" i="1" s="1"/>
  <c r="F5256" i="1"/>
  <c r="L5256" i="1" s="1"/>
  <c r="F5257" i="1"/>
  <c r="L5257" i="1" s="1"/>
  <c r="F5258" i="1"/>
  <c r="L5258" i="1" s="1"/>
  <c r="F5259" i="1"/>
  <c r="L5259" i="1" s="1"/>
  <c r="F5260" i="1"/>
  <c r="L5260" i="1" s="1"/>
  <c r="F5261" i="1"/>
  <c r="L5261" i="1" s="1"/>
  <c r="F5262" i="1"/>
  <c r="L5262" i="1" s="1"/>
  <c r="F5263" i="1"/>
  <c r="L5263" i="1" s="1"/>
  <c r="F5264" i="1"/>
  <c r="L5264" i="1" s="1"/>
  <c r="F5265" i="1"/>
  <c r="L5265" i="1" s="1"/>
  <c r="F5266" i="1"/>
  <c r="L5266" i="1" s="1"/>
  <c r="F5267" i="1"/>
  <c r="L5267" i="1" s="1"/>
  <c r="F5268" i="1"/>
  <c r="L5268" i="1" s="1"/>
  <c r="F5269" i="1"/>
  <c r="L5269" i="1" s="1"/>
  <c r="F5270" i="1"/>
  <c r="L5270" i="1" s="1"/>
  <c r="F5271" i="1"/>
  <c r="L5271" i="1" s="1"/>
  <c r="F5272" i="1"/>
  <c r="L5272" i="1" s="1"/>
  <c r="F5273" i="1"/>
  <c r="L5273" i="1" s="1"/>
  <c r="F5274" i="1"/>
  <c r="L5274" i="1" s="1"/>
  <c r="F5275" i="1"/>
  <c r="L5275" i="1" s="1"/>
  <c r="F5276" i="1"/>
  <c r="L5276" i="1" s="1"/>
  <c r="F5277" i="1"/>
  <c r="L5277" i="1" s="1"/>
  <c r="F5278" i="1"/>
  <c r="L5278" i="1" s="1"/>
  <c r="F5279" i="1"/>
  <c r="L5279" i="1" s="1"/>
  <c r="F5280" i="1"/>
  <c r="L5280" i="1" s="1"/>
  <c r="F5281" i="1"/>
  <c r="L5281" i="1" s="1"/>
  <c r="F5282" i="1"/>
  <c r="L5282" i="1" s="1"/>
  <c r="F5283" i="1"/>
  <c r="L5283" i="1" s="1"/>
  <c r="F5284" i="1"/>
  <c r="L5284" i="1" s="1"/>
  <c r="F5285" i="1"/>
  <c r="L5285" i="1" s="1"/>
  <c r="F5286" i="1"/>
  <c r="L5286" i="1" s="1"/>
  <c r="F5287" i="1"/>
  <c r="L5287" i="1" s="1"/>
  <c r="F5288" i="1"/>
  <c r="L5288" i="1" s="1"/>
  <c r="F5289" i="1"/>
  <c r="L5289" i="1" s="1"/>
  <c r="F5290" i="1"/>
  <c r="L5290" i="1" s="1"/>
  <c r="F5291" i="1"/>
  <c r="L5291" i="1" s="1"/>
  <c r="F5292" i="1"/>
  <c r="L5292" i="1" s="1"/>
  <c r="F5293" i="1"/>
  <c r="L5293" i="1" s="1"/>
  <c r="F5294" i="1"/>
  <c r="L5294" i="1" s="1"/>
  <c r="F5295" i="1"/>
  <c r="L5295" i="1" s="1"/>
  <c r="F5296" i="1"/>
  <c r="L5296" i="1" s="1"/>
  <c r="F5297" i="1"/>
  <c r="L5297" i="1" s="1"/>
  <c r="F5298" i="1"/>
  <c r="L5298" i="1" s="1"/>
  <c r="F5299" i="1"/>
  <c r="L5299" i="1" s="1"/>
  <c r="F5300" i="1"/>
  <c r="L5300" i="1" s="1"/>
  <c r="F5301" i="1"/>
  <c r="L5301" i="1" s="1"/>
  <c r="F5302" i="1"/>
  <c r="L5302" i="1" s="1"/>
  <c r="F5303" i="1"/>
  <c r="L5303" i="1" s="1"/>
  <c r="F5304" i="1"/>
  <c r="L5304" i="1" s="1"/>
  <c r="F5305" i="1"/>
  <c r="L5305" i="1" s="1"/>
  <c r="F5306" i="1"/>
  <c r="L5306" i="1" s="1"/>
  <c r="F5307" i="1"/>
  <c r="L5307" i="1" s="1"/>
  <c r="F5308" i="1"/>
  <c r="L5308" i="1" s="1"/>
  <c r="F5309" i="1"/>
  <c r="L5309" i="1" s="1"/>
  <c r="F5310" i="1"/>
  <c r="L5310" i="1" s="1"/>
  <c r="F5311" i="1"/>
  <c r="L5311" i="1" s="1"/>
  <c r="F5312" i="1"/>
  <c r="L5312" i="1" s="1"/>
  <c r="F5313" i="1"/>
  <c r="L5313" i="1" s="1"/>
  <c r="F5314" i="1"/>
  <c r="L5314" i="1" s="1"/>
  <c r="F5315" i="1"/>
  <c r="L5315" i="1" s="1"/>
  <c r="F5316" i="1"/>
  <c r="L5316" i="1" s="1"/>
  <c r="F5317" i="1"/>
  <c r="L5317" i="1" s="1"/>
  <c r="F5318" i="1"/>
  <c r="L5318" i="1" s="1"/>
  <c r="F5319" i="1"/>
  <c r="L5319" i="1" s="1"/>
  <c r="F5320" i="1"/>
  <c r="L5320" i="1" s="1"/>
  <c r="F5321" i="1"/>
  <c r="L5321" i="1" s="1"/>
  <c r="F5322" i="1"/>
  <c r="L5322" i="1" s="1"/>
  <c r="F5323" i="1"/>
  <c r="L5323" i="1" s="1"/>
  <c r="F5324" i="1"/>
  <c r="L5324" i="1" s="1"/>
  <c r="F5325" i="1"/>
  <c r="L5325" i="1" s="1"/>
  <c r="F5326" i="1"/>
  <c r="L5326" i="1" s="1"/>
  <c r="F5327" i="1"/>
  <c r="L5327" i="1" s="1"/>
  <c r="F5328" i="1"/>
  <c r="L5328" i="1" s="1"/>
  <c r="F5329" i="1"/>
  <c r="L5329" i="1" s="1"/>
  <c r="F5330" i="1"/>
  <c r="L5330" i="1" s="1"/>
  <c r="F5331" i="1"/>
  <c r="L5331" i="1" s="1"/>
  <c r="F5332" i="1"/>
  <c r="L5332" i="1" s="1"/>
  <c r="F5333" i="1"/>
  <c r="L5333" i="1" s="1"/>
  <c r="F5334" i="1"/>
  <c r="L5334" i="1" s="1"/>
  <c r="F5335" i="1"/>
  <c r="L5335" i="1" s="1"/>
  <c r="F5336" i="1"/>
  <c r="L5336" i="1" s="1"/>
  <c r="F5337" i="1"/>
  <c r="L5337" i="1" s="1"/>
  <c r="F5338" i="1"/>
  <c r="L5338" i="1" s="1"/>
  <c r="F5339" i="1"/>
  <c r="L5339" i="1" s="1"/>
  <c r="F5340" i="1"/>
  <c r="L5340" i="1" s="1"/>
  <c r="F5341" i="1"/>
  <c r="L5341" i="1" s="1"/>
  <c r="F5342" i="1"/>
  <c r="L5342" i="1" s="1"/>
  <c r="F5343" i="1"/>
  <c r="L5343" i="1" s="1"/>
  <c r="F5344" i="1"/>
  <c r="L5344" i="1" s="1"/>
  <c r="F5345" i="1"/>
  <c r="L5345" i="1" s="1"/>
  <c r="F5346" i="1"/>
  <c r="L5346" i="1" s="1"/>
  <c r="F5347" i="1"/>
  <c r="L5347" i="1" s="1"/>
  <c r="F5348" i="1"/>
  <c r="L5348" i="1" s="1"/>
  <c r="F5349" i="1"/>
  <c r="L5349" i="1" s="1"/>
  <c r="F5350" i="1"/>
  <c r="L5350" i="1" s="1"/>
  <c r="F5351" i="1"/>
  <c r="L5351" i="1" s="1"/>
  <c r="F5352" i="1"/>
  <c r="L5352" i="1" s="1"/>
  <c r="F5353" i="1"/>
  <c r="L5353" i="1" s="1"/>
  <c r="F5354" i="1"/>
  <c r="L5354" i="1" s="1"/>
  <c r="F5355" i="1"/>
  <c r="L5355" i="1" s="1"/>
  <c r="F5356" i="1"/>
  <c r="L5356" i="1" s="1"/>
  <c r="F5357" i="1"/>
  <c r="L5357" i="1" s="1"/>
  <c r="F5358" i="1"/>
  <c r="L5358" i="1" s="1"/>
  <c r="F5359" i="1"/>
  <c r="L5359" i="1" s="1"/>
  <c r="F5360" i="1"/>
  <c r="L5360" i="1" s="1"/>
  <c r="F5361" i="1"/>
  <c r="L5361" i="1" s="1"/>
  <c r="F5362" i="1"/>
  <c r="L5362" i="1" s="1"/>
  <c r="F5363" i="1"/>
  <c r="L5363" i="1" s="1"/>
  <c r="F5364" i="1"/>
  <c r="L5364" i="1" s="1"/>
  <c r="F5365" i="1"/>
  <c r="L5365" i="1" s="1"/>
  <c r="F5366" i="1"/>
  <c r="L5366" i="1" s="1"/>
  <c r="F5367" i="1"/>
  <c r="L5367" i="1" s="1"/>
  <c r="F5368" i="1"/>
  <c r="L5368" i="1" s="1"/>
  <c r="F5369" i="1"/>
  <c r="L5369" i="1" s="1"/>
  <c r="F5370" i="1"/>
  <c r="L5370" i="1" s="1"/>
  <c r="F5371" i="1"/>
  <c r="L5371" i="1" s="1"/>
  <c r="F5372" i="1"/>
  <c r="L5372" i="1" s="1"/>
  <c r="F5373" i="1"/>
  <c r="L5373" i="1" s="1"/>
  <c r="F5374" i="1"/>
  <c r="L5374" i="1" s="1"/>
  <c r="F5375" i="1"/>
  <c r="L5375" i="1" s="1"/>
  <c r="F5376" i="1"/>
  <c r="L5376" i="1" s="1"/>
  <c r="F5377" i="1"/>
  <c r="L5377" i="1" s="1"/>
  <c r="F5378" i="1"/>
  <c r="L5378" i="1" s="1"/>
  <c r="F5379" i="1"/>
  <c r="L5379" i="1" s="1"/>
  <c r="F5380" i="1"/>
  <c r="L5380" i="1" s="1"/>
  <c r="F5381" i="1"/>
  <c r="L5381" i="1" s="1"/>
  <c r="F5382" i="1"/>
  <c r="L5382" i="1" s="1"/>
  <c r="F5383" i="1"/>
  <c r="L5383" i="1" s="1"/>
  <c r="F5384" i="1"/>
  <c r="L5384" i="1" s="1"/>
  <c r="F5385" i="1"/>
  <c r="L5385" i="1" s="1"/>
  <c r="F5386" i="1"/>
  <c r="L5386" i="1" s="1"/>
  <c r="F5387" i="1"/>
  <c r="L5387" i="1" s="1"/>
  <c r="F5388" i="1"/>
  <c r="L5388" i="1" s="1"/>
  <c r="F5389" i="1"/>
  <c r="L5389" i="1" s="1"/>
  <c r="F5390" i="1"/>
  <c r="L5390" i="1" s="1"/>
  <c r="F5391" i="1"/>
  <c r="L5391" i="1" s="1"/>
  <c r="F5392" i="1"/>
  <c r="L5392" i="1" s="1"/>
  <c r="F5393" i="1"/>
  <c r="L5393" i="1" s="1"/>
  <c r="F5394" i="1"/>
  <c r="L5394" i="1" s="1"/>
  <c r="F5395" i="1"/>
  <c r="L5395" i="1" s="1"/>
  <c r="F5396" i="1"/>
  <c r="L5396" i="1" s="1"/>
  <c r="F5397" i="1"/>
  <c r="L5397" i="1" s="1"/>
  <c r="F5398" i="1"/>
  <c r="L5398" i="1" s="1"/>
  <c r="F5399" i="1"/>
  <c r="L5399" i="1" s="1"/>
  <c r="F5400" i="1"/>
  <c r="L5400" i="1" s="1"/>
  <c r="F5401" i="1"/>
  <c r="L5401" i="1" s="1"/>
  <c r="F5402" i="1"/>
  <c r="L5402" i="1" s="1"/>
  <c r="F5403" i="1"/>
  <c r="L5403" i="1" s="1"/>
  <c r="F5404" i="1"/>
  <c r="L5404" i="1" s="1"/>
  <c r="F5405" i="1"/>
  <c r="L5405" i="1" s="1"/>
  <c r="F5406" i="1"/>
  <c r="L5406" i="1" s="1"/>
  <c r="F5407" i="1"/>
  <c r="L5407" i="1" s="1"/>
  <c r="F5408" i="1"/>
  <c r="L5408" i="1" s="1"/>
  <c r="F5409" i="1"/>
  <c r="L5409" i="1" s="1"/>
  <c r="F5410" i="1"/>
  <c r="L5410" i="1" s="1"/>
  <c r="F5411" i="1"/>
  <c r="L5411" i="1" s="1"/>
  <c r="F5412" i="1"/>
  <c r="L5412" i="1" s="1"/>
  <c r="F5413" i="1"/>
  <c r="L5413" i="1" s="1"/>
  <c r="F5414" i="1"/>
  <c r="L5414" i="1" s="1"/>
  <c r="F5415" i="1"/>
  <c r="L5415" i="1" s="1"/>
  <c r="F5416" i="1"/>
  <c r="L5416" i="1" s="1"/>
  <c r="F5417" i="1"/>
  <c r="L5417" i="1" s="1"/>
  <c r="F5418" i="1"/>
  <c r="L5418" i="1" s="1"/>
  <c r="F5419" i="1"/>
  <c r="L5419" i="1" s="1"/>
  <c r="F5420" i="1"/>
  <c r="L5420" i="1" s="1"/>
  <c r="F5421" i="1"/>
  <c r="L5421" i="1" s="1"/>
  <c r="F5422" i="1"/>
  <c r="L5422" i="1" s="1"/>
  <c r="F5423" i="1"/>
  <c r="L5423" i="1" s="1"/>
  <c r="F5424" i="1"/>
  <c r="L5424" i="1" s="1"/>
  <c r="F5425" i="1"/>
  <c r="L5425" i="1" s="1"/>
  <c r="F5426" i="1"/>
  <c r="L5426" i="1" s="1"/>
  <c r="F5427" i="1"/>
  <c r="L5427" i="1" s="1"/>
  <c r="F5428" i="1"/>
  <c r="L5428" i="1" s="1"/>
  <c r="F5429" i="1"/>
  <c r="L5429" i="1" s="1"/>
  <c r="F5430" i="1"/>
  <c r="L5430" i="1" s="1"/>
  <c r="F5431" i="1"/>
  <c r="L5431" i="1" s="1"/>
  <c r="F5432" i="1"/>
  <c r="L5432" i="1" s="1"/>
  <c r="F5433" i="1"/>
  <c r="L5433" i="1" s="1"/>
  <c r="F5434" i="1"/>
  <c r="L5434" i="1" s="1"/>
  <c r="F5435" i="1"/>
  <c r="L5435" i="1" s="1"/>
  <c r="F5436" i="1"/>
  <c r="L5436" i="1" s="1"/>
  <c r="F5437" i="1"/>
  <c r="L5437" i="1" s="1"/>
  <c r="F5438" i="1"/>
  <c r="L5438" i="1" s="1"/>
  <c r="F5439" i="1"/>
  <c r="L5439" i="1" s="1"/>
  <c r="F5440" i="1"/>
  <c r="L5440" i="1" s="1"/>
  <c r="F5441" i="1"/>
  <c r="L5441" i="1" s="1"/>
  <c r="F5442" i="1"/>
  <c r="L5442" i="1" s="1"/>
  <c r="F5443" i="1"/>
  <c r="L5443" i="1" s="1"/>
  <c r="F5444" i="1"/>
  <c r="L5444" i="1" s="1"/>
  <c r="F5445" i="1"/>
  <c r="L5445" i="1" s="1"/>
  <c r="F5446" i="1"/>
  <c r="L5446" i="1" s="1"/>
  <c r="F5447" i="1"/>
  <c r="L5447" i="1" s="1"/>
  <c r="F5448" i="1"/>
  <c r="L5448" i="1" s="1"/>
  <c r="F5449" i="1"/>
  <c r="L5449" i="1" s="1"/>
  <c r="F5450" i="1"/>
  <c r="L5450" i="1" s="1"/>
  <c r="F5451" i="1"/>
  <c r="L5451" i="1" s="1"/>
  <c r="F5452" i="1"/>
  <c r="L5452" i="1" s="1"/>
  <c r="F5453" i="1"/>
  <c r="L5453" i="1" s="1"/>
  <c r="F5454" i="1"/>
  <c r="L5454" i="1" s="1"/>
  <c r="F5455" i="1"/>
  <c r="L5455" i="1" s="1"/>
  <c r="F5456" i="1"/>
  <c r="L5456" i="1" s="1"/>
  <c r="F5457" i="1"/>
  <c r="L5457" i="1" s="1"/>
  <c r="F5458" i="1"/>
  <c r="L5458" i="1" s="1"/>
  <c r="F5459" i="1"/>
  <c r="L5459" i="1" s="1"/>
  <c r="F5460" i="1"/>
  <c r="L5460" i="1" s="1"/>
  <c r="F5461" i="1"/>
  <c r="L5461" i="1" s="1"/>
  <c r="F5462" i="1"/>
  <c r="L5462" i="1" s="1"/>
  <c r="F5463" i="1"/>
  <c r="L5463" i="1" s="1"/>
  <c r="F5464" i="1"/>
  <c r="L5464" i="1" s="1"/>
  <c r="F5465" i="1"/>
  <c r="L5465" i="1" s="1"/>
  <c r="F5466" i="1"/>
  <c r="L5466" i="1" s="1"/>
  <c r="F5467" i="1"/>
  <c r="L5467" i="1" s="1"/>
  <c r="F5468" i="1"/>
  <c r="L5468" i="1" s="1"/>
  <c r="F5469" i="1"/>
  <c r="L5469" i="1" s="1"/>
  <c r="F5470" i="1"/>
  <c r="L5470" i="1" s="1"/>
  <c r="F5471" i="1"/>
  <c r="L5471" i="1" s="1"/>
  <c r="F5472" i="1"/>
  <c r="L5472" i="1" s="1"/>
  <c r="F5473" i="1"/>
  <c r="L5473" i="1" s="1"/>
  <c r="F5474" i="1"/>
  <c r="L5474" i="1" s="1"/>
  <c r="F5475" i="1"/>
  <c r="L5475" i="1" s="1"/>
  <c r="F5476" i="1"/>
  <c r="L5476" i="1" s="1"/>
  <c r="F5477" i="1"/>
  <c r="L5477" i="1" s="1"/>
  <c r="F5478" i="1"/>
  <c r="L5478" i="1" s="1"/>
  <c r="F5479" i="1"/>
  <c r="L5479" i="1" s="1"/>
  <c r="F5480" i="1"/>
  <c r="L5480" i="1" s="1"/>
  <c r="F5481" i="1"/>
  <c r="L5481" i="1" s="1"/>
  <c r="F5482" i="1"/>
  <c r="L5482" i="1" s="1"/>
  <c r="F5483" i="1"/>
  <c r="L5483" i="1" s="1"/>
  <c r="F5484" i="1"/>
  <c r="L5484" i="1" s="1"/>
  <c r="F5485" i="1"/>
  <c r="L5485" i="1" s="1"/>
  <c r="F5486" i="1"/>
  <c r="L5486" i="1" s="1"/>
  <c r="F5487" i="1"/>
  <c r="L5487" i="1" s="1"/>
  <c r="F5488" i="1"/>
  <c r="L5488" i="1" s="1"/>
  <c r="F5489" i="1"/>
  <c r="L5489" i="1" s="1"/>
  <c r="F5490" i="1"/>
  <c r="L5490" i="1" s="1"/>
  <c r="F5491" i="1"/>
  <c r="L5491" i="1" s="1"/>
  <c r="F5492" i="1"/>
  <c r="L5492" i="1" s="1"/>
  <c r="F5493" i="1"/>
  <c r="L5493" i="1" s="1"/>
  <c r="F5494" i="1"/>
  <c r="L5494" i="1" s="1"/>
  <c r="F5495" i="1"/>
  <c r="L5495" i="1" s="1"/>
  <c r="F5496" i="1"/>
  <c r="L5496" i="1" s="1"/>
  <c r="F5497" i="1"/>
  <c r="L5497" i="1" s="1"/>
  <c r="F5498" i="1"/>
  <c r="L5498" i="1" s="1"/>
  <c r="F5499" i="1"/>
  <c r="L5499" i="1" s="1"/>
  <c r="F5500" i="1"/>
  <c r="L5500" i="1" s="1"/>
  <c r="F5501" i="1"/>
  <c r="L5501" i="1" s="1"/>
  <c r="F5502" i="1"/>
  <c r="L5502" i="1" s="1"/>
  <c r="F5503" i="1"/>
  <c r="L5503" i="1" s="1"/>
  <c r="F5504" i="1"/>
  <c r="L5504" i="1" s="1"/>
  <c r="F5505" i="1"/>
  <c r="L5505" i="1" s="1"/>
  <c r="F5506" i="1"/>
  <c r="L5506" i="1" s="1"/>
  <c r="F5507" i="1"/>
  <c r="L5507" i="1" s="1"/>
  <c r="F5508" i="1"/>
  <c r="L5508" i="1" s="1"/>
  <c r="F5509" i="1"/>
  <c r="L5509" i="1" s="1"/>
  <c r="F5510" i="1"/>
  <c r="L5510" i="1" s="1"/>
  <c r="F5511" i="1"/>
  <c r="L5511" i="1" s="1"/>
  <c r="F5512" i="1"/>
  <c r="L5512" i="1" s="1"/>
  <c r="F5513" i="1"/>
  <c r="L5513" i="1" s="1"/>
  <c r="F5514" i="1"/>
  <c r="L5514" i="1" s="1"/>
  <c r="F5515" i="1"/>
  <c r="L5515" i="1" s="1"/>
  <c r="F5516" i="1"/>
  <c r="L5516" i="1" s="1"/>
  <c r="F5517" i="1"/>
  <c r="L5517" i="1" s="1"/>
  <c r="F5518" i="1"/>
  <c r="L5518" i="1" s="1"/>
  <c r="F5519" i="1"/>
  <c r="L5519" i="1" s="1"/>
  <c r="F5520" i="1"/>
  <c r="L5520" i="1" s="1"/>
  <c r="F5521" i="1"/>
  <c r="L5521" i="1" s="1"/>
  <c r="F5522" i="1"/>
  <c r="L5522" i="1" s="1"/>
  <c r="F5523" i="1"/>
  <c r="L5523" i="1" s="1"/>
  <c r="F5524" i="1"/>
  <c r="L5524" i="1" s="1"/>
  <c r="F5525" i="1"/>
  <c r="L5525" i="1" s="1"/>
  <c r="F5526" i="1"/>
  <c r="L5526" i="1" s="1"/>
  <c r="F5527" i="1"/>
  <c r="L5527" i="1" s="1"/>
  <c r="F5528" i="1"/>
  <c r="L5528" i="1" s="1"/>
  <c r="F5529" i="1"/>
  <c r="L5529" i="1" s="1"/>
  <c r="F5530" i="1"/>
  <c r="L5530" i="1" s="1"/>
  <c r="F5531" i="1"/>
  <c r="L5531" i="1" s="1"/>
  <c r="F5532" i="1"/>
  <c r="L5532" i="1" s="1"/>
  <c r="F5533" i="1"/>
  <c r="L5533" i="1" s="1"/>
  <c r="F5534" i="1"/>
  <c r="L5534" i="1" s="1"/>
  <c r="F5535" i="1"/>
  <c r="L5535" i="1" s="1"/>
  <c r="F5536" i="1"/>
  <c r="L5536" i="1" s="1"/>
  <c r="F5537" i="1"/>
  <c r="L5537" i="1" s="1"/>
  <c r="F5538" i="1"/>
  <c r="L5538" i="1" s="1"/>
  <c r="F5539" i="1"/>
  <c r="L5539" i="1" s="1"/>
  <c r="F5540" i="1"/>
  <c r="L5540" i="1" s="1"/>
  <c r="F5541" i="1"/>
  <c r="L5541" i="1" s="1"/>
  <c r="F5542" i="1"/>
  <c r="L5542" i="1" s="1"/>
  <c r="F5543" i="1"/>
  <c r="L5543" i="1" s="1"/>
  <c r="F5544" i="1"/>
  <c r="L5544" i="1" s="1"/>
  <c r="F5545" i="1"/>
  <c r="L5545" i="1" s="1"/>
  <c r="F5546" i="1"/>
  <c r="L5546" i="1" s="1"/>
  <c r="F5547" i="1"/>
  <c r="L5547" i="1" s="1"/>
  <c r="F5548" i="1"/>
  <c r="L5548" i="1" s="1"/>
  <c r="F5549" i="1"/>
  <c r="L5549" i="1" s="1"/>
  <c r="F5550" i="1"/>
  <c r="L5550" i="1" s="1"/>
  <c r="F5551" i="1"/>
  <c r="L5551" i="1" s="1"/>
  <c r="F5552" i="1"/>
  <c r="L5552" i="1" s="1"/>
  <c r="F5553" i="1"/>
  <c r="L5553" i="1" s="1"/>
  <c r="F5554" i="1"/>
  <c r="L5554" i="1" s="1"/>
  <c r="F5555" i="1"/>
  <c r="L5555" i="1" s="1"/>
  <c r="F5556" i="1"/>
  <c r="L5556" i="1" s="1"/>
  <c r="F5557" i="1"/>
  <c r="L5557" i="1" s="1"/>
  <c r="F5558" i="1"/>
  <c r="L5558" i="1" s="1"/>
  <c r="F5559" i="1"/>
  <c r="L5559" i="1" s="1"/>
  <c r="F5560" i="1"/>
  <c r="L5560" i="1" s="1"/>
  <c r="F5561" i="1"/>
  <c r="L5561" i="1" s="1"/>
  <c r="F5562" i="1"/>
  <c r="L5562" i="1" s="1"/>
  <c r="F5563" i="1"/>
  <c r="L5563" i="1" s="1"/>
  <c r="F5564" i="1"/>
  <c r="L5564" i="1" s="1"/>
  <c r="F5565" i="1"/>
  <c r="L5565" i="1" s="1"/>
  <c r="F5566" i="1"/>
  <c r="L5566" i="1" s="1"/>
  <c r="F5567" i="1"/>
  <c r="L5567" i="1" s="1"/>
  <c r="F5568" i="1"/>
  <c r="L5568" i="1" s="1"/>
  <c r="F5569" i="1"/>
  <c r="L5569" i="1" s="1"/>
  <c r="F5570" i="1"/>
  <c r="L5570" i="1" s="1"/>
  <c r="F5571" i="1"/>
  <c r="L5571" i="1" s="1"/>
  <c r="F5572" i="1"/>
  <c r="L5572" i="1" s="1"/>
  <c r="F5573" i="1"/>
  <c r="L5573" i="1" s="1"/>
  <c r="F5574" i="1"/>
  <c r="L5574" i="1" s="1"/>
  <c r="F5575" i="1"/>
  <c r="L5575" i="1" s="1"/>
  <c r="F5576" i="1"/>
  <c r="L5576" i="1" s="1"/>
  <c r="F5577" i="1"/>
  <c r="L5577" i="1" s="1"/>
  <c r="F5578" i="1"/>
  <c r="L5578" i="1" s="1"/>
  <c r="F5579" i="1"/>
  <c r="L5579" i="1" s="1"/>
  <c r="F5580" i="1"/>
  <c r="L5580" i="1" s="1"/>
  <c r="F5581" i="1"/>
  <c r="L5581" i="1" s="1"/>
  <c r="F5582" i="1"/>
  <c r="L5582" i="1" s="1"/>
  <c r="F5583" i="1"/>
  <c r="L5583" i="1" s="1"/>
  <c r="F5584" i="1"/>
  <c r="L5584" i="1" s="1"/>
  <c r="F5585" i="1"/>
  <c r="L5585" i="1" s="1"/>
  <c r="F5586" i="1"/>
  <c r="L5586" i="1" s="1"/>
  <c r="F5587" i="1"/>
  <c r="L5587" i="1" s="1"/>
  <c r="F5588" i="1"/>
  <c r="L5588" i="1" s="1"/>
  <c r="F5589" i="1"/>
  <c r="L5589" i="1" s="1"/>
  <c r="F5590" i="1"/>
  <c r="L5590" i="1" s="1"/>
  <c r="F5591" i="1"/>
  <c r="L5591" i="1" s="1"/>
  <c r="F5592" i="1"/>
  <c r="L5592" i="1" s="1"/>
  <c r="F5593" i="1"/>
  <c r="L5593" i="1" s="1"/>
  <c r="F5594" i="1"/>
  <c r="L5594" i="1" s="1"/>
  <c r="F5595" i="1"/>
  <c r="L5595" i="1" s="1"/>
  <c r="F5596" i="1"/>
  <c r="L5596" i="1" s="1"/>
  <c r="F5597" i="1"/>
  <c r="L5597" i="1" s="1"/>
  <c r="F5598" i="1"/>
  <c r="L5598" i="1" s="1"/>
  <c r="F5599" i="1"/>
  <c r="L5599" i="1" s="1"/>
  <c r="F5600" i="1"/>
  <c r="L5600" i="1" s="1"/>
  <c r="F5601" i="1"/>
  <c r="L5601" i="1" s="1"/>
  <c r="F5602" i="1"/>
  <c r="L5602" i="1" s="1"/>
  <c r="F5603" i="1"/>
  <c r="L5603" i="1" s="1"/>
  <c r="F5604" i="1"/>
  <c r="L5604" i="1" s="1"/>
  <c r="F5605" i="1"/>
  <c r="L5605" i="1" s="1"/>
  <c r="F5606" i="1"/>
  <c r="L5606" i="1" s="1"/>
  <c r="F5607" i="1"/>
  <c r="L5607" i="1" s="1"/>
  <c r="F5608" i="1"/>
  <c r="L5608" i="1" s="1"/>
  <c r="F5609" i="1"/>
  <c r="L5609" i="1" s="1"/>
  <c r="F5610" i="1"/>
  <c r="L5610" i="1" s="1"/>
  <c r="F5611" i="1"/>
  <c r="L5611" i="1" s="1"/>
  <c r="F5612" i="1"/>
  <c r="L5612" i="1" s="1"/>
  <c r="F5613" i="1"/>
  <c r="L5613" i="1" s="1"/>
  <c r="F5614" i="1"/>
  <c r="L5614" i="1" s="1"/>
  <c r="F5615" i="1"/>
  <c r="L5615" i="1" s="1"/>
  <c r="F5616" i="1"/>
  <c r="L5616" i="1" s="1"/>
  <c r="F5617" i="1"/>
  <c r="L5617" i="1" s="1"/>
  <c r="F5618" i="1"/>
  <c r="L5618" i="1" s="1"/>
  <c r="F5619" i="1"/>
  <c r="L5619" i="1" s="1"/>
  <c r="F5620" i="1"/>
  <c r="L5620" i="1" s="1"/>
  <c r="F5621" i="1"/>
  <c r="L5621" i="1" s="1"/>
  <c r="F5622" i="1"/>
  <c r="L5622" i="1" s="1"/>
  <c r="F5623" i="1"/>
  <c r="L5623" i="1" s="1"/>
  <c r="F5624" i="1"/>
  <c r="L5624" i="1" s="1"/>
  <c r="F5625" i="1"/>
  <c r="L5625" i="1" s="1"/>
  <c r="F5626" i="1"/>
  <c r="L5626" i="1" s="1"/>
  <c r="F5627" i="1"/>
  <c r="L5627" i="1" s="1"/>
  <c r="F5628" i="1"/>
  <c r="L5628" i="1" s="1"/>
  <c r="F5629" i="1"/>
  <c r="L5629" i="1" s="1"/>
  <c r="F5630" i="1"/>
  <c r="L5630" i="1" s="1"/>
  <c r="F5631" i="1"/>
  <c r="L5631" i="1" s="1"/>
  <c r="F5632" i="1"/>
  <c r="L5632" i="1" s="1"/>
  <c r="F5633" i="1"/>
  <c r="L5633" i="1" s="1"/>
  <c r="F5634" i="1"/>
  <c r="L5634" i="1" s="1"/>
  <c r="F5635" i="1"/>
  <c r="L5635" i="1" s="1"/>
  <c r="F5636" i="1"/>
  <c r="L5636" i="1" s="1"/>
  <c r="F5637" i="1"/>
  <c r="L5637" i="1" s="1"/>
  <c r="F5638" i="1"/>
  <c r="L5638" i="1" s="1"/>
  <c r="F5639" i="1"/>
  <c r="L5639" i="1" s="1"/>
  <c r="F5640" i="1"/>
  <c r="L5640" i="1" s="1"/>
  <c r="F5641" i="1"/>
  <c r="L5641" i="1" s="1"/>
  <c r="F5642" i="1"/>
  <c r="L5642" i="1" s="1"/>
  <c r="F5643" i="1"/>
  <c r="L5643" i="1" s="1"/>
  <c r="F5644" i="1"/>
  <c r="L5644" i="1" s="1"/>
  <c r="F5645" i="1"/>
  <c r="L5645" i="1" s="1"/>
  <c r="F5646" i="1"/>
  <c r="L5646" i="1" s="1"/>
  <c r="F5647" i="1"/>
  <c r="L5647" i="1" s="1"/>
  <c r="F5648" i="1"/>
  <c r="L5648" i="1" s="1"/>
  <c r="F5649" i="1"/>
  <c r="L5649" i="1" s="1"/>
  <c r="F5650" i="1"/>
  <c r="L5650" i="1" s="1"/>
  <c r="F5651" i="1"/>
  <c r="L5651" i="1" s="1"/>
  <c r="F5652" i="1"/>
  <c r="L5652" i="1" s="1"/>
  <c r="F5653" i="1"/>
  <c r="L5653" i="1" s="1"/>
  <c r="F5654" i="1"/>
  <c r="L5654" i="1" s="1"/>
  <c r="F5655" i="1"/>
  <c r="L5655" i="1" s="1"/>
  <c r="F5656" i="1"/>
  <c r="L5656" i="1" s="1"/>
  <c r="F5657" i="1"/>
  <c r="L5657" i="1" s="1"/>
  <c r="F5658" i="1"/>
  <c r="L5658" i="1" s="1"/>
  <c r="F5659" i="1"/>
  <c r="L5659" i="1" s="1"/>
  <c r="F5660" i="1"/>
  <c r="L5660" i="1" s="1"/>
  <c r="F5661" i="1"/>
  <c r="L5661" i="1" s="1"/>
  <c r="F5662" i="1"/>
  <c r="L5662" i="1" s="1"/>
  <c r="F5663" i="1"/>
  <c r="L5663" i="1" s="1"/>
  <c r="F5664" i="1"/>
  <c r="L5664" i="1" s="1"/>
  <c r="F5665" i="1"/>
  <c r="L5665" i="1" s="1"/>
  <c r="F5666" i="1"/>
  <c r="L5666" i="1" s="1"/>
  <c r="F5667" i="1"/>
  <c r="L5667" i="1" s="1"/>
  <c r="F5668" i="1"/>
  <c r="L5668" i="1" s="1"/>
  <c r="F5669" i="1"/>
  <c r="L5669" i="1" s="1"/>
  <c r="F5670" i="1"/>
  <c r="L5670" i="1" s="1"/>
  <c r="F5671" i="1"/>
  <c r="L5671" i="1" s="1"/>
  <c r="F5672" i="1"/>
  <c r="L5672" i="1" s="1"/>
  <c r="F5673" i="1"/>
  <c r="L5673" i="1" s="1"/>
  <c r="F5674" i="1"/>
  <c r="L5674" i="1" s="1"/>
  <c r="F5675" i="1"/>
  <c r="L5675" i="1" s="1"/>
  <c r="F5676" i="1"/>
  <c r="L5676" i="1" s="1"/>
  <c r="F5677" i="1"/>
  <c r="L5677" i="1" s="1"/>
  <c r="F5678" i="1"/>
  <c r="L5678" i="1" s="1"/>
  <c r="F5679" i="1"/>
  <c r="L5679" i="1" s="1"/>
  <c r="F5680" i="1"/>
  <c r="L5680" i="1" s="1"/>
  <c r="F5681" i="1"/>
  <c r="L5681" i="1" s="1"/>
  <c r="F5682" i="1"/>
  <c r="L5682" i="1" s="1"/>
  <c r="F5683" i="1"/>
  <c r="L5683" i="1" s="1"/>
  <c r="F5684" i="1"/>
  <c r="L5684" i="1" s="1"/>
  <c r="F5685" i="1"/>
  <c r="L5685" i="1" s="1"/>
  <c r="F5686" i="1"/>
  <c r="L5686" i="1" s="1"/>
  <c r="F5687" i="1"/>
  <c r="L5687" i="1" s="1"/>
  <c r="F5688" i="1"/>
  <c r="L5688" i="1" s="1"/>
  <c r="F5689" i="1"/>
  <c r="L5689" i="1" s="1"/>
  <c r="F5690" i="1"/>
  <c r="L5690" i="1" s="1"/>
  <c r="F5691" i="1"/>
  <c r="L5691" i="1" s="1"/>
  <c r="F5692" i="1"/>
  <c r="L5692" i="1" s="1"/>
  <c r="F5693" i="1"/>
  <c r="L5693" i="1" s="1"/>
  <c r="F5694" i="1"/>
  <c r="L5694" i="1" s="1"/>
  <c r="F5695" i="1"/>
  <c r="L5695" i="1" s="1"/>
  <c r="F5696" i="1"/>
  <c r="L5696" i="1" s="1"/>
  <c r="F5697" i="1"/>
  <c r="L5697" i="1" s="1"/>
  <c r="F5698" i="1"/>
  <c r="L5698" i="1" s="1"/>
  <c r="F5699" i="1"/>
  <c r="L5699" i="1" s="1"/>
  <c r="F5700" i="1"/>
  <c r="L5700" i="1" s="1"/>
  <c r="F5701" i="1"/>
  <c r="L5701" i="1" s="1"/>
  <c r="F5702" i="1"/>
  <c r="L5702" i="1" s="1"/>
  <c r="F5703" i="1"/>
  <c r="L5703" i="1" s="1"/>
  <c r="F5704" i="1"/>
  <c r="L5704" i="1" s="1"/>
  <c r="F5705" i="1"/>
  <c r="L5705" i="1" s="1"/>
  <c r="F5706" i="1"/>
  <c r="L5706" i="1" s="1"/>
  <c r="F5707" i="1"/>
  <c r="L5707" i="1" s="1"/>
  <c r="F5708" i="1"/>
  <c r="L5708" i="1" s="1"/>
  <c r="F5709" i="1"/>
  <c r="L5709" i="1" s="1"/>
  <c r="F5710" i="1"/>
  <c r="L5710" i="1" s="1"/>
  <c r="F5711" i="1"/>
  <c r="L5711" i="1" s="1"/>
  <c r="F5712" i="1"/>
  <c r="L5712" i="1" s="1"/>
  <c r="F5713" i="1"/>
  <c r="L5713" i="1" s="1"/>
  <c r="F5714" i="1"/>
  <c r="L5714" i="1" s="1"/>
  <c r="F5715" i="1"/>
  <c r="L5715" i="1" s="1"/>
  <c r="F5716" i="1"/>
  <c r="L5716" i="1" s="1"/>
  <c r="F5717" i="1"/>
  <c r="L5717" i="1" s="1"/>
  <c r="F5718" i="1"/>
  <c r="L5718" i="1" s="1"/>
  <c r="F5719" i="1"/>
  <c r="L5719" i="1" s="1"/>
  <c r="F5720" i="1"/>
  <c r="L5720" i="1" s="1"/>
  <c r="F5721" i="1"/>
  <c r="L5721" i="1" s="1"/>
  <c r="F5722" i="1"/>
  <c r="L5722" i="1" s="1"/>
  <c r="F5723" i="1"/>
  <c r="L5723" i="1" s="1"/>
  <c r="F5724" i="1"/>
  <c r="L5724" i="1" s="1"/>
  <c r="F5725" i="1"/>
  <c r="L5725" i="1" s="1"/>
  <c r="F5726" i="1"/>
  <c r="L5726" i="1" s="1"/>
  <c r="F5727" i="1"/>
  <c r="L5727" i="1" s="1"/>
  <c r="F5728" i="1"/>
  <c r="L5728" i="1" s="1"/>
  <c r="F5729" i="1"/>
  <c r="L5729" i="1" s="1"/>
  <c r="F5730" i="1"/>
  <c r="L5730" i="1" s="1"/>
  <c r="F5731" i="1"/>
  <c r="L5731" i="1" s="1"/>
  <c r="F5732" i="1"/>
  <c r="L5732" i="1" s="1"/>
  <c r="F5733" i="1"/>
  <c r="L5733" i="1" s="1"/>
  <c r="F5734" i="1"/>
  <c r="L5734" i="1" s="1"/>
  <c r="F5735" i="1"/>
  <c r="L5735" i="1" s="1"/>
  <c r="F5736" i="1"/>
  <c r="L5736" i="1" s="1"/>
  <c r="F5737" i="1"/>
  <c r="L5737" i="1" s="1"/>
  <c r="F5738" i="1"/>
  <c r="L5738" i="1" s="1"/>
  <c r="F5739" i="1"/>
  <c r="L5739" i="1" s="1"/>
  <c r="F5740" i="1"/>
  <c r="L5740" i="1" s="1"/>
  <c r="F5741" i="1"/>
  <c r="L5741" i="1" s="1"/>
  <c r="F5742" i="1"/>
  <c r="L5742" i="1" s="1"/>
  <c r="F5743" i="1"/>
  <c r="L5743" i="1" s="1"/>
  <c r="F5744" i="1"/>
  <c r="L5744" i="1" s="1"/>
  <c r="F5745" i="1"/>
  <c r="L5745" i="1" s="1"/>
  <c r="F5746" i="1"/>
  <c r="L5746" i="1" s="1"/>
  <c r="F5747" i="1"/>
  <c r="L5747" i="1" s="1"/>
  <c r="F5748" i="1"/>
  <c r="L5748" i="1" s="1"/>
  <c r="F5749" i="1"/>
  <c r="L5749" i="1" s="1"/>
  <c r="F5750" i="1"/>
  <c r="L5750" i="1" s="1"/>
  <c r="F5751" i="1"/>
  <c r="L5751" i="1" s="1"/>
  <c r="F5752" i="1"/>
  <c r="L5752" i="1" s="1"/>
  <c r="F5753" i="1"/>
  <c r="L5753" i="1" s="1"/>
  <c r="F5754" i="1"/>
  <c r="L5754" i="1" s="1"/>
  <c r="F5755" i="1"/>
  <c r="L5755" i="1" s="1"/>
  <c r="F5756" i="1"/>
  <c r="L5756" i="1" s="1"/>
  <c r="F5757" i="1"/>
  <c r="L5757" i="1" s="1"/>
  <c r="F5758" i="1"/>
  <c r="L5758" i="1" s="1"/>
  <c r="F5759" i="1"/>
  <c r="L5759" i="1" s="1"/>
  <c r="F5760" i="1"/>
  <c r="L5760" i="1" s="1"/>
  <c r="F5761" i="1"/>
  <c r="L5761" i="1" s="1"/>
  <c r="F5762" i="1"/>
  <c r="L5762" i="1" s="1"/>
  <c r="F5763" i="1"/>
  <c r="L5763" i="1" s="1"/>
  <c r="F5764" i="1"/>
  <c r="L5764" i="1" s="1"/>
  <c r="F5765" i="1"/>
  <c r="L5765" i="1" s="1"/>
  <c r="F5766" i="1"/>
  <c r="L5766" i="1" s="1"/>
  <c r="F5767" i="1"/>
  <c r="L5767" i="1" s="1"/>
  <c r="F5768" i="1"/>
  <c r="L5768" i="1" s="1"/>
  <c r="F5769" i="1"/>
  <c r="L5769" i="1" s="1"/>
  <c r="F5770" i="1"/>
  <c r="L5770" i="1" s="1"/>
  <c r="F5771" i="1"/>
  <c r="L5771" i="1" s="1"/>
  <c r="F5772" i="1"/>
  <c r="L5772" i="1" s="1"/>
  <c r="F5773" i="1"/>
  <c r="L5773" i="1" s="1"/>
  <c r="F5774" i="1"/>
  <c r="L5774" i="1" s="1"/>
  <c r="F5775" i="1"/>
  <c r="L5775" i="1" s="1"/>
  <c r="F5776" i="1"/>
  <c r="L5776" i="1" s="1"/>
  <c r="F5777" i="1"/>
  <c r="L5777" i="1" s="1"/>
  <c r="F5778" i="1"/>
  <c r="L5778" i="1" s="1"/>
  <c r="F5779" i="1"/>
  <c r="L5779" i="1" s="1"/>
  <c r="F5780" i="1"/>
  <c r="L5780" i="1" s="1"/>
  <c r="F5781" i="1"/>
  <c r="L5781" i="1" s="1"/>
  <c r="F5782" i="1"/>
  <c r="L5782" i="1" s="1"/>
  <c r="F5783" i="1"/>
  <c r="L5783" i="1" s="1"/>
  <c r="F5784" i="1"/>
  <c r="L5784" i="1" s="1"/>
  <c r="F5785" i="1"/>
  <c r="L5785" i="1" s="1"/>
  <c r="F5786" i="1"/>
  <c r="L5786" i="1" s="1"/>
  <c r="F5787" i="1"/>
  <c r="L5787" i="1" s="1"/>
  <c r="F5788" i="1"/>
  <c r="L5788" i="1" s="1"/>
  <c r="F5789" i="1"/>
  <c r="L5789" i="1" s="1"/>
  <c r="F5790" i="1"/>
  <c r="L5790" i="1" s="1"/>
  <c r="F5791" i="1"/>
  <c r="L5791" i="1" s="1"/>
  <c r="F5792" i="1"/>
  <c r="L5792" i="1" s="1"/>
  <c r="F5793" i="1"/>
  <c r="L5793" i="1" s="1"/>
  <c r="F5794" i="1"/>
  <c r="L5794" i="1" s="1"/>
  <c r="F5795" i="1"/>
  <c r="L5795" i="1" s="1"/>
  <c r="F5796" i="1"/>
  <c r="L5796" i="1" s="1"/>
  <c r="F5797" i="1"/>
  <c r="L5797" i="1" s="1"/>
  <c r="F5798" i="1"/>
  <c r="L5798" i="1" s="1"/>
  <c r="F5799" i="1"/>
  <c r="L5799" i="1" s="1"/>
  <c r="F5800" i="1"/>
  <c r="L5800" i="1" s="1"/>
  <c r="F5801" i="1"/>
  <c r="L5801" i="1" s="1"/>
  <c r="F5802" i="1"/>
  <c r="L5802" i="1" s="1"/>
  <c r="F5803" i="1"/>
  <c r="L5803" i="1" s="1"/>
  <c r="F5804" i="1"/>
  <c r="L5804" i="1" s="1"/>
  <c r="F5805" i="1"/>
  <c r="L5805" i="1" s="1"/>
  <c r="F5806" i="1"/>
  <c r="L5806" i="1" s="1"/>
  <c r="F5807" i="1"/>
  <c r="L5807" i="1" s="1"/>
  <c r="F5808" i="1"/>
  <c r="L5808" i="1" s="1"/>
  <c r="F5809" i="1"/>
  <c r="L5809" i="1" s="1"/>
  <c r="F5810" i="1"/>
  <c r="L5810" i="1" s="1"/>
  <c r="F5811" i="1"/>
  <c r="L5811" i="1" s="1"/>
  <c r="F5812" i="1"/>
  <c r="L5812" i="1" s="1"/>
  <c r="F5813" i="1"/>
  <c r="L5813" i="1" s="1"/>
  <c r="F5814" i="1"/>
  <c r="L5814" i="1" s="1"/>
  <c r="F5815" i="1"/>
  <c r="L5815" i="1" s="1"/>
  <c r="F5816" i="1"/>
  <c r="L5816" i="1" s="1"/>
  <c r="F5817" i="1"/>
  <c r="L5817" i="1" s="1"/>
  <c r="F5818" i="1"/>
  <c r="L5818" i="1" s="1"/>
  <c r="F5819" i="1"/>
  <c r="L5819" i="1" s="1"/>
  <c r="F5820" i="1"/>
  <c r="L5820" i="1" s="1"/>
  <c r="F5821" i="1"/>
  <c r="L5821" i="1" s="1"/>
  <c r="F5822" i="1"/>
  <c r="L5822" i="1" s="1"/>
  <c r="F5823" i="1"/>
  <c r="L5823" i="1" s="1"/>
  <c r="F5824" i="1"/>
  <c r="L5824" i="1" s="1"/>
  <c r="F5825" i="1"/>
  <c r="L5825" i="1" s="1"/>
  <c r="F5826" i="1"/>
  <c r="L5826" i="1" s="1"/>
  <c r="F5827" i="1"/>
  <c r="L5827" i="1" s="1"/>
  <c r="F5828" i="1"/>
  <c r="L5828" i="1" s="1"/>
  <c r="F5829" i="1"/>
  <c r="L5829" i="1" s="1"/>
  <c r="F5830" i="1"/>
  <c r="L5830" i="1" s="1"/>
  <c r="F5831" i="1"/>
  <c r="L5831" i="1" s="1"/>
  <c r="F5832" i="1"/>
  <c r="L5832" i="1" s="1"/>
  <c r="F5833" i="1"/>
  <c r="L5833" i="1" s="1"/>
  <c r="F5834" i="1"/>
  <c r="L5834" i="1" s="1"/>
  <c r="F5835" i="1"/>
  <c r="L5835" i="1" s="1"/>
  <c r="F5836" i="1"/>
  <c r="L5836" i="1" s="1"/>
  <c r="F5837" i="1"/>
  <c r="L5837" i="1" s="1"/>
  <c r="F5838" i="1"/>
  <c r="L5838" i="1" s="1"/>
  <c r="F5839" i="1"/>
  <c r="L5839" i="1" s="1"/>
  <c r="F5840" i="1"/>
  <c r="L5840" i="1" s="1"/>
  <c r="F5841" i="1"/>
  <c r="L5841" i="1" s="1"/>
  <c r="F5842" i="1"/>
  <c r="L5842" i="1" s="1"/>
  <c r="F5843" i="1"/>
  <c r="L5843" i="1" s="1"/>
  <c r="F5844" i="1"/>
  <c r="L5844" i="1" s="1"/>
  <c r="F5845" i="1"/>
  <c r="L5845" i="1" s="1"/>
  <c r="F5846" i="1"/>
  <c r="L5846" i="1" s="1"/>
  <c r="F5847" i="1"/>
  <c r="L5847" i="1" s="1"/>
  <c r="F5848" i="1"/>
  <c r="L5848" i="1" s="1"/>
  <c r="F5849" i="1"/>
  <c r="L5849" i="1" s="1"/>
  <c r="F5850" i="1"/>
  <c r="L5850" i="1" s="1"/>
  <c r="F5851" i="1"/>
  <c r="L5851" i="1" s="1"/>
  <c r="F5852" i="1"/>
  <c r="L5852" i="1" s="1"/>
  <c r="F5853" i="1"/>
  <c r="L5853" i="1" s="1"/>
  <c r="F5854" i="1"/>
  <c r="L5854" i="1" s="1"/>
  <c r="F5855" i="1"/>
  <c r="L5855" i="1" s="1"/>
  <c r="F5856" i="1"/>
  <c r="L5856" i="1" s="1"/>
  <c r="F5857" i="1"/>
  <c r="L5857" i="1" s="1"/>
  <c r="F5858" i="1"/>
  <c r="L5858" i="1" s="1"/>
  <c r="F5859" i="1"/>
  <c r="L5859" i="1" s="1"/>
  <c r="F5860" i="1"/>
  <c r="L5860" i="1" s="1"/>
  <c r="F5861" i="1"/>
  <c r="L5861" i="1" s="1"/>
  <c r="F5862" i="1"/>
  <c r="L5862" i="1" s="1"/>
  <c r="F5863" i="1"/>
  <c r="L5863" i="1" s="1"/>
  <c r="F5864" i="1"/>
  <c r="L5864" i="1" s="1"/>
  <c r="F5865" i="1"/>
  <c r="L5865" i="1" s="1"/>
  <c r="F5866" i="1"/>
  <c r="L5866" i="1" s="1"/>
  <c r="F5867" i="1"/>
  <c r="L5867" i="1" s="1"/>
  <c r="F5868" i="1"/>
  <c r="L5868" i="1" s="1"/>
  <c r="F5869" i="1"/>
  <c r="L5869" i="1" s="1"/>
  <c r="F5870" i="1"/>
  <c r="L5870" i="1" s="1"/>
  <c r="F5871" i="1"/>
  <c r="L5871" i="1" s="1"/>
  <c r="F5872" i="1"/>
  <c r="L5872" i="1" s="1"/>
  <c r="F5873" i="1"/>
  <c r="L5873" i="1" s="1"/>
  <c r="F5874" i="1"/>
  <c r="L5874" i="1" s="1"/>
  <c r="F5875" i="1"/>
  <c r="L5875" i="1" s="1"/>
  <c r="F5876" i="1"/>
  <c r="L5876" i="1" s="1"/>
  <c r="F5877" i="1"/>
  <c r="L5877" i="1" s="1"/>
  <c r="F5878" i="1"/>
  <c r="L5878" i="1" s="1"/>
  <c r="F5879" i="1"/>
  <c r="L5879" i="1" s="1"/>
  <c r="F5880" i="1"/>
  <c r="L5880" i="1" s="1"/>
  <c r="F5881" i="1"/>
  <c r="L5881" i="1" s="1"/>
  <c r="F5882" i="1"/>
  <c r="L5882" i="1" s="1"/>
  <c r="F5883" i="1"/>
  <c r="L5883" i="1" s="1"/>
  <c r="F5884" i="1"/>
  <c r="L5884" i="1" s="1"/>
  <c r="F5885" i="1"/>
  <c r="L5885" i="1" s="1"/>
  <c r="F5886" i="1"/>
  <c r="L5886" i="1" s="1"/>
  <c r="F5887" i="1"/>
  <c r="L5887" i="1" s="1"/>
  <c r="F5888" i="1"/>
  <c r="L5888" i="1" s="1"/>
  <c r="F5889" i="1"/>
  <c r="L5889" i="1" s="1"/>
  <c r="F5890" i="1"/>
  <c r="L5890" i="1" s="1"/>
  <c r="F5891" i="1"/>
  <c r="L5891" i="1" s="1"/>
  <c r="F5892" i="1"/>
  <c r="L5892" i="1" s="1"/>
  <c r="F5893" i="1"/>
  <c r="L5893" i="1" s="1"/>
  <c r="F5894" i="1"/>
  <c r="L5894" i="1" s="1"/>
  <c r="F5895" i="1"/>
  <c r="L5895" i="1" s="1"/>
  <c r="F5896" i="1"/>
  <c r="L5896" i="1" s="1"/>
  <c r="F5897" i="1"/>
  <c r="L5897" i="1" s="1"/>
  <c r="F5898" i="1"/>
  <c r="L5898" i="1" s="1"/>
  <c r="F5899" i="1"/>
  <c r="L5899" i="1" s="1"/>
  <c r="F5900" i="1"/>
  <c r="L5900" i="1" s="1"/>
  <c r="F5901" i="1"/>
  <c r="L5901" i="1" s="1"/>
  <c r="F5902" i="1"/>
  <c r="L5902" i="1" s="1"/>
  <c r="F5903" i="1"/>
  <c r="L5903" i="1" s="1"/>
  <c r="F5904" i="1"/>
  <c r="L5904" i="1" s="1"/>
  <c r="F5905" i="1"/>
  <c r="L5905" i="1" s="1"/>
  <c r="F5906" i="1"/>
  <c r="L5906" i="1" s="1"/>
  <c r="F5907" i="1"/>
  <c r="L5907" i="1" s="1"/>
  <c r="F5908" i="1"/>
  <c r="L5908" i="1" s="1"/>
  <c r="F5909" i="1"/>
  <c r="L5909" i="1" s="1"/>
  <c r="F5910" i="1"/>
  <c r="L5910" i="1" s="1"/>
  <c r="F5911" i="1"/>
  <c r="L5911" i="1" s="1"/>
  <c r="F5912" i="1"/>
  <c r="L5912" i="1" s="1"/>
  <c r="F5913" i="1"/>
  <c r="L5913" i="1" s="1"/>
  <c r="F5914" i="1"/>
  <c r="L5914" i="1" s="1"/>
  <c r="F5915" i="1"/>
  <c r="L5915" i="1" s="1"/>
  <c r="F5916" i="1"/>
  <c r="L5916" i="1" s="1"/>
  <c r="F5917" i="1"/>
  <c r="L5917" i="1" s="1"/>
  <c r="F5918" i="1"/>
  <c r="L5918" i="1" s="1"/>
  <c r="F5919" i="1"/>
  <c r="L5919" i="1" s="1"/>
  <c r="F5920" i="1"/>
  <c r="L5920" i="1" s="1"/>
  <c r="F5921" i="1"/>
  <c r="L5921" i="1" s="1"/>
  <c r="F5922" i="1"/>
  <c r="L5922" i="1" s="1"/>
  <c r="F5923" i="1"/>
  <c r="L5923" i="1" s="1"/>
  <c r="F5924" i="1"/>
  <c r="L5924" i="1" s="1"/>
  <c r="F5925" i="1"/>
  <c r="L5925" i="1" s="1"/>
  <c r="F5926" i="1"/>
  <c r="L5926" i="1" s="1"/>
  <c r="F5927" i="1"/>
  <c r="L5927" i="1" s="1"/>
  <c r="F5928" i="1"/>
  <c r="L5928" i="1" s="1"/>
  <c r="F5929" i="1"/>
  <c r="L5929" i="1" s="1"/>
  <c r="F5930" i="1"/>
  <c r="L5930" i="1" s="1"/>
  <c r="F5931" i="1"/>
  <c r="L5931" i="1" s="1"/>
  <c r="F5932" i="1"/>
  <c r="L5932" i="1" s="1"/>
  <c r="F5933" i="1"/>
  <c r="L5933" i="1" s="1"/>
  <c r="F5934" i="1"/>
  <c r="L5934" i="1" s="1"/>
  <c r="F5935" i="1"/>
  <c r="L5935" i="1" s="1"/>
  <c r="F5936" i="1"/>
  <c r="L5936" i="1" s="1"/>
  <c r="F5937" i="1"/>
  <c r="L5937" i="1" s="1"/>
  <c r="F5938" i="1"/>
  <c r="L5938" i="1" s="1"/>
  <c r="F5939" i="1"/>
  <c r="L5939" i="1" s="1"/>
  <c r="F5940" i="1"/>
  <c r="L5940" i="1" s="1"/>
  <c r="F5941" i="1"/>
  <c r="L5941" i="1" s="1"/>
  <c r="F5942" i="1"/>
  <c r="L5942" i="1" s="1"/>
  <c r="F5943" i="1"/>
  <c r="L5943" i="1" s="1"/>
  <c r="F5944" i="1"/>
  <c r="L5944" i="1" s="1"/>
  <c r="F5945" i="1"/>
  <c r="L5945" i="1" s="1"/>
  <c r="F5946" i="1"/>
  <c r="L5946" i="1" s="1"/>
  <c r="F5947" i="1"/>
  <c r="L5947" i="1" s="1"/>
  <c r="F5948" i="1"/>
  <c r="L5948" i="1" s="1"/>
  <c r="F5949" i="1"/>
  <c r="L5949" i="1" s="1"/>
  <c r="F5950" i="1"/>
  <c r="L5950" i="1" s="1"/>
  <c r="F5951" i="1"/>
  <c r="L5951" i="1" s="1"/>
  <c r="F5952" i="1"/>
  <c r="L5952" i="1" s="1"/>
  <c r="F5953" i="1"/>
  <c r="L5953" i="1" s="1"/>
  <c r="F5954" i="1"/>
  <c r="L5954" i="1" s="1"/>
  <c r="F5955" i="1"/>
  <c r="L5955" i="1" s="1"/>
  <c r="F5956" i="1"/>
  <c r="L5956" i="1" s="1"/>
  <c r="F5957" i="1"/>
  <c r="L5957" i="1" s="1"/>
  <c r="F5958" i="1"/>
  <c r="L5958" i="1" s="1"/>
  <c r="F5959" i="1"/>
  <c r="L5959" i="1" s="1"/>
  <c r="F5960" i="1"/>
  <c r="L5960" i="1" s="1"/>
  <c r="F5961" i="1"/>
  <c r="L5961" i="1" s="1"/>
  <c r="F5962" i="1"/>
  <c r="L5962" i="1" s="1"/>
  <c r="F5963" i="1"/>
  <c r="L5963" i="1" s="1"/>
  <c r="F5964" i="1"/>
  <c r="L5964" i="1" s="1"/>
  <c r="F5965" i="1"/>
  <c r="L5965" i="1" s="1"/>
  <c r="F5966" i="1"/>
  <c r="L5966" i="1" s="1"/>
  <c r="F5967" i="1"/>
  <c r="L5967" i="1" s="1"/>
  <c r="F5968" i="1"/>
  <c r="L5968" i="1" s="1"/>
  <c r="F5969" i="1"/>
  <c r="L5969" i="1" s="1"/>
  <c r="F5970" i="1"/>
  <c r="L5970" i="1" s="1"/>
  <c r="F5971" i="1"/>
  <c r="L5971" i="1" s="1"/>
  <c r="F5972" i="1"/>
  <c r="L5972" i="1" s="1"/>
  <c r="F5973" i="1"/>
  <c r="L5973" i="1" s="1"/>
  <c r="F5974" i="1"/>
  <c r="L5974" i="1" s="1"/>
  <c r="F5975" i="1"/>
  <c r="L5975" i="1" s="1"/>
  <c r="F5976" i="1"/>
  <c r="L5976" i="1" s="1"/>
  <c r="F5977" i="1"/>
  <c r="L5977" i="1" s="1"/>
  <c r="F5978" i="1"/>
  <c r="L5978" i="1" s="1"/>
  <c r="F5979" i="1"/>
  <c r="L5979" i="1" s="1"/>
  <c r="F5980" i="1"/>
  <c r="L5980" i="1" s="1"/>
  <c r="F5981" i="1"/>
  <c r="L5981" i="1" s="1"/>
  <c r="F5982" i="1"/>
  <c r="L5982" i="1" s="1"/>
  <c r="F5983" i="1"/>
  <c r="L5983" i="1" s="1"/>
  <c r="F5984" i="1"/>
  <c r="L5984" i="1" s="1"/>
  <c r="F5985" i="1"/>
  <c r="L5985" i="1" s="1"/>
  <c r="F5986" i="1"/>
  <c r="L5986" i="1" s="1"/>
  <c r="F5987" i="1"/>
  <c r="L5987" i="1" s="1"/>
  <c r="F5988" i="1"/>
  <c r="L5988" i="1" s="1"/>
  <c r="F5989" i="1"/>
  <c r="L5989" i="1" s="1"/>
  <c r="F5990" i="1"/>
  <c r="L5990" i="1" s="1"/>
  <c r="F5991" i="1"/>
  <c r="L5991" i="1" s="1"/>
  <c r="F5992" i="1"/>
  <c r="L5992" i="1" s="1"/>
  <c r="F5993" i="1"/>
  <c r="L5993" i="1" s="1"/>
  <c r="F5994" i="1"/>
  <c r="L5994" i="1" s="1"/>
  <c r="F5995" i="1"/>
  <c r="L5995" i="1" s="1"/>
  <c r="F5996" i="1"/>
  <c r="L5996" i="1" s="1"/>
  <c r="F5997" i="1"/>
  <c r="L5997" i="1" s="1"/>
  <c r="F5998" i="1"/>
  <c r="L5998" i="1" s="1"/>
  <c r="F5999" i="1"/>
  <c r="L5999" i="1" s="1"/>
  <c r="F6000" i="1"/>
  <c r="L6000" i="1" s="1"/>
  <c r="F6001" i="1"/>
  <c r="L6001" i="1" s="1"/>
  <c r="F6002" i="1"/>
  <c r="L6002" i="1" s="1"/>
  <c r="F6003" i="1"/>
  <c r="L6003" i="1" s="1"/>
  <c r="F6004" i="1"/>
  <c r="L6004" i="1" s="1"/>
  <c r="F6005" i="1"/>
  <c r="L6005" i="1" s="1"/>
  <c r="F6006" i="1"/>
  <c r="L6006" i="1" s="1"/>
  <c r="F6007" i="1"/>
  <c r="L6007" i="1" s="1"/>
  <c r="F6008" i="1"/>
  <c r="L6008" i="1" s="1"/>
  <c r="F6009" i="1"/>
  <c r="L6009" i="1" s="1"/>
  <c r="F6010" i="1"/>
  <c r="L6010" i="1" s="1"/>
  <c r="F6011" i="1"/>
  <c r="L6011" i="1" s="1"/>
  <c r="F6012" i="1"/>
  <c r="L6012" i="1" s="1"/>
  <c r="F6013" i="1"/>
  <c r="L6013" i="1" s="1"/>
  <c r="F6014" i="1"/>
  <c r="L6014" i="1" s="1"/>
  <c r="F6015" i="1"/>
  <c r="L6015" i="1" s="1"/>
  <c r="F6016" i="1"/>
  <c r="L6016" i="1" s="1"/>
  <c r="F6017" i="1"/>
  <c r="L6017" i="1" s="1"/>
  <c r="F6018" i="1"/>
  <c r="L6018" i="1" s="1"/>
  <c r="F6019" i="1"/>
  <c r="L6019" i="1" s="1"/>
  <c r="F6020" i="1"/>
  <c r="L6020" i="1" s="1"/>
  <c r="F6021" i="1"/>
  <c r="L6021" i="1" s="1"/>
  <c r="F6022" i="1"/>
  <c r="L6022" i="1" s="1"/>
  <c r="F6023" i="1"/>
  <c r="L6023" i="1" s="1"/>
  <c r="F6024" i="1"/>
  <c r="L6024" i="1" s="1"/>
  <c r="F6025" i="1"/>
  <c r="L6025" i="1" s="1"/>
  <c r="F6026" i="1"/>
  <c r="L6026" i="1" s="1"/>
  <c r="F6027" i="1"/>
  <c r="L6027" i="1" s="1"/>
  <c r="F6028" i="1"/>
  <c r="L6028" i="1" s="1"/>
  <c r="F6029" i="1"/>
  <c r="L6029" i="1" s="1"/>
  <c r="F6030" i="1"/>
  <c r="L6030" i="1" s="1"/>
  <c r="F6031" i="1"/>
  <c r="L6031" i="1" s="1"/>
  <c r="F6032" i="1"/>
  <c r="L6032" i="1" s="1"/>
  <c r="F6033" i="1"/>
  <c r="L6033" i="1" s="1"/>
  <c r="F6034" i="1"/>
  <c r="L6034" i="1" s="1"/>
  <c r="F6035" i="1"/>
  <c r="L6035" i="1" s="1"/>
  <c r="F6036" i="1"/>
  <c r="L6036" i="1" s="1"/>
  <c r="F6037" i="1"/>
  <c r="L6037" i="1" s="1"/>
  <c r="F6038" i="1"/>
  <c r="L6038" i="1" s="1"/>
  <c r="F6039" i="1"/>
  <c r="L6039" i="1" s="1"/>
  <c r="F6040" i="1"/>
  <c r="L6040" i="1" s="1"/>
  <c r="F6041" i="1"/>
  <c r="L6041" i="1" s="1"/>
  <c r="F6042" i="1"/>
  <c r="L6042" i="1" s="1"/>
  <c r="F6043" i="1"/>
  <c r="L6043" i="1" s="1"/>
  <c r="F6044" i="1"/>
  <c r="L6044" i="1" s="1"/>
  <c r="F6045" i="1"/>
  <c r="L6045" i="1" s="1"/>
  <c r="F6046" i="1"/>
  <c r="L6046" i="1" s="1"/>
  <c r="F6047" i="1"/>
  <c r="L6047" i="1" s="1"/>
  <c r="F6048" i="1"/>
  <c r="L6048" i="1" s="1"/>
  <c r="F6049" i="1"/>
  <c r="L6049" i="1" s="1"/>
  <c r="F6050" i="1"/>
  <c r="L6050" i="1" s="1"/>
  <c r="F6051" i="1"/>
  <c r="L6051" i="1" s="1"/>
  <c r="F6052" i="1"/>
  <c r="L6052" i="1" s="1"/>
  <c r="F6053" i="1"/>
  <c r="L6053" i="1" s="1"/>
  <c r="F6054" i="1"/>
  <c r="L6054" i="1" s="1"/>
  <c r="F6055" i="1"/>
  <c r="L6055" i="1" s="1"/>
  <c r="F6056" i="1"/>
  <c r="L6056" i="1" s="1"/>
  <c r="F6057" i="1"/>
  <c r="L6057" i="1" s="1"/>
  <c r="F6058" i="1"/>
  <c r="L6058" i="1" s="1"/>
  <c r="F6059" i="1"/>
  <c r="L6059" i="1" s="1"/>
  <c r="F6060" i="1"/>
  <c r="L6060" i="1" s="1"/>
  <c r="F6061" i="1"/>
  <c r="L6061" i="1" s="1"/>
  <c r="F6062" i="1"/>
  <c r="L6062" i="1" s="1"/>
  <c r="F6063" i="1"/>
  <c r="L6063" i="1" s="1"/>
  <c r="F6064" i="1"/>
  <c r="L6064" i="1" s="1"/>
  <c r="F6065" i="1"/>
  <c r="L6065" i="1" s="1"/>
  <c r="F6066" i="1"/>
  <c r="L6066" i="1" s="1"/>
  <c r="F6067" i="1"/>
  <c r="L6067" i="1" s="1"/>
  <c r="F6068" i="1"/>
  <c r="L6068" i="1" s="1"/>
  <c r="F6069" i="1"/>
  <c r="L6069" i="1" s="1"/>
  <c r="F6070" i="1"/>
  <c r="L6070" i="1" s="1"/>
  <c r="F6071" i="1"/>
  <c r="L6071" i="1" s="1"/>
  <c r="F6072" i="1"/>
  <c r="L6072" i="1" s="1"/>
  <c r="F6073" i="1"/>
  <c r="L6073" i="1" s="1"/>
  <c r="F6074" i="1"/>
  <c r="L6074" i="1" s="1"/>
  <c r="F6075" i="1"/>
  <c r="L6075" i="1" s="1"/>
  <c r="F6076" i="1"/>
  <c r="L6076" i="1" s="1"/>
  <c r="F6077" i="1"/>
  <c r="L6077" i="1" s="1"/>
  <c r="F6078" i="1"/>
  <c r="L6078" i="1" s="1"/>
  <c r="F6079" i="1"/>
  <c r="L6079" i="1" s="1"/>
  <c r="F6080" i="1"/>
  <c r="L6080" i="1" s="1"/>
  <c r="F6081" i="1"/>
  <c r="L6081" i="1" s="1"/>
  <c r="F6082" i="1"/>
  <c r="L6082" i="1" s="1"/>
  <c r="F6083" i="1"/>
  <c r="L6083" i="1" s="1"/>
  <c r="F6084" i="1"/>
  <c r="L6084" i="1" s="1"/>
  <c r="F6085" i="1"/>
  <c r="L6085" i="1" s="1"/>
  <c r="F6086" i="1"/>
  <c r="L6086" i="1" s="1"/>
  <c r="F6087" i="1"/>
  <c r="L6087" i="1" s="1"/>
  <c r="F2" i="1"/>
  <c r="L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2" i="1"/>
  <c r="G6" i="3" l="1"/>
  <c r="K6" i="3"/>
  <c r="O6" i="3"/>
  <c r="S6" i="3"/>
  <c r="W6" i="3"/>
  <c r="AA6" i="3"/>
  <c r="V6" i="3" l="1"/>
  <c r="AC6" i="3"/>
  <c r="M6" i="3"/>
  <c r="T6" i="3"/>
  <c r="C13" i="3"/>
  <c r="C11" i="3"/>
  <c r="C9" i="3"/>
  <c r="R6" i="3"/>
  <c r="Y6" i="3"/>
  <c r="I6" i="3"/>
  <c r="P6" i="3"/>
  <c r="C8" i="3"/>
  <c r="F6" i="3"/>
  <c r="N6" i="3"/>
  <c r="U6" i="3"/>
  <c r="AB6" i="3"/>
  <c r="L6" i="3"/>
  <c r="C14" i="3"/>
  <c r="C12" i="3"/>
  <c r="C10" i="3"/>
  <c r="Z6" i="3"/>
  <c r="J6" i="3"/>
  <c r="Q6" i="3"/>
  <c r="X6" i="3"/>
  <c r="H6" i="3"/>
</calcChain>
</file>

<file path=xl/sharedStrings.xml><?xml version="1.0" encoding="utf-8"?>
<sst xmlns="http://schemas.openxmlformats.org/spreadsheetml/2006/main" count="39575" uniqueCount="6310">
  <si>
    <t>Crash Number</t>
  </si>
  <si>
    <t>Date Time</t>
  </si>
  <si>
    <t>Day Of Week</t>
  </si>
  <si>
    <t>Object 1</t>
  </si>
  <si>
    <t>Object 2</t>
  </si>
  <si>
    <t>Street Number</t>
  </si>
  <si>
    <t>Steet Name</t>
  </si>
  <si>
    <t>Cross Street</t>
  </si>
  <si>
    <t>Location</t>
  </si>
  <si>
    <t>Latitude</t>
  </si>
  <si>
    <t>Longitude</t>
  </si>
  <si>
    <t>Coordinates</t>
  </si>
  <si>
    <t>Friday</t>
  </si>
  <si>
    <t>Auto</t>
  </si>
  <si>
    <t>Massachusetts Ave</t>
  </si>
  <si>
    <t>Rindge Ave</t>
  </si>
  <si>
    <t xml:space="preserve"> Massachusetts Ave &amp; Rindge Ave Cambridge, MA</t>
  </si>
  <si>
    <t>(42.392615, -71.124874)</t>
  </si>
  <si>
    <t>Taxi</t>
  </si>
  <si>
    <t>Cambridge St</t>
  </si>
  <si>
    <t>SCIARAPPA ST</t>
  </si>
  <si>
    <t xml:space="preserve"> Cambridge St &amp; SCIARAPPA ST Cambridge, MA</t>
  </si>
  <si>
    <t>(42.371233, -71.081493)</t>
  </si>
  <si>
    <t>Parked Vehicle</t>
  </si>
  <si>
    <t>Coolidge Ave</t>
  </si>
  <si>
    <t>105 Coolidge Ave Cambridge, MA</t>
  </si>
  <si>
    <t>(42.368662, -71.141391)</t>
  </si>
  <si>
    <t>Western Ave</t>
  </si>
  <si>
    <t>HOWARD ST</t>
  </si>
  <si>
    <t xml:space="preserve"> Western Ave &amp; HOWARD ST Cambridge, MA</t>
  </si>
  <si>
    <t>(42.364749, -71.110774)</t>
  </si>
  <si>
    <t>Saturday</t>
  </si>
  <si>
    <t>MAIN ST</t>
  </si>
  <si>
    <t>350 MAIN ST Cambridge, MA</t>
  </si>
  <si>
    <t>(42.362388, -71.087276)</t>
  </si>
  <si>
    <t>Truck</t>
  </si>
  <si>
    <t>Fixed Object</t>
  </si>
  <si>
    <t>MAGAZINE ST</t>
  </si>
  <si>
    <t>PRINCE ST</t>
  </si>
  <si>
    <t xml:space="preserve"> MAGAZINE ST &amp; PRINCE ST Cambridge, MA</t>
  </si>
  <si>
    <t>(42.36027, -71.109809)</t>
  </si>
  <si>
    <t>River St</t>
  </si>
  <si>
    <t>Putnam Ave</t>
  </si>
  <si>
    <t xml:space="preserve"> River St &amp; Putnam Ave Cambridge, MA</t>
  </si>
  <si>
    <t>(42.362257, -71.113547)</t>
  </si>
  <si>
    <t>SHERMAN ST</t>
  </si>
  <si>
    <t>91 SHERMAN ST Cambridge, MA</t>
  </si>
  <si>
    <t>(42.388515, -71.132696)</t>
  </si>
  <si>
    <t>Sunday</t>
  </si>
  <si>
    <t>Clinton St</t>
  </si>
  <si>
    <t>Belmont St</t>
  </si>
  <si>
    <t>18 Belmont St Cambridge, MA</t>
  </si>
  <si>
    <t>(42.37483, -71.151091)</t>
  </si>
  <si>
    <t>Monsignor OBrien Hwy</t>
  </si>
  <si>
    <t>169 Monsignor OBrien Hwy Cambridge, MA</t>
  </si>
  <si>
    <t>(42.371808, -71.077769)</t>
  </si>
  <si>
    <t>Monday</t>
  </si>
  <si>
    <t>EVERETT ST</t>
  </si>
  <si>
    <t xml:space="preserve"> Massachusetts Ave &amp; EVERETT ST Cambridge, MA</t>
  </si>
  <si>
    <t>(42.380006, -71.119917)</t>
  </si>
  <si>
    <t>Rogers St</t>
  </si>
  <si>
    <t>FIRST ST</t>
  </si>
  <si>
    <t xml:space="preserve"> Rogers St &amp; FIRST ST Cambridge, MA</t>
  </si>
  <si>
    <t>(42.365878, -71.078034)</t>
  </si>
  <si>
    <t>1575 Cambridge St Cambridge, MA</t>
  </si>
  <si>
    <t>(42.375042, -71.107169)</t>
  </si>
  <si>
    <t>DUDLEY ST</t>
  </si>
  <si>
    <t>2360 Massachusetts Ave Cambridge, MA</t>
  </si>
  <si>
    <t>(42.396307, -71.129259)</t>
  </si>
  <si>
    <t>HENRY ST</t>
  </si>
  <si>
    <t>PEARL ST</t>
  </si>
  <si>
    <t xml:space="preserve"> HENRY ST &amp; PEARL ST Cambridge, MA</t>
  </si>
  <si>
    <t>(42.356804, -71.111153)</t>
  </si>
  <si>
    <t>Tuesday</t>
  </si>
  <si>
    <t>Hampshire St</t>
  </si>
  <si>
    <t>ELM ST</t>
  </si>
  <si>
    <t xml:space="preserve"> Hampshire St &amp; ELM ST Cambridge, MA</t>
  </si>
  <si>
    <t>(42.37048, -71.096879)</t>
  </si>
  <si>
    <t>Thursday</t>
  </si>
  <si>
    <t>Ames St</t>
  </si>
  <si>
    <t xml:space="preserve"> Ames St &amp;  Cambridge, MA</t>
  </si>
  <si>
    <t>(0, 0)</t>
  </si>
  <si>
    <t>Wednesday</t>
  </si>
  <si>
    <t>MEAD ST</t>
  </si>
  <si>
    <t>16 MEAD ST Cambridge, MA</t>
  </si>
  <si>
    <t>(42.38989, -71.125087)</t>
  </si>
  <si>
    <t>GRANITE ST</t>
  </si>
  <si>
    <t>40 GRANITE ST Cambridge, MA</t>
  </si>
  <si>
    <t>(42.355031, -71.111003)</t>
  </si>
  <si>
    <t>MAGNOLIA AVE</t>
  </si>
  <si>
    <t>16 MAGNOLIA AVE Cambridge, MA</t>
  </si>
  <si>
    <t>(42.376936, -71.107629)</t>
  </si>
  <si>
    <t>Wheeler St</t>
  </si>
  <si>
    <t xml:space="preserve"> Wheeler St &amp;  Cambridge, MA</t>
  </si>
  <si>
    <t>Shepard St</t>
  </si>
  <si>
    <t xml:space="preserve"> Massachusetts Ave &amp; Shepard St Cambridge, MA</t>
  </si>
  <si>
    <t>(42.381853, -71.119723)</t>
  </si>
  <si>
    <t>Peabody St</t>
  </si>
  <si>
    <t xml:space="preserve"> Peabody St &amp; Massachusetts Ave Cambridge, MA</t>
  </si>
  <si>
    <t>(42.37407, -71.118839)</t>
  </si>
  <si>
    <t>SUFFOLK ST</t>
  </si>
  <si>
    <t>Columbia St</t>
  </si>
  <si>
    <t>3 SUFFOLK ST Cambridge, MA</t>
  </si>
  <si>
    <t>(42.366072, -71.098852)</t>
  </si>
  <si>
    <t>Inman St</t>
  </si>
  <si>
    <t>Broadway</t>
  </si>
  <si>
    <t>57 Inman St Cambridge, MA</t>
  </si>
  <si>
    <t>(42.369906, -71.103129)</t>
  </si>
  <si>
    <t>Franklin St</t>
  </si>
  <si>
    <t xml:space="preserve"> Western Ave &amp; Franklin St Cambridge, MA</t>
  </si>
  <si>
    <t>(42.365143, -71.106206)</t>
  </si>
  <si>
    <t xml:space="preserve"> Cambridge St &amp; Hampshire St Cambridge, MA</t>
  </si>
  <si>
    <t>(42.373729, -71.100837)</t>
  </si>
  <si>
    <t>220 Massachusetts Ave Cambridge, MA</t>
  </si>
  <si>
    <t>(42.361242, -71.097062)</t>
  </si>
  <si>
    <t xml:space="preserve"> Shepard St &amp;  Cambridge, MA</t>
  </si>
  <si>
    <t>Chestnut St</t>
  </si>
  <si>
    <t xml:space="preserve"> Chestnut St &amp; MAGAZINE ST Cambridge, MA</t>
  </si>
  <si>
    <t>(42.358388, -71.111881)</t>
  </si>
  <si>
    <t>Albany St</t>
  </si>
  <si>
    <t>32 Albany St Cambridge, MA</t>
  </si>
  <si>
    <t>(42.362156, -71.092912)</t>
  </si>
  <si>
    <t>281 Broadway Cambridge, MA</t>
  </si>
  <si>
    <t>(42.368262, -71.098002)</t>
  </si>
  <si>
    <t>York St</t>
  </si>
  <si>
    <t xml:space="preserve"> York St &amp;  Cambridge, MA</t>
  </si>
  <si>
    <t>SOMERVILLE AVE</t>
  </si>
  <si>
    <t xml:space="preserve"> Massachusetts Ave &amp; SOMERVILLE AVE Cambridge, MA</t>
  </si>
  <si>
    <t>(42.388965, -71.119695)</t>
  </si>
  <si>
    <t>Cardinal Medeiros Ave</t>
  </si>
  <si>
    <t xml:space="preserve"> Cambridge St &amp; Cardinal Medeiros Ave Cambridge, MA</t>
  </si>
  <si>
    <t>(42.372123, -71.088456)</t>
  </si>
  <si>
    <t>Bicycle</t>
  </si>
  <si>
    <t>HARVARD ST</t>
  </si>
  <si>
    <t>QUINCY ST</t>
  </si>
  <si>
    <t xml:space="preserve"> HARVARD ST &amp; QUINCY ST Cambridge, MA</t>
  </si>
  <si>
    <t>(42.372305, -71.115147)</t>
  </si>
  <si>
    <t xml:space="preserve"> Massachusetts Ave &amp;  Cambridge, MA</t>
  </si>
  <si>
    <t>FELTON ST</t>
  </si>
  <si>
    <t xml:space="preserve"> Broadway &amp; FELTON ST Cambridge, MA</t>
  </si>
  <si>
    <t>(42.373967, -71.11278)</t>
  </si>
  <si>
    <t>STANDISH ST</t>
  </si>
  <si>
    <t>HURON AVE</t>
  </si>
  <si>
    <t xml:space="preserve"> STANDISH ST &amp; HURON AVE Cambridge, MA</t>
  </si>
  <si>
    <t>(42.381166, -71.13878)</t>
  </si>
  <si>
    <t>Walker St</t>
  </si>
  <si>
    <t>SPRING ST</t>
  </si>
  <si>
    <t>Sixth St</t>
  </si>
  <si>
    <t>122 SPRING ST Cambridge, MA</t>
  </si>
  <si>
    <t>(42.369345, -71.08386)</t>
  </si>
  <si>
    <t xml:space="preserve"> Cambridge St &amp; QUINCY ST Cambridge, MA</t>
  </si>
  <si>
    <t>(42.375474, -71.114321)</t>
  </si>
  <si>
    <t>Pedestrian</t>
  </si>
  <si>
    <t xml:space="preserve"> PEARL ST &amp; Franklin St Cambridge, MA</t>
  </si>
  <si>
    <t>(42.363651, -71.103735)</t>
  </si>
  <si>
    <t>Richdale Ave</t>
  </si>
  <si>
    <t>Magee St</t>
  </si>
  <si>
    <t xml:space="preserve"> Magee St &amp; Putnam Ave Cambridge, MA</t>
  </si>
  <si>
    <t>(42.366393, -71.11356)</t>
  </si>
  <si>
    <t>Winter St</t>
  </si>
  <si>
    <t>65 Winter St Cambridge, MA</t>
  </si>
  <si>
    <t>(42.372764, -71.081451)</t>
  </si>
  <si>
    <t>Bennett St</t>
  </si>
  <si>
    <t>1 Bennett St Cambridge, MA</t>
  </si>
  <si>
    <t>(42.371983, -71.12251)</t>
  </si>
  <si>
    <t>Cogswell Ave</t>
  </si>
  <si>
    <t>OXFORD AVE</t>
  </si>
  <si>
    <t>Wendell St</t>
  </si>
  <si>
    <t xml:space="preserve"> OXFORD AVE &amp; Wendell St Cambridge, MA</t>
  </si>
  <si>
    <t>(42.381554, -71.116331)</t>
  </si>
  <si>
    <t>Alewife Brook Pky</t>
  </si>
  <si>
    <t>Whittemore Ave</t>
  </si>
  <si>
    <t xml:space="preserve"> Alewife Brook Pky &amp; Whittemore Ave Cambridge, MA</t>
  </si>
  <si>
    <t>(42.398907, -71.140972)</t>
  </si>
  <si>
    <t>14 HOWARD ST Cambridge, MA</t>
  </si>
  <si>
    <t>(42.364053, -71.110553)</t>
  </si>
  <si>
    <t xml:space="preserve"> MAGAZINE ST &amp;  Cambridge, MA</t>
  </si>
  <si>
    <t>HOLWORTHY ST</t>
  </si>
  <si>
    <t>PLEASANT ST</t>
  </si>
  <si>
    <t xml:space="preserve"> Putnam Ave &amp; PLEASANT ST Cambridge, MA</t>
  </si>
  <si>
    <t>(42.360131, -71.112777)</t>
  </si>
  <si>
    <t>FLORENCE ST</t>
  </si>
  <si>
    <t>153 FLORENCE ST Cambridge, MA</t>
  </si>
  <si>
    <t>(42.359073, -71.113891)</t>
  </si>
  <si>
    <t>Upton St</t>
  </si>
  <si>
    <t>GARDEN ST</t>
  </si>
  <si>
    <t>Concord Ave</t>
  </si>
  <si>
    <t xml:space="preserve"> GARDEN ST &amp; Concord Ave Cambridge, MA</t>
  </si>
  <si>
    <t>(42.378325, -71.123709)</t>
  </si>
  <si>
    <t>Windsor St</t>
  </si>
  <si>
    <t>274 Windsor St Cambridge, MA</t>
  </si>
  <si>
    <t>(42.367998, -71.094936)</t>
  </si>
  <si>
    <t>HANCOCK ST</t>
  </si>
  <si>
    <t xml:space="preserve"> Massachusetts Ave &amp; HANCOCK ST Cambridge, MA</t>
  </si>
  <si>
    <t>(42.36838, -71.108783)</t>
  </si>
  <si>
    <t>Sidney St</t>
  </si>
  <si>
    <t xml:space="preserve"> Massachusetts Ave &amp; Sidney St Cambridge, MA</t>
  </si>
  <si>
    <t>(42.36295, -71.09958)</t>
  </si>
  <si>
    <t>MOUNT AUBURN ST</t>
  </si>
  <si>
    <t>Brattle St</t>
  </si>
  <si>
    <t>589 MOUNT AUBURN ST Cambridge, MA</t>
  </si>
  <si>
    <t>(42.375282, -71.145695)</t>
  </si>
  <si>
    <t>Vassar St</t>
  </si>
  <si>
    <t>MEMORIAL DR</t>
  </si>
  <si>
    <t>620 Vassar St Cambridge, MA</t>
  </si>
  <si>
    <t>(42.354988, -71.105235)</t>
  </si>
  <si>
    <t xml:space="preserve"> Columbia St &amp; Cambridge St Cambridge, MA</t>
  </si>
  <si>
    <t>(42.372912, -71.094512)</t>
  </si>
  <si>
    <t>Sparks St</t>
  </si>
  <si>
    <t>Binney St</t>
  </si>
  <si>
    <t xml:space="preserve"> Binney St &amp;  Cambridge, MA</t>
  </si>
  <si>
    <t>100 Hampshire St Cambridge, MA</t>
  </si>
  <si>
    <t>(42.369078, -71.095394)</t>
  </si>
  <si>
    <t>Washburn Ave</t>
  </si>
  <si>
    <t xml:space="preserve"> Massachusetts Ave &amp; Washburn Ave Cambridge, MA</t>
  </si>
  <si>
    <t>(42.398824, -71.131961)</t>
  </si>
  <si>
    <t>Washington Ave</t>
  </si>
  <si>
    <t>90 Washington Ave Cambridge, MA</t>
  </si>
  <si>
    <t>(42.363875, -71.093283)</t>
  </si>
  <si>
    <t>Sacramento St</t>
  </si>
  <si>
    <t>20 Sacramento St Cambridge, MA</t>
  </si>
  <si>
    <t>(42.382445, -71.117788)</t>
  </si>
  <si>
    <t xml:space="preserve"> Vassar St &amp; Massachusetts Ave Cambridge, MA</t>
  </si>
  <si>
    <t>(42.360154, -71.094882)</t>
  </si>
  <si>
    <t>SUMNER RD</t>
  </si>
  <si>
    <t>14 SUMNER RD Cambridge, MA</t>
  </si>
  <si>
    <t>(42.376185, -71.112383)</t>
  </si>
  <si>
    <t>55 Columbia St Cambridge, MA</t>
  </si>
  <si>
    <t>(42.364918, -71.099151)</t>
  </si>
  <si>
    <t>Dewolfe St</t>
  </si>
  <si>
    <t>GRANT ST</t>
  </si>
  <si>
    <t xml:space="preserve"> Dewolfe St &amp; GRANT ST Cambridge, MA</t>
  </si>
  <si>
    <t>(42.369895, -71.116822)</t>
  </si>
  <si>
    <t>Chilton St</t>
  </si>
  <si>
    <t xml:space="preserve"> HURON AVE &amp; Chilton St Cambridge, MA</t>
  </si>
  <si>
    <t>(42.381244, -71.138114)</t>
  </si>
  <si>
    <t>730 MEMORIAL DR Cambridge, MA</t>
  </si>
  <si>
    <t>(42.357376, -71.114492)</t>
  </si>
  <si>
    <t>KIRKLAND ST</t>
  </si>
  <si>
    <t xml:space="preserve"> KIRKLAND ST &amp;  Cambridge, MA</t>
  </si>
  <si>
    <t>1 Hampshire St Cambridge, MA</t>
  </si>
  <si>
    <t>(42.365232, -71.090065)</t>
  </si>
  <si>
    <t>186 Alewife Brook Pky Cambridge, MA</t>
  </si>
  <si>
    <t>(42.391032, -71.14135)</t>
  </si>
  <si>
    <t xml:space="preserve"> Cambridge St &amp; Windsor St Cambridge, MA</t>
  </si>
  <si>
    <t>(42.37275, -71.093288)</t>
  </si>
  <si>
    <t>School Bus</t>
  </si>
  <si>
    <t xml:space="preserve"> Massachusetts Ave &amp; Albany St Cambridge, MA</t>
  </si>
  <si>
    <t>(42.360828, -71.096012)</t>
  </si>
  <si>
    <t>Landsdowne St</t>
  </si>
  <si>
    <t xml:space="preserve"> Massachusetts Ave &amp; Landsdowne St Cambridge, MA</t>
  </si>
  <si>
    <t>(42.361746, -71.097556)</t>
  </si>
  <si>
    <t>Walden St</t>
  </si>
  <si>
    <t>Wood St</t>
  </si>
  <si>
    <t xml:space="preserve"> Walden St &amp; Wood St Cambridge, MA</t>
  </si>
  <si>
    <t>(42.386817, -71.129168)</t>
  </si>
  <si>
    <t>302 Cambridge St Cambridge, MA</t>
  </si>
  <si>
    <t>(42.372861, -71.09455)</t>
  </si>
  <si>
    <t xml:space="preserve"> Binney St &amp; Broadway Cambridge, MA</t>
  </si>
  <si>
    <t>(42.364796, -71.089418)</t>
  </si>
  <si>
    <t>Third St</t>
  </si>
  <si>
    <t>Otis St</t>
  </si>
  <si>
    <t xml:space="preserve"> Third St &amp; Otis St Cambridge, MA</t>
  </si>
  <si>
    <t>(42.370321, -71.08001)</t>
  </si>
  <si>
    <t xml:space="preserve"> OXFORD AVE &amp; EVERETT ST Cambridge, MA</t>
  </si>
  <si>
    <t>(42.37981, -71.116492)</t>
  </si>
  <si>
    <t xml:space="preserve"> Western Ave &amp; Massachusetts Ave Cambridge, MA</t>
  </si>
  <si>
    <t>(42.365574, -71.103991)</t>
  </si>
  <si>
    <t>White St</t>
  </si>
  <si>
    <t>Porter Sq</t>
  </si>
  <si>
    <t>49 White St Cambridge, MA</t>
  </si>
  <si>
    <t>(42.389703, -71.118304)</t>
  </si>
  <si>
    <t>1 White St Cambridge, MA</t>
  </si>
  <si>
    <t>(42.389238, -71.119527)</t>
  </si>
  <si>
    <t>105 Windsor St Cambridge, MA</t>
  </si>
  <si>
    <t>(42.364051, -71.096704)</t>
  </si>
  <si>
    <t>73-7</t>
  </si>
  <si>
    <t>Lawn St</t>
  </si>
  <si>
    <t>73-7 Lawn St Cambridge, MA</t>
  </si>
  <si>
    <t>(42.378298, -71.154921)</t>
  </si>
  <si>
    <t>Jackson St</t>
  </si>
  <si>
    <t xml:space="preserve"> Jackson St &amp; DUDLEY ST Cambridge, MA</t>
  </si>
  <si>
    <t>(42.395701, -71.135265)</t>
  </si>
  <si>
    <t>1 Broadway Cambridge, MA</t>
  </si>
  <si>
    <t>(42.36273, -71.084014)</t>
  </si>
  <si>
    <t xml:space="preserve"> MOUNT AUBURN ST &amp; Putnam Ave Cambridge, MA</t>
  </si>
  <si>
    <t>(42.370091, -71.113336)</t>
  </si>
  <si>
    <t>Alpine St</t>
  </si>
  <si>
    <t>Galileo Galilei Way</t>
  </si>
  <si>
    <t xml:space="preserve"> Broadway &amp; Galileo Galilei Way Cambridge, MA</t>
  </si>
  <si>
    <t>(42.364812, -71.089386)</t>
  </si>
  <si>
    <t>Raymond St</t>
  </si>
  <si>
    <t xml:space="preserve"> Raymond St &amp; HURON AVE Cambridge, MA</t>
  </si>
  <si>
    <t>(42.385389, -71.126371)</t>
  </si>
  <si>
    <t>58 OXFORD AVE Cambridge, MA</t>
  </si>
  <si>
    <t>(42.378252, -71.155376)</t>
  </si>
  <si>
    <t>MASON ST</t>
  </si>
  <si>
    <t xml:space="preserve"> MASON ST &amp; GARDEN ST Cambridge, MA</t>
  </si>
  <si>
    <t>(42.376564, -71.122185)</t>
  </si>
  <si>
    <t>Buckingham St</t>
  </si>
  <si>
    <t xml:space="preserve"> Concord Ave &amp; Buckingham St Cambridge, MA</t>
  </si>
  <si>
    <t>(42.38111, -71.128817)</t>
  </si>
  <si>
    <t>Waterhouse St</t>
  </si>
  <si>
    <t xml:space="preserve"> Massachusetts Ave &amp; Waterhouse St Cambridge, MA</t>
  </si>
  <si>
    <t>(42.37787, -71.120647)</t>
  </si>
  <si>
    <t xml:space="preserve"> SCIARAPPA ST &amp; Otis St Cambridge, MA</t>
  </si>
  <si>
    <t>(42.370532, -71.081655)</t>
  </si>
  <si>
    <t xml:space="preserve"> Galileo Galilei Way &amp; Broadway Cambridge, MA</t>
  </si>
  <si>
    <t>(42.364802, -71.089413)</t>
  </si>
  <si>
    <t>Cadbury Rd</t>
  </si>
  <si>
    <t xml:space="preserve"> SHERMAN ST &amp; Cadbury Rd Cambridge, MA</t>
  </si>
  <si>
    <t>(42.387116, -71.13162)</t>
  </si>
  <si>
    <t>Auburn St</t>
  </si>
  <si>
    <t xml:space="preserve"> MAGAZINE ST &amp; Auburn St Cambridge, MA</t>
  </si>
  <si>
    <t>(42.363987, -71.105712)</t>
  </si>
  <si>
    <t>ESSEX ST</t>
  </si>
  <si>
    <t>Bishop Allen Dr</t>
  </si>
  <si>
    <t xml:space="preserve"> ESSEX ST &amp; Bishop Allen Dr Cambridge, MA</t>
  </si>
  <si>
    <t>(42.365853, -71.102331)</t>
  </si>
  <si>
    <t xml:space="preserve"> Lawn St &amp; OXFORD AVE Cambridge, MA</t>
  </si>
  <si>
    <t>(42.378304, -71.155325)</t>
  </si>
  <si>
    <t xml:space="preserve"> Cambridge St &amp; ELM ST Cambridge, MA</t>
  </si>
  <si>
    <t>(42.373017, -71.095346)</t>
  </si>
  <si>
    <t>1220 Cambridge St Cambridge, MA</t>
  </si>
  <si>
    <t>(42.373241, -71.097773)</t>
  </si>
  <si>
    <t>ELIOT ST</t>
  </si>
  <si>
    <t>JFK St</t>
  </si>
  <si>
    <t xml:space="preserve"> ELIOT ST &amp; JFK St Cambridge, MA</t>
  </si>
  <si>
    <t>(42.371416, -71.121105)</t>
  </si>
  <si>
    <t>Bus (Other)</t>
  </si>
  <si>
    <t xml:space="preserve"> QUINCY ST &amp; HARVARD ST Cambridge, MA</t>
  </si>
  <si>
    <t xml:space="preserve"> Windsor St &amp; Cambridge St Cambridge, MA</t>
  </si>
  <si>
    <t>Allston St</t>
  </si>
  <si>
    <t xml:space="preserve"> MAGAZINE ST &amp; Allston St Cambridge, MA</t>
  </si>
  <si>
    <t>(42.359835, -71.11029)</t>
  </si>
  <si>
    <t>Ware St</t>
  </si>
  <si>
    <t xml:space="preserve"> Broadway &amp; Ware St Cambridge, MA</t>
  </si>
  <si>
    <t>(42.373833, -71.112444)</t>
  </si>
  <si>
    <t>168 Hampshire St Cambridge, MA</t>
  </si>
  <si>
    <t>(42.372026, -71.098959)</t>
  </si>
  <si>
    <t>DAVENPORT ST</t>
  </si>
  <si>
    <t xml:space="preserve"> DAVENPORT ST &amp;  Cambridge, MA</t>
  </si>
  <si>
    <t>PROSPECT ST</t>
  </si>
  <si>
    <t xml:space="preserve"> Broadway &amp; PROSPECT ST Cambridge, MA</t>
  </si>
  <si>
    <t>(42.369317, -71.101021)</t>
  </si>
  <si>
    <t>535 Windsor St Cambridge, MA</t>
  </si>
  <si>
    <t>(42.368748, -71.094873)</t>
  </si>
  <si>
    <t>575 MEMORIAL DR Cambridge, MA</t>
  </si>
  <si>
    <t>(42.354228, -71.105316)</t>
  </si>
  <si>
    <t>20 SUFFOLK ST Cambridge, MA</t>
  </si>
  <si>
    <t>(42.366185, -71.099649)</t>
  </si>
  <si>
    <t>Cambridge Ctr</t>
  </si>
  <si>
    <t>1 Cambridge Ctr Cambridge, MA</t>
  </si>
  <si>
    <t>(42.36772, -71.074384)</t>
  </si>
  <si>
    <t>LINNAEAN ST</t>
  </si>
  <si>
    <t xml:space="preserve"> GARDEN ST &amp; LINNAEAN ST Cambridge, MA</t>
  </si>
  <si>
    <t>(42.382061, -71.126736)</t>
  </si>
  <si>
    <t>78 MOUNT AUBURN ST Cambridge, MA</t>
  </si>
  <si>
    <t>(42.372075, -71.119129)</t>
  </si>
  <si>
    <t>1 Porter Sq Cambridge, MA</t>
  </si>
  <si>
    <t>(42.388578, -71.118688)</t>
  </si>
  <si>
    <t xml:space="preserve"> Massachusetts Ave &amp; Vassar St Cambridge, MA</t>
  </si>
  <si>
    <t>Hollis St</t>
  </si>
  <si>
    <t xml:space="preserve"> Massachusetts Ave &amp; Hollis St Cambridge, MA</t>
  </si>
  <si>
    <t>(42.394653, -71.127155)</t>
  </si>
  <si>
    <t>HURLEY ST</t>
  </si>
  <si>
    <t xml:space="preserve"> Third St &amp; HURLEY ST Cambridge, MA</t>
  </si>
  <si>
    <t>(42.3683, -71.080574)</t>
  </si>
  <si>
    <t xml:space="preserve"> MOUNT AUBURN ST &amp; Massachusetts Ave Cambridge, MA</t>
  </si>
  <si>
    <t>(42.369846, -71.112642)</t>
  </si>
  <si>
    <t xml:space="preserve"> HARVARD ST &amp; HANCOCK ST Cambridge, MA</t>
  </si>
  <si>
    <t>(42.37005, -71.10689)</t>
  </si>
  <si>
    <t>110 MOUNT AUBURN ST Cambridge, MA</t>
  </si>
  <si>
    <t>(42.37289, -71.121974)</t>
  </si>
  <si>
    <t>221 MOUNT AUBURN ST Cambridge, MA</t>
  </si>
  <si>
    <t>(42.374869, -71.12995)</t>
  </si>
  <si>
    <t>SAVILLE ST</t>
  </si>
  <si>
    <t>397 Walden St Cambridge, MA</t>
  </si>
  <si>
    <t>(42.383257, -71.134914)</t>
  </si>
  <si>
    <t>Second St</t>
  </si>
  <si>
    <t>Charles St</t>
  </si>
  <si>
    <t xml:space="preserve"> Second St &amp; Charles St Cambridge, MA</t>
  </si>
  <si>
    <t>(42.367444, -71.079382)</t>
  </si>
  <si>
    <t>15 Inman St Cambridge, MA</t>
  </si>
  <si>
    <t>(42.367449, -71.104926)</t>
  </si>
  <si>
    <t xml:space="preserve"> JFK St &amp; MOUNT AUBURN ST Cambridge, MA</t>
  </si>
  <si>
    <t>(42.372566, -71.120145)</t>
  </si>
  <si>
    <t>Antrim St</t>
  </si>
  <si>
    <t xml:space="preserve"> Broadway &amp; Antrim St Cambridge, MA</t>
  </si>
  <si>
    <t>(42.370399, -71.103764)</t>
  </si>
  <si>
    <t>1572 Massachusetts Ave Cambridge, MA</t>
  </si>
  <si>
    <t>(42.378927, -71.120663)</t>
  </si>
  <si>
    <t>78 Coolidge Ave Cambridge, MA</t>
  </si>
  <si>
    <t>(42.371731, -71.14004)</t>
  </si>
  <si>
    <t>89 Inman St Cambridge, MA</t>
  </si>
  <si>
    <t>(42.37139, -71.102151)</t>
  </si>
  <si>
    <t>PRESCOTT ST</t>
  </si>
  <si>
    <t xml:space="preserve"> Broadway &amp; PRESCOTT ST Cambridge, MA</t>
  </si>
  <si>
    <t>(42.374368, -71.113638)</t>
  </si>
  <si>
    <t>PHILLIPS PL</t>
  </si>
  <si>
    <t xml:space="preserve"> MASON ST &amp; PHILLIPS PL Cambridge, MA</t>
  </si>
  <si>
    <t>(42.376261, -71.123608)</t>
  </si>
  <si>
    <t>Avon Hill St</t>
  </si>
  <si>
    <t xml:space="preserve"> LINNAEAN ST &amp; Avon Hill St Cambridge, MA</t>
  </si>
  <si>
    <t>(42.383475, -71.123636)</t>
  </si>
  <si>
    <t>MACARELLI WAY</t>
  </si>
  <si>
    <t>MARION ST</t>
  </si>
  <si>
    <t xml:space="preserve"> MACARELLI WAY &amp; MARION ST Cambridge, MA</t>
  </si>
  <si>
    <t>(42.372558, -71.088881)</t>
  </si>
  <si>
    <t>Appleton St</t>
  </si>
  <si>
    <t>HIGHLAND AVE</t>
  </si>
  <si>
    <t xml:space="preserve"> Appleton St &amp; HIGHLAND AVE Cambridge, MA</t>
  </si>
  <si>
    <t>(42.379135, -71.133842)</t>
  </si>
  <si>
    <t>SMITH PL</t>
  </si>
  <si>
    <t xml:space="preserve"> SMITH PL &amp;  Cambridge, MA</t>
  </si>
  <si>
    <t>77 Massachusetts Ave Cambridge, MA</t>
  </si>
  <si>
    <t>(42.359128, -71.093339)</t>
  </si>
  <si>
    <t>MYRTLE AVE</t>
  </si>
  <si>
    <t xml:space="preserve"> KIRKLAND ST &amp; MYRTLE AVE Cambridge, MA</t>
  </si>
  <si>
    <t>(42.377967, -71.107828)</t>
  </si>
  <si>
    <t>DOUGLASS ST</t>
  </si>
  <si>
    <t xml:space="preserve"> Massachusetts Ave &amp; DOUGLASS ST Cambridge, MA</t>
  </si>
  <si>
    <t>(42.363897, -71.10119)</t>
  </si>
  <si>
    <t>STEARNS ST</t>
  </si>
  <si>
    <t>35 PLEASANT ST Cambridge, MA</t>
  </si>
  <si>
    <t>(42.364452, -71.107903)</t>
  </si>
  <si>
    <t xml:space="preserve"> QUINCY ST &amp; Cambridge St Cambridge, MA</t>
  </si>
  <si>
    <t xml:space="preserve"> River St &amp; Franklin St Cambridge, MA</t>
  </si>
  <si>
    <t>(42.364893, -71.105807)</t>
  </si>
  <si>
    <t>57 HURON AVE Cambridge, MA</t>
  </si>
  <si>
    <t>(42.384678, -71.128259)</t>
  </si>
  <si>
    <t>HOVEY AVE</t>
  </si>
  <si>
    <t xml:space="preserve"> Cambridge St &amp; HOVEY AVE Cambridge, MA</t>
  </si>
  <si>
    <t>(42.374638, -71.107881)</t>
  </si>
  <si>
    <t xml:space="preserve"> Inman St &amp; Massachusetts Ave Cambridge, MA</t>
  </si>
  <si>
    <t>(42.36659, -71.10568)</t>
  </si>
  <si>
    <t>41 Magee St Cambridge, MA</t>
  </si>
  <si>
    <t>(42.366263, -71.111797)</t>
  </si>
  <si>
    <t xml:space="preserve"> Cambridge St &amp; Columbia St Cambridge, MA</t>
  </si>
  <si>
    <t>120 PROSPECT ST Cambridge, MA</t>
  </si>
  <si>
    <t>(42.368072, -71.101821)</t>
  </si>
  <si>
    <t xml:space="preserve"> MOUNT AUBURN ST &amp;  Cambridge, MA</t>
  </si>
  <si>
    <t xml:space="preserve"> Brattle St &amp; Sparks St Cambridge, MA</t>
  </si>
  <si>
    <t>(42.377845, -71.130167)</t>
  </si>
  <si>
    <t>Osborn St</t>
  </si>
  <si>
    <t xml:space="preserve"> MAIN ST &amp; Osborn St Cambridge, MA</t>
  </si>
  <si>
    <t>(42.363102, -71.095278)</t>
  </si>
  <si>
    <t xml:space="preserve"> FIRST ST &amp; Binney St Cambridge, MA</t>
  </si>
  <si>
    <t>(42.365142, -71.078206)</t>
  </si>
  <si>
    <t>Appian Way</t>
  </si>
  <si>
    <t xml:space="preserve"> Brattle St &amp; Appian Way Cambridge, MA</t>
  </si>
  <si>
    <t>(42.374856, -71.122345)</t>
  </si>
  <si>
    <t xml:space="preserve"> DOUGLASS ST &amp; Massachusetts Ave Cambridge, MA</t>
  </si>
  <si>
    <t>Brookline St</t>
  </si>
  <si>
    <t>68 Brookline St Cambridge, MA</t>
  </si>
  <si>
    <t>(42.362551, -71.102564)</t>
  </si>
  <si>
    <t>OXFORD ST</t>
  </si>
  <si>
    <t>124 OXFORD ST Cambridge, MA</t>
  </si>
  <si>
    <t>(42.384385, -71.115981)</t>
  </si>
  <si>
    <t>FAYERWEATHER ST</t>
  </si>
  <si>
    <t xml:space="preserve"> HURON AVE &amp; FAYERWEATHER ST Cambridge, MA</t>
  </si>
  <si>
    <t>(42.381305, -71.137337)</t>
  </si>
  <si>
    <t xml:space="preserve"> Hampshire St &amp; PROSPECT ST Cambridge, MA</t>
  </si>
  <si>
    <t>(42.372202, -71.098975)</t>
  </si>
  <si>
    <t>Aberdeen Way</t>
  </si>
  <si>
    <t xml:space="preserve"> Aberdeen Way &amp; HURON AVE Cambridge, MA</t>
  </si>
  <si>
    <t>(42.378763, -71.147295)</t>
  </si>
  <si>
    <t>2002 Massachusetts Ave Cambridge, MA</t>
  </si>
  <si>
    <t>(42.368925, -71.110257)</t>
  </si>
  <si>
    <t>282 Massachusetts Ave Cambridge, MA</t>
  </si>
  <si>
    <t>(42.361887, -71.098113)</t>
  </si>
  <si>
    <t>Miscellaneous</t>
  </si>
  <si>
    <t>DAY ST</t>
  </si>
  <si>
    <t xml:space="preserve"> Massachusetts Ave &amp; DAY ST Cambridge, MA</t>
  </si>
  <si>
    <t>(42.393961, -71.126382)</t>
  </si>
  <si>
    <t>700 HURON AVE Cambridge, MA</t>
  </si>
  <si>
    <t>(42.38086, -71.15455)</t>
  </si>
  <si>
    <t xml:space="preserve"> Broadway &amp; Windsor St Cambridge, MA</t>
  </si>
  <si>
    <t>(42.367107, -71.095416)</t>
  </si>
  <si>
    <t>Callender St</t>
  </si>
  <si>
    <t xml:space="preserve"> Callender St &amp; Magee St Cambridge, MA</t>
  </si>
  <si>
    <t>(42.365325, -71.111565)</t>
  </si>
  <si>
    <t>799 Concord Ave Cambridge, MA</t>
  </si>
  <si>
    <t>(42.391448, -71.155467)</t>
  </si>
  <si>
    <t>Porter St</t>
  </si>
  <si>
    <t xml:space="preserve"> Massachusetts Ave &amp; Porter St Cambridge, MA</t>
  </si>
  <si>
    <t>(42.390041, -71.120685)</t>
  </si>
  <si>
    <t>Beech St</t>
  </si>
  <si>
    <t>18 Beech St Cambridge, MA</t>
  </si>
  <si>
    <t>(42.391158, -71.119421)</t>
  </si>
  <si>
    <t xml:space="preserve"> PRESCOTT ST &amp; HARVARD ST Cambridge, MA</t>
  </si>
  <si>
    <t>(42.372057, -71.114235)</t>
  </si>
  <si>
    <t>95 DUDLEY ST Cambridge, MA</t>
  </si>
  <si>
    <t>(42.395833, -71.132891)</t>
  </si>
  <si>
    <t xml:space="preserve"> Cambridge St &amp; FIRST ST Cambridge, MA</t>
  </si>
  <si>
    <t>(42.370636, -71.076934)</t>
  </si>
  <si>
    <t>777 MEMORIAL DR Cambridge, MA</t>
  </si>
  <si>
    <t>(42.358752, -71.114978)</t>
  </si>
  <si>
    <t>ELLERY ST</t>
  </si>
  <si>
    <t xml:space="preserve"> Broadway &amp; ELLERY ST Cambridge, MA</t>
  </si>
  <si>
    <t>(42.372752, -71.109728)</t>
  </si>
  <si>
    <t>GARFIELD ST</t>
  </si>
  <si>
    <t>10 GARFIELD ST Cambridge, MA</t>
  </si>
  <si>
    <t>(42.383759, -71.119021)</t>
  </si>
  <si>
    <t>975 Massachusetts Ave Cambridge, MA</t>
  </si>
  <si>
    <t>(42.369258, -71.110388)</t>
  </si>
  <si>
    <t>Bigelow St</t>
  </si>
  <si>
    <t xml:space="preserve"> Bigelow St &amp; Massachusetts Ave Cambridge, MA</t>
  </si>
  <si>
    <t>(42.366995, -71.106343)</t>
  </si>
  <si>
    <t>GREEN ST</t>
  </si>
  <si>
    <t>451 GREEN ST Cambridge, MA</t>
  </si>
  <si>
    <t>(42.366708, -71.107306)</t>
  </si>
  <si>
    <t>Mount Vernon St</t>
  </si>
  <si>
    <t>64 Mount Vernon St Cambridge, MA</t>
  </si>
  <si>
    <t>(42.387443, -71.121796)</t>
  </si>
  <si>
    <t>Newtowne Ct</t>
  </si>
  <si>
    <t>24 Newtowne Ct Cambridge, MA</t>
  </si>
  <si>
    <t>(42.363875, -71.094611)</t>
  </si>
  <si>
    <t>Willard St</t>
  </si>
  <si>
    <t xml:space="preserve"> MOUNT AUBURN ST &amp; Willard St Cambridge, MA</t>
  </si>
  <si>
    <t>(42.374569, -71.128428)</t>
  </si>
  <si>
    <t>LAKEVIEW AVE</t>
  </si>
  <si>
    <t>277 LAKEVIEW AVE Cambridge, MA</t>
  </si>
  <si>
    <t>(42.384072, -71.140964)</t>
  </si>
  <si>
    <t>Blake St</t>
  </si>
  <si>
    <t xml:space="preserve"> Blake St &amp;  Cambridge, MA</t>
  </si>
  <si>
    <t>SPRINGFIELD ST</t>
  </si>
  <si>
    <t xml:space="preserve"> Cambridge St &amp; SPRINGFIELD ST Cambridge, MA</t>
  </si>
  <si>
    <t>(42.373689, -71.100529)</t>
  </si>
  <si>
    <t>534 Franklin St Cambridge, MA</t>
  </si>
  <si>
    <t>(42.36779, -71.111562)</t>
  </si>
  <si>
    <t xml:space="preserve"> Binney St &amp; Third St Cambridge, MA</t>
  </si>
  <si>
    <t>(42.365678, -71.082406)</t>
  </si>
  <si>
    <t>Cherry St</t>
  </si>
  <si>
    <t>116 Cherry St Cambridge, MA</t>
  </si>
  <si>
    <t>(42.36536, -71.096887)</t>
  </si>
  <si>
    <t xml:space="preserve"> Cambridge St &amp; Sixth St Cambridge, MA</t>
  </si>
  <si>
    <t>(42.371655, -71.08479)</t>
  </si>
  <si>
    <t>119 FIRST ST Cambridge, MA</t>
  </si>
  <si>
    <t>(42.367428, -71.078168)</t>
  </si>
  <si>
    <t>125 Brattle St Cambridge, MA</t>
  </si>
  <si>
    <t>(42.377662, -71.12858)</t>
  </si>
  <si>
    <t>364 Rindge Ave Cambridge, MA</t>
  </si>
  <si>
    <t>(42.393088, -71.138992)</t>
  </si>
  <si>
    <t xml:space="preserve"> Third St &amp; SPRING ST Cambridge, MA</t>
  </si>
  <si>
    <t>(42.368965, -71.080324)</t>
  </si>
  <si>
    <t>Winthrop St</t>
  </si>
  <si>
    <t xml:space="preserve"> JFK St &amp; Winthrop St Cambridge, MA</t>
  </si>
  <si>
    <t>(42.372154, -71.120489)</t>
  </si>
  <si>
    <t>Moped</t>
  </si>
  <si>
    <t>Upland Rd</t>
  </si>
  <si>
    <t xml:space="preserve"> Massachusetts Ave &amp; Upland Rd Cambridge, MA</t>
  </si>
  <si>
    <t>(42.388173, -71.119415)</t>
  </si>
  <si>
    <t>Cameron Ave</t>
  </si>
  <si>
    <t xml:space="preserve"> Massachusetts Ave &amp; Cameron Ave Cambridge, MA</t>
  </si>
  <si>
    <t>(42.39744, -71.130266)</t>
  </si>
  <si>
    <t>Bent St</t>
  </si>
  <si>
    <t xml:space="preserve"> Sixth St &amp; Bent St Cambridge, MA</t>
  </si>
  <si>
    <t>(42.367562, -71.085741)</t>
  </si>
  <si>
    <t xml:space="preserve"> Upland Rd &amp; Richdale Ave Cambridge, MA</t>
  </si>
  <si>
    <t>(42.387948, -71.121357)</t>
  </si>
  <si>
    <t>SARGENT ST</t>
  </si>
  <si>
    <t>NOTRE DAME AVE</t>
  </si>
  <si>
    <t xml:space="preserve"> SARGENT ST &amp; NOTRE DAME AVE Cambridge, MA</t>
  </si>
  <si>
    <t>(42.391759, -71.131932)</t>
  </si>
  <si>
    <t xml:space="preserve"> Mount Vernon St &amp;  Cambridge, MA</t>
  </si>
  <si>
    <t xml:space="preserve"> GARDEN ST &amp;  Cambridge, MA</t>
  </si>
  <si>
    <t>DAVIS ST</t>
  </si>
  <si>
    <t xml:space="preserve"> DAVIS ST &amp;  Cambridge, MA</t>
  </si>
  <si>
    <t>187 Hampshire St Cambridge, MA</t>
  </si>
  <si>
    <t>(42.372747, -71.09943)</t>
  </si>
  <si>
    <t xml:space="preserve"> Western Ave &amp; GREEN ST Cambridge, MA</t>
  </si>
  <si>
    <t>(42.36527, -71.105023)</t>
  </si>
  <si>
    <t>MBTA Bus</t>
  </si>
  <si>
    <t xml:space="preserve"> Brattle St &amp; JFK St Cambridge, MA</t>
  </si>
  <si>
    <t>(42.373467, -71.119389)</t>
  </si>
  <si>
    <t xml:space="preserve"> PLEASANT ST &amp;  Cambridge, MA</t>
  </si>
  <si>
    <t>Vassal Ln</t>
  </si>
  <si>
    <t xml:space="preserve"> Vassal Ln &amp;  Cambridge, MA</t>
  </si>
  <si>
    <t xml:space="preserve"> Binney St &amp; FIRST ST Cambridge, MA</t>
  </si>
  <si>
    <t>Cambridge Common</t>
  </si>
  <si>
    <t>2 GARDEN ST Cambridge, MA</t>
  </si>
  <si>
    <t>(42.375729, -71.120777)</t>
  </si>
  <si>
    <t>1310 Cambridge St Cambridge, MA</t>
  </si>
  <si>
    <t>(42.37345, -71.099503)</t>
  </si>
  <si>
    <t>699 MOUNT AUBURN ST Cambridge, MA</t>
  </si>
  <si>
    <t>(42.375057, -71.148745)</t>
  </si>
  <si>
    <t>Webster Ave</t>
  </si>
  <si>
    <t>10-1 Hampshire St Cambridge, MA</t>
  </si>
  <si>
    <t>(42.366273, -71.091854)</t>
  </si>
  <si>
    <t>55 Broadway Cambridge, MA</t>
  </si>
  <si>
    <t>(42.363846, -71.085722)</t>
  </si>
  <si>
    <t>125 Sixth St Cambridge, MA</t>
  </si>
  <si>
    <t>(42.367218, -71.085972)</t>
  </si>
  <si>
    <t xml:space="preserve"> GARDEN ST &amp; MASON ST Cambridge, MA</t>
  </si>
  <si>
    <t xml:space="preserve"> Massachusetts Ave &amp; Windsor St Cambridge, MA</t>
  </si>
  <si>
    <t>(42.361389, -71.096953)</t>
  </si>
  <si>
    <t xml:space="preserve"> Webster Ave &amp; ELM ST Cambridge, MA</t>
  </si>
  <si>
    <t>(42.37429, -71.094747)</t>
  </si>
  <si>
    <t>567 Massachusetts Ave Cambridge, MA</t>
  </si>
  <si>
    <t>(42.364848, -71.10248)</t>
  </si>
  <si>
    <t>Cedar St</t>
  </si>
  <si>
    <t xml:space="preserve"> Massachusetts Ave &amp; Cedar St Cambridge, MA</t>
  </si>
  <si>
    <t>(42.397973, -71.130897)</t>
  </si>
  <si>
    <t xml:space="preserve"> Alewife Brook Pky &amp;  Cambridge, MA</t>
  </si>
  <si>
    <t>1010 Massachusetts Ave Cambridge, MA</t>
  </si>
  <si>
    <t>(42.369376, -71.111709)</t>
  </si>
  <si>
    <t>1105 Massachusetts Ave Cambridge, MA</t>
  </si>
  <si>
    <t>(42.370644, -71.113419)</t>
  </si>
  <si>
    <t>10 Chestnut St Cambridge, MA</t>
  </si>
  <si>
    <t>(42.355402, -71.107026)</t>
  </si>
  <si>
    <t>Berkshire St</t>
  </si>
  <si>
    <t xml:space="preserve"> Berkshire St &amp;  Cambridge, MA</t>
  </si>
  <si>
    <t>91 Sidney St Cambridge, MA</t>
  </si>
  <si>
    <t>(42.360893, -71.10222)</t>
  </si>
  <si>
    <t>195 Hampshire St Cambridge, MA</t>
  </si>
  <si>
    <t>(42.372958, -71.099725)</t>
  </si>
  <si>
    <t>725 Concord Ave Cambridge, MA</t>
  </si>
  <si>
    <t>(42.390474, -71.152218)</t>
  </si>
  <si>
    <t>Motorcycle</t>
  </si>
  <si>
    <t>842 Massachusetts Ave Cambridge, MA</t>
  </si>
  <si>
    <t>(42.367296, -71.107019)</t>
  </si>
  <si>
    <t>625 Concord Ave Cambridge, MA</t>
  </si>
  <si>
    <t>(42.389755, -71.147368)</t>
  </si>
  <si>
    <t xml:space="preserve"> Vassar St &amp; MAIN ST Cambridge, MA</t>
  </si>
  <si>
    <t>(42.362709, -71.089933)</t>
  </si>
  <si>
    <t>2383 Massachusetts Ave Cambridge, MA</t>
  </si>
  <si>
    <t>(42.396856, -71.129369)</t>
  </si>
  <si>
    <t>20 Callender St Cambridge, MA</t>
  </si>
  <si>
    <t>(42.365242, -71.111631)</t>
  </si>
  <si>
    <t>197 Vassal Ln Cambridge, MA</t>
  </si>
  <si>
    <t>(42.38414, -71.139736)</t>
  </si>
  <si>
    <t>1819 Massachusetts Ave Cambridge, MA</t>
  </si>
  <si>
    <t>(42.369202, -71.110689)</t>
  </si>
  <si>
    <t>Chauncy St</t>
  </si>
  <si>
    <t>5 Chauncy St Cambridge, MA</t>
  </si>
  <si>
    <t>(42.380196, -71.120859)</t>
  </si>
  <si>
    <t>923-</t>
  </si>
  <si>
    <t>923- Massachusetts Ave Cambridge, MA</t>
  </si>
  <si>
    <t>(42.368578, -71.108851)</t>
  </si>
  <si>
    <t xml:space="preserve"> Cambridge St &amp; Third St Cambridge, MA</t>
  </si>
  <si>
    <t>(42.37102, -71.079848)</t>
  </si>
  <si>
    <t xml:space="preserve"> Bishop Allen Dr &amp; PROSPECT ST Cambridge, MA</t>
  </si>
  <si>
    <t>(42.366343, -71.10316)</t>
  </si>
  <si>
    <t xml:space="preserve"> MOUNT AUBURN ST &amp; JFK St Cambridge, MA</t>
  </si>
  <si>
    <t xml:space="preserve"> Franklin St &amp; PEARL ST Cambridge, MA</t>
  </si>
  <si>
    <t xml:space="preserve"> Cardinal Medeiros Ave &amp; Binney St Cambridge, MA</t>
  </si>
  <si>
    <t>(42.397409, -71.130287)</t>
  </si>
  <si>
    <t xml:space="preserve"> Willard St &amp; MOUNT AUBURN ST Cambridge, MA</t>
  </si>
  <si>
    <t>66 SPRING ST Cambridge, MA</t>
  </si>
  <si>
    <t>(42.368978, -71.081082)</t>
  </si>
  <si>
    <t>SURREY ST</t>
  </si>
  <si>
    <t xml:space="preserve"> SURREY ST &amp; Putnam Ave Cambridge, MA</t>
  </si>
  <si>
    <t>(42.368709, -71.113513)</t>
  </si>
  <si>
    <t>ONE</t>
  </si>
  <si>
    <t>ONE Broadway Cambridge, MA</t>
  </si>
  <si>
    <t>75 GARFIELD ST Cambridge, MA</t>
  </si>
  <si>
    <t>(42.383804, -71.116554)</t>
  </si>
  <si>
    <t>MOONEY ST</t>
  </si>
  <si>
    <t>20 MOONEY ST Cambridge, MA</t>
  </si>
  <si>
    <t>(42.394368, -71.151379)</t>
  </si>
  <si>
    <t>238 Columbia St Cambridge, MA</t>
  </si>
  <si>
    <t>(42.369222, -71.096448)</t>
  </si>
  <si>
    <t>307 Cardinal Medeiros Ave Cambridge, MA</t>
  </si>
  <si>
    <t>(42.369253, -71.090201)</t>
  </si>
  <si>
    <t>New St</t>
  </si>
  <si>
    <t xml:space="preserve"> New St &amp;  Cambridge, MA</t>
  </si>
  <si>
    <t>Tremont St</t>
  </si>
  <si>
    <t xml:space="preserve"> Hampshire St &amp; Tremont St Cambridge, MA</t>
  </si>
  <si>
    <t>(42.371501, -71.098121)</t>
  </si>
  <si>
    <t>301 Binney St Cambridge, MA</t>
  </si>
  <si>
    <t>(42.366584, -71.087968)</t>
  </si>
  <si>
    <t>651 MOUNT AUBURN ST Cambridge, MA</t>
  </si>
  <si>
    <t>(42.375223, -71.147759)</t>
  </si>
  <si>
    <t xml:space="preserve"> Cedar St &amp; Massachusetts Ave Cambridge, MA</t>
  </si>
  <si>
    <t>ROSELAND ST</t>
  </si>
  <si>
    <t>49 ROSELAND ST Cambridge, MA</t>
  </si>
  <si>
    <t>(42.38681, -71.11713)</t>
  </si>
  <si>
    <t>Athens St</t>
  </si>
  <si>
    <t>7 Athens St Cambridge, MA</t>
  </si>
  <si>
    <t>(42.37061, -71.115445)</t>
  </si>
  <si>
    <t xml:space="preserve"> JFK St &amp; Brattle St Cambridge, MA</t>
  </si>
  <si>
    <t>(42.372774, -71.120658)</t>
  </si>
  <si>
    <t xml:space="preserve"> Concord Ave &amp; Alewife Brook Pky Cambridge, MA</t>
  </si>
  <si>
    <t>(42.388463, -71.143449)</t>
  </si>
  <si>
    <t>Warren St</t>
  </si>
  <si>
    <t>10 Warren St Cambridge, MA</t>
  </si>
  <si>
    <t>(42.372451, -71.088096)</t>
  </si>
  <si>
    <t xml:space="preserve"> Bishop Allen Dr &amp; Columbia St Cambridge, MA</t>
  </si>
  <si>
    <t>(42.364154, -71.099474)</t>
  </si>
  <si>
    <t>Evereteze Way</t>
  </si>
  <si>
    <t>312 Evereteze Way Cambridge, MA</t>
  </si>
  <si>
    <t>(42.372918, -71.092329)</t>
  </si>
  <si>
    <t>304 Walden St Cambridge, MA</t>
  </si>
  <si>
    <t>(42.385281, -71.1323)</t>
  </si>
  <si>
    <t>1820 Massachusetts Ave Cambridge, MA</t>
  </si>
  <si>
    <t>340 River St Cambridge, MA</t>
  </si>
  <si>
    <t>(42.361142, -71.114151)</t>
  </si>
  <si>
    <t>Thorndike St</t>
  </si>
  <si>
    <t xml:space="preserve"> SCIARAPPA ST &amp; Thorndike St Cambridge, MA</t>
  </si>
  <si>
    <t>(42.369851, -71.081813)</t>
  </si>
  <si>
    <t>1692 Massachusetts Ave Cambridge, MA</t>
  </si>
  <si>
    <t>(42.382829, -71.119857)</t>
  </si>
  <si>
    <t>Doyle Way</t>
  </si>
  <si>
    <t xml:space="preserve"> Inman St &amp; Doyle Way Cambridge, MA</t>
  </si>
  <si>
    <t>(42.36709, -71.105108)</t>
  </si>
  <si>
    <t>334 Broadway Cambridge, MA</t>
  </si>
  <si>
    <t>(42.369717, -71.102374)</t>
  </si>
  <si>
    <t>161 HANCOCK ST Cambridge, MA</t>
  </si>
  <si>
    <t>(42.370587, -71.106631)</t>
  </si>
  <si>
    <t>FRESH POND PKY</t>
  </si>
  <si>
    <t xml:space="preserve"> FRESH POND PKY &amp; Brattle St Cambridge, MA</t>
  </si>
  <si>
    <t>(42.376168, -71.140778)</t>
  </si>
  <si>
    <t>315 ELM ST Cambridge, MA</t>
  </si>
  <si>
    <t>(42.373806, -71.095076)</t>
  </si>
  <si>
    <t xml:space="preserve"> JFK St &amp; HARVARD ST Cambridge, MA</t>
  </si>
  <si>
    <t>(42.373543, -71.119219)</t>
  </si>
  <si>
    <t xml:space="preserve">  &amp;  Cambridge, MA</t>
  </si>
  <si>
    <t>23 Sidney St Cambridge, MA</t>
  </si>
  <si>
    <t>(42.362221, -71.100582)</t>
  </si>
  <si>
    <t>149 Alewife Brook Pky Cambridge, MA</t>
  </si>
  <si>
    <t>(42.393956, -71.140613)</t>
  </si>
  <si>
    <t>SPRUCE AVE</t>
  </si>
  <si>
    <t>27 HOLWORTHY ST Cambridge, MA</t>
  </si>
  <si>
    <t>(42.375511, -71.149909)</t>
  </si>
  <si>
    <t xml:space="preserve"> PROSPECT ST &amp; Broadway Cambridge, MA</t>
  </si>
  <si>
    <t xml:space="preserve"> FRESH POND PKY &amp;  Cambridge, MA</t>
  </si>
  <si>
    <t>1691 Cambridge St Cambridge, MA</t>
  </si>
  <si>
    <t>(42.375215, -71.111495)</t>
  </si>
  <si>
    <t xml:space="preserve"> GARDEN ST &amp; Appian Way Cambridge, MA</t>
  </si>
  <si>
    <t>(42.375974, -71.120983)</t>
  </si>
  <si>
    <t>130 Bishop Allen Dr Cambridge, MA</t>
  </si>
  <si>
    <t>(42.366496, -71.103579)</t>
  </si>
  <si>
    <t>8 Inman St Cambridge, MA</t>
  </si>
  <si>
    <t>(42.366912, -71.105125)</t>
  </si>
  <si>
    <t>28 Dewolfe St Cambridge, MA</t>
  </si>
  <si>
    <t>(42.369371, -71.116741)</t>
  </si>
  <si>
    <t>Willow St</t>
  </si>
  <si>
    <t>58 Willow St Cambridge, MA</t>
  </si>
  <si>
    <t>(42.371301, -71.092813)</t>
  </si>
  <si>
    <t>HUDSON ST</t>
  </si>
  <si>
    <t>121 Washington Ave Cambridge, MA</t>
  </si>
  <si>
    <t>(42.364366, -71.09413)</t>
  </si>
  <si>
    <t>MANASSAS AVE</t>
  </si>
  <si>
    <t xml:space="preserve"> MANASSAS AVE &amp;  Cambridge, MA</t>
  </si>
  <si>
    <t>Norfolk St</t>
  </si>
  <si>
    <t>139 Hampshire St Cambridge, MA</t>
  </si>
  <si>
    <t>(42.37086, -71.097135)</t>
  </si>
  <si>
    <t>182 Windsor St Cambridge, MA</t>
  </si>
  <si>
    <t>(42.365904, -71.09595)</t>
  </si>
  <si>
    <t>27 Wendell St Cambridge, MA</t>
  </si>
  <si>
    <t>(42.381926, -71.117427)</t>
  </si>
  <si>
    <t xml:space="preserve"> DAVENPORT ST &amp; Massachusetts Ave Cambridge, MA</t>
  </si>
  <si>
    <t>(42.389419, -71.120032)</t>
  </si>
  <si>
    <t>Clarendon Ave</t>
  </si>
  <si>
    <t xml:space="preserve"> Clarendon Ave &amp; Massachusetts Ave Cambridge, MA</t>
  </si>
  <si>
    <t>(42.399365, -71.132713)</t>
  </si>
  <si>
    <t>Blackstone St</t>
  </si>
  <si>
    <t xml:space="preserve"> River St &amp; Blackstone St Cambridge, MA</t>
  </si>
  <si>
    <t>(42.362009, -71.114307)</t>
  </si>
  <si>
    <t>FULKERSON ST</t>
  </si>
  <si>
    <t xml:space="preserve"> FULKERSON ST &amp; Binney St Cambridge, MA</t>
  </si>
  <si>
    <t>(42.366592, -71.0882)</t>
  </si>
  <si>
    <t xml:space="preserve"> Third St &amp; Monsignor OBrien Hwy Cambridge, MA</t>
  </si>
  <si>
    <t>(42.372425, -71.079454)</t>
  </si>
  <si>
    <t>428 Massachusetts Ave Cambridge, MA</t>
  </si>
  <si>
    <t>(42.363434, -71.100726)</t>
  </si>
  <si>
    <t xml:space="preserve"> MOUNT AUBURN ST &amp; Brattle St Cambridge, MA</t>
  </si>
  <si>
    <t xml:space="preserve"> SOMERVILLE AVE &amp; White St Cambridge, MA</t>
  </si>
  <si>
    <t>(42.388566, -71.11904)</t>
  </si>
  <si>
    <t xml:space="preserve"> MOUNT AUBURN ST &amp; Sparks St Cambridge, MA</t>
  </si>
  <si>
    <t>(42.3747, -71.130587)</t>
  </si>
  <si>
    <t xml:space="preserve"> MAIN ST &amp; Vassar St Cambridge, MA</t>
  </si>
  <si>
    <t xml:space="preserve"> Columbia St &amp; Hampshire St Cambridge, MA</t>
  </si>
  <si>
    <t>(42.369917, -71.096192)</t>
  </si>
  <si>
    <t>19 White St Cambridge, MA</t>
  </si>
  <si>
    <t>(42.389523, -71.119007)</t>
  </si>
  <si>
    <t>SCHOOL ST</t>
  </si>
  <si>
    <t xml:space="preserve"> Rindge Ave &amp; SCHOOL ST Cambridge, MA</t>
  </si>
  <si>
    <t xml:space="preserve"> Cambridge St &amp; Berkshire St Cambridge, MA</t>
  </si>
  <si>
    <t>(42.372292, -71.089749)</t>
  </si>
  <si>
    <t>1293 Cambridge St Cambridge, MA</t>
  </si>
  <si>
    <t>(42.373589, -71.098999)</t>
  </si>
  <si>
    <t>170 GARDEN ST Cambridge, MA</t>
  </si>
  <si>
    <t>(42.385669, -71.132682)</t>
  </si>
  <si>
    <t>372 Windsor St Cambridge, MA</t>
  </si>
  <si>
    <t>(42.370176, -71.094126)</t>
  </si>
  <si>
    <t xml:space="preserve"> Massachusetts Ave &amp; Beech St Cambridge, MA</t>
  </si>
  <si>
    <t>(42.390294, -71.120996)</t>
  </si>
  <si>
    <t>620 Massachusetts Ave Cambridge, MA</t>
  </si>
  <si>
    <t>(42.365024, -71.103402)</t>
  </si>
  <si>
    <t>PALMER ST</t>
  </si>
  <si>
    <t xml:space="preserve"> Brattle St &amp; PALMER ST Cambridge, MA</t>
  </si>
  <si>
    <t>(42.373371, -71.119913)</t>
  </si>
  <si>
    <t>445 Massachusetts Ave Cambridge, MA</t>
  </si>
  <si>
    <t>(42.363802, -71.100716)</t>
  </si>
  <si>
    <t>Portland St</t>
  </si>
  <si>
    <t xml:space="preserve"> Portland St &amp; Washington Ave Cambridge, MA</t>
  </si>
  <si>
    <t>(42.363884, -71.093157)</t>
  </si>
  <si>
    <t>115 PLEASANT ST Cambridge, MA</t>
  </si>
  <si>
    <t>(42.361309, -71.111766)</t>
  </si>
  <si>
    <t xml:space="preserve"> MAGAZINE ST &amp; Putnam Ave Cambridge, MA</t>
  </si>
  <si>
    <t>(42.359115, -71.111084)</t>
  </si>
  <si>
    <t>LINE ST</t>
  </si>
  <si>
    <t xml:space="preserve"> LINE ST &amp;  Cambridge, MA</t>
  </si>
  <si>
    <t>Trowbridge St</t>
  </si>
  <si>
    <t>20 Trowbridge St Cambridge, MA</t>
  </si>
  <si>
    <t>(42.371046, -71.112119)</t>
  </si>
  <si>
    <t>374 PROSPECT ST Cambridge, MA</t>
  </si>
  <si>
    <t>(42.37425, -71.09739)</t>
  </si>
  <si>
    <t xml:space="preserve"> Walden St &amp; SHERMAN ST Cambridge, MA</t>
  </si>
  <si>
    <t>(42.386165, -71.130977)</t>
  </si>
  <si>
    <t xml:space="preserve"> Portland St &amp; MAIN ST Cambridge, MA</t>
  </si>
  <si>
    <t>(42.362974, -71.093634)</t>
  </si>
  <si>
    <t>MARIE AVE</t>
  </si>
  <si>
    <t xml:space="preserve"> HIGHLAND AVE &amp; MARIE AVE Cambridge, MA</t>
  </si>
  <si>
    <t>(42.373875, -71.105023)</t>
  </si>
  <si>
    <t xml:space="preserve"> Massachusetts Ave &amp; Wendell St Cambridge, MA</t>
  </si>
  <si>
    <t>(42.381718, -71.119738)</t>
  </si>
  <si>
    <t>247 PROSPECT ST Cambridge, MA</t>
  </si>
  <si>
    <t>(42.371492, -71.099917)</t>
  </si>
  <si>
    <t xml:space="preserve"> Cambridge St &amp; PROSPECT ST Cambridge, MA</t>
  </si>
  <si>
    <t>(42.37338, -71.09814)</t>
  </si>
  <si>
    <t>575 MOUNT AUBURN ST Cambridge, MA</t>
  </si>
  <si>
    <t>(42.375576, -71.144448)</t>
  </si>
  <si>
    <t>Vincent St</t>
  </si>
  <si>
    <t xml:space="preserve"> Walden St &amp; Vincent St Cambridge, MA</t>
  </si>
  <si>
    <t>(42.387876, -71.126001)</t>
  </si>
  <si>
    <t>200 Broadway Cambridge, MA</t>
  </si>
  <si>
    <t>(42.365991, -71.092848)</t>
  </si>
  <si>
    <t>576 Massachusetts Ave Cambridge, MA</t>
  </si>
  <si>
    <t>(42.364779, -71.102991)</t>
  </si>
  <si>
    <t>Fairmont Ave</t>
  </si>
  <si>
    <t xml:space="preserve"> Fairmont Ave &amp; PLEASANT ST Cambridge, MA</t>
  </si>
  <si>
    <t>(42.361733, -71.11091)</t>
  </si>
  <si>
    <t>ERIE ST</t>
  </si>
  <si>
    <t xml:space="preserve"> Sidney St &amp; ERIE ST Cambridge, MA</t>
  </si>
  <si>
    <t>(42.358377, -71.104875)</t>
  </si>
  <si>
    <t xml:space="preserve"> Broadway &amp; QUINCY ST Cambridge, MA</t>
  </si>
  <si>
    <t>(42.374832, -71.114477)</t>
  </si>
  <si>
    <t>Church St</t>
  </si>
  <si>
    <t xml:space="preserve"> Church St &amp;  Cambridge, MA</t>
  </si>
  <si>
    <t>280 HARVARD ST Cambridge, MA</t>
  </si>
  <si>
    <t>(42.369027, -71.104207)</t>
  </si>
  <si>
    <t xml:space="preserve"> Bennett St &amp; ELIOT ST Cambridge, MA</t>
  </si>
  <si>
    <t>(42.372321, -71.121864)</t>
  </si>
  <si>
    <t>Bowdoin St</t>
  </si>
  <si>
    <t>MARTIN ST</t>
  </si>
  <si>
    <t xml:space="preserve"> Bowdoin St &amp; MARTIN ST Cambridge, MA</t>
  </si>
  <si>
    <t>(42.383062, -71.120964)</t>
  </si>
  <si>
    <t>ROCKINGHAM ST</t>
  </si>
  <si>
    <t xml:space="preserve"> GRANITE ST &amp; ROCKINGHAM ST Cambridge, MA</t>
  </si>
  <si>
    <t>(42.355591, -71.111313)</t>
  </si>
  <si>
    <t>366 Rindge Ave Cambridge, MA</t>
  </si>
  <si>
    <t>(42.393845, -71.138662)</t>
  </si>
  <si>
    <t xml:space="preserve"> Massachusetts Ave &amp; PEARL ST Cambridge, MA</t>
  </si>
  <si>
    <t>(42.36471, -71.102567)</t>
  </si>
  <si>
    <t>55 Alpine St Cambridge, MA</t>
  </si>
  <si>
    <t>(42.384908, -71.137696)</t>
  </si>
  <si>
    <t xml:space="preserve"> Concord Ave &amp; SMITH PL Cambridge, MA</t>
  </si>
  <si>
    <t>(42.390113, -71.150662)</t>
  </si>
  <si>
    <t>NEWTON ST</t>
  </si>
  <si>
    <t>4 NEWTON ST Cambridge, MA</t>
  </si>
  <si>
    <t>(42.358443, -71.110343)</t>
  </si>
  <si>
    <t>MIDDLESEX ST</t>
  </si>
  <si>
    <t>156 Rindge Ave Cambridge, MA</t>
  </si>
  <si>
    <t>(42.393306, -71.130918)</t>
  </si>
  <si>
    <t>28 River St Cambridge, MA</t>
  </si>
  <si>
    <t>(42.364714, -71.105919)</t>
  </si>
  <si>
    <t>6 FLORENCE ST Cambridge, MA</t>
  </si>
  <si>
    <t>(42.358075, -71.113083)</t>
  </si>
  <si>
    <t>306 Broadway Cambridge, MA</t>
  </si>
  <si>
    <t>(42.36831, -71.098723)</t>
  </si>
  <si>
    <t xml:space="preserve"> Massachusetts Ave &amp; Norfolk St Cambridge, MA</t>
  </si>
  <si>
    <t>(42.364424, -71.102083)</t>
  </si>
  <si>
    <t>47 Thorndike St Cambridge, MA</t>
  </si>
  <si>
    <t>(42.369897, -71.079541)</t>
  </si>
  <si>
    <t xml:space="preserve"> Windsor St &amp; Broadway Cambridge, MA</t>
  </si>
  <si>
    <t xml:space="preserve"> Broadway &amp; Hampshire St Cambridge, MA</t>
  </si>
  <si>
    <t>(42.365435, -71.091112)</t>
  </si>
  <si>
    <t>50 Hampshire St Cambridge, MA</t>
  </si>
  <si>
    <t>(42.366878, -71.092829)</t>
  </si>
  <si>
    <t>16 GARDEN ST Cambridge, MA</t>
  </si>
  <si>
    <t>(42.377301, -71.12322)</t>
  </si>
  <si>
    <t xml:space="preserve"> PROSPECT ST &amp; HARVARD ST Cambridge, MA</t>
  </si>
  <si>
    <t>(42.368301, -71.101743)</t>
  </si>
  <si>
    <t xml:space="preserve"> Concord Ave &amp; Appleton St Cambridge, MA</t>
  </si>
  <si>
    <t>(42.383349, -71.133028)</t>
  </si>
  <si>
    <t>84 Massachusetts Ave Cambridge, MA</t>
  </si>
  <si>
    <t>(42.358875, -71.094617)</t>
  </si>
  <si>
    <t xml:space="preserve"> GARDEN ST &amp; HURON AVE Cambridge, MA</t>
  </si>
  <si>
    <t>(42.383868, -71.129312)</t>
  </si>
  <si>
    <t>19 Third St Cambridge, MA</t>
  </si>
  <si>
    <t>(42.371986, -71.079718)</t>
  </si>
  <si>
    <t>114 Columbia St Cambridge, MA</t>
  </si>
  <si>
    <t>(42.366118, -71.09823)</t>
  </si>
  <si>
    <t>Columbus Ave</t>
  </si>
  <si>
    <t xml:space="preserve"> Massachusetts Ave &amp; Columbus Ave Cambridge, MA</t>
  </si>
  <si>
    <t>(42.400697, -71.135489)</t>
  </si>
  <si>
    <t>Cushing St</t>
  </si>
  <si>
    <t xml:space="preserve"> Belmont St &amp; Cushing St Cambridge, MA</t>
  </si>
  <si>
    <t>(42.374863, -71.151313)</t>
  </si>
  <si>
    <t>FROST ST</t>
  </si>
  <si>
    <t xml:space="preserve"> ROSELAND ST &amp; FROST ST Cambridge, MA</t>
  </si>
  <si>
    <t>(42.386721, -71.117396)</t>
  </si>
  <si>
    <t>365 Concord Ave Cambridge, MA</t>
  </si>
  <si>
    <t>(42.385168, -71.136781)</t>
  </si>
  <si>
    <t>Union St</t>
  </si>
  <si>
    <t xml:space="preserve"> Hampshire St &amp; Union St Cambridge, MA</t>
  </si>
  <si>
    <t>(42.369364, -71.095518)</t>
  </si>
  <si>
    <t xml:space="preserve"> Belmont St &amp; MOUNT AUBURN ST Cambridge, MA</t>
  </si>
  <si>
    <t>(42.374598, -71.149917)</t>
  </si>
  <si>
    <t>5 Third St Cambridge, MA</t>
  </si>
  <si>
    <t>(42.372262, -71.079743)</t>
  </si>
  <si>
    <t>HAMMOND ST</t>
  </si>
  <si>
    <t>NEWELL ST</t>
  </si>
  <si>
    <t>259 Upland Rd Cambridge, MA</t>
  </si>
  <si>
    <t>(42.385568, -71.128566)</t>
  </si>
  <si>
    <t>Camelia Ave</t>
  </si>
  <si>
    <t xml:space="preserve"> Cambridge St &amp; Camelia Ave Cambridge, MA</t>
  </si>
  <si>
    <t>(42.374284, -71.105139)</t>
  </si>
  <si>
    <t>820 MEMORIAL DR Cambridge, MA</t>
  </si>
  <si>
    <t>(42.361786, -71.115691)</t>
  </si>
  <si>
    <t xml:space="preserve"> Porter Sq &amp;  Cambridge, MA</t>
  </si>
  <si>
    <t>Carlisle St</t>
  </si>
  <si>
    <t xml:space="preserve"> Carlisle St &amp; Tremont St Cambridge, MA</t>
  </si>
  <si>
    <t>(42.372239, -71.09766)</t>
  </si>
  <si>
    <t>336 Rindge Ave Cambridge, MA</t>
  </si>
  <si>
    <t>(42.393734, -71.13742)</t>
  </si>
  <si>
    <t>MAYNARD PL</t>
  </si>
  <si>
    <t>259 MOUNT AUBURN ST Cambridge, MA</t>
  </si>
  <si>
    <t>(42.3749, -71.13205)</t>
  </si>
  <si>
    <t xml:space="preserve"> MAIN ST &amp; Portland St Cambridge, MA</t>
  </si>
  <si>
    <t>35 White St Cambridge, MA</t>
  </si>
  <si>
    <t>(42.388906, -71.119192)</t>
  </si>
  <si>
    <t>HAWTHORNE ST</t>
  </si>
  <si>
    <t xml:space="preserve"> HAWTHORNE ST &amp; MOUNT AUBURN ST Cambridge, MA</t>
  </si>
  <si>
    <t>432 Massachusetts Ave Cambridge, MA</t>
  </si>
  <si>
    <t>(42.363468, -71.100584)</t>
  </si>
  <si>
    <t xml:space="preserve"> Hampshire St &amp; Columbia St Cambridge, MA</t>
  </si>
  <si>
    <t>110 MAGAZINE ST Cambridge, MA</t>
  </si>
  <si>
    <t>(42.360046, -71.109848)</t>
  </si>
  <si>
    <t>Amory St</t>
  </si>
  <si>
    <t>83 Amory St Cambridge, MA</t>
  </si>
  <si>
    <t>(42.371426, -71.100894)</t>
  </si>
  <si>
    <t xml:space="preserve"> Cambridge St &amp; Massachusetts Ave Cambridge, MA</t>
  </si>
  <si>
    <t>(42.376799, -71.119803)</t>
  </si>
  <si>
    <t>90 Massachusetts Ave Cambridge, MA</t>
  </si>
  <si>
    <t>(42.359477, -71.094056)</t>
  </si>
  <si>
    <t xml:space="preserve"> White St &amp;  Cambridge, MA</t>
  </si>
  <si>
    <t xml:space="preserve"> Western Ave &amp; PLEASANT ST Cambridge, MA</t>
  </si>
  <si>
    <t>(42.365079, -71.10695)</t>
  </si>
  <si>
    <t xml:space="preserve"> Cambridge St &amp; Antrim St Cambridge, MA</t>
  </si>
  <si>
    <t>(42.373781, -71.101237)</t>
  </si>
  <si>
    <t>50 Alpine St Cambridge, MA</t>
  </si>
  <si>
    <t>(42.384653, -71.137516)</t>
  </si>
  <si>
    <t>156 Brattle St Cambridge, MA</t>
  </si>
  <si>
    <t>(42.377217, -71.133421)</t>
  </si>
  <si>
    <t>PACIFIC ST</t>
  </si>
  <si>
    <t xml:space="preserve"> Albany St &amp; PACIFIC ST Cambridge, MA</t>
  </si>
  <si>
    <t>(42.358977, -71.100134)</t>
  </si>
  <si>
    <t>220 Concord Ave Cambridge, MA</t>
  </si>
  <si>
    <t>(42.382625, -71.131732)</t>
  </si>
  <si>
    <t>Roosevelt Towers</t>
  </si>
  <si>
    <t xml:space="preserve"> PROSPECT ST &amp; Hampshire St Cambridge, MA</t>
  </si>
  <si>
    <t xml:space="preserve"> Albany St &amp; Osborn St Cambridge, MA</t>
  </si>
  <si>
    <t>(42.361029, -71.095553)</t>
  </si>
  <si>
    <t xml:space="preserve"> Hampshire St &amp; Amory St Cambridge, MA</t>
  </si>
  <si>
    <t>(42.372845, -71.099759)</t>
  </si>
  <si>
    <t>1555 Massachusetts Ave Cambridge, MA</t>
  </si>
  <si>
    <t>(42.377893, -71.119878)</t>
  </si>
  <si>
    <t>Ellsworth Ave</t>
  </si>
  <si>
    <t xml:space="preserve"> Ellsworth Ave &amp; Cambridge St Cambridge, MA</t>
  </si>
  <si>
    <t>(42.374407, -71.106082)</t>
  </si>
  <si>
    <t xml:space="preserve"> Broadway &amp;  Cambridge, MA</t>
  </si>
  <si>
    <t>22 GARDEN ST Cambridge, MA</t>
  </si>
  <si>
    <t>(42.377864, -71.123547)</t>
  </si>
  <si>
    <t>Russell St</t>
  </si>
  <si>
    <t xml:space="preserve"> Massachusetts Ave &amp; Russell St Cambridge, MA</t>
  </si>
  <si>
    <t>(42.391769, -71.12387)</t>
  </si>
  <si>
    <t>LEXINGTON AVE</t>
  </si>
  <si>
    <t>244 LEXINGTON AVE Cambridge, MA</t>
  </si>
  <si>
    <t>(42.382543, -71.142071)</t>
  </si>
  <si>
    <t xml:space="preserve"> KIRKLAND ST &amp; Trowbridge St Cambridge, MA</t>
  </si>
  <si>
    <t>(42.377629, -71.109393)</t>
  </si>
  <si>
    <t>PLYMOUTH ST</t>
  </si>
  <si>
    <t>39 PLYMOUTH ST Cambridge, MA</t>
  </si>
  <si>
    <t>(42.369012, -71.092327)</t>
  </si>
  <si>
    <t>Bond St</t>
  </si>
  <si>
    <t>2 Bond St Cambridge, MA</t>
  </si>
  <si>
    <t>(42.380517, -71.127195)</t>
  </si>
  <si>
    <t>100 MAIN ST Cambridge, MA</t>
  </si>
  <si>
    <t>(42.361509, -71.082553)</t>
  </si>
  <si>
    <t>FIFTH ST</t>
  </si>
  <si>
    <t>105 FIFTH ST Cambridge, MA</t>
  </si>
  <si>
    <t>(42.369817, -71.083619)</t>
  </si>
  <si>
    <t>159 Brattle St Cambridge, MA</t>
  </si>
  <si>
    <t>(42.377525, -71.134176)</t>
  </si>
  <si>
    <t>485 Massachusetts Ave Cambridge, MA</t>
  </si>
  <si>
    <t>(42.364145, -71.101293)</t>
  </si>
  <si>
    <t xml:space="preserve"> Albany St &amp; Massachusetts Ave Cambridge, MA</t>
  </si>
  <si>
    <t xml:space="preserve"> Massachusetts Ave &amp; Broadway Cambridge, MA</t>
  </si>
  <si>
    <t>(42.375951, -71.118379)</t>
  </si>
  <si>
    <t xml:space="preserve"> GARDEN ST &amp; Massachusetts Ave Cambridge, MA</t>
  </si>
  <si>
    <t>(42.375487, -71.11992)</t>
  </si>
  <si>
    <t>2406 Massachusetts Ave Cambridge, MA</t>
  </si>
  <si>
    <t>IRVING ST</t>
  </si>
  <si>
    <t xml:space="preserve"> IRVING ST &amp;  Cambridge, MA</t>
  </si>
  <si>
    <t xml:space="preserve"> PLEASANT ST &amp; GREEN ST Cambridge, MA</t>
  </si>
  <si>
    <t>(42.365872, -71.106028)</t>
  </si>
  <si>
    <t xml:space="preserve"> Brattle St &amp;  Cambridge, MA</t>
  </si>
  <si>
    <t xml:space="preserve"> Massachusetts Ave &amp; Columbia St Cambridge, MA</t>
  </si>
  <si>
    <t>(42.363105, -71.099875)</t>
  </si>
  <si>
    <t>Blanchard Rd</t>
  </si>
  <si>
    <t xml:space="preserve"> Concord Ave &amp; Blanchard Rd Cambridge, MA</t>
  </si>
  <si>
    <t>(42.390977, -71.157285)</t>
  </si>
  <si>
    <t>MAPLE AVE</t>
  </si>
  <si>
    <t>5 MAPLE AVE Cambridge, MA</t>
  </si>
  <si>
    <t>(42.371713, -71.105484)</t>
  </si>
  <si>
    <t>Sellers St</t>
  </si>
  <si>
    <t xml:space="preserve"> GREEN ST &amp; Sellers St Cambridge, MA</t>
  </si>
  <si>
    <t>(42.366628, -71.10729)</t>
  </si>
  <si>
    <t xml:space="preserve"> Western Ave &amp; Putnam Ave Cambridge, MA</t>
  </si>
  <si>
    <t>(42.364484, -71.113893)</t>
  </si>
  <si>
    <t>KINNAIRD ST</t>
  </si>
  <si>
    <t>Andrew St</t>
  </si>
  <si>
    <t xml:space="preserve"> Fairmont Ave &amp; Andrew St Cambridge, MA</t>
  </si>
  <si>
    <t>(42.362037, -71.111389)</t>
  </si>
  <si>
    <t>675 Massachusetts Ave Cambridge, MA</t>
  </si>
  <si>
    <t>(42.365813, -71.104082)</t>
  </si>
  <si>
    <t>119 Windsor St Cambridge, MA</t>
  </si>
  <si>
    <t>(42.364486, -71.096737)</t>
  </si>
  <si>
    <t>MEACHAM RD</t>
  </si>
  <si>
    <t xml:space="preserve"> Massachusetts Ave &amp; MEACHAM RD Cambridge, MA</t>
  </si>
  <si>
    <t>(42.39508, -71.12764)</t>
  </si>
  <si>
    <t>931 Massachusetts Ave Cambridge, MA</t>
  </si>
  <si>
    <t>(42.368799, -71.10941)</t>
  </si>
  <si>
    <t xml:space="preserve"> QUINCY ST &amp; OXFORD AVE Cambridge, MA</t>
  </si>
  <si>
    <t>140 Richdale Ave Cambridge, MA</t>
  </si>
  <si>
    <t>(42.389046, -71.126164)</t>
  </si>
  <si>
    <t xml:space="preserve"> Allston St &amp; Brookline St Cambridge, MA</t>
  </si>
  <si>
    <t>(42.358105, -71.107247)</t>
  </si>
  <si>
    <t>147 Hampshire St Cambridge, MA</t>
  </si>
  <si>
    <t>(42.371327, -71.097696)</t>
  </si>
  <si>
    <t>OAK ST</t>
  </si>
  <si>
    <t xml:space="preserve"> Cambridge St &amp; OAK ST Cambridge, MA</t>
  </si>
  <si>
    <t>(42.373577, -71.099662)</t>
  </si>
  <si>
    <t>213 Concord Ave Cambridge, MA</t>
  </si>
  <si>
    <t>(42.382671, -71.131263)</t>
  </si>
  <si>
    <t>1600 Cambridge St Cambridge, MA</t>
  </si>
  <si>
    <t>(42.374471, -71.107018)</t>
  </si>
  <si>
    <t>285 PEARL ST Cambridge, MA</t>
  </si>
  <si>
    <t>(42.357827, -71.110202)</t>
  </si>
  <si>
    <t>Clark St</t>
  </si>
  <si>
    <t xml:space="preserve"> Hampshire St &amp; Clark St Cambridge, MA</t>
  </si>
  <si>
    <t>(42.36748, -71.093228)</t>
  </si>
  <si>
    <t xml:space="preserve"> Cambridge St &amp; PRESCOTT ST Cambridge, MA</t>
  </si>
  <si>
    <t>(42.375355, -71.113415)</t>
  </si>
  <si>
    <t>20 Rindge Ave Cambridge, MA</t>
  </si>
  <si>
    <t>(42.392456, -71.125908)</t>
  </si>
  <si>
    <t>1305 Cambridge St Cambridge, MA</t>
  </si>
  <si>
    <t>(42.373633, -71.099373)</t>
  </si>
  <si>
    <t>Cambridgeside Pl</t>
  </si>
  <si>
    <t>1 Cambridgeside Pl Cambridge, MA</t>
  </si>
  <si>
    <t>(42.367026, -71.07658)</t>
  </si>
  <si>
    <t>Fern St</t>
  </si>
  <si>
    <t xml:space="preserve"> Concord Ave &amp; Fern St Cambridge, MA</t>
  </si>
  <si>
    <t>(42.385955, -71.138872)</t>
  </si>
  <si>
    <t>99 Brattle St Cambridge, MA</t>
  </si>
  <si>
    <t>(42.376724, -71.124654)</t>
  </si>
  <si>
    <t xml:space="preserve"> Broadway &amp; Norfolk St Cambridge, MA</t>
  </si>
  <si>
    <t>(42.36852, -71.099001)</t>
  </si>
  <si>
    <t xml:space="preserve"> Concord Ave &amp; Wheeler St Cambridge, MA</t>
  </si>
  <si>
    <t>(42.388628, -71.144098)</t>
  </si>
  <si>
    <t>795 Massachusetts Ave Cambridge, MA</t>
  </si>
  <si>
    <t>(42.367037, -71.105752)</t>
  </si>
  <si>
    <t>22 ELIOT ST Cambridge, MA</t>
  </si>
  <si>
    <t>(42.371759, -71.121286)</t>
  </si>
  <si>
    <t>491 Broadway Cambridge, MA</t>
  </si>
  <si>
    <t>(42.375324, -71.114851)</t>
  </si>
  <si>
    <t>71 FULKERSON ST Cambridge, MA</t>
  </si>
  <si>
    <t>(42.369878, -71.087504)</t>
  </si>
  <si>
    <t>411 Norfolk St Cambridge, MA</t>
  </si>
  <si>
    <t>(42.374851, -71.095115)</t>
  </si>
  <si>
    <t xml:space="preserve"> HARVARD ST &amp; PROSPECT ST Cambridge, MA</t>
  </si>
  <si>
    <t>Van</t>
  </si>
  <si>
    <t>14 Warren St Cambridge, MA</t>
  </si>
  <si>
    <t>(42.372543, -71.088082)</t>
  </si>
  <si>
    <t>Temple St</t>
  </si>
  <si>
    <t xml:space="preserve"> Massachusetts Ave &amp; Temple St Cambridge, MA</t>
  </si>
  <si>
    <t>(42.365973, -71.104675)</t>
  </si>
  <si>
    <t>599 Cambridge St Cambridge, MA</t>
  </si>
  <si>
    <t>(42.371949, -71.086114)</t>
  </si>
  <si>
    <t>420 Broadway Cambridge, MA</t>
  </si>
  <si>
    <t>(42.372615, -71.10972)</t>
  </si>
  <si>
    <t>Churchill Ave</t>
  </si>
  <si>
    <t>50 Churchill Ave Cambridge, MA</t>
  </si>
  <si>
    <t>(42.400442, -71.132196)</t>
  </si>
  <si>
    <t>330 River St Cambridge, MA</t>
  </si>
  <si>
    <t>(42.361815, -71.114017)</t>
  </si>
  <si>
    <t>657 Cambridge St Cambridge, MA</t>
  </si>
  <si>
    <t>(42.372069, -71.087291)</t>
  </si>
  <si>
    <t>405 Norfolk St Cambridge, MA</t>
  </si>
  <si>
    <t>(42.374172, -71.095711)</t>
  </si>
  <si>
    <t xml:space="preserve"> Blackstone St &amp; River St Cambridge, MA</t>
  </si>
  <si>
    <t>1334 Cambridge St Cambridge, MA</t>
  </si>
  <si>
    <t>(42.373493, -71.099759)</t>
  </si>
  <si>
    <t xml:space="preserve"> KINNAIRD ST &amp; Putnam Ave Cambridge, MA</t>
  </si>
  <si>
    <t>(42.367942, -71.113526)</t>
  </si>
  <si>
    <t>212 Windsor St Cambridge, MA</t>
  </si>
  <si>
    <t>(42.366461, -71.095544)</t>
  </si>
  <si>
    <t>Museum Way</t>
  </si>
  <si>
    <t>8 Museum Way Cambridge, MA</t>
  </si>
  <si>
    <t>(42.370042, -71.071678)</t>
  </si>
  <si>
    <t>Market St</t>
  </si>
  <si>
    <t>41 Market St Cambridge, MA</t>
  </si>
  <si>
    <t>(42.368507, -71.096192)</t>
  </si>
  <si>
    <t>159 Hampshire St Cambridge, MA</t>
  </si>
  <si>
    <t>(42.371723, -71.098224)</t>
  </si>
  <si>
    <t>Cottage St</t>
  </si>
  <si>
    <t xml:space="preserve"> Cottage St &amp; River St Cambridge, MA</t>
  </si>
  <si>
    <t>(42.364042, -71.108254)</t>
  </si>
  <si>
    <t>160 Concord Ave Cambridge, MA</t>
  </si>
  <si>
    <t>(42.381562, -71.130482)</t>
  </si>
  <si>
    <t>MAGOUN ST</t>
  </si>
  <si>
    <t xml:space="preserve"> Massachusetts Ave &amp; MAGOUN ST Cambridge, MA</t>
  </si>
  <si>
    <t>(42.400577, -71.13523)</t>
  </si>
  <si>
    <t>602 GREEN ST Cambridge, MA</t>
  </si>
  <si>
    <t>(42.368459, -71.111397)</t>
  </si>
  <si>
    <t xml:space="preserve"> Massachusetts Ave &amp; Inman St Cambridge, MA</t>
  </si>
  <si>
    <t xml:space="preserve"> Concord Ave &amp; Alpine St Cambridge, MA</t>
  </si>
  <si>
    <t>(42.38525, -71.13728)</t>
  </si>
  <si>
    <t>MOULTON ST</t>
  </si>
  <si>
    <t xml:space="preserve"> Concord Ave &amp; MOULTON ST Cambridge, MA</t>
  </si>
  <si>
    <t>(42.389615, -71.148119)</t>
  </si>
  <si>
    <t>402 Rindge Ave Cambridge, MA</t>
  </si>
  <si>
    <t>(42.393109, -71.140016)</t>
  </si>
  <si>
    <t>149 Putnam Ave Cambridge, MA</t>
  </si>
  <si>
    <t>(42.365799, -71.113701)</t>
  </si>
  <si>
    <t>620 MEMORIAL DR Cambridge, MA</t>
  </si>
  <si>
    <t>(42.353909, -71.1076)</t>
  </si>
  <si>
    <t>51 Magee St Cambridge, MA</t>
  </si>
  <si>
    <t>(42.366064, -71.111574)</t>
  </si>
  <si>
    <t>100 Cambridgeside Pl Cambridge, MA</t>
  </si>
  <si>
    <t>(42.369137, -71.077148)</t>
  </si>
  <si>
    <t>PEMBERTON ST</t>
  </si>
  <si>
    <t>Pemberton Ter</t>
  </si>
  <si>
    <t xml:space="preserve"> PEMBERTON ST &amp; Pemberton Ter Cambridge, MA</t>
  </si>
  <si>
    <t>(42.391276, -71.126059)</t>
  </si>
  <si>
    <t>JEFFERSON ST</t>
  </si>
  <si>
    <t xml:space="preserve"> JEFFERSON ST &amp; MARION ST Cambridge, MA</t>
  </si>
  <si>
    <t>(42.373001, -71.088785)</t>
  </si>
  <si>
    <t>HAMILTON ST</t>
  </si>
  <si>
    <t xml:space="preserve"> Sidney St &amp; HAMILTON ST Cambridge, MA</t>
  </si>
  <si>
    <t>(42.357864, -71.105423)</t>
  </si>
  <si>
    <t>MATIGNON RD</t>
  </si>
  <si>
    <t>1 MATIGNON RD Cambridge, MA</t>
  </si>
  <si>
    <t>(42.401384, -71.131338)</t>
  </si>
  <si>
    <t>Clifton St</t>
  </si>
  <si>
    <t xml:space="preserve"> Rindge Ave &amp; Clifton St Cambridge, MA</t>
  </si>
  <si>
    <t>(42.393702, -71.136228)</t>
  </si>
  <si>
    <t>389 HARVARD ST Cambridge, MA</t>
  </si>
  <si>
    <t>(42.372145, -71.113653)</t>
  </si>
  <si>
    <t xml:space="preserve"> PROSPECT ST &amp; Massachusetts Ave Cambridge, MA</t>
  </si>
  <si>
    <t>85 Putnam Ave Cambridge, MA</t>
  </si>
  <si>
    <t>(42.367421, -71.11368)</t>
  </si>
  <si>
    <t>1745 Massachusetts Ave Cambridge, MA</t>
  </si>
  <si>
    <t xml:space="preserve"> Walden St &amp; SAVILLE ST Cambridge, MA</t>
  </si>
  <si>
    <t>(42.383303, -71.134676)</t>
  </si>
  <si>
    <t xml:space="preserve"> Cambridge St &amp; SUMNER RD Cambridge, MA</t>
  </si>
  <si>
    <t>(42.375266, -71.112729)</t>
  </si>
  <si>
    <t>Boardman Pl</t>
  </si>
  <si>
    <t xml:space="preserve"> HARVARD ST &amp; Boardman Pl Cambridge, MA</t>
  </si>
  <si>
    <t>(42.366646, -71.096859)</t>
  </si>
  <si>
    <t>ROBERTS RD</t>
  </si>
  <si>
    <t xml:space="preserve"> Cambridge St &amp; ROBERTS RD Cambridge, MA</t>
  </si>
  <si>
    <t>(42.37476, -71.108824)</t>
  </si>
  <si>
    <t>PLYMPTON ST</t>
  </si>
  <si>
    <t>1246 Massachusetts Ave Cambridge, MA</t>
  </si>
  <si>
    <t>(42.372488, -71.116149)</t>
  </si>
  <si>
    <t>41 Church St Cambridge, MA</t>
  </si>
  <si>
    <t>(42.374538, -71.120672)</t>
  </si>
  <si>
    <t>Amherst St</t>
  </si>
  <si>
    <t xml:space="preserve"> Ames St &amp; Amherst St Cambridge, MA</t>
  </si>
  <si>
    <t>(42.360009, -71.087643)</t>
  </si>
  <si>
    <t xml:space="preserve"> Brattle St &amp; LEXINGTON AVE Cambridge, MA</t>
  </si>
  <si>
    <t>(42.376345, -71.139754)</t>
  </si>
  <si>
    <t>340 Putnam Ave Cambridge, MA</t>
  </si>
  <si>
    <t>(42.361554, -71.113335)</t>
  </si>
  <si>
    <t>PINE ST</t>
  </si>
  <si>
    <t>114 PINE ST Cambridge, MA</t>
  </si>
  <si>
    <t>(42.365985, -71.097507)</t>
  </si>
  <si>
    <t>58 Berkshire St Cambridge, MA</t>
  </si>
  <si>
    <t>(42.369824, -71.091056)</t>
  </si>
  <si>
    <t>2029 Blake St Cambridge, MA</t>
  </si>
  <si>
    <t>(42.391413, -71.121583)</t>
  </si>
  <si>
    <t>HUBBARD AVE</t>
  </si>
  <si>
    <t xml:space="preserve"> Walden St &amp; HUBBARD AVE Cambridge, MA</t>
  </si>
  <si>
    <t>(42.388316, -71.125451)</t>
  </si>
  <si>
    <t>12 EVERETT ST Cambridge, MA</t>
  </si>
  <si>
    <t>(42.379797, -71.118688)</t>
  </si>
  <si>
    <t xml:space="preserve"> FULKERSON ST &amp; Otis St Cambridge, MA</t>
  </si>
  <si>
    <t>(42.371223, -71.087055)</t>
  </si>
  <si>
    <t>11 Blackstone St Cambridge, MA</t>
  </si>
  <si>
    <t>(42.362505, -71.114402)</t>
  </si>
  <si>
    <t>1945 Massachusetts Ave Cambridge, MA</t>
  </si>
  <si>
    <t>(42.38975, -71.120095)</t>
  </si>
  <si>
    <t>50 Brattle St Cambridge, MA</t>
  </si>
  <si>
    <t>(42.374383, -71.121771)</t>
  </si>
  <si>
    <t xml:space="preserve"> Blanchard Rd &amp; Concord Ave Cambridge, MA</t>
  </si>
  <si>
    <t>(42.390875, -71.157256)</t>
  </si>
  <si>
    <t>MIFFLIN PL</t>
  </si>
  <si>
    <t xml:space="preserve"> MIFFLIN PL &amp; MOUNT AUBURN ST Cambridge, MA</t>
  </si>
  <si>
    <t>(42.373202, -71.122518)</t>
  </si>
  <si>
    <t>REED ST</t>
  </si>
  <si>
    <t xml:space="preserve"> REED ST &amp; DUDLEY ST Cambridge, MA</t>
  </si>
  <si>
    <t>(42.395768, -71.132154)</t>
  </si>
  <si>
    <t xml:space="preserve"> Cambridge St &amp; Warren St Cambridge, MA</t>
  </si>
  <si>
    <t>(42.372102, -71.088276)</t>
  </si>
  <si>
    <t>147 ELM ST Cambridge, MA</t>
  </si>
  <si>
    <t>(42.370467, -71.096968)</t>
  </si>
  <si>
    <t xml:space="preserve"> ROSELAND ST &amp; Massachusetts Ave Cambridge, MA</t>
  </si>
  <si>
    <t>(42.386821, -71.119182)</t>
  </si>
  <si>
    <t>Winthrop Sq</t>
  </si>
  <si>
    <t>48 JFK St Cambridge, MA</t>
  </si>
  <si>
    <t>(42.372198, -71.120308)</t>
  </si>
  <si>
    <t>Dana St</t>
  </si>
  <si>
    <t xml:space="preserve"> Dana St &amp; Broadway Cambridge, MA</t>
  </si>
  <si>
    <t>(42.372319, -71.108617)</t>
  </si>
  <si>
    <t xml:space="preserve"> ELIOT ST &amp; Bennett St Cambridge, MA</t>
  </si>
  <si>
    <t>(42.372316, -71.121861)</t>
  </si>
  <si>
    <t>15 Cambridge Ctr Cambridge, MA</t>
  </si>
  <si>
    <t xml:space="preserve"> HURON AVE &amp; Sparks St Cambridge, MA</t>
  </si>
  <si>
    <t>(42.381453, -71.132264)</t>
  </si>
  <si>
    <t xml:space="preserve"> Massachusetts Ave &amp; LINNAEAN ST Cambridge, MA</t>
  </si>
  <si>
    <t>(42.384872, -71.119394)</t>
  </si>
  <si>
    <t>1544 Cambridge St Cambridge, MA</t>
  </si>
  <si>
    <t>(42.374379, -71.106302)</t>
  </si>
  <si>
    <t>350 Rindge Ave Cambridge, MA</t>
  </si>
  <si>
    <t>(42.393784, -71.138011)</t>
  </si>
  <si>
    <t xml:space="preserve"> Massachusetts Ave &amp; Amherst St Cambridge, MA</t>
  </si>
  <si>
    <t>(42.358188, -71.093089)</t>
  </si>
  <si>
    <t>472 Massachusetts Ave Cambridge, MA</t>
  </si>
  <si>
    <t>(42.363773, -71.101286)</t>
  </si>
  <si>
    <t>Ballord Pl</t>
  </si>
  <si>
    <t xml:space="preserve"> Ballord Pl &amp;  Cambridge, MA</t>
  </si>
  <si>
    <t xml:space="preserve"> MAGAZINE ST &amp; Chestnut St Cambridge, MA</t>
  </si>
  <si>
    <t xml:space="preserve"> Massachusetts Ave &amp; GARDEN ST Cambridge, MA</t>
  </si>
  <si>
    <t>(42.375131, -71.119151)</t>
  </si>
  <si>
    <t>West Pl</t>
  </si>
  <si>
    <t xml:space="preserve"> Broadway &amp; West Pl Cambridge, MA</t>
  </si>
  <si>
    <t>(42.37034, -71.103615)</t>
  </si>
  <si>
    <t>528 Windsor St Cambridge, MA</t>
  </si>
  <si>
    <t>(42.373158, -71.092878)</t>
  </si>
  <si>
    <t>FRANCES PL</t>
  </si>
  <si>
    <t xml:space="preserve"> Belmont St &amp; FRANCES PL Cambridge, MA</t>
  </si>
  <si>
    <t>(42.37511, -71.153862)</t>
  </si>
  <si>
    <t>551 MOUNT AUBURN ST Cambridge, MA</t>
  </si>
  <si>
    <t>(42.375337, -71.145073)</t>
  </si>
  <si>
    <t>132 HURON AVE Cambridge, MA</t>
  </si>
  <si>
    <t>(42.382938, -71.130225)</t>
  </si>
  <si>
    <t>Tudor St</t>
  </si>
  <si>
    <t xml:space="preserve"> Sidney St &amp; Tudor St Cambridge, MA</t>
  </si>
  <si>
    <t>(42.359861, -71.103061)</t>
  </si>
  <si>
    <t xml:space="preserve"> Massachusetts Ave &amp; Church St Cambridge, MA</t>
  </si>
  <si>
    <t>(42.374437, -71.118866)</t>
  </si>
  <si>
    <t>99 SHERMAN ST Cambridge, MA</t>
  </si>
  <si>
    <t>(42.388711, -71.133179)</t>
  </si>
  <si>
    <t xml:space="preserve"> MAIN ST &amp; Bishop Allen Dr Cambridge, MA</t>
  </si>
  <si>
    <t>(42.363333, -71.098364)</t>
  </si>
  <si>
    <t>777 PLEASANT ST Cambridge, MA</t>
  </si>
  <si>
    <t>(42.358901, -71.115556)</t>
  </si>
  <si>
    <t>FOREST ST</t>
  </si>
  <si>
    <t xml:space="preserve"> Massachusetts Ave &amp; FOREST ST Cambridge, MA</t>
  </si>
  <si>
    <t>(42.38538, -71.119336)</t>
  </si>
  <si>
    <t>RICHARD AVE</t>
  </si>
  <si>
    <t>8 RICHARD AVE Cambridge, MA</t>
  </si>
  <si>
    <t>(42.400249, -71.133434)</t>
  </si>
  <si>
    <t xml:space="preserve"> Western Ave &amp; Auburn St Cambridge, MA</t>
  </si>
  <si>
    <t>(42.365056, -71.107219)</t>
  </si>
  <si>
    <t xml:space="preserve"> Windsor St &amp;  Cambridge, MA</t>
  </si>
  <si>
    <t xml:space="preserve"> Galileo Galilei Way &amp; MAIN ST Cambridge, MA</t>
  </si>
  <si>
    <t>(42.362705, -71.089949)</t>
  </si>
  <si>
    <t xml:space="preserve"> Cambridgeside Pl &amp;  Cambridge, MA</t>
  </si>
  <si>
    <t>2585 Massachusetts Ave Cambridge, MA</t>
  </si>
  <si>
    <t>(42.400634, -71.134969)</t>
  </si>
  <si>
    <t>122 Berkshire St Cambridge, MA</t>
  </si>
  <si>
    <t>(42.371448, -71.09012)</t>
  </si>
  <si>
    <t>195 HARVARD ST Cambridge, MA</t>
  </si>
  <si>
    <t>(42.366982, -71.097496)</t>
  </si>
  <si>
    <t>25 SMITH PL Cambridge, MA</t>
  </si>
  <si>
    <t>(42.391016, -71.150909)</t>
  </si>
  <si>
    <t>18 White St Cambridge, MA</t>
  </si>
  <si>
    <t>(42.388886, -71.118291)</t>
  </si>
  <si>
    <t>372 HURON AVE Cambridge, MA</t>
  </si>
  <si>
    <t>(42.380946, -71.138915)</t>
  </si>
  <si>
    <t>(42.375303, -71.145643)</t>
  </si>
  <si>
    <t>53 Lawn St Cambridge, MA</t>
  </si>
  <si>
    <t>(42.378315, -71.15446)</t>
  </si>
  <si>
    <t>Lawrence St</t>
  </si>
  <si>
    <t xml:space="preserve"> MAGAZINE ST &amp; Lawrence St Cambridge, MA</t>
  </si>
  <si>
    <t>(42.361939, -71.107973)</t>
  </si>
  <si>
    <t>209 Alewife Brook Pky Cambridge, MA</t>
  </si>
  <si>
    <t>(42.389637, -71.142603)</t>
  </si>
  <si>
    <t xml:space="preserve"> PEARL ST &amp;  Cambridge, MA</t>
  </si>
  <si>
    <t>10 ELIOT ST Cambridge, MA</t>
  </si>
  <si>
    <t>(42.372465, -71.121575)</t>
  </si>
  <si>
    <t>Creighton St</t>
  </si>
  <si>
    <t>19 Brattle St Cambridge, MA</t>
  </si>
  <si>
    <t>(42.373442, -71.120398)</t>
  </si>
  <si>
    <t>102 SCIARAPPA ST Cambridge, MA</t>
  </si>
  <si>
    <t>(42.368907, -71.081895)</t>
  </si>
  <si>
    <t xml:space="preserve"> MOUNT AUBURN ST &amp; HOLWORTHY ST Cambridge, MA</t>
  </si>
  <si>
    <t>(42.374663, -71.150111)</t>
  </si>
  <si>
    <t>319 Massachusetts Ave Cambridge, MA</t>
  </si>
  <si>
    <t>(42.36248, -71.09852)</t>
  </si>
  <si>
    <t>STATE ST</t>
  </si>
  <si>
    <t xml:space="preserve"> Massachusetts Ave &amp; STATE ST Cambridge, MA</t>
  </si>
  <si>
    <t>(42.362647, -71.099069)</t>
  </si>
  <si>
    <t xml:space="preserve"> Sixth St &amp; Cambridge St Cambridge, MA</t>
  </si>
  <si>
    <t>Craigie St</t>
  </si>
  <si>
    <t>18 Craigie St Cambridge, MA</t>
  </si>
  <si>
    <t>(42.378185, -71.128116)</t>
  </si>
  <si>
    <t xml:space="preserve"> Washington Ave &amp; Portland St Cambridge, MA</t>
  </si>
  <si>
    <t>FLAGG ST</t>
  </si>
  <si>
    <t>16 FLAGG ST Cambridge, MA</t>
  </si>
  <si>
    <t>(42.367651, -71.114126)</t>
  </si>
  <si>
    <t>27 Fairmont Ave Cambridge, MA</t>
  </si>
  <si>
    <t>(42.361672, -71.11273)</t>
  </si>
  <si>
    <t xml:space="preserve"> HURON AVE &amp; Appleton St Cambridge, MA</t>
  </si>
  <si>
    <t>(42.381521, -71.134102)</t>
  </si>
  <si>
    <t xml:space="preserve"> SPRING ST &amp; Third St Cambridge, MA</t>
  </si>
  <si>
    <t>Porter Rd</t>
  </si>
  <si>
    <t>1920 Massachusetts Ave Cambridge, MA</t>
  </si>
  <si>
    <t>(42.389044, -71.119951)</t>
  </si>
  <si>
    <t>679 Concord Ave Cambridge, MA</t>
  </si>
  <si>
    <t>(42.390376, -71.150384)</t>
  </si>
  <si>
    <t xml:space="preserve"> Rindge Ave &amp; SARGENT ST Cambridge, MA</t>
  </si>
  <si>
    <t>(42.393417, -71.132049)</t>
  </si>
  <si>
    <t>85 Bishop Allen Dr Cambridge, MA</t>
  </si>
  <si>
    <t>(42.365618, -71.10178)</t>
  </si>
  <si>
    <t>Camp St</t>
  </si>
  <si>
    <t>28 Camp St Cambridge, MA</t>
  </si>
  <si>
    <t>(42.398788, -71.129772)</t>
  </si>
  <si>
    <t xml:space="preserve"> FIFTH ST &amp; Thorndike St Cambridge, MA</t>
  </si>
  <si>
    <t>(42.370061, -71.083466)</t>
  </si>
  <si>
    <t xml:space="preserve"> Broadway &amp; Ames St Cambridge, MA</t>
  </si>
  <si>
    <t>(42.363981, -71.087416)</t>
  </si>
  <si>
    <t>Robinson St</t>
  </si>
  <si>
    <t>22 Robinson St Cambridge, MA</t>
  </si>
  <si>
    <t>(42.383454, -71.126607)</t>
  </si>
  <si>
    <t>Appleton Pl</t>
  </si>
  <si>
    <t xml:space="preserve"> HURON AVE &amp; Appleton Pl Cambridge, MA</t>
  </si>
  <si>
    <t>GRAY GARDENS EAST</t>
  </si>
  <si>
    <t xml:space="preserve"> Raymond St &amp; GRAY GARDENS EAST Cambridge, MA</t>
  </si>
  <si>
    <t>(42.384532, -71.125864)</t>
  </si>
  <si>
    <t xml:space="preserve"> PLYMOUTH ST &amp; Webster Ave Cambridge, MA</t>
  </si>
  <si>
    <t>(42.369098, -71.093102)</t>
  </si>
  <si>
    <t xml:space="preserve"> Third St &amp; Binney St Cambridge, MA</t>
  </si>
  <si>
    <t>211 Alewife Brook Pky Cambridge, MA</t>
  </si>
  <si>
    <t>(42.389554, -71.142675)</t>
  </si>
  <si>
    <t>44 Second St Cambridge, MA</t>
  </si>
  <si>
    <t>(42.369805, -71.078715)</t>
  </si>
  <si>
    <t>2161 Massachusetts Ave Cambridge, MA</t>
  </si>
  <si>
    <t>(42.392537, -71.124399)</t>
  </si>
  <si>
    <t>46 Dana St Cambridge, MA</t>
  </si>
  <si>
    <t>(42.372112, -71.108549)</t>
  </si>
  <si>
    <t>318 Broadway Cambridge, MA</t>
  </si>
  <si>
    <t>(42.369739, -71.101936)</t>
  </si>
  <si>
    <t xml:space="preserve"> Brookline St &amp; GREEN ST Cambridge, MA</t>
  </si>
  <si>
    <t>(42.363417, -71.101935)</t>
  </si>
  <si>
    <t>FRONT ST</t>
  </si>
  <si>
    <t>245 Massachusetts Ave Cambridge, MA</t>
  </si>
  <si>
    <t>(42.361731, -71.09724)</t>
  </si>
  <si>
    <t xml:space="preserve"> Bishop Allen Dr &amp;  Cambridge, MA</t>
  </si>
  <si>
    <t>373 Broadway Cambridge, MA</t>
  </si>
  <si>
    <t>(42.371029, -71.10499)</t>
  </si>
  <si>
    <t>264 Walden St Cambridge, MA</t>
  </si>
  <si>
    <t>(42.385963, -71.131296)</t>
  </si>
  <si>
    <t>30 JFK St Cambridge, MA</t>
  </si>
  <si>
    <t>(42.372808, -71.11981)</t>
  </si>
  <si>
    <t>319 River St Cambridge, MA</t>
  </si>
  <si>
    <t>(42.362233, -71.113905)</t>
  </si>
  <si>
    <t xml:space="preserve"> Massachusetts Ave &amp; ESSEX ST Cambridge, MA</t>
  </si>
  <si>
    <t>(42.36508, -71.10318)</t>
  </si>
  <si>
    <t xml:space="preserve"> Allston St &amp; PEARL ST Cambridge, MA</t>
  </si>
  <si>
    <t>(42.359, -71.108813)</t>
  </si>
  <si>
    <t xml:space="preserve"> Broadway &amp; Binney St Cambridge, MA</t>
  </si>
  <si>
    <t>(42.364812, -71.084014)</t>
  </si>
  <si>
    <t>DOVER ST</t>
  </si>
  <si>
    <t xml:space="preserve"> Massachusetts Ave &amp; DOVER ST Cambridge, MA</t>
  </si>
  <si>
    <t>(42.394524, -71.127012)</t>
  </si>
  <si>
    <t>241 MOUNT AUBURN ST Cambridge, MA</t>
  </si>
  <si>
    <t>(42.37474, -71.13099)</t>
  </si>
  <si>
    <t xml:space="preserve"> Massachusetts Ave &amp; DAVENPORT ST Cambridge, MA</t>
  </si>
  <si>
    <t>720 Massachusetts Ave Cambridge, MA</t>
  </si>
  <si>
    <t>(42.365955, -71.104965)</t>
  </si>
  <si>
    <t>201 Monsignor OBrien Hwy Cambridge, MA</t>
  </si>
  <si>
    <t>(42.372441, -71.079147)</t>
  </si>
  <si>
    <t>378 Massachusetts Ave Cambridge, MA</t>
  </si>
  <si>
    <t>(42.363048, -71.100064)</t>
  </si>
  <si>
    <t>92 SCIARAPPA ST Cambridge, MA</t>
  </si>
  <si>
    <t>(42.369288, -71.081848)</t>
  </si>
  <si>
    <t xml:space="preserve"> Broadway &amp; Columbia St Cambridge, MA</t>
  </si>
  <si>
    <t>(42.367871, -71.09736)</t>
  </si>
  <si>
    <t xml:space="preserve"> Western Ave &amp; Blackstone St Cambridge, MA</t>
  </si>
  <si>
    <t>(42.364405, -71.11482)</t>
  </si>
  <si>
    <t xml:space="preserve"> Allston St &amp; PLEASANT ST Cambridge, MA</t>
  </si>
  <si>
    <t>(42.360785, -71.112035)</t>
  </si>
  <si>
    <t xml:space="preserve"> Jackson St &amp; Rindge Ave Cambridge, MA</t>
  </si>
  <si>
    <t>(42.393619, -71.135182)</t>
  </si>
  <si>
    <t xml:space="preserve"> Putnam Ave &amp; Brookline St Cambridge, MA</t>
  </si>
  <si>
    <t>(42.357369, -71.108023)</t>
  </si>
  <si>
    <t>120 Vassar St Cambridge, MA</t>
  </si>
  <si>
    <t>(42.358848, -71.096286)</t>
  </si>
  <si>
    <t xml:space="preserve"> Sidney St &amp; PACIFIC ST Cambridge, MA</t>
  </si>
  <si>
    <t>(42.36036, -71.102479)</t>
  </si>
  <si>
    <t xml:space="preserve"> LINNAEAN ST &amp; Massachusetts Ave Cambridge, MA</t>
  </si>
  <si>
    <t>33 Porter St Cambridge, MA</t>
  </si>
  <si>
    <t>(42.373628, -71.088833)</t>
  </si>
  <si>
    <t xml:space="preserve"> JFK St &amp; ELIOT ST Cambridge, MA</t>
  </si>
  <si>
    <t>386 Windsor St Cambridge, MA</t>
  </si>
  <si>
    <t>(42.370456, -71.094025)</t>
  </si>
  <si>
    <t xml:space="preserve"> Rindge Ave &amp; REED ST Cambridge, MA</t>
  </si>
  <si>
    <t xml:space="preserve"> Sixth St &amp; Rogers St Cambridge, MA</t>
  </si>
  <si>
    <t>(42.36687, -71.085903)</t>
  </si>
  <si>
    <t>Rice St</t>
  </si>
  <si>
    <t>HARVARD SQ</t>
  </si>
  <si>
    <t xml:space="preserve"> Massachusetts Ave &amp; HARVARD SQ Cambridge, MA</t>
  </si>
  <si>
    <t>(42.374384, -71.118788)</t>
  </si>
  <si>
    <t>274 Putnam Ave Cambridge, MA</t>
  </si>
  <si>
    <t>(42.362571, -71.113481)</t>
  </si>
  <si>
    <t>JARVIS ST</t>
  </si>
  <si>
    <t xml:space="preserve"> Massachusetts Ave &amp; JARVIS ST Cambridge, MA</t>
  </si>
  <si>
    <t>(42.378976, -71.120054)</t>
  </si>
  <si>
    <t>1899 Massachusetts Ave Cambridge, MA</t>
  </si>
  <si>
    <t xml:space="preserve"> Putnam Ave &amp; GREEN ST Cambridge, MA</t>
  </si>
  <si>
    <t>(42.369274, -71.113453)</t>
  </si>
  <si>
    <t>DUNSTER ST</t>
  </si>
  <si>
    <t>11 DUNSTER ST Cambridge, MA</t>
  </si>
  <si>
    <t>(42.372991, -71.118993)</t>
  </si>
  <si>
    <t xml:space="preserve"> HOWARD ST &amp; KINNAIRD ST Cambridge, MA</t>
  </si>
  <si>
    <t>(42.36713, -71.111129)</t>
  </si>
  <si>
    <t>18 Brattle St Cambridge, MA</t>
  </si>
  <si>
    <t>(42.373253, -71.120166)</t>
  </si>
  <si>
    <t>98 Massachusetts Ave Cambridge, MA</t>
  </si>
  <si>
    <t>(42.359644, -71.094249)</t>
  </si>
  <si>
    <t xml:space="preserve"> Hampshire St &amp; Windsor St Cambridge, MA</t>
  </si>
  <si>
    <t>(42.368765, -71.09479)</t>
  </si>
  <si>
    <t>167 Putnam Ave Cambridge, MA</t>
  </si>
  <si>
    <t>(42.365359, -71.113876)</t>
  </si>
  <si>
    <t xml:space="preserve"> Cambridge St &amp; Willow St Cambridge, MA</t>
  </si>
  <si>
    <t>(42.37256, -71.091821)</t>
  </si>
  <si>
    <t>97A</t>
  </si>
  <si>
    <t>97A Hampshire St Cambridge, MA</t>
  </si>
  <si>
    <t>(42.369242, -71.09527)</t>
  </si>
  <si>
    <t>119 Second St Cambridge, MA</t>
  </si>
  <si>
    <t>(42.367825, -71.0794)</t>
  </si>
  <si>
    <t>HILLIARD ST</t>
  </si>
  <si>
    <t xml:space="preserve"> Brattle St &amp; HILLIARD ST Cambridge, MA</t>
  </si>
  <si>
    <t xml:space="preserve"> GARDEN ST &amp; Walden St Cambridge, MA</t>
  </si>
  <si>
    <t>(42.385523, -71.132217)</t>
  </si>
  <si>
    <t>SPRING PL</t>
  </si>
  <si>
    <t xml:space="preserve"> SPRING PL &amp; Third St Cambridge, MA</t>
  </si>
  <si>
    <t>(42.368959, -71.080303)</t>
  </si>
  <si>
    <t>Terminal Rd</t>
  </si>
  <si>
    <t xml:space="preserve"> Terminal Rd &amp;  Cambridge, MA</t>
  </si>
  <si>
    <t>38 KIRKLAND ST Cambridge, MA</t>
  </si>
  <si>
    <t>(42.376722, -71.112616)</t>
  </si>
  <si>
    <t>Fresh Pond Ln</t>
  </si>
  <si>
    <t>9 Fresh Pond Ln Cambridge, MA</t>
  </si>
  <si>
    <t>(42.376052, -71.143135)</t>
  </si>
  <si>
    <t>1280 Cambridge St Cambridge, MA</t>
  </si>
  <si>
    <t>(42.373369, -71.09879)</t>
  </si>
  <si>
    <t xml:space="preserve"> GARDEN ST &amp; Robinson St Cambridge, MA</t>
  </si>
  <si>
    <t>(42.383033, -71.127744)</t>
  </si>
  <si>
    <t>55-5</t>
  </si>
  <si>
    <t>55-5 Columbia St Cambridge, MA</t>
  </si>
  <si>
    <t>(42.364856, -71.099155)</t>
  </si>
  <si>
    <t>700 Massachusetts Ave Cambridge, MA</t>
  </si>
  <si>
    <t>(42.365901, -71.104876)</t>
  </si>
  <si>
    <t>30 DUNSTER ST Cambridge, MA</t>
  </si>
  <si>
    <t>(42.372457, -71.119135)</t>
  </si>
  <si>
    <t xml:space="preserve"> Sidney St &amp; Putnam Ave Cambridge, MA</t>
  </si>
  <si>
    <t>(42.356627, -71.10673)</t>
  </si>
  <si>
    <t xml:space="preserve"> Washington Ave &amp; Norfolk St Cambridge, MA</t>
  </si>
  <si>
    <t>(42.366001, -71.100752)</t>
  </si>
  <si>
    <t xml:space="preserve"> PROSPECT ST &amp;  Cambridge, MA</t>
  </si>
  <si>
    <t>330 MOUNT AUBURN ST Cambridge, MA</t>
  </si>
  <si>
    <t>(42.374596, -71.135595)</t>
  </si>
  <si>
    <t>30 York St Cambridge, MA</t>
  </si>
  <si>
    <t>(42.369603, -71.092291)</t>
  </si>
  <si>
    <t>EXETER PARK</t>
  </si>
  <si>
    <t xml:space="preserve"> Massachusetts Ave &amp; EXETER PARK Cambridge, MA</t>
  </si>
  <si>
    <t>(42.384803, -71.119405)</t>
  </si>
  <si>
    <t>67 OXFORD AVE Cambridge, MA</t>
  </si>
  <si>
    <t>(42.378346, -71.155294)</t>
  </si>
  <si>
    <t xml:space="preserve"> Hampshire St &amp; Broadway Cambridge, MA</t>
  </si>
  <si>
    <t>22 JFK St Cambridge, MA</t>
  </si>
  <si>
    <t>(42.373005, -71.119644)</t>
  </si>
  <si>
    <t xml:space="preserve"> PLYMOUTH ST &amp; MOUNT AUBURN ST Cambridge, MA</t>
  </si>
  <si>
    <t>(42.371421, -71.117061)</t>
  </si>
  <si>
    <t>Gore St</t>
  </si>
  <si>
    <t xml:space="preserve"> Third St &amp; Gore St Cambridge, MA</t>
  </si>
  <si>
    <t>(42.371717, -71.079685)</t>
  </si>
  <si>
    <t>104 MOUNT AUBURN ST Cambridge, MA</t>
  </si>
  <si>
    <t>(42.372776, -71.12107)</t>
  </si>
  <si>
    <t>2067 Massachusetts Ave Cambridge, MA</t>
  </si>
  <si>
    <t>(42.391469, -71.123101)</t>
  </si>
  <si>
    <t xml:space="preserve"> SMITH PL &amp; Concord Ave Cambridge, MA</t>
  </si>
  <si>
    <t>RESERVOIR ST</t>
  </si>
  <si>
    <t>12 RESERVOIR ST Cambridge, MA</t>
  </si>
  <si>
    <t>(42.378524, -71.137141)</t>
  </si>
  <si>
    <t>199 Alewife Brook Pky Cambridge, MA</t>
  </si>
  <si>
    <t>(42.390054, -71.142243)</t>
  </si>
  <si>
    <t>250 Monsignor OBrien Hwy Cambridge, MA</t>
  </si>
  <si>
    <t>(42.373255, -71.081523)</t>
  </si>
  <si>
    <t>689 Massachusetts Ave Cambridge, MA</t>
  </si>
  <si>
    <t>(42.365977, -71.104356)</t>
  </si>
  <si>
    <t xml:space="preserve"> Hampshire St &amp;  Cambridge, MA</t>
  </si>
  <si>
    <t>FAYETTE ST</t>
  </si>
  <si>
    <t xml:space="preserve"> Cambridge St &amp; FAYETTE ST Cambridge, MA</t>
  </si>
  <si>
    <t>(42.373893, -71.102107)</t>
  </si>
  <si>
    <t xml:space="preserve"> Second St &amp; Otis St Cambridge, MA</t>
  </si>
  <si>
    <t>(42.370144, -71.078751)</t>
  </si>
  <si>
    <t>LOWELL ST</t>
  </si>
  <si>
    <t xml:space="preserve"> MOUNT AUBURN ST &amp; LOWELL ST Cambridge, MA</t>
  </si>
  <si>
    <t>(42.374852, -71.133045)</t>
  </si>
  <si>
    <t>625 Massachusetts Ave Cambridge, MA</t>
  </si>
  <si>
    <t>(42.365455, -71.103484)</t>
  </si>
  <si>
    <t>2615 Massachusetts Ave Cambridge, MA</t>
  </si>
  <si>
    <t>(42.401023, -71.135315)</t>
  </si>
  <si>
    <t xml:space="preserve"> Binney St &amp; FULKERSON ST Cambridge, MA</t>
  </si>
  <si>
    <t>Valentine St</t>
  </si>
  <si>
    <t xml:space="preserve"> Valentine St &amp; PEARL ST Cambridge, MA</t>
  </si>
  <si>
    <t>(42.360862, -71.106797)</t>
  </si>
  <si>
    <t>1 GARFIELD ST Cambridge, MA</t>
  </si>
  <si>
    <t>(42.383798, -71.119365)</t>
  </si>
  <si>
    <t xml:space="preserve"> Norfolk St &amp; SUFFOLK ST Cambridge, MA</t>
  </si>
  <si>
    <t>(42.366483, -71.100415)</t>
  </si>
  <si>
    <t xml:space="preserve"> Gore St &amp; SCIARAPPA ST Cambridge, MA</t>
  </si>
  <si>
    <t>(42.371928, -71.081328)</t>
  </si>
  <si>
    <t xml:space="preserve"> PLEASANT ST &amp; Allston St Cambridge, MA</t>
  </si>
  <si>
    <t>488 GREEN ST Cambridge, MA</t>
  </si>
  <si>
    <t>(42.36718, -71.108483)</t>
  </si>
  <si>
    <t>Washington St</t>
  </si>
  <si>
    <t>21 Washington St Cambridge, MA</t>
  </si>
  <si>
    <t>(42.364043, -71.093488)</t>
  </si>
  <si>
    <t>ORRIN ST</t>
  </si>
  <si>
    <t>13 ORRIN ST Cambridge, MA</t>
  </si>
  <si>
    <t>(42.384187, -71.13117)</t>
  </si>
  <si>
    <t xml:space="preserve"> Broadway &amp; MAPLE AVE Cambridge, MA</t>
  </si>
  <si>
    <t>(42.371178, -71.105739)</t>
  </si>
  <si>
    <t>101 Rogers St Cambridge, MA</t>
  </si>
  <si>
    <t>(42.366518, -71.082769)</t>
  </si>
  <si>
    <t>42 Thorndike St Cambridge, MA</t>
  </si>
  <si>
    <t>(42.369542, -71.079499)</t>
  </si>
  <si>
    <t>1221 Cambridge St Cambridge, MA</t>
  </si>
  <si>
    <t>(42.373423, -71.09767)</t>
  </si>
  <si>
    <t>85 SHERMAN ST Cambridge, MA</t>
  </si>
  <si>
    <t>(42.388217, -71.132481)</t>
  </si>
  <si>
    <t xml:space="preserve"> Cambridge St &amp; LINE ST Cambridge, MA</t>
  </si>
  <si>
    <t>(42.374028, -71.103097)</t>
  </si>
  <si>
    <t xml:space="preserve"> MEMORIAL DR &amp; Vassar St Cambridge, MA</t>
  </si>
  <si>
    <t>(42.353438, -71.107141)</t>
  </si>
  <si>
    <t>115 PROSPECT ST Cambridge, MA</t>
  </si>
  <si>
    <t>(42.367888, -71.102159)</t>
  </si>
  <si>
    <t>Brown St</t>
  </si>
  <si>
    <t xml:space="preserve"> Brattle St &amp; Brown St Cambridge, MA</t>
  </si>
  <si>
    <t>(42.377198, -71.128357)</t>
  </si>
  <si>
    <t>Willard St Ct</t>
  </si>
  <si>
    <t xml:space="preserve"> MOUNT AUBURN ST &amp; Willard St Ct Cambridge, MA</t>
  </si>
  <si>
    <t>659 GREEN ST Cambridge, MA</t>
  </si>
  <si>
    <t>(42.369193, -71.112859)</t>
  </si>
  <si>
    <t>321 Western Ave Cambridge, MA</t>
  </si>
  <si>
    <t>(42.364627, -71.113295)</t>
  </si>
  <si>
    <t xml:space="preserve"> Bigelow St &amp; Doyle Way Cambridge, MA</t>
  </si>
  <si>
    <t>(42.367518, -71.105835)</t>
  </si>
  <si>
    <t>135 Willow St Cambridge, MA</t>
  </si>
  <si>
    <t>(42.373213, -71.0916)</t>
  </si>
  <si>
    <t>2245 Massachusetts Ave Cambridge, MA</t>
  </si>
  <si>
    <t>(42.394257, -71.126257)</t>
  </si>
  <si>
    <t>GOLD STAR RD</t>
  </si>
  <si>
    <t xml:space="preserve"> GOLD STAR RD &amp;  Cambridge, MA</t>
  </si>
  <si>
    <t xml:space="preserve"> Rindge Ave &amp; MIDDLESEX ST Cambridge, MA</t>
  </si>
  <si>
    <t>(42.393382, -71.131032)</t>
  </si>
  <si>
    <t xml:space="preserve"> OXFORD AVE &amp;  Cambridge, MA</t>
  </si>
  <si>
    <t xml:space="preserve"> RESERVOIR ST &amp; HURON AVE Cambridge, MA</t>
  </si>
  <si>
    <t>(42.381423, -71.135808)</t>
  </si>
  <si>
    <t>3 LINNAEAN ST Cambridge, MA</t>
  </si>
  <si>
    <t>(42.38498, -71.120022)</t>
  </si>
  <si>
    <t>1350 Massachusetts Ave Cambridge, MA</t>
  </si>
  <si>
    <t>(42.372962, -71.11848)</t>
  </si>
  <si>
    <t xml:space="preserve"> Massachusetts Ave &amp; Concord Ave Cambridge, MA</t>
  </si>
  <si>
    <t>(42.375544, -71.119554)</t>
  </si>
  <si>
    <t xml:space="preserve"> GREEN ST &amp; HANCOCK ST Cambridge, MA</t>
  </si>
  <si>
    <t>(42.367783, -71.109441)</t>
  </si>
  <si>
    <t>Crawford St</t>
  </si>
  <si>
    <t>Chatham St</t>
  </si>
  <si>
    <t xml:space="preserve"> Crawford St &amp; Chatham St Cambridge, MA</t>
  </si>
  <si>
    <t>(42.370936, -71.107292)</t>
  </si>
  <si>
    <t>650 Concord Ave Cambridge, MA</t>
  </si>
  <si>
    <t>(42.389354, -71.14935)</t>
  </si>
  <si>
    <t>101 Western Ave Cambridge, MA</t>
  </si>
  <si>
    <t>(42.365237, -71.107583)</t>
  </si>
  <si>
    <t xml:space="preserve"> FIFTH ST &amp; Rogers St Cambridge, MA</t>
  </si>
  <si>
    <t>(42.366671, -71.084261)</t>
  </si>
  <si>
    <t xml:space="preserve"> MAGAZINE ST &amp; GREEN ST Cambridge, MA</t>
  </si>
  <si>
    <t>(42.365012, -71.104586)</t>
  </si>
  <si>
    <t>2051 Massachusetts Ave Cambridge, MA</t>
  </si>
  <si>
    <t>30 Rindge Ave Cambridge, MA</t>
  </si>
  <si>
    <t>(42.392451, -71.126306)</t>
  </si>
  <si>
    <t>William St</t>
  </si>
  <si>
    <t xml:space="preserve"> MAGAZINE ST &amp; William St Cambridge, MA</t>
  </si>
  <si>
    <t>(42.363542, -71.106209)</t>
  </si>
  <si>
    <t>Kendall Sq</t>
  </si>
  <si>
    <t>500 Kendall Sq Cambridge, MA</t>
  </si>
  <si>
    <t>(42.363887, -71.081383)</t>
  </si>
  <si>
    <t>105 Massachusetts Ave Cambridge, MA</t>
  </si>
  <si>
    <t>(42.359679, -71.093706)</t>
  </si>
  <si>
    <t>121 Inman St Cambridge, MA</t>
  </si>
  <si>
    <t>(42.372996, -71.101056)</t>
  </si>
  <si>
    <t xml:space="preserve"> Brookline St &amp; Massachusetts Ave Cambridge, MA</t>
  </si>
  <si>
    <t>(42.364014, -71.10139)</t>
  </si>
  <si>
    <t>Bellis Cir</t>
  </si>
  <si>
    <t xml:space="preserve"> Massachusetts Ave &amp; GOLD STAR RD Cambridge, MA</t>
  </si>
  <si>
    <t>(42.398306, -71.131306)</t>
  </si>
  <si>
    <t>630 Massachusetts Ave Cambridge, MA</t>
  </si>
  <si>
    <t>(42.365245, -71.10385)</t>
  </si>
  <si>
    <t xml:space="preserve"> Brookline St &amp; Allston St Cambridge, MA</t>
  </si>
  <si>
    <t>16 HURLEY ST Cambridge, MA</t>
  </si>
  <si>
    <t>(42.367909, -71.078193)</t>
  </si>
  <si>
    <t>650 Cambridge St Cambridge, MA</t>
  </si>
  <si>
    <t>(42.371881, -71.087315)</t>
  </si>
  <si>
    <t>812 MEMORIAL DR Cambridge, MA</t>
  </si>
  <si>
    <t>(42.3612, -71.115056)</t>
  </si>
  <si>
    <t xml:space="preserve"> Cambridge St &amp; FIFTH ST Cambridge, MA</t>
  </si>
  <si>
    <t>(42.371444, -71.08314)</t>
  </si>
  <si>
    <t xml:space="preserve"> KINNAIRD ST &amp; Western Ave Cambridge, MA</t>
  </si>
  <si>
    <t>(42.364902, -71.109007)</t>
  </si>
  <si>
    <t xml:space="preserve"> HARVARD SQ &amp;  Cambridge, MA</t>
  </si>
  <si>
    <t>10 LINE ST Cambridge, MA</t>
  </si>
  <si>
    <t>(42.377787, -71.106924)</t>
  </si>
  <si>
    <t xml:space="preserve"> Broadway &amp; HANCOCK ST Cambridge, MA</t>
  </si>
  <si>
    <t>(42.37132, -71.106094)</t>
  </si>
  <si>
    <t>1689 Massachusetts Ave Cambridge, MA</t>
  </si>
  <si>
    <t>LAMBERT ST</t>
  </si>
  <si>
    <t xml:space="preserve"> Cambridge St &amp; LAMBERT ST Cambridge, MA</t>
  </si>
  <si>
    <t>(42.371947, -71.087073)</t>
  </si>
  <si>
    <t>727 MEMORIAL DR Cambridge, MA</t>
  </si>
  <si>
    <t>(42.357294, -71.115026)</t>
  </si>
  <si>
    <t>Normandy Ave</t>
  </si>
  <si>
    <t xml:space="preserve"> Blanchard Rd &amp; Normandy Ave Cambridge, MA</t>
  </si>
  <si>
    <t>(42.393635, -71.158089)</t>
  </si>
  <si>
    <t xml:space="preserve"> Concord Ave &amp; Concord Ave Cambridge, MA</t>
  </si>
  <si>
    <t>14 Cambridge Ctr Cambridge, MA</t>
  </si>
  <si>
    <t xml:space="preserve"> Charles St &amp; FIRST ST Cambridge, MA</t>
  </si>
  <si>
    <t>(42.367229, -71.077734)</t>
  </si>
  <si>
    <t>450 Concord Ave Cambridge, MA</t>
  </si>
  <si>
    <t>(42.386127, -71.139809)</t>
  </si>
  <si>
    <t>1493 Cambridge St Cambridge, MA</t>
  </si>
  <si>
    <t>(42.374417, -71.104436)</t>
  </si>
  <si>
    <t>89 FIRST ST Cambridge, MA</t>
  </si>
  <si>
    <t>(42.36828, -71.077596)</t>
  </si>
  <si>
    <t>18 Rindge Ave Cambridge, MA</t>
  </si>
  <si>
    <t>(42.392469, -71.125817)</t>
  </si>
  <si>
    <t xml:space="preserve"> MOUNT AUBURN ST &amp; Aberdeen Way Cambridge, MA</t>
  </si>
  <si>
    <t>(42.375274, -71.145841)</t>
  </si>
  <si>
    <t>11 Cambridge Ctr Cambridge, MA</t>
  </si>
  <si>
    <t>84 STANDISH ST Cambridge, MA</t>
  </si>
  <si>
    <t>(42.383447, -71.139699)</t>
  </si>
  <si>
    <t>PALERMO ST</t>
  </si>
  <si>
    <t>1 PALERMO ST Cambridge, MA</t>
  </si>
  <si>
    <t>(42.371847, -71.092598)</t>
  </si>
  <si>
    <t xml:space="preserve"> Concord Ave &amp; Bond St Cambridge, MA</t>
  </si>
  <si>
    <t>(42.380394, -71.127504)</t>
  </si>
  <si>
    <t>Concord Ln</t>
  </si>
  <si>
    <t xml:space="preserve"> Concord Ave &amp; Concord Ln Cambridge, MA</t>
  </si>
  <si>
    <t>(42.387966, -71.142986)</t>
  </si>
  <si>
    <t>1008 Massachusetts Ave Cambridge, MA</t>
  </si>
  <si>
    <t>(42.369244, -71.111345)</t>
  </si>
  <si>
    <t>10 PLEASANT ST Cambridge, MA</t>
  </si>
  <si>
    <t>(42.365714, -71.106088)</t>
  </si>
  <si>
    <t>Kelly Rd</t>
  </si>
  <si>
    <t>2 Kelly Rd Cambridge, MA</t>
  </si>
  <si>
    <t>(42.361837, -71.108434)</t>
  </si>
  <si>
    <t xml:space="preserve"> HARVARD ST &amp; DAVIS ST Cambridge, MA</t>
  </si>
  <si>
    <t>(42.365151, -71.093297)</t>
  </si>
  <si>
    <t>355 Binney St Cambridge, MA</t>
  </si>
  <si>
    <t>(42.367297, -71.089677)</t>
  </si>
  <si>
    <t>1 Church St Cambridge, MA</t>
  </si>
  <si>
    <t>(42.374401, -71.118506)</t>
  </si>
  <si>
    <t>POTTER ST</t>
  </si>
  <si>
    <t xml:space="preserve"> POTTER ST &amp; Third St Cambridge, MA</t>
  </si>
  <si>
    <t>(42.363843, -71.083458)</t>
  </si>
  <si>
    <t xml:space="preserve"> Brattle St &amp; ELIOT ST Cambridge, MA</t>
  </si>
  <si>
    <t>(42.373217, -71.120737)</t>
  </si>
  <si>
    <t>69 Sixth St Cambridge, MA</t>
  </si>
  <si>
    <t>(42.369353, -71.085434)</t>
  </si>
  <si>
    <t xml:space="preserve"> Trowbridge St &amp; HARVARD ST Cambridge, MA</t>
  </si>
  <si>
    <t>(42.371454, -71.112005)</t>
  </si>
  <si>
    <t>PRENTISS ST</t>
  </si>
  <si>
    <t xml:space="preserve"> Massachusetts Ave &amp; PRENTISS ST Cambridge, MA</t>
  </si>
  <si>
    <t>(42.384458, -71.119439)</t>
  </si>
  <si>
    <t>139 Massachusetts Ave Cambridge, MA</t>
  </si>
  <si>
    <t>(42.360351, -71.094908)</t>
  </si>
  <si>
    <t>30 Clarendon Ave Cambridge, MA</t>
  </si>
  <si>
    <t>(42.40275, -71.128459)</t>
  </si>
  <si>
    <t>1065 Webster Ave Cambridge, MA</t>
  </si>
  <si>
    <t>(42.373214, -71.094426)</t>
  </si>
  <si>
    <t>14 Concord Ave Cambridge, MA</t>
  </si>
  <si>
    <t>(42.378691, -71.124684)</t>
  </si>
  <si>
    <t>Canal Park</t>
  </si>
  <si>
    <t>4 Canal Park Cambridge, MA</t>
  </si>
  <si>
    <t>(42.369878, -71.076284)</t>
  </si>
  <si>
    <t xml:space="preserve"> Windsor St &amp; HARVARD ST Cambridge, MA</t>
  </si>
  <si>
    <t>(42.366188, -71.095765)</t>
  </si>
  <si>
    <t>885 Massachusetts Ave Cambridge, MA</t>
  </si>
  <si>
    <t>(42.368077, -71.107887)</t>
  </si>
  <si>
    <t xml:space="preserve"> Binney St &amp; Cardinal Medeiros Ave Cambridge, MA</t>
  </si>
  <si>
    <t>(42.367729, -71.090941)</t>
  </si>
  <si>
    <t xml:space="preserve"> Broadway &amp; Tremont St Cambridge, MA</t>
  </si>
  <si>
    <t>(42.368894, -71.099952)</t>
  </si>
  <si>
    <t xml:space="preserve"> ROBERTS RD &amp; Cambridge St Cambridge, MA</t>
  </si>
  <si>
    <t xml:space="preserve"> Cameron Ave &amp; Massachusetts Ave Cambridge, MA</t>
  </si>
  <si>
    <t>65 Landsdowne St Cambridge, MA</t>
  </si>
  <si>
    <t>(42.360615, -71.100335)</t>
  </si>
  <si>
    <t xml:space="preserve"> Cambridge St &amp; Dana St Cambridge, MA</t>
  </si>
  <si>
    <t>(42.374529, -71.107034)</t>
  </si>
  <si>
    <t>Cross St</t>
  </si>
  <si>
    <t xml:space="preserve"> Cross St &amp;  Cambridge, MA</t>
  </si>
  <si>
    <t>748 MEMORIAL DR Cambridge, MA</t>
  </si>
  <si>
    <t>(42.358068, -71.114273)</t>
  </si>
  <si>
    <t xml:space="preserve"> JARVIS ST &amp; Massachusetts Ave Cambridge, MA</t>
  </si>
  <si>
    <t>(42.378996, -71.120024)</t>
  </si>
  <si>
    <t>723 Cambridge St Cambridge, MA</t>
  </si>
  <si>
    <t>(42.372247, -71.088658)</t>
  </si>
  <si>
    <t xml:space="preserve"> MAIN ST &amp; Windsor St Cambridge, MA</t>
  </si>
  <si>
    <t>(42.363207, -71.0967)</t>
  </si>
  <si>
    <t>HARDING ST</t>
  </si>
  <si>
    <t xml:space="preserve"> Cambridge St &amp; HARDING ST Cambridge, MA</t>
  </si>
  <si>
    <t>(42.372409, -71.090656)</t>
  </si>
  <si>
    <t>Bow St</t>
  </si>
  <si>
    <t xml:space="preserve"> Massachusetts Ave &amp; Bow St Cambridge, MA</t>
  </si>
  <si>
    <t>(42.372211, -71.115587)</t>
  </si>
  <si>
    <t>FERNALD DR</t>
  </si>
  <si>
    <t>12 FERNALD DR Cambridge, MA</t>
  </si>
  <si>
    <t>(42.383255, -71.125479)</t>
  </si>
  <si>
    <t>808 MEMORIAL DR Cambridge, MA</t>
  </si>
  <si>
    <t>(42.360693, -71.11517)</t>
  </si>
  <si>
    <t>38 Amory St Cambridge, MA</t>
  </si>
  <si>
    <t>(42.370426, -71.101355)</t>
  </si>
  <si>
    <t>Cambridgepark Dr</t>
  </si>
  <si>
    <t>36 Cambridgepark Dr Cambridge, MA</t>
  </si>
  <si>
    <t>(42.394504, -71.143818)</t>
  </si>
  <si>
    <t>West St</t>
  </si>
  <si>
    <t xml:space="preserve"> Inman St &amp; West St Cambridge, MA</t>
  </si>
  <si>
    <t>(42.369399, -71.10339)</t>
  </si>
  <si>
    <t xml:space="preserve"> FIRST ST &amp; Rogers St Cambridge, MA</t>
  </si>
  <si>
    <t xml:space="preserve"> Brattle St &amp; MOUNT AUBURN ST Cambridge, MA</t>
  </si>
  <si>
    <t xml:space="preserve"> Rogers St &amp;  Cambridge, MA</t>
  </si>
  <si>
    <t>35 Willard St Cambridge, MA</t>
  </si>
  <si>
    <t>(42.374907, -71.128488)</t>
  </si>
  <si>
    <t xml:space="preserve"> Walden St &amp; Richdale Ave Cambridge, MA</t>
  </si>
  <si>
    <t>(42.388942, -71.125)</t>
  </si>
  <si>
    <t>Cambridgepark Pl</t>
  </si>
  <si>
    <t xml:space="preserve"> Cambridgepark Pl &amp; Cambridgepark Dr Cambridge, MA</t>
  </si>
  <si>
    <t>(42.394633, -71.142307)</t>
  </si>
  <si>
    <t>54 Buckingham St Cambridge, MA</t>
  </si>
  <si>
    <t>(42.380166, -71.12983)</t>
  </si>
  <si>
    <t>58 PLEASANT ST Cambridge, MA</t>
  </si>
  <si>
    <t>(42.363027, -71.109221)</t>
  </si>
  <si>
    <t xml:space="preserve"> HOWARD ST &amp; Western Ave Cambridge, MA</t>
  </si>
  <si>
    <t>2000 Massachusetts Ave Cambridge, MA</t>
  </si>
  <si>
    <t>(42.390338, -71.121411)</t>
  </si>
  <si>
    <t>20 HUBBARD AVE Cambridge, MA</t>
  </si>
  <si>
    <t>(42.388434, -71.126511)</t>
  </si>
  <si>
    <t>Larch Rd</t>
  </si>
  <si>
    <t xml:space="preserve"> HURON AVE &amp; Larch Rd Cambridge, MA</t>
  </si>
  <si>
    <t>(42.38025, -71.14351)</t>
  </si>
  <si>
    <t>Worthington St</t>
  </si>
  <si>
    <t xml:space="preserve"> LEXINGTON AVE &amp; Worthington St Cambridge, MA</t>
  </si>
  <si>
    <t>(42.383096, -71.142131)</t>
  </si>
  <si>
    <t>381 Walden St Cambridge, MA</t>
  </si>
  <si>
    <t>(42.383575, -71.134534)</t>
  </si>
  <si>
    <t xml:space="preserve"> Cambridge St &amp; Ellsworth Ave Cambridge, MA</t>
  </si>
  <si>
    <t xml:space="preserve"> DUNSTER ST &amp; MOUNT AUBURN ST Cambridge, MA</t>
  </si>
  <si>
    <t>(42.372252, -71.119339)</t>
  </si>
  <si>
    <t>118 LEXINGTON AVE Cambridge, MA</t>
  </si>
  <si>
    <t>(42.378924, -71.14081)</t>
  </si>
  <si>
    <t xml:space="preserve"> Peabody St &amp;  Cambridge, MA</t>
  </si>
  <si>
    <t>291 Windsor St Cambridge, MA</t>
  </si>
  <si>
    <t>(42.368334, -71.095057)</t>
  </si>
  <si>
    <t>11 JFK St Cambridge, MA</t>
  </si>
  <si>
    <t>(42.37303, -71.119896)</t>
  </si>
  <si>
    <t>HEWS ST</t>
  </si>
  <si>
    <t xml:space="preserve"> HEWS ST &amp; Callender St Cambridge, MA</t>
  </si>
  <si>
    <t>(42.365456, -71.112864)</t>
  </si>
  <si>
    <t>246 Blanchard Rd Cambridge, MA</t>
  </si>
  <si>
    <t>(42.39237, -71.157898)</t>
  </si>
  <si>
    <t>22 MOUNT AUBURN ST Cambridge, MA</t>
  </si>
  <si>
    <t>(42.370591, -71.115056)</t>
  </si>
  <si>
    <t xml:space="preserve"> Bond St &amp;  Cambridge, MA</t>
  </si>
  <si>
    <t>8 DUDLEY ST Cambridge, MA</t>
  </si>
  <si>
    <t>(42.396322, -71.129657)</t>
  </si>
  <si>
    <t>1033 Massachusetts Ave Cambridge, MA</t>
  </si>
  <si>
    <t>(42.369697, -71.11193)</t>
  </si>
  <si>
    <t xml:space="preserve"> Cambridge St &amp; MAPLE AVE Cambridge, MA</t>
  </si>
  <si>
    <t>(42.374063, -71.103412)</t>
  </si>
  <si>
    <t>34 KINNAIRD ST Cambridge, MA</t>
  </si>
  <si>
    <t>(42.365688, -71.109017)</t>
  </si>
  <si>
    <t>581 Massachusetts Ave Cambridge, MA</t>
  </si>
  <si>
    <t>(42.365007, -71.102735)</t>
  </si>
  <si>
    <t>University Rd</t>
  </si>
  <si>
    <t>20 University Rd Cambridge, MA</t>
  </si>
  <si>
    <t>(42.372339, -71.123731)</t>
  </si>
  <si>
    <t>1193 Cambridge St Cambridge, MA</t>
  </si>
  <si>
    <t>(42.373355, -71.097192)</t>
  </si>
  <si>
    <t xml:space="preserve"> Brookline St &amp; HENRY ST Cambridge, MA</t>
  </si>
  <si>
    <t>(42.355903, -71.109578)</t>
  </si>
  <si>
    <t xml:space="preserve"> Temple St &amp; Massachusetts Ave Cambridge, MA</t>
  </si>
  <si>
    <t xml:space="preserve"> Norfolk St &amp; Hampshire St Cambridge, MA</t>
  </si>
  <si>
    <t>(42.371015, -71.09753)</t>
  </si>
  <si>
    <t>Walden Square Rd</t>
  </si>
  <si>
    <t xml:space="preserve"> SHERMAN ST &amp; Walden Square Rd Cambridge, MA</t>
  </si>
  <si>
    <t>(42.389275, -71.132655)</t>
  </si>
  <si>
    <t xml:space="preserve"> Broadway &amp; Ellsworth Ave Cambridge, MA</t>
  </si>
  <si>
    <t>(42.372074, -71.107998)</t>
  </si>
  <si>
    <t>106 PEARL ST Cambridge, MA</t>
  </si>
  <si>
    <t>(42.362139, -71.105264)</t>
  </si>
  <si>
    <t>GLADSTONE ST</t>
  </si>
  <si>
    <t xml:space="preserve"> Massachusetts Ave &amp; GLADSTONE ST Cambridge, MA</t>
  </si>
  <si>
    <t>(42.40053, -71.135127)</t>
  </si>
  <si>
    <t>775 MEMORIAL DR Cambridge, MA</t>
  </si>
  <si>
    <t>(42.35844, -71.115585)</t>
  </si>
  <si>
    <t>325 HARVARD ST Cambridge, MA</t>
  </si>
  <si>
    <t>(42.370454, -71.107818)</t>
  </si>
  <si>
    <t xml:space="preserve"> Massachusetts Ave &amp; Chauncy St Cambridge, MA</t>
  </si>
  <si>
    <t>(42.379972, -71.119945)</t>
  </si>
  <si>
    <t xml:space="preserve"> Inman St &amp; Bishop Allen Dr Cambridge, MA</t>
  </si>
  <si>
    <t>(42.367335, -71.104827)</t>
  </si>
  <si>
    <t>Linden St</t>
  </si>
  <si>
    <t>9 Linden St Cambridge, MA</t>
  </si>
  <si>
    <t>(42.372365, -71.117433)</t>
  </si>
  <si>
    <t>306 HURON AVE Cambridge, MA</t>
  </si>
  <si>
    <t>(42.381201, -71.136403)</t>
  </si>
  <si>
    <t>SMART ST</t>
  </si>
  <si>
    <t xml:space="preserve"> Massachusetts Ave &amp; SMART ST Cambridge, MA</t>
  </si>
  <si>
    <t>(42.361114, -71.09657)</t>
  </si>
  <si>
    <t>1426 Massachusetts Ave Cambridge, MA</t>
  </si>
  <si>
    <t>(42.37395, -71.11916)</t>
  </si>
  <si>
    <t>79 JFK St Cambridge, MA</t>
  </si>
  <si>
    <t>(42.371403, -71.121389)</t>
  </si>
  <si>
    <t xml:space="preserve"> HARVARD ST &amp; Dana St Cambridge, MA</t>
  </si>
  <si>
    <t>(42.370808, -71.109623)</t>
  </si>
  <si>
    <t xml:space="preserve"> Evereteze Way &amp; Windsor St Cambridge, MA</t>
  </si>
  <si>
    <t>(42.373779, -71.092958)</t>
  </si>
  <si>
    <t>243 Hampshire St Cambridge, MA</t>
  </si>
  <si>
    <t>(42.374102, -71.10111)</t>
  </si>
  <si>
    <t xml:space="preserve"> SOMERVILLE AVE &amp; Massachusetts Ave Cambridge, MA</t>
  </si>
  <si>
    <t>343 Western Ave Cambridge, MA</t>
  </si>
  <si>
    <t>(42.364558, -71.114088)</t>
  </si>
  <si>
    <t>29 OXFORD AVE Cambridge, MA</t>
  </si>
  <si>
    <t>(42.376749, -71.156081)</t>
  </si>
  <si>
    <t>375 Western Ave Cambridge, MA</t>
  </si>
  <si>
    <t>(42.364516, -71.114744)</t>
  </si>
  <si>
    <t xml:space="preserve"> Massachusetts Ave &amp; PLEASANT ST Cambridge, MA</t>
  </si>
  <si>
    <t>(42.366408, -71.105392)</t>
  </si>
  <si>
    <t>738 Massachusetts Ave Cambridge, MA</t>
  </si>
  <si>
    <t>(42.366063, -71.105159)</t>
  </si>
  <si>
    <t>120 Hampshire St Cambridge, MA</t>
  </si>
  <si>
    <t>(42.370024, -71.096542)</t>
  </si>
  <si>
    <t xml:space="preserve"> MAIN ST &amp; MEMORIAL DR Cambridge, MA</t>
  </si>
  <si>
    <t>(42.361852, -71.079768)</t>
  </si>
  <si>
    <t xml:space="preserve"> Sidney St &amp; HENRY ST Cambridge, MA</t>
  </si>
  <si>
    <t>(42.355227, -71.108214)</t>
  </si>
  <si>
    <t xml:space="preserve"> Binney St &amp; Sixth St Cambridge, MA</t>
  </si>
  <si>
    <t>(42.366151, -71.086075)</t>
  </si>
  <si>
    <t xml:space="preserve"> Evereteze Way &amp; Cambridge St Cambridge, MA</t>
  </si>
  <si>
    <t>(42.372648, -71.092504)</t>
  </si>
  <si>
    <t xml:space="preserve"> Walden St &amp; Concord Ave Cambridge, MA</t>
  </si>
  <si>
    <t>(42.383833, -71.134089)</t>
  </si>
  <si>
    <t xml:space="preserve"> Massachusetts Ave &amp; ROSELAND ST Cambridge, MA</t>
  </si>
  <si>
    <t>10 JFK St Cambridge, MA</t>
  </si>
  <si>
    <t>(42.373241, -71.119577)</t>
  </si>
  <si>
    <t>372 Western Ave Cambridge, MA</t>
  </si>
  <si>
    <t>(42.364466, -71.114747)</t>
  </si>
  <si>
    <t xml:space="preserve"> MOUNT AUBURN ST &amp; HAWTHORNE ST Cambridge, MA</t>
  </si>
  <si>
    <t>(42.386721, -71.14101)</t>
  </si>
  <si>
    <t>55 Bishop Allen Dr Cambridge, MA</t>
  </si>
  <si>
    <t>(42.364857, -71.100491)</t>
  </si>
  <si>
    <t xml:space="preserve"> Bishop Allen Dr &amp; Norfolk St Cambridge, MA</t>
  </si>
  <si>
    <t>(42.365231, -71.101285)</t>
  </si>
  <si>
    <t>459 Broadway Cambridge, MA</t>
  </si>
  <si>
    <t>(42.374336, -71.111559)</t>
  </si>
  <si>
    <t>127 Massachusetts Ave Cambridge, MA</t>
  </si>
  <si>
    <t>(42.360291, -71.094044)</t>
  </si>
  <si>
    <t xml:space="preserve"> HURON AVE &amp; FRESH POND PKY Cambridge, MA</t>
  </si>
  <si>
    <t>(42.378688, -71.147303)</t>
  </si>
  <si>
    <t>173 Concord Ave Cambridge, MA</t>
  </si>
  <si>
    <t>(42.382157, -71.130365)</t>
  </si>
  <si>
    <t>321 Broadway Cambridge, MA</t>
  </si>
  <si>
    <t>(42.369646, -71.101147)</t>
  </si>
  <si>
    <t>LINCOLN ST</t>
  </si>
  <si>
    <t xml:space="preserve"> ELM ST &amp; LINCOLN ST Cambridge, MA</t>
  </si>
  <si>
    <t>(42.371664, -71.096164)</t>
  </si>
  <si>
    <t>HOLYOKE ST</t>
  </si>
  <si>
    <t xml:space="preserve"> HOLYOKE ST &amp; Massachusetts Ave Cambridge, MA</t>
  </si>
  <si>
    <t>(42.373105, -71.117895)</t>
  </si>
  <si>
    <t>92 River St Cambridge, MA</t>
  </si>
  <si>
    <t>(42.364123, -71.107784)</t>
  </si>
  <si>
    <t>Clay St</t>
  </si>
  <si>
    <t xml:space="preserve"> Clay St &amp; DUDLEY ST Cambridge, MA</t>
  </si>
  <si>
    <t>(42.395723, -71.134229)</t>
  </si>
  <si>
    <t>62 Richdale Ave Cambridge, MA</t>
  </si>
  <si>
    <t>(42.388461, -71.123217)</t>
  </si>
  <si>
    <t>Hadley St</t>
  </si>
  <si>
    <t xml:space="preserve"> Massachusetts Ave &amp; Hadley St Cambridge, MA</t>
  </si>
  <si>
    <t>(42.391158, -71.122802)</t>
  </si>
  <si>
    <t xml:space="preserve"> KINNAIRD ST &amp; HANCOCK ST Cambridge, MA</t>
  </si>
  <si>
    <t>(42.366803, -71.110418)</t>
  </si>
  <si>
    <t>178 Richdale Ave Cambridge, MA</t>
  </si>
  <si>
    <t>(42.389258, -71.127719)</t>
  </si>
  <si>
    <t xml:space="preserve"> Hampshire St &amp; Webster Ave Cambridge, MA</t>
  </si>
  <si>
    <t>(42.366778, -71.092369)</t>
  </si>
  <si>
    <t xml:space="preserve"> HARVARD ST &amp; Massachusetts Ave Cambridge, MA</t>
  </si>
  <si>
    <t>(42.372546, -71.115999)</t>
  </si>
  <si>
    <t xml:space="preserve"> MOUNT AUBURN ST &amp; Dewolfe St Cambridge, MA</t>
  </si>
  <si>
    <t>(42.371077, -71.116118)</t>
  </si>
  <si>
    <t>686 Cambridge St Cambridge, MA</t>
  </si>
  <si>
    <t>(42.371962, -71.087955)</t>
  </si>
  <si>
    <t xml:space="preserve"> Porter Rd &amp; Massachusetts Ave Cambridge, MA</t>
  </si>
  <si>
    <t>247 PEARL ST Cambridge, MA</t>
  </si>
  <si>
    <t>(42.358745, -71.109221)</t>
  </si>
  <si>
    <t>HAMLIN ST</t>
  </si>
  <si>
    <t xml:space="preserve"> York St &amp; HAMLIN ST Cambridge, MA</t>
  </si>
  <si>
    <t>(42.36977, -71.092563)</t>
  </si>
  <si>
    <t>1868 Massachusetts Ave Cambridge, MA</t>
  </si>
  <si>
    <t>(42.388075, -71.119574)</t>
  </si>
  <si>
    <t>71 Sparks St Cambridge, MA</t>
  </si>
  <si>
    <t>(42.37953, -71.131283)</t>
  </si>
  <si>
    <t xml:space="preserve"> Concord Ave &amp; Walden St Cambridge, MA</t>
  </si>
  <si>
    <t>189 Cambridge St Cambridge, MA</t>
  </si>
  <si>
    <t>(42.371015, -71.079067)</t>
  </si>
  <si>
    <t xml:space="preserve"> Western Ave &amp; MEMORIAL DR Cambridge, MA</t>
  </si>
  <si>
    <t>(42.364302, -71.116072)</t>
  </si>
  <si>
    <t xml:space="preserve"> Albany St &amp; Portland St Cambridge, MA</t>
  </si>
  <si>
    <t>(42.36173, -71.093982)</t>
  </si>
  <si>
    <t>5 Sacramento St Cambridge, MA</t>
  </si>
  <si>
    <t>(42.3827, -71.118803)</t>
  </si>
  <si>
    <t>60 Bishop Allen Dr Cambridge, MA</t>
  </si>
  <si>
    <t>(42.364829, -71.100799)</t>
  </si>
  <si>
    <t>5-9 Sacramento St Cambridge, MA</t>
  </si>
  <si>
    <t>(42.383132, -71.117825)</t>
  </si>
  <si>
    <t>1695 Massachusetts Ave Cambridge, MA</t>
  </si>
  <si>
    <t>(42.382933, -71.119417)</t>
  </si>
  <si>
    <t>70 Norfolk St Cambridge, MA</t>
  </si>
  <si>
    <t>(42.365831, -71.100652)</t>
  </si>
  <si>
    <t>Porter Cir</t>
  </si>
  <si>
    <t xml:space="preserve"> Massachusetts Ave &amp; Porter Cir Cambridge, MA</t>
  </si>
  <si>
    <t>FARWELL PL</t>
  </si>
  <si>
    <t xml:space="preserve"> Brattle St &amp; FARWELL PL Cambridge, MA</t>
  </si>
  <si>
    <t>(42.374426, -71.121896)</t>
  </si>
  <si>
    <t xml:space="preserve"> HARVARD ST &amp; ELLERY ST Cambridge, MA</t>
  </si>
  <si>
    <t>(42.371131, -71.110814)</t>
  </si>
  <si>
    <t xml:space="preserve"> Massachusetts Ave &amp; Clarendon Ave Cambridge, MA</t>
  </si>
  <si>
    <t>284 Windsor St Cambridge, MA</t>
  </si>
  <si>
    <t>(42.368283, -71.094895)</t>
  </si>
  <si>
    <t>1580 Massachusetts Ave Cambridge, MA</t>
  </si>
  <si>
    <t>(42.379133, -71.120406)</t>
  </si>
  <si>
    <t>87 Tremont St Cambridge, MA</t>
  </si>
  <si>
    <t>(42.372962, -71.097309)</t>
  </si>
  <si>
    <t>1426 Cambridge St Cambridge, MA</t>
  </si>
  <si>
    <t>(42.373765, -71.10201)</t>
  </si>
  <si>
    <t>117 Otis St Cambridge, MA</t>
  </si>
  <si>
    <t>(42.370856, -71.083623)</t>
  </si>
  <si>
    <t>ORCHARD ST</t>
  </si>
  <si>
    <t xml:space="preserve"> Beech St &amp; ORCHARD ST Cambridge, MA</t>
  </si>
  <si>
    <t>(42.391001, -71.119959)</t>
  </si>
  <si>
    <t>269 Putnam Ave Cambridge, MA</t>
  </si>
  <si>
    <t>(42.362659, -71.113746)</t>
  </si>
  <si>
    <t>56 Bishop Allen Dr Cambridge, MA</t>
  </si>
  <si>
    <t>(42.364745, -71.100636)</t>
  </si>
  <si>
    <t>220 Alewife Brook Pky Cambridge, MA</t>
  </si>
  <si>
    <t>(42.388585, -71.143236)</t>
  </si>
  <si>
    <t>Kelley St</t>
  </si>
  <si>
    <t xml:space="preserve"> Kelley St &amp; River St Cambridge, MA</t>
  </si>
  <si>
    <t>(42.363279, -71.110521)</t>
  </si>
  <si>
    <t xml:space="preserve"> Vassar St &amp; MEMORIAL DR Cambridge, MA</t>
  </si>
  <si>
    <t xml:space="preserve"> Beech St &amp; ELM ST Cambridge, MA</t>
  </si>
  <si>
    <t>(42.39151, -71.119059)</t>
  </si>
  <si>
    <t>Jackson Pl</t>
  </si>
  <si>
    <t xml:space="preserve"> Rindge Ave &amp; Jackson Pl Cambridge, MA</t>
  </si>
  <si>
    <t>(42.393569, -71.134171)</t>
  </si>
  <si>
    <t>84-1</t>
  </si>
  <si>
    <t>84-1 Massachusetts Ave Cambridge, MA</t>
  </si>
  <si>
    <t>(42.359339, -71.093922)</t>
  </si>
  <si>
    <t>Central Sq</t>
  </si>
  <si>
    <t xml:space="preserve"> Central Sq &amp;  Cambridge, MA</t>
  </si>
  <si>
    <t xml:space="preserve"> River St &amp; GREEN ST Cambridge, MA</t>
  </si>
  <si>
    <t>(42.365182, -71.104871)</t>
  </si>
  <si>
    <t>1520 Massachusetts Ave Cambridge, MA</t>
  </si>
  <si>
    <t>28 William St Cambridge, MA</t>
  </si>
  <si>
    <t>(42.363679, -71.106586)</t>
  </si>
  <si>
    <t xml:space="preserve"> Chauncy St &amp; GARDEN ST Cambridge, MA</t>
  </si>
  <si>
    <t>(42.378969, -71.124176)</t>
  </si>
  <si>
    <t xml:space="preserve"> Hampshire St &amp; Norfolk St Cambridge, MA</t>
  </si>
  <si>
    <t>GLENWOOD AVE</t>
  </si>
  <si>
    <t>177 MAGAZINE ST Cambridge, MA</t>
  </si>
  <si>
    <t>(42.357355, -71.113238)</t>
  </si>
  <si>
    <t>160 PLEASANT ST Cambridge, MA</t>
  </si>
  <si>
    <t>(42.359678, -71.113143)</t>
  </si>
  <si>
    <t>MELLEN ST</t>
  </si>
  <si>
    <t xml:space="preserve"> Massachusetts Ave &amp; MELLEN ST Cambridge, MA</t>
  </si>
  <si>
    <t>(42.380832, -71.11987)</t>
  </si>
  <si>
    <t xml:space="preserve"> OXFORD AVE &amp; Sacramento St Cambridge, MA</t>
  </si>
  <si>
    <t>(42.382557, -71.116202)</t>
  </si>
  <si>
    <t>3 EXETER PARK Cambridge, MA</t>
  </si>
  <si>
    <t>(42.384959, -71.11864)</t>
  </si>
  <si>
    <t xml:space="preserve"> MOUNT AUBURN ST &amp; Coolidge Ave Cambridge, MA</t>
  </si>
  <si>
    <t>(42.37494, -71.139721)</t>
  </si>
  <si>
    <t>MARNEY ST</t>
  </si>
  <si>
    <t xml:space="preserve"> MARNEY ST &amp; Berkshire St Cambridge, MA</t>
  </si>
  <si>
    <t>(42.370671, -71.090673)</t>
  </si>
  <si>
    <t>3640 JFK St Cambridge, MA</t>
  </si>
  <si>
    <t>(42.371298, -71.121211)</t>
  </si>
  <si>
    <t xml:space="preserve"> Binney St &amp; Kendall Sq Cambridge, MA</t>
  </si>
  <si>
    <t>(42.362703, -71.089944)</t>
  </si>
  <si>
    <t xml:space="preserve"> Portland St &amp; HARVARD ST Cambridge, MA</t>
  </si>
  <si>
    <t>(42.364846, -71.092608)</t>
  </si>
  <si>
    <t xml:space="preserve"> Massachusetts Ave &amp; DUNSTER ST Cambridge, MA</t>
  </si>
  <si>
    <t>(42.373333, -71.118581)</t>
  </si>
  <si>
    <t xml:space="preserve"> Charles St &amp;  Cambridge, MA</t>
  </si>
  <si>
    <t>222 Broadway Cambridge, MA</t>
  </si>
  <si>
    <t>(42.366454, -71.094031)</t>
  </si>
  <si>
    <t xml:space="preserve"> Sixth St &amp; Thorndike St Cambridge, MA</t>
  </si>
  <si>
    <t>(42.370275, -71.085114)</t>
  </si>
  <si>
    <t xml:space="preserve"> River St &amp; PLEASANT ST Cambridge, MA</t>
  </si>
  <si>
    <t>MAY ST</t>
  </si>
  <si>
    <t xml:space="preserve"> MAY ST &amp; Lawn St Cambridge, MA</t>
  </si>
  <si>
    <t>(42.377764, -71.153999)</t>
  </si>
  <si>
    <t xml:space="preserve"> MOUNT AUBURN ST &amp; ELIOT ST Cambridge, MA</t>
  </si>
  <si>
    <t>(42.372869, -71.1214)</t>
  </si>
  <si>
    <t>386 Columbia St Cambridge, MA</t>
  </si>
  <si>
    <t>(42.372087, -71.094813)</t>
  </si>
  <si>
    <t xml:space="preserve"> GREEN ST &amp; Massachusetts Ave Cambridge, MA</t>
  </si>
  <si>
    <t>92 Richdale Ave Cambridge, MA</t>
  </si>
  <si>
    <t>(42.388673, -71.124507)</t>
  </si>
  <si>
    <t>330 Broadway Cambridge, MA</t>
  </si>
  <si>
    <t>(42.369561, -71.102171)</t>
  </si>
  <si>
    <t>PORTSMOUTH ST</t>
  </si>
  <si>
    <t xml:space="preserve"> PORTSMOUTH ST &amp; Webster Ave Cambridge, MA</t>
  </si>
  <si>
    <t>(42.36867, -71.092969)</t>
  </si>
  <si>
    <t>81 Inman St Cambridge, MA</t>
  </si>
  <si>
    <t>(42.371109, -71.102288)</t>
  </si>
  <si>
    <t>Aberdeen Ct</t>
  </si>
  <si>
    <t xml:space="preserve"> Aberdeen Ct &amp; MOUNT AUBURN ST Cambridge, MA</t>
  </si>
  <si>
    <t>(42.375263, -71.145825)</t>
  </si>
  <si>
    <t xml:space="preserve"> Columbia St &amp; LINCOLN ST Cambridge, MA</t>
  </si>
  <si>
    <t>(42.371406, -71.095344)</t>
  </si>
  <si>
    <t>HARVEY ST</t>
  </si>
  <si>
    <t xml:space="preserve"> Cedar St &amp; HARVEY ST Cambridge, MA</t>
  </si>
  <si>
    <t>(42.397199, -71.130892)</t>
  </si>
  <si>
    <t xml:space="preserve"> Dana St &amp; Massachusetts Ave Cambridge, MA</t>
  </si>
  <si>
    <t>(42.369158, -71.110735)</t>
  </si>
  <si>
    <t xml:space="preserve"> Columbia St &amp; Bishop Allen Dr Cambridge, MA</t>
  </si>
  <si>
    <t>810 MEMORIAL DR Cambridge, MA</t>
  </si>
  <si>
    <t>(42.36128, -71.115304)</t>
  </si>
  <si>
    <t xml:space="preserve"> Rindge Ave &amp;  Cambridge, MA</t>
  </si>
  <si>
    <t>262 Monsignor OBrien Hwy Cambridge, MA</t>
  </si>
  <si>
    <t>(42.373432, -71.08192)</t>
  </si>
  <si>
    <t xml:space="preserve"> HURLEY ST &amp; FIFTH ST Cambridge, MA</t>
  </si>
  <si>
    <t>(42.368707, -71.083782)</t>
  </si>
  <si>
    <t>206 Franklin St Cambridge, MA</t>
  </si>
  <si>
    <t>(42.363396, -71.103485)</t>
  </si>
  <si>
    <t xml:space="preserve"> GARDEN ST &amp; Peabody St Cambridge, MA</t>
  </si>
  <si>
    <t>(42.375046, -71.118578)</t>
  </si>
  <si>
    <t>HARRINGTON RD</t>
  </si>
  <si>
    <t xml:space="preserve"> HARVEY ST &amp; HARRINGTON RD Cambridge, MA</t>
  </si>
  <si>
    <t>(42.397241, -71.131564)</t>
  </si>
  <si>
    <t>150 Cambridgepark Dr Cambridge, MA</t>
  </si>
  <si>
    <t>(42.394611, -71.14595)</t>
  </si>
  <si>
    <t>HUTCHINSON ST</t>
  </si>
  <si>
    <t xml:space="preserve"> Walden St &amp; HUTCHINSON ST Cambridge, MA</t>
  </si>
  <si>
    <t>(42.382843, -71.135189)</t>
  </si>
  <si>
    <t xml:space="preserve"> MEMORIAL DR &amp;  Cambridge, MA</t>
  </si>
  <si>
    <t>235 HURON AVE Cambridge, MA</t>
  </si>
  <si>
    <t>(42.381572, -71.133248)</t>
  </si>
  <si>
    <t>61 OXFORD AVE Cambridge, MA</t>
  </si>
  <si>
    <t>(42.378321, -71.155304)</t>
  </si>
  <si>
    <t>55 FIRST ST Cambridge, MA</t>
  </si>
  <si>
    <t>(42.369223, -71.077605)</t>
  </si>
  <si>
    <t>51 Vassar St Cambridge, MA</t>
  </si>
  <si>
    <t>(42.36155, -71.092404)</t>
  </si>
  <si>
    <t>1218 Massachusetts Ave Cambridge, MA</t>
  </si>
  <si>
    <t>(42.372027, -71.115518)</t>
  </si>
  <si>
    <t xml:space="preserve"> Cambridgepark Dr &amp;  Cambridge, MA</t>
  </si>
  <si>
    <t xml:space="preserve"> MOUNT AUBURN ST &amp; Linden St Cambridge, MA</t>
  </si>
  <si>
    <t>(42.371649, -71.117692)</t>
  </si>
  <si>
    <t>18 HARDING ST Cambridge, MA</t>
  </si>
  <si>
    <t>(42.373022, -71.09043)</t>
  </si>
  <si>
    <t>81 Hampshire St Cambridge, MA</t>
  </si>
  <si>
    <t>(42.368245, -71.093982)</t>
  </si>
  <si>
    <t xml:space="preserve"> Portland St &amp; Albany St Cambridge, MA</t>
  </si>
  <si>
    <t xml:space="preserve"> Massachusetts Ave &amp; FRESH POND PKY Cambridge, MA</t>
  </si>
  <si>
    <t>(42.400949, -71.136026)</t>
  </si>
  <si>
    <t xml:space="preserve"> Norfolk St &amp; Cambridge St Cambridge, MA</t>
  </si>
  <si>
    <t>(42.373133, -71.096239)</t>
  </si>
  <si>
    <t xml:space="preserve"> Massachusetts Ave &amp; PLYMPTON ST Cambridge, MA</t>
  </si>
  <si>
    <t>(42.372694, -71.116418)</t>
  </si>
  <si>
    <t xml:space="preserve"> Brattle St &amp; Church St Cambridge, MA</t>
  </si>
  <si>
    <t>(42.37395, -71.121481)</t>
  </si>
  <si>
    <t>32 Ellsworth Ave Cambridge, MA</t>
  </si>
  <si>
    <t>(42.374122, -71.106186)</t>
  </si>
  <si>
    <t xml:space="preserve"> Putnam Ave &amp; Massachusetts Ave Cambridge, MA</t>
  </si>
  <si>
    <t>(42.370356, -71.113274)</t>
  </si>
  <si>
    <t xml:space="preserve"> Church St &amp; PALMER ST Cambridge, MA</t>
  </si>
  <si>
    <t>(42.374378, -71.120174)</t>
  </si>
  <si>
    <t>(42.374233, -71.104741)</t>
  </si>
  <si>
    <t>Worcester St</t>
  </si>
  <si>
    <t xml:space="preserve"> Columbia St &amp; Worcester St Cambridge, MA</t>
  </si>
  <si>
    <t>(42.366383, -71.098207)</t>
  </si>
  <si>
    <t xml:space="preserve"> EVERETT ST &amp;  Cambridge, MA</t>
  </si>
  <si>
    <t xml:space="preserve"> Craigie St &amp; Brattle St Cambridge, MA</t>
  </si>
  <si>
    <t>(42.377802, -71.129852)</t>
  </si>
  <si>
    <t xml:space="preserve"> Cardinal Medeiros Ave &amp; Cambridge St Cambridge, MA</t>
  </si>
  <si>
    <t>10 Sixth St Cambridge, MA</t>
  </si>
  <si>
    <t>(42.372001, -71.084608)</t>
  </si>
  <si>
    <t xml:space="preserve"> Massachusetts Ave &amp; GARFIELD ST Cambridge, MA</t>
  </si>
  <si>
    <t>(42.383788, -71.119514)</t>
  </si>
  <si>
    <t>Boardman St</t>
  </si>
  <si>
    <t xml:space="preserve"> Broadway &amp; Boardman St Cambridge, MA</t>
  </si>
  <si>
    <t>(42.367492, -71.096395)</t>
  </si>
  <si>
    <t>Fountain Ter</t>
  </si>
  <si>
    <t xml:space="preserve"> HURON AVE &amp; Fountain Ter Cambridge, MA</t>
  </si>
  <si>
    <t>(42.379367, -71.150505)</t>
  </si>
  <si>
    <t>GURNEY ST</t>
  </si>
  <si>
    <t xml:space="preserve"> HURON AVE &amp; GURNEY ST Cambridge, MA</t>
  </si>
  <si>
    <t>(42.381226, -71.138323)</t>
  </si>
  <si>
    <t>1 Fresh Pond Ln Cambridge, MA</t>
  </si>
  <si>
    <t>(42.375757, -71.142853)</t>
  </si>
  <si>
    <t>359 Cambridge St Cambridge, MA</t>
  </si>
  <si>
    <t>(42.371395, -71.082022)</t>
  </si>
  <si>
    <t>Cambridge Pky</t>
  </si>
  <si>
    <t>54 Cambridge Pky Cambridge, MA</t>
  </si>
  <si>
    <t>99 MOUNT AUBURN ST Cambridge, MA</t>
  </si>
  <si>
    <t>(42.372852, -71.120617)</t>
  </si>
  <si>
    <t>575 Massachusetts Ave Cambridge, MA</t>
  </si>
  <si>
    <t>(42.364881, -71.102534)</t>
  </si>
  <si>
    <t>94 Hampshire St Cambridge, MA</t>
  </si>
  <si>
    <t>(42.368886, -71.095147)</t>
  </si>
  <si>
    <t>20 HOLYOKE ST Cambridge, MA</t>
  </si>
  <si>
    <t>(42.372306, -71.118311)</t>
  </si>
  <si>
    <t xml:space="preserve"> Brattle St &amp; FRESH POND PKY Cambridge, MA</t>
  </si>
  <si>
    <t>(42.376154, -71.140758)</t>
  </si>
  <si>
    <t>SHADY HILL RD</t>
  </si>
  <si>
    <t>SCOTT ST</t>
  </si>
  <si>
    <t>1 SHADY HILL RD Cambridge, MA</t>
  </si>
  <si>
    <t>LEE ST</t>
  </si>
  <si>
    <t xml:space="preserve"> HARVARD ST &amp; LEE ST Cambridge, MA</t>
  </si>
  <si>
    <t>(42.369762, -71.105848)</t>
  </si>
  <si>
    <t>297 Broadway Cambridge, MA</t>
  </si>
  <si>
    <t>(42.368828, -71.099429)</t>
  </si>
  <si>
    <t>358 HURON AVE Cambridge, MA</t>
  </si>
  <si>
    <t>(42.381114, -71.138538)</t>
  </si>
  <si>
    <t xml:space="preserve"> Landsdowne St &amp; Massachusetts Ave Cambridge, MA</t>
  </si>
  <si>
    <t>199 Hampshire St Cambridge, MA</t>
  </si>
  <si>
    <t>(42.373046, -71.100106)</t>
  </si>
  <si>
    <t>878 Cambridge St Cambridge, MA</t>
  </si>
  <si>
    <t>113 HARVARD ST Cambridge, MA</t>
  </si>
  <si>
    <t>(42.364999, -71.092738)</t>
  </si>
  <si>
    <t>1001 Cambridge St Cambridge, MA</t>
  </si>
  <si>
    <t>(42.373039, -71.093565)</t>
  </si>
  <si>
    <t xml:space="preserve"> FULKERSON ST &amp; Rogers St Cambridge, MA</t>
  </si>
  <si>
    <t>(42.367133, -71.088052)</t>
  </si>
  <si>
    <t xml:space="preserve"> HARVARD ST &amp; Trowbridge St Cambridge, MA</t>
  </si>
  <si>
    <t>1 Wendell St Cambridge, MA</t>
  </si>
  <si>
    <t>(42.381865, -71.119331)</t>
  </si>
  <si>
    <t xml:space="preserve"> Cross St &amp; Massachusetts Ave Cambridge, MA</t>
  </si>
  <si>
    <t xml:space="preserve"> FIFTH ST &amp; Otis St Cambridge, MA</t>
  </si>
  <si>
    <t>(42.370743, -71.083303)</t>
  </si>
  <si>
    <t>145 Upland Rd Cambridge, MA</t>
  </si>
  <si>
    <t>(42.387057, -71.125063)</t>
  </si>
  <si>
    <t xml:space="preserve"> Putnam Ave &amp; KINNAIRD ST Cambridge, MA</t>
  </si>
  <si>
    <t>5 JFK St Cambridge, MA</t>
  </si>
  <si>
    <t>(42.373231, -71.119732)</t>
  </si>
  <si>
    <t>85 Gore St Cambridge, MA</t>
  </si>
  <si>
    <t>(42.372021, -71.081509)</t>
  </si>
  <si>
    <t xml:space="preserve"> PLEASANT ST &amp; KINNAIRD ST Cambridge, MA</t>
  </si>
  <si>
    <t>(42.363633, -71.10867)</t>
  </si>
  <si>
    <t>61 KIRKLAND ST Cambridge, MA</t>
  </si>
  <si>
    <t>(42.377923, -71.110128)</t>
  </si>
  <si>
    <t>MONTAGUE ST</t>
  </si>
  <si>
    <t xml:space="preserve"> Western Ave &amp; MONTAGUE ST Cambridge, MA</t>
  </si>
  <si>
    <t>(42.364554, -71.113083)</t>
  </si>
  <si>
    <t>2225 Massachusetts Ave Cambridge, MA</t>
  </si>
  <si>
    <t>(42.393771, -71.125792)</t>
  </si>
  <si>
    <t>Brewer St</t>
  </si>
  <si>
    <t xml:space="preserve"> Brewer St &amp; MOUNT AUBURN ST Cambridge, MA</t>
  </si>
  <si>
    <t>(42.374067, -71.124877)</t>
  </si>
  <si>
    <t xml:space="preserve"> Cambridge St &amp; Second St Cambridge, MA</t>
  </si>
  <si>
    <t>(42.370859, -71.078595)</t>
  </si>
  <si>
    <t xml:space="preserve"> Charles St &amp; FIFTH ST Cambridge, MA</t>
  </si>
  <si>
    <t>(42.36803, -71.083941)</t>
  </si>
  <si>
    <t>950 Massachusetts Ave Cambridge, MA</t>
  </si>
  <si>
    <t>(42.368602, -71.110145)</t>
  </si>
  <si>
    <t>HAYWARD ST</t>
  </si>
  <si>
    <t xml:space="preserve"> Amherst St &amp; HAYWARD ST Cambridge, MA</t>
  </si>
  <si>
    <t>(42.36077, -71.085362)</t>
  </si>
  <si>
    <t>9 MAYNARD PL Cambridge, MA</t>
  </si>
  <si>
    <t>(42.375319, -71.132133)</t>
  </si>
  <si>
    <t>139-</t>
  </si>
  <si>
    <t>139- Putnam Ave Cambridge, MA</t>
  </si>
  <si>
    <t>(42.36609, -71.11364)</t>
  </si>
  <si>
    <t>17 DUNSTER ST Cambridge, MA</t>
  </si>
  <si>
    <t>(42.372813, -71.119098)</t>
  </si>
  <si>
    <t xml:space="preserve"> HANCOCK ST &amp; Chatham St Cambridge, MA</t>
  </si>
  <si>
    <t>(42.370669, -71.106484)</t>
  </si>
  <si>
    <t>178 Alewife Brook Pky Cambridge, MA</t>
  </si>
  <si>
    <t>(42.392001, -71.141029)</t>
  </si>
  <si>
    <t xml:space="preserve"> Coolidge Ave &amp; Cambridge Ctr Cambridge, MA</t>
  </si>
  <si>
    <t xml:space="preserve"> Carlisle St &amp; PROSPECT ST Cambridge, MA</t>
  </si>
  <si>
    <t>(42.372587, -71.098702)</t>
  </si>
  <si>
    <t>770 GREEN ST Cambridge, MA</t>
  </si>
  <si>
    <t>(42.369274, -71.114258)</t>
  </si>
  <si>
    <t xml:space="preserve"> Broadway &amp; Clark St Cambridge, MA</t>
  </si>
  <si>
    <t>(42.366648, -71.094246)</t>
  </si>
  <si>
    <t xml:space="preserve"> Third St &amp; Cambridge St Cambridge, MA</t>
  </si>
  <si>
    <t>1783 Massachusetts Ave Cambridge, MA</t>
  </si>
  <si>
    <t>(42.385988, -71.119062)</t>
  </si>
  <si>
    <t>108 Columbia St Cambridge, MA</t>
  </si>
  <si>
    <t>(42.365957, -71.098216)</t>
  </si>
  <si>
    <t>101 MAIN ST Cambridge, MA</t>
  </si>
  <si>
    <t>(42.36221, -71.081583)</t>
  </si>
  <si>
    <t>12 Blanchard Rd Cambridge, MA</t>
  </si>
  <si>
    <t>(42.38869, -71.157175)</t>
  </si>
  <si>
    <t xml:space="preserve"> Hampshire St &amp; Cambridge St Cambridge, MA</t>
  </si>
  <si>
    <t xml:space="preserve"> Cambridge St &amp;  Cambridge, MA</t>
  </si>
  <si>
    <t xml:space="preserve"> Putnam Ave &amp; Allston St Cambridge, MA</t>
  </si>
  <si>
    <t>(42.361702, -71.113463)</t>
  </si>
  <si>
    <t>Bay St</t>
  </si>
  <si>
    <t xml:space="preserve"> Massachusetts Ave &amp; Bay St Cambridge, MA</t>
  </si>
  <si>
    <t>(42.368991, -71.110271)</t>
  </si>
  <si>
    <t>174 Alewife Brook Pky Cambridge, MA</t>
  </si>
  <si>
    <t>(42.392484, -71.140874)</t>
  </si>
  <si>
    <t>Brookline Pl</t>
  </si>
  <si>
    <t xml:space="preserve"> Franklin St &amp; Brookline Pl Cambridge, MA</t>
  </si>
  <si>
    <t>(42.362426, -71.101698)</t>
  </si>
  <si>
    <t>1153 Cambridge St Cambridge, MA</t>
  </si>
  <si>
    <t>(42.37326, -71.096492)</t>
  </si>
  <si>
    <t>510 Windsor St Cambridge, MA</t>
  </si>
  <si>
    <t>(42.373071, -71.093026)</t>
  </si>
  <si>
    <t>29 HUTCHINSON ST Cambridge, MA</t>
  </si>
  <si>
    <t>(42.382666, -71.134746)</t>
  </si>
  <si>
    <t>42 Walden St Cambridge, MA</t>
  </si>
  <si>
    <t>(42.389891, -71.12417)</t>
  </si>
  <si>
    <t xml:space="preserve"> MAGAZINE ST &amp; GRANITE ST Cambridge, MA</t>
  </si>
  <si>
    <t>(42.356865, -71.113557)</t>
  </si>
  <si>
    <t>48-5</t>
  </si>
  <si>
    <t>48-5 Hampshire St Cambridge, MA</t>
  </si>
  <si>
    <t>(42.366763, -71.092449)</t>
  </si>
  <si>
    <t>241 HARVARD ST Cambridge, MA</t>
  </si>
  <si>
    <t>(42.368017, -71.100766)</t>
  </si>
  <si>
    <t xml:space="preserve"> Walden St &amp; Raymond St Cambridge, MA</t>
  </si>
  <si>
    <t>(42.387396, -71.127554)</t>
  </si>
  <si>
    <t xml:space="preserve"> Cardinal Medeiros Ave &amp; Hampshire St Cambridge, MA</t>
  </si>
  <si>
    <t>(42.366289, -71.091796)</t>
  </si>
  <si>
    <t>75 HAMILTON ST Cambridge, MA</t>
  </si>
  <si>
    <t>(42.358244, -71.105928)</t>
  </si>
  <si>
    <t>Crescent St</t>
  </si>
  <si>
    <t xml:space="preserve"> OXFORD AVE &amp; Crescent St Cambridge, MA</t>
  </si>
  <si>
    <t>(42.383047, -71.116181)</t>
  </si>
  <si>
    <t xml:space="preserve"> Gore St &amp; Second St Cambridge, MA</t>
  </si>
  <si>
    <t>(42.37156, -71.078443)</t>
  </si>
  <si>
    <t>200 Alewife Brook Pky Cambridge, MA</t>
  </si>
  <si>
    <t>(42.389764, -71.142318)</t>
  </si>
  <si>
    <t>267 PEARL ST Cambridge, MA</t>
  </si>
  <si>
    <t>(42.358169, -71.109829)</t>
  </si>
  <si>
    <t>(42.38252, -71.135539)</t>
  </si>
  <si>
    <t>75 New St Cambridge, MA</t>
  </si>
  <si>
    <t>(42.388931, -71.140158)</t>
  </si>
  <si>
    <t>101 KINNAIRD ST Cambridge, MA</t>
  </si>
  <si>
    <t>(42.367253, -71.112543)</t>
  </si>
  <si>
    <t xml:space="preserve"> Tremont St &amp; Cambridge St Cambridge, MA</t>
  </si>
  <si>
    <t>(42.37325, -71.09713)</t>
  </si>
  <si>
    <t>HOMER AVE</t>
  </si>
  <si>
    <t>15 HOMER AVE Cambridge, MA</t>
  </si>
  <si>
    <t>(42.375562, -71.148004)</t>
  </si>
  <si>
    <t>12 Boardman St Cambridge, MA</t>
  </si>
  <si>
    <t>(42.367039, -71.096755)</t>
  </si>
  <si>
    <t xml:space="preserve"> Brookline St &amp; MEMORIAL DR Cambridge, MA</t>
  </si>
  <si>
    <t>(42.354221, -71.110797)</t>
  </si>
  <si>
    <t>552 Massachusetts Ave Cambridge, MA</t>
  </si>
  <si>
    <t>(42.364456, -71.102437)</t>
  </si>
  <si>
    <t>155 Second St Cambridge, MA</t>
  </si>
  <si>
    <t>(42.367065, -71.079566)</t>
  </si>
  <si>
    <t xml:space="preserve"> FIRST ST &amp; Cambridge St Cambridge, MA</t>
  </si>
  <si>
    <t xml:space="preserve"> Cambridge St &amp; ELLERY ST Cambridge, MA</t>
  </si>
  <si>
    <t>(42.374698, -71.108336)</t>
  </si>
  <si>
    <t>18 HURLEY ST Cambridge, MA</t>
  </si>
  <si>
    <t>(42.367919, -71.078279)</t>
  </si>
  <si>
    <t xml:space="preserve"> Broadway &amp; Trowbridge St Cambridge, MA</t>
  </si>
  <si>
    <t>(42.373196, -71.110836)</t>
  </si>
  <si>
    <t>615 Concord Ave Cambridge, MA</t>
  </si>
  <si>
    <t>(42.389046, -71.14482)</t>
  </si>
  <si>
    <t>102 Richdale Ave Cambridge, MA</t>
  </si>
  <si>
    <t>(42.388833, -71.124792)</t>
  </si>
  <si>
    <t>240 Sidney St Cambridge, MA</t>
  </si>
  <si>
    <t>(42.356726, -71.106526)</t>
  </si>
  <si>
    <t xml:space="preserve"> Cambridge St &amp; IRVING ST Cambridge, MA</t>
  </si>
  <si>
    <t>(42.375056, -71.1111)</t>
  </si>
  <si>
    <t xml:space="preserve"> GREEN ST &amp; Western Ave Cambridge, MA</t>
  </si>
  <si>
    <t xml:space="preserve"> Columbia St &amp;  Cambridge, MA</t>
  </si>
  <si>
    <t>36 STANDISH ST Cambridge, MA</t>
  </si>
  <si>
    <t>(42.382211, -71.13927)</t>
  </si>
  <si>
    <t>90 HAMILTON ST Cambridge, MA</t>
  </si>
  <si>
    <t>(42.358386, -71.106431)</t>
  </si>
  <si>
    <t>581 MOUNT AUBURN ST Cambridge, MA</t>
  </si>
  <si>
    <t>(42.375506, -71.144915)</t>
  </si>
  <si>
    <t>Moore St</t>
  </si>
  <si>
    <t xml:space="preserve"> Broadway &amp; Moore St Cambridge, MA</t>
  </si>
  <si>
    <t>(42.366356, -71.093502)</t>
  </si>
  <si>
    <t>Brewster St</t>
  </si>
  <si>
    <t>55 Brewster St Cambridge, MA</t>
  </si>
  <si>
    <t>(42.378588, -71.132699)</t>
  </si>
  <si>
    <t>MARCELLA ST</t>
  </si>
  <si>
    <t>25 MARCELLA ST Cambridge, MA</t>
  </si>
  <si>
    <t>(42.371541, -71.089773)</t>
  </si>
  <si>
    <t>60 OXFORD AVE Cambridge, MA</t>
  </si>
  <si>
    <t>(42.378313, -71.155346)</t>
  </si>
  <si>
    <t>270 GREEN ST Cambridge, MA</t>
  </si>
  <si>
    <t>(42.364456, -71.104031)</t>
  </si>
  <si>
    <t>1672 Massachusetts Ave Cambridge, MA</t>
  </si>
  <si>
    <t>(42.382134, -71.119877)</t>
  </si>
  <si>
    <t xml:space="preserve"> Bow St &amp; MOUNT AUBURN ST Cambridge, MA</t>
  </si>
  <si>
    <t>(42.371973, -71.118542)</t>
  </si>
  <si>
    <t xml:space="preserve"> Broadway &amp; Inman St Cambridge, MA</t>
  </si>
  <si>
    <t>(42.370072, -71.102933)</t>
  </si>
  <si>
    <t>225 Hampshire St Cambridge, MA</t>
  </si>
  <si>
    <t>(42.373871, -71.100838)</t>
  </si>
  <si>
    <t>125 MOUNT AUBURN ST Cambridge, MA</t>
  </si>
  <si>
    <t>(42.373444, -71.122898)</t>
  </si>
  <si>
    <t xml:space="preserve"> HURON AVE &amp; LAKEVIEW AVE Cambridge, MA</t>
  </si>
  <si>
    <t>(42.380928, -71.140017)</t>
  </si>
  <si>
    <t>Bristol St</t>
  </si>
  <si>
    <t xml:space="preserve"> Webster Ave &amp; Bristol St Cambridge, MA</t>
  </si>
  <si>
    <t>(42.368307, -71.092856)</t>
  </si>
  <si>
    <t xml:space="preserve"> MONTAGUE ST &amp; Ballord Pl Cambridge, MA</t>
  </si>
  <si>
    <t>(42.363868, -71.112984)</t>
  </si>
  <si>
    <t>16 HARVARD ST Cambridge, MA</t>
  </si>
  <si>
    <t>(42.364808, -71.092666)</t>
  </si>
  <si>
    <t>15 Mount Vernon St Cambridge, MA</t>
  </si>
  <si>
    <t>(42.387313, -71.119848)</t>
  </si>
  <si>
    <t xml:space="preserve"> Massachusetts Ave &amp; Brattle St Cambridge, MA</t>
  </si>
  <si>
    <t>(42.373921, -71.11895)</t>
  </si>
  <si>
    <t>874 Massachusetts Ave Cambridge, MA</t>
  </si>
  <si>
    <t>(42.367715, -71.107618)</t>
  </si>
  <si>
    <t>80 Landsdowne St Cambridge, MA</t>
  </si>
  <si>
    <t>(42.36022, -71.100797)</t>
  </si>
  <si>
    <t>45-4</t>
  </si>
  <si>
    <t>45-4 MAPLE AVE Cambridge, MA</t>
  </si>
  <si>
    <t>(42.373442, -71.103993)</t>
  </si>
  <si>
    <t xml:space="preserve"> Massachusetts Ave &amp; Bigelow St Cambridge, MA</t>
  </si>
  <si>
    <t>HINGHAM ST</t>
  </si>
  <si>
    <t xml:space="preserve"> Putnam Ave &amp; HINGHAM ST Cambridge, MA</t>
  </si>
  <si>
    <t>(42.365116, -71.113813)</t>
  </si>
  <si>
    <t>1620 Cambridge St Cambridge, MA</t>
  </si>
  <si>
    <t>1686 Massachusetts Ave Cambridge, MA</t>
  </si>
  <si>
    <t>(42.382639, -71.119818)</t>
  </si>
  <si>
    <t xml:space="preserve"> Massachusetts Ave &amp; Rice St Cambridge, MA</t>
  </si>
  <si>
    <t>(42.395333, -71.127921)</t>
  </si>
  <si>
    <t xml:space="preserve"> RICHARD AVE &amp; Upland Rd Cambridge, MA</t>
  </si>
  <si>
    <t>(42.387983, -71.12138)</t>
  </si>
  <si>
    <t>260 Walden St Cambridge, MA</t>
  </si>
  <si>
    <t>(42.385997, -71.131229)</t>
  </si>
  <si>
    <t>56 SCIARAPPA ST Cambridge, MA</t>
  </si>
  <si>
    <t>(42.370964, -71.081455)</t>
  </si>
  <si>
    <t>4 Cambridge Ctr Cambridge, MA</t>
  </si>
  <si>
    <t>360 HURON AVE Cambridge, MA</t>
  </si>
  <si>
    <t>(42.381077, -71.13872)</t>
  </si>
  <si>
    <t>68 Walden St Cambridge, MA</t>
  </si>
  <si>
    <t>(42.388788, -71.125112)</t>
  </si>
  <si>
    <t>Amesbury St</t>
  </si>
  <si>
    <t xml:space="preserve"> Vassar St &amp; Amesbury St Cambridge, MA</t>
  </si>
  <si>
    <t>(42.355021, -71.105301)</t>
  </si>
  <si>
    <t>18 MEACHAM RD Cambridge, MA</t>
  </si>
  <si>
    <t>(42.395601, -71.126529)</t>
  </si>
  <si>
    <t>600 Massachusetts Ave Cambridge, MA</t>
  </si>
  <si>
    <t>(42.36492, -71.103228)</t>
  </si>
  <si>
    <t>6 Blanchard Rd Cambridge, MA</t>
  </si>
  <si>
    <t>(42.387281, -71.157622)</t>
  </si>
  <si>
    <t>29 Raymond St Cambridge, MA</t>
  </si>
  <si>
    <t>(42.38383, -71.125286)</t>
  </si>
  <si>
    <t xml:space="preserve"> Massachusetts Ave &amp; HARVEY ST Cambridge, MA</t>
  </si>
  <si>
    <t>(42.397411, -71.130243)</t>
  </si>
  <si>
    <t>179 Putnam Ave Cambridge, MA</t>
  </si>
  <si>
    <t>(42.364897, -71.113968)</t>
  </si>
  <si>
    <t xml:space="preserve"> HURON AVE &amp; Aberdeen Way Cambridge, MA</t>
  </si>
  <si>
    <t xml:space="preserve"> Putnam Ave &amp; River St Cambridge, MA</t>
  </si>
  <si>
    <t>75 Tremont St Cambridge, MA</t>
  </si>
  <si>
    <t>(42.372705, -71.097469)</t>
  </si>
  <si>
    <t>81 ORCHARD ST Cambridge, MA</t>
  </si>
  <si>
    <t>(42.392715, -71.121912)</t>
  </si>
  <si>
    <t xml:space="preserve"> Brattle St &amp; MASON ST Cambridge, MA</t>
  </si>
  <si>
    <t>(42.375986, -71.124614)</t>
  </si>
  <si>
    <t xml:space="preserve"> Norfolk St &amp; Worcester St Cambridge, MA</t>
  </si>
  <si>
    <t>(42.366952, -71.100088)</t>
  </si>
  <si>
    <t xml:space="preserve"> Ames St &amp; MAIN ST Cambridge, MA</t>
  </si>
  <si>
    <t>(42.362579, -71.088165)</t>
  </si>
  <si>
    <t>149 Willow St Cambridge, MA</t>
  </si>
  <si>
    <t>(42.373487, -71.091522)</t>
  </si>
  <si>
    <t>31 Belmont St Cambridge, MA</t>
  </si>
  <si>
    <t>(42.374994, -71.151443)</t>
  </si>
  <si>
    <t>7 HUDSON ST Cambridge, MA</t>
  </si>
  <si>
    <t>(42.382232, -71.120166)</t>
  </si>
  <si>
    <t>200 LAKEVIEW AVE Cambridge, MA</t>
  </si>
  <si>
    <t>(42.382047, -71.140595)</t>
  </si>
  <si>
    <t>1 MARCELLA ST Cambridge, MA</t>
  </si>
  <si>
    <t>(42.371328, -71.08907)</t>
  </si>
  <si>
    <t>44 DOVER ST Cambridge, MA</t>
  </si>
  <si>
    <t>(42.395146, -71.125809)</t>
  </si>
  <si>
    <t>FOLLEN ST</t>
  </si>
  <si>
    <t xml:space="preserve"> Waterhouse St &amp; FOLLEN ST Cambridge, MA</t>
  </si>
  <si>
    <t>(42.377837, -71.120972)</t>
  </si>
  <si>
    <t xml:space="preserve"> Windsor St &amp; Hampshire St Cambridge, MA</t>
  </si>
  <si>
    <t>16 MARNEY ST Cambridge, MA</t>
  </si>
  <si>
    <t>(42.370387, -71.089976)</t>
  </si>
  <si>
    <t>625 MOUNT AUBURN ST Cambridge, MA</t>
  </si>
  <si>
    <t>(42.375376, -71.147145)</t>
  </si>
  <si>
    <t>9 HARDING ST Cambridge, MA</t>
  </si>
  <si>
    <t>(42.37281, -71.090652)</t>
  </si>
  <si>
    <t>177 PEMBERTON ST Cambridge, MA</t>
  </si>
  <si>
    <t>(42.390703, -71.131505)</t>
  </si>
  <si>
    <t>127 Appleton St Cambridge, MA</t>
  </si>
  <si>
    <t>(42.380937, -71.134279)</t>
  </si>
  <si>
    <t>21 Jackson St Cambridge, MA</t>
  </si>
  <si>
    <t>(42.394258, -71.135125)</t>
  </si>
  <si>
    <t>Gerrys Landing Rd</t>
  </si>
  <si>
    <t>80 Gerrys Landing Rd Cambridge, MA</t>
  </si>
  <si>
    <t>(42.371369, -71.13552)</t>
  </si>
  <si>
    <t>158 Hampshire St Cambridge, MA</t>
  </si>
  <si>
    <t>(42.371573, -71.098413)</t>
  </si>
  <si>
    <t xml:space="preserve"> DUNSTER ST &amp;  Cambridge, MA</t>
  </si>
  <si>
    <t>DODGE ST</t>
  </si>
  <si>
    <t xml:space="preserve"> Western Ave &amp; DODGE ST Cambridge, MA</t>
  </si>
  <si>
    <t>(42.364618, -71.112317)</t>
  </si>
  <si>
    <t>28 Clarendon Ave Cambridge, MA</t>
  </si>
  <si>
    <t>(42.399991, -71.131787)</t>
  </si>
  <si>
    <t xml:space="preserve"> PACIFIC ST &amp; Albany St Cambridge, MA</t>
  </si>
  <si>
    <t xml:space="preserve"> MEMORIAL DR &amp; PLEASANT ST Cambridge, MA</t>
  </si>
  <si>
    <t>(42.35884, -71.115589)</t>
  </si>
  <si>
    <t>1401 Massachusetts Ave Cambridge, MA</t>
  </si>
  <si>
    <t>191-</t>
  </si>
  <si>
    <t>191- MOUNT AUBURN ST Cambridge, MA</t>
  </si>
  <si>
    <t>(42.374728, -71.128766)</t>
  </si>
  <si>
    <t xml:space="preserve"> DOVER ST &amp; Massachusetts Ave Cambridge, MA</t>
  </si>
  <si>
    <t>733 Concord Ave Cambridge, MA</t>
  </si>
  <si>
    <t>(42.391102, -71.153136)</t>
  </si>
  <si>
    <t>12 Inman St Cambridge, MA</t>
  </si>
  <si>
    <t>(42.367054, -71.104986)</t>
  </si>
  <si>
    <t>Langdon St</t>
  </si>
  <si>
    <t xml:space="preserve"> Langdon St &amp; Massachusetts Ave Cambridge, MA</t>
  </si>
  <si>
    <t>(42.380839, -71.119823)</t>
  </si>
  <si>
    <t>SPINELLI PL</t>
  </si>
  <si>
    <t>45 SPINELLI PL Cambridge, MA</t>
  </si>
  <si>
    <t>(42.39247, -71.153512)</t>
  </si>
  <si>
    <t>REGENT ST</t>
  </si>
  <si>
    <t>13 REGENT ST Cambridge, MA</t>
  </si>
  <si>
    <t>(42.390246, -71.12192)</t>
  </si>
  <si>
    <t>360 River St Cambridge, MA</t>
  </si>
  <si>
    <t>(42.361633, -71.115237)</t>
  </si>
  <si>
    <t>136 Appleton St Cambridge, MA</t>
  </si>
  <si>
    <t>(42.381185, -71.133972)</t>
  </si>
  <si>
    <t>23 Clinton St Cambridge, MA</t>
  </si>
  <si>
    <t>(42.368938, -71.105692)</t>
  </si>
  <si>
    <t>Waverly St</t>
  </si>
  <si>
    <t xml:space="preserve"> Waverly St &amp; ERIE ST Cambridge, MA</t>
  </si>
  <si>
    <t>(42.357659, -71.103683)</t>
  </si>
  <si>
    <t xml:space="preserve"> Bishop Allen Dr &amp; SCHOOL ST Cambridge, MA</t>
  </si>
  <si>
    <t>(42.363935, -71.099104)</t>
  </si>
  <si>
    <t>46 LINNAEAN ST Cambridge, MA</t>
  </si>
  <si>
    <t>(42.382819, -71.12468)</t>
  </si>
  <si>
    <t>601 Massachusetts Ave Cambridge, MA</t>
  </si>
  <si>
    <t>(42.365069, -71.103054)</t>
  </si>
  <si>
    <t>Amory Pl</t>
  </si>
  <si>
    <t>2 Amory Pl Cambridge, MA</t>
  </si>
  <si>
    <t>(42.370422, -71.102073)</t>
  </si>
  <si>
    <t>174 Cushing St Cambridge, MA</t>
  </si>
  <si>
    <t>(42.379589, -71.152599)</t>
  </si>
  <si>
    <t>28 FERNALD DR Cambridge, MA</t>
  </si>
  <si>
    <t>(42.382975, -71.126268)</t>
  </si>
  <si>
    <t>25 FLAGG ST Cambridge, MA</t>
  </si>
  <si>
    <t>(42.367803, -71.114543)</t>
  </si>
  <si>
    <t xml:space="preserve"> River St &amp; HOWARD ST Cambridge, MA</t>
  </si>
  <si>
    <t xml:space="preserve"> Western Ave &amp; KINNAIRD ST Cambridge, MA</t>
  </si>
  <si>
    <t xml:space="preserve"> Massachusetts Ave &amp; RICHARD AVE Cambridge, MA</t>
  </si>
  <si>
    <t>(42.39995, -71.133778)</t>
  </si>
  <si>
    <t xml:space="preserve"> PRESCOTT ST &amp; Cambridge St Cambridge, MA</t>
  </si>
  <si>
    <t>Longfellow Park</t>
  </si>
  <si>
    <t>10 Longfellow Park Cambridge, MA</t>
  </si>
  <si>
    <t>(42.375502, -71.126668)</t>
  </si>
  <si>
    <t>Wilson Rd</t>
  </si>
  <si>
    <t>20 Wilson Rd Cambridge, MA</t>
  </si>
  <si>
    <t>(42.392247, -71.149106)</t>
  </si>
  <si>
    <t>234 Franklin St Cambridge, MA</t>
  </si>
  <si>
    <t>(42.363926, -71.104412)</t>
  </si>
  <si>
    <t xml:space="preserve"> Broadway &amp; Third St Cambridge, MA</t>
  </si>
  <si>
    <t>(42.362667, -71.084325)</t>
  </si>
  <si>
    <t>186-</t>
  </si>
  <si>
    <t>186- Alewife Brook Pky Cambridge, MA</t>
  </si>
  <si>
    <t>60 Vassar St Cambridge, MA</t>
  </si>
  <si>
    <t>(42.360985, -71.092813)</t>
  </si>
  <si>
    <t>48 Bishop Allen Dr Cambridge, MA</t>
  </si>
  <si>
    <t>(42.364513, -71.100254)</t>
  </si>
  <si>
    <t>422 Putnam Ave Cambridge, MA</t>
  </si>
  <si>
    <t>(42.359621, -71.111799)</t>
  </si>
  <si>
    <t>50 MOONEY ST Cambridge, MA</t>
  </si>
  <si>
    <t>(42.394635, -71.152642)</t>
  </si>
  <si>
    <t>26 York St Cambridge, MA</t>
  </si>
  <si>
    <t>(42.369659, -71.092452)</t>
  </si>
  <si>
    <t xml:space="preserve"> GREEN ST &amp; PLEASANT ST Cambridge, MA</t>
  </si>
  <si>
    <t>Clary St</t>
  </si>
  <si>
    <t>11 PEMBERTON ST Cambridge, MA</t>
  </si>
  <si>
    <t>(42.392256, -71.125303)</t>
  </si>
  <si>
    <t>Technology Sq</t>
  </si>
  <si>
    <t>600 Technology Sq Cambridge, MA</t>
  </si>
  <si>
    <t>(42.363069, -71.093062)</t>
  </si>
  <si>
    <t>41 LINNAEAN ST Cambridge, MA</t>
  </si>
  <si>
    <t>(42.383558, -71.124268)</t>
  </si>
  <si>
    <t xml:space="preserve"> PROSPECT ST &amp; Bishop Allen Dr Cambridge, MA</t>
  </si>
  <si>
    <t>108 Aberdeen Way Cambridge, MA</t>
  </si>
  <si>
    <t>(42.378244, -71.147217)</t>
  </si>
  <si>
    <t>Ash St</t>
  </si>
  <si>
    <t>65 MAGAZINE ST Cambridge, MA</t>
  </si>
  <si>
    <t>(42.362033, -71.108051)</t>
  </si>
  <si>
    <t>17 Ellsworth Ave Cambridge, MA</t>
  </si>
  <si>
    <t>(42.373506, -71.10696)</t>
  </si>
  <si>
    <t>2029 Massachusetts Ave Cambridge, MA</t>
  </si>
  <si>
    <t>(42.390973, -71.121913)</t>
  </si>
  <si>
    <t>9 GRANITE ST Cambridge, MA</t>
  </si>
  <si>
    <t>(42.355391, -71.110714)</t>
  </si>
  <si>
    <t xml:space="preserve"> GREEN ST &amp; River St Cambridge, MA</t>
  </si>
  <si>
    <t>270 Albany St Cambridge, MA</t>
  </si>
  <si>
    <t>(42.357571, -71.102128)</t>
  </si>
  <si>
    <t>176 SHERMAN ST Cambridge, MA</t>
  </si>
  <si>
    <t>(42.392066, -71.132622)</t>
  </si>
  <si>
    <t>ST PAUL ST</t>
  </si>
  <si>
    <t xml:space="preserve"> PROSPECT ST &amp; ST PAUL ST Cambridge, MA</t>
  </si>
  <si>
    <t>(42.367368, -71.102404)</t>
  </si>
  <si>
    <t xml:space="preserve"> Avon Hill St &amp;  Cambridge, MA</t>
  </si>
  <si>
    <t xml:space="preserve"> Massachusetts Ave &amp; MAGAZINE ST Cambridge, MA</t>
  </si>
  <si>
    <t xml:space="preserve"> JFK St &amp;  Cambridge, MA</t>
  </si>
  <si>
    <t>Agassiz St</t>
  </si>
  <si>
    <t>50 Bishop Allen Dr Cambridge, MA</t>
  </si>
  <si>
    <t>(42.364553, -71.100324)</t>
  </si>
  <si>
    <t>264 HARVARD ST Cambridge, MA</t>
  </si>
  <si>
    <t>(42.368509, -71.102837)</t>
  </si>
  <si>
    <t>253 Windsor St Cambridge, MA</t>
  </si>
  <si>
    <t>(42.367504, -71.095377)</t>
  </si>
  <si>
    <t>222 Franklin St Cambridge, MA</t>
  </si>
  <si>
    <t>(42.363805, -71.10414)</t>
  </si>
  <si>
    <t xml:space="preserve"> Broadway &amp; Portland St Cambridge, MA</t>
  </si>
  <si>
    <t>(42.365792, -71.09207)</t>
  </si>
  <si>
    <t>Inman Pl</t>
  </si>
  <si>
    <t>3 Inman Pl Cambridge, MA</t>
  </si>
  <si>
    <t>(42.369764, -71.103578)</t>
  </si>
  <si>
    <t>KENWOOD ST</t>
  </si>
  <si>
    <t>24 KENWOOD ST Cambridge, MA</t>
  </si>
  <si>
    <t>(42.36043, -71.110964)</t>
  </si>
  <si>
    <t xml:space="preserve"> ELM ST &amp; Webster Ave Cambridge, MA</t>
  </si>
  <si>
    <t>HAWTHORNE PARK</t>
  </si>
  <si>
    <t>12 HAWTHORNE PARK Cambridge, MA</t>
  </si>
  <si>
    <t>(42.381957, -71.14228)</t>
  </si>
  <si>
    <t>Larchwood Dr</t>
  </si>
  <si>
    <t xml:space="preserve"> HURON AVE &amp; Larchwood Dr Cambridge, MA</t>
  </si>
  <si>
    <t>(42.378923, -71.146377)</t>
  </si>
  <si>
    <t>50 Ames St Cambridge, MA</t>
  </si>
  <si>
    <t>(42.361668, -71.08817)</t>
  </si>
  <si>
    <t>149 Amory St Cambridge, MA</t>
  </si>
  <si>
    <t>(42.372508, -71.100083)</t>
  </si>
  <si>
    <t>Land Blvd</t>
  </si>
  <si>
    <t xml:space="preserve"> Land Blvd &amp; Cambridgeside Pl Cambridge, MA</t>
  </si>
  <si>
    <t>(42.366982, -71.075411)</t>
  </si>
  <si>
    <t>168 MAGAZINE ST Cambridge, MA</t>
  </si>
  <si>
    <t>(42.357437, -71.112624)</t>
  </si>
  <si>
    <t xml:space="preserve"> REGENT ST &amp; Massachusetts Ave Cambridge, MA</t>
  </si>
  <si>
    <t>(42.390574, -71.121522)</t>
  </si>
  <si>
    <t>11 Walden St Cambridge, MA</t>
  </si>
  <si>
    <t>(42.390998, -71.123761)</t>
  </si>
  <si>
    <t xml:space="preserve"> Third St &amp;  Cambridge, MA</t>
  </si>
  <si>
    <t xml:space="preserve"> Massachusetts Ave &amp; PROSPECT ST Cambridge, MA</t>
  </si>
  <si>
    <t>56 KIRKLAND ST Cambridge, MA</t>
  </si>
  <si>
    <t>(42.377121, -71.110963)</t>
  </si>
  <si>
    <t>59 OXFORD AVE Cambridge, MA</t>
  </si>
  <si>
    <t>(42.377804, -71.155559)</t>
  </si>
  <si>
    <t xml:space="preserve"> HURON AVE &amp; RESERVOIR ST Cambridge, MA</t>
  </si>
  <si>
    <t>47 Market St Cambridge, MA</t>
  </si>
  <si>
    <t>(42.36873, -71.096527)</t>
  </si>
  <si>
    <t>151 Putnam Ave Cambridge, MA</t>
  </si>
  <si>
    <t>(42.365757, -71.113712)</t>
  </si>
  <si>
    <t xml:space="preserve"> Massachusetts Ave &amp; Walden St Cambridge, MA</t>
  </si>
  <si>
    <t>(42.391373, -71.123272)</t>
  </si>
  <si>
    <t>208 Cambridge St Cambridge, MA</t>
  </si>
  <si>
    <t>(42.370788, -71.079241)</t>
  </si>
  <si>
    <t>1972 Massachusetts Ave Cambridge, MA</t>
  </si>
  <si>
    <t>(42.390103, -71.121056)</t>
  </si>
  <si>
    <t>Alberta Ter</t>
  </si>
  <si>
    <t>7 Alberta Ter Cambridge, MA</t>
  </si>
  <si>
    <t>(42.396958, -71.129957)</t>
  </si>
  <si>
    <t>PARKER ST</t>
  </si>
  <si>
    <t xml:space="preserve"> Concord Ave &amp; PARKER ST Cambridge, MA</t>
  </si>
  <si>
    <t>(42.380277, -71.127289)</t>
  </si>
  <si>
    <t>87 Cherry St Cambridge, MA</t>
  </si>
  <si>
    <t>(42.364858, -71.09727)</t>
  </si>
  <si>
    <t>13 Walden Square Rd Cambridge, MA</t>
  </si>
  <si>
    <t>(42.389385, -71.130528)</t>
  </si>
  <si>
    <t xml:space="preserve"> Warren St &amp; Porter St Cambridge, MA</t>
  </si>
  <si>
    <t>(42.373436, -71.087947)</t>
  </si>
  <si>
    <t xml:space="preserve"> Lawn St &amp; MAY ST Cambridge, MA</t>
  </si>
  <si>
    <t>(42.377757, -71.153999)</t>
  </si>
  <si>
    <t>LEONARD AVE</t>
  </si>
  <si>
    <t xml:space="preserve"> LEONARD AVE &amp; Cambridge St Cambridge, MA</t>
  </si>
  <si>
    <t>(42.374384, -71.105909)</t>
  </si>
  <si>
    <t>FOSTER ST</t>
  </si>
  <si>
    <t xml:space="preserve"> FOSTER ST &amp; LOWELL ST Cambridge, MA</t>
  </si>
  <si>
    <t>(42.376187, -71.133404)</t>
  </si>
  <si>
    <t>3 SUMNER RD Cambridge, MA</t>
  </si>
  <si>
    <t>(42.375725, -71.112739)</t>
  </si>
  <si>
    <t xml:space="preserve"> GREEN ST &amp; Putnam Ave Cambridge, MA</t>
  </si>
  <si>
    <t>SODEN ST</t>
  </si>
  <si>
    <t>10 SODEN ST Cambridge, MA</t>
  </si>
  <si>
    <t>(42.365541, -71.108365)</t>
  </si>
  <si>
    <t xml:space="preserve"> Columbia St &amp; Broadway Cambridge, MA</t>
  </si>
  <si>
    <t>GORHAM ST</t>
  </si>
  <si>
    <t xml:space="preserve"> HAMMOND ST &amp; GORHAM ST Cambridge, MA</t>
  </si>
  <si>
    <t>(42.380774, -71.114511)</t>
  </si>
  <si>
    <t xml:space="preserve"> Gore St &amp; Sixth St Cambridge, MA</t>
  </si>
  <si>
    <t>(42.372375, -71.084613)</t>
  </si>
  <si>
    <t xml:space="preserve"> Callender St &amp; DODGE ST Cambridge, MA</t>
  </si>
  <si>
    <t>(42.365354, -71.112206)</t>
  </si>
  <si>
    <t>47 Inman St Cambridge, MA</t>
  </si>
  <si>
    <t>(42.369306, -71.103548)</t>
  </si>
  <si>
    <t xml:space="preserve"> Second St &amp; Rogers St Cambridge, MA</t>
  </si>
  <si>
    <t>(42.366092, -71.079695)</t>
  </si>
  <si>
    <t>2310 Massachusetts Ave Cambridge, MA</t>
  </si>
  <si>
    <t>(42.395477, -71.128329)</t>
  </si>
  <si>
    <t>MASSACHUSETTS  AVE BRDG</t>
  </si>
  <si>
    <t>1580 MASSACHUSETTS  AVE BRDG Cambridge, MA</t>
  </si>
  <si>
    <t>66 FAYETTE ST Cambridge, MA</t>
  </si>
  <si>
    <t>(42.373431, -71.102349)</t>
  </si>
  <si>
    <t>ROYAL AVE</t>
  </si>
  <si>
    <t xml:space="preserve"> Concord Ave &amp; ROYAL AVE Cambridge, MA</t>
  </si>
  <si>
    <t>(42.382856, -71.131956)</t>
  </si>
  <si>
    <t xml:space="preserve"> HURLEY ST &amp; Second St Cambridge, MA</t>
  </si>
  <si>
    <t>(42.368121, -71.079225)</t>
  </si>
  <si>
    <t>200 Hampshire St Cambridge, MA</t>
  </si>
  <si>
    <t>(42.373006, -71.100164)</t>
  </si>
  <si>
    <t>QUINCY SQ</t>
  </si>
  <si>
    <t xml:space="preserve"> Broadway &amp; QUINCY SQ Cambridge, MA</t>
  </si>
  <si>
    <t>268 Concord Ave Cambridge, MA</t>
  </si>
  <si>
    <t>(42.383354, -71.133195)</t>
  </si>
  <si>
    <t>Greenough Ave</t>
  </si>
  <si>
    <t>23 Greenough Ave Cambridge, MA</t>
  </si>
  <si>
    <t>(42.373635, -71.106265)</t>
  </si>
  <si>
    <t>33 Sixth St Cambridge, MA</t>
  </si>
  <si>
    <t>(42.371146, -71.085004)</t>
  </si>
  <si>
    <t>245 Concord Ave Cambridge, MA</t>
  </si>
  <si>
    <t>(42.383319, -71.132692)</t>
  </si>
  <si>
    <t>Yerxa Rd</t>
  </si>
  <si>
    <t>17 Yerxa Rd Cambridge, MA</t>
  </si>
  <si>
    <t>(42.392013, -71.129306)</t>
  </si>
  <si>
    <t xml:space="preserve"> Massachusetts Ave &amp; Churchill Ave Cambridge, MA</t>
  </si>
  <si>
    <t>(42.399821, -71.133489)</t>
  </si>
  <si>
    <t>400 Broadway Cambridge, MA</t>
  </si>
  <si>
    <t>(42.371657, -71.107318)</t>
  </si>
  <si>
    <t>28-3</t>
  </si>
  <si>
    <t>28-3 GLENWOOD AVE Cambridge, MA</t>
  </si>
  <si>
    <t>(42.356994, -71.112439)</t>
  </si>
  <si>
    <t>JAY ST</t>
  </si>
  <si>
    <t>7 JAY ST Cambridge, MA</t>
  </si>
  <si>
    <t>(42.364023, -71.109866)</t>
  </si>
  <si>
    <t>144 Gore St Cambridge, MA</t>
  </si>
  <si>
    <t>(42.372252, -71.084473)</t>
  </si>
  <si>
    <t>Channing St</t>
  </si>
  <si>
    <t>16 Channing St Cambridge, MA</t>
  </si>
  <si>
    <t>(42.375342, -71.135216)</t>
  </si>
  <si>
    <t>Bolton St</t>
  </si>
  <si>
    <t>1-7 MAPLE AVE Cambridge, MA</t>
  </si>
  <si>
    <t>(42.371273, -71.105749)</t>
  </si>
  <si>
    <t>463 Cambridge St Cambridge, MA</t>
  </si>
  <si>
    <t>(42.371634, -71.083894)</t>
  </si>
  <si>
    <t>RIEDESEL AVE</t>
  </si>
  <si>
    <t>1 RIEDESEL AVE Cambridge, MA</t>
  </si>
  <si>
    <t>(42.377527, -71.131592)</t>
  </si>
  <si>
    <t>Lancaster St</t>
  </si>
  <si>
    <t>1 Lancaster St Cambridge, MA</t>
  </si>
  <si>
    <t>(42.385671, -71.119594)</t>
  </si>
  <si>
    <t>36 JFK St Cambridge, MA</t>
  </si>
  <si>
    <t>(42.372738, -71.11987)</t>
  </si>
  <si>
    <t xml:space="preserve"> PACIFIC ST &amp; Landsdowne St Cambridge, MA</t>
  </si>
  <si>
    <t>(42.359917, -71.101728)</t>
  </si>
  <si>
    <t>451 Broadway Cambridge, MA</t>
  </si>
  <si>
    <t>(42.37236, -71.108564)</t>
  </si>
  <si>
    <t>8 Dana St Cambridge, MA</t>
  </si>
  <si>
    <t>(42.369508, -71.110232)</t>
  </si>
  <si>
    <t xml:space="preserve"> PHILLIPS PL &amp;  Cambridge, MA</t>
  </si>
  <si>
    <t>232 Putnam Ave Cambridge, MA</t>
  </si>
  <si>
    <t>(42.363711, -71.113662)</t>
  </si>
  <si>
    <t>111 Washington Ave Cambridge, MA</t>
  </si>
  <si>
    <t>(42.364163, -71.093672)</t>
  </si>
  <si>
    <t xml:space="preserve"> FRESH POND PKY &amp; HURON AVE Cambridge, MA</t>
  </si>
  <si>
    <t>(42.379976, -71.144533)</t>
  </si>
  <si>
    <t>86 Washington Ave Cambridge, MA</t>
  </si>
  <si>
    <t>(42.386295, -71.123385)</t>
  </si>
  <si>
    <t>63 Church St Cambridge, MA</t>
  </si>
  <si>
    <t>(42.374144, -71.121218)</t>
  </si>
  <si>
    <t>Gibson St</t>
  </si>
  <si>
    <t>586 Gibson St Cambridge, MA</t>
  </si>
  <si>
    <t>(42.375881, -71.132457)</t>
  </si>
  <si>
    <t>28 Bigelow St Cambridge, MA</t>
  </si>
  <si>
    <t>(42.368412, -71.104839)</t>
  </si>
  <si>
    <t>201 Vassar St Cambridge, MA</t>
  </si>
  <si>
    <t>(42.358013, -71.099462)</t>
  </si>
  <si>
    <t xml:space="preserve"> Massachusetts Ave &amp; White St Cambridge, MA</t>
  </si>
  <si>
    <t>(42.388676, -71.119242)</t>
  </si>
  <si>
    <t xml:space="preserve"> HOWARD ST &amp;  Cambridge, MA</t>
  </si>
  <si>
    <t>33 OXFORD AVE Cambridge, MA</t>
  </si>
  <si>
    <t>(42.376849, -71.156032)</t>
  </si>
  <si>
    <t xml:space="preserve"> Amesbury St &amp;  Cambridge, MA</t>
  </si>
  <si>
    <t xml:space="preserve"> Second St &amp; Cambridge St Cambridge, MA</t>
  </si>
  <si>
    <t>38 Bigelow St Cambridge, MA</t>
  </si>
  <si>
    <t>(42.368602, -71.104646)</t>
  </si>
  <si>
    <t xml:space="preserve"> Massachusetts Ave &amp; Sellers St Cambridge, MA</t>
  </si>
  <si>
    <t>(42.367195, -71.106662)</t>
  </si>
  <si>
    <t>164 Willow St Cambridge, MA</t>
  </si>
  <si>
    <t>(42.373275, -71.091725)</t>
  </si>
  <si>
    <t xml:space="preserve"> HAMILTON ST &amp;  Cambridge, MA</t>
  </si>
  <si>
    <t>Woodbridge St</t>
  </si>
  <si>
    <t xml:space="preserve"> Woodbridge St &amp; Massachusetts Ave Cambridge, MA</t>
  </si>
  <si>
    <t>(42.395671, -71.128301)</t>
  </si>
  <si>
    <t>244 Brattle St Cambridge, MA</t>
  </si>
  <si>
    <t>(42.375675, -71.142598)</t>
  </si>
  <si>
    <t>263 Rindge Ave Cambridge, MA</t>
  </si>
  <si>
    <t>(42.393608, -71.134721)</t>
  </si>
  <si>
    <t>33 DOVER ST Cambridge, MA</t>
  </si>
  <si>
    <t>(42.395083, -71.12611)</t>
  </si>
  <si>
    <t xml:space="preserve"> Bent St &amp;  Cambridge, MA</t>
  </si>
  <si>
    <t xml:space="preserve"> Massachusetts Ave &amp; ELLERY ST Cambridge, MA</t>
  </si>
  <si>
    <t>(42.369567, -71.111861)</t>
  </si>
  <si>
    <t>22 Bigelow St Cambridge, MA</t>
  </si>
  <si>
    <t>(42.368278, -71.104973)</t>
  </si>
  <si>
    <t>Arcadia</t>
  </si>
  <si>
    <t>3 Arcadia Cambridge, MA</t>
  </si>
  <si>
    <t>(42.383493, -71.114655)</t>
  </si>
  <si>
    <t>FAWCETT ST</t>
  </si>
  <si>
    <t xml:space="preserve"> Concord Ave &amp; FAWCETT ST Cambridge, MA</t>
  </si>
  <si>
    <t>(42.389156, -71.145993)</t>
  </si>
  <si>
    <t xml:space="preserve"> HIGHLAND AVE &amp; Greenough Ave Cambridge, MA</t>
  </si>
  <si>
    <t>(42.373231, -71.105539)</t>
  </si>
  <si>
    <t>53 Tremont St Cambridge, MA</t>
  </si>
  <si>
    <t>(42.371703, -71.098071)</t>
  </si>
  <si>
    <t xml:space="preserve"> Thorndike St &amp; Second St Cambridge, MA</t>
  </si>
  <si>
    <t>(42.369482, -71.078907)</t>
  </si>
  <si>
    <t>23 Craigie St Cambridge, MA</t>
  </si>
  <si>
    <t>(42.378449, -71.129024)</t>
  </si>
  <si>
    <t xml:space="preserve"> Evereteze Way &amp;  Cambridge, MA</t>
  </si>
  <si>
    <t>1515 Massachusetts Ave Cambridge, MA</t>
  </si>
  <si>
    <t>(42.377081, -71.119472)</t>
  </si>
  <si>
    <t>9-15 Bigelow St Cambridge, MA</t>
  </si>
  <si>
    <t>(42.367699, -71.105813)</t>
  </si>
  <si>
    <t>21 FLAGG ST Cambridge, MA</t>
  </si>
  <si>
    <t>(42.367811, -71.114344)</t>
  </si>
  <si>
    <t xml:space="preserve"> Tremont St &amp;  Cambridge, MA</t>
  </si>
  <si>
    <t>1969 Massachusetts Ave Cambridge, MA</t>
  </si>
  <si>
    <t>(42.390118, -71.120511)</t>
  </si>
  <si>
    <t>29 ESSEX ST Cambridge, MA</t>
  </si>
  <si>
    <t>(42.366591, -71.101893)</t>
  </si>
  <si>
    <t xml:space="preserve"> Chestnut St &amp; PEARL ST Cambridge, MA</t>
  </si>
  <si>
    <t>(42.357534, -71.110373)</t>
  </si>
  <si>
    <t>146 Hampshire St Cambridge, MA</t>
  </si>
  <si>
    <t>(42.370987, -71.097688)</t>
  </si>
  <si>
    <t>27 Crescent St Cambridge, MA</t>
  </si>
  <si>
    <t>(42.383072, -71.115107)</t>
  </si>
  <si>
    <t>1815 Massachusetts Ave Cambridge, MA</t>
  </si>
  <si>
    <t>(42.387127, -71.118974)</t>
  </si>
  <si>
    <t>171 Auburn St Cambridge, MA</t>
  </si>
  <si>
    <t>(42.363797, -71.105222)</t>
  </si>
  <si>
    <t>Watson St</t>
  </si>
  <si>
    <t xml:space="preserve"> Watson St &amp;  Cambridge, MA</t>
  </si>
  <si>
    <t>72 FOSTER ST Cambridge, MA</t>
  </si>
  <si>
    <t>(42.376016, -71.130158)</t>
  </si>
  <si>
    <t>90 HANCOCK ST Cambridge, MA</t>
  </si>
  <si>
    <t>(42.368808, -71.107976)</t>
  </si>
  <si>
    <t>1 JAY ST Cambridge, MA</t>
  </si>
  <si>
    <t>(42.363636, -71.109814)</t>
  </si>
  <si>
    <t>28 Tremont St Cambridge, MA</t>
  </si>
  <si>
    <t>(42.370428, -71.098691)</t>
  </si>
  <si>
    <t xml:space="preserve"> MOUNT AUBURN ST &amp; DUNSTER ST Cambridge, MA</t>
  </si>
  <si>
    <t xml:space="preserve"> Richdale Ave &amp; Walden St Cambridge, MA</t>
  </si>
  <si>
    <t>40 Clifton St Cambridge, MA</t>
  </si>
  <si>
    <t>(42.394843, -71.136385)</t>
  </si>
  <si>
    <t>187 Webster Ave Cambridge, MA</t>
  </si>
  <si>
    <t>(42.370942, -71.093563)</t>
  </si>
  <si>
    <t>2440 Massachusetts Ave Cambridge, MA</t>
  </si>
  <si>
    <t>(42.397947, -71.131418)</t>
  </si>
  <si>
    <t xml:space="preserve"> Rindge Ave &amp; Alewife Brook Pky Cambridge, MA</t>
  </si>
  <si>
    <t>(42.394092, -71.140554)</t>
  </si>
  <si>
    <t>LOCUST ST</t>
  </si>
  <si>
    <t xml:space="preserve"> HOLWORTHY ST &amp; LOCUST ST Cambridge, MA</t>
  </si>
  <si>
    <t>(42.378165, -71.150845)</t>
  </si>
  <si>
    <t xml:space="preserve"> Putnam Ave &amp;  Cambridge, MA</t>
  </si>
  <si>
    <t xml:space="preserve"> Trowbridge St &amp; MEMORIAL DR Cambridge, MA</t>
  </si>
  <si>
    <t>389 Broadway Cambridge, MA</t>
  </si>
  <si>
    <t>(42.371567, -71.106296)</t>
  </si>
  <si>
    <t>795 MAIN ST Cambridge, MA</t>
  </si>
  <si>
    <t>(42.363337, -71.097131)</t>
  </si>
  <si>
    <t>27I1</t>
  </si>
  <si>
    <t>27I1 Brookline St Cambridge, MA</t>
  </si>
  <si>
    <t>(42.36321, -71.102213)</t>
  </si>
  <si>
    <t>1742 Massachusetts Ave Cambridge, MA</t>
  </si>
  <si>
    <t>HUNTING ST</t>
  </si>
  <si>
    <t xml:space="preserve"> HUNTING ST &amp; Cambridge St Cambridge, MA</t>
  </si>
  <si>
    <t>(42.372479, -71.091202)</t>
  </si>
  <si>
    <t>60 GARDEN ST Cambridge, MA</t>
  </si>
  <si>
    <t>(42.382085, -71.128637)</t>
  </si>
  <si>
    <t>135 Antrim St Cambridge, MA</t>
  </si>
  <si>
    <t>(42.373407, -71.10163)</t>
  </si>
  <si>
    <t xml:space="preserve"> JFK St &amp; MEMORIAL DR Cambridge, MA</t>
  </si>
  <si>
    <t>(42.369792, -71.122448)</t>
  </si>
  <si>
    <t xml:space="preserve"> Walden St &amp;  Cambridge, MA</t>
  </si>
  <si>
    <t>12 Bigelow St Cambridge, MA</t>
  </si>
  <si>
    <t>(42.367891, -71.105335)</t>
  </si>
  <si>
    <t xml:space="preserve"> GREEN ST &amp; Landsdowne St Cambridge, MA</t>
  </si>
  <si>
    <t>(42.361348, -71.098457)</t>
  </si>
  <si>
    <t xml:space="preserve"> OXFORD AVE &amp; FOREST ST Cambridge, MA</t>
  </si>
  <si>
    <t>(42.385179, -71.116149)</t>
  </si>
  <si>
    <t xml:space="preserve"> Wendell St &amp; Massachusetts Ave Cambridge, MA</t>
  </si>
  <si>
    <t>2 Gerrys Landing Rd Cambridge, MA</t>
  </si>
  <si>
    <t>(42.372224, -71.133932)</t>
  </si>
  <si>
    <t xml:space="preserve"> Bishop Allen Dr &amp; Inman St Cambridge, MA</t>
  </si>
  <si>
    <t>25 Dana St Cambridge, MA</t>
  </si>
  <si>
    <t>(42.3712, -71.109508)</t>
  </si>
  <si>
    <t>27 MAPLE AVE Cambridge, MA</t>
  </si>
  <si>
    <t>(42.372913, -71.104583)</t>
  </si>
  <si>
    <t>110 Cambridge St Cambridge, MA</t>
  </si>
  <si>
    <t>(42.370585, -71.077293)</t>
  </si>
  <si>
    <t>130 Waverly St Cambridge, MA</t>
  </si>
  <si>
    <t>(42.356412, -71.105314)</t>
  </si>
  <si>
    <t>NORRIS ST</t>
  </si>
  <si>
    <t xml:space="preserve"> Cedar St &amp; NORRIS ST Cambridge, MA</t>
  </si>
  <si>
    <t>(42.39474, -71.130831)</t>
  </si>
  <si>
    <t>179 Western Ave Cambridge, MA</t>
  </si>
  <si>
    <t>(42.364953, -71.109747)</t>
  </si>
  <si>
    <t>266 Massachusetts Ave Cambridge, MA</t>
  </si>
  <si>
    <t>(42.361697, -71.098077)</t>
  </si>
  <si>
    <t xml:space="preserve"> Third St &amp; Broadway Cambridge, MA</t>
  </si>
  <si>
    <t>303 Third St Cambridge, MA</t>
  </si>
  <si>
    <t>(42.364032, -71.083662)</t>
  </si>
  <si>
    <t xml:space="preserve"> DAVIS ST &amp; HARVARD ST Cambridge, MA</t>
  </si>
  <si>
    <t>200 Columbia St Cambridge, MA</t>
  </si>
  <si>
    <t>(42.368097, -71.097102)</t>
  </si>
  <si>
    <t>1238 Massachusetts Ave Cambridge, MA</t>
  </si>
  <si>
    <t>(42.372353, -71.115942)</t>
  </si>
  <si>
    <t>GRANVILLE RD</t>
  </si>
  <si>
    <t>26 GRANVILLE RD Cambridge, MA</t>
  </si>
  <si>
    <t>(42.382333, -71.136234)</t>
  </si>
  <si>
    <t>751 Massachusetts Ave Cambridge, MA</t>
  </si>
  <si>
    <t>(42.366492, -71.105239)</t>
  </si>
  <si>
    <t>Adams Ter</t>
  </si>
  <si>
    <t xml:space="preserve"> ROBERTS RD &amp; Adams Ter Cambridge, MA</t>
  </si>
  <si>
    <t>(42.375498, -71.108643)</t>
  </si>
  <si>
    <t>78 RESERVOIR ST Cambridge, MA</t>
  </si>
  <si>
    <t>(42.38204, -71.135509)</t>
  </si>
  <si>
    <t xml:space="preserve"> Gore St &amp; Third St Cambridge, MA</t>
  </si>
  <si>
    <t>166 Albany St Cambridge, MA</t>
  </si>
  <si>
    <t>(42.359766, -71.098223)</t>
  </si>
  <si>
    <t xml:space="preserve"> Sixth St &amp; Charles St Cambridge, MA</t>
  </si>
  <si>
    <t>(42.368241, -71.085587)</t>
  </si>
  <si>
    <t xml:space="preserve"> Broadway &amp; LEE ST Cambridge, MA</t>
  </si>
  <si>
    <t>(42.370823, -71.104839)</t>
  </si>
  <si>
    <t xml:space="preserve"> GREEN ST &amp;  Cambridge, MA</t>
  </si>
  <si>
    <t xml:space="preserve"> Albany St &amp; Cross St Cambridge, MA</t>
  </si>
  <si>
    <t>(42.360266, -71.0973)</t>
  </si>
  <si>
    <t>8 MAY ST Cambridge, MA</t>
  </si>
  <si>
    <t>(42.378433, -71.154052)</t>
  </si>
  <si>
    <t>3 Belmont St Cambridge, MA</t>
  </si>
  <si>
    <t>(42.374754, -71.150478)</t>
  </si>
  <si>
    <t xml:space="preserve"> Putnam Ave &amp; Sidney St Cambridge, MA</t>
  </si>
  <si>
    <t xml:space="preserve"> MOUNT AUBURN ST &amp; Ash St Cambridge, MA</t>
  </si>
  <si>
    <t>(42.374293, -71.125488)</t>
  </si>
  <si>
    <t>254 Concord Ave Cambridge, MA</t>
  </si>
  <si>
    <t>(42.383132, -71.132787)</t>
  </si>
  <si>
    <t>528 Cambridge St Cambridge, MA</t>
  </si>
  <si>
    <t>(42.371601, -71.085095)</t>
  </si>
  <si>
    <t>Museum St</t>
  </si>
  <si>
    <t>265 Massachusetts Ave Cambridge, MA</t>
  </si>
  <si>
    <t>(42.361992, -71.097447)</t>
  </si>
  <si>
    <t xml:space="preserve"> Columbia St &amp; HARVARD ST Cambridge, MA</t>
  </si>
  <si>
    <t>(42.366993, -71.097861)</t>
  </si>
  <si>
    <t>759 Massachusetts Ave Cambridge, MA</t>
  </si>
  <si>
    <t>(42.366561, -71.10535)</t>
  </si>
  <si>
    <t>515 Concord Ave Cambridge, MA</t>
  </si>
  <si>
    <t>(42.387643, -71.14191)</t>
  </si>
  <si>
    <t>Rockwell St</t>
  </si>
  <si>
    <t xml:space="preserve"> Rockwell St &amp; PLEASANT ST Cambridge, MA</t>
  </si>
  <si>
    <t>(42.362052, -71.110533)</t>
  </si>
  <si>
    <t>2353 Massachusetts Ave Cambridge, MA</t>
  </si>
  <si>
    <t>(42.396428, -71.128888)</t>
  </si>
  <si>
    <t>64 OXFORD AVE Cambridge, MA</t>
  </si>
  <si>
    <t>(42.378321, -71.155343)</t>
  </si>
  <si>
    <t>1200 Cambridge St Cambridge, MA</t>
  </si>
  <si>
    <t>(42.373168, -71.09734)</t>
  </si>
  <si>
    <t>872 Massachusetts Ave Cambridge, MA</t>
  </si>
  <si>
    <t>(42.367621, -71.107586)</t>
  </si>
  <si>
    <t xml:space="preserve"> OXFORD AVE &amp; KIRKLAND ST Cambridge, MA</t>
  </si>
  <si>
    <t>(42.376319, -71.115677)</t>
  </si>
  <si>
    <t>2469 Massachusetts Ave Cambridge, MA</t>
  </si>
  <si>
    <t>50 Vassar St Cambridge, MA</t>
  </si>
  <si>
    <t>(42.361229, -71.09214)</t>
  </si>
  <si>
    <t>120 HANCOCK ST Cambridge, MA</t>
  </si>
  <si>
    <t>(42.369442, -71.107394)</t>
  </si>
  <si>
    <t>168 Alewife Brook Pky Cambridge, MA</t>
  </si>
  <si>
    <t>(42.393209, -71.14065)</t>
  </si>
  <si>
    <t xml:space="preserve"> Callender St &amp; HEWS ST Cambridge, MA</t>
  </si>
  <si>
    <t>2030 Massachusetts Ave Cambridge, MA</t>
  </si>
  <si>
    <t>(42.390686, -71.122123)</t>
  </si>
  <si>
    <t>167 Appleton St Cambridge, MA</t>
  </si>
  <si>
    <t>(42.381984, -71.133786)</t>
  </si>
  <si>
    <t>1621 Cambridge St Cambridge, MA</t>
  </si>
  <si>
    <t>(42.374873, -71.109046)</t>
  </si>
  <si>
    <t>320 Rindge Ave Cambridge, MA</t>
  </si>
  <si>
    <t>(42.39225, -71.137094)</t>
  </si>
  <si>
    <t xml:space="preserve"> EXETER PARK &amp; Massachusetts Ave Cambridge, MA</t>
  </si>
  <si>
    <t>(42.384803, -71.119395)</t>
  </si>
  <si>
    <t>275 PROSPECT ST Cambridge, MA</t>
  </si>
  <si>
    <t>(42.372218, -71.099344)</t>
  </si>
  <si>
    <t>136 Gore St Cambridge, MA</t>
  </si>
  <si>
    <t>(42.372224, -71.084266)</t>
  </si>
  <si>
    <t>16 Chauncy St Cambridge, MA</t>
  </si>
  <si>
    <t>(42.379471, -71.12222)</t>
  </si>
  <si>
    <t>725 Cambridge St Cambridge, MA</t>
  </si>
  <si>
    <t>(42.37226, -71.088746)</t>
  </si>
  <si>
    <t>54-5</t>
  </si>
  <si>
    <t>54-5 Church St Cambridge, MA</t>
  </si>
  <si>
    <t xml:space="preserve"> Cambridgepark Dr &amp; Alewife Brook Pky Cambridge, MA</t>
  </si>
  <si>
    <t>(42.394653, -71.140526)</t>
  </si>
  <si>
    <t xml:space="preserve"> Chatham St &amp; Crawford St Cambridge, MA</t>
  </si>
  <si>
    <t>284 Broadway Cambridge, MA</t>
  </si>
  <si>
    <t>(42.367961, -71.097864)</t>
  </si>
  <si>
    <t>50 Broadway Cambridge, MA</t>
  </si>
  <si>
    <t>(42.363134, -71.085888)</t>
  </si>
  <si>
    <t xml:space="preserve"> ERIE ST &amp; Sidney St Cambridge, MA</t>
  </si>
  <si>
    <t>5 Cambridgepark Dr Cambridge, MA</t>
  </si>
  <si>
    <t>(42.394975, -71.141351)</t>
  </si>
  <si>
    <t xml:space="preserve"> Massachusetts Ave &amp; Alewife Brook Pky Cambridge, MA</t>
  </si>
  <si>
    <t>(42.400935, -71.135995)</t>
  </si>
  <si>
    <t>450 Massachusetts Ave Cambridge, MA</t>
  </si>
  <si>
    <t>(42.363476, -71.1011)</t>
  </si>
  <si>
    <t>25 White St Cambridge, MA</t>
  </si>
  <si>
    <t>(42.38961, -71.118848)</t>
  </si>
  <si>
    <t>221 HURON AVE Cambridge, MA</t>
  </si>
  <si>
    <t>(42.381519, -71.132717)</t>
  </si>
  <si>
    <t>9 White St Cambridge, MA</t>
  </si>
  <si>
    <t>(42.389346, -71.119331)</t>
  </si>
  <si>
    <t>MAX AVE</t>
  </si>
  <si>
    <t>640 MAX AVE Cambridge, MA</t>
  </si>
  <si>
    <t>(42.371982, -71.087353)</t>
  </si>
  <si>
    <t>27 KIRKLAND ST Cambridge, MA</t>
  </si>
  <si>
    <t>(42.377, -71.114579)</t>
  </si>
  <si>
    <t xml:space="preserve"> Putnam Ave &amp; PEARL ST Cambridge, MA</t>
  </si>
  <si>
    <t>(42.358267, -71.109593)</t>
  </si>
  <si>
    <t>1271 Cambridge St Cambridge, MA</t>
  </si>
  <si>
    <t>(42.373549, -71.098697)</t>
  </si>
  <si>
    <t xml:space="preserve"> Massachusetts Ave &amp; Porter Rd Cambridge, MA</t>
  </si>
  <si>
    <t xml:space="preserve"> Dewolfe St &amp; MOUNT AUBURN ST Cambridge, MA</t>
  </si>
  <si>
    <t>EUSTIS ST</t>
  </si>
  <si>
    <t>18 EUSTIS ST Cambridge, MA</t>
  </si>
  <si>
    <t>(42.383431, -71.115285)</t>
  </si>
  <si>
    <t xml:space="preserve"> MAIN ST &amp; Galileo Galilei Way Cambridge, MA</t>
  </si>
  <si>
    <t>(42.362717, -71.089961)</t>
  </si>
  <si>
    <t>175 Richdale Ave Cambridge, MA</t>
  </si>
  <si>
    <t>(42.389351, -71.127031)</t>
  </si>
  <si>
    <t xml:space="preserve"> Hampshire St &amp; Bristol St Cambridge, MA</t>
  </si>
  <si>
    <t>(42.367952, -71.093803)</t>
  </si>
  <si>
    <t>200 Massachusetts Ave Cambridge, MA</t>
  </si>
  <si>
    <t>(42.361239, -71.096584)</t>
  </si>
  <si>
    <t>Seven Pines Ave</t>
  </si>
  <si>
    <t xml:space="preserve"> Seven Pines Ave &amp; Camp St Cambridge, MA</t>
  </si>
  <si>
    <t>(42.399234, -71.129414)</t>
  </si>
  <si>
    <t xml:space="preserve"> Ware St &amp;  Cambridge, MA</t>
  </si>
  <si>
    <t xml:space="preserve"> Webster Ave &amp;  Cambridge, MA</t>
  </si>
  <si>
    <t xml:space="preserve"> MAIN ST &amp;  Cambridge, MA</t>
  </si>
  <si>
    <t>49 Belmont St Cambridge, MA</t>
  </si>
  <si>
    <t>(42.375042, -71.151987)</t>
  </si>
  <si>
    <t xml:space="preserve"> Windsor St &amp; Massachusetts Ave Cambridge, MA</t>
  </si>
  <si>
    <t>HANCOCK PARK</t>
  </si>
  <si>
    <t>1 HANCOCK PARK Cambridge, MA</t>
  </si>
  <si>
    <t>(42.370614, -71.106499)</t>
  </si>
  <si>
    <t>23 GARDEN ST Cambridge, MA</t>
  </si>
  <si>
    <t>(42.377948, -71.123207)</t>
  </si>
  <si>
    <t>1559 Massachusetts Ave Cambridge, MA</t>
  </si>
  <si>
    <t>EDMUNDS ST</t>
  </si>
  <si>
    <t xml:space="preserve"> Massachusetts Ave &amp; EDMUNDS ST Cambridge, MA</t>
  </si>
  <si>
    <t>(42.398951, -71.132124)</t>
  </si>
  <si>
    <t>Chester St</t>
  </si>
  <si>
    <t>15 Chester St Cambridge, MA</t>
  </si>
  <si>
    <t>(42.393698, -71.124502)</t>
  </si>
  <si>
    <t xml:space="preserve"> Bent St &amp; FIRST ST Cambridge, MA</t>
  </si>
  <si>
    <t>(42.366555, -71.077878)</t>
  </si>
  <si>
    <t>89 Appleton Pl Cambridge, MA</t>
  </si>
  <si>
    <t>(42.380221, -71.134202)</t>
  </si>
  <si>
    <t xml:space="preserve"> Sixth St &amp; Otis St Cambridge, MA</t>
  </si>
  <si>
    <t>(42.370954, -71.084954)</t>
  </si>
  <si>
    <t>244 HURON AVE Cambridge, MA</t>
  </si>
  <si>
    <t>(42.381387, -71.133763)</t>
  </si>
  <si>
    <t>11 Antrim St Cambridge, MA</t>
  </si>
  <si>
    <t>(42.370611, -71.103521)</t>
  </si>
  <si>
    <t>ELLERY PL</t>
  </si>
  <si>
    <t xml:space="preserve"> Massachusetts Ave &amp; ELLERY PL Cambridge, MA</t>
  </si>
  <si>
    <t>151 Allston St Cambridge, MA</t>
  </si>
  <si>
    <t>(42.358653, -71.108001)</t>
  </si>
  <si>
    <t>210 Columbia St Cambridge, MA</t>
  </si>
  <si>
    <t>(42.368397, -71.096933)</t>
  </si>
  <si>
    <t>193 Hampshire St Cambridge, MA</t>
  </si>
  <si>
    <t>(42.372944, -71.099708)</t>
  </si>
  <si>
    <t xml:space="preserve"> Coolidge Ave &amp; MOUNT AUBURN ST Cambridge, MA</t>
  </si>
  <si>
    <t>57 Columbia St Cambridge, MA</t>
  </si>
  <si>
    <t>(42.364976, -71.099117)</t>
  </si>
  <si>
    <t>333 Webster Ave Cambridge, MA</t>
  </si>
  <si>
    <t>(42.374178, -71.094551)</t>
  </si>
  <si>
    <t>261 PEARL ST Cambridge, MA</t>
  </si>
  <si>
    <t>(42.358455, -71.109579)</t>
  </si>
  <si>
    <t>27 Church St Cambridge, MA</t>
  </si>
  <si>
    <t>(42.374452, -71.120075)</t>
  </si>
  <si>
    <t>493 Massachusetts Ave Cambridge, MA</t>
  </si>
  <si>
    <t>(42.364184, -71.101356)</t>
  </si>
  <si>
    <t xml:space="preserve"> Sidney St &amp; GREEN ST Cambridge, MA</t>
  </si>
  <si>
    <t>(42.362384, -71.100192)</t>
  </si>
  <si>
    <t>3 Bow St Cambridge, MA</t>
  </si>
  <si>
    <t>(42.371973, -71.115756)</t>
  </si>
  <si>
    <t>17 Central Sq Cambridge, MA</t>
  </si>
  <si>
    <t>(42.365367, -71.10476)</t>
  </si>
  <si>
    <t>140 MAGAZINE ST Cambridge, MA</t>
  </si>
  <si>
    <t>(42.35846, -71.11162)</t>
  </si>
  <si>
    <t>738 Cambridge St Cambridge, MA</t>
  </si>
  <si>
    <t>(42.372115, -71.089167)</t>
  </si>
  <si>
    <t>1001 Massachusetts Ave Cambridge, MA</t>
  </si>
  <si>
    <t>(42.369478, -71.111341)</t>
  </si>
  <si>
    <t>130 PROSPECT ST Cambridge, MA</t>
  </si>
  <si>
    <t>(42.368426, -71.101484)</t>
  </si>
  <si>
    <t xml:space="preserve"> Franklin St &amp; Brookline St Cambridge, MA</t>
  </si>
  <si>
    <t>(42.362868, -71.102435)</t>
  </si>
  <si>
    <t>451 HURON AVE Cambridge, MA</t>
  </si>
  <si>
    <t>(42.38072, -71.141802)</t>
  </si>
  <si>
    <t>OAKLAND ST</t>
  </si>
  <si>
    <t xml:space="preserve"> Cambridge St &amp; OAKLAND ST Cambridge, MA</t>
  </si>
  <si>
    <t>(42.373511, -71.099154)</t>
  </si>
  <si>
    <t>128 Cambridge St Cambridge, MA</t>
  </si>
  <si>
    <t>688 Cambridge St Cambridge, MA</t>
  </si>
  <si>
    <t>(42.371973, -71.088029)</t>
  </si>
  <si>
    <t>300 HURON AVE Cambridge, MA</t>
  </si>
  <si>
    <t>(42.381419, -71.135688)</t>
  </si>
  <si>
    <t xml:space="preserve"> Binney St &amp; MAIN ST Cambridge, MA</t>
  </si>
  <si>
    <t>585 MOUNT AUBURN ST Cambridge, MA</t>
  </si>
  <si>
    <t>(42.375542, -71.145258)</t>
  </si>
  <si>
    <t>2 Cambridge St Cambridge, MA</t>
  </si>
  <si>
    <t>55 ESSEX ST Cambridge, MA</t>
  </si>
  <si>
    <t>(42.367656, -71.101181)</t>
  </si>
  <si>
    <t>2 Cambridge Ctr Cambridge, MA</t>
  </si>
  <si>
    <t xml:space="preserve"> Massachusetts Ave &amp; Brookline St Cambridge, MA</t>
  </si>
  <si>
    <t xml:space="preserve"> MOUNT AUBURN ST &amp; Athens St Cambridge, MA</t>
  </si>
  <si>
    <t>(42.370745, -71.115182)</t>
  </si>
  <si>
    <t>489 Broadway Cambridge, MA</t>
  </si>
  <si>
    <t>(42.375184, -71.114621)</t>
  </si>
  <si>
    <t xml:space="preserve"> Cambridge St &amp; Tremont St Cambridge, MA</t>
  </si>
  <si>
    <t>154 Amory St Cambridge, MA</t>
  </si>
  <si>
    <t>(42.372557, -71.099878)</t>
  </si>
  <si>
    <t>Athenaeum St</t>
  </si>
  <si>
    <t xml:space="preserve"> Third St &amp; Athenaeum St Cambridge, MA</t>
  </si>
  <si>
    <t>(42.36443, -71.08312)</t>
  </si>
  <si>
    <t>743 Massachusetts Ave Cambridge, MA</t>
  </si>
  <si>
    <t>(42.366462, -71.105186)</t>
  </si>
  <si>
    <t>17-1</t>
  </si>
  <si>
    <t>17-1 Cushing St Cambridge, MA</t>
  </si>
  <si>
    <t>207 MAGAZINE ST Cambridge, MA</t>
  </si>
  <si>
    <t>(42.356915, -71.113597)</t>
  </si>
  <si>
    <t xml:space="preserve"> MOUNT AUBURN ST &amp; Gibson St Cambridge, MA</t>
  </si>
  <si>
    <t>(42.374824, -71.13259)</t>
  </si>
  <si>
    <t xml:space="preserve"> MOUNT AUBURN ST &amp; University Rd Cambridge, MA</t>
  </si>
  <si>
    <t>(42.373363, -71.12296)</t>
  </si>
  <si>
    <t>830 MEMORIAL DR Cambridge, MA</t>
  </si>
  <si>
    <t>(42.362882, -71.115989)</t>
  </si>
  <si>
    <t xml:space="preserve"> Cambridgeside Pl &amp; Land Blvd Cambridge, MA</t>
  </si>
  <si>
    <t>1740 Massachusetts Ave Cambridge, MA</t>
  </si>
  <si>
    <t>(42.384628, -71.119609)</t>
  </si>
  <si>
    <t>2400 Massachusetts Ave Cambridge, MA</t>
  </si>
  <si>
    <t>(42.397161, -71.130227)</t>
  </si>
  <si>
    <t>Scouting Way</t>
  </si>
  <si>
    <t xml:space="preserve"> Broadway &amp; Scouting Way Cambridge, MA</t>
  </si>
  <si>
    <t>(42.36912, -71.100525)</t>
  </si>
  <si>
    <t>777 Concord Ave Cambridge, MA</t>
  </si>
  <si>
    <t>(42.390877, -71.155012)</t>
  </si>
  <si>
    <t>721 Cambridge St Cambridge, MA</t>
  </si>
  <si>
    <t>(42.372221, -71.08849)</t>
  </si>
  <si>
    <t>50 MOULTON ST Cambridge, MA</t>
  </si>
  <si>
    <t>(42.390748, -71.147428)</t>
  </si>
  <si>
    <t>52 JFK St Cambridge, MA</t>
  </si>
  <si>
    <t>(42.37193, -71.120522)</t>
  </si>
  <si>
    <t xml:space="preserve"> Cardinal Medeiros Ave &amp; MARCELLA ST Cambridge, MA</t>
  </si>
  <si>
    <t>(42.371226, -71.088967)</t>
  </si>
  <si>
    <t xml:space="preserve"> River St &amp; MEMORIAL DR Cambridge, MA</t>
  </si>
  <si>
    <t>(42.361462, -71.115963)</t>
  </si>
  <si>
    <t>17 Channing St Cambridge, MA</t>
  </si>
  <si>
    <t>(42.375328, -71.135513)</t>
  </si>
  <si>
    <t>1 MAIN ST Cambridge, MA</t>
  </si>
  <si>
    <t>(42.362105, -71.080155)</t>
  </si>
  <si>
    <t>124 MOUNT AUBURN ST Cambridge, MA</t>
  </si>
  <si>
    <t>(42.373388, -71.12332)</t>
  </si>
  <si>
    <t>515R</t>
  </si>
  <si>
    <t>515R Massachusetts Ave Cambridge, MA</t>
  </si>
  <si>
    <t>(42.364194, -71.101813)</t>
  </si>
  <si>
    <t xml:space="preserve"> MOUNT AUBURN ST &amp; Belmont St Cambridge, MA</t>
  </si>
  <si>
    <t>29 White St Cambridge, MA</t>
  </si>
  <si>
    <t>(42.389579, -71.118705)</t>
  </si>
  <si>
    <t>210 PROSPECT ST Cambridge, MA</t>
  </si>
  <si>
    <t>(42.370498, -71.100039)</t>
  </si>
  <si>
    <t xml:space="preserve"> Windsor St &amp; Market St Cambridge, MA</t>
  </si>
  <si>
    <t>(42.367707, -71.09519)</t>
  </si>
  <si>
    <t xml:space="preserve"> EVERETT ST &amp; OXFORD ST Cambridge, MA</t>
  </si>
  <si>
    <t>(42.379822, -71.116506)</t>
  </si>
  <si>
    <t>440 Massachusetts Ave Cambridge, MA</t>
  </si>
  <si>
    <t>(42.363548, -71.100911)</t>
  </si>
  <si>
    <t>2411 Massachusetts Ave Cambridge, MA</t>
  </si>
  <si>
    <t>61 Sparks St Cambridge, MA</t>
  </si>
  <si>
    <t>(42.378988, -71.131089)</t>
  </si>
  <si>
    <t>9 PLYMOUTH ST Cambridge, MA</t>
  </si>
  <si>
    <t>(42.368572, -71.090982)</t>
  </si>
  <si>
    <t>125 Sidney St Cambridge, MA</t>
  </si>
  <si>
    <t>(42.359911, -71.103649)</t>
  </si>
  <si>
    <t>Corporal McTernan St</t>
  </si>
  <si>
    <t>10 Corporal McTernan St Cambridge, MA</t>
  </si>
  <si>
    <t>(42.360679, -71.107466)</t>
  </si>
  <si>
    <t>413 Washington Ave Cambridge, MA</t>
  </si>
  <si>
    <t>(42.366042, -71.100691)</t>
  </si>
  <si>
    <t xml:space="preserve"> Inman St &amp; Hampshire St Cambridge, MA</t>
  </si>
  <si>
    <t>(42.373475, -71.100531)</t>
  </si>
  <si>
    <t>189 Upland Rd Cambridge, MA</t>
  </si>
  <si>
    <t>(42.386561, -71.126595)</t>
  </si>
  <si>
    <t>204 Hampshire St Cambridge, MA</t>
  </si>
  <si>
    <t>(42.373126, -71.100274)</t>
  </si>
  <si>
    <t>35 Ash St Cambridge, MA</t>
  </si>
  <si>
    <t>(42.373717, -71.126041)</t>
  </si>
  <si>
    <t>700 Concord Ave Cambridge, MA</t>
  </si>
  <si>
    <t>3-5 FAYETTE ST Cambridge, MA</t>
  </si>
  <si>
    <t>(42.371057, -71.104598)</t>
  </si>
  <si>
    <t>69 Chestnut St Cambridge, MA</t>
  </si>
  <si>
    <t>(42.356452, -71.108175)</t>
  </si>
  <si>
    <t>2535 Massachusetts Ave Cambridge, MA</t>
  </si>
  <si>
    <t>(42.40005, -71.133399)</t>
  </si>
  <si>
    <t xml:space="preserve"> Aberdeen Way &amp; MOUNT AUBURN ST Cambridge, MA</t>
  </si>
  <si>
    <t xml:space="preserve"> PEARL ST &amp; Chestnut St Cambridge, MA</t>
  </si>
  <si>
    <t>144 Blanchard Rd Cambridge, MA</t>
  </si>
  <si>
    <t>(42.389933, -71.157095)</t>
  </si>
  <si>
    <t>30 Bow St Cambridge, MA</t>
  </si>
  <si>
    <t>(42.371388, -71.116299)</t>
  </si>
  <si>
    <t xml:space="preserve"> Cambridge St &amp; LEONARD AVE Cambridge, MA</t>
  </si>
  <si>
    <t>10 Cambridge Ctr Cambridge, MA</t>
  </si>
  <si>
    <t xml:space="preserve"> HARVARD ST &amp; PRESCOTT ST Cambridge, MA</t>
  </si>
  <si>
    <t>137 MOUNT AUBURN ST Cambridge, MA</t>
  </si>
  <si>
    <t>(42.374003, -71.124392)</t>
  </si>
  <si>
    <t xml:space="preserve"> Lancaster St &amp;  Cambridge, MA</t>
  </si>
  <si>
    <t>124 SHERMAN ST Cambridge, MA</t>
  </si>
  <si>
    <t>(42.389848, -71.132552)</t>
  </si>
  <si>
    <t>24.5 Antrim St Cambridge, MA</t>
  </si>
  <si>
    <t>(42.37091, -71.103279)</t>
  </si>
  <si>
    <t>387 HURON AVE Cambridge, MA</t>
  </si>
  <si>
    <t>(42.381131, -71.139656)</t>
  </si>
  <si>
    <t xml:space="preserve"> HAMILTON ST &amp; Sidney St Cambridge, MA</t>
  </si>
  <si>
    <t>1613 Cambridge St Cambridge, MA</t>
  </si>
  <si>
    <t>(42.374861, -71.108943)</t>
  </si>
  <si>
    <t>226 Massachusetts Ave Cambridge, MA</t>
  </si>
  <si>
    <t>(42.361357, -71.097017)</t>
  </si>
  <si>
    <t>27 HOWARD ST Cambridge, MA</t>
  </si>
  <si>
    <t>(42.364451, -71.110835)</t>
  </si>
  <si>
    <t xml:space="preserve"> Brookline St &amp; Franklin St Cambridge, MA</t>
  </si>
  <si>
    <t xml:space="preserve"> Bishop Allen Dr &amp; ESSEX ST Cambridge, MA</t>
  </si>
  <si>
    <t>1720 Massachusetts Ave Cambridge, MA</t>
  </si>
  <si>
    <t>(42.38384, -71.119699)</t>
  </si>
  <si>
    <t>MONTGOMERY ST</t>
  </si>
  <si>
    <t xml:space="preserve"> MONTGOMERY ST &amp; DUDLEY ST Cambridge, MA</t>
  </si>
  <si>
    <t>(42.395745, -71.133192)</t>
  </si>
  <si>
    <t>Langdon Sq</t>
  </si>
  <si>
    <t xml:space="preserve"> Massachusetts Ave &amp; Langdon Sq Cambridge, MA</t>
  </si>
  <si>
    <t xml:space="preserve"> Walden St &amp; Vassal Ln Cambridge, MA</t>
  </si>
  <si>
    <t xml:space="preserve"> MOUNT AUBURN ST &amp; PLYMPTON ST Cambridge, MA</t>
  </si>
  <si>
    <t>(42.371412, -71.117053)</t>
  </si>
  <si>
    <t xml:space="preserve"> GLENWOOD AVE &amp; PEARL ST Cambridge, MA</t>
  </si>
  <si>
    <t>(42.356512, -71.111462)</t>
  </si>
  <si>
    <t>271 Cambridge St Cambridge, MA</t>
  </si>
  <si>
    <t>(42.371219, -71.080618)</t>
  </si>
  <si>
    <t>1300 Massachusetts Ave Cambridge, MA</t>
  </si>
  <si>
    <t>(42.372816, -71.117255)</t>
  </si>
  <si>
    <t>107 MOUNT AUBURN ST Cambridge, MA</t>
  </si>
  <si>
    <t>(42.372993, -71.121887)</t>
  </si>
  <si>
    <t>820 SOMERVILLE AVE Cambridge, MA</t>
  </si>
  <si>
    <t>(42.388409, -71.118621)</t>
  </si>
  <si>
    <t>199 Windsor St Cambridge, MA</t>
  </si>
  <si>
    <t>(42.366163, -71.095852)</t>
  </si>
  <si>
    <t>42 Vassar St Cambridge, MA</t>
  </si>
  <si>
    <t>(42.361316, -71.092383)</t>
  </si>
  <si>
    <t>173 Cambridge St Cambridge, MA</t>
  </si>
  <si>
    <t>(42.371033, -71.078758)</t>
  </si>
  <si>
    <t xml:space="preserve"> FAYERWEATHER ST &amp; Brattle St Cambridge, MA</t>
  </si>
  <si>
    <t>(42.376798, -71.137313)</t>
  </si>
  <si>
    <t xml:space="preserve"> PROSPECT ST &amp; Cambridge St Cambridge, MA</t>
  </si>
  <si>
    <t xml:space="preserve"> PEARL ST &amp; Putnam Ave Cambridge, MA</t>
  </si>
  <si>
    <t>51 DAVENPORT ST Cambridge, MA</t>
  </si>
  <si>
    <t>(42.390444, -71.118481)</t>
  </si>
  <si>
    <t>NEWELL TER</t>
  </si>
  <si>
    <t xml:space="preserve"> Upland Rd &amp; NEWELL TER Cambridge, MA</t>
  </si>
  <si>
    <t>(42.385051, -71.128014)</t>
  </si>
  <si>
    <t>40 Thorndike St Cambridge, MA</t>
  </si>
  <si>
    <t>(42.369479, -71.079562)</t>
  </si>
  <si>
    <t>120 Massachusetts Ave Cambridge, MA</t>
  </si>
  <si>
    <t>(42.359768, -71.094767)</t>
  </si>
  <si>
    <t xml:space="preserve"> Craigie St &amp; Sparks St Cambridge, MA</t>
  </si>
  <si>
    <t>(42.37793, -71.13018)</t>
  </si>
  <si>
    <t>24 QUINCY ST Cambridge, MA</t>
  </si>
  <si>
    <t>(42.373472, -71.114343)</t>
  </si>
  <si>
    <t>35 Cambridgepark Dr Cambridge, MA</t>
  </si>
  <si>
    <t>(42.394796, -71.143537)</t>
  </si>
  <si>
    <t>543 Putnam Ave Cambridge, MA</t>
  </si>
  <si>
    <t>(42.357439, -71.10834)</t>
  </si>
  <si>
    <t>46 Porter Sq Cambridge, MA</t>
  </si>
  <si>
    <t>(42.362302, -71.091766)</t>
  </si>
  <si>
    <t>351 Massachusetts Ave Cambridge, MA</t>
  </si>
  <si>
    <t>(42.362817, -71.099075)</t>
  </si>
  <si>
    <t>104 Avon Hill St Cambridge, MA</t>
  </si>
  <si>
    <t>(42.386178, -71.125097)</t>
  </si>
  <si>
    <t xml:space="preserve"> ELIOT ST &amp; MOUNT AUBURN ST Cambridge, MA</t>
  </si>
  <si>
    <t xml:space="preserve"> Second St &amp;  Cambridge, MA</t>
  </si>
  <si>
    <t xml:space="preserve"> Willow St &amp;  Cambridge, MA</t>
  </si>
  <si>
    <t>43 Vassar St Cambridge, MA</t>
  </si>
  <si>
    <t>(42.362114, -71.091428)</t>
  </si>
  <si>
    <t>221 Hampshire St Cambridge, MA</t>
  </si>
  <si>
    <t>(42.373441, -71.100317)</t>
  </si>
  <si>
    <t xml:space="preserve"> Massachusetts Ave &amp; MEMORIAL DR Cambridge, MA</t>
  </si>
  <si>
    <t>(42.357364, -71.092567)</t>
  </si>
  <si>
    <t>432 Windsor St Cambridge, MA</t>
  </si>
  <si>
    <t>(42.368718, -71.094731)</t>
  </si>
  <si>
    <t>359 Rindge Ave Cambridge, MA</t>
  </si>
  <si>
    <t>(42.394532, -71.13713)</t>
  </si>
  <si>
    <t>Village St</t>
  </si>
  <si>
    <t xml:space="preserve"> Massachusetts Ave &amp; Village St Cambridge, MA</t>
  </si>
  <si>
    <t>(42.361986, -71.097962)</t>
  </si>
  <si>
    <t>250 Brattle St Cambridge, MA</t>
  </si>
  <si>
    <t>(42.375533, -71.14336)</t>
  </si>
  <si>
    <t xml:space="preserve"> PEARL ST &amp; GREEN ST Cambridge, MA</t>
  </si>
  <si>
    <t>(42.364161, -71.103175)</t>
  </si>
  <si>
    <t xml:space="preserve"> Walden St &amp; GARDEN ST Cambridge, MA</t>
  </si>
  <si>
    <t>Eaton St</t>
  </si>
  <si>
    <t xml:space="preserve"> Cherry St &amp; Eaton St Cambridge, MA</t>
  </si>
  <si>
    <t>(42.36446, -71.097304)</t>
  </si>
  <si>
    <t>81 Dana St Cambridge, MA</t>
  </si>
  <si>
    <t>(42.374365, -71.107336)</t>
  </si>
  <si>
    <t xml:space="preserve"> SHERMAN ST &amp; Walden St Cambridge, MA</t>
  </si>
  <si>
    <t>349 Columbia St Cambridge, MA</t>
  </si>
  <si>
    <t>(42.371621, -71.095314)</t>
  </si>
  <si>
    <t xml:space="preserve"> Fairmont Ave &amp; River St Cambridge, MA</t>
  </si>
  <si>
    <t>(42.362664, -71.112361)</t>
  </si>
  <si>
    <t xml:space="preserve"> Auburn St &amp;  Cambridge, MA</t>
  </si>
  <si>
    <t>126 Blanchard Rd Cambridge, MA</t>
  </si>
  <si>
    <t>(42.389375, -71.157234)</t>
  </si>
  <si>
    <t>1414 Massachusetts Ave Cambridge, MA</t>
  </si>
  <si>
    <t>(42.37379, -71.119267)</t>
  </si>
  <si>
    <t xml:space="preserve"> OXFORD AVE &amp; PRENTISS ST Cambridge, MA</t>
  </si>
  <si>
    <t>(42.384312, -71.116095)</t>
  </si>
  <si>
    <t>1921 Massachusetts Ave Cambridge, MA</t>
  </si>
  <si>
    <t xml:space="preserve"> Brattle St &amp; Fresh Pond Ln Cambridge, MA</t>
  </si>
  <si>
    <t>(42.375737, -71.142849)</t>
  </si>
  <si>
    <t>5 Cameron Ave Cambridge, MA</t>
  </si>
  <si>
    <t>(42.400924, -71.126581)</t>
  </si>
  <si>
    <t>362 River St Cambridge, MA</t>
  </si>
  <si>
    <t>(42.361602, -71.115329)</t>
  </si>
  <si>
    <t>190 Massachusetts Ave Cambridge, MA</t>
  </si>
  <si>
    <t>(42.36098, -71.096547)</t>
  </si>
  <si>
    <t>GARDNER RD</t>
  </si>
  <si>
    <t xml:space="preserve"> PROSPECT ST &amp; GARDNER RD Cambridge, MA</t>
  </si>
  <si>
    <t>(42.370894, -71.099902)</t>
  </si>
  <si>
    <t xml:space="preserve"> Concord Ave &amp; Craigie St Cambridge, MA</t>
  </si>
  <si>
    <t>(42.379415, -71.125713)</t>
  </si>
  <si>
    <t xml:space="preserve"> Massachusetts Ave &amp; Blake St Cambridge, MA</t>
  </si>
  <si>
    <t>(42.390918, -71.122259)</t>
  </si>
  <si>
    <t xml:space="preserve"> Broadway &amp; FAYETTE ST Cambridge, MA</t>
  </si>
  <si>
    <t>(42.370786, -71.104741)</t>
  </si>
  <si>
    <t>93 Rindge Ave Cambridge, MA</t>
  </si>
  <si>
    <t>(42.392954, -71.128563)</t>
  </si>
  <si>
    <t>130 Hampshire St Cambridge, MA</t>
  </si>
  <si>
    <t>(42.370459, -71.096954)</t>
  </si>
  <si>
    <t>515 Massachusetts Ave Cambridge, MA</t>
  </si>
  <si>
    <t>(42.364432, -71.101772)</t>
  </si>
  <si>
    <t>134 MOUNT AUBURN ST Cambridge, MA</t>
  </si>
  <si>
    <t>(42.373662, -71.124116)</t>
  </si>
  <si>
    <t>173 Rindge Ave Cambridge, MA</t>
  </si>
  <si>
    <t>(42.393481, -71.131413)</t>
  </si>
  <si>
    <t>179 Columbia St Cambridge, MA</t>
  </si>
  <si>
    <t>(42.367682, -71.097594)</t>
  </si>
  <si>
    <t>1847 Massachusetts Ave Cambridge, MA</t>
  </si>
  <si>
    <t>(42.387755, -71.119116)</t>
  </si>
  <si>
    <t>29 MOUNT AUBURN ST Cambridge, MA</t>
  </si>
  <si>
    <t>(42.371061, -71.115361)</t>
  </si>
  <si>
    <t>Corporal Burns Rd</t>
  </si>
  <si>
    <t>407 Concord Ave Cambridge, MA</t>
  </si>
  <si>
    <t>(42.385883, -71.137995)</t>
  </si>
  <si>
    <t>48 FAYERWEATHER ST Cambridge, MA</t>
  </si>
  <si>
    <t>(42.379572, -71.137401)</t>
  </si>
  <si>
    <t>20 ELIOT ST Cambridge, MA</t>
  </si>
  <si>
    <t>(42.371802, -71.12132)</t>
  </si>
  <si>
    <t>107 Trowbridge St Cambridge, MA</t>
  </si>
  <si>
    <t>(42.376716, -71.10964)</t>
  </si>
  <si>
    <t>362 Rindge Ave Cambridge, MA</t>
  </si>
  <si>
    <t>(42.392536, -71.138227)</t>
  </si>
  <si>
    <t>15 Vassar St Cambridge, MA</t>
  </si>
  <si>
    <t>(42.362495, -71.090356)</t>
  </si>
  <si>
    <t>77 Ames St Cambridge, MA</t>
  </si>
  <si>
    <t>(42.363621, -71.08764)</t>
  </si>
  <si>
    <t>DECATUR ST</t>
  </si>
  <si>
    <t>359 Broadway Cambridge, MA</t>
  </si>
  <si>
    <t>(42.370608, -71.103869)</t>
  </si>
  <si>
    <t>48 Sixth St Cambridge, MA</t>
  </si>
  <si>
    <t>(42.370455, -71.0849)</t>
  </si>
  <si>
    <t>167b</t>
  </si>
  <si>
    <t>167b Putnam Ave Cambridge, MA</t>
  </si>
  <si>
    <t>(42.365118, -71.113736)</t>
  </si>
  <si>
    <t xml:space="preserve"> MOUNT AUBURN ST &amp; HOMER AVE Cambridge, MA</t>
  </si>
  <si>
    <t>(42.374967, -71.148015)</t>
  </si>
  <si>
    <t>1498 Cambridge St Cambridge, MA</t>
  </si>
  <si>
    <t>(42.374115, -71.104593)</t>
  </si>
  <si>
    <t xml:space="preserve"> Windsor St &amp; MAIN ST Cambridge, MA</t>
  </si>
  <si>
    <t>FIELD ST</t>
  </si>
  <si>
    <t xml:space="preserve"> FIELD ST &amp; Fern St Cambridge, MA</t>
  </si>
  <si>
    <t>(42.387165, -71.137907)</t>
  </si>
  <si>
    <t>Allen St</t>
  </si>
  <si>
    <t xml:space="preserve"> Massachusetts Ave &amp; Allen St Cambridge, MA</t>
  </si>
  <si>
    <t>(42.389878, -71.120498)</t>
  </si>
  <si>
    <t xml:space="preserve"> Raymond St &amp; Walden St Cambridge, MA</t>
  </si>
  <si>
    <t>831 Massachusetts Ave Cambridge, MA</t>
  </si>
  <si>
    <t>(42.367211, -71.106461)</t>
  </si>
  <si>
    <t>Blanche St</t>
  </si>
  <si>
    <t xml:space="preserve"> Massachusetts Ave &amp; Blanche St Cambridge, MA</t>
  </si>
  <si>
    <t xml:space="preserve"> GREEN ST &amp; MAGAZINE ST Cambridge, MA</t>
  </si>
  <si>
    <t>534 Cambridge St Cambridge, MA</t>
  </si>
  <si>
    <t>(42.371618, -71.085234)</t>
  </si>
  <si>
    <t xml:space="preserve"> Appleton St &amp; Brattle St Cambridge, MA</t>
  </si>
  <si>
    <t>(42.377428, -71.13338)</t>
  </si>
  <si>
    <t xml:space="preserve"> River St &amp; Auburn St Cambridge, MA</t>
  </si>
  <si>
    <t>(42.364574, -71.106688)</t>
  </si>
  <si>
    <t>124 Berkshire St Cambridge, MA</t>
  </si>
  <si>
    <t>(42.371683, -71.089985)</t>
  </si>
  <si>
    <t xml:space="preserve"> Alewife Brook Pky &amp; New St Cambridge, MA</t>
  </si>
  <si>
    <t>(42.386918, -71.141123)</t>
  </si>
  <si>
    <t>1612 Cambridge St Cambridge, MA</t>
  </si>
  <si>
    <t>(42.374647, -71.108819)</t>
  </si>
  <si>
    <t>KIMBALL ST</t>
  </si>
  <si>
    <t xml:space="preserve"> KIMBALL ST &amp; Hollis St Cambridge, MA</t>
  </si>
  <si>
    <t>(42.393746, -71.128616)</t>
  </si>
  <si>
    <t>151 Columbia St Cambridge, MA</t>
  </si>
  <si>
    <t>(42.366951, -71.097985)</t>
  </si>
  <si>
    <t>1957 Massachusetts Ave Cambridge, MA</t>
  </si>
  <si>
    <t>(42.389902, -71.120264)</t>
  </si>
  <si>
    <t>Education Way</t>
  </si>
  <si>
    <t>600 Education Way Cambridge, MA</t>
  </si>
  <si>
    <t>(42.36983, -71.069732)</t>
  </si>
  <si>
    <t xml:space="preserve"> Concord Ave &amp; HURON AVE Cambridge, MA</t>
  </si>
  <si>
    <t>(42.382404, -71.130996)</t>
  </si>
  <si>
    <t xml:space="preserve"> HUNTING ST &amp;  Cambridge, MA</t>
  </si>
  <si>
    <t>Chalk St</t>
  </si>
  <si>
    <t xml:space="preserve"> MAGAZINE ST &amp; Chalk St Cambridge, MA</t>
  </si>
  <si>
    <t>(42.361261, -71.108719)</t>
  </si>
  <si>
    <t xml:space="preserve"> Massachusetts Ave &amp; Blanchard Rd Cambridge, MA</t>
  </si>
  <si>
    <t>18 HUNTING ST Cambridge, MA</t>
  </si>
  <si>
    <t>(42.373155, -71.090918)</t>
  </si>
  <si>
    <t>1340 Cambridge St Cambridge, MA</t>
  </si>
  <si>
    <t>(42.373541, -71.099812)</t>
  </si>
  <si>
    <t xml:space="preserve"> Cameron Ave &amp;  Cambridge, MA</t>
  </si>
  <si>
    <t>SEVENTH ST</t>
  </si>
  <si>
    <t>(42.37037, -71.085859)</t>
  </si>
  <si>
    <t>2427 Massachusetts Ave Cambridge, MA</t>
  </si>
  <si>
    <t>(42.397928, -71.130559)</t>
  </si>
  <si>
    <t>58 GARDEN ST Cambridge, MA</t>
  </si>
  <si>
    <t>(42.380916, -71.125995)</t>
  </si>
  <si>
    <t xml:space="preserve"> Bent St &amp; FULKERSON ST Cambridge, MA</t>
  </si>
  <si>
    <t>(42.367837, -71.087887)</t>
  </si>
  <si>
    <t xml:space="preserve"> Charles St &amp; Second St Cambridge, MA</t>
  </si>
  <si>
    <t>Columbia Ter</t>
  </si>
  <si>
    <t xml:space="preserve"> Columbia St &amp; Columbia Ter Cambridge, MA</t>
  </si>
  <si>
    <t>(42.364828, -71.09909)</t>
  </si>
  <si>
    <t xml:space="preserve"> HARVARD ST &amp; Crawford St Cambridge, MA</t>
  </si>
  <si>
    <t xml:space="preserve"> ELLERY ST &amp; Broadway Cambridge, MA</t>
  </si>
  <si>
    <t>2055 Massachusetts Ave Cambridge, MA</t>
  </si>
  <si>
    <t>(42.391393, -71.122276)</t>
  </si>
  <si>
    <t xml:space="preserve"> Rogers St &amp; FIFTH ST Cambridge, MA</t>
  </si>
  <si>
    <t>122 Norfolk St Cambridge, MA</t>
  </si>
  <si>
    <t>(42.36709, -71.099909)</t>
  </si>
  <si>
    <t>269 Brookline St Cambridge, MA</t>
  </si>
  <si>
    <t>(42.357545, -71.107988)</t>
  </si>
  <si>
    <t xml:space="preserve"> Cambridge St &amp; FELTON ST Cambridge, MA</t>
  </si>
  <si>
    <t>(42.375202, -71.112233)</t>
  </si>
  <si>
    <t>SHEA RD</t>
  </si>
  <si>
    <t>LOCKE ST</t>
  </si>
  <si>
    <t xml:space="preserve"> SHEA RD &amp; LOCKE ST Cambridge, MA</t>
  </si>
  <si>
    <t>(42.396963, -71.127625)</t>
  </si>
  <si>
    <t>Thorndike Way</t>
  </si>
  <si>
    <t xml:space="preserve"> FIRST ST &amp; Thorndike Way Cambridge, MA</t>
  </si>
  <si>
    <t>(42.369257, -71.07725)</t>
  </si>
  <si>
    <t>64 PROSPECT ST Cambridge, MA</t>
  </si>
  <si>
    <t>(42.366646, -71.102751)</t>
  </si>
  <si>
    <t xml:space="preserve"> PEARL ST &amp; Allston St Cambridge, MA</t>
  </si>
  <si>
    <t>67 Bishop Allen Dr Cambridge, MA</t>
  </si>
  <si>
    <t>(42.365116, -71.100921)</t>
  </si>
  <si>
    <t xml:space="preserve"> Washington St &amp;  Cambridge, MA</t>
  </si>
  <si>
    <t>272 Allston St Cambridge, MA</t>
  </si>
  <si>
    <t>(42.360008, -71.110823)</t>
  </si>
  <si>
    <t xml:space="preserve"> Massachusetts Ave &amp; Chester St Cambridge, MA</t>
  </si>
  <si>
    <t>(42.393011, -71.125317)</t>
  </si>
  <si>
    <t>SHERIDAN ST</t>
  </si>
  <si>
    <t xml:space="preserve"> SHERIDAN ST &amp; Wood St Cambridge, MA</t>
  </si>
  <si>
    <t>(42.387777, -71.129814)</t>
  </si>
  <si>
    <t>80 PROSPECT ST Cambridge, MA</t>
  </si>
  <si>
    <t>(42.36714, -71.102179)</t>
  </si>
  <si>
    <t>HIGH ST</t>
  </si>
  <si>
    <t>PARK AVE</t>
  </si>
  <si>
    <t xml:space="preserve"> HIGH ST &amp; PARK AVE Cambridge, MA</t>
  </si>
  <si>
    <t>(42.37809, -71.148781)</t>
  </si>
  <si>
    <t>RUFO RD</t>
  </si>
  <si>
    <t xml:space="preserve"> RUFO RD &amp;  Cambridge, MA</t>
  </si>
  <si>
    <t>468 Broadway Cambridge, MA</t>
  </si>
  <si>
    <t>(42.373951, -71.113066)</t>
  </si>
  <si>
    <t>2024 Massachusetts Ave Cambridge, MA</t>
  </si>
  <si>
    <t>(42.39062, -71.12198)</t>
  </si>
  <si>
    <t>181 SHERMAN ST Cambridge, MA</t>
  </si>
  <si>
    <t>(42.392462, -71.132896)</t>
  </si>
  <si>
    <t xml:space="preserve"> HURON AVE &amp; PARK AVE Cambridge, MA</t>
  </si>
  <si>
    <t>(42.378904, -71.14834)</t>
  </si>
  <si>
    <t>358 Broadway Cambridge, MA</t>
  </si>
  <si>
    <t>(42.370367, -71.104168)</t>
  </si>
  <si>
    <t>2143 Massachusetts Ave Cambridge, MA</t>
  </si>
  <si>
    <t>(42.392356, -71.124267)</t>
  </si>
  <si>
    <t>1623 Massachusetts Ave Cambridge, MA</t>
  </si>
  <si>
    <t>410 Norfolk St Cambridge, MA</t>
  </si>
  <si>
    <t>(42.374192, -71.095308)</t>
  </si>
  <si>
    <t>544 HURON AVE Cambridge, MA</t>
  </si>
  <si>
    <t>(42.379089, -71.145786)</t>
  </si>
  <si>
    <t>22 Concord Ave Cambridge, MA</t>
  </si>
  <si>
    <t>(42.378976, -71.125106)</t>
  </si>
  <si>
    <t>Harris St</t>
  </si>
  <si>
    <t xml:space="preserve"> Harris St &amp; PRENTISS ST Cambridge, MA</t>
  </si>
  <si>
    <t>(42.384344, -71.114779)</t>
  </si>
  <si>
    <t>292 Western Ave Cambridge, MA</t>
  </si>
  <si>
    <t>(42.364495, -71.112613)</t>
  </si>
  <si>
    <t>193 ELM ST Cambridge, MA</t>
  </si>
  <si>
    <t>(42.371483, -71.096384)</t>
  </si>
  <si>
    <t xml:space="preserve"> GREEN ST &amp; Brookline St Cambridge, MA</t>
  </si>
  <si>
    <t>1613 Massachusetts Ave Cambridge, MA</t>
  </si>
  <si>
    <t>(42.380252, -71.119702)</t>
  </si>
  <si>
    <t xml:space="preserve"> MONTAGUE ST &amp;  Cambridge, MA</t>
  </si>
  <si>
    <t>100 Blanchard Rd Cambridge, MA</t>
  </si>
  <si>
    <t>(42.387802, -71.157646)</t>
  </si>
  <si>
    <t>469 Cambridge St Cambridge, MA</t>
  </si>
  <si>
    <t>(42.371653, -71.084042)</t>
  </si>
  <si>
    <t>629 Massachusetts Ave Cambridge, MA</t>
  </si>
  <si>
    <t>(42.365287, -71.103394)</t>
  </si>
  <si>
    <t>77 HAMILTON ST Cambridge, MA</t>
  </si>
  <si>
    <t>(42.358425, -71.106244)</t>
  </si>
  <si>
    <t xml:space="preserve"> Third St &amp; Charles St Cambridge, MA</t>
  </si>
  <si>
    <t>(42.367665, -71.08112)</t>
  </si>
  <si>
    <t xml:space="preserve"> Jackson Pl &amp;  Cambridge, MA</t>
  </si>
  <si>
    <t>293 Broadway Cambridge, MA</t>
  </si>
  <si>
    <t>(42.3687, -71.099096)</t>
  </si>
  <si>
    <t>12 Waterhouse St Cambridge, MA</t>
  </si>
  <si>
    <t>(42.377374, -71.122577)</t>
  </si>
  <si>
    <t>28 Willow St Cambridge, MA</t>
  </si>
  <si>
    <t>(42.370778, -71.09295)</t>
  </si>
  <si>
    <t xml:space="preserve"> Massachusetts Ave &amp; Creighton St Cambridge, MA</t>
  </si>
  <si>
    <t>(42.390922, -71.122263)</t>
  </si>
  <si>
    <t>1611 Cambridge St Cambridge, MA</t>
  </si>
  <si>
    <t>(42.374861, -71.108304)</t>
  </si>
  <si>
    <t>EIGHTH ST</t>
  </si>
  <si>
    <t>25 EIGHTH ST Cambridge, MA</t>
  </si>
  <si>
    <t>(42.37073, -71.086564)</t>
  </si>
  <si>
    <t>2571 Massachusetts Ave Cambridge, MA</t>
  </si>
  <si>
    <t>(42.400458, -71.134533)</t>
  </si>
  <si>
    <t>23 Sacramento St Cambridge, MA</t>
  </si>
  <si>
    <t>(42.382681, -71.117266)</t>
  </si>
  <si>
    <t>98 Willow St Cambridge, MA</t>
  </si>
  <si>
    <t>(42.372201, -71.092141)</t>
  </si>
  <si>
    <t>1967 Massachusetts Ave Cambridge, MA</t>
  </si>
  <si>
    <t>(42.390066, -71.120466)</t>
  </si>
  <si>
    <t>GILMORE ST</t>
  </si>
  <si>
    <t>10 GILMORE ST Cambridge, MA</t>
  </si>
  <si>
    <t>(42.364282, -71.111395)</t>
  </si>
  <si>
    <t>FENNO ST</t>
  </si>
  <si>
    <t xml:space="preserve"> GARDEN ST &amp; FENNO ST Cambridge, MA</t>
  </si>
  <si>
    <t>(42.384778, -71.131192)</t>
  </si>
  <si>
    <t>524 Franklin St Cambridge, MA</t>
  </si>
  <si>
    <t>(42.367759, -71.111376)</t>
  </si>
  <si>
    <t>43 ROBERTS RD Cambridge, MA</t>
  </si>
  <si>
    <t>(42.377241, -71.108343)</t>
  </si>
  <si>
    <t>891 Massachusetts Ave Cambridge, MA</t>
  </si>
  <si>
    <t>(42.368192, -71.108017)</t>
  </si>
  <si>
    <t xml:space="preserve"> Alewife Brook Pky &amp; Terminal Rd Cambridge, MA</t>
  </si>
  <si>
    <t>(42.390072, -71.142139)</t>
  </si>
  <si>
    <t>241 Cambridge St Cambridge, MA</t>
  </si>
  <si>
    <t>(42.371137, -71.079952)</t>
  </si>
  <si>
    <t xml:space="preserve"> Brattle St &amp; HAWTHORNE ST Cambridge, MA</t>
  </si>
  <si>
    <t>(42.376233, -71.125649)</t>
  </si>
  <si>
    <t xml:space="preserve"> Washington Ave &amp; Upland Rd Cambridge, MA</t>
  </si>
  <si>
    <t>(42.38719, -71.124231)</t>
  </si>
  <si>
    <t xml:space="preserve"> Cambridge St &amp; Norfolk St Cambridge, MA</t>
  </si>
  <si>
    <t>117 MONTGOMERY ST Cambridge, MA</t>
  </si>
  <si>
    <t>(42.396782, -71.133112)</t>
  </si>
  <si>
    <t>183 PROSPECT ST Cambridge, MA</t>
  </si>
  <si>
    <t>(42.36992, -71.100806)</t>
  </si>
  <si>
    <t xml:space="preserve"> HURLEY ST &amp; Sixth St Cambridge, MA</t>
  </si>
  <si>
    <t>(42.368918, -71.085434)</t>
  </si>
  <si>
    <t>50 HOWARD ST Cambridge, MA</t>
  </si>
  <si>
    <t>(42.365714, -71.110813)</t>
  </si>
  <si>
    <t>Lilac Ct</t>
  </si>
  <si>
    <t xml:space="preserve"> Cardinal Medeiros Ave &amp; Lilac Ct Cambridge, MA</t>
  </si>
  <si>
    <t>(42.367259, -71.091231)</t>
  </si>
  <si>
    <t>27 White St Cambridge, MA</t>
  </si>
  <si>
    <t>(42.389033, -71.1182)</t>
  </si>
  <si>
    <t>360 PROSPECT ST Cambridge, MA</t>
  </si>
  <si>
    <t>(42.37384, -71.097607)</t>
  </si>
  <si>
    <t>815 SOMERVILLE AVE Cambridge, MA</t>
  </si>
  <si>
    <t>(42.388169, -71.118201)</t>
  </si>
  <si>
    <t xml:space="preserve"> Cambridge St &amp; MARION ST Cambridge, MA</t>
  </si>
  <si>
    <t>(42.372188, -71.088962)</t>
  </si>
  <si>
    <t xml:space="preserve"> SHERMAN ST &amp; Bellis Cir Cambridge, MA</t>
  </si>
  <si>
    <t>(42.38963, -71.132674)</t>
  </si>
  <si>
    <t>20 OXFORD AVE Cambridge, MA</t>
  </si>
  <si>
    <t>(42.376466, -71.156494)</t>
  </si>
  <si>
    <t xml:space="preserve"> PACIFIC ST &amp;  Cambridge, MA</t>
  </si>
  <si>
    <t>70 EUSTIS ST Cambridge, MA</t>
  </si>
  <si>
    <t>(42.383313, -71.113661)</t>
  </si>
  <si>
    <t>651 Concord Ave Cambridge, MA</t>
  </si>
  <si>
    <t>(42.389915, -71.148791)</t>
  </si>
  <si>
    <t>1701 Massachusetts Ave Cambridge, MA</t>
  </si>
  <si>
    <t>FRANCIS AVE</t>
  </si>
  <si>
    <t xml:space="preserve"> FRANCIS AVE &amp; River St Cambridge, MA</t>
  </si>
  <si>
    <t>(42.363569, -71.109686)</t>
  </si>
  <si>
    <t xml:space="preserve"> MAGAZINE ST &amp; MEMORIAL DR Cambridge, MA</t>
  </si>
  <si>
    <t>(42.356274, -71.114211)</t>
  </si>
  <si>
    <t>JAMES ST</t>
  </si>
  <si>
    <t xml:space="preserve"> Brattle St &amp; JAMES ST Cambridge, MA</t>
  </si>
  <si>
    <t>(42.375565, -71.123416)</t>
  </si>
  <si>
    <t>14 HAWTHORNE ST Cambridge, MA</t>
  </si>
  <si>
    <t>(42.375645, -71.125636)</t>
  </si>
  <si>
    <t>42 KINNAIRD ST Cambridge, MA</t>
  </si>
  <si>
    <t>(42.365964, -71.109067)</t>
  </si>
  <si>
    <t>1 Gibson St Cambridge, MA</t>
  </si>
  <si>
    <t>(42.37498, -71.132451)</t>
  </si>
  <si>
    <t>784 MEMORIAL DR Cambridge, MA</t>
  </si>
  <si>
    <t>(42.359723, -71.115086)</t>
  </si>
  <si>
    <t>Arlington St</t>
  </si>
  <si>
    <t>6 Arlington St Cambridge, MA</t>
  </si>
  <si>
    <t>(42.386346, -71.120152)</t>
  </si>
  <si>
    <t>480 Columbia St Cambridge, MA</t>
  </si>
  <si>
    <t>(42.369878, -71.096134)</t>
  </si>
  <si>
    <t xml:space="preserve"> Franklin St &amp; Western Ave Cambridge, MA</t>
  </si>
  <si>
    <t>268 Broadway Cambridge, MA</t>
  </si>
  <si>
    <t>(42.367646, -71.097121)</t>
  </si>
  <si>
    <t>1933 Massachusetts Ave Cambridge, MA</t>
  </si>
  <si>
    <t>(42.38961, -71.11996)</t>
  </si>
  <si>
    <t xml:space="preserve"> NORRIS ST &amp; Massachusetts Ave Cambridge, MA</t>
  </si>
  <si>
    <t>(42.39603, -71.128707)</t>
  </si>
  <si>
    <t>6 GRANT ST Cambridge, MA</t>
  </si>
  <si>
    <t>(42.36935, -71.115108)</t>
  </si>
  <si>
    <t>587 MOUNT AUBURN ST Cambridge, MA</t>
  </si>
  <si>
    <t>(42.375508, -71.145557)</t>
  </si>
  <si>
    <t>20 MARCELLA ST Cambridge, MA</t>
  </si>
  <si>
    <t>(42.371384, -71.089678)</t>
  </si>
  <si>
    <t xml:space="preserve"> Cambridge St &amp; HUNTING ST Cambridge, MA</t>
  </si>
  <si>
    <t>1809 Massachusetts Ave Cambridge, MA</t>
  </si>
  <si>
    <t>4 EXETER PARK Cambridge, MA</t>
  </si>
  <si>
    <t>(42.3847, -71.118585)</t>
  </si>
  <si>
    <t>102 Hampshire St Cambridge, MA</t>
  </si>
  <si>
    <t>(42.369193, -71.095489)</t>
  </si>
  <si>
    <t>Kirkland Rd</t>
  </si>
  <si>
    <t xml:space="preserve"> Kirkland Rd &amp; ROBERTS RD Cambridge, MA</t>
  </si>
  <si>
    <t>(42.377896, -71.108147)</t>
  </si>
  <si>
    <t>17 Putnam Ave Cambridge, MA</t>
  </si>
  <si>
    <t>(42.369606, -71.113612)</t>
  </si>
  <si>
    <t xml:space="preserve"> Hampshire St &amp; Inman St Cambridge, MA</t>
  </si>
  <si>
    <t xml:space="preserve"> MAGAZINE ST &amp; Fairmont Ave Cambridge, MA</t>
  </si>
  <si>
    <t>(42.360759, -71.109271)</t>
  </si>
  <si>
    <t xml:space="preserve"> Peabody St &amp; Cambridge St Cambridge, MA</t>
  </si>
  <si>
    <t>(42.375525, -71.118476)</t>
  </si>
  <si>
    <t xml:space="preserve"> Amherst St &amp; Massachusetts Ave Cambridge, MA</t>
  </si>
  <si>
    <t>50 KIRKLAND ST Cambridge, MA</t>
  </si>
  <si>
    <t>(42.377089, -71.111122)</t>
  </si>
  <si>
    <t xml:space="preserve"> HANCOCK ST &amp; Broadway Cambridge, MA</t>
  </si>
  <si>
    <t xml:space="preserve"> MEACHAM RD &amp; Massachusetts Ave Cambridge, MA</t>
  </si>
  <si>
    <t>95 KIRKLAND ST Cambridge, MA</t>
  </si>
  <si>
    <t>(42.378058, -71.107487)</t>
  </si>
  <si>
    <t>92 Brattle St Cambridge, MA</t>
  </si>
  <si>
    <t>(42.37588, -71.125121)</t>
  </si>
  <si>
    <t>1730 Cambridge St Cambridge, MA</t>
  </si>
  <si>
    <t>(42.375195, -71.113198)</t>
  </si>
  <si>
    <t>167 Windsor St Cambridge, MA</t>
  </si>
  <si>
    <t>(42.365454, -71.096176)</t>
  </si>
  <si>
    <t xml:space="preserve"> Amherst St &amp; Ames St Cambridge, MA</t>
  </si>
  <si>
    <t xml:space="preserve"> FIRST ST &amp; Otis St Cambridge, MA</t>
  </si>
  <si>
    <t>(42.369932, -71.077092)</t>
  </si>
  <si>
    <t>12 Sacramento St Cambridge, MA</t>
  </si>
  <si>
    <t>(42.382456, -71.118381)</t>
  </si>
  <si>
    <t>59 Sixth St Cambridge, MA</t>
  </si>
  <si>
    <t>(42.369974, -71.08528)</t>
  </si>
  <si>
    <t xml:space="preserve"> ELLERY ST &amp; Massachusetts Ave Cambridge, MA</t>
  </si>
  <si>
    <t xml:space="preserve"> River St &amp; Massachusetts Ave Cambridge, MA</t>
  </si>
  <si>
    <t>(42.365591, -71.104027)</t>
  </si>
  <si>
    <t xml:space="preserve"> HURON AVE &amp; GARDEN ST Cambridge, MA</t>
  </si>
  <si>
    <t>(42.383859, -71.129311)</t>
  </si>
  <si>
    <t>55 MAGAZINE ST Cambridge, MA</t>
  </si>
  <si>
    <t>(42.362521, -71.107503)</t>
  </si>
  <si>
    <t xml:space="preserve"> KINNAIRD ST &amp;  Cambridge, MA</t>
  </si>
  <si>
    <t xml:space="preserve"> FIRST ST &amp;  Cambridge, MA</t>
  </si>
  <si>
    <t>1369 Cambridge St Cambridge, MA</t>
  </si>
  <si>
    <t>(42.373772, -71.100389)</t>
  </si>
  <si>
    <t>160 Alewife Brook Pky Cambridge, MA</t>
  </si>
  <si>
    <t>(42.39267, -71.140967)</t>
  </si>
  <si>
    <t>202 Alewife Brook Pky Cambridge, MA</t>
  </si>
  <si>
    <t>(42.389649, -71.142418)</t>
  </si>
  <si>
    <t>MOUNT PLEASANT ST</t>
  </si>
  <si>
    <t>22 MOUNT PLEASANT ST Cambridge, MA</t>
  </si>
  <si>
    <t>(42.387295, -71.124615)</t>
  </si>
  <si>
    <t xml:space="preserve"> SUFFOLK ST &amp; Columbia St Cambridge, MA</t>
  </si>
  <si>
    <t>(42.3659, -71.09848)</t>
  </si>
  <si>
    <t>Arrow St</t>
  </si>
  <si>
    <t>1 Arrow St Cambridge, MA</t>
  </si>
  <si>
    <t>(42.371169, -71.114515)</t>
  </si>
  <si>
    <t xml:space="preserve"> Waterhouse St &amp;  Cambridge, MA</t>
  </si>
  <si>
    <t>396-</t>
  </si>
  <si>
    <t>396- Broadway Cambridge, MA</t>
  </si>
  <si>
    <t>(42.371576, -71.106899)</t>
  </si>
  <si>
    <t>450 Putnam Ave Cambridge, MA</t>
  </si>
  <si>
    <t>(42.359143, -71.111013)</t>
  </si>
  <si>
    <t xml:space="preserve"> HENRY ST &amp; ROCKINGHAM ST Cambridge, MA</t>
  </si>
  <si>
    <t>(42.3564, -71.110452)</t>
  </si>
  <si>
    <t>1039 Massachusetts Ave Cambridge, MA</t>
  </si>
  <si>
    <t>(42.36993, -71.112459)</t>
  </si>
  <si>
    <t xml:space="preserve"> Antrim St &amp;  Cambridge, MA</t>
  </si>
  <si>
    <t>1 Porter Cir Cambridge, MA</t>
  </si>
  <si>
    <t>(42.389782, -71.121581)</t>
  </si>
  <si>
    <t xml:space="preserve"> Chauncy St &amp; Massachusetts Ave Cambridge, MA</t>
  </si>
  <si>
    <t>(42.379987, -71.119923)</t>
  </si>
  <si>
    <t xml:space="preserve"> Auburn St &amp; River St Cambridge, MA</t>
  </si>
  <si>
    <t>24 Thorndike St Cambridge, MA</t>
  </si>
  <si>
    <t>(42.369399, -71.078814)</t>
  </si>
  <si>
    <t>124 Walker St Cambridge, MA</t>
  </si>
  <si>
    <t>(42.382264, -71.124112)</t>
  </si>
  <si>
    <t>110 Hampshire St Cambridge, MA</t>
  </si>
  <si>
    <t>(42.369629, -71.096019)</t>
  </si>
  <si>
    <t xml:space="preserve"> Ames St &amp; MEMORIAL DR Cambridge, MA</t>
  </si>
  <si>
    <t>(42.359238, -71.087162)</t>
  </si>
  <si>
    <t>56 GARDEN ST Cambridge, MA</t>
  </si>
  <si>
    <t>(42.380745, -71.125938)</t>
  </si>
  <si>
    <t xml:space="preserve"> Cambridge St &amp; HIGHLAND AVE Cambridge, MA</t>
  </si>
  <si>
    <t xml:space="preserve"> QUINCY ST &amp;  Cambridge, MA</t>
  </si>
  <si>
    <t xml:space="preserve"> PINE ST &amp; Washington Ave Cambridge, MA</t>
  </si>
  <si>
    <t>(42.365209, -71.097911)</t>
  </si>
  <si>
    <t xml:space="preserve"> GARDEN ST &amp; Walker St Cambridge, MA</t>
  </si>
  <si>
    <t>(42.379657, -71.124694)</t>
  </si>
  <si>
    <t>100 Binney St Cambridge, MA</t>
  </si>
  <si>
    <t>(42.365117, -71.080833)</t>
  </si>
  <si>
    <t>93 Richdale Ave Cambridge, MA</t>
  </si>
  <si>
    <t>(42.388859, -71.124472)</t>
  </si>
  <si>
    <t>145 Brattle St Cambridge, MA</t>
  </si>
  <si>
    <t>(42.378056, -71.130677)</t>
  </si>
  <si>
    <t>806 Massachusetts Ave Cambridge, MA</t>
  </si>
  <si>
    <t>(42.366744, -71.106221)</t>
  </si>
  <si>
    <t>670 Cushing St Cambridge, MA</t>
  </si>
  <si>
    <t>(42.377823, -71.152069)</t>
  </si>
  <si>
    <t>108 REED ST Cambridge, MA</t>
  </si>
  <si>
    <t>(42.396418, -71.132529)</t>
  </si>
  <si>
    <t xml:space="preserve"> Portland St &amp; Broadway Cambridge, MA</t>
  </si>
  <si>
    <t xml:space="preserve"> Brattle St &amp; Massachusetts Ave Cambridge, MA</t>
  </si>
  <si>
    <t>746 Cambridge St Cambridge, MA</t>
  </si>
  <si>
    <t>(42.372139, -71.089348)</t>
  </si>
  <si>
    <t>287 PROSPECT ST Cambridge, MA</t>
  </si>
  <si>
    <t>(42.37251, -71.099131)</t>
  </si>
  <si>
    <t xml:space="preserve"> Washington Ave &amp; Windsor St Cambridge, MA</t>
  </si>
  <si>
    <t>(42.364863, -71.096266)</t>
  </si>
  <si>
    <t>HOLYOKE PL</t>
  </si>
  <si>
    <t xml:space="preserve"> MOUNT AUBURN ST &amp; HOLYOKE PL Cambridge, MA</t>
  </si>
  <si>
    <t>(42.371757, -71.117847)</t>
  </si>
  <si>
    <t>873 Cambridge St Cambridge, MA</t>
  </si>
  <si>
    <t>(42.372597, -71.091357)</t>
  </si>
  <si>
    <t>Lopez Ave</t>
  </si>
  <si>
    <t xml:space="preserve"> HURLEY ST &amp; Lopez Ave Cambridge, MA</t>
  </si>
  <si>
    <t>(42.368203, -71.079856)</t>
  </si>
  <si>
    <t xml:space="preserve"> HAYWARD ST &amp; Amherst St Cambridge, MA</t>
  </si>
  <si>
    <t xml:space="preserve"> HARVARD ST &amp; Columbia St Cambridge, MA</t>
  </si>
  <si>
    <t xml:space="preserve"> Cambridge St &amp; FULKERSON ST Cambridge, MA</t>
  </si>
  <si>
    <t>(42.37192, -71.086872)</t>
  </si>
  <si>
    <t>1  Cambridge, MA</t>
  </si>
  <si>
    <t>402 Norfolk St Cambridge, MA</t>
  </si>
  <si>
    <t>(42.374074, -71.095548)</t>
  </si>
  <si>
    <t>70 Amherst St Cambridge, MA</t>
  </si>
  <si>
    <t>(42.360034, -71.087128)</t>
  </si>
  <si>
    <t>275 FRESH POND PKY Cambridge, MA</t>
  </si>
  <si>
    <t>(42.383769, -71.141606)</t>
  </si>
  <si>
    <t>285 FRESH POND PKY Cambridge, MA</t>
  </si>
  <si>
    <t>(42.384559, -71.141664)</t>
  </si>
  <si>
    <t>45 Yerxa Rd Cambridge, MA</t>
  </si>
  <si>
    <t>(42.39169, -71.129329)</t>
  </si>
  <si>
    <t xml:space="preserve"> GARDEN ST &amp; Bond St Cambridge, MA</t>
  </si>
  <si>
    <t>(42.381403, -71.126133)</t>
  </si>
  <si>
    <t xml:space="preserve"> EIGHTH ST &amp; Otis St Cambridge, MA</t>
  </si>
  <si>
    <t>(42.371125, -71.086287)</t>
  </si>
  <si>
    <t>419 Concord Ave Cambridge, MA</t>
  </si>
  <si>
    <t>(42.385946, -71.138544)</t>
  </si>
  <si>
    <t>270 Concord Ave Cambridge, MA</t>
  </si>
  <si>
    <t>(42.383381, -71.133257)</t>
  </si>
  <si>
    <t xml:space="preserve"> Rindge Ave &amp; SHERMAN ST Cambridge, MA</t>
  </si>
  <si>
    <t>(42.393492, -71.132871)</t>
  </si>
  <si>
    <t>Audrey St</t>
  </si>
  <si>
    <t xml:space="preserve"> Audrey St &amp; Vassar St Cambridge, MA</t>
  </si>
  <si>
    <t>(42.35543, -71.104469)</t>
  </si>
  <si>
    <t>730 Concord Ave Cambridge, MA</t>
  </si>
  <si>
    <t>1201 Massachusetts Ave Cambridge, MA</t>
  </si>
  <si>
    <t>(42.37184, -71.114565)</t>
  </si>
  <si>
    <t>PURRINGTON ST</t>
  </si>
  <si>
    <t xml:space="preserve"> PACIFIC ST &amp; PURRINGTON ST Cambridge, MA</t>
  </si>
  <si>
    <t>(42.359484, -71.100985)</t>
  </si>
  <si>
    <t>6 PLYMPTON ST Cambridge, MA</t>
  </si>
  <si>
    <t>(42.372429, -71.116469)</t>
  </si>
  <si>
    <t>259 Western Ave Cambridge, MA</t>
  </si>
  <si>
    <t>(42.364712, -71.111855)</t>
  </si>
  <si>
    <t>288 Norfolk St Cambridge, MA</t>
  </si>
  <si>
    <t>(42.371296, -71.097265)</t>
  </si>
  <si>
    <t>167 ELM ST Cambridge, MA</t>
  </si>
  <si>
    <t>(42.3709, -71.096717)</t>
  </si>
  <si>
    <t xml:space="preserve"> Porter Rd &amp;  Cambridge, MA</t>
  </si>
  <si>
    <t xml:space="preserve"> Hampshire St &amp; Amory Pl Cambridge, MA</t>
  </si>
  <si>
    <t xml:space="preserve"> FARWELL PL &amp; Brattle St Cambridge, MA</t>
  </si>
  <si>
    <t>277 Rindge Ave Cambridge, MA</t>
  </si>
  <si>
    <t>(42.393705, -71.135296)</t>
  </si>
  <si>
    <t xml:space="preserve"> Franklin St &amp; River St Cambridge, MA</t>
  </si>
  <si>
    <t xml:space="preserve"> Putnam Ave &amp; Western Ave Cambridge, MA</t>
  </si>
  <si>
    <t>850 Massachusetts Ave Cambridge, MA</t>
  </si>
  <si>
    <t>(42.367101, -71.107419)</t>
  </si>
  <si>
    <t>5 PEARL ST Cambridge, MA</t>
  </si>
  <si>
    <t>(42.36461, -71.102678)</t>
  </si>
  <si>
    <t>29 GARDEN ST Cambridge, MA</t>
  </si>
  <si>
    <t>(42.378811, -71.123895)</t>
  </si>
  <si>
    <t xml:space="preserve"> JFK St &amp; Winthrop Sq Cambridge, MA</t>
  </si>
  <si>
    <t>100 HANCOCK ST Cambridge, MA</t>
  </si>
  <si>
    <t>(42.368963, -71.108019)</t>
  </si>
  <si>
    <t>32 Vassar St Cambridge, MA</t>
  </si>
  <si>
    <t>(42.361735, -71.091339)</t>
  </si>
  <si>
    <t>Winslow St</t>
  </si>
  <si>
    <t xml:space="preserve"> Winslow St &amp;  Cambridge, MA</t>
  </si>
  <si>
    <t>303 Broadway Cambridge, MA</t>
  </si>
  <si>
    <t>(42.368945, -71.099721)</t>
  </si>
  <si>
    <t>34 KIRKLAND ST Cambridge, MA</t>
  </si>
  <si>
    <t>(42.376593, -71.113029)</t>
  </si>
  <si>
    <t>89 ELM ST Cambridge, MA</t>
  </si>
  <si>
    <t>(42.369429, -71.097623)</t>
  </si>
  <si>
    <t>34 OXFORD AVE Cambridge, MA</t>
  </si>
  <si>
    <t>(42.37694, -71.156026)</t>
  </si>
  <si>
    <t>11 OXFORD AVE Cambridge, MA</t>
  </si>
  <si>
    <t>(42.376094, -71.156143)</t>
  </si>
  <si>
    <t>235 Albany St Cambridge, MA</t>
  </si>
  <si>
    <t>(42.358865, -71.100702)</t>
  </si>
  <si>
    <t>28 Wendell St Cambridge, MA</t>
  </si>
  <si>
    <t>(42.381523, -71.117462)</t>
  </si>
  <si>
    <t>73 MAGAZINE ST Cambridge, MA</t>
  </si>
  <si>
    <t>(42.361627, -71.108531)</t>
  </si>
  <si>
    <t>1151 Cambridge St Cambridge, MA</t>
  </si>
  <si>
    <t>(42.373254, -71.096451)</t>
  </si>
  <si>
    <t>36 PARKER ST Cambridge, MA</t>
  </si>
  <si>
    <t>(42.379749, -71.128431)</t>
  </si>
  <si>
    <t>705 Concord Ave Cambridge, MA</t>
  </si>
  <si>
    <t>(42.390264, -71.151591)</t>
  </si>
  <si>
    <t>583 MOUNT AUBURN ST Cambridge, MA</t>
  </si>
  <si>
    <t>(42.375426, -71.145214)</t>
  </si>
  <si>
    <t>316 Webster Ave Cambridge, MA</t>
  </si>
  <si>
    <t>(42.373894, -71.094641)</t>
  </si>
  <si>
    <t>FROST TER</t>
  </si>
  <si>
    <t>NEWPORT RD</t>
  </si>
  <si>
    <t xml:space="preserve"> Massachusetts Ave &amp; NEWPORT RD Cambridge, MA</t>
  </si>
  <si>
    <t>(42.385839, -71.119287)</t>
  </si>
  <si>
    <t>372 PROSPECT ST Cambridge, MA</t>
  </si>
  <si>
    <t>(42.374157, -71.097458)</t>
  </si>
  <si>
    <t>344 Broadway Cambridge, MA</t>
  </si>
  <si>
    <t>(42.370082, -71.103382)</t>
  </si>
  <si>
    <t xml:space="preserve"> Franklin St &amp; Bay St Cambridge, MA</t>
  </si>
  <si>
    <t>(42.367757, -71.111097)</t>
  </si>
  <si>
    <t>279 River St Cambridge, MA</t>
  </si>
  <si>
    <t>(42.362568, -71.112881)</t>
  </si>
  <si>
    <t>184 HARVARD ST Cambridge, MA</t>
  </si>
  <si>
    <t>(42.366627, -71.097013)</t>
  </si>
  <si>
    <t>Kendall St</t>
  </si>
  <si>
    <t>350 Kendall St Cambridge, MA</t>
  </si>
  <si>
    <t>(42.3635, -71.081934)</t>
  </si>
  <si>
    <t xml:space="preserve"> Webster Ave &amp; York St Cambridge, MA</t>
  </si>
  <si>
    <t>(42.36999, -71.093404)</t>
  </si>
  <si>
    <t>10 MIFFLIN PL Cambridge, MA</t>
  </si>
  <si>
    <t>(42.373473, -71.121899)</t>
  </si>
  <si>
    <t xml:space="preserve"> Monsignor OBrien Hwy &amp;  Cambridge, MA</t>
  </si>
  <si>
    <t xml:space="preserve"> PLEASANT ST &amp; Putnam Ave Cambridge, MA</t>
  </si>
  <si>
    <t>1667 Massachusetts Ave Cambridge, MA</t>
  </si>
  <si>
    <t>(42.382121, -71.119493)</t>
  </si>
  <si>
    <t>1000 Cambridge St Cambridge, MA</t>
  </si>
  <si>
    <t>(42.372653, -71.093451)</t>
  </si>
  <si>
    <t>REMINGTON ST</t>
  </si>
  <si>
    <t xml:space="preserve"> PLYMPTON ST &amp; MOUNT AUBURN ST Cambridge, MA</t>
  </si>
  <si>
    <t>323 Allston St Cambridge, MA</t>
  </si>
  <si>
    <t>(42.360984, -71.112198)</t>
  </si>
  <si>
    <t>545 Concord Ave Cambridge, MA</t>
  </si>
  <si>
    <t>(42.388094, -71.142565)</t>
  </si>
  <si>
    <t>185 Alewife Brook Pky Cambridge, MA</t>
  </si>
  <si>
    <t>(42.390208, -71.142109)</t>
  </si>
  <si>
    <t xml:space="preserve"> Norfolk St &amp; Bishop Allen Dr Cambridge, MA</t>
  </si>
  <si>
    <t>679 MAIN ST Cambridge, MA</t>
  </si>
  <si>
    <t>(42.36307, -71.094164)</t>
  </si>
  <si>
    <t xml:space="preserve"> MOUNT AUBURN ST &amp; HOLYOKE ST Cambridge, MA</t>
  </si>
  <si>
    <t>(42.37197, -71.118574)</t>
  </si>
  <si>
    <t>MILL ST</t>
  </si>
  <si>
    <t xml:space="preserve"> PLYMPTON ST &amp; MILL ST Cambridge, MA</t>
  </si>
  <si>
    <t>(42.37025, -71.117751)</t>
  </si>
  <si>
    <t xml:space="preserve"> Massachusetts Ave &amp; Western Ave Cambridge, MA</t>
  </si>
  <si>
    <t>10 Cushing St Cambridge, MA</t>
  </si>
  <si>
    <t xml:space="preserve"> DAVENPORT ST &amp; ELM ST Cambridge, MA</t>
  </si>
  <si>
    <t>(42.39056, -71.117958)</t>
  </si>
  <si>
    <t xml:space="preserve"> Waterhouse St &amp; Concord Ave Cambridge, MA</t>
  </si>
  <si>
    <t>(42.377512, -71.122097)</t>
  </si>
  <si>
    <t>640 Concord Ave Cambridge, MA</t>
  </si>
  <si>
    <t>(42.389121, -71.148189)</t>
  </si>
  <si>
    <t xml:space="preserve"> Brattle St &amp; Larch Rd Cambridge, MA</t>
  </si>
  <si>
    <t>(42.375885, -71.1421)</t>
  </si>
  <si>
    <t>41 Tremont St Cambridge, MA</t>
  </si>
  <si>
    <t>(42.37106, -71.098544)</t>
  </si>
  <si>
    <t>Warren Pl</t>
  </si>
  <si>
    <t xml:space="preserve"> Cambridge St &amp; Warren Pl Cambridge, MA</t>
  </si>
  <si>
    <t>2500 Massachusetts Ave Cambridge, MA</t>
  </si>
  <si>
    <t>(42.3989, -71.132425)</t>
  </si>
  <si>
    <t>RICE CIR</t>
  </si>
  <si>
    <t xml:space="preserve"> Massachusetts Ave &amp; RICE CIR Cambridge, MA</t>
  </si>
  <si>
    <t>2465 Massachusetts Ave Cambridge, MA</t>
  </si>
  <si>
    <t>(42.398821, -71.131704)</t>
  </si>
  <si>
    <t>183 HARVEY ST Cambridge, MA</t>
  </si>
  <si>
    <t>(42.397558, -71.135664)</t>
  </si>
  <si>
    <t>424 Windsor St Cambridge, MA</t>
  </si>
  <si>
    <t>(42.371346, -71.093692)</t>
  </si>
  <si>
    <t>691 Concord Ave Cambridge, MA</t>
  </si>
  <si>
    <t>(42.390258, -71.150973)</t>
  </si>
  <si>
    <t xml:space="preserve"> Western Ave &amp;  Cambridge, MA</t>
  </si>
  <si>
    <t xml:space="preserve"> SPRING ST &amp; SEVENTH ST Cambridge, MA</t>
  </si>
  <si>
    <t>(42.369692, -71.086016)</t>
  </si>
  <si>
    <t>204 Columbia St Cambridge, MA</t>
  </si>
  <si>
    <t>(42.368239, -71.097026)</t>
  </si>
  <si>
    <t xml:space="preserve"> Massachusetts Ave &amp; Sacramento St Cambridge, MA</t>
  </si>
  <si>
    <t>(42.382584, -71.119643)</t>
  </si>
  <si>
    <t xml:space="preserve"> Broadway &amp; HIGHLAND AVE Cambridge, MA</t>
  </si>
  <si>
    <t>(42.371618, -71.106847)</t>
  </si>
  <si>
    <t>255 Broadway Cambridge, MA</t>
  </si>
  <si>
    <t>(42.367543, -71.096238)</t>
  </si>
  <si>
    <t xml:space="preserve"> MEMORIAL DR &amp; Massachusetts Ave Cambridge, MA</t>
  </si>
  <si>
    <t xml:space="preserve"> Binney St &amp; Second St Cambridge, MA</t>
  </si>
  <si>
    <t>(42.365354, -71.079863)</t>
  </si>
  <si>
    <t xml:space="preserve"> Cambridge St &amp; DAY ST Cambridge, MA</t>
  </si>
  <si>
    <t xml:space="preserve"> MAIN ST &amp; Broadway Cambridge, MA</t>
  </si>
  <si>
    <t>(42.362071, -71.082667)</t>
  </si>
  <si>
    <t xml:space="preserve"> MOULTON ST &amp; Concord Ave Cambridge, MA</t>
  </si>
  <si>
    <t>ESTEN ST</t>
  </si>
  <si>
    <t xml:space="preserve"> FENNO ST &amp; ESTEN ST Cambridge, MA</t>
  </si>
  <si>
    <t>(42.3856, -71.12904)</t>
  </si>
  <si>
    <t>ERICSSON ST</t>
  </si>
  <si>
    <t xml:space="preserve"> Belmont St &amp; ERICSSON ST Cambridge, MA</t>
  </si>
  <si>
    <t>(42.375191, -71.154785)</t>
  </si>
  <si>
    <t xml:space="preserve"> Sixth St &amp;  Cambridge, MA</t>
  </si>
  <si>
    <t xml:space="preserve"> HARVARD ST &amp; ESSEX ST Cambridge, MA</t>
  </si>
  <si>
    <t>(42.367963, -71.100785)</t>
  </si>
  <si>
    <t xml:space="preserve"> Rindge Ave &amp; Cedar St Cambridge, MA</t>
  </si>
  <si>
    <t>(42.393375, -71.130813)</t>
  </si>
  <si>
    <t>660 Cambridge St Cambridge, MA</t>
  </si>
  <si>
    <t>(42.371918, -71.087614)</t>
  </si>
  <si>
    <t xml:space="preserve"> Hampshire St &amp; Portland St Cambridge, MA</t>
  </si>
  <si>
    <t>(42.366295, -71.091782)</t>
  </si>
  <si>
    <t xml:space="preserve"> Brookline St &amp; Waverly St Cambridge, MA</t>
  </si>
  <si>
    <t>(42.355175, -71.110278)</t>
  </si>
  <si>
    <t>North Point Blvd</t>
  </si>
  <si>
    <t>GILMORE BRDG</t>
  </si>
  <si>
    <t xml:space="preserve"> North Point Blvd &amp; GILMORE BRDG Cambridge, MA</t>
  </si>
  <si>
    <t>(42.370802, -71.071772)</t>
  </si>
  <si>
    <t>790 Concord Ave Cambridge, MA</t>
  </si>
  <si>
    <t>(42.39098, -71.157206)</t>
  </si>
  <si>
    <t xml:space="preserve"> Trowbridge St &amp; Cambridge St Cambridge, MA</t>
  </si>
  <si>
    <t>(42.374918, -71.11006)</t>
  </si>
  <si>
    <t>0 GARDEN ST Cambridge, MA</t>
  </si>
  <si>
    <t>(42.37543, -71.120458)</t>
  </si>
  <si>
    <t>70 Vassar St Cambridge, MA</t>
  </si>
  <si>
    <t>(42.360783, -71.093293)</t>
  </si>
  <si>
    <t xml:space="preserve"> KIRKLAND ST &amp; SUMNER RD Cambridge, MA</t>
  </si>
  <si>
    <t>(42.377006, -71.112334)</t>
  </si>
  <si>
    <t xml:space="preserve"> Broadway &amp; DAVIS ST Cambridge, MA</t>
  </si>
  <si>
    <t>(42.36602, -71.092644)</t>
  </si>
  <si>
    <t>178 Hampshire St Cambridge, MA</t>
  </si>
  <si>
    <t>(42.372185, -71.099053)</t>
  </si>
  <si>
    <t xml:space="preserve"> Winslow St &amp; SHERMAN ST Cambridge, MA</t>
  </si>
  <si>
    <t>(42.384553, -71.12985)</t>
  </si>
  <si>
    <t>260 Columbia St Cambridge, MA</t>
  </si>
  <si>
    <t>(42.369462, -71.096339)</t>
  </si>
  <si>
    <t xml:space="preserve"> MAGAZINE ST &amp; HAMILTON ST Cambridge, MA</t>
  </si>
  <si>
    <t>(42.360407, -71.109659)</t>
  </si>
  <si>
    <t xml:space="preserve"> HURON AVE &amp; Concord Ave Cambridge, MA</t>
  </si>
  <si>
    <t>192 Brattle St Cambridge, MA</t>
  </si>
  <si>
    <t>(42.376202, -71.138113)</t>
  </si>
  <si>
    <t xml:space="preserve"> Cedar St &amp; Rindge Ave Cambridge, MA</t>
  </si>
  <si>
    <t xml:space="preserve"> Massachusetts Ave &amp; Linden St Cambridge, MA</t>
  </si>
  <si>
    <t>(42.372887, -71.117119)</t>
  </si>
  <si>
    <t xml:space="preserve"> Inman St &amp;  Cambridge, MA</t>
  </si>
  <si>
    <t xml:space="preserve"> Massachusetts Ave &amp; Central Sq Cambridge, MA</t>
  </si>
  <si>
    <t>(42.36559, -71.104016)</t>
  </si>
  <si>
    <t>97 Aberdeen Way Cambridge, MA</t>
  </si>
  <si>
    <t>(42.378153, -71.147021)</t>
  </si>
  <si>
    <t>196 Raymond St Cambridge, MA</t>
  </si>
  <si>
    <t>(42.389206, -71.128816)</t>
  </si>
  <si>
    <t>41 Hampshire St Cambridge, MA</t>
  </si>
  <si>
    <t>(42.366708, -71.091984)</t>
  </si>
  <si>
    <t>Elmwood Ave</t>
  </si>
  <si>
    <t>33 Elmwood Ave Cambridge, MA</t>
  </si>
  <si>
    <t>(42.375509, -71.138316)</t>
  </si>
  <si>
    <t>38 Aberdeen Way Cambridge, MA</t>
  </si>
  <si>
    <t>(42.376307, -71.14636)</t>
  </si>
  <si>
    <t>3 DAVENPORT ST Cambridge, MA</t>
  </si>
  <si>
    <t>(42.389788, -71.119565)</t>
  </si>
  <si>
    <t xml:space="preserve"> North Point Blvd &amp; Education Way Cambridge, MA</t>
  </si>
  <si>
    <t>(42.369825, -71.069734)</t>
  </si>
  <si>
    <t>306 PROSPECT ST Cambridge, MA</t>
  </si>
  <si>
    <t>(42.372788, -71.098443)</t>
  </si>
  <si>
    <t>150 ERIE ST Cambridge, MA</t>
  </si>
  <si>
    <t>(42.359436, -71.106875)</t>
  </si>
  <si>
    <t>97 PINE ST Cambridge, MA</t>
  </si>
  <si>
    <t>(42.365769, -71.097768)</t>
  </si>
  <si>
    <t>100 Cambridge St Cambridge, MA</t>
  </si>
  <si>
    <t>280 GREEN ST Cambridge, MA</t>
  </si>
  <si>
    <t>(42.364628, -71.104087)</t>
  </si>
  <si>
    <t xml:space="preserve"> Gore St &amp; LAMBERT ST Cambridge, MA</t>
  </si>
  <si>
    <t>(42.373046, -71.086493)</t>
  </si>
  <si>
    <t xml:space="preserve"> FIRST ST &amp; Cambridgeside Pl Cambridge, MA</t>
  </si>
  <si>
    <t>850 Cambridge St Cambridge, MA</t>
  </si>
  <si>
    <t>(42.372324, -71.091316)</t>
  </si>
  <si>
    <t>320 Broadway Cambridge, MA</t>
  </si>
  <si>
    <t>(42.36918, -71.101398)</t>
  </si>
  <si>
    <t xml:space="preserve"> HOLYOKE ST &amp;  Cambridge, MA</t>
  </si>
  <si>
    <t>232 Broadway Cambridge, MA</t>
  </si>
  <si>
    <t>(42.366661, -71.094596)</t>
  </si>
  <si>
    <t>75 PLYMOUTH ST Cambridge, MA</t>
  </si>
  <si>
    <t>(42.369047, -71.093819)</t>
  </si>
  <si>
    <t>457 MOUNT AUBURN ST Cambridge, MA</t>
  </si>
  <si>
    <t>(42.375245, -71.140649)</t>
  </si>
  <si>
    <t xml:space="preserve"> ORCHARD ST &amp; Blake St Cambridge, MA</t>
  </si>
  <si>
    <t>(42.391837, -71.121002)</t>
  </si>
  <si>
    <t>SOUTH ST</t>
  </si>
  <si>
    <t xml:space="preserve"> JFK St &amp; SOUTH ST Cambridge, MA</t>
  </si>
  <si>
    <t>(42.371633, -71.120922)</t>
  </si>
  <si>
    <t>350 Third St Cambridge, MA</t>
  </si>
  <si>
    <t>(42.363675, -71.083353)</t>
  </si>
  <si>
    <t>15 HARDING ST Cambridge, MA</t>
  </si>
  <si>
    <t>(42.373007, -71.090603)</t>
  </si>
  <si>
    <t>Tufts St</t>
  </si>
  <si>
    <t xml:space="preserve"> PEARL ST &amp; Tufts St Cambridge, MA</t>
  </si>
  <si>
    <t>(42.357029, -71.110911)</t>
  </si>
  <si>
    <t>75 HANCOCK ST Cambridge, MA</t>
  </si>
  <si>
    <t>(42.368631, -71.108666)</t>
  </si>
  <si>
    <t>1702 Massachusetts Ave Cambridge, MA</t>
  </si>
  <si>
    <t>(42.383178, -71.119761)</t>
  </si>
  <si>
    <t>Dana Pl</t>
  </si>
  <si>
    <t xml:space="preserve"> Massachusetts Ave &amp; Dana Pl Cambridge, MA</t>
  </si>
  <si>
    <t>(42.369169, -71.110776)</t>
  </si>
  <si>
    <t xml:space="preserve"> JAY ST &amp; KINNAIRD ST Cambridge, MA</t>
  </si>
  <si>
    <t>(42.366676, -71.11017)</t>
  </si>
  <si>
    <t>JEFFERSON PARK</t>
  </si>
  <si>
    <t>6 JEFFERSON PARK Cambridge, MA</t>
  </si>
  <si>
    <t>(42.372926, -71.088262)</t>
  </si>
  <si>
    <t>17 SHEA RD Cambridge, MA</t>
  </si>
  <si>
    <t>(42.396649, -71.128311)</t>
  </si>
  <si>
    <t xml:space="preserve"> Ware St &amp; HARVARD ST Cambridge, MA</t>
  </si>
  <si>
    <t>(42.37184, -71.11343)</t>
  </si>
  <si>
    <t>195 PROSPECT ST Cambridge, MA</t>
  </si>
  <si>
    <t>(42.370164, -71.100834)</t>
  </si>
  <si>
    <t xml:space="preserve"> Massachusetts Ave &amp; Woodbridge St Cambridge, MA</t>
  </si>
  <si>
    <t>592 HURON AVE Cambridge, MA</t>
  </si>
  <si>
    <t>(42.378819, -71.14884)</t>
  </si>
  <si>
    <t>860 Massachusetts Ave Cambridge, MA</t>
  </si>
  <si>
    <t>(42.367482, -71.107324)</t>
  </si>
  <si>
    <t xml:space="preserve"> Winthrop Sq &amp; JFK St Cambridge, MA</t>
  </si>
  <si>
    <t>(42.37215, -71.120497)</t>
  </si>
  <si>
    <t xml:space="preserve"> Brookline St &amp; Putnam Ave Cambridge, MA</t>
  </si>
  <si>
    <t>9 SHERIDAN ST Cambridge, MA</t>
  </si>
  <si>
    <t>(42.388387, -71.128644)</t>
  </si>
  <si>
    <t xml:space="preserve"> GARDEN ST &amp; Winslow St Cambridge, MA</t>
  </si>
  <si>
    <t>(42.384195, -71.130211)</t>
  </si>
  <si>
    <t xml:space="preserve"> Market St &amp; Windsor St Cambridge, MA</t>
  </si>
  <si>
    <t>Acacia St</t>
  </si>
  <si>
    <t xml:space="preserve"> Acacia St &amp; Bishop Allen Dr Cambridge, MA</t>
  </si>
  <si>
    <t>70 Porter Rd Cambridge, MA</t>
  </si>
  <si>
    <t>(42.389726, -71.121236)</t>
  </si>
  <si>
    <t>43 HOMER AVE Cambridge, MA</t>
  </si>
  <si>
    <t>(42.376301, -71.148105)</t>
  </si>
  <si>
    <t xml:space="preserve"> Walker St &amp; GARDEN ST Cambridge, MA</t>
  </si>
  <si>
    <t xml:space="preserve"> Massachusetts Ave &amp; Cogswell Ave Cambridge, MA</t>
  </si>
  <si>
    <t>(42.391768, -71.123875)</t>
  </si>
  <si>
    <t>59 Rindge Ave Cambridge, MA</t>
  </si>
  <si>
    <t>(42.392667, -71.127353)</t>
  </si>
  <si>
    <t>435 Broadway Cambridge, MA</t>
  </si>
  <si>
    <t xml:space="preserve"> GARDEN ST &amp; Shepard St Cambridge, MA</t>
  </si>
  <si>
    <t>(42.380117, -71.125057)</t>
  </si>
  <si>
    <t xml:space="preserve"> FRESH POND PKY &amp; Concord Ave Cambridge, MA</t>
  </si>
  <si>
    <t>(42.38674, -71.141025)</t>
  </si>
  <si>
    <t xml:space="preserve"> River St &amp; Fairmont Ave Cambridge, MA</t>
  </si>
  <si>
    <t xml:space="preserve"> Peabody St &amp; Broadway Cambridge, MA</t>
  </si>
  <si>
    <t>96 Concord Ave Cambridge, MA</t>
  </si>
  <si>
    <t>(42.381294, -71.129389)</t>
  </si>
  <si>
    <t xml:space="preserve"> Second St &amp; Binney St Cambridge, MA</t>
  </si>
  <si>
    <t xml:space="preserve"> Franklin St &amp; Blanche St Cambridge, MA</t>
  </si>
  <si>
    <t>(42.361555, -71.100224)</t>
  </si>
  <si>
    <t xml:space="preserve"> DUDLEY ST &amp; Massachusetts Ave Cambridge, MA</t>
  </si>
  <si>
    <t>(42.396635, -71.129385)</t>
  </si>
  <si>
    <t>99 LEXINGTON AVE Cambridge, MA</t>
  </si>
  <si>
    <t>(42.378492, -71.140243)</t>
  </si>
  <si>
    <t xml:space="preserve"> GARDEN ST &amp; Waterhouse St Cambridge, MA</t>
  </si>
  <si>
    <t>(42.377307, -71.122863)</t>
  </si>
  <si>
    <t>2254 Massachusetts Ave Cambridge, MA</t>
  </si>
  <si>
    <t>(42.394062, -71.127055)</t>
  </si>
  <si>
    <t xml:space="preserve"> PRENTISS ST &amp; OXFORD AVE Cambridge, MA</t>
  </si>
  <si>
    <t>(42.37561, -71.156672)</t>
  </si>
  <si>
    <t>114 MAGAZINE ST Cambridge, MA</t>
  </si>
  <si>
    <t>(42.35993, -71.110061)</t>
  </si>
  <si>
    <t xml:space="preserve"> Land Blvd &amp; Cambridge Ctr Cambridge, MA</t>
  </si>
  <si>
    <t xml:space="preserve"> Amory St &amp;  Cambridge, MA</t>
  </si>
  <si>
    <t xml:space="preserve"> MAGAZINE ST &amp; GLENWOOD AVE Cambridge, MA</t>
  </si>
  <si>
    <t>(42.357376, -71.112994)</t>
  </si>
  <si>
    <t>1430 Massachusetts Ave Cambridge, MA</t>
  </si>
  <si>
    <t>(42.374014, -71.119122)</t>
  </si>
  <si>
    <t xml:space="preserve"> MOUNT AUBURN ST &amp; FRESH POND PKY Cambridge, MA</t>
  </si>
  <si>
    <t>(42.37485, -71.138299)</t>
  </si>
  <si>
    <t xml:space="preserve"> MAIN ST &amp; Ames St Cambridge, MA</t>
  </si>
  <si>
    <t>2362 Massachusetts Ave Cambridge, MA</t>
  </si>
  <si>
    <t>(42.396347, -71.129303)</t>
  </si>
  <si>
    <t>24 LOCKE ST Cambridge, MA</t>
  </si>
  <si>
    <t>(42.396659, -71.12718)</t>
  </si>
  <si>
    <t>1688 Massachusetts Ave Cambridge, MA</t>
  </si>
  <si>
    <t>(42.382726, -71.11981)</t>
  </si>
  <si>
    <t xml:space="preserve"> GREEN ST &amp; Bay St Cambridge, MA</t>
  </si>
  <si>
    <t>(42.368307, -71.110738)</t>
  </si>
  <si>
    <t>722 Cambridge St Cambridge, MA</t>
  </si>
  <si>
    <t>(42.372059, -71.088729)</t>
  </si>
  <si>
    <t>Pilgrim St</t>
  </si>
  <si>
    <t xml:space="preserve"> Brookline Pl &amp; Pilgrim St Cambridge, MA</t>
  </si>
  <si>
    <t>(42.361426, -71.102788)</t>
  </si>
  <si>
    <t xml:space="preserve"> Massachusetts Ave &amp; LEE ST Cambridge, MA</t>
  </si>
  <si>
    <t>(42.367831, -71.107693)</t>
  </si>
  <si>
    <t>HARVARD YARD</t>
  </si>
  <si>
    <t xml:space="preserve"> Massachusetts Ave &amp; HARVARD YARD Cambridge, MA</t>
  </si>
  <si>
    <t xml:space="preserve"> Cambridge St &amp; EIGHTH ST Cambridge, MA</t>
  </si>
  <si>
    <t>(42.371825, -71.08612)</t>
  </si>
  <si>
    <t>324 Broadway Cambridge, MA</t>
  </si>
  <si>
    <t>(42.369594, -71.101568)</t>
  </si>
  <si>
    <t xml:space="preserve"> Massachusetts Ave &amp; Arrow St Cambridge, MA</t>
  </si>
  <si>
    <t>(42.371038, -71.11415)</t>
  </si>
  <si>
    <t>64 Brattle St Cambridge, MA</t>
  </si>
  <si>
    <t>(42.375038, -71.122742)</t>
  </si>
  <si>
    <t>52 New St Cambridge, MA</t>
  </si>
  <si>
    <t>(42.38796, -71.139936)</t>
  </si>
  <si>
    <t>142 PROSPECT ST Cambridge, MA</t>
  </si>
  <si>
    <t>(42.368656, -71.101309)</t>
  </si>
  <si>
    <t xml:space="preserve"> Cambridge St &amp; Trowbridge St Cambridge, MA</t>
  </si>
  <si>
    <t xml:space="preserve"> Fresh Pond Ln &amp;  Cambridge, MA</t>
  </si>
  <si>
    <t>240 Albany St Cambridge, MA</t>
  </si>
  <si>
    <t>(42.358382, -71.100964)</t>
  </si>
  <si>
    <t>810 MAIN ST Cambridge, MA</t>
  </si>
  <si>
    <t>(42.363147, -71.097329)</t>
  </si>
  <si>
    <t>Austin Park</t>
  </si>
  <si>
    <t xml:space="preserve"> Austin Park &amp;  Cambridge, MA</t>
  </si>
  <si>
    <t xml:space="preserve"> Coolidge Ave &amp;  Cambridge, MA</t>
  </si>
  <si>
    <t xml:space="preserve"> DOUGLASS ST &amp; Bishop Allen Dr Cambridge, MA</t>
  </si>
  <si>
    <t>(42.364683, -71.10036)</t>
  </si>
  <si>
    <t>72 ELM ST Cambridge, MA</t>
  </si>
  <si>
    <t>(42.368784, -71.097759)</t>
  </si>
  <si>
    <t xml:space="preserve"> Vassal Ln &amp; FAYERWEATHER ST Cambridge, MA</t>
  </si>
  <si>
    <t>(42.38321, -71.1369)</t>
  </si>
  <si>
    <t xml:space="preserve"> Technology Sq &amp;  Cambridge, MA</t>
  </si>
  <si>
    <t xml:space="preserve"> GRANITE ST &amp; Brookline St Cambridge, MA</t>
  </si>
  <si>
    <t>(42.355082, -71.110329)</t>
  </si>
  <si>
    <t>122 MOUNT AUBURN ST Cambridge, MA</t>
  </si>
  <si>
    <t>(42.373125, -71.122642)</t>
  </si>
  <si>
    <t>54 LEE ST Cambridge, MA</t>
  </si>
  <si>
    <t>(42.370574, -71.104946)</t>
  </si>
  <si>
    <t>2 Arrow St Cambridge, MA</t>
  </si>
  <si>
    <t>(42.370939, -71.114302)</t>
  </si>
  <si>
    <t>2049 Massachusetts Ave Cambridge, MA</t>
  </si>
  <si>
    <t>2616 Massachusetts Ave Cambridge, MA</t>
  </si>
  <si>
    <t>22 Creighton St Cambridge, MA</t>
  </si>
  <si>
    <t>(42.390236, -71.122715)</t>
  </si>
  <si>
    <t>Avon St</t>
  </si>
  <si>
    <t xml:space="preserve"> Avon St &amp; Shepard St Cambridge, MA</t>
  </si>
  <si>
    <t>(42.38136, -71.121952)</t>
  </si>
  <si>
    <t xml:space="preserve"> HARVARD ST &amp; ELM ST Cambridge, MA</t>
  </si>
  <si>
    <t>(42.367261, -71.098746)</t>
  </si>
  <si>
    <t>369 Cardinal Medeiros Ave Cambridge, MA</t>
  </si>
  <si>
    <t>(42.370591, -71.089442)</t>
  </si>
  <si>
    <t xml:space="preserve"> Portland St &amp;  Cambridge, MA</t>
  </si>
  <si>
    <t>335 Broadway Cambridge, MA</t>
  </si>
  <si>
    <t>(42.370021, -71.10237)</t>
  </si>
  <si>
    <t xml:space="preserve"> Second St &amp; Gore St Cambridge, MA</t>
  </si>
  <si>
    <t xml:space="preserve"> PLEASANT ST &amp; Fairmont Ave Cambridge, MA</t>
  </si>
  <si>
    <t xml:space="preserve"> OXFORD AVE &amp; HAMMOND ST Cambridge, MA</t>
  </si>
  <si>
    <t>(42.380856, -71.116417)</t>
  </si>
  <si>
    <t>10 Bowdoin St Cambridge, MA</t>
  </si>
  <si>
    <t>(42.382543, -71.120382)</t>
  </si>
  <si>
    <t>150 Hampshire St Cambridge, MA</t>
  </si>
  <si>
    <t>(42.371111, -71.097844)</t>
  </si>
  <si>
    <t xml:space="preserve"> Rindge Ave &amp; Massachusetts Ave Cambridge, MA</t>
  </si>
  <si>
    <t xml:space="preserve"> River St &amp; JAY ST Cambridge, MA</t>
  </si>
  <si>
    <t>(42.36356, -71.109695)</t>
  </si>
  <si>
    <t>112 PROSPECT ST Cambridge, MA</t>
  </si>
  <si>
    <t>(42.367817, -71.101912)</t>
  </si>
  <si>
    <t xml:space="preserve"> PEMBERTON ST &amp; SARGENT ST Cambridge, MA</t>
  </si>
  <si>
    <t>(42.391055, -71.131897)</t>
  </si>
  <si>
    <t xml:space="preserve"> GARDEN ST &amp; GARDEN ST Cambridge, MA</t>
  </si>
  <si>
    <t xml:space="preserve"> HURON AVE &amp; SHERMAN ST Cambridge, MA</t>
  </si>
  <si>
    <t>471 MOUNT AUBURN ST Cambridge, MA</t>
  </si>
  <si>
    <t>(42.3752, -71.14135)</t>
  </si>
  <si>
    <t xml:space="preserve"> Gore St &amp; RUFO RD Cambridge, MA</t>
  </si>
  <si>
    <t>(42.372598, -71.085238)</t>
  </si>
  <si>
    <t>217 Putnam Ave Cambridge, MA</t>
  </si>
  <si>
    <t>(42.364036, -71.114373)</t>
  </si>
  <si>
    <t>106 REED ST Cambridge, MA</t>
  </si>
  <si>
    <t>(42.396369, -71.132284)</t>
  </si>
  <si>
    <t>4 Blanchard Rd Cambridge, MA</t>
  </si>
  <si>
    <t>(42.386868, -71.157865)</t>
  </si>
  <si>
    <t>FAINWOOD CIR</t>
  </si>
  <si>
    <t>6 FAINWOOD CIR Cambridge, MA</t>
  </si>
  <si>
    <t>(42.373433, -71.103044)</t>
  </si>
  <si>
    <t>240 GARDEN ST Cambridge, MA</t>
  </si>
  <si>
    <t>(42.386424, -71.134999)</t>
  </si>
  <si>
    <t>51 Museum St Cambridge, MA</t>
  </si>
  <si>
    <t>(42.380726, -71.113547)</t>
  </si>
  <si>
    <t>o</t>
  </si>
  <si>
    <t>o GARDEN ST Cambridge, MA</t>
  </si>
  <si>
    <t xml:space="preserve"> PROSPECT ST &amp; Clary St Cambridge, MA</t>
  </si>
  <si>
    <t>(42.373859, -71.097805)</t>
  </si>
  <si>
    <t>University Pl</t>
  </si>
  <si>
    <t xml:space="preserve"> MOUNT AUBURN ST &amp; University Pl Cambridge, MA</t>
  </si>
  <si>
    <t>1764 Massachusetts Ave Cambridge, MA</t>
  </si>
  <si>
    <t>(42.38534, -71.119531)</t>
  </si>
  <si>
    <t>2150 Massachusetts Ave Cambridge, MA</t>
  </si>
  <si>
    <t>(42.392158, -71.124614)</t>
  </si>
  <si>
    <t>188 HARVARD ST Cambridge, MA</t>
  </si>
  <si>
    <t>(42.366707, -71.097212)</t>
  </si>
  <si>
    <t>64 Dana St Cambridge, MA</t>
  </si>
  <si>
    <t>(42.373371, -71.10772)</t>
  </si>
  <si>
    <t>615 Massachusetts Ave Cambridge, MA</t>
  </si>
  <si>
    <t>(42.365027, -71.103212)</t>
  </si>
  <si>
    <t>15 Raymond St Cambridge, MA</t>
  </si>
  <si>
    <t>(42.383548, -71.124953)</t>
  </si>
  <si>
    <t xml:space="preserve"> Massachusetts Ave &amp; Alberta Ter Cambridge, MA</t>
  </si>
  <si>
    <t>(42.397075, -71.129879)</t>
  </si>
  <si>
    <t>1908 Massachusetts Ave Cambridge, MA</t>
  </si>
  <si>
    <t>(42.388889, -71.119872)</t>
  </si>
  <si>
    <t>329 HARVARD ST Cambridge, MA</t>
  </si>
  <si>
    <t>(42.370517, -71.108116)</t>
  </si>
  <si>
    <t>24 Antrim St Cambridge, MA</t>
  </si>
  <si>
    <t>5 White St Cambridge, MA</t>
  </si>
  <si>
    <t>(42.389294, -71.119424)</t>
  </si>
  <si>
    <t xml:space="preserve"> MELLEN ST &amp; Massachusetts Ave Cambridge, MA</t>
  </si>
  <si>
    <t>(42.38084, -71.119825)</t>
  </si>
  <si>
    <t>180 Vassar St Cambridge, MA</t>
  </si>
  <si>
    <t>(42.357568, -71.100268)</t>
  </si>
  <si>
    <t>2541 Massachusetts Ave Cambridge, MA</t>
  </si>
  <si>
    <t>287 Broadway Cambridge, MA</t>
  </si>
  <si>
    <t>(42.368469, -71.098563)</t>
  </si>
  <si>
    <t>102 Aberdeen Way Cambridge, MA</t>
  </si>
  <si>
    <t>(42.37808, -71.147145)</t>
  </si>
  <si>
    <t>71 OXFORD AVE Cambridge, MA</t>
  </si>
  <si>
    <t>(42.378105, -71.155291)</t>
  </si>
  <si>
    <t>127 SMITH PL Cambridge, MA</t>
  </si>
  <si>
    <t>(42.393835, -71.150423)</t>
  </si>
  <si>
    <t>LAMSON PL</t>
  </si>
  <si>
    <t xml:space="preserve"> QUINCY ST &amp; LAMSON PL Cambridge, MA</t>
  </si>
  <si>
    <t>8 DAVENPORT ST Cambridge, MA</t>
  </si>
  <si>
    <t>(42.38959, -71.119571)</t>
  </si>
  <si>
    <t>Harrington Ter</t>
  </si>
  <si>
    <t xml:space="preserve"> Charles St &amp; Third St Cambridge, MA</t>
  </si>
  <si>
    <t>1975 Massachusetts Ave Cambridge, MA</t>
  </si>
  <si>
    <t>(42.390201, -71.120625)</t>
  </si>
  <si>
    <t>185 HANCOCK ST Cambridge, MA</t>
  </si>
  <si>
    <t>(42.371208, -71.106284)</t>
  </si>
  <si>
    <t>1 Rogers St Cambridge, MA</t>
  </si>
  <si>
    <t>(42.366357, -71.077245)</t>
  </si>
  <si>
    <t xml:space="preserve"> FIRST ST &amp; SPRING ST Cambridge, MA</t>
  </si>
  <si>
    <t>(42.368584, -71.077405)</t>
  </si>
  <si>
    <t xml:space="preserve"> Western Ave &amp; SODEN ST Cambridge, MA</t>
  </si>
  <si>
    <t>(42.364978, -71.108124)</t>
  </si>
  <si>
    <t>Vineyard St</t>
  </si>
  <si>
    <t>29 Vineyard St Cambridge, MA</t>
  </si>
  <si>
    <t>(42.378962, -71.153474)</t>
  </si>
  <si>
    <t>1955 Massachusetts Ave Cambridge, MA</t>
  </si>
  <si>
    <t>(42.389895, -71.120256)</t>
  </si>
  <si>
    <t>353 Massachusetts Ave Cambridge, MA</t>
  </si>
  <si>
    <t>(42.3629, -71.0992)</t>
  </si>
  <si>
    <t xml:space="preserve"> FULKERSON ST &amp;  Cambridge, MA</t>
  </si>
  <si>
    <t xml:space="preserve"> Massachusetts Ave &amp; MARTIN ST Cambridge, MA</t>
  </si>
  <si>
    <t>(42.383347, -71.119561)</t>
  </si>
  <si>
    <t>49 Porter Sq Cambridge, MA</t>
  </si>
  <si>
    <t>(42.389295, -71.121351)</t>
  </si>
  <si>
    <t>4 Upland Rd Cambridge, MA</t>
  </si>
  <si>
    <t>(42.388144, -71.119664)</t>
  </si>
  <si>
    <t>151 Washington Ave Cambridge, MA</t>
  </si>
  <si>
    <t>(42.364781, -71.095639)</t>
  </si>
  <si>
    <t>2274 Massachusetts Ave Cambridge, MA</t>
  </si>
  <si>
    <t xml:space="preserve"> SHERMAN ST &amp;  Cambridge, MA</t>
  </si>
  <si>
    <t>13 Tremont St Cambridge, MA</t>
  </si>
  <si>
    <t>(42.369516, -71.099659)</t>
  </si>
  <si>
    <t xml:space="preserve"> Franklin St &amp; MAGAZINE ST Cambridge, MA</t>
  </si>
  <si>
    <t>(42.364498, -71.105151)</t>
  </si>
  <si>
    <t>58 FIFTH ST Cambridge, MA</t>
  </si>
  <si>
    <t>(42.371217, -71.083088)</t>
  </si>
  <si>
    <t>123 Clifton St Cambridge, MA</t>
  </si>
  <si>
    <t>(42.397221, -71.136245)</t>
  </si>
  <si>
    <t xml:space="preserve"> Massachusetts Ave &amp; Trowbridge St Cambridge, MA</t>
  </si>
  <si>
    <t>(42.370095, -71.112929)</t>
  </si>
  <si>
    <t>Water St</t>
  </si>
  <si>
    <t xml:space="preserve"> PACIFIC ST &amp; Sidney St Cambridge, MA</t>
  </si>
  <si>
    <t>140 HARVARD ST Cambridge, MA</t>
  </si>
  <si>
    <t>(42.36519, -71.094702)</t>
  </si>
  <si>
    <t xml:space="preserve"> Broadway &amp; Amory St Cambridge, MA</t>
  </si>
  <si>
    <t>(42.369702, -71.102)</t>
  </si>
  <si>
    <t>125 Vassar St Cambridge, MA</t>
  </si>
  <si>
    <t>(42.359251, -71.096935)</t>
  </si>
  <si>
    <t xml:space="preserve"> PLEASANT ST &amp; Franklin St Cambridge, MA</t>
  </si>
  <si>
    <t>(42.365378, -71.106612)</t>
  </si>
  <si>
    <t xml:space="preserve"> FAWCETT ST &amp; Concord Ave Cambridge, MA</t>
  </si>
  <si>
    <t>144 MOUNT AUBURN ST Cambridge, MA</t>
  </si>
  <si>
    <t>(42.373914, -71.124741)</t>
  </si>
  <si>
    <t>41 PRENTISS ST Cambridge, MA</t>
  </si>
  <si>
    <t>(42.38449, -71.116794)</t>
  </si>
  <si>
    <t>MUNROE ST</t>
  </si>
  <si>
    <t xml:space="preserve"> Third St &amp; MUNROE ST Cambridge, MA</t>
  </si>
  <si>
    <t>(42.365089, -71.082769)</t>
  </si>
  <si>
    <t>771 Cambridge St Cambridge, MA</t>
  </si>
  <si>
    <t>(42.372364, -71.08954)</t>
  </si>
  <si>
    <t>2480 Massachusetts Ave Cambridge, MA</t>
  </si>
  <si>
    <t>(42.398654, -71.132024)</t>
  </si>
  <si>
    <t xml:space="preserve"> Bishop Allen Dr &amp; MAIN ST Cambridge, MA</t>
  </si>
  <si>
    <t xml:space="preserve"> ELM ST &amp; Broadway Cambridge, MA</t>
  </si>
  <si>
    <t>(42.368203, -71.098201)</t>
  </si>
  <si>
    <t>319 Concord Ave Cambridge, MA</t>
  </si>
  <si>
    <t>(42.384339, -71.134914)</t>
  </si>
  <si>
    <t>Walden Mews</t>
  </si>
  <si>
    <t xml:space="preserve"> SHERMAN ST &amp; Walden Mews Cambridge, MA</t>
  </si>
  <si>
    <t>40 Rindge Ave Cambridge, MA</t>
  </si>
  <si>
    <t>(42.392428, -71.126691)</t>
  </si>
  <si>
    <t xml:space="preserve"> HARVARD ST &amp; HANCOCK PARK Cambridge, MA</t>
  </si>
  <si>
    <t>4 University Pl Cambridge, MA</t>
  </si>
  <si>
    <t>(42.373084, -71.122911)</t>
  </si>
  <si>
    <t>Carver St</t>
  </si>
  <si>
    <t xml:space="preserve"> Carver St &amp;  Cambridge, MA</t>
  </si>
  <si>
    <t>781 MAIN ST Cambridge, MA</t>
  </si>
  <si>
    <t>(42.363316, -71.096838)</t>
  </si>
  <si>
    <t>14 PLYMOUTH ST Cambridge, MA</t>
  </si>
  <si>
    <t>(42.368516, -71.091281)</t>
  </si>
  <si>
    <t xml:space="preserve"> Bennett St &amp; University Rd Cambridge, MA</t>
  </si>
  <si>
    <t>(42.372835, -71.123312)</t>
  </si>
  <si>
    <t>1697 Cambridge St Cambridge, MA</t>
  </si>
  <si>
    <t>(42.375263, -71.111846)</t>
  </si>
  <si>
    <t>164 Hampshire St Cambridge, MA</t>
  </si>
  <si>
    <t>(42.371792, -71.098651)</t>
  </si>
  <si>
    <t>691 HURON AVE Cambridge, MA</t>
  </si>
  <si>
    <t>(42.381111, -71.153004)</t>
  </si>
  <si>
    <t>667 GREEN ST Cambridge, MA</t>
  </si>
  <si>
    <t>(42.369287, -71.113131)</t>
  </si>
  <si>
    <t xml:space="preserve"> University Pl &amp; MOUNT AUBURN ST Cambridge, MA</t>
  </si>
  <si>
    <t>(42.373365, -71.122973)</t>
  </si>
  <si>
    <t xml:space="preserve"> Bennett St &amp; University Pl Cambridge, MA</t>
  </si>
  <si>
    <t xml:space="preserve"> SPRINGFIELD ST &amp; Cambridge St Cambridge, MA</t>
  </si>
  <si>
    <t>95 Moore St Cambridge, MA</t>
  </si>
  <si>
    <t>(42.366085, -71.093777)</t>
  </si>
  <si>
    <t xml:space="preserve"> FAYERWEATHER ST &amp; Concord Ave Cambridge, MA</t>
  </si>
  <si>
    <t>(42.384591, -71.135792)</t>
  </si>
  <si>
    <t xml:space="preserve"> SEVENTH ST &amp; Thorndike St Cambridge, MA</t>
  </si>
  <si>
    <t>EMILY ST</t>
  </si>
  <si>
    <t xml:space="preserve"> Brookline St &amp; EMILY ST Cambridge, MA</t>
  </si>
  <si>
    <t>(42.360209, -71.105023)</t>
  </si>
  <si>
    <t>27 SPINELLI PL Cambridge, MA</t>
  </si>
  <si>
    <t>(42.391754, -71.153816)</t>
  </si>
  <si>
    <t>2526 Massachusetts Ave Cambridge, MA</t>
  </si>
  <si>
    <t>LINCOLN WAY</t>
  </si>
  <si>
    <t>27 LINCOLN WAY Cambridge, MA</t>
  </si>
  <si>
    <t>(42.387665, -71.128947)</t>
  </si>
  <si>
    <t>PERCY PL</t>
  </si>
  <si>
    <t xml:space="preserve"> ESSEX ST &amp; PERCY PL Cambridge, MA</t>
  </si>
  <si>
    <t>(42.366989, -71.101486)</t>
  </si>
  <si>
    <t>15 PEARL ST Cambridge, MA</t>
  </si>
  <si>
    <t>(42.364338, -71.10308)</t>
  </si>
  <si>
    <t>50 Rindge Ave Cambridge, MA</t>
  </si>
  <si>
    <t>(42.392427, -71.127064)</t>
  </si>
  <si>
    <t xml:space="preserve"> GREEN ST &amp; Sidney St Cambridge, MA</t>
  </si>
  <si>
    <t>17-2</t>
  </si>
  <si>
    <t>DUNSTABLE RD</t>
  </si>
  <si>
    <t>17-2 DUNSTABLE RD Cambridge, MA</t>
  </si>
  <si>
    <t>(42.380211, -71.134886)</t>
  </si>
  <si>
    <t xml:space="preserve"> Cedar St &amp;  Cambridge, MA</t>
  </si>
  <si>
    <t xml:space="preserve"> Berkshire St &amp; York St Cambridge, MA</t>
  </si>
  <si>
    <t>(42.369398, -71.091412)</t>
  </si>
  <si>
    <t>17 SUMNER RD Cambridge, MA</t>
  </si>
  <si>
    <t>(42.376345, -71.112764)</t>
  </si>
  <si>
    <t xml:space="preserve"> Cardinal Medeiros Ave &amp;  Cambridge, MA</t>
  </si>
  <si>
    <t xml:space="preserve"> Bow St &amp; Massachusetts Ave Cambridge, MA</t>
  </si>
  <si>
    <t>1731 Massachusetts Ave Cambridge, MA</t>
  </si>
  <si>
    <t>(42.384182, -71.119283)</t>
  </si>
  <si>
    <t>10 MAGAZINE ST Cambridge, MA</t>
  </si>
  <si>
    <t>(42.364593, -71.104918)</t>
  </si>
  <si>
    <t>Banks St</t>
  </si>
  <si>
    <t xml:space="preserve"> Banks St &amp; FLAGG ST Cambridge, MA</t>
  </si>
  <si>
    <t>(42.367746, -71.114713)</t>
  </si>
  <si>
    <t xml:space="preserve"> Peabody St &amp; GARDEN ST Cambridge, MA</t>
  </si>
  <si>
    <t>Leighton</t>
  </si>
  <si>
    <t>1 Leighton Cambridge, MA</t>
  </si>
  <si>
    <t>(42.370126, -71.073179)</t>
  </si>
  <si>
    <t xml:space="preserve"> Third St &amp; Rogers St Cambridge, MA</t>
  </si>
  <si>
    <t>(42.366388, -71.082001)</t>
  </si>
  <si>
    <t xml:space="preserve"> Jackson Pl &amp; Rindge Ave Cambridge, MA</t>
  </si>
  <si>
    <t>20 JFK St Cambridge, MA</t>
  </si>
  <si>
    <t>(42.373019, -71.119633)</t>
  </si>
  <si>
    <t>31 SMITH PL Cambridge, MA</t>
  </si>
  <si>
    <t>(42.39189, -71.151799)</t>
  </si>
  <si>
    <t>103 Cambridge St Cambridge, MA</t>
  </si>
  <si>
    <t>(42.370644, -71.076805)</t>
  </si>
  <si>
    <t>GROVE AVE</t>
  </si>
  <si>
    <t xml:space="preserve"> HURON AVE &amp; GROVE AVE Cambridge, MA</t>
  </si>
  <si>
    <t>198 Alewife Brook Pky Cambridge, MA</t>
  </si>
  <si>
    <t>(42.389879, -71.142218)</t>
  </si>
  <si>
    <t>12 MOUNT AUBURN ST Cambridge, MA</t>
  </si>
  <si>
    <t>(42.37046, -71.114616)</t>
  </si>
  <si>
    <t xml:space="preserve"> Richdale Ave &amp;  Cambridge, MA</t>
  </si>
  <si>
    <t xml:space="preserve"> Second St &amp; SPRING ST Cambridge, MA</t>
  </si>
  <si>
    <t>(42.368798, -71.079066)</t>
  </si>
  <si>
    <t>237 Franklin St Cambridge, MA</t>
  </si>
  <si>
    <t>(42.364101, -71.104236)</t>
  </si>
  <si>
    <t>27-3</t>
  </si>
  <si>
    <t>27-3 FAYERWEATHER ST Cambridge, MA</t>
  </si>
  <si>
    <t>(42.37708, -71.137404)</t>
  </si>
  <si>
    <t xml:space="preserve"> Ash St &amp; MEMORIAL DR Cambridge, MA</t>
  </si>
  <si>
    <t>(42.373099, -71.126297)</t>
  </si>
  <si>
    <t>265 Allston St Cambridge, MA</t>
  </si>
  <si>
    <t>(42.360118, -71.110633)</t>
  </si>
  <si>
    <t>1124 Cambridge St Cambridge, MA</t>
  </si>
  <si>
    <t>(42.372999, -71.09592)</t>
  </si>
  <si>
    <t>198 Franklin St Cambridge, MA</t>
  </si>
  <si>
    <t>(42.3633, -71.103322)</t>
  </si>
  <si>
    <t>70 Hampshire St Cambridge, MA</t>
  </si>
  <si>
    <t>(42.36766, -71.093637)</t>
  </si>
  <si>
    <t>1683 Cambridge St Cambridge, MA</t>
  </si>
  <si>
    <t>(42.375225, -71.111343)</t>
  </si>
  <si>
    <t>6 ESSEX ST Cambridge, MA</t>
  </si>
  <si>
    <t>(42.365344, -71.102669)</t>
  </si>
  <si>
    <t>36 Tremont St Cambridge, MA</t>
  </si>
  <si>
    <t>(42.370795, -71.098431)</t>
  </si>
  <si>
    <t xml:space="preserve"> Brookline St &amp; Chestnut St Cambridge, MA</t>
  </si>
  <si>
    <t>(42.356638, -71.108802)</t>
  </si>
  <si>
    <t>260 HARVARD ST Cambridge, MA</t>
  </si>
  <si>
    <t>(42.368342, -71.102218)</t>
  </si>
  <si>
    <t xml:space="preserve"> Bristol St &amp; Cardinal Medeiros Ave Cambridge, MA</t>
  </si>
  <si>
    <t>3 GARDEN ST Cambridge, MA</t>
  </si>
  <si>
    <t>(42.375837, -71.120978)</t>
  </si>
  <si>
    <t>243 Broadway Cambridge, MA</t>
  </si>
  <si>
    <t>(42.367278, -71.095586)</t>
  </si>
  <si>
    <t>710 MAIN ST Cambridge, MA</t>
  </si>
  <si>
    <t>(42.362968, -71.095019)</t>
  </si>
  <si>
    <t xml:space="preserve"> New St &amp; Fresh Pond Ln Cambridge, MA</t>
  </si>
  <si>
    <t>Cedar Sq</t>
  </si>
  <si>
    <t>1 Cedar Sq Cambridge, MA</t>
  </si>
  <si>
    <t>(42.395508, -71.131037)</t>
  </si>
  <si>
    <t xml:space="preserve"> Alewife Brook Pky &amp; MATIGNON RD Cambridge, MA</t>
  </si>
  <si>
    <t>(42.40261, -71.134446)</t>
  </si>
  <si>
    <t>55 Franklin St Cambridge, MA</t>
  </si>
  <si>
    <t>(42.361429, -71.099879)</t>
  </si>
  <si>
    <t xml:space="preserve"> Concord Ave &amp; FAYERWEATHER ST Cambridge, MA</t>
  </si>
  <si>
    <t xml:space="preserve"> FROST ST &amp; ROSELAND ST Cambridge, MA</t>
  </si>
  <si>
    <t xml:space="preserve"> Portland St &amp; Hampshire St Cambridge, MA</t>
  </si>
  <si>
    <t xml:space="preserve"> Brattle St &amp; Appleton St Cambridge, MA</t>
  </si>
  <si>
    <t>24 ELIOT ST Cambridge, MA</t>
  </si>
  <si>
    <t>(42.371721, -71.121246)</t>
  </si>
  <si>
    <t>27 JEFFERSON ST Cambridge, MA</t>
  </si>
  <si>
    <t>(42.373141, -71.089268)</t>
  </si>
  <si>
    <t xml:space="preserve"> SPRING ST &amp; Lopez Ave Cambridge, MA</t>
  </si>
  <si>
    <t>(42.368879, -71.079694)</t>
  </si>
  <si>
    <t>400 Cardinal Medeiros Ave Cambridge, MA</t>
  </si>
  <si>
    <t>(42.371477, -71.088321)</t>
  </si>
  <si>
    <t xml:space="preserve"> Bigelow St &amp;  Cambridge, MA</t>
  </si>
  <si>
    <t>MADISON AVE</t>
  </si>
  <si>
    <t xml:space="preserve"> MADISON AVE &amp; Concord Ave Cambridge, MA</t>
  </si>
  <si>
    <t>(42.381678, -71.129757)</t>
  </si>
  <si>
    <t xml:space="preserve"> Gore St &amp; SEVENTH ST Cambridge, MA</t>
  </si>
  <si>
    <t>(42.372557, -71.085138)</t>
  </si>
  <si>
    <t>628 Massachusetts Ave Cambridge, MA</t>
  </si>
  <si>
    <t>(42.365153, -71.103629)</t>
  </si>
  <si>
    <t>1617 Massachusetts Ave Cambridge, MA</t>
  </si>
  <si>
    <t>(42.380355, -71.119452)</t>
  </si>
  <si>
    <t>111 FIFTH ST Cambridge, MA</t>
  </si>
  <si>
    <t>(42.369721, -71.083645)</t>
  </si>
  <si>
    <t xml:space="preserve"> Brattle St &amp; FAYERWEATHER ST Cambridge, MA</t>
  </si>
  <si>
    <t>(42.376817, -71.137308)</t>
  </si>
  <si>
    <t xml:space="preserve"> Wendell St &amp; OXFORD AVE Cambridge, MA</t>
  </si>
  <si>
    <t>(42.381565, -71.116347)</t>
  </si>
  <si>
    <t>83 Trowbridge St Cambridge, MA</t>
  </si>
  <si>
    <t>(42.375533, -71.11007)</t>
  </si>
  <si>
    <t xml:space="preserve"> Concord Ave &amp; SPINELLI PL Cambridge, MA</t>
  </si>
  <si>
    <t>(42.390546, -71.154007)</t>
  </si>
  <si>
    <t xml:space="preserve"> Appian Way &amp;  Cambridge, MA</t>
  </si>
  <si>
    <t>41 Wendell St Cambridge, MA</t>
  </si>
  <si>
    <t>(42.381704, -71.116566)</t>
  </si>
  <si>
    <t xml:space="preserve"> Tremont St &amp; Carlisle St Cambridge, MA</t>
  </si>
  <si>
    <t>85`</t>
  </si>
  <si>
    <t>85` Putnam Ave Cambridge, MA</t>
  </si>
  <si>
    <t>512 Massachusetts Ave Cambridge, MA</t>
  </si>
  <si>
    <t>(42.364119, -71.101869)</t>
  </si>
  <si>
    <t>424 Massachusetts Ave Cambridge, MA</t>
  </si>
  <si>
    <t>(42.363399, -71.100652)</t>
  </si>
  <si>
    <t>332 Broadway Cambridge, MA</t>
  </si>
  <si>
    <t>(42.369444, -71.102336)</t>
  </si>
  <si>
    <t>121 Richdale Ave Cambridge, MA</t>
  </si>
  <si>
    <t>(42.389195, -71.125718)</t>
  </si>
  <si>
    <t>15 MAGAZINE ST Cambridge, MA</t>
  </si>
  <si>
    <t>(42.364259, -71.105587)</t>
  </si>
  <si>
    <t xml:space="preserve"> Raymond St &amp; Upland Rd Cambridge, MA</t>
  </si>
  <si>
    <t>(42.386352, -71.126942)</t>
  </si>
  <si>
    <t>369 Western Ave Cambridge, MA</t>
  </si>
  <si>
    <t>(42.364534, -71.114581)</t>
  </si>
  <si>
    <t xml:space="preserve"> PLEASANT ST &amp; Western Ave Cambridge, MA</t>
  </si>
  <si>
    <t>6 Cambridgeside Pl Cambridge, MA</t>
  </si>
  <si>
    <t>(42.367061, -71.076308)</t>
  </si>
  <si>
    <t>1440 Massachusetts Ave Cambridge, MA</t>
  </si>
  <si>
    <t>(42.374305, -71.119077)</t>
  </si>
  <si>
    <t>2-4 Broadway Cambridge, MA</t>
  </si>
  <si>
    <t>(42.370175, -71.10442)</t>
  </si>
  <si>
    <t>93 Belmont St Cambridge, MA</t>
  </si>
  <si>
    <t>(42.375234, -71.153705)</t>
  </si>
  <si>
    <t xml:space="preserve"> Cambridge St &amp; PARKER ST Cambridge, MA</t>
  </si>
  <si>
    <t>ST SAUVEUR CT</t>
  </si>
  <si>
    <t>33 ST SAUVEUR CT Cambridge, MA</t>
  </si>
  <si>
    <t>(42.377213, -71.153202)</t>
  </si>
  <si>
    <t xml:space="preserve"> KIRKLAND ST &amp; OXFORD AVE Cambridge, MA</t>
  </si>
  <si>
    <t>(42.376308, -71.115696)</t>
  </si>
  <si>
    <t>1643 Cambridge St Cambridge, MA</t>
  </si>
  <si>
    <t>(42.374973, -71.109637)</t>
  </si>
  <si>
    <t>33 Concord Ave Cambridge, MA</t>
  </si>
  <si>
    <t>(42.380085, -71.126115)</t>
  </si>
  <si>
    <t>10 GARDEN ST Cambridge, MA</t>
  </si>
  <si>
    <t>(42.376119, -71.122287)</t>
  </si>
  <si>
    <t>1414 Cambridge St Cambridge, MA</t>
  </si>
  <si>
    <t>(42.373728, -71.101571)</t>
  </si>
  <si>
    <t>20 PROSPECT ST Cambridge, MA</t>
  </si>
  <si>
    <t>(42.365853, -71.103553)</t>
  </si>
  <si>
    <t>70 Rindge Ave Cambridge, MA</t>
  </si>
  <si>
    <t>(42.392729, -71.12852)</t>
  </si>
  <si>
    <t>77 MOUNT AUBURN ST Cambridge, MA</t>
  </si>
  <si>
    <t>(42.372194, -71.119154)</t>
  </si>
  <si>
    <t>1558 Massachusetts Ave Cambridge, MA</t>
  </si>
  <si>
    <t>(42.378434, -71.120736)</t>
  </si>
  <si>
    <t xml:space="preserve"> River St &amp; Cottage St Cambridge, MA</t>
  </si>
  <si>
    <t>98 Hampshire St Cambridge, MA</t>
  </si>
  <si>
    <t>(42.368998, -71.095299)</t>
  </si>
  <si>
    <t xml:space="preserve"> Columbia St &amp; Harrington Ter Cambridge, MA</t>
  </si>
  <si>
    <t>(42.372352, -71.094806)</t>
  </si>
  <si>
    <t>1878 Massachusetts Ave Cambridge, MA</t>
  </si>
  <si>
    <t>(42.388283, -71.119617)</t>
  </si>
  <si>
    <t>44 JFK St Cambridge, MA</t>
  </si>
  <si>
    <t>(42.37238, -71.120156)</t>
  </si>
  <si>
    <t>2600 Massachusetts Ave Cambridge, MA</t>
  </si>
  <si>
    <t>(42.400493, -71.135513)</t>
  </si>
  <si>
    <t xml:space="preserve"> Washington Ave &amp; PINE ST Cambridge, MA</t>
  </si>
  <si>
    <t>Coolidge Hill Rd</t>
  </si>
  <si>
    <t xml:space="preserve"> MOUNT AUBURN ST &amp; Coolidge Hill Rd Cambridge, MA</t>
  </si>
  <si>
    <t>(42.374877, -71.139268)</t>
  </si>
  <si>
    <t>130 SMITH PL Cambridge, MA</t>
  </si>
  <si>
    <t>(42.393974, -71.150189)</t>
  </si>
  <si>
    <t>MOUNT AUBURN PL</t>
  </si>
  <si>
    <t>2 University Pl Cambridge, MA</t>
  </si>
  <si>
    <t>463 Massachusetts Ave Cambridge, MA</t>
  </si>
  <si>
    <t>(42.363913, -71.100892)</t>
  </si>
  <si>
    <t>328 Massachusetts Ave Cambridge, MA</t>
  </si>
  <si>
    <t>(42.362415, -71.098971)</t>
  </si>
  <si>
    <t>2211 Massachusetts Ave Cambridge, MA</t>
  </si>
  <si>
    <t>(42.393519, -71.125492)</t>
  </si>
  <si>
    <t xml:space="preserve"> River St &amp; MONTAGUE ST Cambridge, MA</t>
  </si>
  <si>
    <t>(42.3626, -71.112551)</t>
  </si>
  <si>
    <t>Bates St</t>
  </si>
  <si>
    <t xml:space="preserve"> Raymond St &amp; Bates St Cambridge, MA</t>
  </si>
  <si>
    <t>(42.384004, -71.125544)</t>
  </si>
  <si>
    <t xml:space="preserve"> Western Ave &amp; HEWS ST Cambridge, MA</t>
  </si>
  <si>
    <t>Haskell St</t>
  </si>
  <si>
    <t>68 Haskell St Cambridge, MA</t>
  </si>
  <si>
    <t>(42.391339, -71.127584)</t>
  </si>
  <si>
    <t>1816 Massachusetts Ave Cambridge, MA</t>
  </si>
  <si>
    <t xml:space="preserve"> STEARNS ST &amp; SHERMAN ST Cambridge, MA</t>
  </si>
  <si>
    <t>(42.385614, -71.1306)</t>
  </si>
  <si>
    <t>11 ESSEX ST Cambridge, MA</t>
  </si>
  <si>
    <t>(42.365587, -71.102702)</t>
  </si>
  <si>
    <t xml:space="preserve"> Cambridge Ctr &amp; Third St Cambridge, MA</t>
  </si>
  <si>
    <t>(42.362651, -71.084361)</t>
  </si>
  <si>
    <t xml:space="preserve"> Massachusetts Ave &amp; Inman Pl Cambridge, MA</t>
  </si>
  <si>
    <t>HERBERT ST</t>
  </si>
  <si>
    <t>5 HERBERT ST Cambridge, MA</t>
  </si>
  <si>
    <t>(42.388305, -71.123772)</t>
  </si>
  <si>
    <t xml:space="preserve"> Washington Ave &amp; LINNAEAN ST Cambridge, MA</t>
  </si>
  <si>
    <t>(42.384063, -71.122377)</t>
  </si>
  <si>
    <t>800 Technology Sq Cambridge, MA</t>
  </si>
  <si>
    <t>(42.365464, -71.091715)</t>
  </si>
  <si>
    <t xml:space="preserve"> Bow St &amp;  Cambridge, MA</t>
  </si>
  <si>
    <t xml:space="preserve"> MOUNT AUBURN ST &amp; Aberdeen Ct Cambridge, MA</t>
  </si>
  <si>
    <t xml:space="preserve"> Third St &amp; Kendall Sq Cambridge, MA</t>
  </si>
  <si>
    <t>(42.363934, -71.083405)</t>
  </si>
  <si>
    <t>94 OXFORD AVE Cambridge, MA</t>
  </si>
  <si>
    <t>(42.378815, -71.155121)</t>
  </si>
  <si>
    <t>8 Russell St Cambridge, MA</t>
  </si>
  <si>
    <t>(42.392087, -71.123249)</t>
  </si>
  <si>
    <t>292 Cambridge St Cambridge, MA</t>
  </si>
  <si>
    <t>(42.371047, -71.080799)</t>
  </si>
  <si>
    <t>22 MAGNOLIA AVE Cambridge, MA</t>
  </si>
  <si>
    <t>(42.376915, -71.107475)</t>
  </si>
  <si>
    <t>2032 Massachusetts Ave Cambridge, MA</t>
  </si>
  <si>
    <t>(42.390704, -71.122163)</t>
  </si>
  <si>
    <t>6 Second St Cambridge, MA</t>
  </si>
  <si>
    <t>(42.371306, -71.078421)</t>
  </si>
  <si>
    <t>4 PLEASANT ST Cambridge, MA</t>
  </si>
  <si>
    <t>(42.366105, -71.105628)</t>
  </si>
  <si>
    <t xml:space="preserve"> MOUNT AUBURN PL &amp; PLYMPTON ST Cambridge, MA</t>
  </si>
  <si>
    <t>1900 Massachusetts Ave Cambridge, MA</t>
  </si>
  <si>
    <t>(42.388765, -71.119806)</t>
  </si>
  <si>
    <t>119 Hampshire St Cambridge, MA</t>
  </si>
  <si>
    <t>(42.369954, -71.096061)</t>
  </si>
  <si>
    <t xml:space="preserve"> Norfolk St &amp; Broadway Cambridge, MA</t>
  </si>
  <si>
    <t xml:space="preserve"> GARDEN ST &amp; FERNALD DR Cambridge, MA</t>
  </si>
  <si>
    <t>(42.3826, -71.127297)</t>
  </si>
  <si>
    <t xml:space="preserve"> DUNSTABLE RD &amp; MOUNT AUBURN ST Cambridge, MA</t>
  </si>
  <si>
    <t>33 LAMBERT ST Cambridge, MA</t>
  </si>
  <si>
    <t>(42.372103, -71.087056)</t>
  </si>
  <si>
    <t>195 HARVEY ST Cambridge, MA</t>
  </si>
  <si>
    <t>(42.397582, -71.136189)</t>
  </si>
  <si>
    <t>8 Coolidge Ave Cambridge, MA</t>
  </si>
  <si>
    <t>(42.374411, -71.139785)</t>
  </si>
  <si>
    <t>1432 Massachusetts Ave Cambridge, MA</t>
  </si>
  <si>
    <t>(42.374087, -71.119074)</t>
  </si>
  <si>
    <t xml:space="preserve"> QUINCY SQ &amp; HARVARD ST Cambridge, MA</t>
  </si>
  <si>
    <t>40 PLYMPTON ST Cambridge, MA</t>
  </si>
  <si>
    <t>(42.371481, -71.116984)</t>
  </si>
  <si>
    <t>100 Putnam Ave Cambridge, MA</t>
  </si>
  <si>
    <t>(42.367022, -71.113316)</t>
  </si>
  <si>
    <t>Clement Cir</t>
  </si>
  <si>
    <t xml:space="preserve"> Sparks St &amp; Clement Cir Cambridge, MA</t>
  </si>
  <si>
    <t>(42.381038, -71.131945)</t>
  </si>
  <si>
    <t xml:space="preserve"> QUINCY ST &amp; KIRKLAND ST Cambridge, MA</t>
  </si>
  <si>
    <t>(42.376636, -71.114081)</t>
  </si>
  <si>
    <t xml:space="preserve"> HARVARD ST &amp; Ware St Cambridge, MA</t>
  </si>
  <si>
    <t>306 Webster Ave Cambridge, MA</t>
  </si>
  <si>
    <t>(42.373602, -71.094629)</t>
  </si>
  <si>
    <t>11 MEAD ST Cambridge, MA</t>
  </si>
  <si>
    <t>(42.389981, -71.124998)</t>
  </si>
  <si>
    <t>35 LAKEVIEW AVE Cambridge, MA</t>
  </si>
  <si>
    <t>(42.377655, -71.138651)</t>
  </si>
  <si>
    <t xml:space="preserve"> Cedar St &amp; Rice St Cambridge, MA</t>
  </si>
  <si>
    <t>(42.393587, -71.130806)</t>
  </si>
  <si>
    <t>40 ST SAUVEUR CT Cambridge, MA</t>
  </si>
  <si>
    <t>(42.377105, -71.153702)</t>
  </si>
  <si>
    <t>Berkeley St</t>
  </si>
  <si>
    <t xml:space="preserve"> GARDEN ST &amp; Berkeley St Cambridge, MA</t>
  </si>
  <si>
    <t>(42.377655, -71.123165)</t>
  </si>
  <si>
    <t>246 Norfolk St Cambridge, MA</t>
  </si>
  <si>
    <t>(42.370178, -71.097936)</t>
  </si>
  <si>
    <t xml:space="preserve"> Putnam Ave &amp; MOUNT AUBURN ST Cambridge, MA</t>
  </si>
  <si>
    <t>5 Cedar St Cambridge, MA</t>
  </si>
  <si>
    <t>(42.397509, -71.131023)</t>
  </si>
  <si>
    <t xml:space="preserve"> River St &amp; KINNAIRD ST Cambridge, MA</t>
  </si>
  <si>
    <t>(42.363848, -71.108841)</t>
  </si>
  <si>
    <t>2501 Massachusetts Ave Cambridge, MA</t>
  </si>
  <si>
    <t>(42.399482, -71.132359)</t>
  </si>
  <si>
    <t xml:space="preserve"> Franklin St &amp; HANCOCK ST Cambridge, MA</t>
  </si>
  <si>
    <t>(42.36726, -71.109983)</t>
  </si>
  <si>
    <t>20-3</t>
  </si>
  <si>
    <t>20-3 SURREY ST Cambridge, MA</t>
  </si>
  <si>
    <t>(42.368729, -71.113605)</t>
  </si>
  <si>
    <t>27 Newtowne Ct Cambridge, MA</t>
  </si>
  <si>
    <t>(42.363279, -71.09469)</t>
  </si>
  <si>
    <t>177 Putnam Ave Cambridge, MA</t>
  </si>
  <si>
    <t>(42.364906, -71.113965)</t>
  </si>
  <si>
    <t>17 STANDISH ST Cambridge, MA</t>
  </si>
  <si>
    <t>(42.381789, -71.13887)</t>
  </si>
  <si>
    <t>655 MAIN ST Cambridge, MA</t>
  </si>
  <si>
    <t>(42.363429, -71.094185)</t>
  </si>
  <si>
    <t>131 Webster Ave Cambridge, MA</t>
  </si>
  <si>
    <t>(42.369754, -71.093201)</t>
  </si>
  <si>
    <t>30 Brattle St Cambridge, MA</t>
  </si>
  <si>
    <t>(42.37314, -71.120664)</t>
  </si>
  <si>
    <t>240 Concord Ave Cambridge, MA</t>
  </si>
  <si>
    <t>(42.382923, -71.132352)</t>
  </si>
  <si>
    <t>78 Inman St Cambridge, MA</t>
  </si>
  <si>
    <t>(42.371064, -71.102116)</t>
  </si>
  <si>
    <t xml:space="preserve"> FIRST ST &amp; Cambridgepark Pl Cambridge, MA</t>
  </si>
  <si>
    <t>1673 Cambridge St Cambridge, MA</t>
  </si>
  <si>
    <t>(42.375155, -71.110852)</t>
  </si>
  <si>
    <t>5 Galileo Galilei Way Cambridge, MA</t>
  </si>
  <si>
    <t>(42.364717, -71.089344)</t>
  </si>
  <si>
    <t>16 PRESCOTT ST Cambridge, MA</t>
  </si>
  <si>
    <t>(42.373239, -71.113737)</t>
  </si>
  <si>
    <t xml:space="preserve"> KIRKLAND ST &amp; QUINCY ST Cambridge, MA</t>
  </si>
  <si>
    <t>485 Broadway Cambridge, MA</t>
  </si>
  <si>
    <t>(42.374889, -71.114196)</t>
  </si>
  <si>
    <t>26 Second St Cambridge, MA</t>
  </si>
  <si>
    <t>(42.370507, -71.078556)</t>
  </si>
  <si>
    <t xml:space="preserve"> Hampshire St &amp; Bigelow St Cambridge, MA</t>
  </si>
  <si>
    <t>23 Bishop Allen Dr Cambridge, MA</t>
  </si>
  <si>
    <t>(42.363951, -71.098964)</t>
  </si>
  <si>
    <t xml:space="preserve"> Rogers St &amp; Land Blvd Cambridge, MA</t>
  </si>
  <si>
    <t>(42.365689, -71.076651)</t>
  </si>
  <si>
    <t xml:space="preserve"> HURON AVE &amp; Fresh Pond Ln Cambridge, MA</t>
  </si>
  <si>
    <t>118 HANCOCK ST Cambridge, MA</t>
  </si>
  <si>
    <t>(42.369404, -71.107435)</t>
  </si>
  <si>
    <t>32 QUINCY ST Cambridge, MA</t>
  </si>
  <si>
    <t>(42.374178, -71.114444)</t>
  </si>
  <si>
    <t xml:space="preserve"> Windsor St &amp; FRONT ST Cambridge, MA</t>
  </si>
  <si>
    <t>(42.361889, -71.096884)</t>
  </si>
  <si>
    <t>12 Museum Way Cambridge, MA</t>
  </si>
  <si>
    <t>(42.370347, -71.071026)</t>
  </si>
  <si>
    <t>43 Brattle St Cambridge, MA</t>
  </si>
  <si>
    <t>(42.373811, -71.121226)</t>
  </si>
  <si>
    <t>139 Western Ave Cambridge, MA</t>
  </si>
  <si>
    <t>(42.364991, -71.108612)</t>
  </si>
  <si>
    <t xml:space="preserve"> HURLEY ST &amp; FIRST ST Cambridge, MA</t>
  </si>
  <si>
    <t>(42.367908, -71.077563)</t>
  </si>
  <si>
    <t>46 PLYMOUTH ST Cambridge, MA</t>
  </si>
  <si>
    <t>(42.36891, -71.092508)</t>
  </si>
  <si>
    <t>456 HURON AVE Cambridge, MA</t>
  </si>
  <si>
    <t>(42.380433, -71.141893)</t>
  </si>
  <si>
    <t>222 Columbia St Cambridge, MA</t>
  </si>
  <si>
    <t>(42.368632, -71.096783)</t>
  </si>
  <si>
    <t xml:space="preserve"> Upton St &amp; PLEASANT ST Cambridge, MA</t>
  </si>
  <si>
    <t>(42.363216, -71.109164)</t>
  </si>
  <si>
    <t>29 Ware St Cambridge, MA</t>
  </si>
  <si>
    <t>(42.37375, -71.112632)</t>
  </si>
  <si>
    <t>36 IRVING ST Cambridge, MA</t>
  </si>
  <si>
    <t>(42.376235, -71.110667)</t>
  </si>
  <si>
    <t xml:space="preserve"> Kendall Sq &amp;  Cambridge, MA</t>
  </si>
  <si>
    <t>247 Chestnut St Cambridge, MA</t>
  </si>
  <si>
    <t>(42.359306, -71.113252)</t>
  </si>
  <si>
    <t xml:space="preserve"> FIRST ST &amp; Thorndike St Cambridge, MA</t>
  </si>
  <si>
    <t>152 River St Cambridge, MA</t>
  </si>
  <si>
    <t>(42.363578, -71.109387)</t>
  </si>
  <si>
    <t>222 Alewife Brook Pky Cambridge, MA</t>
  </si>
  <si>
    <t>(42.388457, -71.14334)</t>
  </si>
  <si>
    <t>705 MOUNT AUBURN ST Cambridge, MA</t>
  </si>
  <si>
    <t>(42.374866, -71.149774)</t>
  </si>
  <si>
    <t>35 West St Cambridge, MA</t>
  </si>
  <si>
    <t>(42.369985, -71.104862)</t>
  </si>
  <si>
    <t>1030 Cambridge St Cambridge, MA</t>
  </si>
  <si>
    <t>(42.372754, -71.094146)</t>
  </si>
  <si>
    <t>312 Concord Ave Cambridge, MA</t>
  </si>
  <si>
    <t>(42.384063, -71.134878)</t>
  </si>
  <si>
    <t>135 Columbia St Cambridge, MA</t>
  </si>
  <si>
    <t>(42.366618, -71.098192)</t>
  </si>
  <si>
    <t>381 Norfolk St Cambridge, MA</t>
  </si>
  <si>
    <t>(42.373536, -71.096094)</t>
  </si>
  <si>
    <t>67 Washburn Ave Cambridge, MA</t>
  </si>
  <si>
    <t>(42.400416, -71.130377)</t>
  </si>
  <si>
    <t>340 Rindge Ave Cambridge, MA</t>
  </si>
  <si>
    <t>(42.392507, -71.136999)</t>
  </si>
  <si>
    <t>10 Belmont St Cambridge, MA</t>
  </si>
  <si>
    <t>(42.374671, -71.150723)</t>
  </si>
  <si>
    <t xml:space="preserve"> FOREST ST &amp; Massachusetts Ave Cambridge, MA</t>
  </si>
  <si>
    <t xml:space="preserve"> Bolton St &amp; SHERMAN ST Cambridge, MA</t>
  </si>
  <si>
    <t>(42.390275, -71.132696)</t>
  </si>
  <si>
    <t xml:space="preserve"> PLEASANT ST &amp; Chalk St Cambridge, MA</t>
  </si>
  <si>
    <t>(42.362219, -71.110337)</t>
  </si>
  <si>
    <t>14 Chauncy St Cambridge, MA</t>
  </si>
  <si>
    <t>(42.37961, -71.122055)</t>
  </si>
  <si>
    <t>26 GARDEN ST Cambridge, MA</t>
  </si>
  <si>
    <t>(42.378143, -71.123817)</t>
  </si>
  <si>
    <t>1 Jackson Pl Cambridge, MA</t>
  </si>
  <si>
    <t>(42.39269, -71.135247)</t>
  </si>
  <si>
    <t>198R</t>
  </si>
  <si>
    <t>198R Alewife Brook Pky Cambridge, MA</t>
  </si>
  <si>
    <t>(42.389869, -71.142227)</t>
  </si>
  <si>
    <t>46 Belmont St Cambridge, MA</t>
  </si>
  <si>
    <t>(42.37495, -71.152368)</t>
  </si>
  <si>
    <t>888 Massachusetts Ave Cambridge, MA</t>
  </si>
  <si>
    <t>(42.367859, -71.108079)</t>
  </si>
  <si>
    <t xml:space="preserve"> MELLEN ST &amp;  Cambridge, MA</t>
  </si>
  <si>
    <t xml:space="preserve"> MEMORIAL DR &amp; MAGAZINE ST Cambridge, MA</t>
  </si>
  <si>
    <t>157 Walden St Cambridge, MA</t>
  </si>
  <si>
    <t>(42.38723, -71.128324)</t>
  </si>
  <si>
    <t xml:space="preserve"> Massachusetts Ave &amp; Peabody St Cambridge, MA</t>
  </si>
  <si>
    <t>5 Dewolfe St Cambridge, MA</t>
  </si>
  <si>
    <t>(42.371035, -71.116169)</t>
  </si>
  <si>
    <t>432 Broadway Cambridge, MA</t>
  </si>
  <si>
    <t>(42.372782, -71.110321)</t>
  </si>
  <si>
    <t xml:space="preserve"> Sidney St &amp;  Cambridge, MA</t>
  </si>
  <si>
    <t xml:space="preserve"> White St &amp; Porter Sq Cambridge, MA</t>
  </si>
  <si>
    <t>(42.388581, -71.119038)</t>
  </si>
  <si>
    <t xml:space="preserve"> MOUNT AUBURN ST &amp; Channing St Cambridge, MA</t>
  </si>
  <si>
    <t>(42.374989, -71.135249)</t>
  </si>
  <si>
    <t>118 Norfolk St Cambridge, MA</t>
  </si>
  <si>
    <t>(42.36702, -71.099923)</t>
  </si>
  <si>
    <t>205 HURLEY ST Cambridge, MA</t>
  </si>
  <si>
    <t>(42.368471, -71.081063)</t>
  </si>
  <si>
    <t xml:space="preserve"> Rindge Ave &amp; Haskell St Cambridge, MA</t>
  </si>
  <si>
    <t>(42.392608, -71.127547)</t>
  </si>
  <si>
    <t xml:space="preserve"> Bent St &amp; FIFTH ST Cambridge, MA</t>
  </si>
  <si>
    <t>(42.367356, -71.084098)</t>
  </si>
  <si>
    <t xml:space="preserve"> Concord Ave &amp; MADISON AVE Cambridge, MA</t>
  </si>
  <si>
    <t>(42.381678, -71.129789)</t>
  </si>
  <si>
    <t>Acorn Park</t>
  </si>
  <si>
    <t xml:space="preserve"> Cambridgepark Dr &amp; Acorn Park Cambridge, MA</t>
  </si>
  <si>
    <t>26 OXFORD ST Cambridge, MA</t>
  </si>
  <si>
    <t>(42.378687, -71.115808)</t>
  </si>
  <si>
    <t>85 HANCOCK ST Cambridge, MA</t>
  </si>
  <si>
    <t>(42.368842, -71.108419)</t>
  </si>
  <si>
    <t>97 MOUNT AUBURN ST Cambridge, MA</t>
  </si>
  <si>
    <t>(42.372785, -71.120486)</t>
  </si>
  <si>
    <t xml:space="preserve"> Inman St &amp; West Pl Cambridge, MA</t>
  </si>
  <si>
    <t>(42.369969, -71.10389)</t>
  </si>
  <si>
    <t>322 Brookline St Cambridge, MA</t>
  </si>
  <si>
    <t>(42.356182, -71.109117)</t>
  </si>
  <si>
    <t>LONGFELLOW BRDG</t>
  </si>
  <si>
    <t xml:space="preserve"> Brattle St &amp; LONGFELLOW BRDG Cambridge, MA</t>
  </si>
  <si>
    <t xml:space="preserve"> Cambridge St &amp; QUINCY SQ Cambridge, MA</t>
  </si>
  <si>
    <t>11 Sellers St Cambridge, MA</t>
  </si>
  <si>
    <t>(42.367214, -71.106737)</t>
  </si>
  <si>
    <t xml:space="preserve"> Warren St &amp; JEFFERSON ST Cambridge, MA</t>
  </si>
  <si>
    <t>(42.372907, -71.08807)</t>
  </si>
  <si>
    <t xml:space="preserve"> Columbia St &amp; MAIN ST Cambridge, MA</t>
  </si>
  <si>
    <t>(42.363446, -71.0998)</t>
  </si>
  <si>
    <t xml:space="preserve"> Hampshire St &amp; PORTSMOUTH ST Cambridge, MA</t>
  </si>
  <si>
    <t>(42.368423, -71.094372)</t>
  </si>
  <si>
    <t>151 Brattle St Cambridge, MA</t>
  </si>
  <si>
    <t>(42.377759, -71.13222)</t>
  </si>
  <si>
    <t>215 Alewife Brook Pky Cambridge, MA</t>
  </si>
  <si>
    <t>(42.389388, -71.14282)</t>
  </si>
  <si>
    <t>Sacramento Pl</t>
  </si>
  <si>
    <t xml:space="preserve"> Sacramento Pl &amp; Massachusetts Ave Cambridge, MA</t>
  </si>
  <si>
    <t>(42.382582, -71.119634)</t>
  </si>
  <si>
    <t>66 HOMER AVE Cambridge, MA</t>
  </si>
  <si>
    <t>(42.376935, -71.148275)</t>
  </si>
  <si>
    <t xml:space="preserve"> Massachusetts Ave &amp; PLYMOUTH ST Cambridge, MA</t>
  </si>
  <si>
    <t>55 Cambridgepark Dr Cambridge, MA</t>
  </si>
  <si>
    <t>(42.394857, -71.145966)</t>
  </si>
  <si>
    <t xml:space="preserve"> Dewolfe St &amp; GRANITE ST Cambridge, MA</t>
  </si>
  <si>
    <t>240 PROSPECT ST Cambridge, MA</t>
  </si>
  <si>
    <t>(42.371238, -71.099522)</t>
  </si>
  <si>
    <t>Tierney St</t>
  </si>
  <si>
    <t xml:space="preserve"> Winslow St &amp; Tierney St Cambridge, MA</t>
  </si>
  <si>
    <t>(42.383831, -71.130505)</t>
  </si>
  <si>
    <t xml:space="preserve"> HANCOCK ST &amp; KINNAIRD ST Cambridge, MA</t>
  </si>
  <si>
    <t>10 Woodbridge St Cambridge, MA</t>
  </si>
  <si>
    <t>(42.395967, -71.127597)</t>
  </si>
  <si>
    <t xml:space="preserve"> ELM ST &amp;  Cambridge, MA</t>
  </si>
  <si>
    <t>49 HUBBARD AVE Cambridge, MA</t>
  </si>
  <si>
    <t>(42.388815, -71.127704)</t>
  </si>
  <si>
    <t>280 Franklin St Cambridge, MA</t>
  </si>
  <si>
    <t>(42.364647, -71.105537)</t>
  </si>
  <si>
    <t>325 Vassar St Cambridge, MA</t>
  </si>
  <si>
    <t>(42.354934, -71.105695)</t>
  </si>
  <si>
    <t xml:space="preserve"> DUDLEY ST &amp; Jackson St Cambridge, MA</t>
  </si>
  <si>
    <t>279 Concord Ave Cambridge, MA</t>
  </si>
  <si>
    <t>(42.383634, -71.133394)</t>
  </si>
  <si>
    <t xml:space="preserve"> KINNAIRD ST &amp; PLEASANT ST Cambridge, MA</t>
  </si>
  <si>
    <t xml:space="preserve"> Massachusetts Ave &amp; REMINGTON ST Cambridge, MA</t>
  </si>
  <si>
    <t>(42.370822, -71.113887)</t>
  </si>
  <si>
    <t>10 Rogers St Cambridge, MA</t>
  </si>
  <si>
    <t>(42.365649, -71.077438)</t>
  </si>
  <si>
    <t xml:space="preserve"> MOUNT AUBURN ST &amp; MEMORIAL DR Cambridge, MA</t>
  </si>
  <si>
    <t>2456 Massachusetts Ave Cambridge, MA</t>
  </si>
  <si>
    <t>(42.398266, -71.131546)</t>
  </si>
  <si>
    <t>39 HOLYOKE ST Cambridge, MA</t>
  </si>
  <si>
    <t>(42.371279, -71.119146)</t>
  </si>
  <si>
    <t xml:space="preserve"> Churchill Ave &amp; Massachusetts Ave Cambridge, MA</t>
  </si>
  <si>
    <t>13 EVERETT ST Cambridge, MA</t>
  </si>
  <si>
    <t>(42.379973, -71.11898)</t>
  </si>
  <si>
    <t xml:space="preserve"> FIRST ST &amp; Charles St Cambridge, MA</t>
  </si>
  <si>
    <t>20 QUINCY ST Cambridge, MA</t>
  </si>
  <si>
    <t>(42.373181, -71.114425)</t>
  </si>
  <si>
    <t xml:space="preserve"> KINNAIRD ST &amp; Bay St Cambridge, MA</t>
  </si>
  <si>
    <t>(42.367227, -71.111422)</t>
  </si>
  <si>
    <t xml:space="preserve"> Sparks St &amp; Brattle St Cambridge, MA</t>
  </si>
  <si>
    <t>112 Berkshire St Cambridge, MA</t>
  </si>
  <si>
    <t>(42.371172, -71.090271)</t>
  </si>
  <si>
    <t xml:space="preserve"> Bow St &amp; Linden St Cambridge, MA</t>
  </si>
  <si>
    <t>(42.371774, -71.117628)</t>
  </si>
  <si>
    <t>1651 Massachusetts Ave Cambridge, MA</t>
  </si>
  <si>
    <t>(42.381442, -71.119433)</t>
  </si>
  <si>
    <t>379 Walden St Cambridge, MA</t>
  </si>
  <si>
    <t>(42.383636, -71.134457)</t>
  </si>
  <si>
    <t xml:space="preserve"> Bowdoin St &amp; LINNAEAN ST Cambridge, MA</t>
  </si>
  <si>
    <t>(42.384252, -71.121968)</t>
  </si>
  <si>
    <t>167 Columbia St Cambridge, MA</t>
  </si>
  <si>
    <t>(42.367493, -71.097976)</t>
  </si>
  <si>
    <t>46 Bigelow St Cambridge, MA</t>
  </si>
  <si>
    <t>(42.368752, -71.10451)</t>
  </si>
  <si>
    <t>255 Bent St Cambridge, MA</t>
  </si>
  <si>
    <t>(42.367638, -71.085508)</t>
  </si>
  <si>
    <t>1373 Cambridge St Cambridge, MA</t>
  </si>
  <si>
    <t>(42.373622, -71.100441)</t>
  </si>
  <si>
    <t>70 Inman St Cambridge, MA</t>
  </si>
  <si>
    <t>(42.370645, -71.102286)</t>
  </si>
  <si>
    <t>6 5</t>
  </si>
  <si>
    <t>6 5 JFK St Cambridge, MA</t>
  </si>
  <si>
    <t>(42.373286, -71.119797)</t>
  </si>
  <si>
    <t xml:space="preserve"> Landsdowne St &amp; GREEN ST Cambridge, MA</t>
  </si>
  <si>
    <t xml:space="preserve"> Concord Ave &amp;  Cambridge, MA</t>
  </si>
  <si>
    <t xml:space="preserve"> Brookline St &amp; Pilgrim St Cambridge, MA</t>
  </si>
  <si>
    <t>(42.361778, -71.103433)</t>
  </si>
  <si>
    <t>54 FRESH POND PKY Cambridge, MA</t>
  </si>
  <si>
    <t>(42.377523, -71.142495)</t>
  </si>
  <si>
    <t>399 Putnam Ave Cambridge, MA</t>
  </si>
  <si>
    <t>(42.359918, -71.112555)</t>
  </si>
  <si>
    <t>26 Inman St Cambridge, MA</t>
  </si>
  <si>
    <t>(42.367944, -71.104121)</t>
  </si>
  <si>
    <t>901 MAIN ST Cambridge, MA</t>
  </si>
  <si>
    <t>(42.363516, -71.099513)</t>
  </si>
  <si>
    <t>53 Porter St Cambridge, MA</t>
  </si>
  <si>
    <t>(42.373779, -71.089655)</t>
  </si>
  <si>
    <t>MILLER AVE</t>
  </si>
  <si>
    <t xml:space="preserve"> MILLER AVE &amp; ORCHARD ST Cambridge, MA</t>
  </si>
  <si>
    <t>(42.392052, -71.12127)</t>
  </si>
  <si>
    <t xml:space="preserve"> MAIN ST &amp; Technology Sq Cambridge, MA</t>
  </si>
  <si>
    <t>(42.362809, -71.091351)</t>
  </si>
  <si>
    <t>28 JFK St Cambridge, MA</t>
  </si>
  <si>
    <t>(42.372877, -71.119751)</t>
  </si>
  <si>
    <t>300 Binney St Cambridge, MA</t>
  </si>
  <si>
    <t>(42.366139, -71.087551)</t>
  </si>
  <si>
    <t>711 HURON AVE Cambridge, MA</t>
  </si>
  <si>
    <t>(42.381331, -71.15475)</t>
  </si>
  <si>
    <t>201 ELM ST Cambridge, MA</t>
  </si>
  <si>
    <t>(42.371617, -71.096295)</t>
  </si>
  <si>
    <t xml:space="preserve"> PEARL ST &amp; Cottage St Cambridge, MA</t>
  </si>
  <si>
    <t>(42.362222, -71.105307)</t>
  </si>
  <si>
    <t xml:space="preserve"> Antrim St &amp; Broadway Cambridge, MA</t>
  </si>
  <si>
    <t>438 Massachusetts Ave Cambridge, MA</t>
  </si>
  <si>
    <t>(42.363518, -71.100859)</t>
  </si>
  <si>
    <t>165 Hampshire St Cambridge, MA</t>
  </si>
  <si>
    <t>(42.371856, -71.098366)</t>
  </si>
  <si>
    <t>131 Amory St Cambridge, MA</t>
  </si>
  <si>
    <t>(42.372286, -71.100275)</t>
  </si>
  <si>
    <t>22 LINCOLN ST Cambridge, MA</t>
  </si>
  <si>
    <t>(42.370889, -71.093724)</t>
  </si>
  <si>
    <t>23 Harris St Cambridge, MA</t>
  </si>
  <si>
    <t>(42.383906, -71.114275)</t>
  </si>
  <si>
    <t>87 SEVENTH ST Cambridge, MA</t>
  </si>
  <si>
    <t>(42.37056, -71.085907)</t>
  </si>
  <si>
    <t>442 Broadway Cambridge, MA</t>
  </si>
  <si>
    <t>(42.373015, -71.110745)</t>
  </si>
  <si>
    <t>99 HOWARD ST Cambridge, MA</t>
  </si>
  <si>
    <t>(42.367021, -71.111214)</t>
  </si>
  <si>
    <t xml:space="preserve"> Waterhouse St &amp; GARDEN ST Cambridge, MA</t>
  </si>
  <si>
    <t>175 Brookline St Cambridge, MA</t>
  </si>
  <si>
    <t>(42.359569, -71.105847)</t>
  </si>
  <si>
    <t xml:space="preserve"> MASON ST &amp; Albany St Cambridge, MA</t>
  </si>
  <si>
    <t xml:space="preserve"> Cambridgeside Pl &amp; FIRST ST Cambridge, MA</t>
  </si>
  <si>
    <t>67 KINNAIRD ST Cambridge, MA</t>
  </si>
  <si>
    <t>(42.366748, -71.110453)</t>
  </si>
  <si>
    <t>50 York St Cambridge, MA</t>
  </si>
  <si>
    <t>(42.369477, -71.091972)</t>
  </si>
  <si>
    <t xml:space="preserve"> Broadway &amp; Dana Pl Cambridge, MA</t>
  </si>
  <si>
    <t>(42.372303, -71.108616)</t>
  </si>
  <si>
    <t xml:space="preserve"> Hampshire St &amp; Cardinal Medeiros Ave Cambridge, MA</t>
  </si>
  <si>
    <t>10 Wendell St Cambridge, MA</t>
  </si>
  <si>
    <t>(42.38136, -71.118825)</t>
  </si>
  <si>
    <t>DIVINITY AVE</t>
  </si>
  <si>
    <t xml:space="preserve"> DIVINITY AVE &amp; KIRKLAND ST Cambridge, MA</t>
  </si>
  <si>
    <t>(42.376694, -71.113814)</t>
  </si>
  <si>
    <t>239 Monsignor OBrien Hwy Cambridge, MA</t>
  </si>
  <si>
    <t>(42.373625, -71.081131)</t>
  </si>
  <si>
    <t>247 GARDEN ST Cambridge, MA</t>
  </si>
  <si>
    <t>(42.387441, -71.136526)</t>
  </si>
  <si>
    <t xml:space="preserve"> Massachusetts Ave &amp; HUDSON ST Cambridge, MA</t>
  </si>
  <si>
    <t>(42.382235, -71.119682)</t>
  </si>
  <si>
    <t>220 PROSPECT ST Cambridge, MA</t>
  </si>
  <si>
    <t>(42.370745, -71.099864)</t>
  </si>
  <si>
    <t>55 HARVEY ST Cambridge, MA</t>
  </si>
  <si>
    <t>(42.397315, -71.132054)</t>
  </si>
  <si>
    <t xml:space="preserve"> Charles St &amp; SCIARAPPA ST Cambridge, MA</t>
  </si>
  <si>
    <t>(42.367818, -71.082289)</t>
  </si>
  <si>
    <t xml:space="preserve"> Massachusetts Ave &amp; Cambridge St Cambridge, MA</t>
  </si>
  <si>
    <t>2645 Massachusetts Ave Cambridge, MA</t>
  </si>
  <si>
    <t xml:space="preserve"> KIRKLAND ST &amp; IRVING ST Cambridge, MA</t>
  </si>
  <si>
    <t>(42.377363, -71.110643)</t>
  </si>
  <si>
    <t xml:space="preserve"> GURNEY ST &amp; HURON AVE Cambridge, MA</t>
  </si>
  <si>
    <t xml:space="preserve"> GREEN ST &amp; PEARL ST Cambridge, MA</t>
  </si>
  <si>
    <t xml:space="preserve"> MARION ST &amp; JEFFERSON ST Cambridge, MA</t>
  </si>
  <si>
    <t xml:space="preserve"> River St &amp; Western Ave Cambridge, MA</t>
  </si>
  <si>
    <t>(42.365231, -71.10492)</t>
  </si>
  <si>
    <t>Trowbridge Pl</t>
  </si>
  <si>
    <t xml:space="preserve"> Massachusetts Ave &amp; Trowbridge Pl Cambridge, MA</t>
  </si>
  <si>
    <t>310 Rindge Ave Cambridge, MA</t>
  </si>
  <si>
    <t>(42.392737, -71.136915)</t>
  </si>
  <si>
    <t>1668 Massachusetts Ave Cambridge, MA</t>
  </si>
  <si>
    <t>(42.382011, -71.119891)</t>
  </si>
  <si>
    <t>DOUGLASS CT</t>
  </si>
  <si>
    <t xml:space="preserve"> Bishop Allen Dr &amp; DOUGLASS CT Cambridge, MA</t>
  </si>
  <si>
    <t>PLEASANT PL</t>
  </si>
  <si>
    <t>380 GREEN ST Cambridge, MA</t>
  </si>
  <si>
    <t>(42.365634, -71.10581)</t>
  </si>
  <si>
    <t>6 GARDEN ST Cambridge, MA</t>
  </si>
  <si>
    <t>(42.375824, -71.12189)</t>
  </si>
  <si>
    <t>HOLDEN ST</t>
  </si>
  <si>
    <t>32 HOLDEN ST Cambridge, MA</t>
  </si>
  <si>
    <t>(42.378995, -71.108455)</t>
  </si>
  <si>
    <t xml:space="preserve"> Clark St &amp; Webster Ave Cambridge, MA</t>
  </si>
  <si>
    <t>(42.3677, -71.092663)</t>
  </si>
  <si>
    <t>2 Worthington St Cambridge, MA</t>
  </si>
  <si>
    <t>(42.383037, -71.14176)</t>
  </si>
  <si>
    <t xml:space="preserve"> SEVENTH ST &amp; Otis St Cambridge, MA</t>
  </si>
  <si>
    <t>(42.371049, -71.085701)</t>
  </si>
  <si>
    <t>227 Alewife Brook Pky Cambridge, MA</t>
  </si>
  <si>
    <t>(42.38887, -71.143229)</t>
  </si>
  <si>
    <t>14 Mount Vernon St Cambridge, MA</t>
  </si>
  <si>
    <t>(42.387286, -71.119836)</t>
  </si>
  <si>
    <t>53 White St Cambridge, MA</t>
  </si>
  <si>
    <t>(42.390042, -71.117665)</t>
  </si>
  <si>
    <t>GRISWOLD ST</t>
  </si>
  <si>
    <t xml:space="preserve"> Concord Ave &amp; GRISWOLD ST Cambridge, MA</t>
  </si>
  <si>
    <t>395 Broadway Cambridge, MA</t>
  </si>
  <si>
    <t>(42.371926, -71.106994)</t>
  </si>
  <si>
    <t>64 MATIGNON RD Cambridge, MA</t>
  </si>
  <si>
    <t>(42.402325, -71.133581)</t>
  </si>
  <si>
    <t>141 PROSPECT ST Cambridge, MA</t>
  </si>
  <si>
    <t>(42.368735, -71.10163)</t>
  </si>
  <si>
    <t>GERRY ST</t>
  </si>
  <si>
    <t>5 GERRY ST Cambridge, MA</t>
  </si>
  <si>
    <t>(42.373592, -71.124638)</t>
  </si>
  <si>
    <t>284 Vassar St Cambridge, MA</t>
  </si>
  <si>
    <t>(42.355713, -71.103484)</t>
  </si>
  <si>
    <t>7 FOLLEN ST Cambridge, MA</t>
  </si>
  <si>
    <t>(42.378781, -71.123027)</t>
  </si>
  <si>
    <t>321 ELM ST Cambridge, MA</t>
  </si>
  <si>
    <t>(42.37398, -71.095261)</t>
  </si>
  <si>
    <t xml:space="preserve"> MASON ST &amp; STATE ST Cambridge, MA</t>
  </si>
  <si>
    <t>133 Putnam Ave Cambridge, MA</t>
  </si>
  <si>
    <t>(42.366164, -71.113662)</t>
  </si>
  <si>
    <t>659 Cambridge St Cambridge, MA</t>
  </si>
  <si>
    <t>(42.372969, -71.094525)</t>
  </si>
  <si>
    <t>211 Columbia St Cambridge, MA</t>
  </si>
  <si>
    <t>(42.368577, -71.097051)</t>
  </si>
  <si>
    <t>37 MAGNOLIA AVE Cambridge, MA</t>
  </si>
  <si>
    <t>(42.376648, -71.106506)</t>
  </si>
  <si>
    <t>1035 Cambridge St Cambridge, MA</t>
  </si>
  <si>
    <t>(42.373494, -71.093704)</t>
  </si>
  <si>
    <t>8 Education Way Cambridge, MA</t>
  </si>
  <si>
    <t>(42.369845, -71.068873)</t>
  </si>
  <si>
    <t xml:space="preserve"> Cardinal Medeiros Ave &amp; PLYMOUTH ST Cambridge, MA</t>
  </si>
  <si>
    <t>(42.368373, -71.090596)</t>
  </si>
  <si>
    <t xml:space="preserve"> FLAGG ST &amp;  Cambridge, MA</t>
  </si>
  <si>
    <t>211 Massachusetts Ave Cambridge, MA</t>
  </si>
  <si>
    <t>(42.361422, -71.096684)</t>
  </si>
  <si>
    <t>30 NEWTON ST Cambridge, MA</t>
  </si>
  <si>
    <t>(42.357899, -71.11096)</t>
  </si>
  <si>
    <t>GARDEN CT</t>
  </si>
  <si>
    <t xml:space="preserve"> GARDEN CT &amp; LINNAEAN ST Cambridge, MA</t>
  </si>
  <si>
    <t xml:space="preserve"> Cambridge St &amp; PRENTISS ST Cambridge, MA</t>
  </si>
  <si>
    <t xml:space="preserve"> HARDING ST &amp;  Cambridge, MA</t>
  </si>
  <si>
    <t>480 Cambridge St Cambridge, MA</t>
  </si>
  <si>
    <t>(42.371496, -71.084314)</t>
  </si>
  <si>
    <t>142 Webster Ave Cambridge, MA</t>
  </si>
  <si>
    <t>(42.36993, -71.093494)</t>
  </si>
  <si>
    <t>620 Cambridge St Cambridge, MA</t>
  </si>
  <si>
    <t>(42.371807, -71.086742)</t>
  </si>
  <si>
    <t>35 Chalk St Cambridge, MA</t>
  </si>
  <si>
    <t>(42.362171, -71.110086)</t>
  </si>
  <si>
    <t>19 Putnam Ave Cambridge, MA</t>
  </si>
  <si>
    <t>(42.369512, -71.113618)</t>
  </si>
  <si>
    <t>3032 RICHARD AVE Cambridge, MA</t>
  </si>
  <si>
    <t>(42.400992, -71.132974)</t>
  </si>
  <si>
    <t>147 Bishop Allen Dr Cambridge, MA</t>
  </si>
  <si>
    <t>(42.367169, -71.104381)</t>
  </si>
  <si>
    <t xml:space="preserve"> Alberta Ter &amp; Massachusetts Ave Cambridge, MA</t>
  </si>
  <si>
    <t>116 MAGAZINE ST Cambridge, MA</t>
  </si>
  <si>
    <t>(42.359867, -71.110131)</t>
  </si>
  <si>
    <t>(42.378942, -71.15506)</t>
  </si>
  <si>
    <t xml:space="preserve"> MAIN ST &amp; HAYWARD ST Cambridge, MA</t>
  </si>
  <si>
    <t>(42.362363, -71.085174)</t>
  </si>
  <si>
    <t>9 Beech St Cambridge, MA</t>
  </si>
  <si>
    <t>(42.390856, -71.120355)</t>
  </si>
  <si>
    <t>64 Aberdeen Way Cambridge, MA</t>
  </si>
  <si>
    <t>(42.377044, -71.146687)</t>
  </si>
  <si>
    <t xml:space="preserve"> MILL ST &amp; PLYMPTON ST Cambridge, MA</t>
  </si>
  <si>
    <t xml:space="preserve"> HARVARD ST &amp; Bigelow St Cambridge, MA</t>
  </si>
  <si>
    <t>(42.369176, -71.104228)</t>
  </si>
  <si>
    <t xml:space="preserve"> Western Ave &amp; HARVARD ST Cambridge, MA</t>
  </si>
  <si>
    <t>2380 Massachusetts Ave Cambridge, MA</t>
  </si>
  <si>
    <t>(42.396795, -71.129806)</t>
  </si>
  <si>
    <t>Inman Sq</t>
  </si>
  <si>
    <t xml:space="preserve"> Broadway &amp; Inman Sq Cambridge, MA</t>
  </si>
  <si>
    <t>1563 Massachusetts Ave Cambridge, MA</t>
  </si>
  <si>
    <t>(42.378697, -71.119718)</t>
  </si>
  <si>
    <t>NEWMAN ST</t>
  </si>
  <si>
    <t xml:space="preserve"> Massachusetts Ave &amp; NEWMAN ST Cambridge, MA</t>
  </si>
  <si>
    <t>(42.400248, -71.134469)</t>
  </si>
  <si>
    <t>409 GREEN ST Cambridge, MA</t>
  </si>
  <si>
    <t>(42.365896, -71.105952)</t>
  </si>
  <si>
    <t>703 MOUNT AUBURN ST Cambridge, MA</t>
  </si>
  <si>
    <t>(42.374903, -71.149649)</t>
  </si>
  <si>
    <t>520 Massachusetts Ave Cambridge, MA</t>
  </si>
  <si>
    <t>(42.364163, -71.101941)</t>
  </si>
  <si>
    <t xml:space="preserve"> New St &amp; Concord Ave Cambridge, MA</t>
  </si>
  <si>
    <t>425 Massachusetts Ave Cambridge, MA</t>
  </si>
  <si>
    <t>(42.363664, -71.100482)</t>
  </si>
  <si>
    <t xml:space="preserve"> Cross St &amp; Albany St Cambridge, MA</t>
  </si>
  <si>
    <t xml:space="preserve"> Beech St &amp; Peabody St Cambridge, MA</t>
  </si>
  <si>
    <t>426 HURON AVE Cambridge, MA</t>
  </si>
  <si>
    <t>(42.380668, -71.140678)</t>
  </si>
  <si>
    <t>1000 Massachusetts Ave Cambridge, MA</t>
  </si>
  <si>
    <t>(42.368945, -71.110924)</t>
  </si>
  <si>
    <t>1357 Cambridge St Cambridge, MA</t>
  </si>
  <si>
    <t>(42.373737, -71.100143)</t>
  </si>
  <si>
    <t xml:space="preserve"> Monsignor OBrien Hwy &amp; Leighton Cambridge, MA</t>
  </si>
  <si>
    <t>(42.369745, -71.074069)</t>
  </si>
  <si>
    <t>1008 Cambridge St Cambridge, MA</t>
  </si>
  <si>
    <t>(42.372725, -71.093866)</t>
  </si>
  <si>
    <t xml:space="preserve"> Massachusetts Ave &amp; DUDLEY ST Cambridge, MA</t>
  </si>
  <si>
    <t xml:space="preserve"> FELTON ST &amp;  Cambridge, MA</t>
  </si>
  <si>
    <t>1 MEMORIAL DR Cambridge, MA</t>
  </si>
  <si>
    <t>(42.361357, -71.081256)</t>
  </si>
  <si>
    <t>22 Craigie St Cambridge, MA</t>
  </si>
  <si>
    <t>(42.378238, -71.128639)</t>
  </si>
  <si>
    <t xml:space="preserve"> Banks St &amp; MOUNT AUBURN ST Cambridge, MA</t>
  </si>
  <si>
    <t>(42.37049, -71.114464)</t>
  </si>
  <si>
    <t>12-1 Ware St Cambridge, MA</t>
  </si>
  <si>
    <t>(42.37184, -71.11345)</t>
  </si>
  <si>
    <t>241 Cardinal Medeiros Ave Cambridge, MA</t>
  </si>
  <si>
    <t>(42.367989, -71.090957)</t>
  </si>
  <si>
    <t>1452 Cambridge St Cambridge, MA</t>
  </si>
  <si>
    <t>(42.373876, -71.102956)</t>
  </si>
  <si>
    <t>20 GARDEN ST Cambridge, MA</t>
  </si>
  <si>
    <t>(42.377718, -71.123368)</t>
  </si>
  <si>
    <t>90 Western Ave Cambridge, MA</t>
  </si>
  <si>
    <t>(42.364869, -71.10742)</t>
  </si>
  <si>
    <t>1066 Cambridge St Cambridge, MA</t>
  </si>
  <si>
    <t>(42.372917, -71.0953)</t>
  </si>
  <si>
    <t xml:space="preserve"> Richdale Ave &amp; Raymond St Cambridge, MA</t>
  </si>
  <si>
    <t>(42.389518, -71.12875)</t>
  </si>
  <si>
    <t>19 Kelly Rd Cambridge, MA</t>
  </si>
  <si>
    <t>(42.362374, -71.108992)</t>
  </si>
  <si>
    <t>1280 Massachusetts Ave Cambridge, MA</t>
  </si>
  <si>
    <t>(42.372683, -71.116784)</t>
  </si>
  <si>
    <t>6 White St Cambridge, MA</t>
  </si>
  <si>
    <t>(42.388672, -71.118823)</t>
  </si>
  <si>
    <t xml:space="preserve"> Tremont St &amp; Hampshire St Cambridge, MA</t>
  </si>
  <si>
    <t>409 Norfolk St Cambridge, MA</t>
  </si>
  <si>
    <t>(42.374278, -71.095656)</t>
  </si>
  <si>
    <t>128 SMITH PL Cambridge, MA</t>
  </si>
  <si>
    <t>(42.393799, -71.150234)</t>
  </si>
  <si>
    <t>Alpine Pl</t>
  </si>
  <si>
    <t xml:space="preserve"> Concord Ave &amp; Alpine Pl Cambridge, MA</t>
  </si>
  <si>
    <t>(42.385265, -71.137258)</t>
  </si>
  <si>
    <t>2375 Massachusetts Ave Cambridge, MA</t>
  </si>
  <si>
    <t>(42.396682, -71.12895)</t>
  </si>
  <si>
    <t>822 SOMERVILLE AVE Cambridge, MA</t>
  </si>
  <si>
    <t>(42.388315, -71.118472)</t>
  </si>
  <si>
    <t>21 Walden St Cambridge, MA</t>
  </si>
  <si>
    <t>(42.390613, -71.123973)</t>
  </si>
  <si>
    <t>1256 Massachusetts Ave Cambridge, MA</t>
  </si>
  <si>
    <t>(42.372549, -71.116292)</t>
  </si>
  <si>
    <t>2343 Massachusetts Ave Cambridge, MA</t>
  </si>
  <si>
    <t>(42.396213, -71.128577)</t>
  </si>
  <si>
    <t xml:space="preserve"> PEMBERTON ST &amp; Rindge Ave Cambridge, MA</t>
  </si>
  <si>
    <t>(42.392597, -71.125256)</t>
  </si>
  <si>
    <t>50 JFK St Cambridge, MA</t>
  </si>
  <si>
    <t>(42.372042, -71.120455)</t>
  </si>
  <si>
    <t>1310 Massachusetts Ave Cambridge, MA</t>
  </si>
  <si>
    <t>604 GREEN ST Cambridge, MA</t>
  </si>
  <si>
    <t>(42.368464, -71.111409)</t>
  </si>
  <si>
    <t xml:space="preserve"> Raymond St &amp; SHERIDAN ST Cambridge, MA</t>
  </si>
  <si>
    <t>(42.388466, -71.128171)</t>
  </si>
  <si>
    <t>1925 Massachusetts Ave Cambridge, MA</t>
  </si>
  <si>
    <t>(42.389406, -71.119767)</t>
  </si>
  <si>
    <t>997 Massachusetts Ave Cambridge, MA</t>
  </si>
  <si>
    <t>(42.369392, -71.111101)</t>
  </si>
  <si>
    <t>131 Washington Ave Cambridge, MA</t>
  </si>
  <si>
    <t>(42.364564, -71.094613)</t>
  </si>
  <si>
    <t>18 Bond St Cambridge, MA</t>
  </si>
  <si>
    <t>(42.380896, -71.126534)</t>
  </si>
  <si>
    <t>246 Hampshire St Cambridge, MA</t>
  </si>
  <si>
    <t>(42.374245, -71.101651)</t>
  </si>
  <si>
    <t>394 Norfolk St Cambridge, MA</t>
  </si>
  <si>
    <t>(42.373834, -71.095638)</t>
  </si>
  <si>
    <t>1360 Massachusetts Ave Cambridge, MA</t>
  </si>
  <si>
    <t>(42.37305, -71.118632)</t>
  </si>
  <si>
    <t>545 Massachusetts Ave Cambridge, MA</t>
  </si>
  <si>
    <t>(42.36452, -71.102128)</t>
  </si>
  <si>
    <t>406 Broadway Cambridge, MA</t>
  </si>
  <si>
    <t>(42.372003, -71.108219)</t>
  </si>
  <si>
    <t>671 MAIN ST Cambridge, MA</t>
  </si>
  <si>
    <t>(42.363349, -71.094314)</t>
  </si>
  <si>
    <t xml:space="preserve"> HARVARD ST &amp; Windsor St Cambridge, MA</t>
  </si>
  <si>
    <t xml:space="preserve"> Norfolk St &amp; MASON ST Cambridge, MA</t>
  </si>
  <si>
    <t xml:space="preserve"> Sparks St &amp; Craigie St Cambridge, MA</t>
  </si>
  <si>
    <t xml:space="preserve"> Porter Cir &amp;  Cambridge, MA</t>
  </si>
  <si>
    <t>Hayes St</t>
  </si>
  <si>
    <t>40 Hayes St Cambridge, MA</t>
  </si>
  <si>
    <t>(42.366643, -71.111802)</t>
  </si>
  <si>
    <t>1698 Massachusetts Ave Cambridge, MA</t>
  </si>
  <si>
    <t>(42.383026, -71.119832)</t>
  </si>
  <si>
    <t>151 HARVARD ST Cambridge, MA</t>
  </si>
  <si>
    <t>(42.365862, -71.095139)</t>
  </si>
  <si>
    <t>18A</t>
  </si>
  <si>
    <t>18A Ware St Cambridge, MA</t>
  </si>
  <si>
    <t>(42.373375, -71.112451)</t>
  </si>
  <si>
    <t>50 Trowbridge Pl Cambridge, MA</t>
  </si>
  <si>
    <t>(42.372445, -71.111768)</t>
  </si>
  <si>
    <t>Vandine St</t>
  </si>
  <si>
    <t xml:space="preserve"> Cardinal Medeiros Ave &amp; Vandine St Cambridge, MA</t>
  </si>
  <si>
    <t>(42.368804, -71.090349)</t>
  </si>
  <si>
    <t xml:space="preserve"> PEARL ST &amp; GRANITE ST Cambridge, MA</t>
  </si>
  <si>
    <t>(42.355992, -71.112016)</t>
  </si>
  <si>
    <t>363 Windsor St Cambridge, MA</t>
  </si>
  <si>
    <t>(42.370053, -71.094422)</t>
  </si>
  <si>
    <t xml:space="preserve"> HAWTHORNE PARK &amp; MEMORIAL DR Cambridge, MA</t>
  </si>
  <si>
    <t xml:space="preserve"> MIDDLESEX ST &amp; Rindge Ave Cambridge, MA</t>
  </si>
  <si>
    <t>726 Concord Ave Cambridge, MA</t>
  </si>
  <si>
    <t xml:space="preserve"> Jackson Pl &amp; Jackson St Cambridge, MA</t>
  </si>
  <si>
    <t>188 Charles St Cambridge, MA</t>
  </si>
  <si>
    <t>(42.367912, -71.083625)</t>
  </si>
  <si>
    <t>1687 Massachusetts Ave Cambridge, MA</t>
  </si>
  <si>
    <t>(42.382757, -71.119436)</t>
  </si>
  <si>
    <t>2464 Massachusetts Ave Cambridge, MA</t>
  </si>
  <si>
    <t>(42.398449, -71.131821)</t>
  </si>
  <si>
    <t>114 Inman St Cambridge, MA</t>
  </si>
  <si>
    <t>(42.372726, -71.100927)</t>
  </si>
  <si>
    <t>788 Concord Ave Cambridge, MA</t>
  </si>
  <si>
    <t>305 Webster Ave Cambridge, MA</t>
  </si>
  <si>
    <t>(42.373528, -71.0944)</t>
  </si>
  <si>
    <t>21 NORRIS ST Cambridge, MA</t>
  </si>
  <si>
    <t>(42.395585, -71.129466)</t>
  </si>
  <si>
    <t>415 Massachusetts Ave Cambridge, MA</t>
  </si>
  <si>
    <t>(42.363584, -71.100216)</t>
  </si>
  <si>
    <t>ROCKINGHAM PL</t>
  </si>
  <si>
    <t xml:space="preserve"> GRANITE ST &amp; ROCKINGHAM PL Cambridge, MA</t>
  </si>
  <si>
    <t>160 Richdale Ave Cambridge, MA</t>
  </si>
  <si>
    <t>(42.38913, -71.127061)</t>
  </si>
  <si>
    <t xml:space="preserve"> MEACHAM RD &amp; LOCKE ST Cambridge, MA</t>
  </si>
  <si>
    <t>(42.39583, -71.126384)</t>
  </si>
  <si>
    <t>HURLBUT ST</t>
  </si>
  <si>
    <t>14 HURLBUT ST Cambridge, MA</t>
  </si>
  <si>
    <t>(42.383797, -71.120498)</t>
  </si>
  <si>
    <t>196 PROSPECT ST Cambridge, MA</t>
  </si>
  <si>
    <t>(42.370164, -71.100282)</t>
  </si>
  <si>
    <t xml:space="preserve"> MASON ST &amp; Brattle St Cambridge, MA</t>
  </si>
  <si>
    <t xml:space="preserve"> Vassar St &amp;  Cambridge, MA</t>
  </si>
  <si>
    <t>41 Porter St Cambridge, MA</t>
  </si>
  <si>
    <t>(42.373612, -71.089171)</t>
  </si>
  <si>
    <t xml:space="preserve"> PLYMOUTH ST &amp;  Cambridge, MA</t>
  </si>
  <si>
    <t xml:space="preserve"> FIELD ST &amp; Alpine Pl Cambridge, MA</t>
  </si>
  <si>
    <t>(42.3862, -71.136549)</t>
  </si>
  <si>
    <t>139 Cherry St Cambridge, MA</t>
  </si>
  <si>
    <t>(42.365755, -71.096909)</t>
  </si>
  <si>
    <t xml:space="preserve"> Third St &amp; Kendall St Cambridge, MA</t>
  </si>
  <si>
    <t>Tenney St</t>
  </si>
  <si>
    <t>22 Tenney St Cambridge, MA</t>
  </si>
  <si>
    <t>(42.392891, -71.120756)</t>
  </si>
  <si>
    <t>200 MAIN ST Cambridge, MA</t>
  </si>
  <si>
    <t>(42.36278, -71.091821)</t>
  </si>
  <si>
    <t>11 FOREST ST Cambridge, MA</t>
  </si>
  <si>
    <t>(42.38541, -71.117773)</t>
  </si>
  <si>
    <t>65 FIFTH ST Cambridge, MA</t>
  </si>
  <si>
    <t>(42.371025, -71.083334)</t>
  </si>
  <si>
    <t xml:space="preserve"> Second St &amp; Bent St Cambridge, MA</t>
  </si>
  <si>
    <t>(42.366769, -71.079539)</t>
  </si>
  <si>
    <t>30 GARDEN ST Cambridge, MA</t>
  </si>
  <si>
    <t>(42.378756, -71.124191)</t>
  </si>
  <si>
    <t>19 Ware St Cambridge, MA</t>
  </si>
  <si>
    <t>(42.37335, -71.112868)</t>
  </si>
  <si>
    <t>Chauncy Ln</t>
  </si>
  <si>
    <t xml:space="preserve"> GARDEN ST &amp; Chauncy Ln Cambridge, MA</t>
  </si>
  <si>
    <t>(42.378966, -71.124162)</t>
  </si>
  <si>
    <t xml:space="preserve"> DAVENPORT ST &amp; ORCHARD ST Cambridge, MA</t>
  </si>
  <si>
    <t>(42.390051, -71.118897)</t>
  </si>
  <si>
    <t>402 Massachusetts Ave Cambridge, MA</t>
  </si>
  <si>
    <t>(42.363122, -71.100283)</t>
  </si>
  <si>
    <t>5 Western Ave Cambridge, MA</t>
  </si>
  <si>
    <t>(42.365307, -71.105467)</t>
  </si>
  <si>
    <t>6 Concord Ave Cambridge, MA</t>
  </si>
  <si>
    <t>(42.39091, -71.157563)</t>
  </si>
  <si>
    <t>153 MOUNT AUBURN ST Cambridge, MA</t>
  </si>
  <si>
    <t>(42.37446, -71.125509)</t>
  </si>
  <si>
    <t>20 Sidney St Cambridge, MA</t>
  </si>
  <si>
    <t>(42.362089, -71.099876)</t>
  </si>
  <si>
    <t>13 DOVER ST Cambridge, MA</t>
  </si>
  <si>
    <t>(42.394891, -71.12663)</t>
  </si>
  <si>
    <t>229 Vassar St Cambridge, MA</t>
  </si>
  <si>
    <t>(42.357355, -71.100904)</t>
  </si>
  <si>
    <t>2240 Massachusetts Ave Cambridge, MA</t>
  </si>
  <si>
    <t>(42.393839, -71.126611)</t>
  </si>
  <si>
    <t>460 Broadway Cambridge, MA</t>
  </si>
  <si>
    <t>(42.37377, -71.112658)</t>
  </si>
  <si>
    <t>43 ROYAL AVE Cambridge, MA</t>
  </si>
  <si>
    <t>(42.382581, -71.132287)</t>
  </si>
  <si>
    <t>158 Otis St Cambridge, MA</t>
  </si>
  <si>
    <t>(42.371009, -71.085862)</t>
  </si>
  <si>
    <t>Concord Tpke</t>
  </si>
  <si>
    <t>211 Concord Tpke Cambridge, MA</t>
  </si>
  <si>
    <t>(42.399734, -71.14966)</t>
  </si>
  <si>
    <t xml:space="preserve"> Columbia St &amp; PROSPECT ST Cambridge, MA</t>
  </si>
  <si>
    <t xml:space="preserve"> Avon St &amp;  Cambridge, MA</t>
  </si>
  <si>
    <t>773 Concord Ave Cambridge, MA</t>
  </si>
  <si>
    <t>(42.390772, -71.154614)</t>
  </si>
  <si>
    <t>Buckingham Pl</t>
  </si>
  <si>
    <t xml:space="preserve"> Concord Ave &amp; Buckingham Pl Cambridge, MA</t>
  </si>
  <si>
    <t>(42.38116, -71.128853)</t>
  </si>
  <si>
    <t>1-25 GRISWOLD ST Cambridge, MA</t>
  </si>
  <si>
    <t>(42.391737, -71.15688)</t>
  </si>
  <si>
    <t>10 Museum Way Cambridge, MA</t>
  </si>
  <si>
    <t>(42.370221, -71.071508)</t>
  </si>
  <si>
    <t>GROVE ST</t>
  </si>
  <si>
    <t xml:space="preserve"> GROVE ST &amp; Blanchard Rd Cambridge, MA</t>
  </si>
  <si>
    <t>(42.386479, -71.160314)</t>
  </si>
  <si>
    <t>LOT</t>
  </si>
  <si>
    <t>LOT Bishop Allen Dr Cambridge, MA</t>
  </si>
  <si>
    <t>26 Porter St Cambridge, MA</t>
  </si>
  <si>
    <t>(42.373434, -71.0888)</t>
  </si>
  <si>
    <t xml:space="preserve"> ELM ST &amp; Cambridge St Cambridge, MA</t>
  </si>
  <si>
    <t>Bay State Rd</t>
  </si>
  <si>
    <t xml:space="preserve"> Bay State Rd &amp;  Cambridge, MA</t>
  </si>
  <si>
    <t xml:space="preserve"> Brattle St &amp; Willard St Cambridge, MA</t>
  </si>
  <si>
    <t>(42.37681, -71.127649)</t>
  </si>
  <si>
    <t>13 William St Cambridge, MA</t>
  </si>
  <si>
    <t>(42.363261, -71.105423)</t>
  </si>
  <si>
    <t>67 Inman St Cambridge, MA</t>
  </si>
  <si>
    <t>(42.370666, -71.102646)</t>
  </si>
  <si>
    <t>14 Third St Cambridge, MA</t>
  </si>
  <si>
    <t>(42.372068, -71.079451)</t>
  </si>
  <si>
    <t>42 New St Cambridge, MA</t>
  </si>
  <si>
    <t>(42.388088, -71.140668)</t>
  </si>
  <si>
    <t>39 Cedar St Cambridge, MA</t>
  </si>
  <si>
    <t>(42.395475, -71.131015)</t>
  </si>
  <si>
    <t>1904 Massachusetts Ave Cambridge, MA</t>
  </si>
  <si>
    <t>(42.388837, -71.119846)</t>
  </si>
  <si>
    <t>35 HOVEY AVE Cambridge, MA</t>
  </si>
  <si>
    <t>(42.375787, -71.107706)</t>
  </si>
  <si>
    <t>70 Cushing St Cambridge, MA</t>
  </si>
  <si>
    <t>(42.376673, -71.151915)</t>
  </si>
  <si>
    <t>258 PROSPECT ST Cambridge, MA</t>
  </si>
  <si>
    <t>(42.371671, -71.099207)</t>
  </si>
  <si>
    <t>18 Cushing St Cambridge, MA</t>
  </si>
  <si>
    <t>(42.375287, -71.151548)</t>
  </si>
  <si>
    <t>51 Blanchard Rd Cambridge, MA</t>
  </si>
  <si>
    <t>(42.392521, -71.157505)</t>
  </si>
  <si>
    <t>151 Windsor St Cambridge, MA</t>
  </si>
  <si>
    <t>(42.365129, -71.096303)</t>
  </si>
  <si>
    <t>770 MEMORIAL DR Cambridge, MA</t>
  </si>
  <si>
    <t>(42.357749, -71.115398)</t>
  </si>
  <si>
    <t>35 DUNSTABLE RD Cambridge, MA</t>
  </si>
  <si>
    <t>701 Concord Ave Cambridge, MA</t>
  </si>
  <si>
    <t>(42.390305, -71.151329)</t>
  </si>
  <si>
    <t xml:space="preserve"> SHERMAN ST &amp; PEMBERTON ST Cambridge, MA</t>
  </si>
  <si>
    <t>(42.391191, -71.132754)</t>
  </si>
  <si>
    <t xml:space="preserve"> PURRINGTON ST &amp; Landsdowne St Cambridge, MA</t>
  </si>
  <si>
    <t>99 Moore St Cambridge, MA</t>
  </si>
  <si>
    <t>(42.366134, -71.09374)</t>
  </si>
  <si>
    <t>East St</t>
  </si>
  <si>
    <t xml:space="preserve"> East St &amp; Monsignor OBrien Hwy Cambridge, MA</t>
  </si>
  <si>
    <t>(42.37078, -71.075984)</t>
  </si>
  <si>
    <t>IVY ST</t>
  </si>
  <si>
    <t xml:space="preserve"> IVY ST &amp; GARDEN ST Cambridge, MA</t>
  </si>
  <si>
    <t>(42.386047, -71.133349)</t>
  </si>
  <si>
    <t xml:space="preserve"> HOLWORTHY ST &amp;  Cambridge, MA</t>
  </si>
  <si>
    <t>16 GRISWOLD ST Cambridge, MA</t>
  </si>
  <si>
    <t>(42.391402, -71.156663)</t>
  </si>
  <si>
    <t>40 Bigelow St Cambridge, MA</t>
  </si>
  <si>
    <t>(42.368642, -71.10461)</t>
  </si>
  <si>
    <t xml:space="preserve"> Massachusetts Ave &amp; Lancaster St Cambridge, MA</t>
  </si>
  <si>
    <t>(42.385561, -71.119315)</t>
  </si>
  <si>
    <t>233 Alewife Brook Pky Cambridge, MA</t>
  </si>
  <si>
    <t>(42.388601, -71.143391)</t>
  </si>
  <si>
    <t>54 ROBERTS RD Cambridge, MA</t>
  </si>
  <si>
    <t>(42.377651, -71.108019)</t>
  </si>
  <si>
    <t>40 PROSPECT ST Cambridge, MA</t>
  </si>
  <si>
    <t>(42.366118, -71.103275)</t>
  </si>
  <si>
    <t xml:space="preserve"> MARIE AVE &amp; HIGHLAND AVE Cambridge, MA</t>
  </si>
  <si>
    <t>131 SHERMAN ST Cambridge, MA</t>
  </si>
  <si>
    <t>(42.390218, -71.132802)</t>
  </si>
  <si>
    <t xml:space="preserve"> MEMORIAL DR &amp; River St Cambridge, MA</t>
  </si>
  <si>
    <t>GROZIER RD</t>
  </si>
  <si>
    <t>57 GROZIER RD Cambridge, MA</t>
  </si>
  <si>
    <t>(42.379239, -71.141683)</t>
  </si>
  <si>
    <t xml:space="preserve"> SCIARAPPA ST &amp;  Cambridge, MA</t>
  </si>
  <si>
    <t>364 HURON AVE Cambridge, MA</t>
  </si>
  <si>
    <t>(42.381059, -71.138816)</t>
  </si>
  <si>
    <t xml:space="preserve"> Washington Ave &amp; Columbia St Cambridge, MA</t>
  </si>
  <si>
    <t>(42.365402, -71.098765)</t>
  </si>
  <si>
    <t xml:space="preserve"> Brattle St &amp; Channing St Cambridge, MA</t>
  </si>
  <si>
    <t>(42.377049, -71.135913)</t>
  </si>
  <si>
    <t xml:space="preserve"> IRVING ST &amp; Kirkland Rd Cambridge, MA</t>
  </si>
  <si>
    <t>(42.377384, -71.110589)</t>
  </si>
  <si>
    <t>11 Ware St Cambridge, MA</t>
  </si>
  <si>
    <t>(42.372777, -71.113369)</t>
  </si>
  <si>
    <t>22 Rockwell St Cambridge, MA</t>
  </si>
  <si>
    <t>(42.362703, -71.11144)</t>
  </si>
  <si>
    <t>96 Berkshire St Cambridge, MA</t>
  </si>
  <si>
    <t>(42.370824, -71.090476)</t>
  </si>
  <si>
    <t>10 Arlington St Cambridge, MA</t>
  </si>
  <si>
    <t>(42.386341, -71.120467)</t>
  </si>
  <si>
    <t xml:space="preserve"> Broadway &amp; ELLERY PL Cambridge, MA</t>
  </si>
  <si>
    <t xml:space="preserve"> Webster Ave &amp; PLYMOUTH ST Cambridge, MA</t>
  </si>
  <si>
    <t xml:space="preserve"> FAYETTE ST &amp;  Cambridge, MA</t>
  </si>
  <si>
    <t xml:space="preserve"> Alewife Brook Pky &amp; Concord Ave Cambridge, MA</t>
  </si>
  <si>
    <t>(42.388449, -71.143446)</t>
  </si>
  <si>
    <t>14 Cambridge St Cambridge, MA</t>
  </si>
  <si>
    <t xml:space="preserve"> HOLDEN ST &amp;  Cambridge, MA</t>
  </si>
  <si>
    <t xml:space="preserve"> Brookline St &amp; ERIE ST Cambridge, MA</t>
  </si>
  <si>
    <t>(42.359144, -71.106149)</t>
  </si>
  <si>
    <t>24 JEFFERSON ST Cambridge, MA</t>
  </si>
  <si>
    <t>(42.372773, -71.08926)</t>
  </si>
  <si>
    <t>215 Hampshire St Cambridge, MA</t>
  </si>
  <si>
    <t>(42.37336, -71.100217)</t>
  </si>
  <si>
    <t xml:space="preserve"> Kendall Sq &amp; Binney St Cambridge, MA</t>
  </si>
  <si>
    <t>6 Bennett St Cambridge, MA</t>
  </si>
  <si>
    <t>(42.372762, -71.122898)</t>
  </si>
  <si>
    <t>496 Massachusetts Ave Cambridge, MA</t>
  </si>
  <si>
    <t>(42.363996, -71.10165)</t>
  </si>
  <si>
    <t>2175 Massachusetts Ave Cambridge, MA</t>
  </si>
  <si>
    <t>(42.392739, -71.124608)</t>
  </si>
  <si>
    <t>42 Tremont St Cambridge, MA</t>
  </si>
  <si>
    <t>(42.371116, -71.098278)</t>
  </si>
  <si>
    <t xml:space="preserve"> Inman St &amp; Broadway Cambridge, MA</t>
  </si>
  <si>
    <t>1431 Cambridge St Cambridge, MA</t>
  </si>
  <si>
    <t>(42.374017, -71.102314)</t>
  </si>
  <si>
    <t>1735 Massachusetts Ave Cambridge, MA</t>
  </si>
  <si>
    <t>(42.38429, -71.119271)</t>
  </si>
  <si>
    <t>950 Cambridge St Cambridge, MA</t>
  </si>
  <si>
    <t>(42.372595, -71.092871)</t>
  </si>
  <si>
    <t xml:space="preserve"> Blanchard Rd &amp;  Cambridge, MA</t>
  </si>
  <si>
    <t xml:space="preserve"> Clay St &amp; HARVEY ST Cambridge, MA</t>
  </si>
  <si>
    <t>(42.397408, -71.134293)</t>
  </si>
  <si>
    <t>114 Bishop Allen Dr Cambridge, MA</t>
  </si>
  <si>
    <t>(42.36612, -71.102942)</t>
  </si>
  <si>
    <t>89 PLYMOUTH ST Cambridge, MA</t>
  </si>
  <si>
    <t>(42.36897, -71.094291)</t>
  </si>
  <si>
    <t>27 GARFIELD ST Cambridge, MA</t>
  </si>
  <si>
    <t>(42.383855, -71.118314)</t>
  </si>
  <si>
    <t>Hoyt Field</t>
  </si>
  <si>
    <t xml:space="preserve"> Hoyt Field &amp;  Cambridge, MA</t>
  </si>
  <si>
    <t>48 Rice St Cambridge, MA</t>
  </si>
  <si>
    <t>(42.394398, -71.129317)</t>
  </si>
  <si>
    <t>8110 MEACHAM RD Cambridge, MA</t>
  </si>
  <si>
    <t>(42.396184, -71.125798)</t>
  </si>
  <si>
    <t>47 Porter Rd Cambridge, MA</t>
  </si>
  <si>
    <t>(42.389217, -71.121278)</t>
  </si>
  <si>
    <t>231 Brookline St Cambridge, MA</t>
  </si>
  <si>
    <t>(42.358465, -71.106973)</t>
  </si>
  <si>
    <t>25 Sacramento Pl Cambridge, MA</t>
  </si>
  <si>
    <t>(42.383244, -71.116959)</t>
  </si>
  <si>
    <t xml:space="preserve"> Cameron Ave &amp; Seven Pines Ave Cambridge, MA</t>
  </si>
  <si>
    <t>(42.398798, -71.128697)</t>
  </si>
  <si>
    <t>43 JEFFERSON ST Cambridge, MA</t>
  </si>
  <si>
    <t>(42.373235, -71.090169)</t>
  </si>
  <si>
    <t>70 York St Cambridge, MA</t>
  </si>
  <si>
    <t>(42.369823, -71.092936)</t>
  </si>
  <si>
    <t>52 PRENTISS ST Cambridge, MA</t>
  </si>
  <si>
    <t>(42.384311, -71.115826)</t>
  </si>
  <si>
    <t>20 Corporal Burns Rd Cambridge, MA</t>
  </si>
  <si>
    <t>(42.386203, -71.137429)</t>
  </si>
  <si>
    <t>1654 Massachusetts Ave Cambridge, MA</t>
  </si>
  <si>
    <t>(42.381617, -71.119949)</t>
  </si>
  <si>
    <t>86 SHERMAN ST Cambridge, MA</t>
  </si>
  <si>
    <t>(42.388318, -71.132281)</t>
  </si>
  <si>
    <t>Tyler Ct</t>
  </si>
  <si>
    <t xml:space="preserve"> Massachusetts Ave &amp; Tyler Ct Cambridge, MA</t>
  </si>
  <si>
    <t>(42.398476, -71.131522)</t>
  </si>
  <si>
    <t>271 MOUNT AUBURN ST Cambridge, MA</t>
  </si>
  <si>
    <t>(42.374959, -71.132907)</t>
  </si>
  <si>
    <t xml:space="preserve"> MYRTLE AVE &amp; MAGNOLIA AVE Cambridge, MA</t>
  </si>
  <si>
    <t>(42.376721, -71.106486)</t>
  </si>
  <si>
    <t>19 GARDEN ST Cambridge, MA</t>
  </si>
  <si>
    <t>(42.37779, -71.123049)</t>
  </si>
  <si>
    <t xml:space="preserve"> Albany St &amp; MASSACHUSETTS  AVE BRDG Cambridge, MA</t>
  </si>
  <si>
    <t>148 MOUNT AUBURN ST Cambridge, MA</t>
  </si>
  <si>
    <t>(42.374005, -71.124989)</t>
  </si>
  <si>
    <t xml:space="preserve"> EXETER PARK &amp;  Cambridge, MA</t>
  </si>
  <si>
    <t xml:space="preserve"> Norfolk St &amp; Massachusetts Ave Cambridge, MA</t>
  </si>
  <si>
    <t xml:space="preserve"> Walden St &amp; MOUNT PLEASANT ST Cambridge, MA</t>
  </si>
  <si>
    <t>13r</t>
  </si>
  <si>
    <t>13r Massachusetts Ave Cambridge, MA</t>
  </si>
  <si>
    <t>(42.358259, -71.093121)</t>
  </si>
  <si>
    <t xml:space="preserve"> Creighton St &amp; Massachusetts Ave Cambridge, MA</t>
  </si>
  <si>
    <t>(42.390906, -71.122263)</t>
  </si>
  <si>
    <t>160 Norfolk St Cambridge, MA</t>
  </si>
  <si>
    <t>(42.368023, -71.099242)</t>
  </si>
  <si>
    <t>ELM STREET NORTH</t>
  </si>
  <si>
    <t>222 ELM STREET NORTH Cambridge, MA</t>
  </si>
  <si>
    <t>(42.371936, -71.095918)</t>
  </si>
  <si>
    <t>88 HOWARD ST Cambridge, MA</t>
  </si>
  <si>
    <t>(42.366439, -71.110934)</t>
  </si>
  <si>
    <t>55 Cambridge Pky Cambridge, MA</t>
  </si>
  <si>
    <t>(42.365982, -71.075744)</t>
  </si>
  <si>
    <t>Cottage Park Ave</t>
  </si>
  <si>
    <t xml:space="preserve"> Massachusetts Ave &amp; Cottage Park Ave Cambridge, MA</t>
  </si>
  <si>
    <t>(42.399501, -71.132938)</t>
  </si>
  <si>
    <t>1637 MASSACHUSETTS  AVE BRDG Cambridge, MA</t>
  </si>
  <si>
    <t>96 Antrim St Cambridge, MA</t>
  </si>
  <si>
    <t>(42.372664, -71.101989)</t>
  </si>
  <si>
    <t xml:space="preserve"> LINNAEAN ST &amp; Walker St Cambridge, MA</t>
  </si>
  <si>
    <t>(42.383015, -71.124624)</t>
  </si>
  <si>
    <t>84 PLEASANT ST Cambridge, MA</t>
  </si>
  <si>
    <t>(42.362086, -71.110371)</t>
  </si>
  <si>
    <t xml:space="preserve"> ELLERY ST &amp; Cambridge St Cambridge, MA</t>
  </si>
  <si>
    <t xml:space="preserve"> OXFORD ST &amp; HAMMOND ST Cambridge, MA</t>
  </si>
  <si>
    <t>(42.380849, -71.116398)</t>
  </si>
  <si>
    <t>64 ROSELAND ST Cambridge, MA</t>
  </si>
  <si>
    <t>(42.386574, -71.116685)</t>
  </si>
  <si>
    <t>49 RESERVOIR ST Cambridge, MA</t>
  </si>
  <si>
    <t>(42.380399, -71.136057)</t>
  </si>
  <si>
    <t>173 Bent St Cambridge, MA</t>
  </si>
  <si>
    <t>(42.367194, -71.082272)</t>
  </si>
  <si>
    <t>43 MAY ST Cambridge, MA</t>
  </si>
  <si>
    <t>(42.37926, -71.153233)</t>
  </si>
  <si>
    <t xml:space="preserve"> Massachusetts Ave &amp; Langdon St Cambridge, MA</t>
  </si>
  <si>
    <t>6 MAY ST Cambridge, MA</t>
  </si>
  <si>
    <t>(42.378259, -71.153935)</t>
  </si>
  <si>
    <t xml:space="preserve"> Webster Ave &amp; Clark St Cambridge, MA</t>
  </si>
  <si>
    <t>1050 MOUNT AUBURN ST Cambridge, MA</t>
  </si>
  <si>
    <t>(42.374679, -71.149734)</t>
  </si>
  <si>
    <t>155 Brookline St Cambridge, MA</t>
  </si>
  <si>
    <t>(42.360116, -71.105253)</t>
  </si>
  <si>
    <t>1682 Massachusetts Ave Cambridge, MA</t>
  </si>
  <si>
    <t>(42.382504, -71.119829)</t>
  </si>
  <si>
    <t>1658 Massachusetts Ave Cambridge, MA</t>
  </si>
  <si>
    <t>27 Wood St Cambridge, MA</t>
  </si>
  <si>
    <t>(42.38762, -71.129551)</t>
  </si>
  <si>
    <t>9 Chauncy St Cambridge, MA</t>
  </si>
  <si>
    <t>(42.380023, -71.121223)</t>
  </si>
  <si>
    <t>DONNELL ST</t>
  </si>
  <si>
    <t xml:space="preserve"> Concord Ave &amp; DONNELL ST Cambridge, MA</t>
  </si>
  <si>
    <t>(42.383279, -71.132872)</t>
  </si>
  <si>
    <t>52 FAYETTE ST Cambridge, MA</t>
  </si>
  <si>
    <t>(42.373035, -71.102687)</t>
  </si>
  <si>
    <t>30 Pilgrim St Cambridge, MA</t>
  </si>
  <si>
    <t>(42.361136, -71.102496)</t>
  </si>
  <si>
    <t xml:space="preserve"> HURON AVE &amp; LEXINGTON AVE Cambridge, MA</t>
  </si>
  <si>
    <t>(42.380682, -71.141282)</t>
  </si>
  <si>
    <t>2388 Massachusetts Ave Cambridge, MA</t>
  </si>
  <si>
    <t>(42.396935, -71.12996)</t>
  </si>
  <si>
    <t xml:space="preserve"> Putnam Ave &amp; NEWTON ST Cambridge, MA</t>
  </si>
  <si>
    <t>(42.35864, -71.110249)</t>
  </si>
  <si>
    <t xml:space="preserve"> Massachusetts Ave &amp; FRONT ST Cambridge, MA</t>
  </si>
  <si>
    <t>(42.361891, -71.097802)</t>
  </si>
  <si>
    <t>24-2</t>
  </si>
  <si>
    <t>24-2 MOUNT AUBURN ST Cambridge, MA</t>
  </si>
  <si>
    <t>(42.369955, -71.113513)</t>
  </si>
  <si>
    <t xml:space="preserve"> Rindge Ave &amp; Yerxa Rd Cambridge, MA</t>
  </si>
  <si>
    <t>(42.392997, -71.129116)</t>
  </si>
  <si>
    <t>179 Third St Cambridge, MA</t>
  </si>
  <si>
    <t>(42.368048, -71.080868)</t>
  </si>
  <si>
    <t>112-</t>
  </si>
  <si>
    <t>112- Bishop Allen Dr Cambridge, MA</t>
  </si>
  <si>
    <t>(42.365824, -71.102402)</t>
  </si>
  <si>
    <t>580 MOUNT AUBURN ST Cambridge, MA</t>
  </si>
  <si>
    <t>(42.374244, -71.140893)</t>
  </si>
  <si>
    <t>20 Aberdeen Way Cambridge, MA</t>
  </si>
  <si>
    <t>(42.375769, -71.146121)</t>
  </si>
  <si>
    <t>193 HURON AVE Cambridge, MA</t>
  </si>
  <si>
    <t>(42.381773, -71.132082)</t>
  </si>
  <si>
    <t xml:space="preserve"> Brattle St &amp; Ash St Cambridge, MA</t>
  </si>
  <si>
    <t>(42.375936, -71.124467)</t>
  </si>
  <si>
    <t>84 PRESCOTT ST Cambridge, MA</t>
  </si>
  <si>
    <t>(42.374519, -71.113339)</t>
  </si>
  <si>
    <t>452 Broadway Cambridge, MA</t>
  </si>
  <si>
    <t>(42.373326, -71.111546)</t>
  </si>
  <si>
    <t>134 Rindge Ave Cambridge, MA</t>
  </si>
  <si>
    <t>(42.392935, -71.130195)</t>
  </si>
  <si>
    <t xml:space="preserve"> MAPLE AVE &amp; Broadway Cambridge, MA</t>
  </si>
  <si>
    <t>148 Brattle St Cambridge, MA</t>
  </si>
  <si>
    <t>(42.377341, -71.13186)</t>
  </si>
  <si>
    <t>1 MAPLE AVE Cambridge, MA</t>
  </si>
  <si>
    <t>(42.371409, -71.105687)</t>
  </si>
  <si>
    <t>HAMPSHIRE CT</t>
  </si>
  <si>
    <t>330 Western Ave Cambridge, MA</t>
  </si>
  <si>
    <t>(42.364407, -71.113553)</t>
  </si>
  <si>
    <t xml:space="preserve"> Sixth St &amp; Binney St Cambridge, MA</t>
  </si>
  <si>
    <t>1130 Massachusetts Ave Cambridge, MA</t>
  </si>
  <si>
    <t>(42.370832, -71.114075)</t>
  </si>
  <si>
    <t>86 KINNAIRD ST Cambridge, MA</t>
  </si>
  <si>
    <t>(42.367285, -71.111174)</t>
  </si>
  <si>
    <t>Thingvalla Ave</t>
  </si>
  <si>
    <t>Sullivan Rd</t>
  </si>
  <si>
    <t xml:space="preserve"> Thingvalla Ave &amp; Sullivan Rd Cambridge, MA</t>
  </si>
  <si>
    <t>(42.376137, -71.153776)</t>
  </si>
  <si>
    <t>11 HAWTHORNE ST Cambridge, MA</t>
  </si>
  <si>
    <t>(42.393961, -71.117701)</t>
  </si>
  <si>
    <t>123 MOUNT AUBURN ST Cambridge, MA</t>
  </si>
  <si>
    <t>(42.373356, -71.122887)</t>
  </si>
  <si>
    <t>KIRKLAND PL</t>
  </si>
  <si>
    <t xml:space="preserve"> KIRKLAND PL &amp; IRVING ST Cambridge, MA</t>
  </si>
  <si>
    <t>8 ELIOT ST Cambridge, MA</t>
  </si>
  <si>
    <t>(42.372572, -71.121509)</t>
  </si>
  <si>
    <t>700 Technology Sq Cambridge, MA</t>
  </si>
  <si>
    <t>(42.363894, -71.092784)</t>
  </si>
  <si>
    <t>152 MOUNT AUBURN ST Cambridge, MA</t>
  </si>
  <si>
    <t>(42.374102, -71.12524)</t>
  </si>
  <si>
    <t xml:space="preserve"> HARVARD ST &amp; Norfolk St Cambridge, MA</t>
  </si>
  <si>
    <t>(42.367566, -71.099659)</t>
  </si>
  <si>
    <t>LINSKY WAY</t>
  </si>
  <si>
    <t>300 Third St Cambridge, MA</t>
  </si>
  <si>
    <t>(42.365498, -71.082329)</t>
  </si>
  <si>
    <t xml:space="preserve"> Harrington Ter &amp;  Cambridge, MA</t>
  </si>
  <si>
    <t>247 FRESH POND PKY Cambridge, MA</t>
  </si>
  <si>
    <t>(42.383409, -71.142417)</t>
  </si>
  <si>
    <t xml:space="preserve"> Cambridge St &amp; SEVENTH ST Cambridge, MA</t>
  </si>
  <si>
    <t>(42.371752, -71.085535)</t>
  </si>
  <si>
    <t>11 FROST ST Cambridge, MA</t>
  </si>
  <si>
    <t>(42.385842, -71.117692)</t>
  </si>
  <si>
    <t xml:space="preserve"> Sellers St &amp; Massachusetts Ave Cambridge, MA</t>
  </si>
  <si>
    <t>HARWELL DR</t>
  </si>
  <si>
    <t>572 Franklin St Cambridge, MA</t>
  </si>
  <si>
    <t>(42.368064, -71.112272)</t>
  </si>
  <si>
    <t>364 Concord Ave Cambridge, MA</t>
  </si>
  <si>
    <t>(42.384955, -71.13693)</t>
  </si>
  <si>
    <t>1400 Massachusetts Ave Cambridge, MA</t>
  </si>
  <si>
    <t>(42.373643, -71.119357)</t>
  </si>
  <si>
    <t>Jackson Cir</t>
  </si>
  <si>
    <t>58 Jackson Cir Cambridge, MA</t>
  </si>
  <si>
    <t>(42.392328, -71.135595)</t>
  </si>
  <si>
    <t xml:space="preserve"> Willow St &amp; Cambridge St Cambridge, MA</t>
  </si>
  <si>
    <t>343 Broadway Cambridge, MA</t>
  </si>
  <si>
    <t>(42.370251, -71.103002)</t>
  </si>
  <si>
    <t>89 Gore St Cambridge, MA</t>
  </si>
  <si>
    <t>(42.372078, -71.081861)</t>
  </si>
  <si>
    <t>172 Putnam Ave Cambridge, MA</t>
  </si>
  <si>
    <t>(42.365045, -71.113723)</t>
  </si>
  <si>
    <t>2595 Massachusetts Ave Cambridge, MA</t>
  </si>
  <si>
    <t>(42.400784, -71.135228)</t>
  </si>
  <si>
    <t xml:space="preserve"> Church St &amp; HARVARD SQ Cambridge, MA</t>
  </si>
  <si>
    <t>(42.374383, -71.118808)</t>
  </si>
  <si>
    <t xml:space="preserve"> PEARL ST &amp; William St Cambridge, MA</t>
  </si>
  <si>
    <t>(42.362689, -71.104794)</t>
  </si>
  <si>
    <t>155 PROSPECT ST Cambridge, MA</t>
  </si>
  <si>
    <t>(42.369046, -71.101365)</t>
  </si>
  <si>
    <t>243 Windsor St Cambridge, MA</t>
  </si>
  <si>
    <t>(42.367316, -71.095438)</t>
  </si>
  <si>
    <t xml:space="preserve"> Putnam Ave &amp; MAGAZINE ST Cambridge, MA</t>
  </si>
  <si>
    <t>11 Walden Square Rd Cambridge, MA</t>
  </si>
  <si>
    <t>(42.389383, -71.131073)</t>
  </si>
  <si>
    <t xml:space="preserve"> PARK AVE &amp; HIGH ST Cambridge, MA</t>
  </si>
  <si>
    <t xml:space="preserve"> Bond St &amp; Concord Ave Cambridge, MA</t>
  </si>
  <si>
    <t>304 Vassar St Cambridge, MA</t>
  </si>
  <si>
    <t>(42.354795, -71.104826)</t>
  </si>
  <si>
    <t>1511 Massachusetts Ave Cambridge, MA</t>
  </si>
  <si>
    <t>(42.3767, -71.119158)</t>
  </si>
  <si>
    <t>229 HARVARD ST Cambridge, MA</t>
  </si>
  <si>
    <t>(42.367787, -71.099953)</t>
  </si>
  <si>
    <t xml:space="preserve"> Washington St &amp; Windsor St Cambridge, MA</t>
  </si>
  <si>
    <t>125 River St Cambridge, MA</t>
  </si>
  <si>
    <t>(42.363957, -71.108756)</t>
  </si>
  <si>
    <t xml:space="preserve"> Kendall St &amp;  Cambridge, MA</t>
  </si>
  <si>
    <t xml:space="preserve"> Putnam Ave &amp; Callender St Cambridge, MA</t>
  </si>
  <si>
    <t>(42.365584, -71.113679)</t>
  </si>
  <si>
    <t>1736 Massachusetts Ave Cambridge, MA</t>
  </si>
  <si>
    <t>(42.384483, -71.119625)</t>
  </si>
  <si>
    <t>113 Brattle St Cambridge, MA</t>
  </si>
  <si>
    <t>(42.37699, -71.127087)</t>
  </si>
  <si>
    <t>1821 Massachusetts Ave Cambridge, MA</t>
  </si>
  <si>
    <t xml:space="preserve"> Inman St &amp; Inman Pl Cambridge, MA</t>
  </si>
  <si>
    <t>(42.369692, -71.103194)</t>
  </si>
  <si>
    <t>17 SHERMAN ST Cambridge, MA</t>
  </si>
  <si>
    <t>(42.384772, -71.130166)</t>
  </si>
  <si>
    <t xml:space="preserve"> PEARL ST &amp; ERIE ST Cambridge, MA</t>
  </si>
  <si>
    <t>(42.360061, -71.107673)</t>
  </si>
  <si>
    <t xml:space="preserve"> MAIN ST &amp; Columbia St Cambridge, MA</t>
  </si>
  <si>
    <t xml:space="preserve"> Ash St &amp; Brattle St Cambridge, MA</t>
  </si>
  <si>
    <t xml:space="preserve"> New St &amp; FRESH POND PKY Cambridge, MA</t>
  </si>
  <si>
    <t>173 MOUNT AUBURN ST Cambridge, MA</t>
  </si>
  <si>
    <t>(42.37463, -71.126779)</t>
  </si>
  <si>
    <t>102 Columbia St Cambridge, MA</t>
  </si>
  <si>
    <t>(42.365849, -71.098412)</t>
  </si>
  <si>
    <t xml:space="preserve"> MAGNOLIA AVE &amp; HOVEY AVE Cambridge, MA</t>
  </si>
  <si>
    <t>(42.376834, -71.107353)</t>
  </si>
  <si>
    <t>480 Concord Ave Cambridge, MA</t>
  </si>
  <si>
    <t>(42.386452, -71.140654)</t>
  </si>
  <si>
    <t xml:space="preserve"> Putnam Ave &amp; SURREY ST Cambridge, MA</t>
  </si>
  <si>
    <t>955 Massachusetts Ave Cambridge, MA</t>
  </si>
  <si>
    <t>(42.369019, -71.109926)</t>
  </si>
  <si>
    <t>240 Columbia St Cambridge, MA</t>
  </si>
  <si>
    <t>(42.369187, -71.096428)</t>
  </si>
  <si>
    <t>500 Windsor St Cambridge, MA</t>
  </si>
  <si>
    <t>(42.372936, -71.093082)</t>
  </si>
  <si>
    <t>197 GREEN ST Cambridge, MA</t>
  </si>
  <si>
    <t>(42.363841, -71.102501)</t>
  </si>
  <si>
    <t>170 Alewife Brook Pky Cambridge, MA</t>
  </si>
  <si>
    <t>(42.392967, -71.140724)</t>
  </si>
  <si>
    <t>171 SHERMAN ST Cambridge, MA</t>
  </si>
  <si>
    <t>(42.391966, -71.132886)</t>
  </si>
  <si>
    <t>96 Hampshire St Cambridge, MA</t>
  </si>
  <si>
    <t>(42.368665, -71.095459)</t>
  </si>
  <si>
    <t xml:space="preserve"> Concord Ave &amp; New St Cambridge, MA</t>
  </si>
  <si>
    <t>(42.386845, -71.140935)</t>
  </si>
  <si>
    <t>92 Washington Ave Cambridge, MA</t>
  </si>
  <si>
    <t>(42.386536, -71.123619)</t>
  </si>
  <si>
    <t>HUDSON PL</t>
  </si>
  <si>
    <t xml:space="preserve"> HUDSON PL &amp; Bow St Cambridge, MA</t>
  </si>
  <si>
    <t>65 Dana St Cambridge, MA</t>
  </si>
  <si>
    <t>(42.373238, -71.108078)</t>
  </si>
  <si>
    <t xml:space="preserve"> Market St &amp; Columbia St Cambridge, MA</t>
  </si>
  <si>
    <t>(42.368825, -71.096816)</t>
  </si>
  <si>
    <t>87 Blanchard Rd Cambridge, MA</t>
  </si>
  <si>
    <t>(42.394063, -71.158005)</t>
  </si>
  <si>
    <t xml:space="preserve"> Webster Ave &amp; Hampshire St Cambridge, MA</t>
  </si>
  <si>
    <t xml:space="preserve"> MAIN ST &amp; Sidney St Cambridge, MA</t>
  </si>
  <si>
    <t>(42.363415, -71.099417)</t>
  </si>
  <si>
    <t>2443 Massachusetts Ave Cambridge, MA</t>
  </si>
  <si>
    <t>(42.398142, -71.130844)</t>
  </si>
  <si>
    <t>6 Cambridge Ctr Cambridge, MA</t>
  </si>
  <si>
    <t>(42.364014, -71.088093)</t>
  </si>
  <si>
    <t>51 Columbia St Cambridge, MA</t>
  </si>
  <si>
    <t>(42.364789, -71.099249)</t>
  </si>
  <si>
    <t>5I75</t>
  </si>
  <si>
    <t>5I75 MOUNT AUBURN ST Cambridge, MA</t>
  </si>
  <si>
    <t>(42.362928, -71.103962)</t>
  </si>
  <si>
    <t>260 GREEN ST Cambridge, MA</t>
  </si>
  <si>
    <t>(42.364317, -71.103566)</t>
  </si>
  <si>
    <t xml:space="preserve"> Roosevelt Towers &amp;  Cambridge, MA</t>
  </si>
  <si>
    <t>204 PROSPECT ST Cambridge, MA</t>
  </si>
  <si>
    <t>(42.370337, -71.100118)</t>
  </si>
  <si>
    <t>69 River St Cambridge, MA</t>
  </si>
  <si>
    <t>(42.364459, -71.107303)</t>
  </si>
  <si>
    <t>1713 Massachusetts Ave Cambridge, MA</t>
  </si>
  <si>
    <t>(42.383465, -71.119124)</t>
  </si>
  <si>
    <t>245 GARDEN ST Cambridge, MA</t>
  </si>
  <si>
    <t>(42.387404, -71.136067)</t>
  </si>
  <si>
    <t>12 Cambridge St Cambridge, MA</t>
  </si>
  <si>
    <t xml:space="preserve"> Land Blvd &amp;  Cambridge, MA</t>
  </si>
  <si>
    <t>675 Concord Ave Cambridge, MA</t>
  </si>
  <si>
    <t>(42.39033, -71.15013)</t>
  </si>
  <si>
    <t>826 Cambridge St Cambridge, MA</t>
  </si>
  <si>
    <t>(42.372195, -71.090329)</t>
  </si>
  <si>
    <t>194 FIFTH ST Cambridge, MA</t>
  </si>
  <si>
    <t>(42.366931, -71.083516)</t>
  </si>
  <si>
    <t>115 Inman St Cambridge, MA</t>
  </si>
  <si>
    <t>(42.372838, -71.101168)</t>
  </si>
  <si>
    <t>0 Blanchard Rd Cambridge, MA</t>
  </si>
  <si>
    <t>(42.386413, -71.159453)</t>
  </si>
  <si>
    <t>6 Bigelow St Cambridge, MA</t>
  </si>
  <si>
    <t>(42.367616, -71.105603)</t>
  </si>
  <si>
    <t xml:space="preserve"> ROCKINGHAM ST &amp; GRANITE ST Cambridge, MA</t>
  </si>
  <si>
    <t>1629 Cambridge St Cambridge, MA</t>
  </si>
  <si>
    <t>(42.374913, -71.109348)</t>
  </si>
  <si>
    <t>2309 Massachusetts Ave Cambridge, MA</t>
  </si>
  <si>
    <t>(42.395729, -71.127837)</t>
  </si>
  <si>
    <t>269 ELM ST Cambridge, MA</t>
  </si>
  <si>
    <t>(42.372768, -71.09563)</t>
  </si>
  <si>
    <t>245 FIRST ST Cambridge, MA</t>
  </si>
  <si>
    <t>(42.363539, -71.078723)</t>
  </si>
  <si>
    <t>23 FLORENCE ST Cambridge, MA</t>
  </si>
  <si>
    <t>(42.358731, -71.11384)</t>
  </si>
  <si>
    <t>68 Albany St Cambridge, MA</t>
  </si>
  <si>
    <t>(42.361031, -71.095287)</t>
  </si>
  <si>
    <t>305-</t>
  </si>
  <si>
    <t>305- Webster Ave Cambridge, MA</t>
  </si>
  <si>
    <t>(42.373559, -71.094386)</t>
  </si>
  <si>
    <t>21 STEARNS ST Cambridge, MA</t>
  </si>
  <si>
    <t>(42.385557, -71.130995)</t>
  </si>
  <si>
    <t>175 MOUNT AUBURN ST Cambridge, MA</t>
  </si>
  <si>
    <t>(42.374731, -71.126898)</t>
  </si>
  <si>
    <t xml:space="preserve"> PLEASANT ST &amp; Chestnut St Cambridge, MA</t>
  </si>
  <si>
    <t>(42.359411, -71.113571)</t>
  </si>
  <si>
    <t>671 Concord Ave Cambridge, MA</t>
  </si>
  <si>
    <t>(42.390151, -71.149856)</t>
  </si>
  <si>
    <t>17 Woodbridge St Cambridge, MA</t>
  </si>
  <si>
    <t>(42.396286, -71.127454)</t>
  </si>
  <si>
    <t>Amherst Alley</t>
  </si>
  <si>
    <t xml:space="preserve"> Massachusetts Ave &amp; Amherst Alley Cambridge, MA</t>
  </si>
  <si>
    <t>1608 Cambridge St Cambridge, MA</t>
  </si>
  <si>
    <t>(42.374621, -71.108615)</t>
  </si>
  <si>
    <t>6 Cameron Ave Cambridge, MA</t>
  </si>
  <si>
    <t>(42.397367, -71.129499)</t>
  </si>
  <si>
    <t>65 Langdon St Cambridge, MA</t>
  </si>
  <si>
    <t>(42.380216, -71.121787)</t>
  </si>
  <si>
    <t>4 Ellsworth Ave Cambridge, MA</t>
  </si>
  <si>
    <t>(42.372432, -71.107571)</t>
  </si>
  <si>
    <t>2392 Massachusetts Ave Cambridge, MA</t>
  </si>
  <si>
    <t>413 Massachusetts Ave Cambridge, MA</t>
  </si>
  <si>
    <t>(42.363579, -71.100151)</t>
  </si>
  <si>
    <t xml:space="preserve"> Rogers St &amp; Sixth St Cambridge, MA</t>
  </si>
  <si>
    <t>269 PEARL ST Cambridge, MA</t>
  </si>
  <si>
    <t>(42.35813, -71.109871)</t>
  </si>
  <si>
    <t>715 Concord Ave Cambridge, MA</t>
  </si>
  <si>
    <t>(42.390315, -71.151994)</t>
  </si>
  <si>
    <t>11 PLYMOUTH ST Cambridge, MA</t>
  </si>
  <si>
    <t>(42.368618, -71.091129)</t>
  </si>
  <si>
    <t>670 HURON AVE Cambridge, MA</t>
  </si>
  <si>
    <t>(42.380166, -71.153071)</t>
  </si>
  <si>
    <t xml:space="preserve"> Walden St &amp; Massachusetts Ave Cambridge, MA</t>
  </si>
  <si>
    <t xml:space="preserve"> SCIARAPPA ST &amp; Gore St Cambridge, MA</t>
  </si>
  <si>
    <t>366 Windsor St Cambridge, MA</t>
  </si>
  <si>
    <t>(42.370086, -71.094162)</t>
  </si>
  <si>
    <t>486 HURON AVE Cambridge, MA</t>
  </si>
  <si>
    <t>(42.380158, -71.143212)</t>
  </si>
  <si>
    <t>466 GREEN ST Cambridge, MA</t>
  </si>
  <si>
    <t>(42.36682, -71.107826)</t>
  </si>
  <si>
    <t>84 DUDLEY ST Cambridge, MA</t>
  </si>
  <si>
    <t>(42.3957, -71.13238)</t>
  </si>
  <si>
    <t>170 Gore St Cambridge, MA</t>
  </si>
  <si>
    <t>(42.372719, -71.086104)</t>
  </si>
  <si>
    <t>1696 Massachusetts Ave Cambridge, MA</t>
  </si>
  <si>
    <t>(42.383022, -71.119832)</t>
  </si>
  <si>
    <t xml:space="preserve"> FLORENCE ST &amp; MAGAZINE ST Cambridge, MA</t>
  </si>
  <si>
    <t>(42.357822, -71.112504)</t>
  </si>
  <si>
    <t>272 Walden St Cambridge, MA</t>
  </si>
  <si>
    <t>(42.385859, -71.13157)</t>
  </si>
  <si>
    <t>39 William St Cambridge, MA</t>
  </si>
  <si>
    <t>(42.364019, -71.106769)</t>
  </si>
  <si>
    <t>288 PROSPECT ST Cambridge, MA</t>
  </si>
  <si>
    <t>(42.372272, -71.098809)</t>
  </si>
  <si>
    <t>465 Cambridge St Cambridge, MA</t>
  </si>
  <si>
    <t>(42.371646, -71.083984)</t>
  </si>
  <si>
    <t xml:space="preserve"> SPRINGFIELD ST &amp;  Cambridge, MA</t>
  </si>
  <si>
    <t xml:space="preserve"> Bishop Allen Dr &amp; Temple St Cambridge, MA</t>
  </si>
  <si>
    <t>(42.366744, -71.103832)</t>
  </si>
  <si>
    <t>6 Fairmont Ave Cambridge, MA</t>
  </si>
  <si>
    <t>(42.360746, -71.109367)</t>
  </si>
  <si>
    <t>567 Putnam Ave Cambridge, MA</t>
  </si>
  <si>
    <t>(42.357076, -71.107667)</t>
  </si>
  <si>
    <t xml:space="preserve"> Franklin St &amp; Putnam Ave Cambridge, MA</t>
  </si>
  <si>
    <t>(42.368574, -71.113515)</t>
  </si>
  <si>
    <t>44 IRVING ST Cambridge, MA</t>
  </si>
  <si>
    <t>(42.376687, -71.110545)</t>
  </si>
  <si>
    <t>Allston Ct</t>
  </si>
  <si>
    <t>73 Allston Ct Cambridge, MA</t>
  </si>
  <si>
    <t>(42.357678, -71.106378)</t>
  </si>
  <si>
    <t>1199 Cambridge St Cambridge, MA</t>
  </si>
  <si>
    <t>(42.373368, -71.097304)</t>
  </si>
  <si>
    <t>161 Washington Ave Cambridge, MA</t>
  </si>
  <si>
    <t>(42.3649, -71.09615)</t>
  </si>
  <si>
    <t>107 Portland St Cambridge, MA</t>
  </si>
  <si>
    <t>(42.364205, -71.093306)</t>
  </si>
  <si>
    <t xml:space="preserve"> Otis St &amp; EIGHTH ST Cambridge, MA</t>
  </si>
  <si>
    <t xml:space="preserve"> OAKLAND ST &amp;  Cambridge, MA</t>
  </si>
  <si>
    <t>127 HARVEY ST Cambridge, MA</t>
  </si>
  <si>
    <t>(42.397485, -71.13415)</t>
  </si>
  <si>
    <t>678 Concord Ave Cambridge, MA</t>
  </si>
  <si>
    <t>2450 Massachusetts Ave Cambridge, MA</t>
  </si>
  <si>
    <t>700 MAIN ST Cambridge, MA</t>
  </si>
  <si>
    <t>(42.361939, -71.094916)</t>
  </si>
  <si>
    <t xml:space="preserve"> LAKEVIEW AVE &amp; Vassar St Cambridge, MA</t>
  </si>
  <si>
    <t>ST MARY RD</t>
  </si>
  <si>
    <t xml:space="preserve"> Belmont St &amp; ST MARY RD Cambridge, MA</t>
  </si>
  <si>
    <t>(42.375007, -71.152837)</t>
  </si>
  <si>
    <t>60 Haskell St Cambridge, MA</t>
  </si>
  <si>
    <t>(42.39149, -71.127471)</t>
  </si>
  <si>
    <t>178 HARVARD ST Cambridge, MA</t>
  </si>
  <si>
    <t>(42.366453, -71.096616)</t>
  </si>
  <si>
    <t>5 PEMBERTON ST Cambridge, MA</t>
  </si>
  <si>
    <t>(42.392345, -71.125293)</t>
  </si>
  <si>
    <t xml:space="preserve"> HURON AVE &amp; Aberdeen Ct Cambridge, MA</t>
  </si>
  <si>
    <t>1728 Massachusetts Ave Cambridge, MA</t>
  </si>
  <si>
    <t>(42.384132, -71.119664)</t>
  </si>
  <si>
    <t>69 Brattle St Cambridge, MA</t>
  </si>
  <si>
    <t>(42.375183, -71.122499)</t>
  </si>
  <si>
    <t xml:space="preserve"> Massachusetts Ave &amp; NORRIS ST Cambridge, MA</t>
  </si>
  <si>
    <t xml:space="preserve"> HARVARD ST &amp; ELLERY PL Cambridge, MA</t>
  </si>
  <si>
    <t>(42.371129, -71.110797)</t>
  </si>
  <si>
    <t xml:space="preserve"> ELLERY ST &amp; HARVARD ST Cambridge, MA</t>
  </si>
  <si>
    <t>9 Brookline St Cambridge, MA</t>
  </si>
  <si>
    <t>(42.36378, -71.101715)</t>
  </si>
  <si>
    <t>Cherry Ct</t>
  </si>
  <si>
    <t xml:space="preserve"> Eaton St &amp; Cherry Ct Cambridge, MA</t>
  </si>
  <si>
    <t>9799 HARVEY ST Cambridge, MA</t>
  </si>
  <si>
    <t>(42.397359, -71.133429)</t>
  </si>
  <si>
    <t>245 Charles St Cambridge, MA</t>
  </si>
  <si>
    <t>(42.368291, -71.085408)</t>
  </si>
  <si>
    <t>105 SPRING ST Cambridge, MA</t>
  </si>
  <si>
    <t>(42.369393, -71.08305)</t>
  </si>
  <si>
    <t>58 GOLD STAR RD Cambridge, MA</t>
  </si>
  <si>
    <t>(42.399471, -71.13005)</t>
  </si>
  <si>
    <t>1500 Massachusetts Ave Cambridge, MA</t>
  </si>
  <si>
    <t>(42.376925, -71.120996)</t>
  </si>
  <si>
    <t>190 Appian Way Cambridge, MA</t>
  </si>
  <si>
    <t>(42.375904, -71.120967)</t>
  </si>
  <si>
    <t xml:space="preserve"> Third St &amp; Thorndike St Cambridge, MA</t>
  </si>
  <si>
    <t>(42.369647, -71.080161)</t>
  </si>
  <si>
    <t>40 LINNAEAN ST Cambridge, MA</t>
  </si>
  <si>
    <t>(42.383273, -71.123313)</t>
  </si>
  <si>
    <t>40 Land Blvd Cambridge, MA</t>
  </si>
  <si>
    <t>(42.366842, -71.074884)</t>
  </si>
  <si>
    <t>0 Brattle St Cambridge, MA</t>
  </si>
  <si>
    <t>(42.373286, -71.119972)</t>
  </si>
  <si>
    <t>411 Franklin St Cambridge, MA</t>
  </si>
  <si>
    <t>(42.366784, -71.10867)</t>
  </si>
  <si>
    <t>39 Brattle St Cambridge, MA</t>
  </si>
  <si>
    <t>(42.373724, -71.121148)</t>
  </si>
  <si>
    <t>85 Bolton St Cambridge, MA</t>
  </si>
  <si>
    <t>(42.390031, -71.13057)</t>
  </si>
  <si>
    <t>87 PLYMOUTH ST Cambridge, MA</t>
  </si>
  <si>
    <t>(42.368976, -71.094239)</t>
  </si>
  <si>
    <t>108 DUDLEY ST Cambridge, MA</t>
  </si>
  <si>
    <t>(42.395666, -71.133431)</t>
  </si>
  <si>
    <t>256 Western Ave Cambridge, MA</t>
  </si>
  <si>
    <t>(42.364567, -71.111697)</t>
  </si>
  <si>
    <t>214 Putnam Ave Cambridge, MA</t>
  </si>
  <si>
    <t>(42.364211, -71.113732)</t>
  </si>
  <si>
    <t>2 ELLERY PL Cambridge, MA</t>
  </si>
  <si>
    <t>(42.371838, -71.110843)</t>
  </si>
  <si>
    <t xml:space="preserve"> Webster Ave &amp; Columbia St Cambridge, MA</t>
  </si>
  <si>
    <t>126 PROSPECT ST Cambridge, MA</t>
  </si>
  <si>
    <t>(42.368085, -71.101741)</t>
  </si>
  <si>
    <t>223 Western Ave Cambridge, MA</t>
  </si>
  <si>
    <t>(42.364788, -71.110961)</t>
  </si>
  <si>
    <t>313 Massachusetts Ave Cambridge, MA</t>
  </si>
  <si>
    <t>(42.362437, -71.098431)</t>
  </si>
  <si>
    <t>Auburn Ct</t>
  </si>
  <si>
    <t xml:space="preserve"> Auburn Ct &amp; River St Cambridge, MA</t>
  </si>
  <si>
    <t>202 Hampshire St Cambridge, MA</t>
  </si>
  <si>
    <t>(42.373109, -71.100254)</t>
  </si>
  <si>
    <t>335 HARVARD ST Cambridge, MA</t>
  </si>
  <si>
    <t>(42.370885, -71.109052)</t>
  </si>
  <si>
    <t xml:space="preserve"> Wheeler St &amp; Concord Ave Cambridge, MA</t>
  </si>
  <si>
    <t>10 Cogswell Ave Cambridge, MA</t>
  </si>
  <si>
    <t>(42.391107, -71.12455)</t>
  </si>
  <si>
    <t>163 Hampshire St Cambridge, MA</t>
  </si>
  <si>
    <t>(42.371782, -71.098295)</t>
  </si>
  <si>
    <t>21 Ellsworth Ave Cambridge, MA</t>
  </si>
  <si>
    <t>(42.373683, -71.106808)</t>
  </si>
  <si>
    <t>4 MOUNT AUBURN ST Cambridge, MA</t>
  </si>
  <si>
    <t>(42.370135, -71.113769)</t>
  </si>
  <si>
    <t>1100 Massachusetts Ave Cambridge, MA</t>
  </si>
  <si>
    <t>(42.370458, -71.113595)</t>
  </si>
  <si>
    <t>139 MAIN ST Cambridge, MA</t>
  </si>
  <si>
    <t>(42.362222, -71.082262)</t>
  </si>
  <si>
    <t>100 HOWARD ST Cambridge, MA</t>
  </si>
  <si>
    <t>(42.36695, -71.111021)</t>
  </si>
  <si>
    <t xml:space="preserve"> KIRKLAND ST &amp; LINE ST Cambridge, MA</t>
  </si>
  <si>
    <t>(42.378088, -71.107274)</t>
  </si>
  <si>
    <t xml:space="preserve"> Clifton St &amp; Rindge Ave Cambridge, MA</t>
  </si>
  <si>
    <t xml:space="preserve"> GARDEN ST &amp; SHERMAN ST Cambridge, MA</t>
  </si>
  <si>
    <t>Ashburton Pl</t>
  </si>
  <si>
    <t xml:space="preserve"> ESSEX ST &amp; Ashburton Pl Cambridge, MA</t>
  </si>
  <si>
    <t>(42.366401, -71.101901)</t>
  </si>
  <si>
    <t>431 HURON AVE Cambridge, MA</t>
  </si>
  <si>
    <t>(42.380878, -71.140898)</t>
  </si>
  <si>
    <t>243 Brookline St Cambridge, MA</t>
  </si>
  <si>
    <t>(42.358155, -71.107288)</t>
  </si>
  <si>
    <t>734 Massachusetts Ave Cambridge, MA</t>
  </si>
  <si>
    <t>(42.366205, -71.105187)</t>
  </si>
  <si>
    <t>22 HOLDEN ST Cambridge, MA</t>
  </si>
  <si>
    <t>(42.37877, -71.108366)</t>
  </si>
  <si>
    <t>411 Broadway Cambridge, MA</t>
  </si>
  <si>
    <t>(42.372528, -71.108791)</t>
  </si>
  <si>
    <t>2206 Massachusetts Ave Cambridge, MA</t>
  </si>
  <si>
    <t xml:space="preserve"> GARFIELD ST &amp; OXFORD AVE Cambridge, MA</t>
  </si>
  <si>
    <t>(42.383665, -71.116114)</t>
  </si>
  <si>
    <t>16 Seven Pines Ave Cambridge, MA</t>
  </si>
  <si>
    <t>(42.399045, -71.1293)</t>
  </si>
  <si>
    <t>103 Brattle St Cambridge, MA</t>
  </si>
  <si>
    <t>(42.376349, -71.126047)</t>
  </si>
  <si>
    <t>174 HARVARD ST Cambridge, MA</t>
  </si>
  <si>
    <t>(42.366352, -71.096388)</t>
  </si>
  <si>
    <t>(42.364683, -71.111544)</t>
  </si>
  <si>
    <t>33 Sparks St Cambridge, MA</t>
  </si>
  <si>
    <t>(42.376564, -71.130492)</t>
  </si>
  <si>
    <t>2550 Massachusetts Ave Cambridge, MA</t>
  </si>
  <si>
    <t>21 MELLEN ST Cambridge, MA</t>
  </si>
  <si>
    <t>(42.380898, -71.118105)</t>
  </si>
  <si>
    <t>1562 Massachusetts Ave Cambridge, MA</t>
  </si>
  <si>
    <t>HARDWICK ST</t>
  </si>
  <si>
    <t>18 HARDWICK ST Cambridge, MA</t>
  </si>
  <si>
    <t>(42.369794, -71.090475)</t>
  </si>
  <si>
    <t>133 Amory Pl Cambridge, MA</t>
  </si>
  <si>
    <t>(42.372199, -71.100303)</t>
  </si>
  <si>
    <t>86 Norfolk St Cambridge, MA</t>
  </si>
  <si>
    <t>(42.366278, -71.100464)</t>
  </si>
  <si>
    <t xml:space="preserve"> North Point Blvd &amp;  Cambridge, MA</t>
  </si>
  <si>
    <t xml:space="preserve"> PEMBERTON ST &amp; Haskell St Cambridge, MA</t>
  </si>
  <si>
    <t>(42.390378, -71.127659)</t>
  </si>
  <si>
    <t>58 JFK St Cambridge, MA</t>
  </si>
  <si>
    <t>(42.371774, -71.120626)</t>
  </si>
  <si>
    <t>19 Hollis St Cambridge, MA</t>
  </si>
  <si>
    <t>(42.393885, -71.12861)</t>
  </si>
  <si>
    <t xml:space="preserve"> Western Ave &amp; GILMORE ST Cambridge, MA</t>
  </si>
  <si>
    <t>1255 Cambridge St Cambridge, MA</t>
  </si>
  <si>
    <t>(42.373499, -71.098375)</t>
  </si>
  <si>
    <t xml:space="preserve"> FAWCETT ST &amp;  Cambridge, MA</t>
  </si>
  <si>
    <t>17 Massachusetts Ave Cambridge, MA</t>
  </si>
  <si>
    <t>(42.358276, -71.093057)</t>
  </si>
  <si>
    <t xml:space="preserve"> Broadway &amp; Trowbridge Pl Cambridge, MA</t>
  </si>
  <si>
    <t xml:space="preserve"> SPRING ST &amp; FIFTH ST Cambridge, MA</t>
  </si>
  <si>
    <t>(42.369386, -71.083623)</t>
  </si>
  <si>
    <t>51 Clifton St Cambridge, MA</t>
  </si>
  <si>
    <t>(42.39513, -71.136172)</t>
  </si>
  <si>
    <t>385 Columbia St Cambridge, MA</t>
  </si>
  <si>
    <t>(42.372291, -71.094953)</t>
  </si>
  <si>
    <t>24 Concord Ave Cambridge, MA</t>
  </si>
  <si>
    <t>(42.379195, -71.125508)</t>
  </si>
  <si>
    <t>Van Norden St</t>
  </si>
  <si>
    <t>12 Van Norden St Cambridge, MA</t>
  </si>
  <si>
    <t>(42.391372, -71.129481)</t>
  </si>
  <si>
    <t xml:space="preserve"> PLEASANT ST &amp; Massachusetts Ave Cambridge, MA</t>
  </si>
  <si>
    <t>14 Walden Square Rd Cambridge, MA</t>
  </si>
  <si>
    <t>(42.389168, -71.130517)</t>
  </si>
  <si>
    <t>Brookford St</t>
  </si>
  <si>
    <t>9 Brookford St Cambridge, MA</t>
  </si>
  <si>
    <t>(42.399675, -71.13431)</t>
  </si>
  <si>
    <t>20 SHERMAN ST Cambridge, MA</t>
  </si>
  <si>
    <t>(42.384886, -71.12995)</t>
  </si>
  <si>
    <t>205 MOUNT AUBURN ST Cambridge, MA</t>
  </si>
  <si>
    <t>(42.374726, -71.12931)</t>
  </si>
  <si>
    <t>94 Willow St Cambridge, MA</t>
  </si>
  <si>
    <t>(42.372108, -71.092191)</t>
  </si>
  <si>
    <t xml:space="preserve"> MOUNT AUBURN ST &amp; GERRY ST Cambridge, MA</t>
  </si>
  <si>
    <t>(42.37388, -71.124372)</t>
  </si>
  <si>
    <t>36 Lopez Ave Cambridge, MA</t>
  </si>
  <si>
    <t>(42.36793, -71.07984)</t>
  </si>
  <si>
    <t xml:space="preserve"> Cambridge St &amp; Land Blvd Cambridge, MA</t>
  </si>
  <si>
    <t>(42.369197, -71.073154)</t>
  </si>
  <si>
    <t>325 Western Ave Cambridge, MA</t>
  </si>
  <si>
    <t>(42.364645, -71.113435)</t>
  </si>
  <si>
    <t>152 PEMBERTON ST Cambridge, MA</t>
  </si>
  <si>
    <t>(42.390756, -71.129654)</t>
  </si>
  <si>
    <t>248 Concord Ave Cambridge, MA</t>
  </si>
  <si>
    <t>(42.383058, -71.132648)</t>
  </si>
  <si>
    <t>10 FAYETTE ST Cambridge, MA</t>
  </si>
  <si>
    <t>(42.371425, -71.104052)</t>
  </si>
  <si>
    <t>125-</t>
  </si>
  <si>
    <t>125- Cambridgepark Dr Cambridge, MA</t>
  </si>
  <si>
    <t>(42.395159, -71.145805)</t>
  </si>
  <si>
    <t xml:space="preserve"> Charles St &amp; Sixth St Cambridge, MA</t>
  </si>
  <si>
    <t xml:space="preserve"> HANCOCK ST &amp; Massachusetts Ave Cambridge, MA</t>
  </si>
  <si>
    <t>149 Brattle St Cambridge, MA</t>
  </si>
  <si>
    <t>(42.377731, -71.131874)</t>
  </si>
  <si>
    <t>45 River St Cambridge, MA</t>
  </si>
  <si>
    <t>(42.364703, -71.106535)</t>
  </si>
  <si>
    <t xml:space="preserve"> FIRST ST &amp; Bent St Cambridge, MA</t>
  </si>
  <si>
    <t>23 ST SAUVEUR CT Cambridge, MA</t>
  </si>
  <si>
    <t>(42.377173, -71.152805)</t>
  </si>
  <si>
    <t>197 Vassar St Cambridge, MA</t>
  </si>
  <si>
    <t>(42.357101, -71.101215)</t>
  </si>
  <si>
    <t>224 Norfolk St Cambridge, MA</t>
  </si>
  <si>
    <t>(42.36952, -71.098301)</t>
  </si>
  <si>
    <t>9 Upland Rd Cambridge, MA</t>
  </si>
  <si>
    <t>(42.388169, -71.120008)</t>
  </si>
  <si>
    <t xml:space="preserve"> HURLEY ST &amp; Third St Cambridge, MA</t>
  </si>
  <si>
    <t xml:space="preserve"> PRENTISS ST &amp; FROST ST Cambridge, MA</t>
  </si>
  <si>
    <t>(42.384438, -71.117645)</t>
  </si>
  <si>
    <t>619 Massachusetts Ave Cambridge, MA</t>
  </si>
  <si>
    <t>(42.365298, -71.103219)</t>
  </si>
  <si>
    <t>45 MAPLE AVE Cambridge, MA</t>
  </si>
  <si>
    <t>(42.373526, -71.10396)</t>
  </si>
  <si>
    <t>72 Wendell St Cambridge, MA</t>
  </si>
  <si>
    <t>(42.381806, -71.114288)</t>
  </si>
  <si>
    <t>5 Wood St Cambridge, MA</t>
  </si>
  <si>
    <t>(42.387252, -71.129331)</t>
  </si>
  <si>
    <t>Berkshire Pl</t>
  </si>
  <si>
    <t>17-1 PLYMOUTH ST Cambridge, MA</t>
  </si>
  <si>
    <t>(42.368408, -71.090626)</t>
  </si>
  <si>
    <t>203 Brattle St Cambridge, MA</t>
  </si>
  <si>
    <t>(42.376482, -71.139338)</t>
  </si>
  <si>
    <t>60 Porter Rd Cambridge, MA</t>
  </si>
  <si>
    <t>(42.389403, -71.121671)</t>
  </si>
  <si>
    <t>71 Fresh Pond Ln Cambridge, MA</t>
  </si>
  <si>
    <t>(42.378773, -71.144872)</t>
  </si>
  <si>
    <t xml:space="preserve"> KIRKLAND PL &amp; MYRTLE AVE Cambridge, MA</t>
  </si>
  <si>
    <t>(42.377979, -71.107811)</t>
  </si>
  <si>
    <t>250 Webster Ave Cambridge, MA</t>
  </si>
  <si>
    <t>(42.372384, -71.094249)</t>
  </si>
  <si>
    <t xml:space="preserve"> HARDING ST &amp; Cambridge Ctr Cambridge, MA</t>
  </si>
  <si>
    <t>(42.372412, -71.090647)</t>
  </si>
  <si>
    <t>2327 Massachusetts Ave Cambridge, MA</t>
  </si>
  <si>
    <t>(42.395899, -71.128316)</t>
  </si>
  <si>
    <t>3260 Massachusetts Ave Cambridge, MA</t>
  </si>
  <si>
    <t xml:space="preserve"> Galileo Galilei Way &amp;  Cambridge, MA</t>
  </si>
  <si>
    <t>19 GARFIELD ST Cambridge, MA</t>
  </si>
  <si>
    <t>(42.383864, -71.118531)</t>
  </si>
  <si>
    <t>6 Rice St Cambridge, MA</t>
  </si>
  <si>
    <t>(42.395127, -71.128133)</t>
  </si>
  <si>
    <t>1050 Massachusetts Ave Cambridge, MA</t>
  </si>
  <si>
    <t>(42.369899, -71.113046)</t>
  </si>
  <si>
    <t>300 MOUNT AUBURN ST Cambridge, MA</t>
  </si>
  <si>
    <t>(42.374535, -71.132948)</t>
  </si>
  <si>
    <t>326 Broadway Cambridge, MA</t>
  </si>
  <si>
    <t>(42.369442, -71.101723)</t>
  </si>
  <si>
    <t>59.5 PLEASANT ST Cambridge, MA</t>
  </si>
  <si>
    <t>(42.363316, -71.10931)</t>
  </si>
  <si>
    <t>75 MOUNT AUBURN ST Cambridge, MA</t>
  </si>
  <si>
    <t>(42.372308, -71.118891)</t>
  </si>
  <si>
    <t>Fairmont St</t>
  </si>
  <si>
    <t xml:space="preserve"> PLEASANT ST &amp; Fairmont St Cambridge, MA</t>
  </si>
  <si>
    <t>29 Sixth St Cambridge, MA</t>
  </si>
  <si>
    <t>(42.371239, -71.08498)</t>
  </si>
  <si>
    <t>106 SPRING ST Cambridge, MA</t>
  </si>
  <si>
    <t>(42.369242, -71.083072)</t>
  </si>
  <si>
    <t xml:space="preserve"> Banks St &amp; SURREY ST Cambridge, MA</t>
  </si>
  <si>
    <t>(42.368726, -71.114722)</t>
  </si>
  <si>
    <t>1360 Cambridge St Cambridge, MA</t>
  </si>
  <si>
    <t>(42.373546, -71.100175)</t>
  </si>
  <si>
    <t>237 Broadway Cambridge, MA</t>
  </si>
  <si>
    <t>(42.367089, -71.095074)</t>
  </si>
  <si>
    <t xml:space="preserve"> HURLBUT ST &amp; LINNAEAN ST Cambridge, MA</t>
  </si>
  <si>
    <t>(42.384497, -71.121219)</t>
  </si>
  <si>
    <t>251 Hampshire St Cambridge, MA</t>
  </si>
  <si>
    <t>(42.37427, -71.101289)</t>
  </si>
  <si>
    <t>56 Sixth St Cambridge, MA</t>
  </si>
  <si>
    <t>(42.369969, -71.085095)</t>
  </si>
  <si>
    <t xml:space="preserve"> Brattle St &amp; LOWELL ST Cambridge, MA</t>
  </si>
  <si>
    <t>(42.377383, -71.133725)</t>
  </si>
  <si>
    <t>4 DECATUR ST Cambridge, MA</t>
  </si>
  <si>
    <t>(42.360573, -71.104713)</t>
  </si>
  <si>
    <t xml:space="preserve"> Kirkland Rd &amp; MYRTLE AVE Cambridge, MA</t>
  </si>
  <si>
    <t>14 Raymond St Cambridge, MA</t>
  </si>
  <si>
    <t>(42.383283, -71.125142)</t>
  </si>
  <si>
    <t>Cypress St</t>
  </si>
  <si>
    <t xml:space="preserve"> Walden St &amp; Cypress St Cambridge, MA</t>
  </si>
  <si>
    <t>(42.390151, -71.124144)</t>
  </si>
  <si>
    <t>80 Berkshire St Cambridge, MA</t>
  </si>
  <si>
    <t>(42.37034, -71.09075)</t>
  </si>
  <si>
    <t>38 Putnam Ave Cambridge, MA</t>
  </si>
  <si>
    <t>(42.368874, -71.113411)</t>
  </si>
  <si>
    <t>2254 MASSACHUSETTS  AVE BRDG Cambridge, MA</t>
  </si>
  <si>
    <t xml:space="preserve"> MASSACHUSETTS  AVE BRDG &amp; DOUGLASS ST Cambridge, MA</t>
  </si>
  <si>
    <t>(42.363888, -71.101207)</t>
  </si>
  <si>
    <t>318 Rindge Ave Cambridge, MA</t>
  </si>
  <si>
    <t>(42.391783, -71.137)</t>
  </si>
  <si>
    <t>40 SCIARAPPA ST Cambridge, MA</t>
  </si>
  <si>
    <t>(42.371635, -71.08131)</t>
  </si>
  <si>
    <t xml:space="preserve"> Upland Rd &amp; MASSACHUSETTS  AVE BRDG Cambridge, MA</t>
  </si>
  <si>
    <t>(42.388173, -71.119406)</t>
  </si>
  <si>
    <t xml:space="preserve"> Rindge Ave &amp; Clinton St Cambridge, MA</t>
  </si>
  <si>
    <t>(42.393684, -71.13622)</t>
  </si>
  <si>
    <t>1667 MASSACHUSETTS  AVE BRDG Cambridge, MA</t>
  </si>
  <si>
    <t>47  Cambridge, MA</t>
  </si>
  <si>
    <t>30 Union St Cambridge, MA</t>
  </si>
  <si>
    <t>(42.369978, -71.095088)</t>
  </si>
  <si>
    <t xml:space="preserve"> Cambridge Ctr &amp; Windsor St Cambridge, MA</t>
  </si>
  <si>
    <t>(42.372763, -71.093273)</t>
  </si>
  <si>
    <t xml:space="preserve"> Brookline St &amp; GRANITE ST Cambridge, MA</t>
  </si>
  <si>
    <t xml:space="preserve"> KIRKLAND ST &amp; HOLDEN ST Cambridge, MA</t>
  </si>
  <si>
    <t>179 SPRING ST Cambridge, MA</t>
  </si>
  <si>
    <t>(42.369902, -71.087021)</t>
  </si>
  <si>
    <t>54 JFK St Cambridge, MA</t>
  </si>
  <si>
    <t>(42.371924, -71.120528)</t>
  </si>
  <si>
    <t xml:space="preserve"> MASSACHUSETTS  AVE BRDG &amp; Walden St Cambridge, MA</t>
  </si>
  <si>
    <t>(42.391385, -71.123284)</t>
  </si>
  <si>
    <t xml:space="preserve"> Norfolk St &amp;  Cambridge, MA</t>
  </si>
  <si>
    <t>2130 MASSACHUSETTS  AVE BRDG Cambridge, MA</t>
  </si>
  <si>
    <t xml:space="preserve"> HOWARD ST &amp; River St Cambridge, MA</t>
  </si>
  <si>
    <t>248 Brookline St Cambridge, MA</t>
  </si>
  <si>
    <t>(42.357897, -71.10729)</t>
  </si>
  <si>
    <t xml:space="preserve"> Columbia St &amp; HARVARD SQ Cambridge, MA</t>
  </si>
  <si>
    <t>23 Berkeley St Cambridge, MA</t>
  </si>
  <si>
    <t>(42.378921, -71.126434)</t>
  </si>
  <si>
    <t>25 Ware St Cambridge, MA</t>
  </si>
  <si>
    <t>(42.373574, -71.112718)</t>
  </si>
  <si>
    <t xml:space="preserve"> MASSACHUSETTS  AVE BRDG &amp; HARVARD ST Cambridge, MA</t>
  </si>
  <si>
    <t>(42.372491, -71.115924)</t>
  </si>
  <si>
    <t>413 Washington St Cambridge, MA</t>
  </si>
  <si>
    <t>(42.366011, -71.100582)</t>
  </si>
  <si>
    <t>1762 MASSACHUSETTS  AVE BRDG Cambridge, MA</t>
  </si>
  <si>
    <t>2192 Massachusetts Ave Cambridge, MA</t>
  </si>
  <si>
    <t>(42.392837, -71.125413)</t>
  </si>
  <si>
    <t>25 ERICSSON ST Cambridge, MA</t>
  </si>
  <si>
    <t>(42.376042, -71.154555)</t>
  </si>
  <si>
    <t>11 FAYERWEATHER ST Cambridge, MA</t>
  </si>
  <si>
    <t>(42.377456, -71.137713)</t>
  </si>
  <si>
    <t>59 Columbia St Cambridge, MA</t>
  </si>
  <si>
    <t>(42.36499, -71.099109)</t>
  </si>
  <si>
    <t xml:space="preserve"> Water St &amp; Monsignor OBrien Hwy Cambridge, MA</t>
  </si>
  <si>
    <t>(42.371923, -71.078459)</t>
  </si>
  <si>
    <t>MCLEAN PL</t>
  </si>
  <si>
    <t xml:space="preserve"> Cedar St &amp; MCLEAN PL Cambridge, MA</t>
  </si>
  <si>
    <t>10 FAWCETT ST Cambridge, MA</t>
  </si>
  <si>
    <t>(42.389594, -71.145507)</t>
  </si>
  <si>
    <t>54 Webster Ave Cambridge, MA</t>
  </si>
  <si>
    <t>(42.36805, -71.092878)</t>
  </si>
  <si>
    <t xml:space="preserve"> North Point Blvd &amp; Leighton Cambridge, MA</t>
  </si>
  <si>
    <t>(42.371038, -71.07292)</t>
  </si>
  <si>
    <t>7 Cameron Ave Cambridge, MA</t>
  </si>
  <si>
    <t>(42.397868, -71.130216)</t>
  </si>
  <si>
    <t xml:space="preserve"> JFK St &amp; ELLERY ST Cambridge, MA</t>
  </si>
  <si>
    <t>1624 Massachusetts Ave Cambridge, MA</t>
  </si>
  <si>
    <t xml:space="preserve"> Tremont St &amp; Broadway Cambridge, MA</t>
  </si>
  <si>
    <t>Whitney Ave</t>
  </si>
  <si>
    <t xml:space="preserve"> Chestnut St &amp; Whitney Ave Cambridge, MA</t>
  </si>
  <si>
    <t>(42.359099, -71.113055)</t>
  </si>
  <si>
    <t>306 HARVARD ST Cambridge, MA</t>
  </si>
  <si>
    <t>(42.369787, -71.106379)</t>
  </si>
  <si>
    <t>2564 Massachusetts Ave Cambridge, MA</t>
  </si>
  <si>
    <t>(42.400115, -71.134533)</t>
  </si>
  <si>
    <t xml:space="preserve"> Rindge Ave &amp; MONTGOMERY ST Cambridge, MA</t>
  </si>
  <si>
    <t>(42.393507, -71.133107)</t>
  </si>
  <si>
    <t>Hollis Park</t>
  </si>
  <si>
    <t xml:space="preserve"> Hollis Park &amp; HURON AVE Cambridge, MA</t>
  </si>
  <si>
    <t>1637 Massachusetts Ave Cambridge, MA</t>
  </si>
  <si>
    <t>(42.381028, -71.119515)</t>
  </si>
  <si>
    <t>189 Hampshire St Cambridge, MA</t>
  </si>
  <si>
    <t>(42.372839, -71.099443)</t>
  </si>
  <si>
    <t xml:space="preserve"> Concord Ave &amp; Chilton St Cambridge, MA</t>
  </si>
  <si>
    <t>(42.384918, -71.136532)</t>
  </si>
  <si>
    <t>139 Antrim St Cambridge, MA</t>
  </si>
  <si>
    <t>(42.373529, -71.101543)</t>
  </si>
  <si>
    <t>13 Fairmont Ave Cambridge, MA</t>
  </si>
  <si>
    <t>(42.362072, -71.112265)</t>
  </si>
  <si>
    <t>181 Third St Cambridge, MA</t>
  </si>
  <si>
    <t>(42.368041, -71.080875)</t>
  </si>
  <si>
    <t xml:space="preserve"> Fern St &amp; Concord Ave Cambridge, MA</t>
  </si>
  <si>
    <t>71 MOUNT AUBURN ST Cambridge, MA</t>
  </si>
  <si>
    <t>(42.37204, -71.118424)</t>
  </si>
  <si>
    <t>30 Agassiz St Cambridge, MA</t>
  </si>
  <si>
    <t>(42.385284, -71.121707)</t>
  </si>
  <si>
    <t xml:space="preserve"> Chestnut St &amp; Sidney St Cambridge, MA</t>
  </si>
  <si>
    <t>(42.355893, -71.10751)</t>
  </si>
  <si>
    <t>301 Sixth St Cambridge, MA</t>
  </si>
  <si>
    <t>50 FROST ST Cambridge, MA</t>
  </si>
  <si>
    <t>(42.38492, -71.117485)</t>
  </si>
  <si>
    <t>21 Belmont St Cambridge, MA</t>
  </si>
  <si>
    <t>(42.374937, -71.150957)</t>
  </si>
  <si>
    <t xml:space="preserve"> Norfolk St &amp; Washington Ave Cambridge, MA</t>
  </si>
  <si>
    <t>147 Columbia St Cambridge, MA</t>
  </si>
  <si>
    <t>(42.36685, -71.098035)</t>
  </si>
  <si>
    <t>353 PROSPECT ST Cambridge, MA</t>
  </si>
  <si>
    <t>(42.37362, -71.098079)</t>
  </si>
  <si>
    <t>Brattle Sq</t>
  </si>
  <si>
    <t xml:space="preserve"> Brattle Sq &amp; Sparks St Cambridge, MA</t>
  </si>
  <si>
    <t>210 River St Cambridge, MA</t>
  </si>
  <si>
    <t>(42.363086, -71.110796)</t>
  </si>
  <si>
    <t>165 Bent St Cambridge, MA</t>
  </si>
  <si>
    <t>(42.367166, -71.082726)</t>
  </si>
  <si>
    <t xml:space="preserve"> FROST ST &amp; PRENTISS ST Cambridge, MA</t>
  </si>
  <si>
    <t>SHERIDAN SQ</t>
  </si>
  <si>
    <t xml:space="preserve"> Berkeley St &amp; SHERIDAN SQ Cambridge, MA</t>
  </si>
  <si>
    <t>64 Willow St Cambridge, MA</t>
  </si>
  <si>
    <t>(42.371498, -71.092549)</t>
  </si>
  <si>
    <t xml:space="preserve"> Windsor St &amp; STATE ST Cambridge, MA</t>
  </si>
  <si>
    <t>(42.362543, -71.096793)</t>
  </si>
  <si>
    <t xml:space="preserve"> Rindge Ave &amp; Cedar Sq Cambridge, MA</t>
  </si>
  <si>
    <t>33 Warren St Cambridge, MA</t>
  </si>
  <si>
    <t>(42.373131, -71.088111)</t>
  </si>
  <si>
    <t>1781 Massachusetts Ave Cambridge, MA</t>
  </si>
  <si>
    <t>563 Franklin St Cambridge, MA</t>
  </si>
  <si>
    <t>(42.368213, -71.112081)</t>
  </si>
  <si>
    <t>50 GOLD STAR RD Cambridge, MA</t>
  </si>
  <si>
    <t>(42.39934, -71.130162)</t>
  </si>
  <si>
    <t xml:space="preserve"> Vassar St &amp; Amherst Alley Cambridge, MA</t>
  </si>
  <si>
    <t>(42.355997, -71.103321)</t>
  </si>
  <si>
    <t>49 MOUNT AUBURN ST Cambridge, MA</t>
  </si>
  <si>
    <t>(42.37135, -71.116675)</t>
  </si>
  <si>
    <t>42 Sacramento St Cambridge, MA</t>
  </si>
  <si>
    <t>(42.382462, -71.115613)</t>
  </si>
  <si>
    <t>899 Massachusetts Ave Cambridge, MA</t>
  </si>
  <si>
    <t>(42.368131, -71.1084)</t>
  </si>
  <si>
    <t xml:space="preserve"> Auburn St &amp; PEARL ST Cambridge, MA</t>
  </si>
  <si>
    <t>(42.36314, -71.1043)</t>
  </si>
  <si>
    <t>140 ELM ST Cambridge, MA</t>
  </si>
  <si>
    <t>(42.370238, -71.096876)</t>
  </si>
  <si>
    <t xml:space="preserve"> SPRING ST &amp;  Cambridge, MA</t>
  </si>
  <si>
    <t>45 Sidney St Cambridge, MA</t>
  </si>
  <si>
    <t>(42.361916, -71.101423)</t>
  </si>
  <si>
    <t xml:space="preserve"> Sidney St &amp; MAIN ST Cambridge, MA</t>
  </si>
  <si>
    <t>5 Ellsworth Ave Cambridge, MA</t>
  </si>
  <si>
    <t>(42.372666, -71.107665)</t>
  </si>
  <si>
    <t>2012 Concord Ave Cambridge, MA</t>
  </si>
  <si>
    <t>23 EDMUNDS ST Cambridge, MA</t>
  </si>
  <si>
    <t>(42.39833, -71.132538)</t>
  </si>
  <si>
    <t>1 Brattle Sq Cambridge, MA</t>
  </si>
  <si>
    <t>(42.373137, -71.121296)</t>
  </si>
  <si>
    <t>680 HURON AVE Cambridge, MA</t>
  </si>
  <si>
    <t>(42.380577, -71.15384)</t>
  </si>
  <si>
    <t>134 Brattle St Cambridge, MA</t>
  </si>
  <si>
    <t>(42.37765, -71.129915)</t>
  </si>
  <si>
    <t>403 Cambridge St Cambridge, MA</t>
  </si>
  <si>
    <t>(42.371491, -71.08278)</t>
  </si>
  <si>
    <t>112 Inman St Cambridge, MA</t>
  </si>
  <si>
    <t>(42.372496, -71.100962)</t>
  </si>
  <si>
    <t>11 MAX AVE Cambridge, MA</t>
  </si>
  <si>
    <t>(42.371486, -71.087451)</t>
  </si>
  <si>
    <t>212 Hampshire St Cambridge, MA</t>
  </si>
  <si>
    <t>(42.373323, -71.100533)</t>
  </si>
  <si>
    <t xml:space="preserve"> MASON ST &amp;  Cambridge, MA</t>
  </si>
  <si>
    <t>64 PEARL ST Cambridge, MA</t>
  </si>
  <si>
    <t>(42.363244, -71.103986)</t>
  </si>
  <si>
    <t>372 Rindge Ave Cambridge, MA</t>
  </si>
  <si>
    <t>(42.393773, -71.138853)</t>
  </si>
  <si>
    <t>119 MAGAZINE ST Cambridge, MA</t>
  </si>
  <si>
    <t>(42.359693, -71.110718)</t>
  </si>
  <si>
    <t>133 Amory St Cambridge, MA</t>
  </si>
  <si>
    <t>(42.372293, -71.100271)</t>
  </si>
  <si>
    <t>1336 Massachusetts Ave Cambridge, MA</t>
  </si>
  <si>
    <t>(42.372979, -71.118392)</t>
  </si>
  <si>
    <t>1 OXFORD AVE Cambridge, MA</t>
  </si>
  <si>
    <t>(42.37565, -71.156618)</t>
  </si>
  <si>
    <t xml:space="preserve"> Portland St &amp; Technology Sq Cambridge, MA</t>
  </si>
  <si>
    <t>(42.364254, -71.092979)</t>
  </si>
  <si>
    <t xml:space="preserve"> Blackstone St &amp; Western Ave Cambridge, MA</t>
  </si>
  <si>
    <t>22 Magee St Cambridge, MA</t>
  </si>
  <si>
    <t>(42.366445, -71.113467)</t>
  </si>
  <si>
    <t>157 MOUNT AUBURN ST Cambridge, MA</t>
  </si>
  <si>
    <t>(42.374511, -71.125751)</t>
  </si>
  <si>
    <t>190 Albany St Cambridge, MA</t>
  </si>
  <si>
    <t>(42.359275, -71.099342)</t>
  </si>
  <si>
    <t>195 Concord Tpke Cambridge, MA</t>
  </si>
  <si>
    <t>(42.399378, -71.148359)</t>
  </si>
  <si>
    <t>477 Concord Ave Cambridge, MA</t>
  </si>
  <si>
    <t>(42.386645, -71.140174)</t>
  </si>
  <si>
    <t>77 OXFORD AVE Cambridge, MA</t>
  </si>
  <si>
    <t>(42.378389, -71.155276)</t>
  </si>
  <si>
    <t>400 HARVARD ST Cambridge, MA</t>
  </si>
  <si>
    <t>(42.371662, -71.114421)</t>
  </si>
  <si>
    <t>424 Broadway Cambridge, MA</t>
  </si>
  <si>
    <t>(42.372727, -71.109939)</t>
  </si>
  <si>
    <t xml:space="preserve"> Vincent St &amp; Upland Rd Cambridge, MA</t>
  </si>
  <si>
    <t>(42.386854, -71.125397)</t>
  </si>
  <si>
    <t>456 Broadway Cambridge, MA</t>
  </si>
  <si>
    <t>(42.373551, -71.112012)</t>
  </si>
  <si>
    <t>7 Temple St Cambridge, MA</t>
  </si>
  <si>
    <t>(42.366686, -71.104273)</t>
  </si>
  <si>
    <t>1030 Massachusetts Ave Cambridge, MA</t>
  </si>
  <si>
    <t>(42.369591, -71.112205)</t>
  </si>
  <si>
    <t>43 Cushing St Cambridge, MA</t>
  </si>
  <si>
    <t>(42.376121, -71.151516)</t>
  </si>
  <si>
    <t>356 Third St Cambridge, MA</t>
  </si>
  <si>
    <t>(42.36361, -71.083436)</t>
  </si>
  <si>
    <t>605 Massachusetts Ave Cambridge, MA</t>
  </si>
  <si>
    <t>(42.36515, -71.102975)</t>
  </si>
  <si>
    <t>291 ELM ST Cambridge, MA</t>
  </si>
  <si>
    <t>(42.373334, -71.095283)</t>
  </si>
  <si>
    <t xml:space="preserve"> FULKERSON ST &amp; Bent St Cambridge, MA</t>
  </si>
  <si>
    <t>Copley St</t>
  </si>
  <si>
    <t xml:space="preserve"> Copley St &amp; FAYERWEATHER ST Cambridge, MA</t>
  </si>
  <si>
    <t>(42.385172, -71.135321)</t>
  </si>
  <si>
    <t>Michael Way</t>
  </si>
  <si>
    <t xml:space="preserve"> Cardinal Medeiros Ave &amp; Michael Way Cambridge, MA</t>
  </si>
  <si>
    <t>(42.369754, -71.089806)</t>
  </si>
  <si>
    <t>218 Broadway Cambridge, MA</t>
  </si>
  <si>
    <t>(42.366324, -71.09383)</t>
  </si>
  <si>
    <t xml:space="preserve"> Belmont St &amp; FRANCIS AVE Cambridge, MA</t>
  </si>
  <si>
    <t>2532 Massachusetts Ave Cambridge, MA</t>
  </si>
  <si>
    <t>(42.399673, -71.133536)</t>
  </si>
  <si>
    <t>1 HOWARD ST Cambridge, MA</t>
  </si>
  <si>
    <t>(42.363545, -71.110732)</t>
  </si>
  <si>
    <t>534 Windsor St Cambridge, MA</t>
  </si>
  <si>
    <t>(42.373319, -71.092849)</t>
  </si>
  <si>
    <t>20 SURREY ST Cambridge, MA</t>
  </si>
  <si>
    <t>(42.368648, -71.114299)</t>
  </si>
  <si>
    <t>62 Porter St Cambridge, MA</t>
  </si>
  <si>
    <t>(42.373646, -71.089642)</t>
  </si>
  <si>
    <t>975 Cambridge St Cambridge, MA</t>
  </si>
  <si>
    <t>(42.372832, -71.092966)</t>
  </si>
  <si>
    <t>73 Tremont St Cambridge, MA</t>
  </si>
  <si>
    <t>(42.372569, -71.097556)</t>
  </si>
  <si>
    <t xml:space="preserve"> Massachusetts Ave &amp; Appian Way Cambridge, MA</t>
  </si>
  <si>
    <t>(42.375585, -71.120166)</t>
  </si>
  <si>
    <t xml:space="preserve"> HURON AVE &amp;  Cambridge, MA</t>
  </si>
  <si>
    <t>219 Vassar St Cambridge, MA</t>
  </si>
  <si>
    <t>(42.357507, -71.10049)</t>
  </si>
  <si>
    <t>33 JAY ST Cambridge, MA</t>
  </si>
  <si>
    <t>(42.365568, -71.110107)</t>
  </si>
  <si>
    <t>62 Coolidge Ave Cambridge, MA</t>
  </si>
  <si>
    <t>(42.371537, -71.139907)</t>
  </si>
  <si>
    <t xml:space="preserve"> Tenney St &amp; ELM ST Cambridge, MA</t>
  </si>
  <si>
    <t>(42.393158, -71.120526)</t>
  </si>
  <si>
    <t xml:space="preserve"> LEE ST &amp; Broadway Cambridge, MA</t>
  </si>
  <si>
    <t xml:space="preserve"> Chauncy St &amp; Langdon St Cambridge, MA</t>
  </si>
  <si>
    <t>(42.379778, -71.121535)</t>
  </si>
  <si>
    <t>128 OXFORD AVE Cambridge, MA</t>
  </si>
  <si>
    <t>35 OXFORD ST Cambridge, MA</t>
  </si>
  <si>
    <t>(42.379147, -71.116794)</t>
  </si>
  <si>
    <t xml:space="preserve"> River St &amp; Kelly Rd Cambridge, MA</t>
  </si>
  <si>
    <t>1666 Massachusetts Ave Cambridge, MA</t>
  </si>
  <si>
    <t>(42.381987, -71.119894)</t>
  </si>
  <si>
    <t>50 Church St Cambridge, MA</t>
  </si>
  <si>
    <t>(42.374246, -71.120552)</t>
  </si>
  <si>
    <t>66 SHERMAN ST Cambridge, MA</t>
  </si>
  <si>
    <t>(42.38751, -71.131557)</t>
  </si>
  <si>
    <t>149 Tremont St Cambridge, MA</t>
  </si>
  <si>
    <t>(42.374178, -71.096592)</t>
  </si>
  <si>
    <t xml:space="preserve"> SPRING ST &amp; SCIARAPPA ST Cambridge, MA</t>
  </si>
  <si>
    <t>(42.369174, -71.081972)</t>
  </si>
  <si>
    <t>1274 Massachusetts Ave Cambridge, MA</t>
  </si>
  <si>
    <t>Norfolk Ct</t>
  </si>
  <si>
    <t>375 Norfolk Ct Cambridge, MA</t>
  </si>
  <si>
    <t>(42.373312, -71.096212)</t>
  </si>
  <si>
    <t>46 DUNSTER ST Cambridge, MA</t>
  </si>
  <si>
    <t>(42.372089, -71.119339)</t>
  </si>
  <si>
    <t>147 Brattle St Cambridge, MA</t>
  </si>
  <si>
    <t>(42.377815, -71.131445)</t>
  </si>
  <si>
    <t>Year</t>
  </si>
  <si>
    <t>Month</t>
  </si>
  <si>
    <t>Day</t>
  </si>
  <si>
    <t>Hour</t>
  </si>
  <si>
    <t>Minute</t>
  </si>
  <si>
    <t>Weekday</t>
  </si>
  <si>
    <t>Season</t>
  </si>
  <si>
    <t>Winter</t>
  </si>
  <si>
    <t>Spring</t>
  </si>
  <si>
    <t>Summer</t>
  </si>
  <si>
    <t>Fall</t>
  </si>
  <si>
    <t>First of month</t>
  </si>
  <si>
    <t>Percent through year</t>
  </si>
  <si>
    <t>True Season</t>
  </si>
  <si>
    <t>Intersection</t>
  </si>
  <si>
    <t>Accident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</si>
</sst>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m/d/yyyy;@"/>
    <numFmt numFmtId="167" formatCode="ddd"/>
    <numFmt numFmtId="169" formatCode="h\ AM/PM"/>
    <numFmt numFmtId="170" formatCode=";;;"/>
    <numFmt numFmtId="171" formatCode="ge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16" fontId="0" fillId="0" borderId="0" xfId="0" applyNumberFormat="1"/>
    <xf numFmtId="1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16" fillId="0" borderId="0" xfId="0" applyFont="1"/>
    <xf numFmtId="16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70" fontId="16" fillId="0" borderId="0" xfId="0" applyNumberFormat="1" applyFont="1" applyAlignment="1">
      <alignment horizontal="center"/>
    </xf>
    <xf numFmtId="167" fontId="16" fillId="33" borderId="0" xfId="0" applyNumberFormat="1" applyFont="1" applyFill="1" applyAlignment="1">
      <alignment horizontal="center"/>
    </xf>
    <xf numFmtId="170" fontId="0" fillId="0" borderId="0" xfId="0" applyNumberFormat="1"/>
    <xf numFmtId="0" fontId="13" fillId="34" borderId="0" xfId="0" applyFont="1" applyFill="1" applyAlignment="1">
      <alignment horizontal="center"/>
    </xf>
    <xf numFmtId="0" fontId="17" fillId="34" borderId="0" xfId="0" applyFont="1" applyFill="1" applyAlignment="1">
      <alignment horizontal="center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87"/>
  <sheetViews>
    <sheetView topLeftCell="O1" workbookViewId="0">
      <selection activeCell="A9" sqref="A9:XFD6316"/>
    </sheetView>
  </sheetViews>
  <sheetFormatPr baseColWidth="10" defaultColWidth="8.83203125" defaultRowHeight="15"/>
  <cols>
    <col min="1" max="1" width="10.5" customWidth="1"/>
    <col min="2" max="12" width="16.83203125" customWidth="1"/>
    <col min="13" max="13" width="13" bestFit="1" customWidth="1"/>
    <col min="14" max="14" width="11.83203125" bestFit="1" customWidth="1"/>
    <col min="15" max="15" width="12.1640625" bestFit="1" customWidth="1"/>
    <col min="16" max="18" width="12.1640625" customWidth="1"/>
    <col min="20" max="21" width="22.33203125" bestFit="1" customWidth="1"/>
    <col min="22" max="22" width="22.33203125" customWidth="1"/>
    <col min="23" max="23" width="47.5" bestFit="1" customWidth="1"/>
  </cols>
  <sheetData>
    <row r="1" spans="1:26">
      <c r="A1" t="s">
        <v>0</v>
      </c>
      <c r="B1" t="s">
        <v>1</v>
      </c>
      <c r="C1" t="s">
        <v>6305</v>
      </c>
      <c r="D1" t="s">
        <v>6306</v>
      </c>
      <c r="E1" t="s">
        <v>6294</v>
      </c>
      <c r="F1" t="s">
        <v>6295</v>
      </c>
      <c r="G1" t="s">
        <v>6296</v>
      </c>
      <c r="H1" t="s">
        <v>6297</v>
      </c>
      <c r="I1" t="s">
        <v>6298</v>
      </c>
      <c r="J1" t="s">
        <v>6299</v>
      </c>
      <c r="K1" t="s">
        <v>6307</v>
      </c>
      <c r="L1" t="s">
        <v>6300</v>
      </c>
      <c r="M1" t="s">
        <v>2</v>
      </c>
      <c r="N1" t="s">
        <v>3</v>
      </c>
      <c r="O1" t="s">
        <v>4</v>
      </c>
      <c r="P1" t="s">
        <v>13</v>
      </c>
      <c r="Q1" t="s">
        <v>132</v>
      </c>
      <c r="R1" t="s">
        <v>152</v>
      </c>
      <c r="S1" t="s">
        <v>5</v>
      </c>
      <c r="T1" t="s">
        <v>6</v>
      </c>
      <c r="U1" t="s">
        <v>7</v>
      </c>
      <c r="V1" t="s">
        <v>6308</v>
      </c>
      <c r="W1" t="s">
        <v>8</v>
      </c>
      <c r="X1" t="s">
        <v>9</v>
      </c>
      <c r="Y1" t="s">
        <v>10</v>
      </c>
      <c r="Z1" t="s">
        <v>11</v>
      </c>
    </row>
    <row r="2" spans="1:26">
      <c r="A2">
        <v>23638</v>
      </c>
      <c r="B2" s="1">
        <v>40179.07707175926</v>
      </c>
      <c r="C2" s="1">
        <f>EOMONTH(B2,MONTH(B2)*-1)+1</f>
        <v>40179</v>
      </c>
      <c r="D2" s="4">
        <f>YEARFRAC(C2,B2)</f>
        <v>0</v>
      </c>
      <c r="E2" s="3">
        <f>YEAR(B2)</f>
        <v>2010</v>
      </c>
      <c r="F2" s="3">
        <f>MONTH(B2)</f>
        <v>1</v>
      </c>
      <c r="G2" s="3">
        <f>DAY(B2)</f>
        <v>1</v>
      </c>
      <c r="H2" s="3">
        <f>HOUR(B2)</f>
        <v>1</v>
      </c>
      <c r="I2" s="3">
        <f>MINUTE(B2)</f>
        <v>50</v>
      </c>
      <c r="J2" s="3">
        <f>WEEKDAY(B2,1)</f>
        <v>6</v>
      </c>
      <c r="K2" s="3" t="str">
        <f>IF(AND(D2&gt;='Season Lookup'!$D$15,D2&lt;'Season Lookup'!$D$16),"Spring",IF(AND(D2&gt;='Season Lookup'!$D$16,D2&lt;'Season Lookup'!$D$17),"Summer",IF(AND(D2&gt;='Season Lookup'!$D$17,D2&lt;'Season Lookup'!$D$18),"Fall",IF(OR(D2&gt;='Season Lookup'!$D$18,D2&lt;'Season Lookup'!$D$15),"Winter"))))</f>
        <v>Winter</v>
      </c>
      <c r="L2" s="3" t="str">
        <f>VLOOKUP(F2,'Season Lookup'!$A$1:$B$13,2,0)</f>
        <v>Winter</v>
      </c>
      <c r="M2" t="s">
        <v>12</v>
      </c>
      <c r="N2" t="s">
        <v>13</v>
      </c>
      <c r="O2" t="s">
        <v>13</v>
      </c>
      <c r="P2" t="str">
        <f>IF(OR(N2="Auto",O2="Auto"),"Yes",IF(OR(N2="Taxi",O2="Taxi"),"Yes",IF(OR(N2="Truck",O2="Truck"),"Yes",IF(OR(N2="Van",O2="Van"),"Yes","No"))))</f>
        <v>Yes</v>
      </c>
      <c r="Q2" t="str">
        <f>IF(OR(N2="Bicycle",O2="Bicycle"),"Yes","No")</f>
        <v>No</v>
      </c>
      <c r="R2" t="str">
        <f>IF(OR(N2="Pedestrian",O2="Pedestrian"),"Yes","No")</f>
        <v>No</v>
      </c>
      <c r="T2" t="s">
        <v>14</v>
      </c>
      <c r="U2" t="s">
        <v>15</v>
      </c>
      <c r="V2" t="str">
        <f>IF(ISBLANK(S2),"Intersection","Non Intersection")</f>
        <v>Intersection</v>
      </c>
      <c r="W2" t="s">
        <v>16</v>
      </c>
      <c r="X2">
        <v>42.392614999999999</v>
      </c>
      <c r="Y2">
        <v>-71.124874000000005</v>
      </c>
      <c r="Z2" t="s">
        <v>17</v>
      </c>
    </row>
    <row r="3" spans="1:26">
      <c r="A3">
        <v>23639</v>
      </c>
      <c r="B3" s="1">
        <v>40179.086793981478</v>
      </c>
      <c r="C3" s="1">
        <f t="shared" ref="C3:C57" si="0">EOMONTH(B3,MONTH(B3)*-1)+1</f>
        <v>40179</v>
      </c>
      <c r="D3" s="4">
        <f t="shared" ref="D3:D57" si="1">YEARFRAC(C3,B3)</f>
        <v>0</v>
      </c>
      <c r="E3" s="3">
        <f t="shared" ref="E3:E57" si="2">YEAR(B3)</f>
        <v>2010</v>
      </c>
      <c r="F3" s="3">
        <f t="shared" ref="F3:F57" si="3">MONTH(B3)</f>
        <v>1</v>
      </c>
      <c r="G3" s="3">
        <f t="shared" ref="G3:G57" si="4">DAY(B3)</f>
        <v>1</v>
      </c>
      <c r="H3" s="3">
        <f t="shared" ref="H3:H57" si="5">HOUR(B3)</f>
        <v>2</v>
      </c>
      <c r="I3" s="3">
        <f t="shared" ref="I3:I57" si="6">MINUTE(B3)</f>
        <v>4</v>
      </c>
      <c r="J3" s="3">
        <f t="shared" ref="J3:J57" si="7">WEEKDAY(B3,1)</f>
        <v>6</v>
      </c>
      <c r="K3" s="3" t="str">
        <f>IF(AND(D3&gt;='Season Lookup'!$D$15,D3&lt;'Season Lookup'!$D$16),"Spring",IF(AND(D3&gt;='Season Lookup'!$D$16,D3&lt;'Season Lookup'!$D$17),"Summer",IF(AND(D3&gt;='Season Lookup'!$D$17,D3&lt;'Season Lookup'!$D$18),"Fall",IF(OR(D3&gt;='Season Lookup'!$D$18,D3&lt;'Season Lookup'!$D$15),"Winter"))))</f>
        <v>Winter</v>
      </c>
      <c r="L3" s="3" t="str">
        <f>VLOOKUP(F3,'Season Lookup'!$A$1:$B$13,2,0)</f>
        <v>Winter</v>
      </c>
      <c r="M3" t="s">
        <v>12</v>
      </c>
      <c r="N3" t="s">
        <v>18</v>
      </c>
      <c r="O3" t="s">
        <v>13</v>
      </c>
      <c r="P3" t="str">
        <f t="shared" ref="P3:P57" si="8">IF(OR(N3="Auto",O3="Auto"),"Yes",IF(OR(N3="Taxi",O3="Taxi"),"Yes",IF(OR(N3="Truck",O3="Truck"),"Yes",IF(OR(N3="Van",O3="Van"),"Yes","No"))))</f>
        <v>Yes</v>
      </c>
      <c r="Q3" t="str">
        <f t="shared" ref="Q3:Q57" si="9">IF(OR(N3="Bicycle",O3="Bicycle"),"Yes","No")</f>
        <v>No</v>
      </c>
      <c r="R3" t="str">
        <f t="shared" ref="R3:R57" si="10">IF(OR(N3="Pedestrian",O3="Pedestrian"),"Yes","No")</f>
        <v>No</v>
      </c>
      <c r="T3" t="s">
        <v>19</v>
      </c>
      <c r="U3" t="s">
        <v>20</v>
      </c>
      <c r="V3" t="str">
        <f t="shared" ref="V3:V57" si="11">IF(ISBLANK(S3),"Intersection","Non Intersection")</f>
        <v>Intersection</v>
      </c>
      <c r="W3" t="s">
        <v>21</v>
      </c>
      <c r="X3">
        <v>42.371232999999997</v>
      </c>
      <c r="Y3">
        <v>-71.081492999999995</v>
      </c>
      <c r="Z3" t="s">
        <v>22</v>
      </c>
    </row>
    <row r="4" spans="1:26">
      <c r="A4">
        <v>23640</v>
      </c>
      <c r="B4" s="1">
        <v>40179.166655092595</v>
      </c>
      <c r="C4" s="1">
        <f t="shared" si="0"/>
        <v>40179</v>
      </c>
      <c r="D4" s="4">
        <f t="shared" si="1"/>
        <v>0</v>
      </c>
      <c r="E4" s="3">
        <f t="shared" si="2"/>
        <v>2010</v>
      </c>
      <c r="F4" s="3">
        <f t="shared" si="3"/>
        <v>1</v>
      </c>
      <c r="G4" s="3">
        <f t="shared" si="4"/>
        <v>1</v>
      </c>
      <c r="H4" s="3">
        <f t="shared" si="5"/>
        <v>3</v>
      </c>
      <c r="I4" s="3">
        <f t="shared" si="6"/>
        <v>59</v>
      </c>
      <c r="J4" s="3">
        <f t="shared" si="7"/>
        <v>6</v>
      </c>
      <c r="K4" s="3" t="str">
        <f>IF(AND(D4&gt;='Season Lookup'!$D$15,D4&lt;'Season Lookup'!$D$16),"Spring",IF(AND(D4&gt;='Season Lookup'!$D$16,D4&lt;'Season Lookup'!$D$17),"Summer",IF(AND(D4&gt;='Season Lookup'!$D$17,D4&lt;'Season Lookup'!$D$18),"Fall",IF(OR(D4&gt;='Season Lookup'!$D$18,D4&lt;'Season Lookup'!$D$15),"Winter"))))</f>
        <v>Winter</v>
      </c>
      <c r="L4" s="3" t="str">
        <f>VLOOKUP(F4,'Season Lookup'!$A$1:$B$13,2,0)</f>
        <v>Winter</v>
      </c>
      <c r="M4" t="s">
        <v>12</v>
      </c>
      <c r="N4" t="s">
        <v>13</v>
      </c>
      <c r="O4" t="s">
        <v>23</v>
      </c>
      <c r="P4" t="str">
        <f t="shared" si="8"/>
        <v>Yes</v>
      </c>
      <c r="Q4" t="str">
        <f t="shared" si="9"/>
        <v>No</v>
      </c>
      <c r="R4" t="str">
        <f t="shared" si="10"/>
        <v>No</v>
      </c>
      <c r="S4">
        <v>105</v>
      </c>
      <c r="T4" t="s">
        <v>24</v>
      </c>
      <c r="V4" t="str">
        <f t="shared" si="11"/>
        <v>Non Intersection</v>
      </c>
      <c r="W4" t="s">
        <v>25</v>
      </c>
      <c r="X4">
        <v>42.368662</v>
      </c>
      <c r="Y4">
        <v>-71.141390999999999</v>
      </c>
      <c r="Z4" t="s">
        <v>26</v>
      </c>
    </row>
    <row r="5" spans="1:26">
      <c r="A5">
        <v>23641</v>
      </c>
      <c r="B5" s="1">
        <v>40179.368043981478</v>
      </c>
      <c r="C5" s="1">
        <f t="shared" si="0"/>
        <v>40179</v>
      </c>
      <c r="D5" s="4">
        <f t="shared" si="1"/>
        <v>0</v>
      </c>
      <c r="E5" s="3">
        <f t="shared" si="2"/>
        <v>2010</v>
      </c>
      <c r="F5" s="3">
        <f t="shared" si="3"/>
        <v>1</v>
      </c>
      <c r="G5" s="3">
        <f t="shared" si="4"/>
        <v>1</v>
      </c>
      <c r="H5" s="3">
        <f t="shared" si="5"/>
        <v>8</v>
      </c>
      <c r="I5" s="3">
        <f t="shared" si="6"/>
        <v>49</v>
      </c>
      <c r="J5" s="3">
        <f t="shared" si="7"/>
        <v>6</v>
      </c>
      <c r="K5" s="3" t="str">
        <f>IF(AND(D5&gt;='Season Lookup'!$D$15,D5&lt;'Season Lookup'!$D$16),"Spring",IF(AND(D5&gt;='Season Lookup'!$D$16,D5&lt;'Season Lookup'!$D$17),"Summer",IF(AND(D5&gt;='Season Lookup'!$D$17,D5&lt;'Season Lookup'!$D$18),"Fall",IF(OR(D5&gt;='Season Lookup'!$D$18,D5&lt;'Season Lookup'!$D$15),"Winter"))))</f>
        <v>Winter</v>
      </c>
      <c r="L5" s="3" t="str">
        <f>VLOOKUP(F5,'Season Lookup'!$A$1:$B$13,2,0)</f>
        <v>Winter</v>
      </c>
      <c r="M5" t="s">
        <v>12</v>
      </c>
      <c r="N5" t="s">
        <v>13</v>
      </c>
      <c r="O5" t="s">
        <v>23</v>
      </c>
      <c r="P5" t="str">
        <f t="shared" si="8"/>
        <v>Yes</v>
      </c>
      <c r="Q5" t="str">
        <f t="shared" si="9"/>
        <v>No</v>
      </c>
      <c r="R5" t="str">
        <f t="shared" si="10"/>
        <v>No</v>
      </c>
      <c r="T5" t="s">
        <v>27</v>
      </c>
      <c r="U5" t="s">
        <v>28</v>
      </c>
      <c r="V5" t="str">
        <f t="shared" si="11"/>
        <v>Intersection</v>
      </c>
      <c r="W5" t="s">
        <v>29</v>
      </c>
      <c r="X5">
        <v>42.364749000000003</v>
      </c>
      <c r="Y5">
        <v>-71.110774000000006</v>
      </c>
      <c r="Z5" t="s">
        <v>30</v>
      </c>
    </row>
    <row r="6" spans="1:26">
      <c r="A6">
        <v>25270</v>
      </c>
      <c r="B6" s="1">
        <v>40179.458333333336</v>
      </c>
      <c r="C6" s="1">
        <f t="shared" si="0"/>
        <v>40179</v>
      </c>
      <c r="D6" s="4">
        <f t="shared" si="1"/>
        <v>0</v>
      </c>
      <c r="E6" s="3">
        <f t="shared" si="2"/>
        <v>2010</v>
      </c>
      <c r="F6" s="3">
        <f t="shared" si="3"/>
        <v>1</v>
      </c>
      <c r="G6" s="3">
        <f t="shared" si="4"/>
        <v>1</v>
      </c>
      <c r="H6" s="3">
        <f t="shared" si="5"/>
        <v>11</v>
      </c>
      <c r="I6" s="3">
        <f t="shared" si="6"/>
        <v>0</v>
      </c>
      <c r="J6" s="3">
        <f t="shared" si="7"/>
        <v>6</v>
      </c>
      <c r="K6" s="3" t="str">
        <f>IF(AND(D6&gt;='Season Lookup'!$D$15,D6&lt;'Season Lookup'!$D$16),"Spring",IF(AND(D6&gt;='Season Lookup'!$D$16,D6&lt;'Season Lookup'!$D$17),"Summer",IF(AND(D6&gt;='Season Lookup'!$D$17,D6&lt;'Season Lookup'!$D$18),"Fall",IF(OR(D6&gt;='Season Lookup'!$D$18,D6&lt;'Season Lookup'!$D$15),"Winter"))))</f>
        <v>Winter</v>
      </c>
      <c r="L6" s="3" t="str">
        <f>VLOOKUP(F6,'Season Lookup'!$A$1:$B$13,2,0)</f>
        <v>Winter</v>
      </c>
      <c r="M6" t="s">
        <v>31</v>
      </c>
      <c r="N6" t="s">
        <v>13</v>
      </c>
      <c r="O6" t="s">
        <v>23</v>
      </c>
      <c r="P6" t="str">
        <f t="shared" si="8"/>
        <v>Yes</v>
      </c>
      <c r="Q6" t="str">
        <f t="shared" si="9"/>
        <v>No</v>
      </c>
      <c r="R6" t="str">
        <f t="shared" si="10"/>
        <v>No</v>
      </c>
      <c r="S6">
        <v>350</v>
      </c>
      <c r="T6" t="s">
        <v>32</v>
      </c>
      <c r="V6" t="str">
        <f t="shared" si="11"/>
        <v>Non Intersection</v>
      </c>
      <c r="W6" t="s">
        <v>33</v>
      </c>
      <c r="X6">
        <v>42.362388000000003</v>
      </c>
      <c r="Y6">
        <v>-71.087276000000003</v>
      </c>
      <c r="Z6" t="s">
        <v>34</v>
      </c>
    </row>
    <row r="7" spans="1:26">
      <c r="A7">
        <v>23642</v>
      </c>
      <c r="B7" s="1">
        <v>40180.313877314817</v>
      </c>
      <c r="C7" s="1">
        <f t="shared" si="0"/>
        <v>40179</v>
      </c>
      <c r="D7" s="4">
        <f t="shared" si="1"/>
        <v>2.7777777777777779E-3</v>
      </c>
      <c r="E7" s="3">
        <f t="shared" si="2"/>
        <v>2010</v>
      </c>
      <c r="F7" s="3">
        <f t="shared" si="3"/>
        <v>1</v>
      </c>
      <c r="G7" s="3">
        <f t="shared" si="4"/>
        <v>2</v>
      </c>
      <c r="H7" s="3">
        <f t="shared" si="5"/>
        <v>7</v>
      </c>
      <c r="I7" s="3">
        <f t="shared" si="6"/>
        <v>31</v>
      </c>
      <c r="J7" s="3">
        <f t="shared" si="7"/>
        <v>7</v>
      </c>
      <c r="K7" s="3" t="str">
        <f>IF(AND(D7&gt;='Season Lookup'!$D$15,D7&lt;'Season Lookup'!$D$16),"Spring",IF(AND(D7&gt;='Season Lookup'!$D$16,D7&lt;'Season Lookup'!$D$17),"Summer",IF(AND(D7&gt;='Season Lookup'!$D$17,D7&lt;'Season Lookup'!$D$18),"Fall",IF(OR(D7&gt;='Season Lookup'!$D$18,D7&lt;'Season Lookup'!$D$15),"Winter"))))</f>
        <v>Winter</v>
      </c>
      <c r="L7" s="3" t="str">
        <f>VLOOKUP(F7,'Season Lookup'!$A$1:$B$13,2,0)</f>
        <v>Winter</v>
      </c>
      <c r="M7" t="s">
        <v>31</v>
      </c>
      <c r="N7" t="s">
        <v>35</v>
      </c>
      <c r="O7" t="s">
        <v>36</v>
      </c>
      <c r="P7" t="str">
        <f t="shared" si="8"/>
        <v>Yes</v>
      </c>
      <c r="Q7" t="str">
        <f t="shared" si="9"/>
        <v>No</v>
      </c>
      <c r="R7" t="str">
        <f t="shared" si="10"/>
        <v>No</v>
      </c>
      <c r="T7" t="s">
        <v>37</v>
      </c>
      <c r="U7" t="s">
        <v>38</v>
      </c>
      <c r="V7" t="str">
        <f t="shared" si="11"/>
        <v>Intersection</v>
      </c>
      <c r="W7" t="s">
        <v>39</v>
      </c>
      <c r="X7">
        <v>42.36027</v>
      </c>
      <c r="Y7">
        <v>-71.109808999999998</v>
      </c>
      <c r="Z7" t="s">
        <v>40</v>
      </c>
    </row>
    <row r="8" spans="1:26">
      <c r="A8">
        <v>23643</v>
      </c>
      <c r="B8" s="1">
        <v>40180.333333333336</v>
      </c>
      <c r="C8" s="1">
        <f t="shared" si="0"/>
        <v>40179</v>
      </c>
      <c r="D8" s="4">
        <f t="shared" si="1"/>
        <v>2.7777777777777779E-3</v>
      </c>
      <c r="E8" s="3">
        <f t="shared" si="2"/>
        <v>2010</v>
      </c>
      <c r="F8" s="3">
        <f t="shared" si="3"/>
        <v>1</v>
      </c>
      <c r="G8" s="3">
        <f t="shared" si="4"/>
        <v>2</v>
      </c>
      <c r="H8" s="3">
        <f t="shared" si="5"/>
        <v>8</v>
      </c>
      <c r="I8" s="3">
        <f t="shared" si="6"/>
        <v>0</v>
      </c>
      <c r="J8" s="3">
        <f t="shared" si="7"/>
        <v>7</v>
      </c>
      <c r="K8" s="3" t="str">
        <f>IF(AND(D8&gt;='Season Lookup'!$D$15,D8&lt;'Season Lookup'!$D$16),"Spring",IF(AND(D8&gt;='Season Lookup'!$D$16,D8&lt;'Season Lookup'!$D$17),"Summer",IF(AND(D8&gt;='Season Lookup'!$D$17,D8&lt;'Season Lookup'!$D$18),"Fall",IF(OR(D8&gt;='Season Lookup'!$D$18,D8&lt;'Season Lookup'!$D$15),"Winter"))))</f>
        <v>Winter</v>
      </c>
      <c r="L8" s="3" t="str">
        <f>VLOOKUP(F8,'Season Lookup'!$A$1:$B$13,2,0)</f>
        <v>Winter</v>
      </c>
      <c r="M8" t="s">
        <v>31</v>
      </c>
      <c r="N8" t="s">
        <v>13</v>
      </c>
      <c r="O8" t="s">
        <v>13</v>
      </c>
      <c r="P8" t="str">
        <f t="shared" si="8"/>
        <v>Yes</v>
      </c>
      <c r="Q8" t="str">
        <f t="shared" si="9"/>
        <v>No</v>
      </c>
      <c r="R8" t="str">
        <f t="shared" si="10"/>
        <v>No</v>
      </c>
      <c r="T8" t="s">
        <v>41</v>
      </c>
      <c r="U8" t="s">
        <v>42</v>
      </c>
      <c r="V8" t="str">
        <f t="shared" si="11"/>
        <v>Intersection</v>
      </c>
      <c r="W8" t="s">
        <v>43</v>
      </c>
      <c r="X8">
        <v>42.362257</v>
      </c>
      <c r="Y8">
        <v>-71.113546999999997</v>
      </c>
      <c r="Z8" t="s">
        <v>44</v>
      </c>
    </row>
    <row r="9" spans="1:26">
      <c r="A9">
        <v>23654</v>
      </c>
      <c r="B9" s="1">
        <v>40181.463182870371</v>
      </c>
      <c r="C9" s="1">
        <f t="shared" si="0"/>
        <v>40179</v>
      </c>
      <c r="D9" s="4">
        <f t="shared" si="1"/>
        <v>5.5555555555555558E-3</v>
      </c>
      <c r="E9" s="3">
        <f t="shared" si="2"/>
        <v>2010</v>
      </c>
      <c r="F9" s="3">
        <f t="shared" si="3"/>
        <v>1</v>
      </c>
      <c r="G9" s="3">
        <f t="shared" si="4"/>
        <v>3</v>
      </c>
      <c r="H9" s="3">
        <f t="shared" si="5"/>
        <v>11</v>
      </c>
      <c r="I9" s="3">
        <f t="shared" si="6"/>
        <v>6</v>
      </c>
      <c r="J9" s="3">
        <f t="shared" si="7"/>
        <v>1</v>
      </c>
      <c r="K9" s="3" t="str">
        <f>IF(AND(D9&gt;='Season Lookup'!$D$15,D9&lt;'Season Lookup'!$D$16),"Spring",IF(AND(D9&gt;='Season Lookup'!$D$16,D9&lt;'Season Lookup'!$D$17),"Summer",IF(AND(D9&gt;='Season Lookup'!$D$17,D9&lt;'Season Lookup'!$D$18),"Fall",IF(OR(D9&gt;='Season Lookup'!$D$18,D9&lt;'Season Lookup'!$D$15),"Winter"))))</f>
        <v>Winter</v>
      </c>
      <c r="L9" s="3" t="str">
        <f>VLOOKUP(F9,'Season Lookup'!$A$1:$B$13,2,0)</f>
        <v>Winter</v>
      </c>
      <c r="M9" t="s">
        <v>48</v>
      </c>
      <c r="N9" t="s">
        <v>13</v>
      </c>
      <c r="O9" t="s">
        <v>23</v>
      </c>
      <c r="P9" t="str">
        <f t="shared" si="8"/>
        <v>Yes</v>
      </c>
      <c r="Q9" t="str">
        <f t="shared" si="9"/>
        <v>No</v>
      </c>
      <c r="R9" t="str">
        <f t="shared" si="10"/>
        <v>No</v>
      </c>
      <c r="S9">
        <v>18</v>
      </c>
      <c r="T9" t="s">
        <v>50</v>
      </c>
      <c r="V9" t="str">
        <f t="shared" si="11"/>
        <v>Non Intersection</v>
      </c>
      <c r="W9" t="s">
        <v>51</v>
      </c>
      <c r="X9">
        <v>42.374830000000003</v>
      </c>
      <c r="Y9">
        <v>-71.151090999999994</v>
      </c>
      <c r="Z9" t="s">
        <v>52</v>
      </c>
    </row>
    <row r="10" spans="1:26">
      <c r="A10">
        <v>23677</v>
      </c>
      <c r="B10" s="1">
        <v>40181.75</v>
      </c>
      <c r="C10" s="1">
        <f t="shared" si="0"/>
        <v>40179</v>
      </c>
      <c r="D10" s="4">
        <f t="shared" si="1"/>
        <v>5.5555555555555558E-3</v>
      </c>
      <c r="E10" s="3">
        <f t="shared" si="2"/>
        <v>2010</v>
      </c>
      <c r="F10" s="3">
        <f t="shared" si="3"/>
        <v>1</v>
      </c>
      <c r="G10" s="3">
        <f t="shared" si="4"/>
        <v>3</v>
      </c>
      <c r="H10" s="3">
        <f t="shared" si="5"/>
        <v>18</v>
      </c>
      <c r="I10" s="3">
        <f t="shared" si="6"/>
        <v>0</v>
      </c>
      <c r="J10" s="3">
        <f t="shared" si="7"/>
        <v>1</v>
      </c>
      <c r="K10" s="3" t="str">
        <f>IF(AND(D10&gt;='Season Lookup'!$D$15,D10&lt;'Season Lookup'!$D$16),"Spring",IF(AND(D10&gt;='Season Lookup'!$D$16,D10&lt;'Season Lookup'!$D$17),"Summer",IF(AND(D10&gt;='Season Lookup'!$D$17,D10&lt;'Season Lookup'!$D$18),"Fall",IF(OR(D10&gt;='Season Lookup'!$D$18,D10&lt;'Season Lookup'!$D$15),"Winter"))))</f>
        <v>Winter</v>
      </c>
      <c r="L10" s="3" t="str">
        <f>VLOOKUP(F10,'Season Lookup'!$A$1:$B$13,2,0)</f>
        <v>Winter</v>
      </c>
      <c r="M10" t="s">
        <v>48</v>
      </c>
      <c r="N10" t="s">
        <v>13</v>
      </c>
      <c r="O10" t="s">
        <v>23</v>
      </c>
      <c r="P10" t="str">
        <f t="shared" si="8"/>
        <v>Yes</v>
      </c>
      <c r="Q10" t="str">
        <f t="shared" si="9"/>
        <v>No</v>
      </c>
      <c r="R10" t="str">
        <f t="shared" si="10"/>
        <v>No</v>
      </c>
      <c r="S10">
        <v>169</v>
      </c>
      <c r="T10" t="s">
        <v>53</v>
      </c>
      <c r="V10" t="str">
        <f t="shared" si="11"/>
        <v>Non Intersection</v>
      </c>
      <c r="W10" t="s">
        <v>54</v>
      </c>
      <c r="X10">
        <v>42.371808000000001</v>
      </c>
      <c r="Y10">
        <v>-71.077769000000004</v>
      </c>
      <c r="Z10" t="s">
        <v>55</v>
      </c>
    </row>
    <row r="11" spans="1:26">
      <c r="A11">
        <v>23647</v>
      </c>
      <c r="B11" s="1">
        <v>40182.333333333336</v>
      </c>
      <c r="C11" s="1">
        <f t="shared" si="0"/>
        <v>40179</v>
      </c>
      <c r="D11" s="4">
        <f t="shared" si="1"/>
        <v>8.3333333333333332E-3</v>
      </c>
      <c r="E11" s="3">
        <f t="shared" si="2"/>
        <v>2010</v>
      </c>
      <c r="F11" s="3">
        <f t="shared" si="3"/>
        <v>1</v>
      </c>
      <c r="G11" s="3">
        <f t="shared" si="4"/>
        <v>4</v>
      </c>
      <c r="H11" s="3">
        <f t="shared" si="5"/>
        <v>8</v>
      </c>
      <c r="I11" s="3">
        <f t="shared" si="6"/>
        <v>0</v>
      </c>
      <c r="J11" s="3">
        <f t="shared" si="7"/>
        <v>2</v>
      </c>
      <c r="K11" s="3" t="str">
        <f>IF(AND(D11&gt;='Season Lookup'!$D$15,D11&lt;'Season Lookup'!$D$16),"Spring",IF(AND(D11&gt;='Season Lookup'!$D$16,D11&lt;'Season Lookup'!$D$17),"Summer",IF(AND(D11&gt;='Season Lookup'!$D$17,D11&lt;'Season Lookup'!$D$18),"Fall",IF(OR(D11&gt;='Season Lookup'!$D$18,D11&lt;'Season Lookup'!$D$15),"Winter"))))</f>
        <v>Winter</v>
      </c>
      <c r="L11" s="3" t="str">
        <f>VLOOKUP(F11,'Season Lookup'!$A$1:$B$13,2,0)</f>
        <v>Winter</v>
      </c>
      <c r="M11" t="s">
        <v>56</v>
      </c>
      <c r="N11" t="s">
        <v>13</v>
      </c>
      <c r="O11" t="s">
        <v>35</v>
      </c>
      <c r="P11" t="str">
        <f t="shared" si="8"/>
        <v>Yes</v>
      </c>
      <c r="Q11" t="str">
        <f t="shared" si="9"/>
        <v>No</v>
      </c>
      <c r="R11" t="str">
        <f t="shared" si="10"/>
        <v>No</v>
      </c>
      <c r="T11" t="s">
        <v>14</v>
      </c>
      <c r="U11" t="s">
        <v>57</v>
      </c>
      <c r="V11" t="str">
        <f t="shared" si="11"/>
        <v>Intersection</v>
      </c>
      <c r="W11" t="s">
        <v>58</v>
      </c>
      <c r="X11">
        <v>42.380006000000002</v>
      </c>
      <c r="Y11">
        <v>-71.119917000000001</v>
      </c>
      <c r="Z11" t="s">
        <v>59</v>
      </c>
    </row>
    <row r="12" spans="1:26">
      <c r="A12">
        <v>23650</v>
      </c>
      <c r="B12" s="1">
        <v>40182.427083333336</v>
      </c>
      <c r="C12" s="1">
        <f t="shared" si="0"/>
        <v>40179</v>
      </c>
      <c r="D12" s="4">
        <f t="shared" si="1"/>
        <v>8.3333333333333332E-3</v>
      </c>
      <c r="E12" s="3">
        <f t="shared" si="2"/>
        <v>2010</v>
      </c>
      <c r="F12" s="3">
        <f t="shared" si="3"/>
        <v>1</v>
      </c>
      <c r="G12" s="3">
        <f t="shared" si="4"/>
        <v>4</v>
      </c>
      <c r="H12" s="3">
        <f t="shared" si="5"/>
        <v>10</v>
      </c>
      <c r="I12" s="3">
        <f t="shared" si="6"/>
        <v>15</v>
      </c>
      <c r="J12" s="3">
        <f t="shared" si="7"/>
        <v>2</v>
      </c>
      <c r="K12" s="3" t="str">
        <f>IF(AND(D12&gt;='Season Lookup'!$D$15,D12&lt;'Season Lookup'!$D$16),"Spring",IF(AND(D12&gt;='Season Lookup'!$D$16,D12&lt;'Season Lookup'!$D$17),"Summer",IF(AND(D12&gt;='Season Lookup'!$D$17,D12&lt;'Season Lookup'!$D$18),"Fall",IF(OR(D12&gt;='Season Lookup'!$D$18,D12&lt;'Season Lookup'!$D$15),"Winter"))))</f>
        <v>Winter</v>
      </c>
      <c r="L12" s="3" t="str">
        <f>VLOOKUP(F12,'Season Lookup'!$A$1:$B$13,2,0)</f>
        <v>Winter</v>
      </c>
      <c r="M12" t="s">
        <v>56</v>
      </c>
      <c r="N12" t="s">
        <v>13</v>
      </c>
      <c r="O12" t="s">
        <v>13</v>
      </c>
      <c r="P12" t="str">
        <f t="shared" si="8"/>
        <v>Yes</v>
      </c>
      <c r="Q12" t="str">
        <f t="shared" si="9"/>
        <v>No</v>
      </c>
      <c r="R12" t="str">
        <f t="shared" si="10"/>
        <v>No</v>
      </c>
      <c r="T12" t="s">
        <v>60</v>
      </c>
      <c r="U12" t="s">
        <v>61</v>
      </c>
      <c r="V12" t="str">
        <f t="shared" si="11"/>
        <v>Intersection</v>
      </c>
      <c r="W12" t="s">
        <v>62</v>
      </c>
      <c r="X12">
        <v>42.365878000000002</v>
      </c>
      <c r="Y12">
        <v>-71.078034000000002</v>
      </c>
      <c r="Z12" t="s">
        <v>63</v>
      </c>
    </row>
    <row r="13" spans="1:26">
      <c r="A13">
        <v>23651</v>
      </c>
      <c r="B13" s="1">
        <v>40182.5</v>
      </c>
      <c r="C13" s="1">
        <f t="shared" si="0"/>
        <v>40179</v>
      </c>
      <c r="D13" s="4">
        <f t="shared" si="1"/>
        <v>8.3333333333333332E-3</v>
      </c>
      <c r="E13" s="3">
        <f t="shared" si="2"/>
        <v>2010</v>
      </c>
      <c r="F13" s="3">
        <f t="shared" si="3"/>
        <v>1</v>
      </c>
      <c r="G13" s="3">
        <f t="shared" si="4"/>
        <v>4</v>
      </c>
      <c r="H13" s="3">
        <f t="shared" si="5"/>
        <v>12</v>
      </c>
      <c r="I13" s="3">
        <f t="shared" si="6"/>
        <v>0</v>
      </c>
      <c r="J13" s="3">
        <f t="shared" si="7"/>
        <v>2</v>
      </c>
      <c r="K13" s="3" t="str">
        <f>IF(AND(D13&gt;='Season Lookup'!$D$15,D13&lt;'Season Lookup'!$D$16),"Spring",IF(AND(D13&gt;='Season Lookup'!$D$16,D13&lt;'Season Lookup'!$D$17),"Summer",IF(AND(D13&gt;='Season Lookup'!$D$17,D13&lt;'Season Lookup'!$D$18),"Fall",IF(OR(D13&gt;='Season Lookup'!$D$18,D13&lt;'Season Lookup'!$D$15),"Winter"))))</f>
        <v>Winter</v>
      </c>
      <c r="L13" s="3" t="str">
        <f>VLOOKUP(F13,'Season Lookup'!$A$1:$B$13,2,0)</f>
        <v>Winter</v>
      </c>
      <c r="M13" t="s">
        <v>56</v>
      </c>
      <c r="N13" t="s">
        <v>13</v>
      </c>
      <c r="O13" t="s">
        <v>23</v>
      </c>
      <c r="P13" t="str">
        <f t="shared" si="8"/>
        <v>Yes</v>
      </c>
      <c r="Q13" t="str">
        <f t="shared" si="9"/>
        <v>No</v>
      </c>
      <c r="R13" t="str">
        <f t="shared" si="10"/>
        <v>No</v>
      </c>
      <c r="S13">
        <v>1575</v>
      </c>
      <c r="T13" t="s">
        <v>19</v>
      </c>
      <c r="V13" t="str">
        <f t="shared" si="11"/>
        <v>Non Intersection</v>
      </c>
      <c r="W13" t="s">
        <v>64</v>
      </c>
      <c r="X13">
        <v>42.375042000000001</v>
      </c>
      <c r="Y13">
        <v>-71.107168999999999</v>
      </c>
      <c r="Z13" t="s">
        <v>65</v>
      </c>
    </row>
    <row r="14" spans="1:26">
      <c r="A14">
        <v>23652</v>
      </c>
      <c r="B14" s="1">
        <v>40182.925682870373</v>
      </c>
      <c r="C14" s="1">
        <f t="shared" si="0"/>
        <v>40179</v>
      </c>
      <c r="D14" s="4">
        <f t="shared" si="1"/>
        <v>8.3333333333333332E-3</v>
      </c>
      <c r="E14" s="3">
        <f t="shared" si="2"/>
        <v>2010</v>
      </c>
      <c r="F14" s="3">
        <f t="shared" si="3"/>
        <v>1</v>
      </c>
      <c r="G14" s="3">
        <f t="shared" si="4"/>
        <v>4</v>
      </c>
      <c r="H14" s="3">
        <f t="shared" si="5"/>
        <v>22</v>
      </c>
      <c r="I14" s="3">
        <f t="shared" si="6"/>
        <v>12</v>
      </c>
      <c r="J14" s="3">
        <f t="shared" si="7"/>
        <v>2</v>
      </c>
      <c r="K14" s="3" t="str">
        <f>IF(AND(D14&gt;='Season Lookup'!$D$15,D14&lt;'Season Lookup'!$D$16),"Spring",IF(AND(D14&gt;='Season Lookup'!$D$16,D14&lt;'Season Lookup'!$D$17),"Summer",IF(AND(D14&gt;='Season Lookup'!$D$17,D14&lt;'Season Lookup'!$D$18),"Fall",IF(OR(D14&gt;='Season Lookup'!$D$18,D14&lt;'Season Lookup'!$D$15),"Winter"))))</f>
        <v>Winter</v>
      </c>
      <c r="L14" s="3" t="str">
        <f>VLOOKUP(F14,'Season Lookup'!$A$1:$B$13,2,0)</f>
        <v>Winter</v>
      </c>
      <c r="M14" t="s">
        <v>56</v>
      </c>
      <c r="N14" t="s">
        <v>13</v>
      </c>
      <c r="O14" t="s">
        <v>13</v>
      </c>
      <c r="P14" t="str">
        <f t="shared" si="8"/>
        <v>Yes</v>
      </c>
      <c r="Q14" t="str">
        <f t="shared" si="9"/>
        <v>No</v>
      </c>
      <c r="R14" t="str">
        <f t="shared" si="10"/>
        <v>No</v>
      </c>
      <c r="S14">
        <v>2360</v>
      </c>
      <c r="T14" t="s">
        <v>14</v>
      </c>
      <c r="U14" t="s">
        <v>66</v>
      </c>
      <c r="V14" t="str">
        <f t="shared" si="11"/>
        <v>Non Intersection</v>
      </c>
      <c r="W14" t="s">
        <v>67</v>
      </c>
      <c r="X14">
        <v>42.396307</v>
      </c>
      <c r="Y14">
        <v>-71.129259000000005</v>
      </c>
      <c r="Z14" t="s">
        <v>68</v>
      </c>
    </row>
    <row r="15" spans="1:26">
      <c r="A15">
        <v>23653</v>
      </c>
      <c r="B15" s="1">
        <v>40182.729155092595</v>
      </c>
      <c r="C15" s="1">
        <f t="shared" si="0"/>
        <v>40179</v>
      </c>
      <c r="D15" s="4">
        <f t="shared" si="1"/>
        <v>8.3333333333333332E-3</v>
      </c>
      <c r="E15" s="3">
        <f t="shared" si="2"/>
        <v>2010</v>
      </c>
      <c r="F15" s="3">
        <f t="shared" si="3"/>
        <v>1</v>
      </c>
      <c r="G15" s="3">
        <f t="shared" si="4"/>
        <v>4</v>
      </c>
      <c r="H15" s="3">
        <f t="shared" si="5"/>
        <v>17</v>
      </c>
      <c r="I15" s="3">
        <f t="shared" si="6"/>
        <v>29</v>
      </c>
      <c r="J15" s="3">
        <f t="shared" si="7"/>
        <v>2</v>
      </c>
      <c r="K15" s="3" t="str">
        <f>IF(AND(D15&gt;='Season Lookup'!$D$15,D15&lt;'Season Lookup'!$D$16),"Spring",IF(AND(D15&gt;='Season Lookup'!$D$16,D15&lt;'Season Lookup'!$D$17),"Summer",IF(AND(D15&gt;='Season Lookup'!$D$17,D15&lt;'Season Lookup'!$D$18),"Fall",IF(OR(D15&gt;='Season Lookup'!$D$18,D15&lt;'Season Lookup'!$D$15),"Winter"))))</f>
        <v>Winter</v>
      </c>
      <c r="L15" s="3" t="str">
        <f>VLOOKUP(F15,'Season Lookup'!$A$1:$B$13,2,0)</f>
        <v>Winter</v>
      </c>
      <c r="M15" t="s">
        <v>56</v>
      </c>
      <c r="N15" t="s">
        <v>13</v>
      </c>
      <c r="O15" t="s">
        <v>23</v>
      </c>
      <c r="P15" t="str">
        <f t="shared" si="8"/>
        <v>Yes</v>
      </c>
      <c r="Q15" t="str">
        <f t="shared" si="9"/>
        <v>No</v>
      </c>
      <c r="R15" t="str">
        <f t="shared" si="10"/>
        <v>No</v>
      </c>
      <c r="T15" t="s">
        <v>69</v>
      </c>
      <c r="U15" t="s">
        <v>70</v>
      </c>
      <c r="V15" t="str">
        <f t="shared" si="11"/>
        <v>Intersection</v>
      </c>
      <c r="W15" t="s">
        <v>71</v>
      </c>
      <c r="X15">
        <v>42.356803999999997</v>
      </c>
      <c r="Y15">
        <v>-71.111153000000002</v>
      </c>
      <c r="Z15" t="s">
        <v>72</v>
      </c>
    </row>
    <row r="16" spans="1:26">
      <c r="A16">
        <v>23655</v>
      </c>
      <c r="B16" s="1">
        <v>40183.770833333336</v>
      </c>
      <c r="C16" s="1">
        <f t="shared" si="0"/>
        <v>40179</v>
      </c>
      <c r="D16" s="4">
        <f t="shared" si="1"/>
        <v>1.1111111111111112E-2</v>
      </c>
      <c r="E16" s="3">
        <f t="shared" si="2"/>
        <v>2010</v>
      </c>
      <c r="F16" s="3">
        <f t="shared" si="3"/>
        <v>1</v>
      </c>
      <c r="G16" s="3">
        <f t="shared" si="4"/>
        <v>5</v>
      </c>
      <c r="H16" s="3">
        <f t="shared" si="5"/>
        <v>18</v>
      </c>
      <c r="I16" s="3">
        <f t="shared" si="6"/>
        <v>30</v>
      </c>
      <c r="J16" s="3">
        <f t="shared" si="7"/>
        <v>3</v>
      </c>
      <c r="K16" s="3" t="str">
        <f>IF(AND(D16&gt;='Season Lookup'!$D$15,D16&lt;'Season Lookup'!$D$16),"Spring",IF(AND(D16&gt;='Season Lookup'!$D$16,D16&lt;'Season Lookup'!$D$17),"Summer",IF(AND(D16&gt;='Season Lookup'!$D$17,D16&lt;'Season Lookup'!$D$18),"Fall",IF(OR(D16&gt;='Season Lookup'!$D$18,D16&lt;'Season Lookup'!$D$15),"Winter"))))</f>
        <v>Winter</v>
      </c>
      <c r="L16" s="3" t="str">
        <f>VLOOKUP(F16,'Season Lookup'!$A$1:$B$13,2,0)</f>
        <v>Winter</v>
      </c>
      <c r="M16" t="s">
        <v>73</v>
      </c>
      <c r="N16" t="s">
        <v>13</v>
      </c>
      <c r="O16" t="s">
        <v>13</v>
      </c>
      <c r="P16" t="str">
        <f t="shared" si="8"/>
        <v>Yes</v>
      </c>
      <c r="Q16" t="str">
        <f t="shared" si="9"/>
        <v>No</v>
      </c>
      <c r="R16" t="str">
        <f t="shared" si="10"/>
        <v>No</v>
      </c>
      <c r="T16" t="s">
        <v>74</v>
      </c>
      <c r="U16" t="s">
        <v>75</v>
      </c>
      <c r="V16" t="str">
        <f t="shared" si="11"/>
        <v>Intersection</v>
      </c>
      <c r="W16" t="s">
        <v>76</v>
      </c>
      <c r="X16">
        <v>42.370480000000001</v>
      </c>
      <c r="Y16">
        <v>-71.096879000000001</v>
      </c>
      <c r="Z16" t="s">
        <v>77</v>
      </c>
    </row>
    <row r="17" spans="1:26">
      <c r="A17">
        <v>23658</v>
      </c>
      <c r="B17" s="1">
        <v>40184.291655092595</v>
      </c>
      <c r="C17" s="1">
        <f t="shared" si="0"/>
        <v>40179</v>
      </c>
      <c r="D17" s="4">
        <f t="shared" si="1"/>
        <v>1.3888888888888888E-2</v>
      </c>
      <c r="E17" s="3">
        <f t="shared" si="2"/>
        <v>2010</v>
      </c>
      <c r="F17" s="3">
        <f t="shared" si="3"/>
        <v>1</v>
      </c>
      <c r="G17" s="3">
        <f t="shared" si="4"/>
        <v>6</v>
      </c>
      <c r="H17" s="3">
        <f t="shared" si="5"/>
        <v>6</v>
      </c>
      <c r="I17" s="3">
        <f t="shared" si="6"/>
        <v>59</v>
      </c>
      <c r="J17" s="3">
        <f t="shared" si="7"/>
        <v>4</v>
      </c>
      <c r="K17" s="3" t="str">
        <f>IF(AND(D17&gt;='Season Lookup'!$D$15,D17&lt;'Season Lookup'!$D$16),"Spring",IF(AND(D17&gt;='Season Lookup'!$D$16,D17&lt;'Season Lookup'!$D$17),"Summer",IF(AND(D17&gt;='Season Lookup'!$D$17,D17&lt;'Season Lookup'!$D$18),"Fall",IF(OR(D17&gt;='Season Lookup'!$D$18,D17&lt;'Season Lookup'!$D$15),"Winter"))))</f>
        <v>Winter</v>
      </c>
      <c r="L17" s="3" t="str">
        <f>VLOOKUP(F17,'Season Lookup'!$A$1:$B$13,2,0)</f>
        <v>Winter</v>
      </c>
      <c r="M17" t="s">
        <v>78</v>
      </c>
      <c r="N17" t="s">
        <v>13</v>
      </c>
      <c r="O17" t="s">
        <v>23</v>
      </c>
      <c r="P17" t="str">
        <f t="shared" si="8"/>
        <v>Yes</v>
      </c>
      <c r="Q17" t="str">
        <f t="shared" si="9"/>
        <v>No</v>
      </c>
      <c r="R17" t="str">
        <f t="shared" si="10"/>
        <v>No</v>
      </c>
      <c r="T17" t="s">
        <v>79</v>
      </c>
      <c r="V17" t="str">
        <f t="shared" si="11"/>
        <v>Intersection</v>
      </c>
      <c r="W17" t="s">
        <v>80</v>
      </c>
      <c r="X17">
        <v>0</v>
      </c>
      <c r="Y17">
        <v>0</v>
      </c>
      <c r="Z17" t="s">
        <v>81</v>
      </c>
    </row>
    <row r="18" spans="1:26">
      <c r="A18">
        <v>23659</v>
      </c>
      <c r="B18" s="1">
        <v>40184.330555555556</v>
      </c>
      <c r="C18" s="1">
        <f t="shared" si="0"/>
        <v>40179</v>
      </c>
      <c r="D18" s="4">
        <f t="shared" si="1"/>
        <v>1.3888888888888888E-2</v>
      </c>
      <c r="E18" s="3">
        <f t="shared" si="2"/>
        <v>2010</v>
      </c>
      <c r="F18" s="3">
        <f t="shared" si="3"/>
        <v>1</v>
      </c>
      <c r="G18" s="3">
        <f t="shared" si="4"/>
        <v>6</v>
      </c>
      <c r="H18" s="3">
        <f t="shared" si="5"/>
        <v>7</v>
      </c>
      <c r="I18" s="3">
        <f t="shared" si="6"/>
        <v>56</v>
      </c>
      <c r="J18" s="3">
        <f t="shared" si="7"/>
        <v>4</v>
      </c>
      <c r="K18" s="3" t="str">
        <f>IF(AND(D18&gt;='Season Lookup'!$D$15,D18&lt;'Season Lookup'!$D$16),"Spring",IF(AND(D18&gt;='Season Lookup'!$D$16,D18&lt;'Season Lookup'!$D$17),"Summer",IF(AND(D18&gt;='Season Lookup'!$D$17,D18&lt;'Season Lookup'!$D$18),"Fall",IF(OR(D18&gt;='Season Lookup'!$D$18,D18&lt;'Season Lookup'!$D$15),"Winter"))))</f>
        <v>Winter</v>
      </c>
      <c r="L18" s="3" t="str">
        <f>VLOOKUP(F18,'Season Lookup'!$A$1:$B$13,2,0)</f>
        <v>Winter</v>
      </c>
      <c r="M18" t="s">
        <v>82</v>
      </c>
      <c r="N18" t="s">
        <v>13</v>
      </c>
      <c r="O18" t="s">
        <v>23</v>
      </c>
      <c r="P18" t="str">
        <f t="shared" si="8"/>
        <v>Yes</v>
      </c>
      <c r="Q18" t="str">
        <f t="shared" si="9"/>
        <v>No</v>
      </c>
      <c r="R18" t="str">
        <f t="shared" si="10"/>
        <v>No</v>
      </c>
      <c r="S18">
        <v>16</v>
      </c>
      <c r="T18" t="s">
        <v>83</v>
      </c>
      <c r="V18" t="str">
        <f t="shared" si="11"/>
        <v>Non Intersection</v>
      </c>
      <c r="W18" t="s">
        <v>84</v>
      </c>
      <c r="X18">
        <v>42.389890000000001</v>
      </c>
      <c r="Y18">
        <v>-71.125086999999994</v>
      </c>
      <c r="Z18" t="s">
        <v>85</v>
      </c>
    </row>
    <row r="19" spans="1:26">
      <c r="A19">
        <v>23660</v>
      </c>
      <c r="B19" s="1">
        <v>40185.354155092595</v>
      </c>
      <c r="C19" s="1">
        <f t="shared" si="0"/>
        <v>40179</v>
      </c>
      <c r="D19" s="4">
        <f t="shared" si="1"/>
        <v>1.6666666666666666E-2</v>
      </c>
      <c r="E19" s="3">
        <f t="shared" si="2"/>
        <v>2010</v>
      </c>
      <c r="F19" s="3">
        <f t="shared" si="3"/>
        <v>1</v>
      </c>
      <c r="G19" s="3">
        <f t="shared" si="4"/>
        <v>7</v>
      </c>
      <c r="H19" s="3">
        <f t="shared" si="5"/>
        <v>8</v>
      </c>
      <c r="I19" s="3">
        <f t="shared" si="6"/>
        <v>29</v>
      </c>
      <c r="J19" s="3">
        <f t="shared" si="7"/>
        <v>5</v>
      </c>
      <c r="K19" s="3" t="str">
        <f>IF(AND(D19&gt;='Season Lookup'!$D$15,D19&lt;'Season Lookup'!$D$16),"Spring",IF(AND(D19&gt;='Season Lookup'!$D$16,D19&lt;'Season Lookup'!$D$17),"Summer",IF(AND(D19&gt;='Season Lookup'!$D$17,D19&lt;'Season Lookup'!$D$18),"Fall",IF(OR(D19&gt;='Season Lookup'!$D$18,D19&lt;'Season Lookup'!$D$15),"Winter"))))</f>
        <v>Winter</v>
      </c>
      <c r="L19" s="3" t="str">
        <f>VLOOKUP(F19,'Season Lookup'!$A$1:$B$13,2,0)</f>
        <v>Winter</v>
      </c>
      <c r="M19" t="s">
        <v>78</v>
      </c>
      <c r="N19" t="s">
        <v>13</v>
      </c>
      <c r="O19" t="s">
        <v>23</v>
      </c>
      <c r="P19" t="str">
        <f t="shared" si="8"/>
        <v>Yes</v>
      </c>
      <c r="Q19" t="str">
        <f t="shared" si="9"/>
        <v>No</v>
      </c>
      <c r="R19" t="str">
        <f t="shared" si="10"/>
        <v>No</v>
      </c>
      <c r="S19">
        <v>16</v>
      </c>
      <c r="T19" t="s">
        <v>89</v>
      </c>
      <c r="V19" t="str">
        <f t="shared" si="11"/>
        <v>Non Intersection</v>
      </c>
      <c r="W19" t="s">
        <v>90</v>
      </c>
      <c r="X19">
        <v>42.376936000000001</v>
      </c>
      <c r="Y19">
        <v>-71.107629000000003</v>
      </c>
      <c r="Z19" t="s">
        <v>91</v>
      </c>
    </row>
    <row r="20" spans="1:26">
      <c r="A20">
        <v>23661</v>
      </c>
      <c r="B20" s="1">
        <v>40185.340277777781</v>
      </c>
      <c r="C20" s="1">
        <f t="shared" si="0"/>
        <v>40179</v>
      </c>
      <c r="D20" s="4">
        <f t="shared" si="1"/>
        <v>1.6666666666666666E-2</v>
      </c>
      <c r="E20" s="3">
        <f t="shared" si="2"/>
        <v>2010</v>
      </c>
      <c r="F20" s="3">
        <f t="shared" si="3"/>
        <v>1</v>
      </c>
      <c r="G20" s="3">
        <f t="shared" si="4"/>
        <v>7</v>
      </c>
      <c r="H20" s="3">
        <f t="shared" si="5"/>
        <v>8</v>
      </c>
      <c r="I20" s="3">
        <f t="shared" si="6"/>
        <v>10</v>
      </c>
      <c r="J20" s="3">
        <f t="shared" si="7"/>
        <v>5</v>
      </c>
      <c r="K20" s="3" t="str">
        <f>IF(AND(D20&gt;='Season Lookup'!$D$15,D20&lt;'Season Lookup'!$D$16),"Spring",IF(AND(D20&gt;='Season Lookup'!$D$16,D20&lt;'Season Lookup'!$D$17),"Summer",IF(AND(D20&gt;='Season Lookup'!$D$17,D20&lt;'Season Lookup'!$D$18),"Fall",IF(OR(D20&gt;='Season Lookup'!$D$18,D20&lt;'Season Lookup'!$D$15),"Winter"))))</f>
        <v>Winter</v>
      </c>
      <c r="L20" s="3" t="str">
        <f>VLOOKUP(F20,'Season Lookup'!$A$1:$B$13,2,0)</f>
        <v>Winter</v>
      </c>
      <c r="M20" t="s">
        <v>78</v>
      </c>
      <c r="N20" t="s">
        <v>13</v>
      </c>
      <c r="O20" t="s">
        <v>36</v>
      </c>
      <c r="P20" t="str">
        <f t="shared" si="8"/>
        <v>Yes</v>
      </c>
      <c r="Q20" t="str">
        <f t="shared" si="9"/>
        <v>No</v>
      </c>
      <c r="R20" t="str">
        <f t="shared" si="10"/>
        <v>No</v>
      </c>
      <c r="T20" t="s">
        <v>92</v>
      </c>
      <c r="V20" t="str">
        <f t="shared" si="11"/>
        <v>Intersection</v>
      </c>
      <c r="W20" t="s">
        <v>93</v>
      </c>
      <c r="X20">
        <v>0</v>
      </c>
      <c r="Y20">
        <v>0</v>
      </c>
      <c r="Z20" t="s">
        <v>81</v>
      </c>
    </row>
    <row r="21" spans="1:26">
      <c r="A21">
        <v>23663</v>
      </c>
      <c r="B21" s="1">
        <v>40185.354155092595</v>
      </c>
      <c r="C21" s="1">
        <f t="shared" si="0"/>
        <v>40179</v>
      </c>
      <c r="D21" s="4">
        <f t="shared" si="1"/>
        <v>1.6666666666666666E-2</v>
      </c>
      <c r="E21" s="3">
        <f t="shared" si="2"/>
        <v>2010</v>
      </c>
      <c r="F21" s="3">
        <f t="shared" si="3"/>
        <v>1</v>
      </c>
      <c r="G21" s="3">
        <f t="shared" si="4"/>
        <v>7</v>
      </c>
      <c r="H21" s="3">
        <f t="shared" si="5"/>
        <v>8</v>
      </c>
      <c r="I21" s="3">
        <f t="shared" si="6"/>
        <v>29</v>
      </c>
      <c r="J21" s="3">
        <f t="shared" si="7"/>
        <v>5</v>
      </c>
      <c r="K21" s="3" t="str">
        <f>IF(AND(D21&gt;='Season Lookup'!$D$15,D21&lt;'Season Lookup'!$D$16),"Spring",IF(AND(D21&gt;='Season Lookup'!$D$16,D21&lt;'Season Lookup'!$D$17),"Summer",IF(AND(D21&gt;='Season Lookup'!$D$17,D21&lt;'Season Lookup'!$D$18),"Fall",IF(OR(D21&gt;='Season Lookup'!$D$18,D21&lt;'Season Lookup'!$D$15),"Winter"))))</f>
        <v>Winter</v>
      </c>
      <c r="L21" s="3" t="str">
        <f>VLOOKUP(F21,'Season Lookup'!$A$1:$B$13,2,0)</f>
        <v>Winter</v>
      </c>
      <c r="M21" t="s">
        <v>78</v>
      </c>
      <c r="N21" t="s">
        <v>13</v>
      </c>
      <c r="O21" t="s">
        <v>13</v>
      </c>
      <c r="P21" t="str">
        <f t="shared" si="8"/>
        <v>Yes</v>
      </c>
      <c r="Q21" t="str">
        <f t="shared" si="9"/>
        <v>No</v>
      </c>
      <c r="R21" t="str">
        <f t="shared" si="10"/>
        <v>No</v>
      </c>
      <c r="T21" t="s">
        <v>14</v>
      </c>
      <c r="U21" t="s">
        <v>94</v>
      </c>
      <c r="V21" t="str">
        <f t="shared" si="11"/>
        <v>Intersection</v>
      </c>
      <c r="W21" t="s">
        <v>95</v>
      </c>
      <c r="X21">
        <v>42.381853</v>
      </c>
      <c r="Y21">
        <v>-71.119722999999993</v>
      </c>
      <c r="Z21" t="s">
        <v>96</v>
      </c>
    </row>
    <row r="22" spans="1:26">
      <c r="A22">
        <v>23664</v>
      </c>
      <c r="B22" s="1">
        <v>40185.443738425929</v>
      </c>
      <c r="C22" s="1">
        <f t="shared" si="0"/>
        <v>40179</v>
      </c>
      <c r="D22" s="4">
        <f t="shared" si="1"/>
        <v>1.6666666666666666E-2</v>
      </c>
      <c r="E22" s="3">
        <f t="shared" si="2"/>
        <v>2010</v>
      </c>
      <c r="F22" s="3">
        <f t="shared" si="3"/>
        <v>1</v>
      </c>
      <c r="G22" s="3">
        <f t="shared" si="4"/>
        <v>7</v>
      </c>
      <c r="H22" s="3">
        <f t="shared" si="5"/>
        <v>10</v>
      </c>
      <c r="I22" s="3">
        <f t="shared" si="6"/>
        <v>38</v>
      </c>
      <c r="J22" s="3">
        <f t="shared" si="7"/>
        <v>5</v>
      </c>
      <c r="K22" s="3" t="str">
        <f>IF(AND(D22&gt;='Season Lookup'!$D$15,D22&lt;'Season Lookup'!$D$16),"Spring",IF(AND(D22&gt;='Season Lookup'!$D$16,D22&lt;'Season Lookup'!$D$17),"Summer",IF(AND(D22&gt;='Season Lookup'!$D$17,D22&lt;'Season Lookup'!$D$18),"Fall",IF(OR(D22&gt;='Season Lookup'!$D$18,D22&lt;'Season Lookup'!$D$15),"Winter"))))</f>
        <v>Winter</v>
      </c>
      <c r="L22" s="3" t="str">
        <f>VLOOKUP(F22,'Season Lookup'!$A$1:$B$13,2,0)</f>
        <v>Winter</v>
      </c>
      <c r="M22" t="s">
        <v>78</v>
      </c>
      <c r="N22" t="s">
        <v>18</v>
      </c>
      <c r="O22" t="s">
        <v>35</v>
      </c>
      <c r="P22" t="str">
        <f t="shared" si="8"/>
        <v>Yes</v>
      </c>
      <c r="Q22" t="str">
        <f t="shared" si="9"/>
        <v>No</v>
      </c>
      <c r="R22" t="str">
        <f t="shared" si="10"/>
        <v>No</v>
      </c>
      <c r="T22" t="s">
        <v>97</v>
      </c>
      <c r="U22" t="s">
        <v>14</v>
      </c>
      <c r="V22" t="str">
        <f t="shared" si="11"/>
        <v>Intersection</v>
      </c>
      <c r="W22" t="s">
        <v>98</v>
      </c>
      <c r="X22">
        <v>42.374070000000003</v>
      </c>
      <c r="Y22">
        <v>-71.118838999999994</v>
      </c>
      <c r="Z22" t="s">
        <v>99</v>
      </c>
    </row>
    <row r="23" spans="1:26">
      <c r="A23">
        <v>23686</v>
      </c>
      <c r="B23" s="1">
        <v>40185.645833333336</v>
      </c>
      <c r="C23" s="1">
        <f t="shared" si="0"/>
        <v>40179</v>
      </c>
      <c r="D23" s="4">
        <f t="shared" si="1"/>
        <v>1.6666666666666666E-2</v>
      </c>
      <c r="E23" s="3">
        <f t="shared" si="2"/>
        <v>2010</v>
      </c>
      <c r="F23" s="3">
        <f t="shared" si="3"/>
        <v>1</v>
      </c>
      <c r="G23" s="3">
        <f t="shared" si="4"/>
        <v>7</v>
      </c>
      <c r="H23" s="3">
        <f t="shared" si="5"/>
        <v>15</v>
      </c>
      <c r="I23" s="3">
        <f t="shared" si="6"/>
        <v>30</v>
      </c>
      <c r="J23" s="3">
        <f t="shared" si="7"/>
        <v>5</v>
      </c>
      <c r="K23" s="3" t="str">
        <f>IF(AND(D23&gt;='Season Lookup'!$D$15,D23&lt;'Season Lookup'!$D$16),"Spring",IF(AND(D23&gt;='Season Lookup'!$D$16,D23&lt;'Season Lookup'!$D$17),"Summer",IF(AND(D23&gt;='Season Lookup'!$D$17,D23&lt;'Season Lookup'!$D$18),"Fall",IF(OR(D23&gt;='Season Lookup'!$D$18,D23&lt;'Season Lookup'!$D$15),"Winter"))))</f>
        <v>Winter</v>
      </c>
      <c r="L23" s="3" t="str">
        <f>VLOOKUP(F23,'Season Lookup'!$A$1:$B$13,2,0)</f>
        <v>Winter</v>
      </c>
      <c r="M23" t="s">
        <v>78</v>
      </c>
      <c r="N23" t="s">
        <v>13</v>
      </c>
      <c r="O23" t="s">
        <v>23</v>
      </c>
      <c r="P23" t="str">
        <f t="shared" si="8"/>
        <v>Yes</v>
      </c>
      <c r="Q23" t="str">
        <f t="shared" si="9"/>
        <v>No</v>
      </c>
      <c r="R23" t="str">
        <f t="shared" si="10"/>
        <v>No</v>
      </c>
      <c r="S23">
        <v>3</v>
      </c>
      <c r="T23" t="s">
        <v>100</v>
      </c>
      <c r="U23" t="s">
        <v>101</v>
      </c>
      <c r="V23" t="str">
        <f t="shared" si="11"/>
        <v>Non Intersection</v>
      </c>
      <c r="W23" t="s">
        <v>102</v>
      </c>
      <c r="X23">
        <v>42.366072000000003</v>
      </c>
      <c r="Y23">
        <v>-71.098851999999994</v>
      </c>
      <c r="Z23" t="s">
        <v>103</v>
      </c>
    </row>
    <row r="24" spans="1:26">
      <c r="A24">
        <v>23665</v>
      </c>
      <c r="B24" s="1">
        <v>40186.4375</v>
      </c>
      <c r="C24" s="1">
        <f t="shared" si="0"/>
        <v>40179</v>
      </c>
      <c r="D24" s="4">
        <f t="shared" si="1"/>
        <v>1.9444444444444445E-2</v>
      </c>
      <c r="E24" s="3">
        <f t="shared" si="2"/>
        <v>2010</v>
      </c>
      <c r="F24" s="3">
        <f t="shared" si="3"/>
        <v>1</v>
      </c>
      <c r="G24" s="3">
        <f t="shared" si="4"/>
        <v>8</v>
      </c>
      <c r="H24" s="3">
        <f t="shared" si="5"/>
        <v>10</v>
      </c>
      <c r="I24" s="3">
        <f t="shared" si="6"/>
        <v>30</v>
      </c>
      <c r="J24" s="3">
        <f t="shared" si="7"/>
        <v>6</v>
      </c>
      <c r="K24" s="3" t="str">
        <f>IF(AND(D24&gt;='Season Lookup'!$D$15,D24&lt;'Season Lookup'!$D$16),"Spring",IF(AND(D24&gt;='Season Lookup'!$D$16,D24&lt;'Season Lookup'!$D$17),"Summer",IF(AND(D24&gt;='Season Lookup'!$D$17,D24&lt;'Season Lookup'!$D$18),"Fall",IF(OR(D24&gt;='Season Lookup'!$D$18,D24&lt;'Season Lookup'!$D$15),"Winter"))))</f>
        <v>Winter</v>
      </c>
      <c r="L24" s="3" t="str">
        <f>VLOOKUP(F24,'Season Lookup'!$A$1:$B$13,2,0)</f>
        <v>Winter</v>
      </c>
      <c r="M24" t="s">
        <v>12</v>
      </c>
      <c r="N24" t="s">
        <v>13</v>
      </c>
      <c r="O24" t="s">
        <v>13</v>
      </c>
      <c r="P24" t="str">
        <f t="shared" si="8"/>
        <v>Yes</v>
      </c>
      <c r="Q24" t="str">
        <f t="shared" si="9"/>
        <v>No</v>
      </c>
      <c r="R24" t="str">
        <f t="shared" si="10"/>
        <v>No</v>
      </c>
      <c r="S24">
        <v>57</v>
      </c>
      <c r="T24" t="s">
        <v>104</v>
      </c>
      <c r="U24" t="s">
        <v>105</v>
      </c>
      <c r="V24" t="str">
        <f t="shared" si="11"/>
        <v>Non Intersection</v>
      </c>
      <c r="W24" t="s">
        <v>106</v>
      </c>
      <c r="X24">
        <v>42.369906</v>
      </c>
      <c r="Y24">
        <v>-71.103128999999996</v>
      </c>
      <c r="Z24" t="s">
        <v>107</v>
      </c>
    </row>
    <row r="25" spans="1:26">
      <c r="A25">
        <v>23666</v>
      </c>
      <c r="B25" s="1">
        <v>40186.510405092595</v>
      </c>
      <c r="C25" s="1">
        <f t="shared" si="0"/>
        <v>40179</v>
      </c>
      <c r="D25" s="4">
        <f t="shared" si="1"/>
        <v>1.9444444444444445E-2</v>
      </c>
      <c r="E25" s="3">
        <f t="shared" si="2"/>
        <v>2010</v>
      </c>
      <c r="F25" s="3">
        <f t="shared" si="3"/>
        <v>1</v>
      </c>
      <c r="G25" s="3">
        <f t="shared" si="4"/>
        <v>8</v>
      </c>
      <c r="H25" s="3">
        <f t="shared" si="5"/>
        <v>12</v>
      </c>
      <c r="I25" s="3">
        <f t="shared" si="6"/>
        <v>14</v>
      </c>
      <c r="J25" s="3">
        <f t="shared" si="7"/>
        <v>6</v>
      </c>
      <c r="K25" s="3" t="str">
        <f>IF(AND(D25&gt;='Season Lookup'!$D$15,D25&lt;'Season Lookup'!$D$16),"Spring",IF(AND(D25&gt;='Season Lookup'!$D$16,D25&lt;'Season Lookup'!$D$17),"Summer",IF(AND(D25&gt;='Season Lookup'!$D$17,D25&lt;'Season Lookup'!$D$18),"Fall",IF(OR(D25&gt;='Season Lookup'!$D$18,D25&lt;'Season Lookup'!$D$15),"Winter"))))</f>
        <v>Winter</v>
      </c>
      <c r="L25" s="3" t="str">
        <f>VLOOKUP(F25,'Season Lookup'!$A$1:$B$13,2,0)</f>
        <v>Winter</v>
      </c>
      <c r="M25" t="s">
        <v>12</v>
      </c>
      <c r="N25" t="s">
        <v>13</v>
      </c>
      <c r="O25" t="s">
        <v>13</v>
      </c>
      <c r="P25" t="str">
        <f t="shared" si="8"/>
        <v>Yes</v>
      </c>
      <c r="Q25" t="str">
        <f t="shared" si="9"/>
        <v>No</v>
      </c>
      <c r="R25" t="str">
        <f t="shared" si="10"/>
        <v>No</v>
      </c>
      <c r="T25" t="s">
        <v>27</v>
      </c>
      <c r="U25" t="s">
        <v>108</v>
      </c>
      <c r="V25" t="str">
        <f t="shared" si="11"/>
        <v>Intersection</v>
      </c>
      <c r="W25" t="s">
        <v>109</v>
      </c>
      <c r="X25">
        <v>42.365143000000003</v>
      </c>
      <c r="Y25">
        <v>-71.106206</v>
      </c>
      <c r="Z25" t="s">
        <v>110</v>
      </c>
    </row>
    <row r="26" spans="1:26">
      <c r="A26">
        <v>23667</v>
      </c>
      <c r="B26" s="1">
        <v>40186.561793981484</v>
      </c>
      <c r="C26" s="1">
        <f t="shared" si="0"/>
        <v>40179</v>
      </c>
      <c r="D26" s="4">
        <f t="shared" si="1"/>
        <v>1.9444444444444445E-2</v>
      </c>
      <c r="E26" s="3">
        <f t="shared" si="2"/>
        <v>2010</v>
      </c>
      <c r="F26" s="3">
        <f t="shared" si="3"/>
        <v>1</v>
      </c>
      <c r="G26" s="3">
        <f t="shared" si="4"/>
        <v>8</v>
      </c>
      <c r="H26" s="3">
        <f t="shared" si="5"/>
        <v>13</v>
      </c>
      <c r="I26" s="3">
        <f t="shared" si="6"/>
        <v>28</v>
      </c>
      <c r="J26" s="3">
        <f t="shared" si="7"/>
        <v>6</v>
      </c>
      <c r="K26" s="3" t="str">
        <f>IF(AND(D26&gt;='Season Lookup'!$D$15,D26&lt;'Season Lookup'!$D$16),"Spring",IF(AND(D26&gt;='Season Lookup'!$D$16,D26&lt;'Season Lookup'!$D$17),"Summer",IF(AND(D26&gt;='Season Lookup'!$D$17,D26&lt;'Season Lookup'!$D$18),"Fall",IF(OR(D26&gt;='Season Lookup'!$D$18,D26&lt;'Season Lookup'!$D$15),"Winter"))))</f>
        <v>Winter</v>
      </c>
      <c r="L26" s="3" t="str">
        <f>VLOOKUP(F26,'Season Lookup'!$A$1:$B$13,2,0)</f>
        <v>Winter</v>
      </c>
      <c r="M26" t="s">
        <v>12</v>
      </c>
      <c r="N26" t="s">
        <v>13</v>
      </c>
      <c r="O26" t="s">
        <v>35</v>
      </c>
      <c r="P26" t="str">
        <f t="shared" si="8"/>
        <v>Yes</v>
      </c>
      <c r="Q26" t="str">
        <f t="shared" si="9"/>
        <v>No</v>
      </c>
      <c r="R26" t="str">
        <f t="shared" si="10"/>
        <v>No</v>
      </c>
      <c r="T26" t="s">
        <v>19</v>
      </c>
      <c r="U26" t="s">
        <v>74</v>
      </c>
      <c r="V26" t="str">
        <f t="shared" si="11"/>
        <v>Intersection</v>
      </c>
      <c r="W26" t="s">
        <v>111</v>
      </c>
      <c r="X26">
        <v>42.373728999999997</v>
      </c>
      <c r="Y26">
        <v>-71.100836999999999</v>
      </c>
      <c r="Z26" t="s">
        <v>112</v>
      </c>
    </row>
    <row r="27" spans="1:26">
      <c r="A27">
        <v>23668</v>
      </c>
      <c r="B27" s="1">
        <v>40186.744432870371</v>
      </c>
      <c r="C27" s="1">
        <f t="shared" si="0"/>
        <v>40179</v>
      </c>
      <c r="D27" s="4">
        <f t="shared" si="1"/>
        <v>1.9444444444444445E-2</v>
      </c>
      <c r="E27" s="3">
        <f t="shared" si="2"/>
        <v>2010</v>
      </c>
      <c r="F27" s="3">
        <f t="shared" si="3"/>
        <v>1</v>
      </c>
      <c r="G27" s="3">
        <f t="shared" si="4"/>
        <v>8</v>
      </c>
      <c r="H27" s="3">
        <f t="shared" si="5"/>
        <v>17</v>
      </c>
      <c r="I27" s="3">
        <f t="shared" si="6"/>
        <v>51</v>
      </c>
      <c r="J27" s="3">
        <f t="shared" si="7"/>
        <v>6</v>
      </c>
      <c r="K27" s="3" t="str">
        <f>IF(AND(D27&gt;='Season Lookup'!$D$15,D27&lt;'Season Lookup'!$D$16),"Spring",IF(AND(D27&gt;='Season Lookup'!$D$16,D27&lt;'Season Lookup'!$D$17),"Summer",IF(AND(D27&gt;='Season Lookup'!$D$17,D27&lt;'Season Lookup'!$D$18),"Fall",IF(OR(D27&gt;='Season Lookup'!$D$18,D27&lt;'Season Lookup'!$D$15),"Winter"))))</f>
        <v>Winter</v>
      </c>
      <c r="L27" s="3" t="str">
        <f>VLOOKUP(F27,'Season Lookup'!$A$1:$B$13,2,0)</f>
        <v>Winter</v>
      </c>
      <c r="M27" t="s">
        <v>12</v>
      </c>
      <c r="N27" t="s">
        <v>13</v>
      </c>
      <c r="O27" t="s">
        <v>13</v>
      </c>
      <c r="P27" t="str">
        <f t="shared" si="8"/>
        <v>Yes</v>
      </c>
      <c r="Q27" t="str">
        <f t="shared" si="9"/>
        <v>No</v>
      </c>
      <c r="R27" t="str">
        <f t="shared" si="10"/>
        <v>No</v>
      </c>
      <c r="S27">
        <v>220</v>
      </c>
      <c r="T27" t="s">
        <v>14</v>
      </c>
      <c r="V27" t="str">
        <f t="shared" si="11"/>
        <v>Non Intersection</v>
      </c>
      <c r="W27" t="s">
        <v>113</v>
      </c>
      <c r="X27">
        <v>42.361241999999997</v>
      </c>
      <c r="Y27">
        <v>-71.097061999999994</v>
      </c>
      <c r="Z27" t="s">
        <v>114</v>
      </c>
    </row>
    <row r="28" spans="1:26">
      <c r="A28">
        <v>23669</v>
      </c>
      <c r="B28" s="1">
        <v>40186.8125</v>
      </c>
      <c r="C28" s="1">
        <f t="shared" si="0"/>
        <v>40179</v>
      </c>
      <c r="D28" s="4">
        <f t="shared" si="1"/>
        <v>1.9444444444444445E-2</v>
      </c>
      <c r="E28" s="3">
        <f t="shared" si="2"/>
        <v>2010</v>
      </c>
      <c r="F28" s="3">
        <f t="shared" si="3"/>
        <v>1</v>
      </c>
      <c r="G28" s="3">
        <f t="shared" si="4"/>
        <v>8</v>
      </c>
      <c r="H28" s="3">
        <f t="shared" si="5"/>
        <v>19</v>
      </c>
      <c r="I28" s="3">
        <f t="shared" si="6"/>
        <v>30</v>
      </c>
      <c r="J28" s="3">
        <f t="shared" si="7"/>
        <v>6</v>
      </c>
      <c r="K28" s="3" t="str">
        <f>IF(AND(D28&gt;='Season Lookup'!$D$15,D28&lt;'Season Lookup'!$D$16),"Spring",IF(AND(D28&gt;='Season Lookup'!$D$16,D28&lt;'Season Lookup'!$D$17),"Summer",IF(AND(D28&gt;='Season Lookup'!$D$17,D28&lt;'Season Lookup'!$D$18),"Fall",IF(OR(D28&gt;='Season Lookup'!$D$18,D28&lt;'Season Lookup'!$D$15),"Winter"))))</f>
        <v>Winter</v>
      </c>
      <c r="L28" s="3" t="str">
        <f>VLOOKUP(F28,'Season Lookup'!$A$1:$B$13,2,0)</f>
        <v>Winter</v>
      </c>
      <c r="M28" t="s">
        <v>12</v>
      </c>
      <c r="N28" t="s">
        <v>13</v>
      </c>
      <c r="O28" t="s">
        <v>23</v>
      </c>
      <c r="P28" t="str">
        <f t="shared" si="8"/>
        <v>Yes</v>
      </c>
      <c r="Q28" t="str">
        <f t="shared" si="9"/>
        <v>No</v>
      </c>
      <c r="R28" t="str">
        <f t="shared" si="10"/>
        <v>No</v>
      </c>
      <c r="T28" t="s">
        <v>94</v>
      </c>
      <c r="V28" t="str">
        <f t="shared" si="11"/>
        <v>Intersection</v>
      </c>
      <c r="W28" t="s">
        <v>115</v>
      </c>
      <c r="X28">
        <v>0</v>
      </c>
      <c r="Y28">
        <v>0</v>
      </c>
      <c r="Z28" t="s">
        <v>81</v>
      </c>
    </row>
    <row r="29" spans="1:26">
      <c r="A29">
        <v>23674</v>
      </c>
      <c r="B29" s="1">
        <v>40186.305543981478</v>
      </c>
      <c r="C29" s="1">
        <f t="shared" si="0"/>
        <v>40179</v>
      </c>
      <c r="D29" s="4">
        <f t="shared" si="1"/>
        <v>1.9444444444444445E-2</v>
      </c>
      <c r="E29" s="3">
        <f t="shared" si="2"/>
        <v>2010</v>
      </c>
      <c r="F29" s="3">
        <f t="shared" si="3"/>
        <v>1</v>
      </c>
      <c r="G29" s="3">
        <f t="shared" si="4"/>
        <v>8</v>
      </c>
      <c r="H29" s="3">
        <f t="shared" si="5"/>
        <v>7</v>
      </c>
      <c r="I29" s="3">
        <f t="shared" si="6"/>
        <v>19</v>
      </c>
      <c r="J29" s="3">
        <f t="shared" si="7"/>
        <v>6</v>
      </c>
      <c r="K29" s="3" t="str">
        <f>IF(AND(D29&gt;='Season Lookup'!$D$15,D29&lt;'Season Lookup'!$D$16),"Spring",IF(AND(D29&gt;='Season Lookup'!$D$16,D29&lt;'Season Lookup'!$D$17),"Summer",IF(AND(D29&gt;='Season Lookup'!$D$17,D29&lt;'Season Lookup'!$D$18),"Fall",IF(OR(D29&gt;='Season Lookup'!$D$18,D29&lt;'Season Lookup'!$D$15),"Winter"))))</f>
        <v>Winter</v>
      </c>
      <c r="L29" s="3" t="str">
        <f>VLOOKUP(F29,'Season Lookup'!$A$1:$B$13,2,0)</f>
        <v>Winter</v>
      </c>
      <c r="M29" t="s">
        <v>12</v>
      </c>
      <c r="N29" t="s">
        <v>13</v>
      </c>
      <c r="O29" t="s">
        <v>23</v>
      </c>
      <c r="P29" t="str">
        <f t="shared" si="8"/>
        <v>Yes</v>
      </c>
      <c r="Q29" t="str">
        <f t="shared" si="9"/>
        <v>No</v>
      </c>
      <c r="R29" t="str">
        <f t="shared" si="10"/>
        <v>No</v>
      </c>
      <c r="T29" t="s">
        <v>116</v>
      </c>
      <c r="U29" t="s">
        <v>37</v>
      </c>
      <c r="V29" t="str">
        <f t="shared" si="11"/>
        <v>Intersection</v>
      </c>
      <c r="W29" t="s">
        <v>117</v>
      </c>
      <c r="X29">
        <v>42.358387999999998</v>
      </c>
      <c r="Y29">
        <v>-71.111880999999997</v>
      </c>
      <c r="Z29" t="s">
        <v>118</v>
      </c>
    </row>
    <row r="30" spans="1:26">
      <c r="A30">
        <v>23679</v>
      </c>
      <c r="B30" s="1">
        <v>40186.614583333336</v>
      </c>
      <c r="C30" s="1">
        <f t="shared" si="0"/>
        <v>40179</v>
      </c>
      <c r="D30" s="4">
        <f t="shared" si="1"/>
        <v>1.9444444444444445E-2</v>
      </c>
      <c r="E30" s="3">
        <f t="shared" si="2"/>
        <v>2010</v>
      </c>
      <c r="F30" s="3">
        <f t="shared" si="3"/>
        <v>1</v>
      </c>
      <c r="G30" s="3">
        <f t="shared" si="4"/>
        <v>8</v>
      </c>
      <c r="H30" s="3">
        <f t="shared" si="5"/>
        <v>14</v>
      </c>
      <c r="I30" s="3">
        <f t="shared" si="6"/>
        <v>45</v>
      </c>
      <c r="J30" s="3">
        <f t="shared" si="7"/>
        <v>6</v>
      </c>
      <c r="K30" s="3" t="str">
        <f>IF(AND(D30&gt;='Season Lookup'!$D$15,D30&lt;'Season Lookup'!$D$16),"Spring",IF(AND(D30&gt;='Season Lookup'!$D$16,D30&lt;'Season Lookup'!$D$17),"Summer",IF(AND(D30&gt;='Season Lookup'!$D$17,D30&lt;'Season Lookup'!$D$18),"Fall",IF(OR(D30&gt;='Season Lookup'!$D$18,D30&lt;'Season Lookup'!$D$15),"Winter"))))</f>
        <v>Winter</v>
      </c>
      <c r="L30" s="3" t="str">
        <f>VLOOKUP(F30,'Season Lookup'!$A$1:$B$13,2,0)</f>
        <v>Winter</v>
      </c>
      <c r="M30" t="s">
        <v>12</v>
      </c>
      <c r="N30" t="s">
        <v>13</v>
      </c>
      <c r="O30" t="s">
        <v>13</v>
      </c>
      <c r="P30" t="str">
        <f t="shared" si="8"/>
        <v>Yes</v>
      </c>
      <c r="Q30" t="str">
        <f t="shared" si="9"/>
        <v>No</v>
      </c>
      <c r="R30" t="str">
        <f t="shared" si="10"/>
        <v>No</v>
      </c>
      <c r="S30">
        <v>32</v>
      </c>
      <c r="T30" t="s">
        <v>119</v>
      </c>
      <c r="V30" t="str">
        <f t="shared" si="11"/>
        <v>Non Intersection</v>
      </c>
      <c r="W30" t="s">
        <v>120</v>
      </c>
      <c r="X30">
        <v>42.362155999999999</v>
      </c>
      <c r="Y30">
        <v>-71.092911999999998</v>
      </c>
      <c r="Z30" t="s">
        <v>121</v>
      </c>
    </row>
    <row r="31" spans="1:26">
      <c r="A31">
        <v>23675</v>
      </c>
      <c r="B31" s="1">
        <v>40187.75</v>
      </c>
      <c r="C31" s="1">
        <f t="shared" si="0"/>
        <v>40179</v>
      </c>
      <c r="D31" s="4">
        <f t="shared" si="1"/>
        <v>2.2222222222222223E-2</v>
      </c>
      <c r="E31" s="3">
        <f t="shared" si="2"/>
        <v>2010</v>
      </c>
      <c r="F31" s="3">
        <f t="shared" si="3"/>
        <v>1</v>
      </c>
      <c r="G31" s="3">
        <f t="shared" si="4"/>
        <v>9</v>
      </c>
      <c r="H31" s="3">
        <f t="shared" si="5"/>
        <v>18</v>
      </c>
      <c r="I31" s="3">
        <f t="shared" si="6"/>
        <v>0</v>
      </c>
      <c r="J31" s="3">
        <f t="shared" si="7"/>
        <v>7</v>
      </c>
      <c r="K31" s="3" t="str">
        <f>IF(AND(D31&gt;='Season Lookup'!$D$15,D31&lt;'Season Lookup'!$D$16),"Spring",IF(AND(D31&gt;='Season Lookup'!$D$16,D31&lt;'Season Lookup'!$D$17),"Summer",IF(AND(D31&gt;='Season Lookup'!$D$17,D31&lt;'Season Lookup'!$D$18),"Fall",IF(OR(D31&gt;='Season Lookup'!$D$18,D31&lt;'Season Lookup'!$D$15),"Winter"))))</f>
        <v>Winter</v>
      </c>
      <c r="L31" s="3" t="str">
        <f>VLOOKUP(F31,'Season Lookup'!$A$1:$B$13,2,0)</f>
        <v>Winter</v>
      </c>
      <c r="M31" t="s">
        <v>31</v>
      </c>
      <c r="N31" t="s">
        <v>18</v>
      </c>
      <c r="O31" t="s">
        <v>36</v>
      </c>
      <c r="P31" t="str">
        <f t="shared" si="8"/>
        <v>Yes</v>
      </c>
      <c r="Q31" t="str">
        <f t="shared" si="9"/>
        <v>No</v>
      </c>
      <c r="R31" t="str">
        <f t="shared" si="10"/>
        <v>No</v>
      </c>
      <c r="S31">
        <v>281</v>
      </c>
      <c r="T31" t="s">
        <v>105</v>
      </c>
      <c r="V31" t="str">
        <f t="shared" si="11"/>
        <v>Non Intersection</v>
      </c>
      <c r="W31" t="s">
        <v>122</v>
      </c>
      <c r="X31">
        <v>42.368262000000001</v>
      </c>
      <c r="Y31">
        <v>-71.098001999999994</v>
      </c>
      <c r="Z31" t="s">
        <v>123</v>
      </c>
    </row>
    <row r="32" spans="1:26">
      <c r="A32">
        <v>23683</v>
      </c>
      <c r="B32" s="1">
        <v>40187.458333333336</v>
      </c>
      <c r="C32" s="1">
        <f t="shared" si="0"/>
        <v>40179</v>
      </c>
      <c r="D32" s="4">
        <f t="shared" si="1"/>
        <v>2.2222222222222223E-2</v>
      </c>
      <c r="E32" s="3">
        <f t="shared" si="2"/>
        <v>2010</v>
      </c>
      <c r="F32" s="3">
        <f t="shared" si="3"/>
        <v>1</v>
      </c>
      <c r="G32" s="3">
        <f t="shared" si="4"/>
        <v>9</v>
      </c>
      <c r="H32" s="3">
        <f t="shared" si="5"/>
        <v>11</v>
      </c>
      <c r="I32" s="3">
        <f t="shared" si="6"/>
        <v>0</v>
      </c>
      <c r="J32" s="3">
        <f t="shared" si="7"/>
        <v>7</v>
      </c>
      <c r="K32" s="3" t="str">
        <f>IF(AND(D32&gt;='Season Lookup'!$D$15,D32&lt;'Season Lookup'!$D$16),"Spring",IF(AND(D32&gt;='Season Lookup'!$D$16,D32&lt;'Season Lookup'!$D$17),"Summer",IF(AND(D32&gt;='Season Lookup'!$D$17,D32&lt;'Season Lookup'!$D$18),"Fall",IF(OR(D32&gt;='Season Lookup'!$D$18,D32&lt;'Season Lookup'!$D$15),"Winter"))))</f>
        <v>Winter</v>
      </c>
      <c r="L32" s="3" t="str">
        <f>VLOOKUP(F32,'Season Lookup'!$A$1:$B$13,2,0)</f>
        <v>Winter</v>
      </c>
      <c r="M32" t="s">
        <v>82</v>
      </c>
      <c r="N32" t="s">
        <v>13</v>
      </c>
      <c r="O32" t="s">
        <v>23</v>
      </c>
      <c r="P32" t="str">
        <f t="shared" si="8"/>
        <v>Yes</v>
      </c>
      <c r="Q32" t="str">
        <f t="shared" si="9"/>
        <v>No</v>
      </c>
      <c r="R32" t="str">
        <f t="shared" si="10"/>
        <v>No</v>
      </c>
      <c r="T32" t="s">
        <v>124</v>
      </c>
      <c r="V32" t="str">
        <f t="shared" si="11"/>
        <v>Intersection</v>
      </c>
      <c r="W32" t="s">
        <v>125</v>
      </c>
      <c r="X32">
        <v>0</v>
      </c>
      <c r="Y32">
        <v>0</v>
      </c>
      <c r="Z32" t="s">
        <v>81</v>
      </c>
    </row>
    <row r="33" spans="1:26">
      <c r="A33">
        <v>24695</v>
      </c>
      <c r="B33" s="1">
        <v>40187.53125</v>
      </c>
      <c r="C33" s="1">
        <f t="shared" si="0"/>
        <v>40179</v>
      </c>
      <c r="D33" s="4">
        <f t="shared" si="1"/>
        <v>2.2222222222222223E-2</v>
      </c>
      <c r="E33" s="3">
        <f t="shared" si="2"/>
        <v>2010</v>
      </c>
      <c r="F33" s="3">
        <f t="shared" si="3"/>
        <v>1</v>
      </c>
      <c r="G33" s="3">
        <f t="shared" si="4"/>
        <v>9</v>
      </c>
      <c r="H33" s="3">
        <f t="shared" si="5"/>
        <v>12</v>
      </c>
      <c r="I33" s="3">
        <f t="shared" si="6"/>
        <v>45</v>
      </c>
      <c r="J33" s="3">
        <f t="shared" si="7"/>
        <v>7</v>
      </c>
      <c r="K33" s="3" t="str">
        <f>IF(AND(D33&gt;='Season Lookup'!$D$15,D33&lt;'Season Lookup'!$D$16),"Spring",IF(AND(D33&gt;='Season Lookup'!$D$16,D33&lt;'Season Lookup'!$D$17),"Summer",IF(AND(D33&gt;='Season Lookup'!$D$17,D33&lt;'Season Lookup'!$D$18),"Fall",IF(OR(D33&gt;='Season Lookup'!$D$18,D33&lt;'Season Lookup'!$D$15),"Winter"))))</f>
        <v>Winter</v>
      </c>
      <c r="L33" s="3" t="str">
        <f>VLOOKUP(F33,'Season Lookup'!$A$1:$B$13,2,0)</f>
        <v>Winter</v>
      </c>
      <c r="M33" t="s">
        <v>31</v>
      </c>
      <c r="N33" t="s">
        <v>13</v>
      </c>
      <c r="O33" t="s">
        <v>13</v>
      </c>
      <c r="P33" t="str">
        <f t="shared" si="8"/>
        <v>Yes</v>
      </c>
      <c r="Q33" t="str">
        <f t="shared" si="9"/>
        <v>No</v>
      </c>
      <c r="R33" t="str">
        <f t="shared" si="10"/>
        <v>No</v>
      </c>
      <c r="T33" t="s">
        <v>14</v>
      </c>
      <c r="U33" t="s">
        <v>126</v>
      </c>
      <c r="V33" t="str">
        <f t="shared" si="11"/>
        <v>Intersection</v>
      </c>
      <c r="W33" t="s">
        <v>127</v>
      </c>
      <c r="X33">
        <v>42.388964999999999</v>
      </c>
      <c r="Y33">
        <v>-71.119694999999993</v>
      </c>
      <c r="Z33" t="s">
        <v>128</v>
      </c>
    </row>
    <row r="34" spans="1:26">
      <c r="A34">
        <v>23670</v>
      </c>
      <c r="B34" s="1">
        <v>40188.375</v>
      </c>
      <c r="C34" s="1">
        <f t="shared" si="0"/>
        <v>40179</v>
      </c>
      <c r="D34" s="4">
        <f t="shared" si="1"/>
        <v>2.5000000000000001E-2</v>
      </c>
      <c r="E34" s="3">
        <f t="shared" si="2"/>
        <v>2010</v>
      </c>
      <c r="F34" s="3">
        <f t="shared" si="3"/>
        <v>1</v>
      </c>
      <c r="G34" s="3">
        <f t="shared" si="4"/>
        <v>10</v>
      </c>
      <c r="H34" s="3">
        <f t="shared" si="5"/>
        <v>9</v>
      </c>
      <c r="I34" s="3">
        <f t="shared" si="6"/>
        <v>0</v>
      </c>
      <c r="J34" s="3">
        <f t="shared" si="7"/>
        <v>1</v>
      </c>
      <c r="K34" s="3" t="str">
        <f>IF(AND(D34&gt;='Season Lookup'!$D$15,D34&lt;'Season Lookup'!$D$16),"Spring",IF(AND(D34&gt;='Season Lookup'!$D$16,D34&lt;'Season Lookup'!$D$17),"Summer",IF(AND(D34&gt;='Season Lookup'!$D$17,D34&lt;'Season Lookup'!$D$18),"Fall",IF(OR(D34&gt;='Season Lookup'!$D$18,D34&lt;'Season Lookup'!$D$15),"Winter"))))</f>
        <v>Winter</v>
      </c>
      <c r="L34" s="3" t="str">
        <f>VLOOKUP(F34,'Season Lookup'!$A$1:$B$13,2,0)</f>
        <v>Winter</v>
      </c>
      <c r="M34" t="s">
        <v>48</v>
      </c>
      <c r="N34" t="s">
        <v>13</v>
      </c>
      <c r="O34" t="s">
        <v>13</v>
      </c>
      <c r="P34" t="str">
        <f t="shared" si="8"/>
        <v>Yes</v>
      </c>
      <c r="Q34" t="str">
        <f t="shared" si="9"/>
        <v>No</v>
      </c>
      <c r="R34" t="str">
        <f t="shared" si="10"/>
        <v>No</v>
      </c>
      <c r="T34" t="s">
        <v>19</v>
      </c>
      <c r="U34" t="s">
        <v>129</v>
      </c>
      <c r="V34" t="str">
        <f t="shared" si="11"/>
        <v>Intersection</v>
      </c>
      <c r="W34" t="s">
        <v>130</v>
      </c>
      <c r="X34">
        <v>42.372123000000002</v>
      </c>
      <c r="Y34">
        <v>-71.088455999999994</v>
      </c>
      <c r="Z34" t="s">
        <v>131</v>
      </c>
    </row>
    <row r="35" spans="1:26">
      <c r="A35">
        <v>23676</v>
      </c>
      <c r="B35" s="1">
        <v>40188.364583333336</v>
      </c>
      <c r="C35" s="1">
        <f t="shared" si="0"/>
        <v>40179</v>
      </c>
      <c r="D35" s="4">
        <f t="shared" si="1"/>
        <v>2.5000000000000001E-2</v>
      </c>
      <c r="E35" s="3">
        <f t="shared" si="2"/>
        <v>2010</v>
      </c>
      <c r="F35" s="3">
        <f t="shared" si="3"/>
        <v>1</v>
      </c>
      <c r="G35" s="3">
        <f t="shared" si="4"/>
        <v>10</v>
      </c>
      <c r="H35" s="3">
        <f t="shared" si="5"/>
        <v>8</v>
      </c>
      <c r="I35" s="3">
        <f t="shared" si="6"/>
        <v>45</v>
      </c>
      <c r="J35" s="3">
        <f t="shared" si="7"/>
        <v>1</v>
      </c>
      <c r="K35" s="3" t="str">
        <f>IF(AND(D35&gt;='Season Lookup'!$D$15,D35&lt;'Season Lookup'!$D$16),"Spring",IF(AND(D35&gt;='Season Lookup'!$D$16,D35&lt;'Season Lookup'!$D$17),"Summer",IF(AND(D35&gt;='Season Lookup'!$D$17,D35&lt;'Season Lookup'!$D$18),"Fall",IF(OR(D35&gt;='Season Lookup'!$D$18,D35&lt;'Season Lookup'!$D$15),"Winter"))))</f>
        <v>Winter</v>
      </c>
      <c r="L35" s="3" t="str">
        <f>VLOOKUP(F35,'Season Lookup'!$A$1:$B$13,2,0)</f>
        <v>Winter</v>
      </c>
      <c r="M35" t="s">
        <v>48</v>
      </c>
      <c r="N35" t="s">
        <v>13</v>
      </c>
      <c r="O35" t="s">
        <v>132</v>
      </c>
      <c r="P35" t="str">
        <f t="shared" si="8"/>
        <v>Yes</v>
      </c>
      <c r="Q35" t="str">
        <f t="shared" si="9"/>
        <v>Yes</v>
      </c>
      <c r="R35" t="str">
        <f t="shared" si="10"/>
        <v>No</v>
      </c>
      <c r="T35" t="s">
        <v>133</v>
      </c>
      <c r="U35" t="s">
        <v>134</v>
      </c>
      <c r="V35" t="str">
        <f t="shared" si="11"/>
        <v>Intersection</v>
      </c>
      <c r="W35" t="s">
        <v>135</v>
      </c>
      <c r="X35">
        <v>42.372304999999997</v>
      </c>
      <c r="Y35">
        <v>-71.115146999999993</v>
      </c>
      <c r="Z35" t="s">
        <v>136</v>
      </c>
    </row>
    <row r="36" spans="1:26">
      <c r="A36">
        <v>23680</v>
      </c>
      <c r="B36" s="1">
        <v>40189.8125</v>
      </c>
      <c r="C36" s="1">
        <f t="shared" si="0"/>
        <v>40179</v>
      </c>
      <c r="D36" s="4">
        <f t="shared" si="1"/>
        <v>2.7777777777777776E-2</v>
      </c>
      <c r="E36" s="3">
        <f t="shared" si="2"/>
        <v>2010</v>
      </c>
      <c r="F36" s="3">
        <f t="shared" si="3"/>
        <v>1</v>
      </c>
      <c r="G36" s="3">
        <f t="shared" si="4"/>
        <v>11</v>
      </c>
      <c r="H36" s="3">
        <f t="shared" si="5"/>
        <v>19</v>
      </c>
      <c r="I36" s="3">
        <f t="shared" si="6"/>
        <v>30</v>
      </c>
      <c r="J36" s="3">
        <f t="shared" si="7"/>
        <v>2</v>
      </c>
      <c r="K36" s="3" t="str">
        <f>IF(AND(D36&gt;='Season Lookup'!$D$15,D36&lt;'Season Lookup'!$D$16),"Spring",IF(AND(D36&gt;='Season Lookup'!$D$16,D36&lt;'Season Lookup'!$D$17),"Summer",IF(AND(D36&gt;='Season Lookup'!$D$17,D36&lt;'Season Lookup'!$D$18),"Fall",IF(OR(D36&gt;='Season Lookup'!$D$18,D36&lt;'Season Lookup'!$D$15),"Winter"))))</f>
        <v>Winter</v>
      </c>
      <c r="L36" s="3" t="str">
        <f>VLOOKUP(F36,'Season Lookup'!$A$1:$B$13,2,0)</f>
        <v>Winter</v>
      </c>
      <c r="M36" t="s">
        <v>56</v>
      </c>
      <c r="N36" t="s">
        <v>13</v>
      </c>
      <c r="O36" t="s">
        <v>23</v>
      </c>
      <c r="P36" t="str">
        <f t="shared" si="8"/>
        <v>Yes</v>
      </c>
      <c r="Q36" t="str">
        <f t="shared" si="9"/>
        <v>No</v>
      </c>
      <c r="R36" t="str">
        <f t="shared" si="10"/>
        <v>No</v>
      </c>
      <c r="T36" t="s">
        <v>14</v>
      </c>
      <c r="V36" t="str">
        <f t="shared" si="11"/>
        <v>Intersection</v>
      </c>
      <c r="W36" t="s">
        <v>137</v>
      </c>
      <c r="X36">
        <v>0</v>
      </c>
      <c r="Y36">
        <v>0</v>
      </c>
      <c r="Z36" t="s">
        <v>81</v>
      </c>
    </row>
    <row r="37" spans="1:26">
      <c r="A37">
        <v>23785</v>
      </c>
      <c r="B37" s="1">
        <v>40189.385405092595</v>
      </c>
      <c r="C37" s="1">
        <f t="shared" si="0"/>
        <v>40179</v>
      </c>
      <c r="D37" s="4">
        <f t="shared" si="1"/>
        <v>2.7777777777777776E-2</v>
      </c>
      <c r="E37" s="3">
        <f t="shared" si="2"/>
        <v>2010</v>
      </c>
      <c r="F37" s="3">
        <f t="shared" si="3"/>
        <v>1</v>
      </c>
      <c r="G37" s="3">
        <f t="shared" si="4"/>
        <v>11</v>
      </c>
      <c r="H37" s="3">
        <f t="shared" si="5"/>
        <v>9</v>
      </c>
      <c r="I37" s="3">
        <f t="shared" si="6"/>
        <v>14</v>
      </c>
      <c r="J37" s="3">
        <f t="shared" si="7"/>
        <v>2</v>
      </c>
      <c r="K37" s="3" t="str">
        <f>IF(AND(D37&gt;='Season Lookup'!$D$15,D37&lt;'Season Lookup'!$D$16),"Spring",IF(AND(D37&gt;='Season Lookup'!$D$16,D37&lt;'Season Lookup'!$D$17),"Summer",IF(AND(D37&gt;='Season Lookup'!$D$17,D37&lt;'Season Lookup'!$D$18),"Fall",IF(OR(D37&gt;='Season Lookup'!$D$18,D37&lt;'Season Lookup'!$D$15),"Winter"))))</f>
        <v>Winter</v>
      </c>
      <c r="L37" s="3" t="str">
        <f>VLOOKUP(F37,'Season Lookup'!$A$1:$B$13,2,0)</f>
        <v>Winter</v>
      </c>
      <c r="M37" t="s">
        <v>78</v>
      </c>
      <c r="N37" t="s">
        <v>13</v>
      </c>
      <c r="O37" t="s">
        <v>13</v>
      </c>
      <c r="P37" t="str">
        <f t="shared" si="8"/>
        <v>Yes</v>
      </c>
      <c r="Q37" t="str">
        <f t="shared" si="9"/>
        <v>No</v>
      </c>
      <c r="R37" t="str">
        <f t="shared" si="10"/>
        <v>No</v>
      </c>
      <c r="T37" t="s">
        <v>105</v>
      </c>
      <c r="U37" t="s">
        <v>138</v>
      </c>
      <c r="V37" t="str">
        <f t="shared" si="11"/>
        <v>Intersection</v>
      </c>
      <c r="W37" t="s">
        <v>139</v>
      </c>
      <c r="X37">
        <v>42.373967</v>
      </c>
      <c r="Y37">
        <v>-71.112780000000001</v>
      </c>
      <c r="Z37" t="s">
        <v>140</v>
      </c>
    </row>
    <row r="38" spans="1:26">
      <c r="A38">
        <v>23678</v>
      </c>
      <c r="B38" s="1">
        <v>40190.34375</v>
      </c>
      <c r="C38" s="1">
        <f t="shared" si="0"/>
        <v>40179</v>
      </c>
      <c r="D38" s="4">
        <f t="shared" si="1"/>
        <v>3.0555555555555555E-2</v>
      </c>
      <c r="E38" s="3">
        <f t="shared" si="2"/>
        <v>2010</v>
      </c>
      <c r="F38" s="3">
        <f t="shared" si="3"/>
        <v>1</v>
      </c>
      <c r="G38" s="3">
        <f t="shared" si="4"/>
        <v>12</v>
      </c>
      <c r="H38" s="3">
        <f t="shared" si="5"/>
        <v>8</v>
      </c>
      <c r="I38" s="3">
        <f t="shared" si="6"/>
        <v>15</v>
      </c>
      <c r="J38" s="3">
        <f t="shared" si="7"/>
        <v>3</v>
      </c>
      <c r="K38" s="3" t="str">
        <f>IF(AND(D38&gt;='Season Lookup'!$D$15,D38&lt;'Season Lookup'!$D$16),"Spring",IF(AND(D38&gt;='Season Lookup'!$D$16,D38&lt;'Season Lookup'!$D$17),"Summer",IF(AND(D38&gt;='Season Lookup'!$D$17,D38&lt;'Season Lookup'!$D$18),"Fall",IF(OR(D38&gt;='Season Lookup'!$D$18,D38&lt;'Season Lookup'!$D$15),"Winter"))))</f>
        <v>Winter</v>
      </c>
      <c r="L38" s="3" t="str">
        <f>VLOOKUP(F38,'Season Lookup'!$A$1:$B$13,2,0)</f>
        <v>Winter</v>
      </c>
      <c r="M38" t="s">
        <v>73</v>
      </c>
      <c r="N38" t="s">
        <v>13</v>
      </c>
      <c r="O38" t="s">
        <v>13</v>
      </c>
      <c r="P38" t="str">
        <f t="shared" si="8"/>
        <v>Yes</v>
      </c>
      <c r="Q38" t="str">
        <f t="shared" si="9"/>
        <v>No</v>
      </c>
      <c r="R38" t="str">
        <f t="shared" si="10"/>
        <v>No</v>
      </c>
      <c r="T38" t="s">
        <v>141</v>
      </c>
      <c r="U38" t="s">
        <v>142</v>
      </c>
      <c r="V38" t="str">
        <f t="shared" si="11"/>
        <v>Intersection</v>
      </c>
      <c r="W38" t="s">
        <v>143</v>
      </c>
      <c r="X38">
        <v>42.381166</v>
      </c>
      <c r="Y38">
        <v>-71.138779999999997</v>
      </c>
      <c r="Z38" t="s">
        <v>144</v>
      </c>
    </row>
    <row r="39" spans="1:26">
      <c r="A39">
        <v>23685</v>
      </c>
      <c r="B39" s="1">
        <v>40190.996527777781</v>
      </c>
      <c r="C39" s="1">
        <f t="shared" si="0"/>
        <v>40179</v>
      </c>
      <c r="D39" s="4">
        <f t="shared" si="1"/>
        <v>3.0555555555555555E-2</v>
      </c>
      <c r="E39" s="3">
        <f t="shared" si="2"/>
        <v>2010</v>
      </c>
      <c r="F39" s="3">
        <f t="shared" si="3"/>
        <v>1</v>
      </c>
      <c r="G39" s="3">
        <f t="shared" si="4"/>
        <v>12</v>
      </c>
      <c r="H39" s="3">
        <f t="shared" si="5"/>
        <v>23</v>
      </c>
      <c r="I39" s="3">
        <f t="shared" si="6"/>
        <v>55</v>
      </c>
      <c r="J39" s="3">
        <f t="shared" si="7"/>
        <v>3</v>
      </c>
      <c r="K39" s="3" t="str">
        <f>IF(AND(D39&gt;='Season Lookup'!$D$15,D39&lt;'Season Lookup'!$D$16),"Spring",IF(AND(D39&gt;='Season Lookup'!$D$16,D39&lt;'Season Lookup'!$D$17),"Summer",IF(AND(D39&gt;='Season Lookup'!$D$17,D39&lt;'Season Lookup'!$D$18),"Fall",IF(OR(D39&gt;='Season Lookup'!$D$18,D39&lt;'Season Lookup'!$D$15),"Winter"))))</f>
        <v>Winter</v>
      </c>
      <c r="L39" s="3" t="str">
        <f>VLOOKUP(F39,'Season Lookup'!$A$1:$B$13,2,0)</f>
        <v>Winter</v>
      </c>
      <c r="M39" t="s">
        <v>31</v>
      </c>
      <c r="N39" t="s">
        <v>13</v>
      </c>
      <c r="O39" t="s">
        <v>23</v>
      </c>
      <c r="P39" t="str">
        <f t="shared" si="8"/>
        <v>Yes</v>
      </c>
      <c r="Q39" t="str">
        <f t="shared" si="9"/>
        <v>No</v>
      </c>
      <c r="R39" t="str">
        <f t="shared" si="10"/>
        <v>No</v>
      </c>
      <c r="S39">
        <v>122</v>
      </c>
      <c r="T39" t="s">
        <v>146</v>
      </c>
      <c r="U39" t="s">
        <v>147</v>
      </c>
      <c r="V39" t="str">
        <f t="shared" si="11"/>
        <v>Non Intersection</v>
      </c>
      <c r="W39" t="s">
        <v>148</v>
      </c>
      <c r="X39">
        <v>42.369345000000003</v>
      </c>
      <c r="Y39">
        <v>-71.083860000000001</v>
      </c>
      <c r="Z39" t="s">
        <v>149</v>
      </c>
    </row>
    <row r="40" spans="1:26">
      <c r="A40">
        <v>23681</v>
      </c>
      <c r="B40" s="1">
        <v>40191.095821759256</v>
      </c>
      <c r="C40" s="1">
        <f t="shared" si="0"/>
        <v>40179</v>
      </c>
      <c r="D40" s="4">
        <f t="shared" si="1"/>
        <v>3.3333333333333333E-2</v>
      </c>
      <c r="E40" s="3">
        <f t="shared" si="2"/>
        <v>2010</v>
      </c>
      <c r="F40" s="3">
        <f t="shared" si="3"/>
        <v>1</v>
      </c>
      <c r="G40" s="3">
        <f t="shared" si="4"/>
        <v>13</v>
      </c>
      <c r="H40" s="3">
        <f t="shared" si="5"/>
        <v>2</v>
      </c>
      <c r="I40" s="3">
        <f t="shared" si="6"/>
        <v>17</v>
      </c>
      <c r="J40" s="3">
        <f t="shared" si="7"/>
        <v>4</v>
      </c>
      <c r="K40" s="3" t="str">
        <f>IF(AND(D40&gt;='Season Lookup'!$D$15,D40&lt;'Season Lookup'!$D$16),"Spring",IF(AND(D40&gt;='Season Lookup'!$D$16,D40&lt;'Season Lookup'!$D$17),"Summer",IF(AND(D40&gt;='Season Lookup'!$D$17,D40&lt;'Season Lookup'!$D$18),"Fall",IF(OR(D40&gt;='Season Lookup'!$D$18,D40&lt;'Season Lookup'!$D$15),"Winter"))))</f>
        <v>Winter</v>
      </c>
      <c r="L40" s="3" t="str">
        <f>VLOOKUP(F40,'Season Lookup'!$A$1:$B$13,2,0)</f>
        <v>Winter</v>
      </c>
      <c r="M40" t="s">
        <v>82</v>
      </c>
      <c r="N40" t="s">
        <v>13</v>
      </c>
      <c r="O40" t="s">
        <v>13</v>
      </c>
      <c r="P40" t="str">
        <f t="shared" si="8"/>
        <v>Yes</v>
      </c>
      <c r="Q40" t="str">
        <f t="shared" si="9"/>
        <v>No</v>
      </c>
      <c r="R40" t="str">
        <f t="shared" si="10"/>
        <v>No</v>
      </c>
      <c r="T40" t="s">
        <v>19</v>
      </c>
      <c r="U40" t="s">
        <v>134</v>
      </c>
      <c r="V40" t="str">
        <f t="shared" si="11"/>
        <v>Intersection</v>
      </c>
      <c r="W40" t="s">
        <v>150</v>
      </c>
      <c r="X40">
        <v>42.375473999999997</v>
      </c>
      <c r="Y40">
        <v>-71.114321000000004</v>
      </c>
      <c r="Z40" t="s">
        <v>151</v>
      </c>
    </row>
    <row r="41" spans="1:26">
      <c r="A41">
        <v>23687</v>
      </c>
      <c r="B41" s="1">
        <v>40191.354155092595</v>
      </c>
      <c r="C41" s="1">
        <f t="shared" si="0"/>
        <v>40179</v>
      </c>
      <c r="D41" s="4">
        <f t="shared" si="1"/>
        <v>3.3333333333333333E-2</v>
      </c>
      <c r="E41" s="3">
        <f t="shared" si="2"/>
        <v>2010</v>
      </c>
      <c r="F41" s="3">
        <f t="shared" si="3"/>
        <v>1</v>
      </c>
      <c r="G41" s="3">
        <f t="shared" si="4"/>
        <v>13</v>
      </c>
      <c r="H41" s="3">
        <f t="shared" si="5"/>
        <v>8</v>
      </c>
      <c r="I41" s="3">
        <f t="shared" si="6"/>
        <v>29</v>
      </c>
      <c r="J41" s="3">
        <f t="shared" si="7"/>
        <v>4</v>
      </c>
      <c r="K41" s="3" t="str">
        <f>IF(AND(D41&gt;='Season Lookup'!$D$15,D41&lt;'Season Lookup'!$D$16),"Spring",IF(AND(D41&gt;='Season Lookup'!$D$16,D41&lt;'Season Lookup'!$D$17),"Summer",IF(AND(D41&gt;='Season Lookup'!$D$17,D41&lt;'Season Lookup'!$D$18),"Fall",IF(OR(D41&gt;='Season Lookup'!$D$18,D41&lt;'Season Lookup'!$D$15),"Winter"))))</f>
        <v>Winter</v>
      </c>
      <c r="L41" s="3" t="str">
        <f>VLOOKUP(F41,'Season Lookup'!$A$1:$B$13,2,0)</f>
        <v>Winter</v>
      </c>
      <c r="M41" t="s">
        <v>82</v>
      </c>
      <c r="N41" t="s">
        <v>18</v>
      </c>
      <c r="O41" t="s">
        <v>152</v>
      </c>
      <c r="P41" t="str">
        <f t="shared" si="8"/>
        <v>Yes</v>
      </c>
      <c r="Q41" t="str">
        <f t="shared" si="9"/>
        <v>No</v>
      </c>
      <c r="R41" t="str">
        <f t="shared" si="10"/>
        <v>Yes</v>
      </c>
      <c r="T41" t="s">
        <v>70</v>
      </c>
      <c r="U41" t="s">
        <v>108</v>
      </c>
      <c r="V41" t="str">
        <f t="shared" si="11"/>
        <v>Intersection</v>
      </c>
      <c r="W41" t="s">
        <v>153</v>
      </c>
      <c r="X41">
        <v>42.363650999999997</v>
      </c>
      <c r="Y41">
        <v>-71.103735</v>
      </c>
      <c r="Z41" t="s">
        <v>154</v>
      </c>
    </row>
    <row r="42" spans="1:26">
      <c r="A42">
        <v>23688</v>
      </c>
      <c r="B42" s="1">
        <v>40192.645833333336</v>
      </c>
      <c r="C42" s="1">
        <f t="shared" si="0"/>
        <v>40179</v>
      </c>
      <c r="D42" s="4">
        <f t="shared" si="1"/>
        <v>3.6111111111111108E-2</v>
      </c>
      <c r="E42" s="3">
        <f t="shared" si="2"/>
        <v>2010</v>
      </c>
      <c r="F42" s="3">
        <f t="shared" si="3"/>
        <v>1</v>
      </c>
      <c r="G42" s="3">
        <f t="shared" si="4"/>
        <v>14</v>
      </c>
      <c r="H42" s="3">
        <f t="shared" si="5"/>
        <v>15</v>
      </c>
      <c r="I42" s="3">
        <f t="shared" si="6"/>
        <v>30</v>
      </c>
      <c r="J42" s="3">
        <f t="shared" si="7"/>
        <v>5</v>
      </c>
      <c r="K42" s="3" t="str">
        <f>IF(AND(D42&gt;='Season Lookup'!$D$15,D42&lt;'Season Lookup'!$D$16),"Spring",IF(AND(D42&gt;='Season Lookup'!$D$16,D42&lt;'Season Lookup'!$D$17),"Summer",IF(AND(D42&gt;='Season Lookup'!$D$17,D42&lt;'Season Lookup'!$D$18),"Fall",IF(OR(D42&gt;='Season Lookup'!$D$18,D42&lt;'Season Lookup'!$D$15),"Winter"))))</f>
        <v>Winter</v>
      </c>
      <c r="L42" s="3" t="str">
        <f>VLOOKUP(F42,'Season Lookup'!$A$1:$B$13,2,0)</f>
        <v>Winter</v>
      </c>
      <c r="M42" t="s">
        <v>78</v>
      </c>
      <c r="N42" t="s">
        <v>13</v>
      </c>
      <c r="O42" t="s">
        <v>13</v>
      </c>
      <c r="P42" t="str">
        <f t="shared" si="8"/>
        <v>Yes</v>
      </c>
      <c r="Q42" t="str">
        <f t="shared" si="9"/>
        <v>No</v>
      </c>
      <c r="R42" t="str">
        <f t="shared" si="10"/>
        <v>No</v>
      </c>
      <c r="T42" t="s">
        <v>156</v>
      </c>
      <c r="U42" t="s">
        <v>42</v>
      </c>
      <c r="V42" t="str">
        <f t="shared" si="11"/>
        <v>Intersection</v>
      </c>
      <c r="W42" t="s">
        <v>157</v>
      </c>
      <c r="X42">
        <v>42.366393000000002</v>
      </c>
      <c r="Y42">
        <v>-71.113560000000007</v>
      </c>
      <c r="Z42" t="s">
        <v>158</v>
      </c>
    </row>
    <row r="43" spans="1:26">
      <c r="A43">
        <v>23689</v>
      </c>
      <c r="B43" s="1">
        <v>40192.645833333336</v>
      </c>
      <c r="C43" s="1">
        <f t="shared" si="0"/>
        <v>40179</v>
      </c>
      <c r="D43" s="4">
        <f t="shared" si="1"/>
        <v>3.6111111111111108E-2</v>
      </c>
      <c r="E43" s="3">
        <f t="shared" si="2"/>
        <v>2010</v>
      </c>
      <c r="F43" s="3">
        <f t="shared" si="3"/>
        <v>1</v>
      </c>
      <c r="G43" s="3">
        <f t="shared" si="4"/>
        <v>14</v>
      </c>
      <c r="H43" s="3">
        <f t="shared" si="5"/>
        <v>15</v>
      </c>
      <c r="I43" s="3">
        <f t="shared" si="6"/>
        <v>30</v>
      </c>
      <c r="J43" s="3">
        <f t="shared" si="7"/>
        <v>5</v>
      </c>
      <c r="K43" s="3" t="str">
        <f>IF(AND(D43&gt;='Season Lookup'!$D$15,D43&lt;'Season Lookup'!$D$16),"Spring",IF(AND(D43&gt;='Season Lookup'!$D$16,D43&lt;'Season Lookup'!$D$17),"Summer",IF(AND(D43&gt;='Season Lookup'!$D$17,D43&lt;'Season Lookup'!$D$18),"Fall",IF(OR(D43&gt;='Season Lookup'!$D$18,D43&lt;'Season Lookup'!$D$15),"Winter"))))</f>
        <v>Winter</v>
      </c>
      <c r="L43" s="3" t="str">
        <f>VLOOKUP(F43,'Season Lookup'!$A$1:$B$13,2,0)</f>
        <v>Winter</v>
      </c>
      <c r="M43" t="s">
        <v>78</v>
      </c>
      <c r="N43" t="s">
        <v>13</v>
      </c>
      <c r="O43" t="s">
        <v>23</v>
      </c>
      <c r="P43" t="str">
        <f t="shared" si="8"/>
        <v>Yes</v>
      </c>
      <c r="Q43" t="str">
        <f t="shared" si="9"/>
        <v>No</v>
      </c>
      <c r="R43" t="str">
        <f t="shared" si="10"/>
        <v>No</v>
      </c>
      <c r="S43">
        <v>65</v>
      </c>
      <c r="T43" t="s">
        <v>159</v>
      </c>
      <c r="V43" t="str">
        <f t="shared" si="11"/>
        <v>Non Intersection</v>
      </c>
      <c r="W43" t="s">
        <v>160</v>
      </c>
      <c r="X43">
        <v>42.372763999999997</v>
      </c>
      <c r="Y43">
        <v>-71.081451000000001</v>
      </c>
      <c r="Z43" t="s">
        <v>161</v>
      </c>
    </row>
    <row r="44" spans="1:26">
      <c r="A44">
        <v>23696</v>
      </c>
      <c r="B44" s="1">
        <v>40193.625</v>
      </c>
      <c r="C44" s="1">
        <f t="shared" si="0"/>
        <v>40179</v>
      </c>
      <c r="D44" s="4">
        <f t="shared" si="1"/>
        <v>3.888888888888889E-2</v>
      </c>
      <c r="E44" s="3">
        <f t="shared" si="2"/>
        <v>2010</v>
      </c>
      <c r="F44" s="3">
        <f t="shared" si="3"/>
        <v>1</v>
      </c>
      <c r="G44" s="3">
        <f t="shared" si="4"/>
        <v>15</v>
      </c>
      <c r="H44" s="3">
        <f t="shared" si="5"/>
        <v>15</v>
      </c>
      <c r="I44" s="3">
        <f t="shared" si="6"/>
        <v>0</v>
      </c>
      <c r="J44" s="3">
        <f t="shared" si="7"/>
        <v>6</v>
      </c>
      <c r="K44" s="3" t="str">
        <f>IF(AND(D44&gt;='Season Lookup'!$D$15,D44&lt;'Season Lookup'!$D$16),"Spring",IF(AND(D44&gt;='Season Lookup'!$D$16,D44&lt;'Season Lookup'!$D$17),"Summer",IF(AND(D44&gt;='Season Lookup'!$D$17,D44&lt;'Season Lookup'!$D$18),"Fall",IF(OR(D44&gt;='Season Lookup'!$D$18,D44&lt;'Season Lookup'!$D$15),"Winter"))))</f>
        <v>Winter</v>
      </c>
      <c r="L44" s="3" t="str">
        <f>VLOOKUP(F44,'Season Lookup'!$A$1:$B$13,2,0)</f>
        <v>Winter</v>
      </c>
      <c r="M44" t="s">
        <v>12</v>
      </c>
      <c r="N44" t="s">
        <v>13</v>
      </c>
      <c r="O44" t="s">
        <v>13</v>
      </c>
      <c r="P44" t="str">
        <f t="shared" si="8"/>
        <v>Yes</v>
      </c>
      <c r="Q44" t="str">
        <f t="shared" si="9"/>
        <v>No</v>
      </c>
      <c r="R44" t="str">
        <f t="shared" si="10"/>
        <v>No</v>
      </c>
      <c r="T44" t="s">
        <v>166</v>
      </c>
      <c r="U44" t="s">
        <v>167</v>
      </c>
      <c r="V44" t="str">
        <f t="shared" si="11"/>
        <v>Intersection</v>
      </c>
      <c r="W44" t="s">
        <v>168</v>
      </c>
      <c r="X44">
        <v>42.381554000000001</v>
      </c>
      <c r="Y44">
        <v>-71.116331000000002</v>
      </c>
      <c r="Z44" t="s">
        <v>169</v>
      </c>
    </row>
    <row r="45" spans="1:26">
      <c r="A45">
        <v>23706</v>
      </c>
      <c r="B45" s="1">
        <v>40193.715277777781</v>
      </c>
      <c r="C45" s="1">
        <f t="shared" si="0"/>
        <v>40179</v>
      </c>
      <c r="D45" s="4">
        <f t="shared" si="1"/>
        <v>3.888888888888889E-2</v>
      </c>
      <c r="E45" s="3">
        <f t="shared" si="2"/>
        <v>2010</v>
      </c>
      <c r="F45" s="3">
        <f t="shared" si="3"/>
        <v>1</v>
      </c>
      <c r="G45" s="3">
        <f t="shared" si="4"/>
        <v>15</v>
      </c>
      <c r="H45" s="3">
        <f t="shared" si="5"/>
        <v>17</v>
      </c>
      <c r="I45" s="3">
        <f t="shared" si="6"/>
        <v>10</v>
      </c>
      <c r="J45" s="3">
        <f t="shared" si="7"/>
        <v>6</v>
      </c>
      <c r="K45" s="3" t="str">
        <f>IF(AND(D45&gt;='Season Lookup'!$D$15,D45&lt;'Season Lookup'!$D$16),"Spring",IF(AND(D45&gt;='Season Lookup'!$D$16,D45&lt;'Season Lookup'!$D$17),"Summer",IF(AND(D45&gt;='Season Lookup'!$D$17,D45&lt;'Season Lookup'!$D$18),"Fall",IF(OR(D45&gt;='Season Lookup'!$D$18,D45&lt;'Season Lookup'!$D$15),"Winter"))))</f>
        <v>Winter</v>
      </c>
      <c r="L45" s="3" t="str">
        <f>VLOOKUP(F45,'Season Lookup'!$A$1:$B$13,2,0)</f>
        <v>Winter</v>
      </c>
      <c r="M45" t="s">
        <v>12</v>
      </c>
      <c r="N45" t="s">
        <v>13</v>
      </c>
      <c r="O45" t="s">
        <v>13</v>
      </c>
      <c r="P45" t="str">
        <f t="shared" si="8"/>
        <v>Yes</v>
      </c>
      <c r="Q45" t="str">
        <f t="shared" si="9"/>
        <v>No</v>
      </c>
      <c r="R45" t="str">
        <f t="shared" si="10"/>
        <v>No</v>
      </c>
      <c r="T45" t="s">
        <v>170</v>
      </c>
      <c r="U45" t="s">
        <v>171</v>
      </c>
      <c r="V45" t="str">
        <f t="shared" si="11"/>
        <v>Intersection</v>
      </c>
      <c r="W45" t="s">
        <v>172</v>
      </c>
      <c r="X45">
        <v>42.398907000000001</v>
      </c>
      <c r="Y45">
        <v>-71.140972000000005</v>
      </c>
      <c r="Z45" t="s">
        <v>173</v>
      </c>
    </row>
    <row r="46" spans="1:26">
      <c r="A46">
        <v>23692</v>
      </c>
      <c r="B46" s="1">
        <v>40194.625</v>
      </c>
      <c r="C46" s="1">
        <f t="shared" si="0"/>
        <v>40179</v>
      </c>
      <c r="D46" s="4">
        <f t="shared" si="1"/>
        <v>4.1666666666666664E-2</v>
      </c>
      <c r="E46" s="3">
        <f t="shared" si="2"/>
        <v>2010</v>
      </c>
      <c r="F46" s="3">
        <f t="shared" si="3"/>
        <v>1</v>
      </c>
      <c r="G46" s="3">
        <f t="shared" si="4"/>
        <v>16</v>
      </c>
      <c r="H46" s="3">
        <f t="shared" si="5"/>
        <v>15</v>
      </c>
      <c r="I46" s="3">
        <f t="shared" si="6"/>
        <v>0</v>
      </c>
      <c r="J46" s="3">
        <f t="shared" si="7"/>
        <v>7</v>
      </c>
      <c r="K46" s="3" t="str">
        <f>IF(AND(D46&gt;='Season Lookup'!$D$15,D46&lt;'Season Lookup'!$D$16),"Spring",IF(AND(D46&gt;='Season Lookup'!$D$16,D46&lt;'Season Lookup'!$D$17),"Summer",IF(AND(D46&gt;='Season Lookup'!$D$17,D46&lt;'Season Lookup'!$D$18),"Fall",IF(OR(D46&gt;='Season Lookup'!$D$18,D46&lt;'Season Lookup'!$D$15),"Winter"))))</f>
        <v>Winter</v>
      </c>
      <c r="L46" s="3" t="str">
        <f>VLOOKUP(F46,'Season Lookup'!$A$1:$B$13,2,0)</f>
        <v>Winter</v>
      </c>
      <c r="M46" t="s">
        <v>31</v>
      </c>
      <c r="N46" t="s">
        <v>18</v>
      </c>
      <c r="O46" t="s">
        <v>23</v>
      </c>
      <c r="P46" t="str">
        <f t="shared" si="8"/>
        <v>Yes</v>
      </c>
      <c r="Q46" t="str">
        <f t="shared" si="9"/>
        <v>No</v>
      </c>
      <c r="R46" t="str">
        <f t="shared" si="10"/>
        <v>No</v>
      </c>
      <c r="S46">
        <v>14</v>
      </c>
      <c r="T46" t="s">
        <v>28</v>
      </c>
      <c r="V46" t="str">
        <f t="shared" si="11"/>
        <v>Non Intersection</v>
      </c>
      <c r="W46" t="s">
        <v>174</v>
      </c>
      <c r="X46">
        <v>42.364052999999998</v>
      </c>
      <c r="Y46">
        <v>-71.110552999999996</v>
      </c>
      <c r="Z46" t="s">
        <v>175</v>
      </c>
    </row>
    <row r="47" spans="1:26">
      <c r="A47">
        <v>23693</v>
      </c>
      <c r="B47" s="1">
        <v>40194.825682870367</v>
      </c>
      <c r="C47" s="1">
        <f t="shared" si="0"/>
        <v>40179</v>
      </c>
      <c r="D47" s="4">
        <f t="shared" si="1"/>
        <v>4.1666666666666664E-2</v>
      </c>
      <c r="E47" s="3">
        <f t="shared" si="2"/>
        <v>2010</v>
      </c>
      <c r="F47" s="3">
        <f t="shared" si="3"/>
        <v>1</v>
      </c>
      <c r="G47" s="3">
        <f t="shared" si="4"/>
        <v>16</v>
      </c>
      <c r="H47" s="3">
        <f t="shared" si="5"/>
        <v>19</v>
      </c>
      <c r="I47" s="3">
        <f t="shared" si="6"/>
        <v>48</v>
      </c>
      <c r="J47" s="3">
        <f t="shared" si="7"/>
        <v>7</v>
      </c>
      <c r="K47" s="3" t="str">
        <f>IF(AND(D47&gt;='Season Lookup'!$D$15,D47&lt;'Season Lookup'!$D$16),"Spring",IF(AND(D47&gt;='Season Lookup'!$D$16,D47&lt;'Season Lookup'!$D$17),"Summer",IF(AND(D47&gt;='Season Lookup'!$D$17,D47&lt;'Season Lookup'!$D$18),"Fall",IF(OR(D47&gt;='Season Lookup'!$D$18,D47&lt;'Season Lookup'!$D$15),"Winter"))))</f>
        <v>Winter</v>
      </c>
      <c r="L47" s="3" t="str">
        <f>VLOOKUP(F47,'Season Lookup'!$A$1:$B$13,2,0)</f>
        <v>Winter</v>
      </c>
      <c r="M47" t="s">
        <v>31</v>
      </c>
      <c r="N47" t="s">
        <v>13</v>
      </c>
      <c r="O47" t="s">
        <v>132</v>
      </c>
      <c r="P47" t="str">
        <f t="shared" si="8"/>
        <v>Yes</v>
      </c>
      <c r="Q47" t="str">
        <f t="shared" si="9"/>
        <v>Yes</v>
      </c>
      <c r="R47" t="str">
        <f t="shared" si="10"/>
        <v>No</v>
      </c>
      <c r="T47" t="s">
        <v>74</v>
      </c>
      <c r="U47" t="s">
        <v>75</v>
      </c>
      <c r="V47" t="str">
        <f t="shared" si="11"/>
        <v>Intersection</v>
      </c>
      <c r="W47" t="s">
        <v>76</v>
      </c>
      <c r="X47">
        <v>42.370480000000001</v>
      </c>
      <c r="Y47">
        <v>-71.096879000000001</v>
      </c>
      <c r="Z47" t="s">
        <v>77</v>
      </c>
    </row>
    <row r="48" spans="1:26">
      <c r="A48">
        <v>23697</v>
      </c>
      <c r="B48" s="1">
        <v>40194.993043981478</v>
      </c>
      <c r="C48" s="1">
        <f t="shared" si="0"/>
        <v>40179</v>
      </c>
      <c r="D48" s="4">
        <f t="shared" si="1"/>
        <v>4.1666666666666664E-2</v>
      </c>
      <c r="E48" s="3">
        <f t="shared" si="2"/>
        <v>2010</v>
      </c>
      <c r="F48" s="3">
        <f t="shared" si="3"/>
        <v>1</v>
      </c>
      <c r="G48" s="3">
        <f t="shared" si="4"/>
        <v>16</v>
      </c>
      <c r="H48" s="3">
        <f t="shared" si="5"/>
        <v>23</v>
      </c>
      <c r="I48" s="3">
        <f t="shared" si="6"/>
        <v>49</v>
      </c>
      <c r="J48" s="3">
        <f t="shared" si="7"/>
        <v>7</v>
      </c>
      <c r="K48" s="3" t="str">
        <f>IF(AND(D48&gt;='Season Lookup'!$D$15,D48&lt;'Season Lookup'!$D$16),"Spring",IF(AND(D48&gt;='Season Lookup'!$D$16,D48&lt;'Season Lookup'!$D$17),"Summer",IF(AND(D48&gt;='Season Lookup'!$D$17,D48&lt;'Season Lookup'!$D$18),"Fall",IF(OR(D48&gt;='Season Lookup'!$D$18,D48&lt;'Season Lookup'!$D$15),"Winter"))))</f>
        <v>Winter</v>
      </c>
      <c r="L48" s="3" t="str">
        <f>VLOOKUP(F48,'Season Lookup'!$A$1:$B$13,2,0)</f>
        <v>Winter</v>
      </c>
      <c r="M48" t="s">
        <v>31</v>
      </c>
      <c r="N48" t="s">
        <v>13</v>
      </c>
      <c r="O48" t="s">
        <v>23</v>
      </c>
      <c r="P48" t="str">
        <f t="shared" si="8"/>
        <v>Yes</v>
      </c>
      <c r="Q48" t="str">
        <f t="shared" si="9"/>
        <v>No</v>
      </c>
      <c r="R48" t="str">
        <f t="shared" si="10"/>
        <v>No</v>
      </c>
      <c r="T48" t="s">
        <v>37</v>
      </c>
      <c r="V48" t="str">
        <f t="shared" si="11"/>
        <v>Intersection</v>
      </c>
      <c r="W48" t="s">
        <v>176</v>
      </c>
      <c r="X48">
        <v>0</v>
      </c>
      <c r="Y48">
        <v>0</v>
      </c>
      <c r="Z48" t="s">
        <v>81</v>
      </c>
    </row>
    <row r="49" spans="1:26">
      <c r="A49">
        <v>23691</v>
      </c>
      <c r="B49" s="1">
        <v>40195.597210648149</v>
      </c>
      <c r="C49" s="1">
        <f t="shared" si="0"/>
        <v>40179</v>
      </c>
      <c r="D49" s="4">
        <f t="shared" si="1"/>
        <v>4.4444444444444446E-2</v>
      </c>
      <c r="E49" s="3">
        <f t="shared" si="2"/>
        <v>2010</v>
      </c>
      <c r="F49" s="3">
        <f t="shared" si="3"/>
        <v>1</v>
      </c>
      <c r="G49" s="3">
        <f t="shared" si="4"/>
        <v>17</v>
      </c>
      <c r="H49" s="3">
        <f t="shared" si="5"/>
        <v>14</v>
      </c>
      <c r="I49" s="3">
        <f t="shared" si="6"/>
        <v>19</v>
      </c>
      <c r="J49" s="3">
        <f t="shared" si="7"/>
        <v>1</v>
      </c>
      <c r="K49" s="3" t="str">
        <f>IF(AND(D49&gt;='Season Lookup'!$D$15,D49&lt;'Season Lookup'!$D$16),"Spring",IF(AND(D49&gt;='Season Lookup'!$D$16,D49&lt;'Season Lookup'!$D$17),"Summer",IF(AND(D49&gt;='Season Lookup'!$D$17,D49&lt;'Season Lookup'!$D$18),"Fall",IF(OR(D49&gt;='Season Lookup'!$D$18,D49&lt;'Season Lookup'!$D$15),"Winter"))))</f>
        <v>Winter</v>
      </c>
      <c r="L49" s="3" t="str">
        <f>VLOOKUP(F49,'Season Lookup'!$A$1:$B$13,2,0)</f>
        <v>Winter</v>
      </c>
      <c r="M49" t="s">
        <v>48</v>
      </c>
      <c r="N49" t="s">
        <v>13</v>
      </c>
      <c r="O49" t="s">
        <v>13</v>
      </c>
      <c r="P49" t="str">
        <f t="shared" si="8"/>
        <v>Yes</v>
      </c>
      <c r="Q49" t="str">
        <f t="shared" si="9"/>
        <v>No</v>
      </c>
      <c r="R49" t="str">
        <f t="shared" si="10"/>
        <v>No</v>
      </c>
      <c r="T49" t="s">
        <v>42</v>
      </c>
      <c r="U49" t="s">
        <v>178</v>
      </c>
      <c r="V49" t="str">
        <f t="shared" si="11"/>
        <v>Intersection</v>
      </c>
      <c r="W49" t="s">
        <v>179</v>
      </c>
      <c r="X49">
        <v>42.360131000000003</v>
      </c>
      <c r="Y49">
        <v>-71.112776999999994</v>
      </c>
      <c r="Z49" t="s">
        <v>180</v>
      </c>
    </row>
    <row r="50" spans="1:26">
      <c r="A50">
        <v>23694</v>
      </c>
      <c r="B50" s="1">
        <v>40195.010405092595</v>
      </c>
      <c r="C50" s="1">
        <f t="shared" si="0"/>
        <v>40179</v>
      </c>
      <c r="D50" s="4">
        <f t="shared" si="1"/>
        <v>4.4444444444444446E-2</v>
      </c>
      <c r="E50" s="3">
        <f t="shared" si="2"/>
        <v>2010</v>
      </c>
      <c r="F50" s="3">
        <f t="shared" si="3"/>
        <v>1</v>
      </c>
      <c r="G50" s="3">
        <f t="shared" si="4"/>
        <v>17</v>
      </c>
      <c r="H50" s="3">
        <f t="shared" si="5"/>
        <v>0</v>
      </c>
      <c r="I50" s="3">
        <f t="shared" si="6"/>
        <v>14</v>
      </c>
      <c r="J50" s="3">
        <f t="shared" si="7"/>
        <v>1</v>
      </c>
      <c r="K50" s="3" t="str">
        <f>IF(AND(D50&gt;='Season Lookup'!$D$15,D50&lt;'Season Lookup'!$D$16),"Spring",IF(AND(D50&gt;='Season Lookup'!$D$16,D50&lt;'Season Lookup'!$D$17),"Summer",IF(AND(D50&gt;='Season Lookup'!$D$17,D50&lt;'Season Lookup'!$D$18),"Fall",IF(OR(D50&gt;='Season Lookup'!$D$18,D50&lt;'Season Lookup'!$D$15),"Winter"))))</f>
        <v>Winter</v>
      </c>
      <c r="L50" s="3" t="str">
        <f>VLOOKUP(F50,'Season Lookup'!$A$1:$B$13,2,0)</f>
        <v>Winter</v>
      </c>
      <c r="M50" t="s">
        <v>48</v>
      </c>
      <c r="N50" t="s">
        <v>13</v>
      </c>
      <c r="O50" t="s">
        <v>23</v>
      </c>
      <c r="P50" t="str">
        <f t="shared" si="8"/>
        <v>Yes</v>
      </c>
      <c r="Q50" t="str">
        <f t="shared" si="9"/>
        <v>No</v>
      </c>
      <c r="R50" t="str">
        <f t="shared" si="10"/>
        <v>No</v>
      </c>
      <c r="S50">
        <v>153</v>
      </c>
      <c r="T50" t="s">
        <v>181</v>
      </c>
      <c r="U50" t="s">
        <v>37</v>
      </c>
      <c r="V50" t="str">
        <f t="shared" si="11"/>
        <v>Non Intersection</v>
      </c>
      <c r="W50" t="s">
        <v>182</v>
      </c>
      <c r="X50">
        <v>42.359073000000002</v>
      </c>
      <c r="Y50">
        <v>-71.113890999999995</v>
      </c>
      <c r="Z50" t="s">
        <v>183</v>
      </c>
    </row>
    <row r="51" spans="1:26">
      <c r="A51">
        <v>23699</v>
      </c>
      <c r="B51" s="1">
        <v>40195.166655092595</v>
      </c>
      <c r="C51" s="1">
        <f t="shared" si="0"/>
        <v>40179</v>
      </c>
      <c r="D51" s="4">
        <f t="shared" si="1"/>
        <v>4.4444444444444446E-2</v>
      </c>
      <c r="E51" s="3">
        <f t="shared" si="2"/>
        <v>2010</v>
      </c>
      <c r="F51" s="3">
        <f t="shared" si="3"/>
        <v>1</v>
      </c>
      <c r="G51" s="3">
        <f t="shared" si="4"/>
        <v>17</v>
      </c>
      <c r="H51" s="3">
        <f t="shared" si="5"/>
        <v>3</v>
      </c>
      <c r="I51" s="3">
        <f t="shared" si="6"/>
        <v>59</v>
      </c>
      <c r="J51" s="3">
        <f t="shared" si="7"/>
        <v>1</v>
      </c>
      <c r="K51" s="3" t="str">
        <f>IF(AND(D51&gt;='Season Lookup'!$D$15,D51&lt;'Season Lookup'!$D$16),"Spring",IF(AND(D51&gt;='Season Lookup'!$D$16,D51&lt;'Season Lookup'!$D$17),"Summer",IF(AND(D51&gt;='Season Lookup'!$D$17,D51&lt;'Season Lookup'!$D$18),"Fall",IF(OR(D51&gt;='Season Lookup'!$D$18,D51&lt;'Season Lookup'!$D$15),"Winter"))))</f>
        <v>Winter</v>
      </c>
      <c r="L51" s="3" t="str">
        <f>VLOOKUP(F51,'Season Lookup'!$A$1:$B$13,2,0)</f>
        <v>Winter</v>
      </c>
      <c r="M51" t="s">
        <v>48</v>
      </c>
      <c r="N51" t="s">
        <v>13</v>
      </c>
      <c r="O51" t="s">
        <v>18</v>
      </c>
      <c r="P51" t="str">
        <f t="shared" si="8"/>
        <v>Yes</v>
      </c>
      <c r="Q51" t="str">
        <f t="shared" si="9"/>
        <v>No</v>
      </c>
      <c r="R51" t="str">
        <f t="shared" si="10"/>
        <v>No</v>
      </c>
      <c r="T51" t="s">
        <v>185</v>
      </c>
      <c r="U51" t="s">
        <v>186</v>
      </c>
      <c r="V51" t="str">
        <f t="shared" si="11"/>
        <v>Intersection</v>
      </c>
      <c r="W51" t="s">
        <v>187</v>
      </c>
      <c r="X51">
        <v>42.378324999999997</v>
      </c>
      <c r="Y51">
        <v>-71.123709000000005</v>
      </c>
      <c r="Z51" t="s">
        <v>188</v>
      </c>
    </row>
    <row r="52" spans="1:26">
      <c r="A52">
        <v>23700</v>
      </c>
      <c r="B52" s="1">
        <v>40195.583333333336</v>
      </c>
      <c r="C52" s="1">
        <f t="shared" si="0"/>
        <v>40179</v>
      </c>
      <c r="D52" s="4">
        <f t="shared" si="1"/>
        <v>4.4444444444444446E-2</v>
      </c>
      <c r="E52" s="3">
        <f t="shared" si="2"/>
        <v>2010</v>
      </c>
      <c r="F52" s="3">
        <f t="shared" si="3"/>
        <v>1</v>
      </c>
      <c r="G52" s="3">
        <f t="shared" si="4"/>
        <v>17</v>
      </c>
      <c r="H52" s="3">
        <f t="shared" si="5"/>
        <v>14</v>
      </c>
      <c r="I52" s="3">
        <f t="shared" si="6"/>
        <v>0</v>
      </c>
      <c r="J52" s="3">
        <f t="shared" si="7"/>
        <v>1</v>
      </c>
      <c r="K52" s="3" t="str">
        <f>IF(AND(D52&gt;='Season Lookup'!$D$15,D52&lt;'Season Lookup'!$D$16),"Spring",IF(AND(D52&gt;='Season Lookup'!$D$16,D52&lt;'Season Lookup'!$D$17),"Summer",IF(AND(D52&gt;='Season Lookup'!$D$17,D52&lt;'Season Lookup'!$D$18),"Fall",IF(OR(D52&gt;='Season Lookup'!$D$18,D52&lt;'Season Lookup'!$D$15),"Winter"))))</f>
        <v>Winter</v>
      </c>
      <c r="L52" s="3" t="str">
        <f>VLOOKUP(F52,'Season Lookup'!$A$1:$B$13,2,0)</f>
        <v>Winter</v>
      </c>
      <c r="M52" t="s">
        <v>48</v>
      </c>
      <c r="N52" t="s">
        <v>13</v>
      </c>
      <c r="O52" t="s">
        <v>23</v>
      </c>
      <c r="P52" t="str">
        <f t="shared" si="8"/>
        <v>Yes</v>
      </c>
      <c r="Q52" t="str">
        <f t="shared" si="9"/>
        <v>No</v>
      </c>
      <c r="R52" t="str">
        <f t="shared" si="10"/>
        <v>No</v>
      </c>
      <c r="S52">
        <v>274</v>
      </c>
      <c r="T52" t="s">
        <v>189</v>
      </c>
      <c r="V52" t="str">
        <f t="shared" si="11"/>
        <v>Non Intersection</v>
      </c>
      <c r="W52" t="s">
        <v>190</v>
      </c>
      <c r="X52">
        <v>42.367998</v>
      </c>
      <c r="Y52">
        <v>-71.094936000000004</v>
      </c>
      <c r="Z52" t="s">
        <v>191</v>
      </c>
    </row>
    <row r="53" spans="1:26">
      <c r="A53">
        <v>23701</v>
      </c>
      <c r="B53" s="1">
        <v>40196.099305555559</v>
      </c>
      <c r="C53" s="1">
        <f t="shared" si="0"/>
        <v>40179</v>
      </c>
      <c r="D53" s="4">
        <f t="shared" si="1"/>
        <v>4.7222222222222221E-2</v>
      </c>
      <c r="E53" s="3">
        <f t="shared" si="2"/>
        <v>2010</v>
      </c>
      <c r="F53" s="3">
        <f t="shared" si="3"/>
        <v>1</v>
      </c>
      <c r="G53" s="3">
        <f t="shared" si="4"/>
        <v>18</v>
      </c>
      <c r="H53" s="3">
        <f t="shared" si="5"/>
        <v>2</v>
      </c>
      <c r="I53" s="3">
        <f t="shared" si="6"/>
        <v>23</v>
      </c>
      <c r="J53" s="3">
        <f t="shared" si="7"/>
        <v>2</v>
      </c>
      <c r="K53" s="3" t="str">
        <f>IF(AND(D53&gt;='Season Lookup'!$D$15,D53&lt;'Season Lookup'!$D$16),"Spring",IF(AND(D53&gt;='Season Lookup'!$D$16,D53&lt;'Season Lookup'!$D$17),"Summer",IF(AND(D53&gt;='Season Lookup'!$D$17,D53&lt;'Season Lookup'!$D$18),"Fall",IF(OR(D53&gt;='Season Lookup'!$D$18,D53&lt;'Season Lookup'!$D$15),"Winter"))))</f>
        <v>Winter</v>
      </c>
      <c r="L53" s="3" t="str">
        <f>VLOOKUP(F53,'Season Lookup'!$A$1:$B$13,2,0)</f>
        <v>Winter</v>
      </c>
      <c r="M53" t="s">
        <v>56</v>
      </c>
      <c r="N53" t="s">
        <v>13</v>
      </c>
      <c r="O53" t="s">
        <v>152</v>
      </c>
      <c r="P53" t="str">
        <f t="shared" si="8"/>
        <v>Yes</v>
      </c>
      <c r="Q53" t="str">
        <f t="shared" si="9"/>
        <v>No</v>
      </c>
      <c r="R53" t="str">
        <f t="shared" si="10"/>
        <v>Yes</v>
      </c>
      <c r="T53" t="s">
        <v>14</v>
      </c>
      <c r="U53" t="s">
        <v>192</v>
      </c>
      <c r="V53" t="str">
        <f t="shared" si="11"/>
        <v>Intersection</v>
      </c>
      <c r="W53" t="s">
        <v>193</v>
      </c>
      <c r="X53">
        <v>42.368380000000002</v>
      </c>
      <c r="Y53">
        <v>-71.108783000000003</v>
      </c>
      <c r="Z53" t="s">
        <v>194</v>
      </c>
    </row>
    <row r="54" spans="1:26">
      <c r="A54">
        <v>23702</v>
      </c>
      <c r="B54" s="1">
        <v>40196.431250000001</v>
      </c>
      <c r="C54" s="1">
        <f t="shared" si="0"/>
        <v>40179</v>
      </c>
      <c r="D54" s="4">
        <f t="shared" si="1"/>
        <v>4.7222222222222221E-2</v>
      </c>
      <c r="E54" s="3">
        <f t="shared" si="2"/>
        <v>2010</v>
      </c>
      <c r="F54" s="3">
        <f t="shared" si="3"/>
        <v>1</v>
      </c>
      <c r="G54" s="3">
        <f t="shared" si="4"/>
        <v>18</v>
      </c>
      <c r="H54" s="3">
        <f t="shared" si="5"/>
        <v>10</v>
      </c>
      <c r="I54" s="3">
        <f t="shared" si="6"/>
        <v>21</v>
      </c>
      <c r="J54" s="3">
        <f t="shared" si="7"/>
        <v>2</v>
      </c>
      <c r="K54" s="3" t="str">
        <f>IF(AND(D54&gt;='Season Lookup'!$D$15,D54&lt;'Season Lookup'!$D$16),"Spring",IF(AND(D54&gt;='Season Lookup'!$D$16,D54&lt;'Season Lookup'!$D$17),"Summer",IF(AND(D54&gt;='Season Lookup'!$D$17,D54&lt;'Season Lookup'!$D$18),"Fall",IF(OR(D54&gt;='Season Lookup'!$D$18,D54&lt;'Season Lookup'!$D$15),"Winter"))))</f>
        <v>Winter</v>
      </c>
      <c r="L54" s="3" t="str">
        <f>VLOOKUP(F54,'Season Lookup'!$A$1:$B$13,2,0)</f>
        <v>Winter</v>
      </c>
      <c r="M54" t="s">
        <v>56</v>
      </c>
      <c r="N54" t="s">
        <v>13</v>
      </c>
      <c r="O54" t="s">
        <v>152</v>
      </c>
      <c r="P54" t="str">
        <f t="shared" si="8"/>
        <v>Yes</v>
      </c>
      <c r="Q54" t="str">
        <f t="shared" si="9"/>
        <v>No</v>
      </c>
      <c r="R54" t="str">
        <f t="shared" si="10"/>
        <v>Yes</v>
      </c>
      <c r="T54" t="s">
        <v>14</v>
      </c>
      <c r="U54" t="s">
        <v>195</v>
      </c>
      <c r="V54" t="str">
        <f t="shared" si="11"/>
        <v>Intersection</v>
      </c>
      <c r="W54" t="s">
        <v>196</v>
      </c>
      <c r="X54">
        <v>42.362949999999998</v>
      </c>
      <c r="Y54">
        <v>-71.099580000000003</v>
      </c>
      <c r="Z54" t="s">
        <v>197</v>
      </c>
    </row>
    <row r="55" spans="1:26">
      <c r="A55">
        <v>23703</v>
      </c>
      <c r="B55" s="1">
        <v>40196.40625</v>
      </c>
      <c r="C55" s="1">
        <f t="shared" si="0"/>
        <v>40179</v>
      </c>
      <c r="D55" s="4">
        <f t="shared" si="1"/>
        <v>4.7222222222222221E-2</v>
      </c>
      <c r="E55" s="3">
        <f t="shared" si="2"/>
        <v>2010</v>
      </c>
      <c r="F55" s="3">
        <f t="shared" si="3"/>
        <v>1</v>
      </c>
      <c r="G55" s="3">
        <f t="shared" si="4"/>
        <v>18</v>
      </c>
      <c r="H55" s="3">
        <f t="shared" si="5"/>
        <v>9</v>
      </c>
      <c r="I55" s="3">
        <f t="shared" si="6"/>
        <v>45</v>
      </c>
      <c r="J55" s="3">
        <f t="shared" si="7"/>
        <v>2</v>
      </c>
      <c r="K55" s="3" t="str">
        <f>IF(AND(D55&gt;='Season Lookup'!$D$15,D55&lt;'Season Lookup'!$D$16),"Spring",IF(AND(D55&gt;='Season Lookup'!$D$16,D55&lt;'Season Lookup'!$D$17),"Summer",IF(AND(D55&gt;='Season Lookup'!$D$17,D55&lt;'Season Lookup'!$D$18),"Fall",IF(OR(D55&gt;='Season Lookup'!$D$18,D55&lt;'Season Lookup'!$D$15),"Winter"))))</f>
        <v>Winter</v>
      </c>
      <c r="L55" s="3" t="str">
        <f>VLOOKUP(F55,'Season Lookup'!$A$1:$B$13,2,0)</f>
        <v>Winter</v>
      </c>
      <c r="M55" t="s">
        <v>56</v>
      </c>
      <c r="N55" t="s">
        <v>35</v>
      </c>
      <c r="O55" t="s">
        <v>36</v>
      </c>
      <c r="P55" t="str">
        <f t="shared" si="8"/>
        <v>Yes</v>
      </c>
      <c r="Q55" t="str">
        <f t="shared" si="9"/>
        <v>No</v>
      </c>
      <c r="R55" t="str">
        <f t="shared" si="10"/>
        <v>No</v>
      </c>
      <c r="S55">
        <v>589</v>
      </c>
      <c r="T55" t="s">
        <v>198</v>
      </c>
      <c r="U55" t="s">
        <v>199</v>
      </c>
      <c r="V55" t="str">
        <f t="shared" si="11"/>
        <v>Non Intersection</v>
      </c>
      <c r="W55" t="s">
        <v>200</v>
      </c>
      <c r="X55">
        <v>42.375281999999999</v>
      </c>
      <c r="Y55">
        <v>-71.145695000000003</v>
      </c>
      <c r="Z55" t="s">
        <v>201</v>
      </c>
    </row>
    <row r="56" spans="1:26">
      <c r="A56">
        <v>23704</v>
      </c>
      <c r="B56" s="1">
        <v>40197.348611111112</v>
      </c>
      <c r="C56" s="1">
        <f t="shared" si="0"/>
        <v>40179</v>
      </c>
      <c r="D56" s="4">
        <f t="shared" si="1"/>
        <v>0.05</v>
      </c>
      <c r="E56" s="3">
        <f t="shared" si="2"/>
        <v>2010</v>
      </c>
      <c r="F56" s="3">
        <f t="shared" si="3"/>
        <v>1</v>
      </c>
      <c r="G56" s="3">
        <f t="shared" si="4"/>
        <v>19</v>
      </c>
      <c r="H56" s="3">
        <f t="shared" si="5"/>
        <v>8</v>
      </c>
      <c r="I56" s="3">
        <f t="shared" si="6"/>
        <v>22</v>
      </c>
      <c r="J56" s="3">
        <f t="shared" si="7"/>
        <v>3</v>
      </c>
      <c r="K56" s="3" t="str">
        <f>IF(AND(D56&gt;='Season Lookup'!$D$15,D56&lt;'Season Lookup'!$D$16),"Spring",IF(AND(D56&gt;='Season Lookup'!$D$16,D56&lt;'Season Lookup'!$D$17),"Summer",IF(AND(D56&gt;='Season Lookup'!$D$17,D56&lt;'Season Lookup'!$D$18),"Fall",IF(OR(D56&gt;='Season Lookup'!$D$18,D56&lt;'Season Lookup'!$D$15),"Winter"))))</f>
        <v>Winter</v>
      </c>
      <c r="L56" s="3" t="str">
        <f>VLOOKUP(F56,'Season Lookup'!$A$1:$B$13,2,0)</f>
        <v>Winter</v>
      </c>
      <c r="M56" t="s">
        <v>73</v>
      </c>
      <c r="N56" t="s">
        <v>13</v>
      </c>
      <c r="O56" t="s">
        <v>23</v>
      </c>
      <c r="P56" t="str">
        <f t="shared" si="8"/>
        <v>Yes</v>
      </c>
      <c r="Q56" t="str">
        <f t="shared" si="9"/>
        <v>No</v>
      </c>
      <c r="R56" t="str">
        <f t="shared" si="10"/>
        <v>No</v>
      </c>
      <c r="S56">
        <v>620</v>
      </c>
      <c r="T56" t="s">
        <v>202</v>
      </c>
      <c r="U56" t="s">
        <v>203</v>
      </c>
      <c r="V56" t="str">
        <f t="shared" si="11"/>
        <v>Non Intersection</v>
      </c>
      <c r="W56" t="s">
        <v>204</v>
      </c>
      <c r="X56">
        <v>42.354987999999999</v>
      </c>
      <c r="Y56">
        <v>-71.105234999999993</v>
      </c>
      <c r="Z56" t="s">
        <v>205</v>
      </c>
    </row>
    <row r="57" spans="1:26">
      <c r="A57">
        <v>23705</v>
      </c>
      <c r="B57" s="1">
        <v>40197.520833333336</v>
      </c>
      <c r="C57" s="1">
        <f t="shared" si="0"/>
        <v>40179</v>
      </c>
      <c r="D57" s="4">
        <f t="shared" si="1"/>
        <v>0.05</v>
      </c>
      <c r="E57" s="3">
        <f t="shared" si="2"/>
        <v>2010</v>
      </c>
      <c r="F57" s="3">
        <f t="shared" si="3"/>
        <v>1</v>
      </c>
      <c r="G57" s="3">
        <f t="shared" si="4"/>
        <v>19</v>
      </c>
      <c r="H57" s="3">
        <f t="shared" si="5"/>
        <v>12</v>
      </c>
      <c r="I57" s="3">
        <f t="shared" si="6"/>
        <v>30</v>
      </c>
      <c r="J57" s="3">
        <f t="shared" si="7"/>
        <v>3</v>
      </c>
      <c r="K57" s="3" t="str">
        <f>IF(AND(D57&gt;='Season Lookup'!$D$15,D57&lt;'Season Lookup'!$D$16),"Spring",IF(AND(D57&gt;='Season Lookup'!$D$16,D57&lt;'Season Lookup'!$D$17),"Summer",IF(AND(D57&gt;='Season Lookup'!$D$17,D57&lt;'Season Lookup'!$D$18),"Fall",IF(OR(D57&gt;='Season Lookup'!$D$18,D57&lt;'Season Lookup'!$D$15),"Winter"))))</f>
        <v>Winter</v>
      </c>
      <c r="L57" s="3" t="str">
        <f>VLOOKUP(F57,'Season Lookup'!$A$1:$B$13,2,0)</f>
        <v>Winter</v>
      </c>
      <c r="M57" t="s">
        <v>73</v>
      </c>
      <c r="N57" t="s">
        <v>13</v>
      </c>
      <c r="O57" t="s">
        <v>13</v>
      </c>
      <c r="P57" t="str">
        <f t="shared" si="8"/>
        <v>Yes</v>
      </c>
      <c r="Q57" t="str">
        <f t="shared" si="9"/>
        <v>No</v>
      </c>
      <c r="R57" t="str">
        <f t="shared" si="10"/>
        <v>No</v>
      </c>
      <c r="T57" t="s">
        <v>101</v>
      </c>
      <c r="U57" t="s">
        <v>19</v>
      </c>
      <c r="V57" t="str">
        <f t="shared" si="11"/>
        <v>Intersection</v>
      </c>
      <c r="W57" t="s">
        <v>206</v>
      </c>
      <c r="X57">
        <v>42.372911999999999</v>
      </c>
      <c r="Y57">
        <v>-71.094511999999995</v>
      </c>
      <c r="Z57" t="s">
        <v>207</v>
      </c>
    </row>
    <row r="58" spans="1:26">
      <c r="A58">
        <v>23708</v>
      </c>
      <c r="B58" s="1">
        <v>40197.895833333336</v>
      </c>
      <c r="C58" s="1">
        <f t="shared" ref="C58:C118" si="12">EOMONTH(B58,MONTH(B58)*-1)+1</f>
        <v>40179</v>
      </c>
      <c r="D58" s="4">
        <f t="shared" ref="D58:D118" si="13">YEARFRAC(C58,B58)</f>
        <v>0.05</v>
      </c>
      <c r="E58" s="3">
        <f t="shared" ref="E58:E118" si="14">YEAR(B58)</f>
        <v>2010</v>
      </c>
      <c r="F58" s="3">
        <f t="shared" ref="F58:F118" si="15">MONTH(B58)</f>
        <v>1</v>
      </c>
      <c r="G58" s="3">
        <f t="shared" ref="G58:G118" si="16">DAY(B58)</f>
        <v>19</v>
      </c>
      <c r="H58" s="3">
        <f t="shared" ref="H58:H118" si="17">HOUR(B58)</f>
        <v>21</v>
      </c>
      <c r="I58" s="3">
        <f t="shared" ref="I58:I118" si="18">MINUTE(B58)</f>
        <v>30</v>
      </c>
      <c r="J58" s="3">
        <f t="shared" ref="J58:J118" si="19">WEEKDAY(B58,1)</f>
        <v>3</v>
      </c>
      <c r="K58" s="3" t="str">
        <f>IF(AND(D58&gt;='Season Lookup'!$D$15,D58&lt;'Season Lookup'!$D$16),"Spring",IF(AND(D58&gt;='Season Lookup'!$D$16,D58&lt;'Season Lookup'!$D$17),"Summer",IF(AND(D58&gt;='Season Lookup'!$D$17,D58&lt;'Season Lookup'!$D$18),"Fall",IF(OR(D58&gt;='Season Lookup'!$D$18,D58&lt;'Season Lookup'!$D$15),"Winter"))))</f>
        <v>Winter</v>
      </c>
      <c r="L58" s="3" t="str">
        <f>VLOOKUP(F58,'Season Lookup'!$A$1:$B$13,2,0)</f>
        <v>Winter</v>
      </c>
      <c r="M58" t="s">
        <v>73</v>
      </c>
      <c r="N58" t="s">
        <v>35</v>
      </c>
      <c r="O58" t="s">
        <v>18</v>
      </c>
      <c r="P58" t="str">
        <f t="shared" ref="P58:P118" si="20">IF(OR(N58="Auto",O58="Auto"),"Yes",IF(OR(N58="Taxi",O58="Taxi"),"Yes",IF(OR(N58="Truck",O58="Truck"),"Yes",IF(OR(N58="Van",O58="Van"),"Yes","No"))))</f>
        <v>Yes</v>
      </c>
      <c r="Q58" t="str">
        <f t="shared" ref="Q58:Q118" si="21">IF(OR(N58="Bicycle",O58="Bicycle"),"Yes","No")</f>
        <v>No</v>
      </c>
      <c r="R58" t="str">
        <f t="shared" ref="R58:R118" si="22">IF(OR(N58="Pedestrian",O58="Pedestrian"),"Yes","No")</f>
        <v>No</v>
      </c>
      <c r="T58" t="s">
        <v>209</v>
      </c>
      <c r="V58" t="str">
        <f t="shared" ref="V58:V118" si="23">IF(ISBLANK(S58),"Intersection","Non Intersection")</f>
        <v>Intersection</v>
      </c>
      <c r="W58" t="s">
        <v>210</v>
      </c>
      <c r="X58">
        <v>0</v>
      </c>
      <c r="Y58">
        <v>0</v>
      </c>
      <c r="Z58" t="s">
        <v>81</v>
      </c>
    </row>
    <row r="59" spans="1:26">
      <c r="A59">
        <v>23709</v>
      </c>
      <c r="B59" s="1">
        <v>40198.742349537039</v>
      </c>
      <c r="C59" s="1">
        <f t="shared" si="12"/>
        <v>40179</v>
      </c>
      <c r="D59" s="4">
        <f t="shared" si="13"/>
        <v>5.2777777777777778E-2</v>
      </c>
      <c r="E59" s="3">
        <f t="shared" si="14"/>
        <v>2010</v>
      </c>
      <c r="F59" s="3">
        <f t="shared" si="15"/>
        <v>1</v>
      </c>
      <c r="G59" s="3">
        <f t="shared" si="16"/>
        <v>20</v>
      </c>
      <c r="H59" s="3">
        <f t="shared" si="17"/>
        <v>17</v>
      </c>
      <c r="I59" s="3">
        <f t="shared" si="18"/>
        <v>48</v>
      </c>
      <c r="J59" s="3">
        <f t="shared" si="19"/>
        <v>4</v>
      </c>
      <c r="K59" s="3" t="str">
        <f>IF(AND(D59&gt;='Season Lookup'!$D$15,D59&lt;'Season Lookup'!$D$16),"Spring",IF(AND(D59&gt;='Season Lookup'!$D$16,D59&lt;'Season Lookup'!$D$17),"Summer",IF(AND(D59&gt;='Season Lookup'!$D$17,D59&lt;'Season Lookup'!$D$18),"Fall",IF(OR(D59&gt;='Season Lookup'!$D$18,D59&lt;'Season Lookup'!$D$15),"Winter"))))</f>
        <v>Winter</v>
      </c>
      <c r="L59" s="3" t="str">
        <f>VLOOKUP(F59,'Season Lookup'!$A$1:$B$13,2,0)</f>
        <v>Winter</v>
      </c>
      <c r="M59" t="s">
        <v>82</v>
      </c>
      <c r="N59" t="s">
        <v>13</v>
      </c>
      <c r="O59" t="s">
        <v>13</v>
      </c>
      <c r="P59" t="str">
        <f t="shared" si="20"/>
        <v>Yes</v>
      </c>
      <c r="Q59" t="str">
        <f t="shared" si="21"/>
        <v>No</v>
      </c>
      <c r="R59" t="str">
        <f t="shared" si="22"/>
        <v>No</v>
      </c>
      <c r="S59">
        <v>100</v>
      </c>
      <c r="T59" t="s">
        <v>74</v>
      </c>
      <c r="V59" t="str">
        <f t="shared" si="23"/>
        <v>Non Intersection</v>
      </c>
      <c r="W59" t="s">
        <v>211</v>
      </c>
      <c r="X59">
        <v>42.369078000000002</v>
      </c>
      <c r="Y59">
        <v>-71.095393999999999</v>
      </c>
      <c r="Z59" t="s">
        <v>212</v>
      </c>
    </row>
    <row r="60" spans="1:26">
      <c r="A60">
        <v>23712</v>
      </c>
      <c r="B60" s="1">
        <v>40199.979155092595</v>
      </c>
      <c r="C60" s="1">
        <f t="shared" si="12"/>
        <v>40179</v>
      </c>
      <c r="D60" s="4">
        <f t="shared" si="13"/>
        <v>5.5555555555555552E-2</v>
      </c>
      <c r="E60" s="3">
        <f t="shared" si="14"/>
        <v>2010</v>
      </c>
      <c r="F60" s="3">
        <f t="shared" si="15"/>
        <v>1</v>
      </c>
      <c r="G60" s="3">
        <f t="shared" si="16"/>
        <v>21</v>
      </c>
      <c r="H60" s="3">
        <f t="shared" si="17"/>
        <v>23</v>
      </c>
      <c r="I60" s="3">
        <f t="shared" si="18"/>
        <v>29</v>
      </c>
      <c r="J60" s="3">
        <f t="shared" si="19"/>
        <v>5</v>
      </c>
      <c r="K60" s="3" t="str">
        <f>IF(AND(D60&gt;='Season Lookup'!$D$15,D60&lt;'Season Lookup'!$D$16),"Spring",IF(AND(D60&gt;='Season Lookup'!$D$16,D60&lt;'Season Lookup'!$D$17),"Summer",IF(AND(D60&gt;='Season Lookup'!$D$17,D60&lt;'Season Lookup'!$D$18),"Fall",IF(OR(D60&gt;='Season Lookup'!$D$18,D60&lt;'Season Lookup'!$D$15),"Winter"))))</f>
        <v>Winter</v>
      </c>
      <c r="L60" s="3" t="str">
        <f>VLOOKUP(F60,'Season Lookup'!$A$1:$B$13,2,0)</f>
        <v>Winter</v>
      </c>
      <c r="M60" t="s">
        <v>78</v>
      </c>
      <c r="N60" t="s">
        <v>13</v>
      </c>
      <c r="O60" t="s">
        <v>36</v>
      </c>
      <c r="P60" t="str">
        <f t="shared" si="20"/>
        <v>Yes</v>
      </c>
      <c r="Q60" t="str">
        <f t="shared" si="21"/>
        <v>No</v>
      </c>
      <c r="R60" t="str">
        <f t="shared" si="22"/>
        <v>No</v>
      </c>
      <c r="T60" t="s">
        <v>14</v>
      </c>
      <c r="U60" t="s">
        <v>213</v>
      </c>
      <c r="V60" t="str">
        <f t="shared" si="23"/>
        <v>Intersection</v>
      </c>
      <c r="W60" t="s">
        <v>214</v>
      </c>
      <c r="X60">
        <v>42.398823999999998</v>
      </c>
      <c r="Y60">
        <v>-71.131961000000004</v>
      </c>
      <c r="Z60" t="s">
        <v>215</v>
      </c>
    </row>
    <row r="61" spans="1:26">
      <c r="A61">
        <v>23714</v>
      </c>
      <c r="B61" s="1">
        <v>40199.916655092595</v>
      </c>
      <c r="C61" s="1">
        <f t="shared" si="12"/>
        <v>40179</v>
      </c>
      <c r="D61" s="4">
        <f t="shared" si="13"/>
        <v>5.5555555555555552E-2</v>
      </c>
      <c r="E61" s="3">
        <f t="shared" si="14"/>
        <v>2010</v>
      </c>
      <c r="F61" s="3">
        <f t="shared" si="15"/>
        <v>1</v>
      </c>
      <c r="G61" s="3">
        <f t="shared" si="16"/>
        <v>21</v>
      </c>
      <c r="H61" s="3">
        <f t="shared" si="17"/>
        <v>21</v>
      </c>
      <c r="I61" s="3">
        <f t="shared" si="18"/>
        <v>59</v>
      </c>
      <c r="J61" s="3">
        <f t="shared" si="19"/>
        <v>5</v>
      </c>
      <c r="K61" s="3" t="str">
        <f>IF(AND(D61&gt;='Season Lookup'!$D$15,D61&lt;'Season Lookup'!$D$16),"Spring",IF(AND(D61&gt;='Season Lookup'!$D$16,D61&lt;'Season Lookup'!$D$17),"Summer",IF(AND(D61&gt;='Season Lookup'!$D$17,D61&lt;'Season Lookup'!$D$18),"Fall",IF(OR(D61&gt;='Season Lookup'!$D$18,D61&lt;'Season Lookup'!$D$15),"Winter"))))</f>
        <v>Winter</v>
      </c>
      <c r="L61" s="3" t="str">
        <f>VLOOKUP(F61,'Season Lookup'!$A$1:$B$13,2,0)</f>
        <v>Winter</v>
      </c>
      <c r="M61" t="s">
        <v>78</v>
      </c>
      <c r="N61" t="s">
        <v>13</v>
      </c>
      <c r="O61" t="s">
        <v>23</v>
      </c>
      <c r="P61" t="str">
        <f t="shared" si="20"/>
        <v>Yes</v>
      </c>
      <c r="Q61" t="str">
        <f t="shared" si="21"/>
        <v>No</v>
      </c>
      <c r="R61" t="str">
        <f t="shared" si="22"/>
        <v>No</v>
      </c>
      <c r="S61">
        <v>90</v>
      </c>
      <c r="T61" t="s">
        <v>216</v>
      </c>
      <c r="V61" t="str">
        <f t="shared" si="23"/>
        <v>Non Intersection</v>
      </c>
      <c r="W61" t="s">
        <v>217</v>
      </c>
      <c r="X61">
        <v>42.363875</v>
      </c>
      <c r="Y61">
        <v>-71.093283</v>
      </c>
      <c r="Z61" t="s">
        <v>218</v>
      </c>
    </row>
    <row r="62" spans="1:26">
      <c r="A62">
        <v>23715</v>
      </c>
      <c r="B62" s="1">
        <v>40200.847210648149</v>
      </c>
      <c r="C62" s="1">
        <f t="shared" si="12"/>
        <v>40179</v>
      </c>
      <c r="D62" s="4">
        <f t="shared" si="13"/>
        <v>5.8333333333333334E-2</v>
      </c>
      <c r="E62" s="3">
        <f t="shared" si="14"/>
        <v>2010</v>
      </c>
      <c r="F62" s="3">
        <f t="shared" si="15"/>
        <v>1</v>
      </c>
      <c r="G62" s="3">
        <f t="shared" si="16"/>
        <v>22</v>
      </c>
      <c r="H62" s="3">
        <f t="shared" si="17"/>
        <v>20</v>
      </c>
      <c r="I62" s="3">
        <f t="shared" si="18"/>
        <v>19</v>
      </c>
      <c r="J62" s="3">
        <f t="shared" si="19"/>
        <v>6</v>
      </c>
      <c r="K62" s="3" t="str">
        <f>IF(AND(D62&gt;='Season Lookup'!$D$15,D62&lt;'Season Lookup'!$D$16),"Spring",IF(AND(D62&gt;='Season Lookup'!$D$16,D62&lt;'Season Lookup'!$D$17),"Summer",IF(AND(D62&gt;='Season Lookup'!$D$17,D62&lt;'Season Lookup'!$D$18),"Fall",IF(OR(D62&gt;='Season Lookup'!$D$18,D62&lt;'Season Lookup'!$D$15),"Winter"))))</f>
        <v>Winter</v>
      </c>
      <c r="L62" s="3" t="str">
        <f>VLOOKUP(F62,'Season Lookup'!$A$1:$B$13,2,0)</f>
        <v>Winter</v>
      </c>
      <c r="M62" t="s">
        <v>12</v>
      </c>
      <c r="N62" t="s">
        <v>13</v>
      </c>
      <c r="O62" t="s">
        <v>13</v>
      </c>
      <c r="P62" t="str">
        <f t="shared" si="20"/>
        <v>Yes</v>
      </c>
      <c r="Q62" t="str">
        <f t="shared" si="21"/>
        <v>No</v>
      </c>
      <c r="R62" t="str">
        <f t="shared" si="22"/>
        <v>No</v>
      </c>
      <c r="S62">
        <v>20</v>
      </c>
      <c r="T62" t="s">
        <v>219</v>
      </c>
      <c r="V62" t="str">
        <f t="shared" si="23"/>
        <v>Non Intersection</v>
      </c>
      <c r="W62" t="s">
        <v>220</v>
      </c>
      <c r="X62">
        <v>42.382444999999997</v>
      </c>
      <c r="Y62">
        <v>-71.117788000000004</v>
      </c>
      <c r="Z62" t="s">
        <v>221</v>
      </c>
    </row>
    <row r="63" spans="1:26">
      <c r="A63">
        <v>23717</v>
      </c>
      <c r="B63" s="1">
        <v>40200.552083333336</v>
      </c>
      <c r="C63" s="1">
        <f t="shared" si="12"/>
        <v>40179</v>
      </c>
      <c r="D63" s="4">
        <f t="shared" si="13"/>
        <v>5.8333333333333334E-2</v>
      </c>
      <c r="E63" s="3">
        <f t="shared" si="14"/>
        <v>2010</v>
      </c>
      <c r="F63" s="3">
        <f t="shared" si="15"/>
        <v>1</v>
      </c>
      <c r="G63" s="3">
        <f t="shared" si="16"/>
        <v>22</v>
      </c>
      <c r="H63" s="3">
        <f t="shared" si="17"/>
        <v>13</v>
      </c>
      <c r="I63" s="3">
        <f t="shared" si="18"/>
        <v>15</v>
      </c>
      <c r="J63" s="3">
        <f t="shared" si="19"/>
        <v>6</v>
      </c>
      <c r="K63" s="3" t="str">
        <f>IF(AND(D63&gt;='Season Lookup'!$D$15,D63&lt;'Season Lookup'!$D$16),"Spring",IF(AND(D63&gt;='Season Lookup'!$D$16,D63&lt;'Season Lookup'!$D$17),"Summer",IF(AND(D63&gt;='Season Lookup'!$D$17,D63&lt;'Season Lookup'!$D$18),"Fall",IF(OR(D63&gt;='Season Lookup'!$D$18,D63&lt;'Season Lookup'!$D$15),"Winter"))))</f>
        <v>Winter</v>
      </c>
      <c r="L63" s="3" t="str">
        <f>VLOOKUP(F63,'Season Lookup'!$A$1:$B$13,2,0)</f>
        <v>Winter</v>
      </c>
      <c r="M63" t="s">
        <v>12</v>
      </c>
      <c r="N63" t="s">
        <v>13</v>
      </c>
      <c r="O63" t="s">
        <v>132</v>
      </c>
      <c r="P63" t="str">
        <f t="shared" si="20"/>
        <v>Yes</v>
      </c>
      <c r="Q63" t="str">
        <f t="shared" si="21"/>
        <v>Yes</v>
      </c>
      <c r="R63" t="str">
        <f t="shared" si="22"/>
        <v>No</v>
      </c>
      <c r="T63" t="s">
        <v>202</v>
      </c>
      <c r="U63" t="s">
        <v>14</v>
      </c>
      <c r="V63" t="str">
        <f t="shared" si="23"/>
        <v>Intersection</v>
      </c>
      <c r="W63" t="s">
        <v>222</v>
      </c>
      <c r="X63">
        <v>42.360154000000001</v>
      </c>
      <c r="Y63">
        <v>-71.094881999999998</v>
      </c>
      <c r="Z63" t="s">
        <v>223</v>
      </c>
    </row>
    <row r="64" spans="1:26">
      <c r="A64">
        <v>23720</v>
      </c>
      <c r="B64" s="1">
        <v>40200.625</v>
      </c>
      <c r="C64" s="1">
        <f t="shared" si="12"/>
        <v>40179</v>
      </c>
      <c r="D64" s="4">
        <f t="shared" si="13"/>
        <v>5.8333333333333334E-2</v>
      </c>
      <c r="E64" s="3">
        <f t="shared" si="14"/>
        <v>2010</v>
      </c>
      <c r="F64" s="3">
        <f t="shared" si="15"/>
        <v>1</v>
      </c>
      <c r="G64" s="3">
        <f t="shared" si="16"/>
        <v>22</v>
      </c>
      <c r="H64" s="3">
        <f t="shared" si="17"/>
        <v>15</v>
      </c>
      <c r="I64" s="3">
        <f t="shared" si="18"/>
        <v>0</v>
      </c>
      <c r="J64" s="3">
        <f t="shared" si="19"/>
        <v>6</v>
      </c>
      <c r="K64" s="3" t="str">
        <f>IF(AND(D64&gt;='Season Lookup'!$D$15,D64&lt;'Season Lookup'!$D$16),"Spring",IF(AND(D64&gt;='Season Lookup'!$D$16,D64&lt;'Season Lookup'!$D$17),"Summer",IF(AND(D64&gt;='Season Lookup'!$D$17,D64&lt;'Season Lookup'!$D$18),"Fall",IF(OR(D64&gt;='Season Lookup'!$D$18,D64&lt;'Season Lookup'!$D$15),"Winter"))))</f>
        <v>Winter</v>
      </c>
      <c r="L64" s="3" t="str">
        <f>VLOOKUP(F64,'Season Lookup'!$A$1:$B$13,2,0)</f>
        <v>Winter</v>
      </c>
      <c r="M64" t="s">
        <v>12</v>
      </c>
      <c r="N64" t="s">
        <v>13</v>
      </c>
      <c r="O64" t="s">
        <v>13</v>
      </c>
      <c r="P64" t="str">
        <f t="shared" si="20"/>
        <v>Yes</v>
      </c>
      <c r="Q64" t="str">
        <f t="shared" si="21"/>
        <v>No</v>
      </c>
      <c r="R64" t="str">
        <f t="shared" si="22"/>
        <v>No</v>
      </c>
      <c r="S64">
        <v>14</v>
      </c>
      <c r="T64" t="s">
        <v>224</v>
      </c>
      <c r="V64" t="str">
        <f t="shared" si="23"/>
        <v>Non Intersection</v>
      </c>
      <c r="W64" t="s">
        <v>225</v>
      </c>
      <c r="X64">
        <v>42.376185</v>
      </c>
      <c r="Y64">
        <v>-71.112382999999994</v>
      </c>
      <c r="Z64" t="s">
        <v>226</v>
      </c>
    </row>
    <row r="65" spans="1:26">
      <c r="A65">
        <v>23724</v>
      </c>
      <c r="B65" s="1">
        <v>40200.984016203707</v>
      </c>
      <c r="C65" s="1">
        <f t="shared" si="12"/>
        <v>40179</v>
      </c>
      <c r="D65" s="4">
        <f t="shared" si="13"/>
        <v>5.8333333333333334E-2</v>
      </c>
      <c r="E65" s="3">
        <f t="shared" si="14"/>
        <v>2010</v>
      </c>
      <c r="F65" s="3">
        <f t="shared" si="15"/>
        <v>1</v>
      </c>
      <c r="G65" s="3">
        <f t="shared" si="16"/>
        <v>22</v>
      </c>
      <c r="H65" s="3">
        <f t="shared" si="17"/>
        <v>23</v>
      </c>
      <c r="I65" s="3">
        <f t="shared" si="18"/>
        <v>36</v>
      </c>
      <c r="J65" s="3">
        <f t="shared" si="19"/>
        <v>6</v>
      </c>
      <c r="K65" s="3" t="str">
        <f>IF(AND(D65&gt;='Season Lookup'!$D$15,D65&lt;'Season Lookup'!$D$16),"Spring",IF(AND(D65&gt;='Season Lookup'!$D$16,D65&lt;'Season Lookup'!$D$17),"Summer",IF(AND(D65&gt;='Season Lookup'!$D$17,D65&lt;'Season Lookup'!$D$18),"Fall",IF(OR(D65&gt;='Season Lookup'!$D$18,D65&lt;'Season Lookup'!$D$15),"Winter"))))</f>
        <v>Winter</v>
      </c>
      <c r="L65" s="3" t="str">
        <f>VLOOKUP(F65,'Season Lookup'!$A$1:$B$13,2,0)</f>
        <v>Winter</v>
      </c>
      <c r="M65" t="s">
        <v>12</v>
      </c>
      <c r="N65" t="s">
        <v>13</v>
      </c>
      <c r="O65" t="s">
        <v>13</v>
      </c>
      <c r="P65" t="str">
        <f t="shared" si="20"/>
        <v>Yes</v>
      </c>
      <c r="Q65" t="str">
        <f t="shared" si="21"/>
        <v>No</v>
      </c>
      <c r="R65" t="str">
        <f t="shared" si="22"/>
        <v>No</v>
      </c>
      <c r="S65">
        <v>55</v>
      </c>
      <c r="T65" t="s">
        <v>101</v>
      </c>
      <c r="V65" t="str">
        <f t="shared" si="23"/>
        <v>Non Intersection</v>
      </c>
      <c r="W65" t="s">
        <v>227</v>
      </c>
      <c r="X65">
        <v>42.364918000000003</v>
      </c>
      <c r="Y65">
        <v>-71.099151000000006</v>
      </c>
      <c r="Z65" t="s">
        <v>228</v>
      </c>
    </row>
    <row r="66" spans="1:26">
      <c r="A66">
        <v>23716</v>
      </c>
      <c r="B66" s="1">
        <v>40201.811111111114</v>
      </c>
      <c r="C66" s="1">
        <f t="shared" si="12"/>
        <v>40179</v>
      </c>
      <c r="D66" s="4">
        <f t="shared" si="13"/>
        <v>6.1111111111111109E-2</v>
      </c>
      <c r="E66" s="3">
        <f t="shared" si="14"/>
        <v>2010</v>
      </c>
      <c r="F66" s="3">
        <f t="shared" si="15"/>
        <v>1</v>
      </c>
      <c r="G66" s="3">
        <f t="shared" si="16"/>
        <v>23</v>
      </c>
      <c r="H66" s="3">
        <f t="shared" si="17"/>
        <v>19</v>
      </c>
      <c r="I66" s="3">
        <f t="shared" si="18"/>
        <v>28</v>
      </c>
      <c r="J66" s="3">
        <f t="shared" si="19"/>
        <v>7</v>
      </c>
      <c r="K66" s="3" t="str">
        <f>IF(AND(D66&gt;='Season Lookup'!$D$15,D66&lt;'Season Lookup'!$D$16),"Spring",IF(AND(D66&gt;='Season Lookup'!$D$16,D66&lt;'Season Lookup'!$D$17),"Summer",IF(AND(D66&gt;='Season Lookup'!$D$17,D66&lt;'Season Lookup'!$D$18),"Fall",IF(OR(D66&gt;='Season Lookup'!$D$18,D66&lt;'Season Lookup'!$D$15),"Winter"))))</f>
        <v>Winter</v>
      </c>
      <c r="L66" s="3" t="str">
        <f>VLOOKUP(F66,'Season Lookup'!$A$1:$B$13,2,0)</f>
        <v>Winter</v>
      </c>
      <c r="M66" t="s">
        <v>31</v>
      </c>
      <c r="N66" t="s">
        <v>13</v>
      </c>
      <c r="O66" t="s">
        <v>13</v>
      </c>
      <c r="P66" t="str">
        <f t="shared" si="20"/>
        <v>Yes</v>
      </c>
      <c r="Q66" t="str">
        <f t="shared" si="21"/>
        <v>No</v>
      </c>
      <c r="R66" t="str">
        <f t="shared" si="22"/>
        <v>No</v>
      </c>
      <c r="T66" t="s">
        <v>229</v>
      </c>
      <c r="U66" t="s">
        <v>230</v>
      </c>
      <c r="V66" t="str">
        <f t="shared" si="23"/>
        <v>Intersection</v>
      </c>
      <c r="W66" t="s">
        <v>231</v>
      </c>
      <c r="X66">
        <v>42.369895</v>
      </c>
      <c r="Y66">
        <v>-71.116821999999999</v>
      </c>
      <c r="Z66" t="s">
        <v>232</v>
      </c>
    </row>
    <row r="67" spans="1:26">
      <c r="A67">
        <v>23719</v>
      </c>
      <c r="B67" s="1">
        <v>40202.554166666669</v>
      </c>
      <c r="C67" s="1">
        <f t="shared" si="12"/>
        <v>40179</v>
      </c>
      <c r="D67" s="4">
        <f t="shared" si="13"/>
        <v>6.3888888888888884E-2</v>
      </c>
      <c r="E67" s="3">
        <f t="shared" si="14"/>
        <v>2010</v>
      </c>
      <c r="F67" s="3">
        <f t="shared" si="15"/>
        <v>1</v>
      </c>
      <c r="G67" s="3">
        <f t="shared" si="16"/>
        <v>24</v>
      </c>
      <c r="H67" s="3">
        <f t="shared" si="17"/>
        <v>13</v>
      </c>
      <c r="I67" s="3">
        <f t="shared" si="18"/>
        <v>18</v>
      </c>
      <c r="J67" s="3">
        <f t="shared" si="19"/>
        <v>1</v>
      </c>
      <c r="K67" s="3" t="str">
        <f>IF(AND(D67&gt;='Season Lookup'!$D$15,D67&lt;'Season Lookup'!$D$16),"Spring",IF(AND(D67&gt;='Season Lookup'!$D$16,D67&lt;'Season Lookup'!$D$17),"Summer",IF(AND(D67&gt;='Season Lookup'!$D$17,D67&lt;'Season Lookup'!$D$18),"Fall",IF(OR(D67&gt;='Season Lookup'!$D$18,D67&lt;'Season Lookup'!$D$15),"Winter"))))</f>
        <v>Winter</v>
      </c>
      <c r="L67" s="3" t="str">
        <f>VLOOKUP(F67,'Season Lookup'!$A$1:$B$13,2,0)</f>
        <v>Winter</v>
      </c>
      <c r="M67" t="s">
        <v>48</v>
      </c>
      <c r="N67" t="s">
        <v>13</v>
      </c>
      <c r="O67" t="s">
        <v>36</v>
      </c>
      <c r="P67" t="str">
        <f t="shared" si="20"/>
        <v>Yes</v>
      </c>
      <c r="Q67" t="str">
        <f t="shared" si="21"/>
        <v>No</v>
      </c>
      <c r="R67" t="str">
        <f t="shared" si="22"/>
        <v>No</v>
      </c>
      <c r="T67" t="s">
        <v>142</v>
      </c>
      <c r="U67" t="s">
        <v>233</v>
      </c>
      <c r="V67" t="str">
        <f t="shared" si="23"/>
        <v>Intersection</v>
      </c>
      <c r="W67" t="s">
        <v>234</v>
      </c>
      <c r="X67">
        <v>42.381244000000002</v>
      </c>
      <c r="Y67">
        <v>-71.138114000000002</v>
      </c>
      <c r="Z67" t="s">
        <v>235</v>
      </c>
    </row>
    <row r="68" spans="1:26">
      <c r="A68">
        <v>23721</v>
      </c>
      <c r="B68" s="1">
        <v>40203.447905092595</v>
      </c>
      <c r="C68" s="1">
        <f t="shared" si="12"/>
        <v>40179</v>
      </c>
      <c r="D68" s="4">
        <f t="shared" si="13"/>
        <v>6.6666666666666666E-2</v>
      </c>
      <c r="E68" s="3">
        <f t="shared" si="14"/>
        <v>2010</v>
      </c>
      <c r="F68" s="3">
        <f t="shared" si="15"/>
        <v>1</v>
      </c>
      <c r="G68" s="3">
        <f t="shared" si="16"/>
        <v>25</v>
      </c>
      <c r="H68" s="3">
        <f t="shared" si="17"/>
        <v>10</v>
      </c>
      <c r="I68" s="3">
        <f t="shared" si="18"/>
        <v>44</v>
      </c>
      <c r="J68" s="3">
        <f t="shared" si="19"/>
        <v>2</v>
      </c>
      <c r="K68" s="3" t="str">
        <f>IF(AND(D68&gt;='Season Lookup'!$D$15,D68&lt;'Season Lookup'!$D$16),"Spring",IF(AND(D68&gt;='Season Lookup'!$D$16,D68&lt;'Season Lookup'!$D$17),"Summer",IF(AND(D68&gt;='Season Lookup'!$D$17,D68&lt;'Season Lookup'!$D$18),"Fall",IF(OR(D68&gt;='Season Lookup'!$D$18,D68&lt;'Season Lookup'!$D$15),"Winter"))))</f>
        <v>Winter</v>
      </c>
      <c r="L68" s="3" t="str">
        <f>VLOOKUP(F68,'Season Lookup'!$A$1:$B$13,2,0)</f>
        <v>Winter</v>
      </c>
      <c r="M68" t="s">
        <v>56</v>
      </c>
      <c r="N68" t="s">
        <v>13</v>
      </c>
      <c r="O68" t="s">
        <v>23</v>
      </c>
      <c r="P68" t="str">
        <f t="shared" si="20"/>
        <v>Yes</v>
      </c>
      <c r="Q68" t="str">
        <f t="shared" si="21"/>
        <v>No</v>
      </c>
      <c r="R68" t="str">
        <f t="shared" si="22"/>
        <v>No</v>
      </c>
      <c r="S68">
        <v>730</v>
      </c>
      <c r="T68" t="s">
        <v>203</v>
      </c>
      <c r="V68" t="str">
        <f t="shared" si="23"/>
        <v>Non Intersection</v>
      </c>
      <c r="W68" t="s">
        <v>236</v>
      </c>
      <c r="X68">
        <v>42.357376000000002</v>
      </c>
      <c r="Y68">
        <v>-71.114491999999998</v>
      </c>
      <c r="Z68" t="s">
        <v>237</v>
      </c>
    </row>
    <row r="69" spans="1:26">
      <c r="A69">
        <v>23722</v>
      </c>
      <c r="B69" s="1">
        <v>40203.638888888891</v>
      </c>
      <c r="C69" s="1">
        <f t="shared" si="12"/>
        <v>40179</v>
      </c>
      <c r="D69" s="4">
        <f t="shared" si="13"/>
        <v>6.6666666666666666E-2</v>
      </c>
      <c r="E69" s="3">
        <f t="shared" si="14"/>
        <v>2010</v>
      </c>
      <c r="F69" s="3">
        <f t="shared" si="15"/>
        <v>1</v>
      </c>
      <c r="G69" s="3">
        <f t="shared" si="16"/>
        <v>25</v>
      </c>
      <c r="H69" s="3">
        <f t="shared" si="17"/>
        <v>15</v>
      </c>
      <c r="I69" s="3">
        <f t="shared" si="18"/>
        <v>20</v>
      </c>
      <c r="J69" s="3">
        <f t="shared" si="19"/>
        <v>2</v>
      </c>
      <c r="K69" s="3" t="str">
        <f>IF(AND(D69&gt;='Season Lookup'!$D$15,D69&lt;'Season Lookup'!$D$16),"Spring",IF(AND(D69&gt;='Season Lookup'!$D$16,D69&lt;'Season Lookup'!$D$17),"Summer",IF(AND(D69&gt;='Season Lookup'!$D$17,D69&lt;'Season Lookup'!$D$18),"Fall",IF(OR(D69&gt;='Season Lookup'!$D$18,D69&lt;'Season Lookup'!$D$15),"Winter"))))</f>
        <v>Winter</v>
      </c>
      <c r="L69" s="3" t="str">
        <f>VLOOKUP(F69,'Season Lookup'!$A$1:$B$13,2,0)</f>
        <v>Winter</v>
      </c>
      <c r="M69" t="s">
        <v>56</v>
      </c>
      <c r="N69" t="s">
        <v>13</v>
      </c>
      <c r="O69" t="s">
        <v>152</v>
      </c>
      <c r="P69" t="str">
        <f t="shared" si="20"/>
        <v>Yes</v>
      </c>
      <c r="Q69" t="str">
        <f t="shared" si="21"/>
        <v>No</v>
      </c>
      <c r="R69" t="str">
        <f t="shared" si="22"/>
        <v>Yes</v>
      </c>
      <c r="T69" t="s">
        <v>238</v>
      </c>
      <c r="V69" t="str">
        <f t="shared" si="23"/>
        <v>Intersection</v>
      </c>
      <c r="W69" t="s">
        <v>239</v>
      </c>
      <c r="X69">
        <v>0</v>
      </c>
      <c r="Y69">
        <v>0</v>
      </c>
      <c r="Z69" t="s">
        <v>81</v>
      </c>
    </row>
    <row r="70" spans="1:26">
      <c r="A70">
        <v>23723</v>
      </c>
      <c r="B70" s="1">
        <v>40203.92359953704</v>
      </c>
      <c r="C70" s="1">
        <f t="shared" si="12"/>
        <v>40179</v>
      </c>
      <c r="D70" s="4">
        <f t="shared" si="13"/>
        <v>6.6666666666666666E-2</v>
      </c>
      <c r="E70" s="3">
        <f t="shared" si="14"/>
        <v>2010</v>
      </c>
      <c r="F70" s="3">
        <f t="shared" si="15"/>
        <v>1</v>
      </c>
      <c r="G70" s="3">
        <f t="shared" si="16"/>
        <v>25</v>
      </c>
      <c r="H70" s="3">
        <f t="shared" si="17"/>
        <v>22</v>
      </c>
      <c r="I70" s="3">
        <f t="shared" si="18"/>
        <v>9</v>
      </c>
      <c r="J70" s="3">
        <f t="shared" si="19"/>
        <v>2</v>
      </c>
      <c r="K70" s="3" t="str">
        <f>IF(AND(D70&gt;='Season Lookup'!$D$15,D70&lt;'Season Lookup'!$D$16),"Spring",IF(AND(D70&gt;='Season Lookup'!$D$16,D70&lt;'Season Lookup'!$D$17),"Summer",IF(AND(D70&gt;='Season Lookup'!$D$17,D70&lt;'Season Lookup'!$D$18),"Fall",IF(OR(D70&gt;='Season Lookup'!$D$18,D70&lt;'Season Lookup'!$D$15),"Winter"))))</f>
        <v>Winter</v>
      </c>
      <c r="L70" s="3" t="str">
        <f>VLOOKUP(F70,'Season Lookup'!$A$1:$B$13,2,0)</f>
        <v>Winter</v>
      </c>
      <c r="M70" t="s">
        <v>56</v>
      </c>
      <c r="N70" t="s">
        <v>13</v>
      </c>
      <c r="O70" t="s">
        <v>36</v>
      </c>
      <c r="P70" t="str">
        <f t="shared" si="20"/>
        <v>Yes</v>
      </c>
      <c r="Q70" t="str">
        <f t="shared" si="21"/>
        <v>No</v>
      </c>
      <c r="R70" t="str">
        <f t="shared" si="22"/>
        <v>No</v>
      </c>
      <c r="S70">
        <v>1</v>
      </c>
      <c r="T70" t="s">
        <v>74</v>
      </c>
      <c r="V70" t="str">
        <f t="shared" si="23"/>
        <v>Non Intersection</v>
      </c>
      <c r="W70" t="s">
        <v>240</v>
      </c>
      <c r="X70">
        <v>42.365231999999999</v>
      </c>
      <c r="Y70">
        <v>-71.090064999999996</v>
      </c>
      <c r="Z70" t="s">
        <v>241</v>
      </c>
    </row>
    <row r="71" spans="1:26">
      <c r="A71">
        <v>23734</v>
      </c>
      <c r="B71" s="1">
        <v>40203.75</v>
      </c>
      <c r="C71" s="1">
        <f t="shared" si="12"/>
        <v>40179</v>
      </c>
      <c r="D71" s="4">
        <f t="shared" si="13"/>
        <v>6.6666666666666666E-2</v>
      </c>
      <c r="E71" s="3">
        <f t="shared" si="14"/>
        <v>2010</v>
      </c>
      <c r="F71" s="3">
        <f t="shared" si="15"/>
        <v>1</v>
      </c>
      <c r="G71" s="3">
        <f t="shared" si="16"/>
        <v>25</v>
      </c>
      <c r="H71" s="3">
        <f t="shared" si="17"/>
        <v>18</v>
      </c>
      <c r="I71" s="3">
        <f t="shared" si="18"/>
        <v>0</v>
      </c>
      <c r="J71" s="3">
        <f t="shared" si="19"/>
        <v>2</v>
      </c>
      <c r="K71" s="3" t="str">
        <f>IF(AND(D71&gt;='Season Lookup'!$D$15,D71&lt;'Season Lookup'!$D$16),"Spring",IF(AND(D71&gt;='Season Lookup'!$D$16,D71&lt;'Season Lookup'!$D$17),"Summer",IF(AND(D71&gt;='Season Lookup'!$D$17,D71&lt;'Season Lookup'!$D$18),"Fall",IF(OR(D71&gt;='Season Lookup'!$D$18,D71&lt;'Season Lookup'!$D$15),"Winter"))))</f>
        <v>Winter</v>
      </c>
      <c r="L71" s="3" t="str">
        <f>VLOOKUP(F71,'Season Lookup'!$A$1:$B$13,2,0)</f>
        <v>Winter</v>
      </c>
      <c r="M71" t="s">
        <v>56</v>
      </c>
      <c r="N71" t="s">
        <v>13</v>
      </c>
      <c r="O71" t="s">
        <v>23</v>
      </c>
      <c r="P71" t="str">
        <f t="shared" si="20"/>
        <v>Yes</v>
      </c>
      <c r="Q71" t="str">
        <f t="shared" si="21"/>
        <v>No</v>
      </c>
      <c r="R71" t="str">
        <f t="shared" si="22"/>
        <v>No</v>
      </c>
      <c r="S71">
        <v>186</v>
      </c>
      <c r="T71" t="s">
        <v>170</v>
      </c>
      <c r="V71" t="str">
        <f t="shared" si="23"/>
        <v>Non Intersection</v>
      </c>
      <c r="W71" t="s">
        <v>242</v>
      </c>
      <c r="X71">
        <v>42.391032000000003</v>
      </c>
      <c r="Y71">
        <v>-71.141350000000003</v>
      </c>
      <c r="Z71" t="s">
        <v>243</v>
      </c>
    </row>
    <row r="72" spans="1:26">
      <c r="A72">
        <v>23755</v>
      </c>
      <c r="B72" s="1">
        <v>40203.706932870373</v>
      </c>
      <c r="C72" s="1">
        <f t="shared" si="12"/>
        <v>40179</v>
      </c>
      <c r="D72" s="4">
        <f t="shared" si="13"/>
        <v>6.6666666666666666E-2</v>
      </c>
      <c r="E72" s="3">
        <f t="shared" si="14"/>
        <v>2010</v>
      </c>
      <c r="F72" s="3">
        <f t="shared" si="15"/>
        <v>1</v>
      </c>
      <c r="G72" s="3">
        <f t="shared" si="16"/>
        <v>25</v>
      </c>
      <c r="H72" s="3">
        <f t="shared" si="17"/>
        <v>16</v>
      </c>
      <c r="I72" s="3">
        <f t="shared" si="18"/>
        <v>57</v>
      </c>
      <c r="J72" s="3">
        <f t="shared" si="19"/>
        <v>2</v>
      </c>
      <c r="K72" s="3" t="str">
        <f>IF(AND(D72&gt;='Season Lookup'!$D$15,D72&lt;'Season Lookup'!$D$16),"Spring",IF(AND(D72&gt;='Season Lookup'!$D$16,D72&lt;'Season Lookup'!$D$17),"Summer",IF(AND(D72&gt;='Season Lookup'!$D$17,D72&lt;'Season Lookup'!$D$18),"Fall",IF(OR(D72&gt;='Season Lookup'!$D$18,D72&lt;'Season Lookup'!$D$15),"Winter"))))</f>
        <v>Winter</v>
      </c>
      <c r="L72" s="3" t="str">
        <f>VLOOKUP(F72,'Season Lookup'!$A$1:$B$13,2,0)</f>
        <v>Winter</v>
      </c>
      <c r="M72" t="s">
        <v>56</v>
      </c>
      <c r="N72" t="s">
        <v>13</v>
      </c>
      <c r="O72" t="s">
        <v>13</v>
      </c>
      <c r="P72" t="str">
        <f t="shared" si="20"/>
        <v>Yes</v>
      </c>
      <c r="Q72" t="str">
        <f t="shared" si="21"/>
        <v>No</v>
      </c>
      <c r="R72" t="str">
        <f t="shared" si="22"/>
        <v>No</v>
      </c>
      <c r="T72" t="s">
        <v>19</v>
      </c>
      <c r="U72" t="s">
        <v>189</v>
      </c>
      <c r="V72" t="str">
        <f t="shared" si="23"/>
        <v>Intersection</v>
      </c>
      <c r="W72" t="s">
        <v>244</v>
      </c>
      <c r="X72">
        <v>42.372750000000003</v>
      </c>
      <c r="Y72">
        <v>-71.093288000000001</v>
      </c>
      <c r="Z72" t="s">
        <v>245</v>
      </c>
    </row>
    <row r="73" spans="1:26">
      <c r="A73">
        <v>23725</v>
      </c>
      <c r="B73" s="1">
        <v>40204.299305555556</v>
      </c>
      <c r="C73" s="1">
        <f t="shared" si="12"/>
        <v>40179</v>
      </c>
      <c r="D73" s="4">
        <f t="shared" si="13"/>
        <v>6.9444444444444448E-2</v>
      </c>
      <c r="E73" s="3">
        <f t="shared" si="14"/>
        <v>2010</v>
      </c>
      <c r="F73" s="3">
        <f t="shared" si="15"/>
        <v>1</v>
      </c>
      <c r="G73" s="3">
        <f t="shared" si="16"/>
        <v>26</v>
      </c>
      <c r="H73" s="3">
        <f t="shared" si="17"/>
        <v>7</v>
      </c>
      <c r="I73" s="3">
        <f t="shared" si="18"/>
        <v>11</v>
      </c>
      <c r="J73" s="3">
        <f t="shared" si="19"/>
        <v>3</v>
      </c>
      <c r="K73" s="3" t="str">
        <f>IF(AND(D73&gt;='Season Lookup'!$D$15,D73&lt;'Season Lookup'!$D$16),"Spring",IF(AND(D73&gt;='Season Lookup'!$D$16,D73&lt;'Season Lookup'!$D$17),"Summer",IF(AND(D73&gt;='Season Lookup'!$D$17,D73&lt;'Season Lookup'!$D$18),"Fall",IF(OR(D73&gt;='Season Lookup'!$D$18,D73&lt;'Season Lookup'!$D$15),"Winter"))))</f>
        <v>Winter</v>
      </c>
      <c r="L73" s="3" t="str">
        <f>VLOOKUP(F73,'Season Lookup'!$A$1:$B$13,2,0)</f>
        <v>Winter</v>
      </c>
      <c r="M73" t="s">
        <v>73</v>
      </c>
      <c r="N73" t="s">
        <v>13</v>
      </c>
      <c r="O73" t="s">
        <v>246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T73" t="s">
        <v>14</v>
      </c>
      <c r="U73" t="s">
        <v>119</v>
      </c>
      <c r="V73" t="str">
        <f t="shared" si="23"/>
        <v>Intersection</v>
      </c>
      <c r="W73" t="s">
        <v>247</v>
      </c>
      <c r="X73">
        <v>42.360827999999998</v>
      </c>
      <c r="Y73">
        <v>-71.096012000000002</v>
      </c>
      <c r="Z73" t="s">
        <v>248</v>
      </c>
    </row>
    <row r="74" spans="1:26">
      <c r="A74">
        <v>23726</v>
      </c>
      <c r="B74" s="1">
        <v>40204.318055555559</v>
      </c>
      <c r="C74" s="1">
        <f t="shared" si="12"/>
        <v>40179</v>
      </c>
      <c r="D74" s="4">
        <f t="shared" si="13"/>
        <v>6.9444444444444448E-2</v>
      </c>
      <c r="E74" s="3">
        <f t="shared" si="14"/>
        <v>2010</v>
      </c>
      <c r="F74" s="3">
        <f t="shared" si="15"/>
        <v>1</v>
      </c>
      <c r="G74" s="3">
        <f t="shared" si="16"/>
        <v>26</v>
      </c>
      <c r="H74" s="3">
        <f t="shared" si="17"/>
        <v>7</v>
      </c>
      <c r="I74" s="3">
        <f t="shared" si="18"/>
        <v>38</v>
      </c>
      <c r="J74" s="3">
        <f t="shared" si="19"/>
        <v>3</v>
      </c>
      <c r="K74" s="3" t="str">
        <f>IF(AND(D74&gt;='Season Lookup'!$D$15,D74&lt;'Season Lookup'!$D$16),"Spring",IF(AND(D74&gt;='Season Lookup'!$D$16,D74&lt;'Season Lookup'!$D$17),"Summer",IF(AND(D74&gt;='Season Lookup'!$D$17,D74&lt;'Season Lookup'!$D$18),"Fall",IF(OR(D74&gt;='Season Lookup'!$D$18,D74&lt;'Season Lookup'!$D$15),"Winter"))))</f>
        <v>Winter</v>
      </c>
      <c r="L74" s="3" t="str">
        <f>VLOOKUP(F74,'Season Lookup'!$A$1:$B$13,2,0)</f>
        <v>Winter</v>
      </c>
      <c r="M74" t="s">
        <v>73</v>
      </c>
      <c r="N74" t="s">
        <v>13</v>
      </c>
      <c r="O74" t="s">
        <v>13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T74" t="s">
        <v>14</v>
      </c>
      <c r="U74" t="s">
        <v>249</v>
      </c>
      <c r="V74" t="str">
        <f t="shared" si="23"/>
        <v>Intersection</v>
      </c>
      <c r="W74" t="s">
        <v>250</v>
      </c>
      <c r="X74">
        <v>42.361745999999997</v>
      </c>
      <c r="Y74">
        <v>-71.097555999999997</v>
      </c>
      <c r="Z74" t="s">
        <v>251</v>
      </c>
    </row>
    <row r="75" spans="1:26">
      <c r="A75">
        <v>23727</v>
      </c>
      <c r="B75" s="1">
        <v>40204.364583333336</v>
      </c>
      <c r="C75" s="1">
        <f t="shared" si="12"/>
        <v>40179</v>
      </c>
      <c r="D75" s="4">
        <f t="shared" si="13"/>
        <v>6.9444444444444448E-2</v>
      </c>
      <c r="E75" s="3">
        <f t="shared" si="14"/>
        <v>2010</v>
      </c>
      <c r="F75" s="3">
        <f t="shared" si="15"/>
        <v>1</v>
      </c>
      <c r="G75" s="3">
        <f t="shared" si="16"/>
        <v>26</v>
      </c>
      <c r="H75" s="3">
        <f t="shared" si="17"/>
        <v>8</v>
      </c>
      <c r="I75" s="3">
        <f t="shared" si="18"/>
        <v>45</v>
      </c>
      <c r="J75" s="3">
        <f t="shared" si="19"/>
        <v>3</v>
      </c>
      <c r="K75" s="3" t="str">
        <f>IF(AND(D75&gt;='Season Lookup'!$D$15,D75&lt;'Season Lookup'!$D$16),"Spring",IF(AND(D75&gt;='Season Lookup'!$D$16,D75&lt;'Season Lookup'!$D$17),"Summer",IF(AND(D75&gt;='Season Lookup'!$D$17,D75&lt;'Season Lookup'!$D$18),"Fall",IF(OR(D75&gt;='Season Lookup'!$D$18,D75&lt;'Season Lookup'!$D$15),"Winter"))))</f>
        <v>Winter</v>
      </c>
      <c r="L75" s="3" t="str">
        <f>VLOOKUP(F75,'Season Lookup'!$A$1:$B$13,2,0)</f>
        <v>Winter</v>
      </c>
      <c r="M75" t="s">
        <v>73</v>
      </c>
      <c r="N75" t="s">
        <v>13</v>
      </c>
      <c r="O75" t="s">
        <v>13</v>
      </c>
      <c r="P75" t="str">
        <f t="shared" si="20"/>
        <v>Yes</v>
      </c>
      <c r="Q75" t="str">
        <f t="shared" si="21"/>
        <v>No</v>
      </c>
      <c r="R75" t="str">
        <f t="shared" si="22"/>
        <v>No</v>
      </c>
      <c r="T75" t="s">
        <v>252</v>
      </c>
      <c r="U75" t="s">
        <v>253</v>
      </c>
      <c r="V75" t="str">
        <f t="shared" si="23"/>
        <v>Intersection</v>
      </c>
      <c r="W75" t="s">
        <v>254</v>
      </c>
      <c r="X75">
        <v>42.386817000000001</v>
      </c>
      <c r="Y75">
        <v>-71.129168000000007</v>
      </c>
      <c r="Z75" t="s">
        <v>255</v>
      </c>
    </row>
    <row r="76" spans="1:26">
      <c r="A76">
        <v>23728</v>
      </c>
      <c r="B76" s="1">
        <v>40204.625</v>
      </c>
      <c r="C76" s="1">
        <f t="shared" si="12"/>
        <v>40179</v>
      </c>
      <c r="D76" s="4">
        <f t="shared" si="13"/>
        <v>6.9444444444444448E-2</v>
      </c>
      <c r="E76" s="3">
        <f t="shared" si="14"/>
        <v>2010</v>
      </c>
      <c r="F76" s="3">
        <f t="shared" si="15"/>
        <v>1</v>
      </c>
      <c r="G76" s="3">
        <f t="shared" si="16"/>
        <v>26</v>
      </c>
      <c r="H76" s="3">
        <f t="shared" si="17"/>
        <v>15</v>
      </c>
      <c r="I76" s="3">
        <f t="shared" si="18"/>
        <v>0</v>
      </c>
      <c r="J76" s="3">
        <f t="shared" si="19"/>
        <v>3</v>
      </c>
      <c r="K76" s="3" t="str">
        <f>IF(AND(D76&gt;='Season Lookup'!$D$15,D76&lt;'Season Lookup'!$D$16),"Spring",IF(AND(D76&gt;='Season Lookup'!$D$16,D76&lt;'Season Lookup'!$D$17),"Summer",IF(AND(D76&gt;='Season Lookup'!$D$17,D76&lt;'Season Lookup'!$D$18),"Fall",IF(OR(D76&gt;='Season Lookup'!$D$18,D76&lt;'Season Lookup'!$D$15),"Winter"))))</f>
        <v>Winter</v>
      </c>
      <c r="L76" s="3" t="str">
        <f>VLOOKUP(F76,'Season Lookup'!$A$1:$B$13,2,0)</f>
        <v>Winter</v>
      </c>
      <c r="M76" t="s">
        <v>73</v>
      </c>
      <c r="N76" t="s">
        <v>13</v>
      </c>
      <c r="O76" t="s">
        <v>23</v>
      </c>
      <c r="P76" t="str">
        <f t="shared" si="20"/>
        <v>Yes</v>
      </c>
      <c r="Q76" t="str">
        <f t="shared" si="21"/>
        <v>No</v>
      </c>
      <c r="R76" t="str">
        <f t="shared" si="22"/>
        <v>No</v>
      </c>
      <c r="S76">
        <v>302</v>
      </c>
      <c r="T76" t="s">
        <v>19</v>
      </c>
      <c r="V76" t="str">
        <f t="shared" si="23"/>
        <v>Non Intersection</v>
      </c>
      <c r="W76" t="s">
        <v>256</v>
      </c>
      <c r="X76">
        <v>42.372861</v>
      </c>
      <c r="Y76">
        <v>-71.094549999999998</v>
      </c>
      <c r="Z76" t="s">
        <v>257</v>
      </c>
    </row>
    <row r="77" spans="1:26">
      <c r="A77">
        <v>23729</v>
      </c>
      <c r="B77" s="1">
        <v>40204.790972222225</v>
      </c>
      <c r="C77" s="1">
        <f t="shared" si="12"/>
        <v>40179</v>
      </c>
      <c r="D77" s="4">
        <f t="shared" si="13"/>
        <v>6.9444444444444448E-2</v>
      </c>
      <c r="E77" s="3">
        <f t="shared" si="14"/>
        <v>2010</v>
      </c>
      <c r="F77" s="3">
        <f t="shared" si="15"/>
        <v>1</v>
      </c>
      <c r="G77" s="3">
        <f t="shared" si="16"/>
        <v>26</v>
      </c>
      <c r="H77" s="3">
        <f t="shared" si="17"/>
        <v>18</v>
      </c>
      <c r="I77" s="3">
        <f t="shared" si="18"/>
        <v>59</v>
      </c>
      <c r="J77" s="3">
        <f t="shared" si="19"/>
        <v>3</v>
      </c>
      <c r="K77" s="3" t="str">
        <f>IF(AND(D77&gt;='Season Lookup'!$D$15,D77&lt;'Season Lookup'!$D$16),"Spring",IF(AND(D77&gt;='Season Lookup'!$D$16,D77&lt;'Season Lookup'!$D$17),"Summer",IF(AND(D77&gt;='Season Lookup'!$D$17,D77&lt;'Season Lookup'!$D$18),"Fall",IF(OR(D77&gt;='Season Lookup'!$D$18,D77&lt;'Season Lookup'!$D$15),"Winter"))))</f>
        <v>Winter</v>
      </c>
      <c r="L77" s="3" t="str">
        <f>VLOOKUP(F77,'Season Lookup'!$A$1:$B$13,2,0)</f>
        <v>Winter</v>
      </c>
      <c r="M77" t="s">
        <v>73</v>
      </c>
      <c r="N77" t="s">
        <v>13</v>
      </c>
      <c r="O77" t="s">
        <v>152</v>
      </c>
      <c r="P77" t="str">
        <f t="shared" si="20"/>
        <v>Yes</v>
      </c>
      <c r="Q77" t="str">
        <f t="shared" si="21"/>
        <v>No</v>
      </c>
      <c r="R77" t="str">
        <f t="shared" si="22"/>
        <v>Yes</v>
      </c>
      <c r="T77" t="s">
        <v>209</v>
      </c>
      <c r="U77" t="s">
        <v>105</v>
      </c>
      <c r="V77" t="str">
        <f t="shared" si="23"/>
        <v>Intersection</v>
      </c>
      <c r="W77" t="s">
        <v>258</v>
      </c>
      <c r="X77">
        <v>42.364795999999998</v>
      </c>
      <c r="Y77">
        <v>-71.089417999999995</v>
      </c>
      <c r="Z77" t="s">
        <v>259</v>
      </c>
    </row>
    <row r="78" spans="1:26">
      <c r="A78">
        <v>23730</v>
      </c>
      <c r="B78" s="1">
        <v>40204.854155092595</v>
      </c>
      <c r="C78" s="1">
        <f t="shared" si="12"/>
        <v>40179</v>
      </c>
      <c r="D78" s="4">
        <f t="shared" si="13"/>
        <v>6.9444444444444448E-2</v>
      </c>
      <c r="E78" s="3">
        <f t="shared" si="14"/>
        <v>2010</v>
      </c>
      <c r="F78" s="3">
        <f t="shared" si="15"/>
        <v>1</v>
      </c>
      <c r="G78" s="3">
        <f t="shared" si="16"/>
        <v>26</v>
      </c>
      <c r="H78" s="3">
        <f t="shared" si="17"/>
        <v>20</v>
      </c>
      <c r="I78" s="3">
        <f t="shared" si="18"/>
        <v>29</v>
      </c>
      <c r="J78" s="3">
        <f t="shared" si="19"/>
        <v>3</v>
      </c>
      <c r="K78" s="3" t="str">
        <f>IF(AND(D78&gt;='Season Lookup'!$D$15,D78&lt;'Season Lookup'!$D$16),"Spring",IF(AND(D78&gt;='Season Lookup'!$D$16,D78&lt;'Season Lookup'!$D$17),"Summer",IF(AND(D78&gt;='Season Lookup'!$D$17,D78&lt;'Season Lookup'!$D$18),"Fall",IF(OR(D78&gt;='Season Lookup'!$D$18,D78&lt;'Season Lookup'!$D$15),"Winter"))))</f>
        <v>Winter</v>
      </c>
      <c r="L78" s="3" t="str">
        <f>VLOOKUP(F78,'Season Lookup'!$A$1:$B$13,2,0)</f>
        <v>Winter</v>
      </c>
      <c r="M78" t="s">
        <v>73</v>
      </c>
      <c r="N78" t="s">
        <v>13</v>
      </c>
      <c r="O78" t="s">
        <v>23</v>
      </c>
      <c r="P78" t="str">
        <f t="shared" si="20"/>
        <v>Yes</v>
      </c>
      <c r="Q78" t="str">
        <f t="shared" si="21"/>
        <v>No</v>
      </c>
      <c r="R78" t="str">
        <f t="shared" si="22"/>
        <v>No</v>
      </c>
      <c r="T78" t="s">
        <v>260</v>
      </c>
      <c r="U78" t="s">
        <v>261</v>
      </c>
      <c r="V78" t="str">
        <f t="shared" si="23"/>
        <v>Intersection</v>
      </c>
      <c r="W78" t="s">
        <v>262</v>
      </c>
      <c r="X78">
        <v>42.370320999999997</v>
      </c>
      <c r="Y78">
        <v>-71.080010000000001</v>
      </c>
      <c r="Z78" t="s">
        <v>263</v>
      </c>
    </row>
    <row r="79" spans="1:26">
      <c r="A79">
        <v>23735</v>
      </c>
      <c r="B79" s="1">
        <v>40204.270833333336</v>
      </c>
      <c r="C79" s="1">
        <f t="shared" si="12"/>
        <v>40179</v>
      </c>
      <c r="D79" s="4">
        <f t="shared" si="13"/>
        <v>6.9444444444444448E-2</v>
      </c>
      <c r="E79" s="3">
        <f t="shared" si="14"/>
        <v>2010</v>
      </c>
      <c r="F79" s="3">
        <f t="shared" si="15"/>
        <v>1</v>
      </c>
      <c r="G79" s="3">
        <f t="shared" si="16"/>
        <v>26</v>
      </c>
      <c r="H79" s="3">
        <f t="shared" si="17"/>
        <v>6</v>
      </c>
      <c r="I79" s="3">
        <f t="shared" si="18"/>
        <v>30</v>
      </c>
      <c r="J79" s="3">
        <f t="shared" si="19"/>
        <v>3</v>
      </c>
      <c r="K79" s="3" t="str">
        <f>IF(AND(D79&gt;='Season Lookup'!$D$15,D79&lt;'Season Lookup'!$D$16),"Spring",IF(AND(D79&gt;='Season Lookup'!$D$16,D79&lt;'Season Lookup'!$D$17),"Summer",IF(AND(D79&gt;='Season Lookup'!$D$17,D79&lt;'Season Lookup'!$D$18),"Fall",IF(OR(D79&gt;='Season Lookup'!$D$18,D79&lt;'Season Lookup'!$D$15),"Winter"))))</f>
        <v>Winter</v>
      </c>
      <c r="L79" s="3" t="str">
        <f>VLOOKUP(F79,'Season Lookup'!$A$1:$B$13,2,0)</f>
        <v>Winter</v>
      </c>
      <c r="M79" t="s">
        <v>73</v>
      </c>
      <c r="N79" t="s">
        <v>13</v>
      </c>
      <c r="O79" t="s">
        <v>152</v>
      </c>
      <c r="P79" t="str">
        <f t="shared" si="20"/>
        <v>Yes</v>
      </c>
      <c r="Q79" t="str">
        <f t="shared" si="21"/>
        <v>No</v>
      </c>
      <c r="R79" t="str">
        <f t="shared" si="22"/>
        <v>Yes</v>
      </c>
      <c r="T79" t="s">
        <v>166</v>
      </c>
      <c r="U79" t="s">
        <v>57</v>
      </c>
      <c r="V79" t="str">
        <f t="shared" si="23"/>
        <v>Intersection</v>
      </c>
      <c r="W79" t="s">
        <v>264</v>
      </c>
      <c r="X79">
        <v>42.379809999999999</v>
      </c>
      <c r="Y79">
        <v>-71.116491999999994</v>
      </c>
      <c r="Z79" t="s">
        <v>265</v>
      </c>
    </row>
    <row r="80" spans="1:26">
      <c r="A80">
        <v>23756</v>
      </c>
      <c r="B80" s="1">
        <v>40204.48609953704</v>
      </c>
      <c r="C80" s="1">
        <f t="shared" si="12"/>
        <v>40179</v>
      </c>
      <c r="D80" s="4">
        <f t="shared" si="13"/>
        <v>6.9444444444444448E-2</v>
      </c>
      <c r="E80" s="3">
        <f t="shared" si="14"/>
        <v>2010</v>
      </c>
      <c r="F80" s="3">
        <f t="shared" si="15"/>
        <v>1</v>
      </c>
      <c r="G80" s="3">
        <f t="shared" si="16"/>
        <v>26</v>
      </c>
      <c r="H80" s="3">
        <f t="shared" si="17"/>
        <v>11</v>
      </c>
      <c r="I80" s="3">
        <f t="shared" si="18"/>
        <v>39</v>
      </c>
      <c r="J80" s="3">
        <f t="shared" si="19"/>
        <v>3</v>
      </c>
      <c r="K80" s="3" t="str">
        <f>IF(AND(D80&gt;='Season Lookup'!$D$15,D80&lt;'Season Lookup'!$D$16),"Spring",IF(AND(D80&gt;='Season Lookup'!$D$16,D80&lt;'Season Lookup'!$D$17),"Summer",IF(AND(D80&gt;='Season Lookup'!$D$17,D80&lt;'Season Lookup'!$D$18),"Fall",IF(OR(D80&gt;='Season Lookup'!$D$18,D80&lt;'Season Lookup'!$D$15),"Winter"))))</f>
        <v>Winter</v>
      </c>
      <c r="L80" s="3" t="str">
        <f>VLOOKUP(F80,'Season Lookup'!$A$1:$B$13,2,0)</f>
        <v>Winter</v>
      </c>
      <c r="M80" t="s">
        <v>73</v>
      </c>
      <c r="N80" t="s">
        <v>35</v>
      </c>
      <c r="O80" t="s">
        <v>152</v>
      </c>
      <c r="P80" t="str">
        <f t="shared" si="20"/>
        <v>Yes</v>
      </c>
      <c r="Q80" t="str">
        <f t="shared" si="21"/>
        <v>No</v>
      </c>
      <c r="R80" t="str">
        <f t="shared" si="22"/>
        <v>Yes</v>
      </c>
      <c r="T80" t="s">
        <v>27</v>
      </c>
      <c r="U80" t="s">
        <v>14</v>
      </c>
      <c r="V80" t="str">
        <f t="shared" si="23"/>
        <v>Intersection</v>
      </c>
      <c r="W80" t="s">
        <v>266</v>
      </c>
      <c r="X80">
        <v>42.365574000000002</v>
      </c>
      <c r="Y80">
        <v>-71.103990999999994</v>
      </c>
      <c r="Z80" t="s">
        <v>267</v>
      </c>
    </row>
    <row r="81" spans="1:26">
      <c r="A81">
        <v>23736</v>
      </c>
      <c r="B81" s="1">
        <v>40205.347210648149</v>
      </c>
      <c r="C81" s="1">
        <f t="shared" si="12"/>
        <v>40179</v>
      </c>
      <c r="D81" s="4">
        <f t="shared" si="13"/>
        <v>7.2222222222222215E-2</v>
      </c>
      <c r="E81" s="3">
        <f t="shared" si="14"/>
        <v>2010</v>
      </c>
      <c r="F81" s="3">
        <f t="shared" si="15"/>
        <v>1</v>
      </c>
      <c r="G81" s="3">
        <f t="shared" si="16"/>
        <v>27</v>
      </c>
      <c r="H81" s="3">
        <f t="shared" si="17"/>
        <v>8</v>
      </c>
      <c r="I81" s="3">
        <f t="shared" si="18"/>
        <v>19</v>
      </c>
      <c r="J81" s="3">
        <f t="shared" si="19"/>
        <v>4</v>
      </c>
      <c r="K81" s="3" t="str">
        <f>IF(AND(D81&gt;='Season Lookup'!$D$15,D81&lt;'Season Lookup'!$D$16),"Spring",IF(AND(D81&gt;='Season Lookup'!$D$16,D81&lt;'Season Lookup'!$D$17),"Summer",IF(AND(D81&gt;='Season Lookup'!$D$17,D81&lt;'Season Lookup'!$D$18),"Fall",IF(OR(D81&gt;='Season Lookup'!$D$18,D81&lt;'Season Lookup'!$D$15),"Winter"))))</f>
        <v>Winter</v>
      </c>
      <c r="L81" s="3" t="str">
        <f>VLOOKUP(F81,'Season Lookup'!$A$1:$B$13,2,0)</f>
        <v>Winter</v>
      </c>
      <c r="M81" t="s">
        <v>82</v>
      </c>
      <c r="N81" t="s">
        <v>13</v>
      </c>
      <c r="O81" t="s">
        <v>23</v>
      </c>
      <c r="P81" t="str">
        <f t="shared" si="20"/>
        <v>Yes</v>
      </c>
      <c r="Q81" t="str">
        <f t="shared" si="21"/>
        <v>No</v>
      </c>
      <c r="R81" t="str">
        <f t="shared" si="22"/>
        <v>No</v>
      </c>
      <c r="S81">
        <v>49</v>
      </c>
      <c r="T81" t="s">
        <v>268</v>
      </c>
      <c r="U81" t="s">
        <v>269</v>
      </c>
      <c r="V81" t="str">
        <f t="shared" si="23"/>
        <v>Non Intersection</v>
      </c>
      <c r="W81" t="s">
        <v>270</v>
      </c>
      <c r="X81">
        <v>42.389702999999997</v>
      </c>
      <c r="Y81">
        <v>-71.118303999999995</v>
      </c>
      <c r="Z81" t="s">
        <v>271</v>
      </c>
    </row>
    <row r="82" spans="1:26">
      <c r="A82">
        <v>23737</v>
      </c>
      <c r="B82" s="1">
        <v>40205.763182870367</v>
      </c>
      <c r="C82" s="1">
        <f t="shared" si="12"/>
        <v>40179</v>
      </c>
      <c r="D82" s="4">
        <f t="shared" si="13"/>
        <v>7.2222222222222215E-2</v>
      </c>
      <c r="E82" s="3">
        <f t="shared" si="14"/>
        <v>2010</v>
      </c>
      <c r="F82" s="3">
        <f t="shared" si="15"/>
        <v>1</v>
      </c>
      <c r="G82" s="3">
        <f t="shared" si="16"/>
        <v>27</v>
      </c>
      <c r="H82" s="3">
        <f t="shared" si="17"/>
        <v>18</v>
      </c>
      <c r="I82" s="3">
        <f t="shared" si="18"/>
        <v>18</v>
      </c>
      <c r="J82" s="3">
        <f t="shared" si="19"/>
        <v>4</v>
      </c>
      <c r="K82" s="3" t="str">
        <f>IF(AND(D82&gt;='Season Lookup'!$D$15,D82&lt;'Season Lookup'!$D$16),"Spring",IF(AND(D82&gt;='Season Lookup'!$D$16,D82&lt;'Season Lookup'!$D$17),"Summer",IF(AND(D82&gt;='Season Lookup'!$D$17,D82&lt;'Season Lookup'!$D$18),"Fall",IF(OR(D82&gt;='Season Lookup'!$D$18,D82&lt;'Season Lookup'!$D$15),"Winter"))))</f>
        <v>Winter</v>
      </c>
      <c r="L82" s="3" t="str">
        <f>VLOOKUP(F82,'Season Lookup'!$A$1:$B$13,2,0)</f>
        <v>Winter</v>
      </c>
      <c r="M82" t="s">
        <v>82</v>
      </c>
      <c r="N82" t="s">
        <v>13</v>
      </c>
      <c r="O82" t="s">
        <v>13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>
        <v>1</v>
      </c>
      <c r="T82" t="s">
        <v>268</v>
      </c>
      <c r="V82" t="str">
        <f t="shared" si="23"/>
        <v>Non Intersection</v>
      </c>
      <c r="W82" t="s">
        <v>272</v>
      </c>
      <c r="X82">
        <v>42.389237999999999</v>
      </c>
      <c r="Y82">
        <v>-71.119527000000005</v>
      </c>
      <c r="Z82" t="s">
        <v>273</v>
      </c>
    </row>
    <row r="83" spans="1:26">
      <c r="A83">
        <v>23738</v>
      </c>
      <c r="B83" s="1">
        <v>40206.638888888891</v>
      </c>
      <c r="C83" s="1">
        <f t="shared" si="12"/>
        <v>40179</v>
      </c>
      <c r="D83" s="4">
        <f t="shared" si="13"/>
        <v>7.4999999999999997E-2</v>
      </c>
      <c r="E83" s="3">
        <f t="shared" si="14"/>
        <v>2010</v>
      </c>
      <c r="F83" s="3">
        <f t="shared" si="15"/>
        <v>1</v>
      </c>
      <c r="G83" s="3">
        <f t="shared" si="16"/>
        <v>28</v>
      </c>
      <c r="H83" s="3">
        <f t="shared" si="17"/>
        <v>15</v>
      </c>
      <c r="I83" s="3">
        <f t="shared" si="18"/>
        <v>20</v>
      </c>
      <c r="J83" s="3">
        <f t="shared" si="19"/>
        <v>5</v>
      </c>
      <c r="K83" s="3" t="str">
        <f>IF(AND(D83&gt;='Season Lookup'!$D$15,D83&lt;'Season Lookup'!$D$16),"Spring",IF(AND(D83&gt;='Season Lookup'!$D$16,D83&lt;'Season Lookup'!$D$17),"Summer",IF(AND(D83&gt;='Season Lookup'!$D$17,D83&lt;'Season Lookup'!$D$18),"Fall",IF(OR(D83&gt;='Season Lookup'!$D$18,D83&lt;'Season Lookup'!$D$15),"Winter"))))</f>
        <v>Winter</v>
      </c>
      <c r="L83" s="3" t="str">
        <f>VLOOKUP(F83,'Season Lookup'!$A$1:$B$13,2,0)</f>
        <v>Winter</v>
      </c>
      <c r="M83" t="s">
        <v>78</v>
      </c>
      <c r="N83" t="s">
        <v>13</v>
      </c>
      <c r="O83" t="s">
        <v>36</v>
      </c>
      <c r="P83" t="str">
        <f t="shared" si="20"/>
        <v>Yes</v>
      </c>
      <c r="Q83" t="str">
        <f t="shared" si="21"/>
        <v>No</v>
      </c>
      <c r="R83" t="str">
        <f t="shared" si="22"/>
        <v>No</v>
      </c>
      <c r="S83">
        <v>105</v>
      </c>
      <c r="T83" t="s">
        <v>189</v>
      </c>
      <c r="V83" t="str">
        <f t="shared" si="23"/>
        <v>Non Intersection</v>
      </c>
      <c r="W83" t="s">
        <v>274</v>
      </c>
      <c r="X83">
        <v>42.364051000000003</v>
      </c>
      <c r="Y83">
        <v>-71.096704000000003</v>
      </c>
      <c r="Z83" t="s">
        <v>275</v>
      </c>
    </row>
    <row r="84" spans="1:26">
      <c r="A84">
        <v>23739</v>
      </c>
      <c r="B84" s="1">
        <v>40206.715277777781</v>
      </c>
      <c r="C84" s="1">
        <f t="shared" si="12"/>
        <v>40179</v>
      </c>
      <c r="D84" s="4">
        <f t="shared" si="13"/>
        <v>7.4999999999999997E-2</v>
      </c>
      <c r="E84" s="3">
        <f t="shared" si="14"/>
        <v>2010</v>
      </c>
      <c r="F84" s="3">
        <f t="shared" si="15"/>
        <v>1</v>
      </c>
      <c r="G84" s="3">
        <f t="shared" si="16"/>
        <v>28</v>
      </c>
      <c r="H84" s="3">
        <f t="shared" si="17"/>
        <v>17</v>
      </c>
      <c r="I84" s="3">
        <f t="shared" si="18"/>
        <v>10</v>
      </c>
      <c r="J84" s="3">
        <f t="shared" si="19"/>
        <v>5</v>
      </c>
      <c r="K84" s="3" t="str">
        <f>IF(AND(D84&gt;='Season Lookup'!$D$15,D84&lt;'Season Lookup'!$D$16),"Spring",IF(AND(D84&gt;='Season Lookup'!$D$16,D84&lt;'Season Lookup'!$D$17),"Summer",IF(AND(D84&gt;='Season Lookup'!$D$17,D84&lt;'Season Lookup'!$D$18),"Fall",IF(OR(D84&gt;='Season Lookup'!$D$18,D84&lt;'Season Lookup'!$D$15),"Winter"))))</f>
        <v>Winter</v>
      </c>
      <c r="L84" s="3" t="str">
        <f>VLOOKUP(F84,'Season Lookup'!$A$1:$B$13,2,0)</f>
        <v>Winter</v>
      </c>
      <c r="M84" t="s">
        <v>78</v>
      </c>
      <c r="N84" t="s">
        <v>13</v>
      </c>
      <c r="O84" t="s">
        <v>23</v>
      </c>
      <c r="P84" t="str">
        <f t="shared" si="20"/>
        <v>Yes</v>
      </c>
      <c r="Q84" t="str">
        <f t="shared" si="21"/>
        <v>No</v>
      </c>
      <c r="R84" t="str">
        <f t="shared" si="22"/>
        <v>No</v>
      </c>
      <c r="S84" t="s">
        <v>276</v>
      </c>
      <c r="T84" t="s">
        <v>277</v>
      </c>
      <c r="V84" t="str">
        <f t="shared" si="23"/>
        <v>Non Intersection</v>
      </c>
      <c r="W84" t="s">
        <v>278</v>
      </c>
      <c r="X84">
        <v>42.378298000000001</v>
      </c>
      <c r="Y84">
        <v>-71.154921000000002</v>
      </c>
      <c r="Z84" t="s">
        <v>279</v>
      </c>
    </row>
    <row r="85" spans="1:26">
      <c r="A85">
        <v>23740</v>
      </c>
      <c r="B85" s="1">
        <v>40207.875</v>
      </c>
      <c r="C85" s="1">
        <f t="shared" si="12"/>
        <v>40179</v>
      </c>
      <c r="D85" s="4">
        <f t="shared" si="13"/>
        <v>7.7777777777777779E-2</v>
      </c>
      <c r="E85" s="3">
        <f t="shared" si="14"/>
        <v>2010</v>
      </c>
      <c r="F85" s="3">
        <f t="shared" si="15"/>
        <v>1</v>
      </c>
      <c r="G85" s="3">
        <f t="shared" si="16"/>
        <v>29</v>
      </c>
      <c r="H85" s="3">
        <f t="shared" si="17"/>
        <v>21</v>
      </c>
      <c r="I85" s="3">
        <f t="shared" si="18"/>
        <v>0</v>
      </c>
      <c r="J85" s="3">
        <f t="shared" si="19"/>
        <v>6</v>
      </c>
      <c r="K85" s="3" t="str">
        <f>IF(AND(D85&gt;='Season Lookup'!$D$15,D85&lt;'Season Lookup'!$D$16),"Spring",IF(AND(D85&gt;='Season Lookup'!$D$16,D85&lt;'Season Lookup'!$D$17),"Summer",IF(AND(D85&gt;='Season Lookup'!$D$17,D85&lt;'Season Lookup'!$D$18),"Fall",IF(OR(D85&gt;='Season Lookup'!$D$18,D85&lt;'Season Lookup'!$D$15),"Winter"))))</f>
        <v>Winter</v>
      </c>
      <c r="L85" s="3" t="str">
        <f>VLOOKUP(F85,'Season Lookup'!$A$1:$B$13,2,0)</f>
        <v>Winter</v>
      </c>
      <c r="M85" t="s">
        <v>12</v>
      </c>
      <c r="N85" t="s">
        <v>13</v>
      </c>
      <c r="O85" t="s">
        <v>13</v>
      </c>
      <c r="P85" t="str">
        <f t="shared" si="20"/>
        <v>Yes</v>
      </c>
      <c r="Q85" t="str">
        <f t="shared" si="21"/>
        <v>No</v>
      </c>
      <c r="R85" t="str">
        <f t="shared" si="22"/>
        <v>No</v>
      </c>
      <c r="T85" t="s">
        <v>280</v>
      </c>
      <c r="U85" t="s">
        <v>66</v>
      </c>
      <c r="V85" t="str">
        <f t="shared" si="23"/>
        <v>Intersection</v>
      </c>
      <c r="W85" t="s">
        <v>281</v>
      </c>
      <c r="X85">
        <v>42.395701000000003</v>
      </c>
      <c r="Y85">
        <v>-71.135265000000004</v>
      </c>
      <c r="Z85" t="s">
        <v>282</v>
      </c>
    </row>
    <row r="86" spans="1:26">
      <c r="A86">
        <v>23742</v>
      </c>
      <c r="B86" s="1">
        <v>40207.57984953704</v>
      </c>
      <c r="C86" s="1">
        <f t="shared" si="12"/>
        <v>40179</v>
      </c>
      <c r="D86" s="4">
        <f t="shared" si="13"/>
        <v>7.7777777777777779E-2</v>
      </c>
      <c r="E86" s="3">
        <f t="shared" si="14"/>
        <v>2010</v>
      </c>
      <c r="F86" s="3">
        <f t="shared" si="15"/>
        <v>1</v>
      </c>
      <c r="G86" s="3">
        <f t="shared" si="16"/>
        <v>29</v>
      </c>
      <c r="H86" s="3">
        <f t="shared" si="17"/>
        <v>13</v>
      </c>
      <c r="I86" s="3">
        <f t="shared" si="18"/>
        <v>54</v>
      </c>
      <c r="J86" s="3">
        <f t="shared" si="19"/>
        <v>6</v>
      </c>
      <c r="K86" s="3" t="str">
        <f>IF(AND(D86&gt;='Season Lookup'!$D$15,D86&lt;'Season Lookup'!$D$16),"Spring",IF(AND(D86&gt;='Season Lookup'!$D$16,D86&lt;'Season Lookup'!$D$17),"Summer",IF(AND(D86&gt;='Season Lookup'!$D$17,D86&lt;'Season Lookup'!$D$18),"Fall",IF(OR(D86&gt;='Season Lookup'!$D$18,D86&lt;'Season Lookup'!$D$15),"Winter"))))</f>
        <v>Winter</v>
      </c>
      <c r="L86" s="3" t="str">
        <f>VLOOKUP(F86,'Season Lookup'!$A$1:$B$13,2,0)</f>
        <v>Winter</v>
      </c>
      <c r="M86" t="s">
        <v>12</v>
      </c>
      <c r="N86" t="s">
        <v>13</v>
      </c>
      <c r="O86" t="s">
        <v>13</v>
      </c>
      <c r="P86" t="str">
        <f t="shared" si="20"/>
        <v>Yes</v>
      </c>
      <c r="Q86" t="str">
        <f t="shared" si="21"/>
        <v>No</v>
      </c>
      <c r="R86" t="str">
        <f t="shared" si="22"/>
        <v>No</v>
      </c>
      <c r="T86" t="s">
        <v>198</v>
      </c>
      <c r="U86" t="s">
        <v>42</v>
      </c>
      <c r="V86" t="str">
        <f t="shared" si="23"/>
        <v>Intersection</v>
      </c>
      <c r="W86" t="s">
        <v>285</v>
      </c>
      <c r="X86">
        <v>42.370091000000002</v>
      </c>
      <c r="Y86">
        <v>-71.113336000000004</v>
      </c>
      <c r="Z86" t="s">
        <v>286</v>
      </c>
    </row>
    <row r="87" spans="1:26">
      <c r="A87">
        <v>23743</v>
      </c>
      <c r="B87" s="1">
        <v>40208.5</v>
      </c>
      <c r="C87" s="1">
        <f t="shared" si="12"/>
        <v>40179</v>
      </c>
      <c r="D87" s="4">
        <f t="shared" si="13"/>
        <v>8.0555555555555561E-2</v>
      </c>
      <c r="E87" s="3">
        <f t="shared" si="14"/>
        <v>2010</v>
      </c>
      <c r="F87" s="3">
        <f t="shared" si="15"/>
        <v>1</v>
      </c>
      <c r="G87" s="3">
        <f t="shared" si="16"/>
        <v>30</v>
      </c>
      <c r="H87" s="3">
        <f t="shared" si="17"/>
        <v>12</v>
      </c>
      <c r="I87" s="3">
        <f t="shared" si="18"/>
        <v>0</v>
      </c>
      <c r="J87" s="3">
        <f t="shared" si="19"/>
        <v>7</v>
      </c>
      <c r="K87" s="3" t="str">
        <f>IF(AND(D87&gt;='Season Lookup'!$D$15,D87&lt;'Season Lookup'!$D$16),"Spring",IF(AND(D87&gt;='Season Lookup'!$D$16,D87&lt;'Season Lookup'!$D$17),"Summer",IF(AND(D87&gt;='Season Lookup'!$D$17,D87&lt;'Season Lookup'!$D$18),"Fall",IF(OR(D87&gt;='Season Lookup'!$D$18,D87&lt;'Season Lookup'!$D$15),"Winter"))))</f>
        <v>Winter</v>
      </c>
      <c r="L87" s="3" t="str">
        <f>VLOOKUP(F87,'Season Lookup'!$A$1:$B$13,2,0)</f>
        <v>Winter</v>
      </c>
      <c r="M87" t="s">
        <v>31</v>
      </c>
      <c r="N87" t="s">
        <v>13</v>
      </c>
      <c r="O87" t="s">
        <v>13</v>
      </c>
      <c r="P87" t="str">
        <f t="shared" si="20"/>
        <v>Yes</v>
      </c>
      <c r="Q87" t="str">
        <f t="shared" si="21"/>
        <v>No</v>
      </c>
      <c r="R87" t="str">
        <f t="shared" si="22"/>
        <v>No</v>
      </c>
      <c r="T87" t="s">
        <v>105</v>
      </c>
      <c r="U87" t="s">
        <v>288</v>
      </c>
      <c r="V87" t="str">
        <f t="shared" si="23"/>
        <v>Intersection</v>
      </c>
      <c r="W87" t="s">
        <v>289</v>
      </c>
      <c r="X87">
        <v>42.364812000000001</v>
      </c>
      <c r="Y87">
        <v>-71.089386000000005</v>
      </c>
      <c r="Z87" t="s">
        <v>290</v>
      </c>
    </row>
    <row r="88" spans="1:26">
      <c r="A88">
        <v>23744</v>
      </c>
      <c r="B88" s="1">
        <v>40208.451388888891</v>
      </c>
      <c r="C88" s="1">
        <f t="shared" si="12"/>
        <v>40179</v>
      </c>
      <c r="D88" s="4">
        <f t="shared" si="13"/>
        <v>8.0555555555555561E-2</v>
      </c>
      <c r="E88" s="3">
        <f t="shared" si="14"/>
        <v>2010</v>
      </c>
      <c r="F88" s="3">
        <f t="shared" si="15"/>
        <v>1</v>
      </c>
      <c r="G88" s="3">
        <f t="shared" si="16"/>
        <v>30</v>
      </c>
      <c r="H88" s="3">
        <f t="shared" si="17"/>
        <v>10</v>
      </c>
      <c r="I88" s="3">
        <f t="shared" si="18"/>
        <v>50</v>
      </c>
      <c r="J88" s="3">
        <f t="shared" si="19"/>
        <v>7</v>
      </c>
      <c r="K88" s="3" t="str">
        <f>IF(AND(D88&gt;='Season Lookup'!$D$15,D88&lt;'Season Lookup'!$D$16),"Spring",IF(AND(D88&gt;='Season Lookup'!$D$16,D88&lt;'Season Lookup'!$D$17),"Summer",IF(AND(D88&gt;='Season Lookup'!$D$17,D88&lt;'Season Lookup'!$D$18),"Fall",IF(OR(D88&gt;='Season Lookup'!$D$18,D88&lt;'Season Lookup'!$D$15),"Winter"))))</f>
        <v>Winter</v>
      </c>
      <c r="L88" s="3" t="str">
        <f>VLOOKUP(F88,'Season Lookup'!$A$1:$B$13,2,0)</f>
        <v>Winter</v>
      </c>
      <c r="M88" t="s">
        <v>31</v>
      </c>
      <c r="N88" t="s">
        <v>13</v>
      </c>
      <c r="O88" t="s">
        <v>13</v>
      </c>
      <c r="P88" t="str">
        <f t="shared" si="20"/>
        <v>Yes</v>
      </c>
      <c r="Q88" t="str">
        <f t="shared" si="21"/>
        <v>No</v>
      </c>
      <c r="R88" t="str">
        <f t="shared" si="22"/>
        <v>No</v>
      </c>
      <c r="T88" t="s">
        <v>291</v>
      </c>
      <c r="U88" t="s">
        <v>142</v>
      </c>
      <c r="V88" t="str">
        <f t="shared" si="23"/>
        <v>Intersection</v>
      </c>
      <c r="W88" t="s">
        <v>292</v>
      </c>
      <c r="X88">
        <v>42.385389000000004</v>
      </c>
      <c r="Y88">
        <v>-71.126371000000006</v>
      </c>
      <c r="Z88" t="s">
        <v>293</v>
      </c>
    </row>
    <row r="89" spans="1:26">
      <c r="A89">
        <v>23745</v>
      </c>
      <c r="B89" s="1">
        <v>40209.6875</v>
      </c>
      <c r="C89" s="1">
        <f t="shared" si="12"/>
        <v>40179</v>
      </c>
      <c r="D89" s="4">
        <f t="shared" si="13"/>
        <v>8.3333333333333329E-2</v>
      </c>
      <c r="E89" s="3">
        <f t="shared" si="14"/>
        <v>2010</v>
      </c>
      <c r="F89" s="3">
        <f t="shared" si="15"/>
        <v>1</v>
      </c>
      <c r="G89" s="3">
        <f t="shared" si="16"/>
        <v>31</v>
      </c>
      <c r="H89" s="3">
        <f t="shared" si="17"/>
        <v>16</v>
      </c>
      <c r="I89" s="3">
        <f t="shared" si="18"/>
        <v>30</v>
      </c>
      <c r="J89" s="3">
        <f t="shared" si="19"/>
        <v>1</v>
      </c>
      <c r="K89" s="3" t="str">
        <f>IF(AND(D89&gt;='Season Lookup'!$D$15,D89&lt;'Season Lookup'!$D$16),"Spring",IF(AND(D89&gt;='Season Lookup'!$D$16,D89&lt;'Season Lookup'!$D$17),"Summer",IF(AND(D89&gt;='Season Lookup'!$D$17,D89&lt;'Season Lookup'!$D$18),"Fall",IF(OR(D89&gt;='Season Lookup'!$D$18,D89&lt;'Season Lookup'!$D$15),"Winter"))))</f>
        <v>Winter</v>
      </c>
      <c r="L89" s="3" t="str">
        <f>VLOOKUP(F89,'Season Lookup'!$A$1:$B$13,2,0)</f>
        <v>Winter</v>
      </c>
      <c r="M89" t="s">
        <v>48</v>
      </c>
      <c r="N89" t="s">
        <v>13</v>
      </c>
      <c r="O89" t="s">
        <v>13</v>
      </c>
      <c r="P89" t="str">
        <f t="shared" si="20"/>
        <v>Yes</v>
      </c>
      <c r="Q89" t="str">
        <f t="shared" si="21"/>
        <v>No</v>
      </c>
      <c r="R89" t="str">
        <f t="shared" si="22"/>
        <v>No</v>
      </c>
      <c r="S89">
        <v>58</v>
      </c>
      <c r="T89" t="s">
        <v>166</v>
      </c>
      <c r="V89" t="str">
        <f t="shared" si="23"/>
        <v>Non Intersection</v>
      </c>
      <c r="W89" t="s">
        <v>294</v>
      </c>
      <c r="X89">
        <v>42.378252000000003</v>
      </c>
      <c r="Y89">
        <v>-71.155376000000004</v>
      </c>
      <c r="Z89" t="s">
        <v>295</v>
      </c>
    </row>
    <row r="90" spans="1:26">
      <c r="A90">
        <v>23746</v>
      </c>
      <c r="B90" s="1">
        <v>40209.96875</v>
      </c>
      <c r="C90" s="1">
        <f t="shared" si="12"/>
        <v>40179</v>
      </c>
      <c r="D90" s="4">
        <f t="shared" si="13"/>
        <v>8.3333333333333329E-2</v>
      </c>
      <c r="E90" s="3">
        <f t="shared" si="14"/>
        <v>2010</v>
      </c>
      <c r="F90" s="3">
        <f t="shared" si="15"/>
        <v>1</v>
      </c>
      <c r="G90" s="3">
        <f t="shared" si="16"/>
        <v>31</v>
      </c>
      <c r="H90" s="3">
        <f t="shared" si="17"/>
        <v>23</v>
      </c>
      <c r="I90" s="3">
        <f t="shared" si="18"/>
        <v>15</v>
      </c>
      <c r="J90" s="3">
        <f t="shared" si="19"/>
        <v>1</v>
      </c>
      <c r="K90" s="3" t="str">
        <f>IF(AND(D90&gt;='Season Lookup'!$D$15,D90&lt;'Season Lookup'!$D$16),"Spring",IF(AND(D90&gt;='Season Lookup'!$D$16,D90&lt;'Season Lookup'!$D$17),"Summer",IF(AND(D90&gt;='Season Lookup'!$D$17,D90&lt;'Season Lookup'!$D$18),"Fall",IF(OR(D90&gt;='Season Lookup'!$D$18,D90&lt;'Season Lookup'!$D$15),"Winter"))))</f>
        <v>Winter</v>
      </c>
      <c r="L90" s="3" t="str">
        <f>VLOOKUP(F90,'Season Lookup'!$A$1:$B$13,2,0)</f>
        <v>Winter</v>
      </c>
      <c r="M90" t="s">
        <v>48</v>
      </c>
      <c r="N90" t="s">
        <v>13</v>
      </c>
      <c r="O90" t="s">
        <v>13</v>
      </c>
      <c r="P90" t="str">
        <f t="shared" si="20"/>
        <v>Yes</v>
      </c>
      <c r="Q90" t="str">
        <f t="shared" si="21"/>
        <v>No</v>
      </c>
      <c r="R90" t="str">
        <f t="shared" si="22"/>
        <v>No</v>
      </c>
      <c r="T90" t="s">
        <v>296</v>
      </c>
      <c r="U90" t="s">
        <v>185</v>
      </c>
      <c r="V90" t="str">
        <f t="shared" si="23"/>
        <v>Intersection</v>
      </c>
      <c r="W90" t="s">
        <v>297</v>
      </c>
      <c r="X90">
        <v>42.376564000000002</v>
      </c>
      <c r="Y90">
        <v>-71.122185000000002</v>
      </c>
      <c r="Z90" t="s">
        <v>298</v>
      </c>
    </row>
    <row r="91" spans="1:26">
      <c r="A91">
        <v>23747</v>
      </c>
      <c r="B91" s="1">
        <v>40209.46875</v>
      </c>
      <c r="C91" s="1">
        <f t="shared" si="12"/>
        <v>40179</v>
      </c>
      <c r="D91" s="4">
        <f t="shared" si="13"/>
        <v>8.3333333333333329E-2</v>
      </c>
      <c r="E91" s="3">
        <f t="shared" si="14"/>
        <v>2010</v>
      </c>
      <c r="F91" s="3">
        <f t="shared" si="15"/>
        <v>1</v>
      </c>
      <c r="G91" s="3">
        <f t="shared" si="16"/>
        <v>31</v>
      </c>
      <c r="H91" s="3">
        <f t="shared" si="17"/>
        <v>11</v>
      </c>
      <c r="I91" s="3">
        <f t="shared" si="18"/>
        <v>15</v>
      </c>
      <c r="J91" s="3">
        <f t="shared" si="19"/>
        <v>1</v>
      </c>
      <c r="K91" s="3" t="str">
        <f>IF(AND(D91&gt;='Season Lookup'!$D$15,D91&lt;'Season Lookup'!$D$16),"Spring",IF(AND(D91&gt;='Season Lookup'!$D$16,D91&lt;'Season Lookup'!$D$17),"Summer",IF(AND(D91&gt;='Season Lookup'!$D$17,D91&lt;'Season Lookup'!$D$18),"Fall",IF(OR(D91&gt;='Season Lookup'!$D$18,D91&lt;'Season Lookup'!$D$15),"Winter"))))</f>
        <v>Winter</v>
      </c>
      <c r="L91" s="3" t="str">
        <f>VLOOKUP(F91,'Season Lookup'!$A$1:$B$13,2,0)</f>
        <v>Winter</v>
      </c>
      <c r="M91" t="s">
        <v>48</v>
      </c>
      <c r="N91" t="s">
        <v>13</v>
      </c>
      <c r="O91" t="s">
        <v>13</v>
      </c>
      <c r="P91" t="str">
        <f t="shared" si="20"/>
        <v>Yes</v>
      </c>
      <c r="Q91" t="str">
        <f t="shared" si="21"/>
        <v>No</v>
      </c>
      <c r="R91" t="str">
        <f t="shared" si="22"/>
        <v>No</v>
      </c>
      <c r="T91" t="s">
        <v>186</v>
      </c>
      <c r="U91" t="s">
        <v>299</v>
      </c>
      <c r="V91" t="str">
        <f t="shared" si="23"/>
        <v>Intersection</v>
      </c>
      <c r="W91" t="s">
        <v>300</v>
      </c>
      <c r="X91">
        <v>42.38111</v>
      </c>
      <c r="Y91">
        <v>-71.128816999999998</v>
      </c>
      <c r="Z91" t="s">
        <v>301</v>
      </c>
    </row>
    <row r="92" spans="1:26">
      <c r="A92">
        <v>23752</v>
      </c>
      <c r="B92" s="1">
        <v>40209.651377314818</v>
      </c>
      <c r="C92" s="1">
        <f t="shared" si="12"/>
        <v>40179</v>
      </c>
      <c r="D92" s="4">
        <f t="shared" si="13"/>
        <v>8.3333333333333329E-2</v>
      </c>
      <c r="E92" s="3">
        <f t="shared" si="14"/>
        <v>2010</v>
      </c>
      <c r="F92" s="3">
        <f t="shared" si="15"/>
        <v>1</v>
      </c>
      <c r="G92" s="3">
        <f t="shared" si="16"/>
        <v>31</v>
      </c>
      <c r="H92" s="3">
        <f t="shared" si="17"/>
        <v>15</v>
      </c>
      <c r="I92" s="3">
        <f t="shared" si="18"/>
        <v>37</v>
      </c>
      <c r="J92" s="3">
        <f t="shared" si="19"/>
        <v>1</v>
      </c>
      <c r="K92" s="3" t="str">
        <f>IF(AND(D92&gt;='Season Lookup'!$D$15,D92&lt;'Season Lookup'!$D$16),"Spring",IF(AND(D92&gt;='Season Lookup'!$D$16,D92&lt;'Season Lookup'!$D$17),"Summer",IF(AND(D92&gt;='Season Lookup'!$D$17,D92&lt;'Season Lookup'!$D$18),"Fall",IF(OR(D92&gt;='Season Lookup'!$D$18,D92&lt;'Season Lookup'!$D$15),"Winter"))))</f>
        <v>Winter</v>
      </c>
      <c r="L92" s="3" t="str">
        <f>VLOOKUP(F92,'Season Lookup'!$A$1:$B$13,2,0)</f>
        <v>Winter</v>
      </c>
      <c r="M92" t="s">
        <v>48</v>
      </c>
      <c r="N92" t="s">
        <v>13</v>
      </c>
      <c r="O92" t="s">
        <v>13</v>
      </c>
      <c r="P92" t="str">
        <f t="shared" si="20"/>
        <v>Yes</v>
      </c>
      <c r="Q92" t="str">
        <f t="shared" si="21"/>
        <v>No</v>
      </c>
      <c r="R92" t="str">
        <f t="shared" si="22"/>
        <v>No</v>
      </c>
      <c r="T92" t="s">
        <v>14</v>
      </c>
      <c r="U92" t="s">
        <v>302</v>
      </c>
      <c r="V92" t="str">
        <f t="shared" si="23"/>
        <v>Intersection</v>
      </c>
      <c r="W92" t="s">
        <v>303</v>
      </c>
      <c r="X92">
        <v>42.377870000000001</v>
      </c>
      <c r="Y92">
        <v>-71.120647000000005</v>
      </c>
      <c r="Z92" t="s">
        <v>304</v>
      </c>
    </row>
    <row r="93" spans="1:26">
      <c r="A93">
        <v>23748</v>
      </c>
      <c r="B93" s="1">
        <v>40210.322905092595</v>
      </c>
      <c r="C93" s="1">
        <f t="shared" si="12"/>
        <v>40179</v>
      </c>
      <c r="D93" s="4">
        <f t="shared" si="13"/>
        <v>8.3333333333333329E-2</v>
      </c>
      <c r="E93" s="3">
        <f t="shared" si="14"/>
        <v>2010</v>
      </c>
      <c r="F93" s="3">
        <f t="shared" si="15"/>
        <v>2</v>
      </c>
      <c r="G93" s="3">
        <f t="shared" si="16"/>
        <v>1</v>
      </c>
      <c r="H93" s="3">
        <f t="shared" si="17"/>
        <v>7</v>
      </c>
      <c r="I93" s="3">
        <f t="shared" si="18"/>
        <v>44</v>
      </c>
      <c r="J93" s="3">
        <f t="shared" si="19"/>
        <v>2</v>
      </c>
      <c r="K93" s="3" t="str">
        <f>IF(AND(D93&gt;='Season Lookup'!$D$15,D93&lt;'Season Lookup'!$D$16),"Spring",IF(AND(D93&gt;='Season Lookup'!$D$16,D93&lt;'Season Lookup'!$D$17),"Summer",IF(AND(D93&gt;='Season Lookup'!$D$17,D93&lt;'Season Lookup'!$D$18),"Fall",IF(OR(D93&gt;='Season Lookup'!$D$18,D93&lt;'Season Lookup'!$D$15),"Winter"))))</f>
        <v>Winter</v>
      </c>
      <c r="L93" s="3" t="str">
        <f>VLOOKUP(F93,'Season Lookup'!$A$1:$B$13,2,0)</f>
        <v>Winter</v>
      </c>
      <c r="M93" t="s">
        <v>56</v>
      </c>
      <c r="N93" t="s">
        <v>13</v>
      </c>
      <c r="O93" t="s">
        <v>23</v>
      </c>
      <c r="P93" t="str">
        <f t="shared" si="20"/>
        <v>Yes</v>
      </c>
      <c r="Q93" t="str">
        <f t="shared" si="21"/>
        <v>No</v>
      </c>
      <c r="R93" t="str">
        <f t="shared" si="22"/>
        <v>No</v>
      </c>
      <c r="T93" t="s">
        <v>20</v>
      </c>
      <c r="U93" t="s">
        <v>261</v>
      </c>
      <c r="V93" t="str">
        <f t="shared" si="23"/>
        <v>Intersection</v>
      </c>
      <c r="W93" t="s">
        <v>305</v>
      </c>
      <c r="X93">
        <v>42.370531999999997</v>
      </c>
      <c r="Y93">
        <v>-71.081654999999998</v>
      </c>
      <c r="Z93" t="s">
        <v>306</v>
      </c>
    </row>
    <row r="94" spans="1:26">
      <c r="A94">
        <v>23749</v>
      </c>
      <c r="B94" s="1">
        <v>40210.600694444445</v>
      </c>
      <c r="C94" s="1">
        <f t="shared" si="12"/>
        <v>40179</v>
      </c>
      <c r="D94" s="4">
        <f t="shared" si="13"/>
        <v>8.3333333333333329E-2</v>
      </c>
      <c r="E94" s="3">
        <f t="shared" si="14"/>
        <v>2010</v>
      </c>
      <c r="F94" s="3">
        <f t="shared" si="15"/>
        <v>2</v>
      </c>
      <c r="G94" s="3">
        <f t="shared" si="16"/>
        <v>1</v>
      </c>
      <c r="H94" s="3">
        <f t="shared" si="17"/>
        <v>14</v>
      </c>
      <c r="I94" s="3">
        <f t="shared" si="18"/>
        <v>25</v>
      </c>
      <c r="J94" s="3">
        <f t="shared" si="19"/>
        <v>2</v>
      </c>
      <c r="K94" s="3" t="str">
        <f>IF(AND(D94&gt;='Season Lookup'!$D$15,D94&lt;'Season Lookup'!$D$16),"Spring",IF(AND(D94&gt;='Season Lookup'!$D$16,D94&lt;'Season Lookup'!$D$17),"Summer",IF(AND(D94&gt;='Season Lookup'!$D$17,D94&lt;'Season Lookup'!$D$18),"Fall",IF(OR(D94&gt;='Season Lookup'!$D$18,D94&lt;'Season Lookup'!$D$15),"Winter"))))</f>
        <v>Winter</v>
      </c>
      <c r="L94" s="3" t="str">
        <f>VLOOKUP(F94,'Season Lookup'!$A$1:$B$13,2,0)</f>
        <v>Winter</v>
      </c>
      <c r="M94" t="s">
        <v>56</v>
      </c>
      <c r="N94" t="s">
        <v>13</v>
      </c>
      <c r="O94" t="s">
        <v>152</v>
      </c>
      <c r="P94" t="str">
        <f t="shared" si="20"/>
        <v>Yes</v>
      </c>
      <c r="Q94" t="str">
        <f t="shared" si="21"/>
        <v>No</v>
      </c>
      <c r="R94" t="str">
        <f t="shared" si="22"/>
        <v>Yes</v>
      </c>
      <c r="T94" t="s">
        <v>105</v>
      </c>
      <c r="U94" t="s">
        <v>288</v>
      </c>
      <c r="V94" t="str">
        <f t="shared" si="23"/>
        <v>Intersection</v>
      </c>
      <c r="W94" t="s">
        <v>289</v>
      </c>
      <c r="X94">
        <v>42.364812000000001</v>
      </c>
      <c r="Y94">
        <v>-71.089386000000005</v>
      </c>
      <c r="Z94" t="s">
        <v>290</v>
      </c>
    </row>
    <row r="95" spans="1:26">
      <c r="A95">
        <v>23750</v>
      </c>
      <c r="B95" s="1">
        <v>40210.724988425929</v>
      </c>
      <c r="C95" s="1">
        <f t="shared" si="12"/>
        <v>40179</v>
      </c>
      <c r="D95" s="4">
        <f t="shared" si="13"/>
        <v>8.3333333333333329E-2</v>
      </c>
      <c r="E95" s="3">
        <f t="shared" si="14"/>
        <v>2010</v>
      </c>
      <c r="F95" s="3">
        <f t="shared" si="15"/>
        <v>2</v>
      </c>
      <c r="G95" s="3">
        <f t="shared" si="16"/>
        <v>1</v>
      </c>
      <c r="H95" s="3">
        <f t="shared" si="17"/>
        <v>17</v>
      </c>
      <c r="I95" s="3">
        <f t="shared" si="18"/>
        <v>23</v>
      </c>
      <c r="J95" s="3">
        <f t="shared" si="19"/>
        <v>2</v>
      </c>
      <c r="K95" s="3" t="str">
        <f>IF(AND(D95&gt;='Season Lookup'!$D$15,D95&lt;'Season Lookup'!$D$16),"Spring",IF(AND(D95&gt;='Season Lookup'!$D$16,D95&lt;'Season Lookup'!$D$17),"Summer",IF(AND(D95&gt;='Season Lookup'!$D$17,D95&lt;'Season Lookup'!$D$18),"Fall",IF(OR(D95&gt;='Season Lookup'!$D$18,D95&lt;'Season Lookup'!$D$15),"Winter"))))</f>
        <v>Winter</v>
      </c>
      <c r="L95" s="3" t="str">
        <f>VLOOKUP(F95,'Season Lookup'!$A$1:$B$13,2,0)</f>
        <v>Winter</v>
      </c>
      <c r="M95" t="s">
        <v>56</v>
      </c>
      <c r="N95" t="s">
        <v>13</v>
      </c>
      <c r="O95" t="s">
        <v>152</v>
      </c>
      <c r="P95" t="str">
        <f t="shared" si="20"/>
        <v>Yes</v>
      </c>
      <c r="Q95" t="str">
        <f t="shared" si="21"/>
        <v>No</v>
      </c>
      <c r="R95" t="str">
        <f t="shared" si="22"/>
        <v>Yes</v>
      </c>
      <c r="T95" t="s">
        <v>288</v>
      </c>
      <c r="U95" t="s">
        <v>105</v>
      </c>
      <c r="V95" t="str">
        <f t="shared" si="23"/>
        <v>Intersection</v>
      </c>
      <c r="W95" t="s">
        <v>307</v>
      </c>
      <c r="X95">
        <v>42.364801999999997</v>
      </c>
      <c r="Y95">
        <v>-71.089412999999993</v>
      </c>
      <c r="Z95" t="s">
        <v>308</v>
      </c>
    </row>
    <row r="96" spans="1:26">
      <c r="A96">
        <v>23753</v>
      </c>
      <c r="B96" s="1">
        <v>40210.760405092595</v>
      </c>
      <c r="C96" s="1">
        <f t="shared" si="12"/>
        <v>40179</v>
      </c>
      <c r="D96" s="4">
        <f t="shared" si="13"/>
        <v>8.3333333333333329E-2</v>
      </c>
      <c r="E96" s="3">
        <f t="shared" si="14"/>
        <v>2010</v>
      </c>
      <c r="F96" s="3">
        <f t="shared" si="15"/>
        <v>2</v>
      </c>
      <c r="G96" s="3">
        <f t="shared" si="16"/>
        <v>1</v>
      </c>
      <c r="H96" s="3">
        <f t="shared" si="17"/>
        <v>18</v>
      </c>
      <c r="I96" s="3">
        <f t="shared" si="18"/>
        <v>14</v>
      </c>
      <c r="J96" s="3">
        <f t="shared" si="19"/>
        <v>2</v>
      </c>
      <c r="K96" s="3" t="str">
        <f>IF(AND(D96&gt;='Season Lookup'!$D$15,D96&lt;'Season Lookup'!$D$16),"Spring",IF(AND(D96&gt;='Season Lookup'!$D$16,D96&lt;'Season Lookup'!$D$17),"Summer",IF(AND(D96&gt;='Season Lookup'!$D$17,D96&lt;'Season Lookup'!$D$18),"Fall",IF(OR(D96&gt;='Season Lookup'!$D$18,D96&lt;'Season Lookup'!$D$15),"Winter"))))</f>
        <v>Winter</v>
      </c>
      <c r="L96" s="3" t="str">
        <f>VLOOKUP(F96,'Season Lookup'!$A$1:$B$13,2,0)</f>
        <v>Winter</v>
      </c>
      <c r="M96" t="s">
        <v>56</v>
      </c>
      <c r="N96" t="s">
        <v>13</v>
      </c>
      <c r="O96" t="s">
        <v>13</v>
      </c>
      <c r="P96" t="str">
        <f t="shared" si="20"/>
        <v>Yes</v>
      </c>
      <c r="Q96" t="str">
        <f t="shared" si="21"/>
        <v>No</v>
      </c>
      <c r="R96" t="str">
        <f t="shared" si="22"/>
        <v>No</v>
      </c>
      <c r="T96" t="s">
        <v>45</v>
      </c>
      <c r="U96" t="s">
        <v>309</v>
      </c>
      <c r="V96" t="str">
        <f t="shared" si="23"/>
        <v>Intersection</v>
      </c>
      <c r="W96" t="s">
        <v>310</v>
      </c>
      <c r="X96">
        <v>42.387115999999999</v>
      </c>
      <c r="Y96">
        <v>-71.131619999999998</v>
      </c>
      <c r="Z96" t="s">
        <v>311</v>
      </c>
    </row>
    <row r="97" spans="1:26">
      <c r="A97">
        <v>23751</v>
      </c>
      <c r="B97" s="1">
        <v>40211.31527777778</v>
      </c>
      <c r="C97" s="1">
        <f t="shared" si="12"/>
        <v>40179</v>
      </c>
      <c r="D97" s="4">
        <f t="shared" si="13"/>
        <v>8.611111111111111E-2</v>
      </c>
      <c r="E97" s="3">
        <f t="shared" si="14"/>
        <v>2010</v>
      </c>
      <c r="F97" s="3">
        <f t="shared" si="15"/>
        <v>2</v>
      </c>
      <c r="G97" s="3">
        <f t="shared" si="16"/>
        <v>2</v>
      </c>
      <c r="H97" s="3">
        <f t="shared" si="17"/>
        <v>7</v>
      </c>
      <c r="I97" s="3">
        <f t="shared" si="18"/>
        <v>34</v>
      </c>
      <c r="J97" s="3">
        <f t="shared" si="19"/>
        <v>3</v>
      </c>
      <c r="K97" s="3" t="str">
        <f>IF(AND(D97&gt;='Season Lookup'!$D$15,D97&lt;'Season Lookup'!$D$16),"Spring",IF(AND(D97&gt;='Season Lookup'!$D$16,D97&lt;'Season Lookup'!$D$17),"Summer",IF(AND(D97&gt;='Season Lookup'!$D$17,D97&lt;'Season Lookup'!$D$18),"Fall",IF(OR(D97&gt;='Season Lookup'!$D$18,D97&lt;'Season Lookup'!$D$15),"Winter"))))</f>
        <v>Winter</v>
      </c>
      <c r="L97" s="3" t="str">
        <f>VLOOKUP(F97,'Season Lookup'!$A$1:$B$13,2,0)</f>
        <v>Winter</v>
      </c>
      <c r="M97" t="s">
        <v>73</v>
      </c>
      <c r="N97" t="s">
        <v>13</v>
      </c>
      <c r="O97" t="s">
        <v>13</v>
      </c>
      <c r="P97" t="str">
        <f t="shared" si="20"/>
        <v>Yes</v>
      </c>
      <c r="Q97" t="str">
        <f t="shared" si="21"/>
        <v>No</v>
      </c>
      <c r="R97" t="str">
        <f t="shared" si="22"/>
        <v>No</v>
      </c>
      <c r="T97" t="s">
        <v>37</v>
      </c>
      <c r="U97" t="s">
        <v>312</v>
      </c>
      <c r="V97" t="str">
        <f t="shared" si="23"/>
        <v>Intersection</v>
      </c>
      <c r="W97" t="s">
        <v>313</v>
      </c>
      <c r="X97">
        <v>42.363987000000002</v>
      </c>
      <c r="Y97">
        <v>-71.105711999999997</v>
      </c>
      <c r="Z97" t="s">
        <v>314</v>
      </c>
    </row>
    <row r="98" spans="1:26">
      <c r="A98">
        <v>23754</v>
      </c>
      <c r="B98" s="1">
        <v>40211.375</v>
      </c>
      <c r="C98" s="1">
        <f t="shared" si="12"/>
        <v>40179</v>
      </c>
      <c r="D98" s="4">
        <f t="shared" si="13"/>
        <v>8.611111111111111E-2</v>
      </c>
      <c r="E98" s="3">
        <f t="shared" si="14"/>
        <v>2010</v>
      </c>
      <c r="F98" s="3">
        <f t="shared" si="15"/>
        <v>2</v>
      </c>
      <c r="G98" s="3">
        <f t="shared" si="16"/>
        <v>2</v>
      </c>
      <c r="H98" s="3">
        <f t="shared" si="17"/>
        <v>9</v>
      </c>
      <c r="I98" s="3">
        <f t="shared" si="18"/>
        <v>0</v>
      </c>
      <c r="J98" s="3">
        <f t="shared" si="19"/>
        <v>3</v>
      </c>
      <c r="K98" s="3" t="str">
        <f>IF(AND(D98&gt;='Season Lookup'!$D$15,D98&lt;'Season Lookup'!$D$16),"Spring",IF(AND(D98&gt;='Season Lookup'!$D$16,D98&lt;'Season Lookup'!$D$17),"Summer",IF(AND(D98&gt;='Season Lookup'!$D$17,D98&lt;'Season Lookup'!$D$18),"Fall",IF(OR(D98&gt;='Season Lookup'!$D$18,D98&lt;'Season Lookup'!$D$15),"Winter"))))</f>
        <v>Winter</v>
      </c>
      <c r="L98" s="3" t="str">
        <f>VLOOKUP(F98,'Season Lookup'!$A$1:$B$13,2,0)</f>
        <v>Winter</v>
      </c>
      <c r="M98" t="s">
        <v>73</v>
      </c>
      <c r="N98" t="s">
        <v>13</v>
      </c>
      <c r="O98" t="s">
        <v>23</v>
      </c>
      <c r="P98" t="str">
        <f t="shared" si="20"/>
        <v>Yes</v>
      </c>
      <c r="Q98" t="str">
        <f t="shared" si="21"/>
        <v>No</v>
      </c>
      <c r="R98" t="str">
        <f t="shared" si="22"/>
        <v>No</v>
      </c>
      <c r="T98" t="s">
        <v>315</v>
      </c>
      <c r="U98" t="s">
        <v>316</v>
      </c>
      <c r="V98" t="str">
        <f t="shared" si="23"/>
        <v>Intersection</v>
      </c>
      <c r="W98" t="s">
        <v>317</v>
      </c>
      <c r="X98">
        <v>42.365853000000001</v>
      </c>
      <c r="Y98">
        <v>-71.102331000000007</v>
      </c>
      <c r="Z98" t="s">
        <v>318</v>
      </c>
    </row>
    <row r="99" spans="1:26">
      <c r="A99">
        <v>23759</v>
      </c>
      <c r="B99" s="1">
        <v>40211.75</v>
      </c>
      <c r="C99" s="1">
        <f t="shared" si="12"/>
        <v>40179</v>
      </c>
      <c r="D99" s="4">
        <f t="shared" si="13"/>
        <v>8.611111111111111E-2</v>
      </c>
      <c r="E99" s="3">
        <f t="shared" si="14"/>
        <v>2010</v>
      </c>
      <c r="F99" s="3">
        <f t="shared" si="15"/>
        <v>2</v>
      </c>
      <c r="G99" s="3">
        <f t="shared" si="16"/>
        <v>2</v>
      </c>
      <c r="H99" s="3">
        <f t="shared" si="17"/>
        <v>18</v>
      </c>
      <c r="I99" s="3">
        <f t="shared" si="18"/>
        <v>0</v>
      </c>
      <c r="J99" s="3">
        <f t="shared" si="19"/>
        <v>3</v>
      </c>
      <c r="K99" s="3" t="str">
        <f>IF(AND(D99&gt;='Season Lookup'!$D$15,D99&lt;'Season Lookup'!$D$16),"Spring",IF(AND(D99&gt;='Season Lookup'!$D$16,D99&lt;'Season Lookup'!$D$17),"Summer",IF(AND(D99&gt;='Season Lookup'!$D$17,D99&lt;'Season Lookup'!$D$18),"Fall",IF(OR(D99&gt;='Season Lookup'!$D$18,D99&lt;'Season Lookup'!$D$15),"Winter"))))</f>
        <v>Winter</v>
      </c>
      <c r="L99" s="3" t="str">
        <f>VLOOKUP(F99,'Season Lookup'!$A$1:$B$13,2,0)</f>
        <v>Winter</v>
      </c>
      <c r="M99" t="s">
        <v>82</v>
      </c>
      <c r="N99" t="s">
        <v>13</v>
      </c>
      <c r="O99" t="s">
        <v>23</v>
      </c>
      <c r="P99" t="str">
        <f t="shared" si="20"/>
        <v>Yes</v>
      </c>
      <c r="Q99" t="str">
        <f t="shared" si="21"/>
        <v>No</v>
      </c>
      <c r="R99" t="str">
        <f t="shared" si="22"/>
        <v>No</v>
      </c>
      <c r="T99" t="s">
        <v>277</v>
      </c>
      <c r="U99" t="s">
        <v>166</v>
      </c>
      <c r="V99" t="str">
        <f t="shared" si="23"/>
        <v>Intersection</v>
      </c>
      <c r="W99" t="s">
        <v>319</v>
      </c>
      <c r="X99">
        <v>42.378304</v>
      </c>
      <c r="Y99">
        <v>-71.155325000000005</v>
      </c>
      <c r="Z99" t="s">
        <v>320</v>
      </c>
    </row>
    <row r="100" spans="1:26">
      <c r="A100">
        <v>23757</v>
      </c>
      <c r="B100" s="1">
        <v>40212.333333333336</v>
      </c>
      <c r="C100" s="1">
        <f t="shared" si="12"/>
        <v>40179</v>
      </c>
      <c r="D100" s="4">
        <f t="shared" si="13"/>
        <v>8.8888888888888892E-2</v>
      </c>
      <c r="E100" s="3">
        <f t="shared" si="14"/>
        <v>2010</v>
      </c>
      <c r="F100" s="3">
        <f t="shared" si="15"/>
        <v>2</v>
      </c>
      <c r="G100" s="3">
        <f t="shared" si="16"/>
        <v>3</v>
      </c>
      <c r="H100" s="3">
        <f t="shared" si="17"/>
        <v>8</v>
      </c>
      <c r="I100" s="3">
        <f t="shared" si="18"/>
        <v>0</v>
      </c>
      <c r="J100" s="3">
        <f t="shared" si="19"/>
        <v>4</v>
      </c>
      <c r="K100" s="3" t="str">
        <f>IF(AND(D100&gt;='Season Lookup'!$D$15,D100&lt;'Season Lookup'!$D$16),"Spring",IF(AND(D100&gt;='Season Lookup'!$D$16,D100&lt;'Season Lookup'!$D$17),"Summer",IF(AND(D100&gt;='Season Lookup'!$D$17,D100&lt;'Season Lookup'!$D$18),"Fall",IF(OR(D100&gt;='Season Lookup'!$D$18,D100&lt;'Season Lookup'!$D$15),"Winter"))))</f>
        <v>Winter</v>
      </c>
      <c r="L100" s="3" t="str">
        <f>VLOOKUP(F100,'Season Lookup'!$A$1:$B$13,2,0)</f>
        <v>Winter</v>
      </c>
      <c r="M100" t="s">
        <v>82</v>
      </c>
      <c r="N100" t="s">
        <v>13</v>
      </c>
      <c r="O100" t="s">
        <v>152</v>
      </c>
      <c r="P100" t="str">
        <f t="shared" si="20"/>
        <v>Yes</v>
      </c>
      <c r="Q100" t="str">
        <f t="shared" si="21"/>
        <v>No</v>
      </c>
      <c r="R100" t="str">
        <f t="shared" si="22"/>
        <v>Yes</v>
      </c>
      <c r="T100" t="s">
        <v>19</v>
      </c>
      <c r="U100" t="s">
        <v>75</v>
      </c>
      <c r="V100" t="str">
        <f t="shared" si="23"/>
        <v>Intersection</v>
      </c>
      <c r="W100" t="s">
        <v>321</v>
      </c>
      <c r="X100">
        <v>42.373016999999997</v>
      </c>
      <c r="Y100">
        <v>-71.095346000000006</v>
      </c>
      <c r="Z100" t="s">
        <v>322</v>
      </c>
    </row>
    <row r="101" spans="1:26">
      <c r="A101">
        <v>23758</v>
      </c>
      <c r="B101" s="1">
        <v>40212.708333333336</v>
      </c>
      <c r="C101" s="1">
        <f t="shared" si="12"/>
        <v>40179</v>
      </c>
      <c r="D101" s="4">
        <f t="shared" si="13"/>
        <v>8.8888888888888892E-2</v>
      </c>
      <c r="E101" s="3">
        <f t="shared" si="14"/>
        <v>2010</v>
      </c>
      <c r="F101" s="3">
        <f t="shared" si="15"/>
        <v>2</v>
      </c>
      <c r="G101" s="3">
        <f t="shared" si="16"/>
        <v>3</v>
      </c>
      <c r="H101" s="3">
        <f t="shared" si="17"/>
        <v>17</v>
      </c>
      <c r="I101" s="3">
        <f t="shared" si="18"/>
        <v>0</v>
      </c>
      <c r="J101" s="3">
        <f t="shared" si="19"/>
        <v>4</v>
      </c>
      <c r="K101" s="3" t="str">
        <f>IF(AND(D101&gt;='Season Lookup'!$D$15,D101&lt;'Season Lookup'!$D$16),"Spring",IF(AND(D101&gt;='Season Lookup'!$D$16,D101&lt;'Season Lookup'!$D$17),"Summer",IF(AND(D101&gt;='Season Lookup'!$D$17,D101&lt;'Season Lookup'!$D$18),"Fall",IF(OR(D101&gt;='Season Lookup'!$D$18,D101&lt;'Season Lookup'!$D$15),"Winter"))))</f>
        <v>Winter</v>
      </c>
      <c r="L101" s="3" t="str">
        <f>VLOOKUP(F101,'Season Lookup'!$A$1:$B$13,2,0)</f>
        <v>Winter</v>
      </c>
      <c r="M101" t="s">
        <v>82</v>
      </c>
      <c r="N101" t="s">
        <v>13</v>
      </c>
      <c r="O101" t="s">
        <v>23</v>
      </c>
      <c r="P101" t="str">
        <f t="shared" si="20"/>
        <v>Yes</v>
      </c>
      <c r="Q101" t="str">
        <f t="shared" si="21"/>
        <v>No</v>
      </c>
      <c r="R101" t="str">
        <f t="shared" si="22"/>
        <v>No</v>
      </c>
      <c r="S101">
        <v>1220</v>
      </c>
      <c r="T101" t="s">
        <v>19</v>
      </c>
      <c r="V101" t="str">
        <f t="shared" si="23"/>
        <v>Non Intersection</v>
      </c>
      <c r="W101" t="s">
        <v>323</v>
      </c>
      <c r="X101">
        <v>42.373241</v>
      </c>
      <c r="Y101">
        <v>-71.097773000000004</v>
      </c>
      <c r="Z101" t="s">
        <v>324</v>
      </c>
    </row>
    <row r="102" spans="1:26">
      <c r="A102">
        <v>23760</v>
      </c>
      <c r="B102" s="1">
        <v>40213.34375</v>
      </c>
      <c r="C102" s="1">
        <f t="shared" si="12"/>
        <v>40179</v>
      </c>
      <c r="D102" s="4">
        <f t="shared" si="13"/>
        <v>9.166666666666666E-2</v>
      </c>
      <c r="E102" s="3">
        <f t="shared" si="14"/>
        <v>2010</v>
      </c>
      <c r="F102" s="3">
        <f t="shared" si="15"/>
        <v>2</v>
      </c>
      <c r="G102" s="3">
        <f t="shared" si="16"/>
        <v>4</v>
      </c>
      <c r="H102" s="3">
        <f t="shared" si="17"/>
        <v>8</v>
      </c>
      <c r="I102" s="3">
        <f t="shared" si="18"/>
        <v>15</v>
      </c>
      <c r="J102" s="3">
        <f t="shared" si="19"/>
        <v>5</v>
      </c>
      <c r="K102" s="3" t="str">
        <f>IF(AND(D102&gt;='Season Lookup'!$D$15,D102&lt;'Season Lookup'!$D$16),"Spring",IF(AND(D102&gt;='Season Lookup'!$D$16,D102&lt;'Season Lookup'!$D$17),"Summer",IF(AND(D102&gt;='Season Lookup'!$D$17,D102&lt;'Season Lookup'!$D$18),"Fall",IF(OR(D102&gt;='Season Lookup'!$D$18,D102&lt;'Season Lookup'!$D$15),"Winter"))))</f>
        <v>Winter</v>
      </c>
      <c r="L102" s="3" t="str">
        <f>VLOOKUP(F102,'Season Lookup'!$A$1:$B$13,2,0)</f>
        <v>Winter</v>
      </c>
      <c r="M102" t="s">
        <v>78</v>
      </c>
      <c r="N102" t="s">
        <v>13</v>
      </c>
      <c r="O102" t="s">
        <v>13</v>
      </c>
      <c r="P102" t="str">
        <f t="shared" si="20"/>
        <v>Yes</v>
      </c>
      <c r="Q102" t="str">
        <f t="shared" si="21"/>
        <v>No</v>
      </c>
      <c r="R102" t="str">
        <f t="shared" si="22"/>
        <v>No</v>
      </c>
      <c r="T102" t="s">
        <v>325</v>
      </c>
      <c r="U102" t="s">
        <v>326</v>
      </c>
      <c r="V102" t="str">
        <f t="shared" si="23"/>
        <v>Intersection</v>
      </c>
      <c r="W102" t="s">
        <v>327</v>
      </c>
      <c r="X102">
        <v>42.371416000000004</v>
      </c>
      <c r="Y102">
        <v>-71.121105</v>
      </c>
      <c r="Z102" t="s">
        <v>328</v>
      </c>
    </row>
    <row r="103" spans="1:26">
      <c r="A103">
        <v>23761</v>
      </c>
      <c r="B103" s="1">
        <v>40213.375</v>
      </c>
      <c r="C103" s="1">
        <f t="shared" si="12"/>
        <v>40179</v>
      </c>
      <c r="D103" s="4">
        <f t="shared" si="13"/>
        <v>9.166666666666666E-2</v>
      </c>
      <c r="E103" s="3">
        <f t="shared" si="14"/>
        <v>2010</v>
      </c>
      <c r="F103" s="3">
        <f t="shared" si="15"/>
        <v>2</v>
      </c>
      <c r="G103" s="3">
        <f t="shared" si="16"/>
        <v>4</v>
      </c>
      <c r="H103" s="3">
        <f t="shared" si="17"/>
        <v>9</v>
      </c>
      <c r="I103" s="3">
        <f t="shared" si="18"/>
        <v>0</v>
      </c>
      <c r="J103" s="3">
        <f t="shared" si="19"/>
        <v>5</v>
      </c>
      <c r="K103" s="3" t="str">
        <f>IF(AND(D103&gt;='Season Lookup'!$D$15,D103&lt;'Season Lookup'!$D$16),"Spring",IF(AND(D103&gt;='Season Lookup'!$D$16,D103&lt;'Season Lookup'!$D$17),"Summer",IF(AND(D103&gt;='Season Lookup'!$D$17,D103&lt;'Season Lookup'!$D$18),"Fall",IF(OR(D103&gt;='Season Lookup'!$D$18,D103&lt;'Season Lookup'!$D$15),"Winter"))))</f>
        <v>Winter</v>
      </c>
      <c r="L103" s="3" t="str">
        <f>VLOOKUP(F103,'Season Lookup'!$A$1:$B$13,2,0)</f>
        <v>Winter</v>
      </c>
      <c r="M103" t="s">
        <v>78</v>
      </c>
      <c r="N103" t="s">
        <v>18</v>
      </c>
      <c r="O103" t="s">
        <v>329</v>
      </c>
      <c r="P103" t="str">
        <f t="shared" si="20"/>
        <v>Yes</v>
      </c>
      <c r="Q103" t="str">
        <f t="shared" si="21"/>
        <v>No</v>
      </c>
      <c r="R103" t="str">
        <f t="shared" si="22"/>
        <v>No</v>
      </c>
      <c r="T103" t="s">
        <v>134</v>
      </c>
      <c r="U103" t="s">
        <v>133</v>
      </c>
      <c r="V103" t="str">
        <f t="shared" si="23"/>
        <v>Intersection</v>
      </c>
      <c r="W103" t="s">
        <v>330</v>
      </c>
      <c r="X103">
        <v>42.372304999999997</v>
      </c>
      <c r="Y103">
        <v>-71.115146999999993</v>
      </c>
      <c r="Z103" t="s">
        <v>136</v>
      </c>
    </row>
    <row r="104" spans="1:26">
      <c r="A104">
        <v>23762</v>
      </c>
      <c r="B104" s="1">
        <v>40213.659710648149</v>
      </c>
      <c r="C104" s="1">
        <f t="shared" si="12"/>
        <v>40179</v>
      </c>
      <c r="D104" s="4">
        <f t="shared" si="13"/>
        <v>9.166666666666666E-2</v>
      </c>
      <c r="E104" s="3">
        <f t="shared" si="14"/>
        <v>2010</v>
      </c>
      <c r="F104" s="3">
        <f t="shared" si="15"/>
        <v>2</v>
      </c>
      <c r="G104" s="3">
        <f t="shared" si="16"/>
        <v>4</v>
      </c>
      <c r="H104" s="3">
        <f t="shared" si="17"/>
        <v>15</v>
      </c>
      <c r="I104" s="3">
        <f t="shared" si="18"/>
        <v>49</v>
      </c>
      <c r="J104" s="3">
        <f t="shared" si="19"/>
        <v>5</v>
      </c>
      <c r="K104" s="3" t="str">
        <f>IF(AND(D104&gt;='Season Lookup'!$D$15,D104&lt;'Season Lookup'!$D$16),"Spring",IF(AND(D104&gt;='Season Lookup'!$D$16,D104&lt;'Season Lookup'!$D$17),"Summer",IF(AND(D104&gt;='Season Lookup'!$D$17,D104&lt;'Season Lookup'!$D$18),"Fall",IF(OR(D104&gt;='Season Lookup'!$D$18,D104&lt;'Season Lookup'!$D$15),"Winter"))))</f>
        <v>Winter</v>
      </c>
      <c r="L104" s="3" t="str">
        <f>VLOOKUP(F104,'Season Lookup'!$A$1:$B$13,2,0)</f>
        <v>Winter</v>
      </c>
      <c r="M104" t="s">
        <v>78</v>
      </c>
      <c r="N104" t="s">
        <v>13</v>
      </c>
      <c r="O104" t="s">
        <v>152</v>
      </c>
      <c r="P104" t="str">
        <f t="shared" si="20"/>
        <v>Yes</v>
      </c>
      <c r="Q104" t="str">
        <f t="shared" si="21"/>
        <v>No</v>
      </c>
      <c r="R104" t="str">
        <f t="shared" si="22"/>
        <v>Yes</v>
      </c>
      <c r="T104" t="s">
        <v>189</v>
      </c>
      <c r="U104" t="s">
        <v>19</v>
      </c>
      <c r="V104" t="str">
        <f t="shared" si="23"/>
        <v>Intersection</v>
      </c>
      <c r="W104" t="s">
        <v>331</v>
      </c>
      <c r="X104">
        <v>42.372750000000003</v>
      </c>
      <c r="Y104">
        <v>-71.093288000000001</v>
      </c>
      <c r="Z104" t="s">
        <v>245</v>
      </c>
    </row>
    <row r="105" spans="1:26">
      <c r="A105">
        <v>23763</v>
      </c>
      <c r="B105" s="1">
        <v>40213.771516203706</v>
      </c>
      <c r="C105" s="1">
        <f t="shared" si="12"/>
        <v>40179</v>
      </c>
      <c r="D105" s="4">
        <f t="shared" si="13"/>
        <v>9.166666666666666E-2</v>
      </c>
      <c r="E105" s="3">
        <f t="shared" si="14"/>
        <v>2010</v>
      </c>
      <c r="F105" s="3">
        <f t="shared" si="15"/>
        <v>2</v>
      </c>
      <c r="G105" s="3">
        <f t="shared" si="16"/>
        <v>4</v>
      </c>
      <c r="H105" s="3">
        <f t="shared" si="17"/>
        <v>18</v>
      </c>
      <c r="I105" s="3">
        <f t="shared" si="18"/>
        <v>30</v>
      </c>
      <c r="J105" s="3">
        <f t="shared" si="19"/>
        <v>5</v>
      </c>
      <c r="K105" s="3" t="str">
        <f>IF(AND(D105&gt;='Season Lookup'!$D$15,D105&lt;'Season Lookup'!$D$16),"Spring",IF(AND(D105&gt;='Season Lookup'!$D$16,D105&lt;'Season Lookup'!$D$17),"Summer",IF(AND(D105&gt;='Season Lookup'!$D$17,D105&lt;'Season Lookup'!$D$18),"Fall",IF(OR(D105&gt;='Season Lookup'!$D$18,D105&lt;'Season Lookup'!$D$15),"Winter"))))</f>
        <v>Winter</v>
      </c>
      <c r="L105" s="3" t="str">
        <f>VLOOKUP(F105,'Season Lookup'!$A$1:$B$13,2,0)</f>
        <v>Winter</v>
      </c>
      <c r="M105" t="s">
        <v>78</v>
      </c>
      <c r="N105" t="s">
        <v>13</v>
      </c>
      <c r="O105" t="s">
        <v>13</v>
      </c>
      <c r="P105" t="str">
        <f t="shared" si="20"/>
        <v>Yes</v>
      </c>
      <c r="Q105" t="str">
        <f t="shared" si="21"/>
        <v>No</v>
      </c>
      <c r="R105" t="str">
        <f t="shared" si="22"/>
        <v>No</v>
      </c>
      <c r="T105" t="s">
        <v>37</v>
      </c>
      <c r="U105" t="s">
        <v>332</v>
      </c>
      <c r="V105" t="str">
        <f t="shared" si="23"/>
        <v>Intersection</v>
      </c>
      <c r="W105" t="s">
        <v>333</v>
      </c>
      <c r="X105">
        <v>42.359834999999997</v>
      </c>
      <c r="Y105">
        <v>-71.110290000000006</v>
      </c>
      <c r="Z105" t="s">
        <v>334</v>
      </c>
    </row>
    <row r="106" spans="1:26">
      <c r="A106">
        <v>23764</v>
      </c>
      <c r="B106" s="1">
        <v>40213.837500000001</v>
      </c>
      <c r="C106" s="1">
        <f t="shared" si="12"/>
        <v>40179</v>
      </c>
      <c r="D106" s="4">
        <f t="shared" si="13"/>
        <v>9.166666666666666E-2</v>
      </c>
      <c r="E106" s="3">
        <f t="shared" si="14"/>
        <v>2010</v>
      </c>
      <c r="F106" s="3">
        <f t="shared" si="15"/>
        <v>2</v>
      </c>
      <c r="G106" s="3">
        <f t="shared" si="16"/>
        <v>4</v>
      </c>
      <c r="H106" s="3">
        <f t="shared" si="17"/>
        <v>20</v>
      </c>
      <c r="I106" s="3">
        <f t="shared" si="18"/>
        <v>6</v>
      </c>
      <c r="J106" s="3">
        <f t="shared" si="19"/>
        <v>5</v>
      </c>
      <c r="K106" s="3" t="str">
        <f>IF(AND(D106&gt;='Season Lookup'!$D$15,D106&lt;'Season Lookup'!$D$16),"Spring",IF(AND(D106&gt;='Season Lookup'!$D$16,D106&lt;'Season Lookup'!$D$17),"Summer",IF(AND(D106&gt;='Season Lookup'!$D$17,D106&lt;'Season Lookup'!$D$18),"Fall",IF(OR(D106&gt;='Season Lookup'!$D$18,D106&lt;'Season Lookup'!$D$15),"Winter"))))</f>
        <v>Winter</v>
      </c>
      <c r="L106" s="3" t="str">
        <f>VLOOKUP(F106,'Season Lookup'!$A$1:$B$13,2,0)</f>
        <v>Winter</v>
      </c>
      <c r="M106" t="s">
        <v>78</v>
      </c>
      <c r="N106" t="s">
        <v>13</v>
      </c>
      <c r="O106" t="s">
        <v>132</v>
      </c>
      <c r="P106" t="str">
        <f t="shared" si="20"/>
        <v>Yes</v>
      </c>
      <c r="Q106" t="str">
        <f t="shared" si="21"/>
        <v>Yes</v>
      </c>
      <c r="R106" t="str">
        <f t="shared" si="22"/>
        <v>No</v>
      </c>
      <c r="T106" t="s">
        <v>105</v>
      </c>
      <c r="U106" t="s">
        <v>335</v>
      </c>
      <c r="V106" t="str">
        <f t="shared" si="23"/>
        <v>Intersection</v>
      </c>
      <c r="W106" t="s">
        <v>336</v>
      </c>
      <c r="X106">
        <v>42.373832999999998</v>
      </c>
      <c r="Y106">
        <v>-71.112443999999996</v>
      </c>
      <c r="Z106" t="s">
        <v>337</v>
      </c>
    </row>
    <row r="107" spans="1:26">
      <c r="A107">
        <v>23765</v>
      </c>
      <c r="B107" s="1">
        <v>40214.67359953704</v>
      </c>
      <c r="C107" s="1">
        <f t="shared" si="12"/>
        <v>40179</v>
      </c>
      <c r="D107" s="4">
        <f t="shared" si="13"/>
        <v>9.4444444444444442E-2</v>
      </c>
      <c r="E107" s="3">
        <f t="shared" si="14"/>
        <v>2010</v>
      </c>
      <c r="F107" s="3">
        <f t="shared" si="15"/>
        <v>2</v>
      </c>
      <c r="G107" s="3">
        <f t="shared" si="16"/>
        <v>5</v>
      </c>
      <c r="H107" s="3">
        <f t="shared" si="17"/>
        <v>16</v>
      </c>
      <c r="I107" s="3">
        <f t="shared" si="18"/>
        <v>9</v>
      </c>
      <c r="J107" s="3">
        <f t="shared" si="19"/>
        <v>6</v>
      </c>
      <c r="K107" s="3" t="str">
        <f>IF(AND(D107&gt;='Season Lookup'!$D$15,D107&lt;'Season Lookup'!$D$16),"Spring",IF(AND(D107&gt;='Season Lookup'!$D$16,D107&lt;'Season Lookup'!$D$17),"Summer",IF(AND(D107&gt;='Season Lookup'!$D$17,D107&lt;'Season Lookup'!$D$18),"Fall",IF(OR(D107&gt;='Season Lookup'!$D$18,D107&lt;'Season Lookup'!$D$15),"Winter"))))</f>
        <v>Winter</v>
      </c>
      <c r="L107" s="3" t="str">
        <f>VLOOKUP(F107,'Season Lookup'!$A$1:$B$13,2,0)</f>
        <v>Winter</v>
      </c>
      <c r="M107" t="s">
        <v>12</v>
      </c>
      <c r="N107" t="s">
        <v>13</v>
      </c>
      <c r="O107" t="s">
        <v>35</v>
      </c>
      <c r="P107" t="str">
        <f t="shared" si="20"/>
        <v>Yes</v>
      </c>
      <c r="Q107" t="str">
        <f t="shared" si="21"/>
        <v>No</v>
      </c>
      <c r="R107" t="str">
        <f t="shared" si="22"/>
        <v>No</v>
      </c>
      <c r="S107">
        <v>168</v>
      </c>
      <c r="T107" t="s">
        <v>74</v>
      </c>
      <c r="V107" t="str">
        <f t="shared" si="23"/>
        <v>Non Intersection</v>
      </c>
      <c r="W107" t="s">
        <v>338</v>
      </c>
      <c r="X107">
        <v>42.372025999999998</v>
      </c>
      <c r="Y107">
        <v>-71.098958999999994</v>
      </c>
      <c r="Z107" t="s">
        <v>339</v>
      </c>
    </row>
    <row r="108" spans="1:26">
      <c r="A108">
        <v>23767</v>
      </c>
      <c r="B108" s="1">
        <v>40214.243043981478</v>
      </c>
      <c r="C108" s="1">
        <f t="shared" si="12"/>
        <v>40179</v>
      </c>
      <c r="D108" s="4">
        <f t="shared" si="13"/>
        <v>9.4444444444444442E-2</v>
      </c>
      <c r="E108" s="3">
        <f t="shared" si="14"/>
        <v>2010</v>
      </c>
      <c r="F108" s="3">
        <f t="shared" si="15"/>
        <v>2</v>
      </c>
      <c r="G108" s="3">
        <f t="shared" si="16"/>
        <v>5</v>
      </c>
      <c r="H108" s="3">
        <f t="shared" si="17"/>
        <v>5</v>
      </c>
      <c r="I108" s="3">
        <f t="shared" si="18"/>
        <v>49</v>
      </c>
      <c r="J108" s="3">
        <f t="shared" si="19"/>
        <v>6</v>
      </c>
      <c r="K108" s="3" t="str">
        <f>IF(AND(D108&gt;='Season Lookup'!$D$15,D108&lt;'Season Lookup'!$D$16),"Spring",IF(AND(D108&gt;='Season Lookup'!$D$16,D108&lt;'Season Lookup'!$D$17),"Summer",IF(AND(D108&gt;='Season Lookup'!$D$17,D108&lt;'Season Lookup'!$D$18),"Fall",IF(OR(D108&gt;='Season Lookup'!$D$18,D108&lt;'Season Lookup'!$D$15),"Winter"))))</f>
        <v>Winter</v>
      </c>
      <c r="L108" s="3" t="str">
        <f>VLOOKUP(F108,'Season Lookup'!$A$1:$B$13,2,0)</f>
        <v>Winter</v>
      </c>
      <c r="M108" t="s">
        <v>12</v>
      </c>
      <c r="N108" t="s">
        <v>35</v>
      </c>
      <c r="O108" t="s">
        <v>13</v>
      </c>
      <c r="P108" t="str">
        <f t="shared" si="20"/>
        <v>Yes</v>
      </c>
      <c r="Q108" t="str">
        <f t="shared" si="21"/>
        <v>No</v>
      </c>
      <c r="R108" t="str">
        <f t="shared" si="22"/>
        <v>No</v>
      </c>
      <c r="T108" t="s">
        <v>340</v>
      </c>
      <c r="V108" t="str">
        <f t="shared" si="23"/>
        <v>Intersection</v>
      </c>
      <c r="W108" t="s">
        <v>341</v>
      </c>
      <c r="X108">
        <v>0</v>
      </c>
      <c r="Y108">
        <v>0</v>
      </c>
      <c r="Z108" t="s">
        <v>81</v>
      </c>
    </row>
    <row r="109" spans="1:26">
      <c r="A109">
        <v>24343</v>
      </c>
      <c r="B109" s="1">
        <v>40214.763888888891</v>
      </c>
      <c r="C109" s="1">
        <f t="shared" si="12"/>
        <v>40179</v>
      </c>
      <c r="D109" s="4">
        <f t="shared" si="13"/>
        <v>9.4444444444444442E-2</v>
      </c>
      <c r="E109" s="3">
        <f t="shared" si="14"/>
        <v>2010</v>
      </c>
      <c r="F109" s="3">
        <f t="shared" si="15"/>
        <v>2</v>
      </c>
      <c r="G109" s="3">
        <f t="shared" si="16"/>
        <v>5</v>
      </c>
      <c r="H109" s="3">
        <f t="shared" si="17"/>
        <v>18</v>
      </c>
      <c r="I109" s="3">
        <f t="shared" si="18"/>
        <v>20</v>
      </c>
      <c r="J109" s="3">
        <f t="shared" si="19"/>
        <v>6</v>
      </c>
      <c r="K109" s="3" t="str">
        <f>IF(AND(D109&gt;='Season Lookup'!$D$15,D109&lt;'Season Lookup'!$D$16),"Spring",IF(AND(D109&gt;='Season Lookup'!$D$16,D109&lt;'Season Lookup'!$D$17),"Summer",IF(AND(D109&gt;='Season Lookup'!$D$17,D109&lt;'Season Lookup'!$D$18),"Fall",IF(OR(D109&gt;='Season Lookup'!$D$18,D109&lt;'Season Lookup'!$D$15),"Winter"))))</f>
        <v>Winter</v>
      </c>
      <c r="L109" s="3" t="str">
        <f>VLOOKUP(F109,'Season Lookup'!$A$1:$B$13,2,0)</f>
        <v>Winter</v>
      </c>
      <c r="N109" t="s">
        <v>13</v>
      </c>
      <c r="O109" t="s">
        <v>35</v>
      </c>
      <c r="P109" t="str">
        <f t="shared" si="20"/>
        <v>Yes</v>
      </c>
      <c r="Q109" t="str">
        <f t="shared" si="21"/>
        <v>No</v>
      </c>
      <c r="R109" t="str">
        <f t="shared" si="22"/>
        <v>No</v>
      </c>
      <c r="T109" t="s">
        <v>105</v>
      </c>
      <c r="U109" t="s">
        <v>342</v>
      </c>
      <c r="V109" t="str">
        <f t="shared" si="23"/>
        <v>Intersection</v>
      </c>
      <c r="W109" t="s">
        <v>343</v>
      </c>
      <c r="X109">
        <v>42.369317000000002</v>
      </c>
      <c r="Y109">
        <v>-71.101021000000003</v>
      </c>
      <c r="Z109" t="s">
        <v>344</v>
      </c>
    </row>
    <row r="110" spans="1:26">
      <c r="A110">
        <v>23768</v>
      </c>
      <c r="B110" s="1">
        <v>40215.65625</v>
      </c>
      <c r="C110" s="1">
        <f t="shared" si="12"/>
        <v>40179</v>
      </c>
      <c r="D110" s="4">
        <f t="shared" si="13"/>
        <v>9.7222222222222224E-2</v>
      </c>
      <c r="E110" s="3">
        <f t="shared" si="14"/>
        <v>2010</v>
      </c>
      <c r="F110" s="3">
        <f t="shared" si="15"/>
        <v>2</v>
      </c>
      <c r="G110" s="3">
        <f t="shared" si="16"/>
        <v>6</v>
      </c>
      <c r="H110" s="3">
        <f t="shared" si="17"/>
        <v>15</v>
      </c>
      <c r="I110" s="3">
        <f t="shared" si="18"/>
        <v>45</v>
      </c>
      <c r="J110" s="3">
        <f t="shared" si="19"/>
        <v>7</v>
      </c>
      <c r="K110" s="3" t="str">
        <f>IF(AND(D110&gt;='Season Lookup'!$D$15,D110&lt;'Season Lookup'!$D$16),"Spring",IF(AND(D110&gt;='Season Lookup'!$D$16,D110&lt;'Season Lookup'!$D$17),"Summer",IF(AND(D110&gt;='Season Lookup'!$D$17,D110&lt;'Season Lookup'!$D$18),"Fall",IF(OR(D110&gt;='Season Lookup'!$D$18,D110&lt;'Season Lookup'!$D$15),"Winter"))))</f>
        <v>Winter</v>
      </c>
      <c r="L110" s="3" t="str">
        <f>VLOOKUP(F110,'Season Lookup'!$A$1:$B$13,2,0)</f>
        <v>Winter</v>
      </c>
      <c r="M110" t="s">
        <v>31</v>
      </c>
      <c r="N110" t="s">
        <v>13</v>
      </c>
      <c r="O110" t="s">
        <v>13</v>
      </c>
      <c r="P110" t="str">
        <f t="shared" si="20"/>
        <v>Yes</v>
      </c>
      <c r="Q110" t="str">
        <f t="shared" si="21"/>
        <v>No</v>
      </c>
      <c r="R110" t="str">
        <f t="shared" si="22"/>
        <v>No</v>
      </c>
      <c r="S110">
        <v>535</v>
      </c>
      <c r="T110" t="s">
        <v>189</v>
      </c>
      <c r="V110" t="str">
        <f t="shared" si="23"/>
        <v>Non Intersection</v>
      </c>
      <c r="W110" t="s">
        <v>345</v>
      </c>
      <c r="X110">
        <v>42.368747999999997</v>
      </c>
      <c r="Y110">
        <v>-71.094873000000007</v>
      </c>
      <c r="Z110" t="s">
        <v>346</v>
      </c>
    </row>
    <row r="111" spans="1:26">
      <c r="A111">
        <v>23766</v>
      </c>
      <c r="B111" s="1">
        <v>40216.588877314818</v>
      </c>
      <c r="C111" s="1">
        <f t="shared" si="12"/>
        <v>40179</v>
      </c>
      <c r="D111" s="4">
        <f t="shared" si="13"/>
        <v>0.1</v>
      </c>
      <c r="E111" s="3">
        <f t="shared" si="14"/>
        <v>2010</v>
      </c>
      <c r="F111" s="3">
        <f t="shared" si="15"/>
        <v>2</v>
      </c>
      <c r="G111" s="3">
        <f t="shared" si="16"/>
        <v>7</v>
      </c>
      <c r="H111" s="3">
        <f t="shared" si="17"/>
        <v>14</v>
      </c>
      <c r="I111" s="3">
        <f t="shared" si="18"/>
        <v>7</v>
      </c>
      <c r="J111" s="3">
        <f t="shared" si="19"/>
        <v>1</v>
      </c>
      <c r="K111" s="3" t="str">
        <f>IF(AND(D111&gt;='Season Lookup'!$D$15,D111&lt;'Season Lookup'!$D$16),"Spring",IF(AND(D111&gt;='Season Lookup'!$D$16,D111&lt;'Season Lookup'!$D$17),"Summer",IF(AND(D111&gt;='Season Lookup'!$D$17,D111&lt;'Season Lookup'!$D$18),"Fall",IF(OR(D111&gt;='Season Lookup'!$D$18,D111&lt;'Season Lookup'!$D$15),"Winter"))))</f>
        <v>Winter</v>
      </c>
      <c r="L111" s="3" t="str">
        <f>VLOOKUP(F111,'Season Lookup'!$A$1:$B$13,2,0)</f>
        <v>Winter</v>
      </c>
      <c r="M111" t="s">
        <v>48</v>
      </c>
      <c r="N111" t="s">
        <v>13</v>
      </c>
      <c r="O111" t="s">
        <v>36</v>
      </c>
      <c r="P111" t="str">
        <f t="shared" si="20"/>
        <v>Yes</v>
      </c>
      <c r="Q111" t="str">
        <f t="shared" si="21"/>
        <v>No</v>
      </c>
      <c r="R111" t="str">
        <f t="shared" si="22"/>
        <v>No</v>
      </c>
      <c r="S111">
        <v>575</v>
      </c>
      <c r="T111" t="s">
        <v>203</v>
      </c>
      <c r="V111" t="str">
        <f t="shared" si="23"/>
        <v>Non Intersection</v>
      </c>
      <c r="W111" t="s">
        <v>347</v>
      </c>
      <c r="X111">
        <v>42.354227999999999</v>
      </c>
      <c r="Y111">
        <v>-71.105316000000002</v>
      </c>
      <c r="Z111" t="s">
        <v>348</v>
      </c>
    </row>
    <row r="112" spans="1:26">
      <c r="A112">
        <v>23769</v>
      </c>
      <c r="B112" s="1">
        <v>40216.75</v>
      </c>
      <c r="C112" s="1">
        <f t="shared" si="12"/>
        <v>40179</v>
      </c>
      <c r="D112" s="4">
        <f t="shared" si="13"/>
        <v>0.1</v>
      </c>
      <c r="E112" s="3">
        <f t="shared" si="14"/>
        <v>2010</v>
      </c>
      <c r="F112" s="3">
        <f t="shared" si="15"/>
        <v>2</v>
      </c>
      <c r="G112" s="3">
        <f t="shared" si="16"/>
        <v>7</v>
      </c>
      <c r="H112" s="3">
        <f t="shared" si="17"/>
        <v>18</v>
      </c>
      <c r="I112" s="3">
        <f t="shared" si="18"/>
        <v>0</v>
      </c>
      <c r="J112" s="3">
        <f t="shared" si="19"/>
        <v>1</v>
      </c>
      <c r="K112" s="3" t="str">
        <f>IF(AND(D112&gt;='Season Lookup'!$D$15,D112&lt;'Season Lookup'!$D$16),"Spring",IF(AND(D112&gt;='Season Lookup'!$D$16,D112&lt;'Season Lookup'!$D$17),"Summer",IF(AND(D112&gt;='Season Lookup'!$D$17,D112&lt;'Season Lookup'!$D$18),"Fall",IF(OR(D112&gt;='Season Lookup'!$D$18,D112&lt;'Season Lookup'!$D$15),"Winter"))))</f>
        <v>Winter</v>
      </c>
      <c r="L112" s="3" t="str">
        <f>VLOOKUP(F112,'Season Lookup'!$A$1:$B$13,2,0)</f>
        <v>Winter</v>
      </c>
      <c r="M112" t="s">
        <v>48</v>
      </c>
      <c r="N112" t="s">
        <v>13</v>
      </c>
      <c r="O112" t="s">
        <v>13</v>
      </c>
      <c r="P112" t="str">
        <f t="shared" si="20"/>
        <v>Yes</v>
      </c>
      <c r="Q112" t="str">
        <f t="shared" si="21"/>
        <v>No</v>
      </c>
      <c r="R112" t="str">
        <f t="shared" si="22"/>
        <v>No</v>
      </c>
      <c r="S112">
        <v>20</v>
      </c>
      <c r="T112" t="s">
        <v>100</v>
      </c>
      <c r="V112" t="str">
        <f t="shared" si="23"/>
        <v>Non Intersection</v>
      </c>
      <c r="W112" t="s">
        <v>349</v>
      </c>
      <c r="X112">
        <v>42.366185000000002</v>
      </c>
      <c r="Y112">
        <v>-71.099648999999999</v>
      </c>
      <c r="Z112" t="s">
        <v>350</v>
      </c>
    </row>
    <row r="113" spans="1:26">
      <c r="A113">
        <v>23770</v>
      </c>
      <c r="B113" s="1">
        <v>40217.36041666667</v>
      </c>
      <c r="C113" s="1">
        <f t="shared" si="12"/>
        <v>40179</v>
      </c>
      <c r="D113" s="4">
        <f t="shared" si="13"/>
        <v>0.10277777777777777</v>
      </c>
      <c r="E113" s="3">
        <f t="shared" si="14"/>
        <v>2010</v>
      </c>
      <c r="F113" s="3">
        <f t="shared" si="15"/>
        <v>2</v>
      </c>
      <c r="G113" s="3">
        <f t="shared" si="16"/>
        <v>8</v>
      </c>
      <c r="H113" s="3">
        <f t="shared" si="17"/>
        <v>8</v>
      </c>
      <c r="I113" s="3">
        <f t="shared" si="18"/>
        <v>39</v>
      </c>
      <c r="J113" s="3">
        <f t="shared" si="19"/>
        <v>2</v>
      </c>
      <c r="K113" s="3" t="str">
        <f>IF(AND(D113&gt;='Season Lookup'!$D$15,D113&lt;'Season Lookup'!$D$16),"Spring",IF(AND(D113&gt;='Season Lookup'!$D$16,D113&lt;'Season Lookup'!$D$17),"Summer",IF(AND(D113&gt;='Season Lookup'!$D$17,D113&lt;'Season Lookup'!$D$18),"Fall",IF(OR(D113&gt;='Season Lookup'!$D$18,D113&lt;'Season Lookup'!$D$15),"Winter"))))</f>
        <v>Winter</v>
      </c>
      <c r="L113" s="3" t="str">
        <f>VLOOKUP(F113,'Season Lookup'!$A$1:$B$13,2,0)</f>
        <v>Winter</v>
      </c>
      <c r="M113" t="s">
        <v>56</v>
      </c>
      <c r="N113" t="s">
        <v>13</v>
      </c>
      <c r="O113" t="s">
        <v>152</v>
      </c>
      <c r="P113" t="str">
        <f t="shared" si="20"/>
        <v>Yes</v>
      </c>
      <c r="Q113" t="str">
        <f t="shared" si="21"/>
        <v>No</v>
      </c>
      <c r="R113" t="str">
        <f t="shared" si="22"/>
        <v>Yes</v>
      </c>
      <c r="S113">
        <v>1</v>
      </c>
      <c r="T113" t="s">
        <v>351</v>
      </c>
      <c r="U113" t="s">
        <v>105</v>
      </c>
      <c r="V113" t="str">
        <f t="shared" si="23"/>
        <v>Non Intersection</v>
      </c>
      <c r="W113" t="s">
        <v>352</v>
      </c>
      <c r="X113">
        <v>42.367719999999998</v>
      </c>
      <c r="Y113">
        <v>-71.074383999999995</v>
      </c>
      <c r="Z113" t="s">
        <v>353</v>
      </c>
    </row>
    <row r="114" spans="1:26">
      <c r="A114">
        <v>23771</v>
      </c>
      <c r="B114" s="1">
        <v>40217.479155092595</v>
      </c>
      <c r="C114" s="1">
        <f t="shared" si="12"/>
        <v>40179</v>
      </c>
      <c r="D114" s="4">
        <f t="shared" si="13"/>
        <v>0.10277777777777777</v>
      </c>
      <c r="E114" s="3">
        <f t="shared" si="14"/>
        <v>2010</v>
      </c>
      <c r="F114" s="3">
        <f t="shared" si="15"/>
        <v>2</v>
      </c>
      <c r="G114" s="3">
        <f t="shared" si="16"/>
        <v>8</v>
      </c>
      <c r="H114" s="3">
        <f t="shared" si="17"/>
        <v>11</v>
      </c>
      <c r="I114" s="3">
        <f t="shared" si="18"/>
        <v>29</v>
      </c>
      <c r="J114" s="3">
        <f t="shared" si="19"/>
        <v>2</v>
      </c>
      <c r="K114" s="3" t="str">
        <f>IF(AND(D114&gt;='Season Lookup'!$D$15,D114&lt;'Season Lookup'!$D$16),"Spring",IF(AND(D114&gt;='Season Lookup'!$D$16,D114&lt;'Season Lookup'!$D$17),"Summer",IF(AND(D114&gt;='Season Lookup'!$D$17,D114&lt;'Season Lookup'!$D$18),"Fall",IF(OR(D114&gt;='Season Lookup'!$D$18,D114&lt;'Season Lookup'!$D$15),"Winter"))))</f>
        <v>Winter</v>
      </c>
      <c r="L114" s="3" t="str">
        <f>VLOOKUP(F114,'Season Lookup'!$A$1:$B$13,2,0)</f>
        <v>Winter</v>
      </c>
      <c r="M114" t="s">
        <v>56</v>
      </c>
      <c r="N114" t="s">
        <v>13</v>
      </c>
      <c r="O114" t="s">
        <v>13</v>
      </c>
      <c r="P114" t="str">
        <f t="shared" si="20"/>
        <v>Yes</v>
      </c>
      <c r="Q114" t="str">
        <f t="shared" si="21"/>
        <v>No</v>
      </c>
      <c r="R114" t="str">
        <f t="shared" si="22"/>
        <v>No</v>
      </c>
      <c r="T114" t="s">
        <v>185</v>
      </c>
      <c r="U114" t="s">
        <v>354</v>
      </c>
      <c r="V114" t="str">
        <f t="shared" si="23"/>
        <v>Intersection</v>
      </c>
      <c r="W114" t="s">
        <v>355</v>
      </c>
      <c r="X114">
        <v>42.382061</v>
      </c>
      <c r="Y114">
        <v>-71.126735999999994</v>
      </c>
      <c r="Z114" t="s">
        <v>356</v>
      </c>
    </row>
    <row r="115" spans="1:26">
      <c r="A115">
        <v>23772</v>
      </c>
      <c r="B115" s="1">
        <v>40217.692361111112</v>
      </c>
      <c r="C115" s="1">
        <f t="shared" si="12"/>
        <v>40179</v>
      </c>
      <c r="D115" s="4">
        <f t="shared" si="13"/>
        <v>0.10277777777777777</v>
      </c>
      <c r="E115" s="3">
        <f t="shared" si="14"/>
        <v>2010</v>
      </c>
      <c r="F115" s="3">
        <f t="shared" si="15"/>
        <v>2</v>
      </c>
      <c r="G115" s="3">
        <f t="shared" si="16"/>
        <v>8</v>
      </c>
      <c r="H115" s="3">
        <f t="shared" si="17"/>
        <v>16</v>
      </c>
      <c r="I115" s="3">
        <f t="shared" si="18"/>
        <v>37</v>
      </c>
      <c r="J115" s="3">
        <f t="shared" si="19"/>
        <v>2</v>
      </c>
      <c r="K115" s="3" t="str">
        <f>IF(AND(D115&gt;='Season Lookup'!$D$15,D115&lt;'Season Lookup'!$D$16),"Spring",IF(AND(D115&gt;='Season Lookup'!$D$16,D115&lt;'Season Lookup'!$D$17),"Summer",IF(AND(D115&gt;='Season Lookup'!$D$17,D115&lt;'Season Lookup'!$D$18),"Fall",IF(OR(D115&gt;='Season Lookup'!$D$18,D115&lt;'Season Lookup'!$D$15),"Winter"))))</f>
        <v>Winter</v>
      </c>
      <c r="L115" s="3" t="str">
        <f>VLOOKUP(F115,'Season Lookup'!$A$1:$B$13,2,0)</f>
        <v>Winter</v>
      </c>
      <c r="M115" t="s">
        <v>56</v>
      </c>
      <c r="N115" t="s">
        <v>35</v>
      </c>
      <c r="O115" t="s">
        <v>152</v>
      </c>
      <c r="P115" t="str">
        <f t="shared" si="20"/>
        <v>Yes</v>
      </c>
      <c r="Q115" t="str">
        <f t="shared" si="21"/>
        <v>No</v>
      </c>
      <c r="R115" t="str">
        <f t="shared" si="22"/>
        <v>Yes</v>
      </c>
      <c r="S115">
        <v>78</v>
      </c>
      <c r="T115" t="s">
        <v>198</v>
      </c>
      <c r="V115" t="str">
        <f t="shared" si="23"/>
        <v>Non Intersection</v>
      </c>
      <c r="W115" t="s">
        <v>357</v>
      </c>
      <c r="X115">
        <v>42.372075000000002</v>
      </c>
      <c r="Y115">
        <v>-71.119129000000001</v>
      </c>
      <c r="Z115" t="s">
        <v>358</v>
      </c>
    </row>
    <row r="116" spans="1:26">
      <c r="A116">
        <v>23773</v>
      </c>
      <c r="B116" s="1">
        <v>40217.756944444445</v>
      </c>
      <c r="C116" s="1">
        <f t="shared" si="12"/>
        <v>40179</v>
      </c>
      <c r="D116" s="4">
        <f t="shared" si="13"/>
        <v>0.10277777777777777</v>
      </c>
      <c r="E116" s="3">
        <f t="shared" si="14"/>
        <v>2010</v>
      </c>
      <c r="F116" s="3">
        <f t="shared" si="15"/>
        <v>2</v>
      </c>
      <c r="G116" s="3">
        <f t="shared" si="16"/>
        <v>8</v>
      </c>
      <c r="H116" s="3">
        <f t="shared" si="17"/>
        <v>18</v>
      </c>
      <c r="I116" s="3">
        <f t="shared" si="18"/>
        <v>10</v>
      </c>
      <c r="J116" s="3">
        <f t="shared" si="19"/>
        <v>2</v>
      </c>
      <c r="K116" s="3" t="str">
        <f>IF(AND(D116&gt;='Season Lookup'!$D$15,D116&lt;'Season Lookup'!$D$16),"Spring",IF(AND(D116&gt;='Season Lookup'!$D$16,D116&lt;'Season Lookup'!$D$17),"Summer",IF(AND(D116&gt;='Season Lookup'!$D$17,D116&lt;'Season Lookup'!$D$18),"Fall",IF(OR(D116&gt;='Season Lookup'!$D$18,D116&lt;'Season Lookup'!$D$15),"Winter"))))</f>
        <v>Winter</v>
      </c>
      <c r="L116" s="3" t="str">
        <f>VLOOKUP(F116,'Season Lookup'!$A$1:$B$13,2,0)</f>
        <v>Winter</v>
      </c>
      <c r="M116" t="s">
        <v>56</v>
      </c>
      <c r="N116" t="s">
        <v>13</v>
      </c>
      <c r="O116" t="s">
        <v>23</v>
      </c>
      <c r="P116" t="str">
        <f t="shared" si="20"/>
        <v>Yes</v>
      </c>
      <c r="Q116" t="str">
        <f t="shared" si="21"/>
        <v>No</v>
      </c>
      <c r="R116" t="str">
        <f t="shared" si="22"/>
        <v>No</v>
      </c>
      <c r="S116">
        <v>1</v>
      </c>
      <c r="T116" t="s">
        <v>269</v>
      </c>
      <c r="V116" t="str">
        <f t="shared" si="23"/>
        <v>Non Intersection</v>
      </c>
      <c r="W116" t="s">
        <v>359</v>
      </c>
      <c r="X116">
        <v>42.388578000000003</v>
      </c>
      <c r="Y116">
        <v>-71.118688000000006</v>
      </c>
      <c r="Z116" t="s">
        <v>360</v>
      </c>
    </row>
    <row r="117" spans="1:26">
      <c r="A117">
        <v>23774</v>
      </c>
      <c r="B117" s="1">
        <v>40218.01734953704</v>
      </c>
      <c r="C117" s="1">
        <f t="shared" si="12"/>
        <v>40179</v>
      </c>
      <c r="D117" s="4">
        <f t="shared" si="13"/>
        <v>0.10555555555555556</v>
      </c>
      <c r="E117" s="3">
        <f t="shared" si="14"/>
        <v>2010</v>
      </c>
      <c r="F117" s="3">
        <f t="shared" si="15"/>
        <v>2</v>
      </c>
      <c r="G117" s="3">
        <f t="shared" si="16"/>
        <v>9</v>
      </c>
      <c r="H117" s="3">
        <f t="shared" si="17"/>
        <v>0</v>
      </c>
      <c r="I117" s="3">
        <f t="shared" si="18"/>
        <v>24</v>
      </c>
      <c r="J117" s="3">
        <f t="shared" si="19"/>
        <v>3</v>
      </c>
      <c r="K117" s="3" t="str">
        <f>IF(AND(D117&gt;='Season Lookup'!$D$15,D117&lt;'Season Lookup'!$D$16),"Spring",IF(AND(D117&gt;='Season Lookup'!$D$16,D117&lt;'Season Lookup'!$D$17),"Summer",IF(AND(D117&gt;='Season Lookup'!$D$17,D117&lt;'Season Lookup'!$D$18),"Fall",IF(OR(D117&gt;='Season Lookup'!$D$18,D117&lt;'Season Lookup'!$D$15),"Winter"))))</f>
        <v>Winter</v>
      </c>
      <c r="L117" s="3" t="str">
        <f>VLOOKUP(F117,'Season Lookup'!$A$1:$B$13,2,0)</f>
        <v>Winter</v>
      </c>
      <c r="M117" t="s">
        <v>73</v>
      </c>
      <c r="N117" t="s">
        <v>13</v>
      </c>
      <c r="O117" t="s">
        <v>13</v>
      </c>
      <c r="P117" t="str">
        <f t="shared" si="20"/>
        <v>Yes</v>
      </c>
      <c r="Q117" t="str">
        <f t="shared" si="21"/>
        <v>No</v>
      </c>
      <c r="R117" t="str">
        <f t="shared" si="22"/>
        <v>No</v>
      </c>
      <c r="T117" t="s">
        <v>14</v>
      </c>
      <c r="U117" t="s">
        <v>202</v>
      </c>
      <c r="V117" t="str">
        <f t="shared" si="23"/>
        <v>Intersection</v>
      </c>
      <c r="W117" t="s">
        <v>361</v>
      </c>
      <c r="X117">
        <v>42.360154000000001</v>
      </c>
      <c r="Y117">
        <v>-71.094881999999998</v>
      </c>
      <c r="Z117" t="s">
        <v>223</v>
      </c>
    </row>
    <row r="118" spans="1:26">
      <c r="A118">
        <v>23775</v>
      </c>
      <c r="B118" s="1">
        <v>40218.340277777781</v>
      </c>
      <c r="C118" s="1">
        <f t="shared" si="12"/>
        <v>40179</v>
      </c>
      <c r="D118" s="4">
        <f t="shared" si="13"/>
        <v>0.10555555555555556</v>
      </c>
      <c r="E118" s="3">
        <f t="shared" si="14"/>
        <v>2010</v>
      </c>
      <c r="F118" s="3">
        <f t="shared" si="15"/>
        <v>2</v>
      </c>
      <c r="G118" s="3">
        <f t="shared" si="16"/>
        <v>9</v>
      </c>
      <c r="H118" s="3">
        <f t="shared" si="17"/>
        <v>8</v>
      </c>
      <c r="I118" s="3">
        <f t="shared" si="18"/>
        <v>10</v>
      </c>
      <c r="J118" s="3">
        <f t="shared" si="19"/>
        <v>3</v>
      </c>
      <c r="K118" s="3" t="str">
        <f>IF(AND(D118&gt;='Season Lookup'!$D$15,D118&lt;'Season Lookup'!$D$16),"Spring",IF(AND(D118&gt;='Season Lookup'!$D$16,D118&lt;'Season Lookup'!$D$17),"Summer",IF(AND(D118&gt;='Season Lookup'!$D$17,D118&lt;'Season Lookup'!$D$18),"Fall",IF(OR(D118&gt;='Season Lookup'!$D$18,D118&lt;'Season Lookup'!$D$15),"Winter"))))</f>
        <v>Winter</v>
      </c>
      <c r="L118" s="3" t="str">
        <f>VLOOKUP(F118,'Season Lookup'!$A$1:$B$13,2,0)</f>
        <v>Winter</v>
      </c>
      <c r="M118" t="s">
        <v>73</v>
      </c>
      <c r="N118" t="s">
        <v>13</v>
      </c>
      <c r="O118" t="s">
        <v>13</v>
      </c>
      <c r="P118" t="str">
        <f t="shared" si="20"/>
        <v>Yes</v>
      </c>
      <c r="Q118" t="str">
        <f t="shared" si="21"/>
        <v>No</v>
      </c>
      <c r="R118" t="str">
        <f t="shared" si="22"/>
        <v>No</v>
      </c>
      <c r="T118" t="s">
        <v>14</v>
      </c>
      <c r="U118" t="s">
        <v>362</v>
      </c>
      <c r="V118" t="str">
        <f t="shared" si="23"/>
        <v>Intersection</v>
      </c>
      <c r="W118" t="s">
        <v>363</v>
      </c>
      <c r="X118">
        <v>42.394652999999998</v>
      </c>
      <c r="Y118">
        <v>-71.127155000000002</v>
      </c>
      <c r="Z118" t="s">
        <v>364</v>
      </c>
    </row>
    <row r="119" spans="1:26">
      <c r="A119">
        <v>23776</v>
      </c>
      <c r="B119" s="1">
        <v>40218.375694444447</v>
      </c>
      <c r="C119" s="1">
        <f t="shared" ref="C119:C178" si="24">EOMONTH(B119,MONTH(B119)*-1)+1</f>
        <v>40179</v>
      </c>
      <c r="D119" s="4">
        <f t="shared" ref="D119:D178" si="25">YEARFRAC(C119,B119)</f>
        <v>0.10555555555555556</v>
      </c>
      <c r="E119" s="3">
        <f t="shared" ref="E119:E178" si="26">YEAR(B119)</f>
        <v>2010</v>
      </c>
      <c r="F119" s="3">
        <f t="shared" ref="F119:F178" si="27">MONTH(B119)</f>
        <v>2</v>
      </c>
      <c r="G119" s="3">
        <f t="shared" ref="G119:G178" si="28">DAY(B119)</f>
        <v>9</v>
      </c>
      <c r="H119" s="3">
        <f t="shared" ref="H119:H178" si="29">HOUR(B119)</f>
        <v>9</v>
      </c>
      <c r="I119" s="3">
        <f t="shared" ref="I119:I178" si="30">MINUTE(B119)</f>
        <v>1</v>
      </c>
      <c r="J119" s="3">
        <f t="shared" ref="J119:J178" si="31">WEEKDAY(B119,1)</f>
        <v>3</v>
      </c>
      <c r="K119" s="3" t="str">
        <f>IF(AND(D119&gt;='Season Lookup'!$D$15,D119&lt;'Season Lookup'!$D$16),"Spring",IF(AND(D119&gt;='Season Lookup'!$D$16,D119&lt;'Season Lookup'!$D$17),"Summer",IF(AND(D119&gt;='Season Lookup'!$D$17,D119&lt;'Season Lookup'!$D$18),"Fall",IF(OR(D119&gt;='Season Lookup'!$D$18,D119&lt;'Season Lookup'!$D$15),"Winter"))))</f>
        <v>Winter</v>
      </c>
      <c r="L119" s="3" t="str">
        <f>VLOOKUP(F119,'Season Lookup'!$A$1:$B$13,2,0)</f>
        <v>Winter</v>
      </c>
      <c r="M119" t="s">
        <v>73</v>
      </c>
      <c r="N119" t="s">
        <v>13</v>
      </c>
      <c r="O119" t="s">
        <v>13</v>
      </c>
      <c r="P119" t="str">
        <f t="shared" ref="P119:P178" si="32">IF(OR(N119="Auto",O119="Auto"),"Yes",IF(OR(N119="Taxi",O119="Taxi"),"Yes",IF(OR(N119="Truck",O119="Truck"),"Yes",IF(OR(N119="Van",O119="Van"),"Yes","No"))))</f>
        <v>Yes</v>
      </c>
      <c r="Q119" t="str">
        <f t="shared" ref="Q119:Q178" si="33">IF(OR(N119="Bicycle",O119="Bicycle"),"Yes","No")</f>
        <v>No</v>
      </c>
      <c r="R119" t="str">
        <f t="shared" ref="R119:R178" si="34">IF(OR(N119="Pedestrian",O119="Pedestrian"),"Yes","No")</f>
        <v>No</v>
      </c>
      <c r="T119" t="s">
        <v>260</v>
      </c>
      <c r="U119" t="s">
        <v>365</v>
      </c>
      <c r="V119" t="str">
        <f t="shared" ref="V119:V178" si="35">IF(ISBLANK(S119),"Intersection","Non Intersection")</f>
        <v>Intersection</v>
      </c>
      <c r="W119" t="s">
        <v>366</v>
      </c>
      <c r="X119">
        <v>42.368299999999998</v>
      </c>
      <c r="Y119">
        <v>-71.080573999999999</v>
      </c>
      <c r="Z119" t="s">
        <v>367</v>
      </c>
    </row>
    <row r="120" spans="1:26">
      <c r="A120">
        <v>23777</v>
      </c>
      <c r="B120" s="1">
        <v>40218.5</v>
      </c>
      <c r="C120" s="1">
        <f t="shared" si="24"/>
        <v>40179</v>
      </c>
      <c r="D120" s="4">
        <f t="shared" si="25"/>
        <v>0.10555555555555556</v>
      </c>
      <c r="E120" s="3">
        <f t="shared" si="26"/>
        <v>2010</v>
      </c>
      <c r="F120" s="3">
        <f t="shared" si="27"/>
        <v>2</v>
      </c>
      <c r="G120" s="3">
        <f t="shared" si="28"/>
        <v>9</v>
      </c>
      <c r="H120" s="3">
        <f t="shared" si="29"/>
        <v>12</v>
      </c>
      <c r="I120" s="3">
        <f t="shared" si="30"/>
        <v>0</v>
      </c>
      <c r="J120" s="3">
        <f t="shared" si="31"/>
        <v>3</v>
      </c>
      <c r="K120" s="3" t="str">
        <f>IF(AND(D120&gt;='Season Lookup'!$D$15,D120&lt;'Season Lookup'!$D$16),"Spring",IF(AND(D120&gt;='Season Lookup'!$D$16,D120&lt;'Season Lookup'!$D$17),"Summer",IF(AND(D120&gt;='Season Lookup'!$D$17,D120&lt;'Season Lookup'!$D$18),"Fall",IF(OR(D120&gt;='Season Lookup'!$D$18,D120&lt;'Season Lookup'!$D$15),"Winter"))))</f>
        <v>Winter</v>
      </c>
      <c r="L120" s="3" t="str">
        <f>VLOOKUP(F120,'Season Lookup'!$A$1:$B$13,2,0)</f>
        <v>Winter</v>
      </c>
      <c r="M120" t="s">
        <v>73</v>
      </c>
      <c r="N120" t="s">
        <v>13</v>
      </c>
      <c r="O120" t="s">
        <v>13</v>
      </c>
      <c r="P120" t="str">
        <f t="shared" si="32"/>
        <v>Yes</v>
      </c>
      <c r="Q120" t="str">
        <f t="shared" si="33"/>
        <v>No</v>
      </c>
      <c r="R120" t="str">
        <f t="shared" si="34"/>
        <v>No</v>
      </c>
      <c r="T120" t="s">
        <v>198</v>
      </c>
      <c r="U120" t="s">
        <v>14</v>
      </c>
      <c r="V120" t="str">
        <f t="shared" si="35"/>
        <v>Intersection</v>
      </c>
      <c r="W120" t="s">
        <v>368</v>
      </c>
      <c r="X120">
        <v>42.369846000000003</v>
      </c>
      <c r="Y120">
        <v>-71.112641999999994</v>
      </c>
      <c r="Z120" t="s">
        <v>369</v>
      </c>
    </row>
    <row r="121" spans="1:26">
      <c r="A121">
        <v>23778</v>
      </c>
      <c r="B121" s="1">
        <v>40218.810416666667</v>
      </c>
      <c r="C121" s="1">
        <f t="shared" si="24"/>
        <v>40179</v>
      </c>
      <c r="D121" s="4">
        <f t="shared" si="25"/>
        <v>0.10555555555555556</v>
      </c>
      <c r="E121" s="3">
        <f t="shared" si="26"/>
        <v>2010</v>
      </c>
      <c r="F121" s="3">
        <f t="shared" si="27"/>
        <v>2</v>
      </c>
      <c r="G121" s="3">
        <f t="shared" si="28"/>
        <v>9</v>
      </c>
      <c r="H121" s="3">
        <f t="shared" si="29"/>
        <v>19</v>
      </c>
      <c r="I121" s="3">
        <f t="shared" si="30"/>
        <v>27</v>
      </c>
      <c r="J121" s="3">
        <f t="shared" si="31"/>
        <v>3</v>
      </c>
      <c r="K121" s="3" t="str">
        <f>IF(AND(D121&gt;='Season Lookup'!$D$15,D121&lt;'Season Lookup'!$D$16),"Spring",IF(AND(D121&gt;='Season Lookup'!$D$16,D121&lt;'Season Lookup'!$D$17),"Summer",IF(AND(D121&gt;='Season Lookup'!$D$17,D121&lt;'Season Lookup'!$D$18),"Fall",IF(OR(D121&gt;='Season Lookup'!$D$18,D121&lt;'Season Lookup'!$D$15),"Winter"))))</f>
        <v>Winter</v>
      </c>
      <c r="L121" s="3" t="str">
        <f>VLOOKUP(F121,'Season Lookup'!$A$1:$B$13,2,0)</f>
        <v>Winter</v>
      </c>
      <c r="M121" t="s">
        <v>73</v>
      </c>
      <c r="N121" t="s">
        <v>13</v>
      </c>
      <c r="O121" t="s">
        <v>13</v>
      </c>
      <c r="P121" t="str">
        <f t="shared" si="32"/>
        <v>Yes</v>
      </c>
      <c r="Q121" t="str">
        <f t="shared" si="33"/>
        <v>No</v>
      </c>
      <c r="R121" t="str">
        <f t="shared" si="34"/>
        <v>No</v>
      </c>
      <c r="T121" t="s">
        <v>133</v>
      </c>
      <c r="U121" t="s">
        <v>192</v>
      </c>
      <c r="V121" t="str">
        <f t="shared" si="35"/>
        <v>Intersection</v>
      </c>
      <c r="W121" t="s">
        <v>370</v>
      </c>
      <c r="X121">
        <v>42.370049999999999</v>
      </c>
      <c r="Y121">
        <v>-71.106890000000007</v>
      </c>
      <c r="Z121" t="s">
        <v>371</v>
      </c>
    </row>
    <row r="122" spans="1:26">
      <c r="A122">
        <v>23779</v>
      </c>
      <c r="B122" s="1">
        <v>40218.770833333336</v>
      </c>
      <c r="C122" s="1">
        <f t="shared" si="24"/>
        <v>40179</v>
      </c>
      <c r="D122" s="4">
        <f t="shared" si="25"/>
        <v>0.10555555555555556</v>
      </c>
      <c r="E122" s="3">
        <f t="shared" si="26"/>
        <v>2010</v>
      </c>
      <c r="F122" s="3">
        <f t="shared" si="27"/>
        <v>2</v>
      </c>
      <c r="G122" s="3">
        <f t="shared" si="28"/>
        <v>9</v>
      </c>
      <c r="H122" s="3">
        <f t="shared" si="29"/>
        <v>18</v>
      </c>
      <c r="I122" s="3">
        <f t="shared" si="30"/>
        <v>30</v>
      </c>
      <c r="J122" s="3">
        <f t="shared" si="31"/>
        <v>3</v>
      </c>
      <c r="K122" s="3" t="str">
        <f>IF(AND(D122&gt;='Season Lookup'!$D$15,D122&lt;'Season Lookup'!$D$16),"Spring",IF(AND(D122&gt;='Season Lookup'!$D$16,D122&lt;'Season Lookup'!$D$17),"Summer",IF(AND(D122&gt;='Season Lookup'!$D$17,D122&lt;'Season Lookup'!$D$18),"Fall",IF(OR(D122&gt;='Season Lookup'!$D$18,D122&lt;'Season Lookup'!$D$15),"Winter"))))</f>
        <v>Winter</v>
      </c>
      <c r="L122" s="3" t="str">
        <f>VLOOKUP(F122,'Season Lookup'!$A$1:$B$13,2,0)</f>
        <v>Winter</v>
      </c>
      <c r="M122" t="s">
        <v>73</v>
      </c>
      <c r="N122" t="s">
        <v>13</v>
      </c>
      <c r="O122" t="s">
        <v>13</v>
      </c>
      <c r="P122" t="str">
        <f t="shared" si="32"/>
        <v>Yes</v>
      </c>
      <c r="Q122" t="str">
        <f t="shared" si="33"/>
        <v>No</v>
      </c>
      <c r="R122" t="str">
        <f t="shared" si="34"/>
        <v>No</v>
      </c>
      <c r="S122">
        <v>110</v>
      </c>
      <c r="T122" t="s">
        <v>198</v>
      </c>
      <c r="U122" t="s">
        <v>162</v>
      </c>
      <c r="V122" t="str">
        <f t="shared" si="35"/>
        <v>Non Intersection</v>
      </c>
      <c r="W122" t="s">
        <v>372</v>
      </c>
      <c r="X122">
        <v>42.372889999999998</v>
      </c>
      <c r="Y122">
        <v>-71.121973999999994</v>
      </c>
      <c r="Z122" t="s">
        <v>373</v>
      </c>
    </row>
    <row r="123" spans="1:26">
      <c r="A123">
        <v>23784</v>
      </c>
      <c r="B123" s="1">
        <v>40218.375</v>
      </c>
      <c r="C123" s="1">
        <f t="shared" si="24"/>
        <v>40179</v>
      </c>
      <c r="D123" s="4">
        <f t="shared" si="25"/>
        <v>0.10555555555555556</v>
      </c>
      <c r="E123" s="3">
        <f t="shared" si="26"/>
        <v>2010</v>
      </c>
      <c r="F123" s="3">
        <f t="shared" si="27"/>
        <v>2</v>
      </c>
      <c r="G123" s="3">
        <f t="shared" si="28"/>
        <v>9</v>
      </c>
      <c r="H123" s="3">
        <f t="shared" si="29"/>
        <v>9</v>
      </c>
      <c r="I123" s="3">
        <f t="shared" si="30"/>
        <v>0</v>
      </c>
      <c r="J123" s="3">
        <f t="shared" si="31"/>
        <v>3</v>
      </c>
      <c r="K123" s="3" t="str">
        <f>IF(AND(D123&gt;='Season Lookup'!$D$15,D123&lt;'Season Lookup'!$D$16),"Spring",IF(AND(D123&gt;='Season Lookup'!$D$16,D123&lt;'Season Lookup'!$D$17),"Summer",IF(AND(D123&gt;='Season Lookup'!$D$17,D123&lt;'Season Lookup'!$D$18),"Fall",IF(OR(D123&gt;='Season Lookup'!$D$18,D123&lt;'Season Lookup'!$D$15),"Winter"))))</f>
        <v>Winter</v>
      </c>
      <c r="L123" s="3" t="str">
        <f>VLOOKUP(F123,'Season Lookup'!$A$1:$B$13,2,0)</f>
        <v>Winter</v>
      </c>
      <c r="M123" t="s">
        <v>73</v>
      </c>
      <c r="N123" t="s">
        <v>13</v>
      </c>
      <c r="O123" t="s">
        <v>152</v>
      </c>
      <c r="P123" t="str">
        <f t="shared" si="32"/>
        <v>Yes</v>
      </c>
      <c r="Q123" t="str">
        <f t="shared" si="33"/>
        <v>No</v>
      </c>
      <c r="R123" t="str">
        <f t="shared" si="34"/>
        <v>Yes</v>
      </c>
      <c r="S123">
        <v>221</v>
      </c>
      <c r="T123" t="s">
        <v>198</v>
      </c>
      <c r="U123" t="s">
        <v>208</v>
      </c>
      <c r="V123" t="str">
        <f t="shared" si="35"/>
        <v>Non Intersection</v>
      </c>
      <c r="W123" t="s">
        <v>374</v>
      </c>
      <c r="X123">
        <v>42.374868999999997</v>
      </c>
      <c r="Y123">
        <v>-71.129949999999994</v>
      </c>
      <c r="Z123" t="s">
        <v>375</v>
      </c>
    </row>
    <row r="124" spans="1:26">
      <c r="A124">
        <v>23780</v>
      </c>
      <c r="B124" s="1">
        <v>40219.418055555558</v>
      </c>
      <c r="C124" s="1">
        <f t="shared" si="24"/>
        <v>40179</v>
      </c>
      <c r="D124" s="4">
        <f t="shared" si="25"/>
        <v>0.10833333333333334</v>
      </c>
      <c r="E124" s="3">
        <f t="shared" si="26"/>
        <v>2010</v>
      </c>
      <c r="F124" s="3">
        <f t="shared" si="27"/>
        <v>2</v>
      </c>
      <c r="G124" s="3">
        <f t="shared" si="28"/>
        <v>10</v>
      </c>
      <c r="H124" s="3">
        <f t="shared" si="29"/>
        <v>10</v>
      </c>
      <c r="I124" s="3">
        <f t="shared" si="30"/>
        <v>2</v>
      </c>
      <c r="J124" s="3">
        <f t="shared" si="31"/>
        <v>4</v>
      </c>
      <c r="K124" s="3" t="str">
        <f>IF(AND(D124&gt;='Season Lookup'!$D$15,D124&lt;'Season Lookup'!$D$16),"Spring",IF(AND(D124&gt;='Season Lookup'!$D$16,D124&lt;'Season Lookup'!$D$17),"Summer",IF(AND(D124&gt;='Season Lookup'!$D$17,D124&lt;'Season Lookup'!$D$18),"Fall",IF(OR(D124&gt;='Season Lookup'!$D$18,D124&lt;'Season Lookup'!$D$15),"Winter"))))</f>
        <v>Winter</v>
      </c>
      <c r="L124" s="3" t="str">
        <f>VLOOKUP(F124,'Season Lookup'!$A$1:$B$13,2,0)</f>
        <v>Winter</v>
      </c>
      <c r="M124" t="s">
        <v>82</v>
      </c>
      <c r="N124" t="s">
        <v>13</v>
      </c>
      <c r="O124" t="s">
        <v>13</v>
      </c>
      <c r="P124" t="str">
        <f t="shared" si="32"/>
        <v>Yes</v>
      </c>
      <c r="Q124" t="str">
        <f t="shared" si="33"/>
        <v>No</v>
      </c>
      <c r="R124" t="str">
        <f t="shared" si="34"/>
        <v>No</v>
      </c>
      <c r="S124">
        <v>397</v>
      </c>
      <c r="T124" t="s">
        <v>252</v>
      </c>
      <c r="U124" t="s">
        <v>376</v>
      </c>
      <c r="V124" t="str">
        <f t="shared" si="35"/>
        <v>Non Intersection</v>
      </c>
      <c r="W124" t="s">
        <v>377</v>
      </c>
      <c r="X124">
        <v>42.383257</v>
      </c>
      <c r="Y124">
        <v>-71.134913999999995</v>
      </c>
      <c r="Z124" t="s">
        <v>378</v>
      </c>
    </row>
    <row r="125" spans="1:26">
      <c r="A125">
        <v>23781</v>
      </c>
      <c r="B125" s="1">
        <v>40219.493043981478</v>
      </c>
      <c r="C125" s="1">
        <f t="shared" si="24"/>
        <v>40179</v>
      </c>
      <c r="D125" s="4">
        <f t="shared" si="25"/>
        <v>0.10833333333333334</v>
      </c>
      <c r="E125" s="3">
        <f t="shared" si="26"/>
        <v>2010</v>
      </c>
      <c r="F125" s="3">
        <f t="shared" si="27"/>
        <v>2</v>
      </c>
      <c r="G125" s="3">
        <f t="shared" si="28"/>
        <v>10</v>
      </c>
      <c r="H125" s="3">
        <f t="shared" si="29"/>
        <v>11</v>
      </c>
      <c r="I125" s="3">
        <f t="shared" si="30"/>
        <v>49</v>
      </c>
      <c r="J125" s="3">
        <f t="shared" si="31"/>
        <v>4</v>
      </c>
      <c r="K125" s="3" t="str">
        <f>IF(AND(D125&gt;='Season Lookup'!$D$15,D125&lt;'Season Lookup'!$D$16),"Spring",IF(AND(D125&gt;='Season Lookup'!$D$16,D125&lt;'Season Lookup'!$D$17),"Summer",IF(AND(D125&gt;='Season Lookup'!$D$17,D125&lt;'Season Lookup'!$D$18),"Fall",IF(OR(D125&gt;='Season Lookup'!$D$18,D125&lt;'Season Lookup'!$D$15),"Winter"))))</f>
        <v>Winter</v>
      </c>
      <c r="L125" s="3" t="str">
        <f>VLOOKUP(F125,'Season Lookup'!$A$1:$B$13,2,0)</f>
        <v>Winter</v>
      </c>
      <c r="M125" t="s">
        <v>82</v>
      </c>
      <c r="N125" t="s">
        <v>13</v>
      </c>
      <c r="O125" t="s">
        <v>13</v>
      </c>
      <c r="P125" t="str">
        <f t="shared" si="32"/>
        <v>Yes</v>
      </c>
      <c r="Q125" t="str">
        <f t="shared" si="33"/>
        <v>No</v>
      </c>
      <c r="R125" t="str">
        <f t="shared" si="34"/>
        <v>No</v>
      </c>
      <c r="T125" t="s">
        <v>379</v>
      </c>
      <c r="U125" t="s">
        <v>380</v>
      </c>
      <c r="V125" t="str">
        <f t="shared" si="35"/>
        <v>Intersection</v>
      </c>
      <c r="W125" t="s">
        <v>381</v>
      </c>
      <c r="X125">
        <v>42.367443999999999</v>
      </c>
      <c r="Y125">
        <v>-71.079381999999995</v>
      </c>
      <c r="Z125" t="s">
        <v>382</v>
      </c>
    </row>
    <row r="126" spans="1:26">
      <c r="A126">
        <v>23782</v>
      </c>
      <c r="B126" s="1">
        <v>40219.791655092595</v>
      </c>
      <c r="C126" s="1">
        <f t="shared" si="24"/>
        <v>40179</v>
      </c>
      <c r="D126" s="4">
        <f t="shared" si="25"/>
        <v>0.10833333333333334</v>
      </c>
      <c r="E126" s="3">
        <f t="shared" si="26"/>
        <v>2010</v>
      </c>
      <c r="F126" s="3">
        <f t="shared" si="27"/>
        <v>2</v>
      </c>
      <c r="G126" s="3">
        <f t="shared" si="28"/>
        <v>10</v>
      </c>
      <c r="H126" s="3">
        <f t="shared" si="29"/>
        <v>18</v>
      </c>
      <c r="I126" s="3">
        <f t="shared" si="30"/>
        <v>59</v>
      </c>
      <c r="J126" s="3">
        <f t="shared" si="31"/>
        <v>4</v>
      </c>
      <c r="K126" s="3" t="str">
        <f>IF(AND(D126&gt;='Season Lookup'!$D$15,D126&lt;'Season Lookup'!$D$16),"Spring",IF(AND(D126&gt;='Season Lookup'!$D$16,D126&lt;'Season Lookup'!$D$17),"Summer",IF(AND(D126&gt;='Season Lookup'!$D$17,D126&lt;'Season Lookup'!$D$18),"Fall",IF(OR(D126&gt;='Season Lookup'!$D$18,D126&lt;'Season Lookup'!$D$15),"Winter"))))</f>
        <v>Winter</v>
      </c>
      <c r="L126" s="3" t="str">
        <f>VLOOKUP(F126,'Season Lookup'!$A$1:$B$13,2,0)</f>
        <v>Winter</v>
      </c>
      <c r="M126" t="s">
        <v>82</v>
      </c>
      <c r="N126" t="s">
        <v>13</v>
      </c>
      <c r="O126" t="s">
        <v>23</v>
      </c>
      <c r="P126" t="str">
        <f t="shared" si="32"/>
        <v>Yes</v>
      </c>
      <c r="Q126" t="str">
        <f t="shared" si="33"/>
        <v>No</v>
      </c>
      <c r="R126" t="str">
        <f t="shared" si="34"/>
        <v>No</v>
      </c>
      <c r="S126">
        <v>15</v>
      </c>
      <c r="T126" t="s">
        <v>104</v>
      </c>
      <c r="V126" t="str">
        <f t="shared" si="35"/>
        <v>Non Intersection</v>
      </c>
      <c r="W126" t="s">
        <v>383</v>
      </c>
      <c r="X126">
        <v>42.367449000000001</v>
      </c>
      <c r="Y126">
        <v>-71.104926000000006</v>
      </c>
      <c r="Z126" t="s">
        <v>384</v>
      </c>
    </row>
    <row r="127" spans="1:26">
      <c r="A127">
        <v>23783</v>
      </c>
      <c r="B127" s="1">
        <v>40219.333333333336</v>
      </c>
      <c r="C127" s="1">
        <f t="shared" si="24"/>
        <v>40179</v>
      </c>
      <c r="D127" s="4">
        <f t="shared" si="25"/>
        <v>0.10833333333333334</v>
      </c>
      <c r="E127" s="3">
        <f t="shared" si="26"/>
        <v>2010</v>
      </c>
      <c r="F127" s="3">
        <f t="shared" si="27"/>
        <v>2</v>
      </c>
      <c r="G127" s="3">
        <f t="shared" si="28"/>
        <v>10</v>
      </c>
      <c r="H127" s="3">
        <f t="shared" si="29"/>
        <v>8</v>
      </c>
      <c r="I127" s="3">
        <f t="shared" si="30"/>
        <v>0</v>
      </c>
      <c r="J127" s="3">
        <f t="shared" si="31"/>
        <v>4</v>
      </c>
      <c r="K127" s="3" t="str">
        <f>IF(AND(D127&gt;='Season Lookup'!$D$15,D127&lt;'Season Lookup'!$D$16),"Spring",IF(AND(D127&gt;='Season Lookup'!$D$16,D127&lt;'Season Lookup'!$D$17),"Summer",IF(AND(D127&gt;='Season Lookup'!$D$17,D127&lt;'Season Lookup'!$D$18),"Fall",IF(OR(D127&gt;='Season Lookup'!$D$18,D127&lt;'Season Lookup'!$D$15),"Winter"))))</f>
        <v>Winter</v>
      </c>
      <c r="L127" s="3" t="str">
        <f>VLOOKUP(F127,'Season Lookup'!$A$1:$B$13,2,0)</f>
        <v>Winter</v>
      </c>
      <c r="M127" t="s">
        <v>82</v>
      </c>
      <c r="N127" t="s">
        <v>13</v>
      </c>
      <c r="O127" t="s">
        <v>13</v>
      </c>
      <c r="P127" t="str">
        <f t="shared" si="32"/>
        <v>Yes</v>
      </c>
      <c r="Q127" t="str">
        <f t="shared" si="33"/>
        <v>No</v>
      </c>
      <c r="R127" t="str">
        <f t="shared" si="34"/>
        <v>No</v>
      </c>
      <c r="T127" t="s">
        <v>326</v>
      </c>
      <c r="U127" t="s">
        <v>198</v>
      </c>
      <c r="V127" t="str">
        <f t="shared" si="35"/>
        <v>Intersection</v>
      </c>
      <c r="W127" t="s">
        <v>385</v>
      </c>
      <c r="X127">
        <v>42.372565999999999</v>
      </c>
      <c r="Y127">
        <v>-71.120144999999994</v>
      </c>
      <c r="Z127" t="s">
        <v>386</v>
      </c>
    </row>
    <row r="128" spans="1:26">
      <c r="A128">
        <v>23786</v>
      </c>
      <c r="B128" s="1">
        <v>40220.607638888891</v>
      </c>
      <c r="C128" s="1">
        <f t="shared" si="24"/>
        <v>40179</v>
      </c>
      <c r="D128" s="4">
        <f t="shared" si="25"/>
        <v>0.1111111111111111</v>
      </c>
      <c r="E128" s="3">
        <f t="shared" si="26"/>
        <v>2010</v>
      </c>
      <c r="F128" s="3">
        <f t="shared" si="27"/>
        <v>2</v>
      </c>
      <c r="G128" s="3">
        <f t="shared" si="28"/>
        <v>11</v>
      </c>
      <c r="H128" s="3">
        <f t="shared" si="29"/>
        <v>14</v>
      </c>
      <c r="I128" s="3">
        <f t="shared" si="30"/>
        <v>35</v>
      </c>
      <c r="J128" s="3">
        <f t="shared" si="31"/>
        <v>5</v>
      </c>
      <c r="K128" s="3" t="str">
        <f>IF(AND(D128&gt;='Season Lookup'!$D$15,D128&lt;'Season Lookup'!$D$16),"Spring",IF(AND(D128&gt;='Season Lookup'!$D$16,D128&lt;'Season Lookup'!$D$17),"Summer",IF(AND(D128&gt;='Season Lookup'!$D$17,D128&lt;'Season Lookup'!$D$18),"Fall",IF(OR(D128&gt;='Season Lookup'!$D$18,D128&lt;'Season Lookup'!$D$15),"Winter"))))</f>
        <v>Winter</v>
      </c>
      <c r="L128" s="3" t="str">
        <f>VLOOKUP(F128,'Season Lookup'!$A$1:$B$13,2,0)</f>
        <v>Winter</v>
      </c>
      <c r="M128" t="s">
        <v>78</v>
      </c>
      <c r="N128" t="s">
        <v>13</v>
      </c>
      <c r="O128" t="s">
        <v>13</v>
      </c>
      <c r="P128" t="str">
        <f t="shared" si="32"/>
        <v>Yes</v>
      </c>
      <c r="Q128" t="str">
        <f t="shared" si="33"/>
        <v>No</v>
      </c>
      <c r="R128" t="str">
        <f t="shared" si="34"/>
        <v>No</v>
      </c>
      <c r="T128" t="s">
        <v>105</v>
      </c>
      <c r="U128" t="s">
        <v>387</v>
      </c>
      <c r="V128" t="str">
        <f t="shared" si="35"/>
        <v>Intersection</v>
      </c>
      <c r="W128" t="s">
        <v>388</v>
      </c>
      <c r="X128">
        <v>42.370398999999999</v>
      </c>
      <c r="Y128">
        <v>-71.103763999999998</v>
      </c>
      <c r="Z128" t="s">
        <v>389</v>
      </c>
    </row>
    <row r="129" spans="1:26">
      <c r="A129">
        <v>23788</v>
      </c>
      <c r="B129" s="1">
        <v>40220.050682870373</v>
      </c>
      <c r="C129" s="1">
        <f t="shared" si="24"/>
        <v>40179</v>
      </c>
      <c r="D129" s="4">
        <f t="shared" si="25"/>
        <v>0.1111111111111111</v>
      </c>
      <c r="E129" s="3">
        <f t="shared" si="26"/>
        <v>2010</v>
      </c>
      <c r="F129" s="3">
        <f t="shared" si="27"/>
        <v>2</v>
      </c>
      <c r="G129" s="3">
        <f t="shared" si="28"/>
        <v>11</v>
      </c>
      <c r="H129" s="3">
        <f t="shared" si="29"/>
        <v>1</v>
      </c>
      <c r="I129" s="3">
        <f t="shared" si="30"/>
        <v>12</v>
      </c>
      <c r="J129" s="3">
        <f t="shared" si="31"/>
        <v>5</v>
      </c>
      <c r="K129" s="3" t="str">
        <f>IF(AND(D129&gt;='Season Lookup'!$D$15,D129&lt;'Season Lookup'!$D$16),"Spring",IF(AND(D129&gt;='Season Lookup'!$D$16,D129&lt;'Season Lookup'!$D$17),"Summer",IF(AND(D129&gt;='Season Lookup'!$D$17,D129&lt;'Season Lookup'!$D$18),"Fall",IF(OR(D129&gt;='Season Lookup'!$D$18,D129&lt;'Season Lookup'!$D$15),"Winter"))))</f>
        <v>Winter</v>
      </c>
      <c r="L129" s="3" t="str">
        <f>VLOOKUP(F129,'Season Lookup'!$A$1:$B$13,2,0)</f>
        <v>Winter</v>
      </c>
      <c r="M129" t="s">
        <v>78</v>
      </c>
      <c r="N129" t="s">
        <v>13</v>
      </c>
      <c r="O129" t="s">
        <v>36</v>
      </c>
      <c r="P129" t="str">
        <f t="shared" si="32"/>
        <v>Yes</v>
      </c>
      <c r="Q129" t="str">
        <f t="shared" si="33"/>
        <v>No</v>
      </c>
      <c r="R129" t="str">
        <f t="shared" si="34"/>
        <v>No</v>
      </c>
      <c r="S129">
        <v>78</v>
      </c>
      <c r="T129" t="s">
        <v>24</v>
      </c>
      <c r="V129" t="str">
        <f t="shared" si="35"/>
        <v>Non Intersection</v>
      </c>
      <c r="W129" t="s">
        <v>392</v>
      </c>
      <c r="X129">
        <v>42.371730999999997</v>
      </c>
      <c r="Y129">
        <v>-71.140039999999999</v>
      </c>
      <c r="Z129" t="s">
        <v>393</v>
      </c>
    </row>
    <row r="130" spans="1:26">
      <c r="A130">
        <v>23789</v>
      </c>
      <c r="B130" s="1">
        <v>40220.729155092595</v>
      </c>
      <c r="C130" s="1">
        <f t="shared" si="24"/>
        <v>40179</v>
      </c>
      <c r="D130" s="4">
        <f t="shared" si="25"/>
        <v>0.1111111111111111</v>
      </c>
      <c r="E130" s="3">
        <f t="shared" si="26"/>
        <v>2010</v>
      </c>
      <c r="F130" s="3">
        <f t="shared" si="27"/>
        <v>2</v>
      </c>
      <c r="G130" s="3">
        <f t="shared" si="28"/>
        <v>11</v>
      </c>
      <c r="H130" s="3">
        <f t="shared" si="29"/>
        <v>17</v>
      </c>
      <c r="I130" s="3">
        <f t="shared" si="30"/>
        <v>29</v>
      </c>
      <c r="J130" s="3">
        <f t="shared" si="31"/>
        <v>5</v>
      </c>
      <c r="K130" s="3" t="str">
        <f>IF(AND(D130&gt;='Season Lookup'!$D$15,D130&lt;'Season Lookup'!$D$16),"Spring",IF(AND(D130&gt;='Season Lookup'!$D$16,D130&lt;'Season Lookup'!$D$17),"Summer",IF(AND(D130&gt;='Season Lookup'!$D$17,D130&lt;'Season Lookup'!$D$18),"Fall",IF(OR(D130&gt;='Season Lookup'!$D$18,D130&lt;'Season Lookup'!$D$15),"Winter"))))</f>
        <v>Winter</v>
      </c>
      <c r="L130" s="3" t="str">
        <f>VLOOKUP(F130,'Season Lookup'!$A$1:$B$13,2,0)</f>
        <v>Winter</v>
      </c>
      <c r="M130" t="s">
        <v>78</v>
      </c>
      <c r="N130" t="s">
        <v>13</v>
      </c>
      <c r="O130" t="s">
        <v>23</v>
      </c>
      <c r="P130" t="str">
        <f t="shared" si="32"/>
        <v>Yes</v>
      </c>
      <c r="Q130" t="str">
        <f t="shared" si="33"/>
        <v>No</v>
      </c>
      <c r="R130" t="str">
        <f t="shared" si="34"/>
        <v>No</v>
      </c>
      <c r="S130">
        <v>89</v>
      </c>
      <c r="T130" t="s">
        <v>104</v>
      </c>
      <c r="V130" t="str">
        <f t="shared" si="35"/>
        <v>Non Intersection</v>
      </c>
      <c r="W130" t="s">
        <v>394</v>
      </c>
      <c r="X130">
        <v>42.371389999999998</v>
      </c>
      <c r="Y130">
        <v>-71.102151000000006</v>
      </c>
      <c r="Z130" t="s">
        <v>395</v>
      </c>
    </row>
    <row r="131" spans="1:26">
      <c r="A131">
        <v>31774</v>
      </c>
      <c r="B131" s="1">
        <v>40220.70484953704</v>
      </c>
      <c r="C131" s="1">
        <f t="shared" si="24"/>
        <v>40179</v>
      </c>
      <c r="D131" s="4">
        <f t="shared" si="25"/>
        <v>0.1111111111111111</v>
      </c>
      <c r="E131" s="3">
        <f t="shared" si="26"/>
        <v>2010</v>
      </c>
      <c r="F131" s="3">
        <f t="shared" si="27"/>
        <v>2</v>
      </c>
      <c r="G131" s="3">
        <f t="shared" si="28"/>
        <v>11</v>
      </c>
      <c r="H131" s="3">
        <f t="shared" si="29"/>
        <v>16</v>
      </c>
      <c r="I131" s="3">
        <f t="shared" si="30"/>
        <v>54</v>
      </c>
      <c r="J131" s="3">
        <f t="shared" si="31"/>
        <v>5</v>
      </c>
      <c r="K131" s="3" t="str">
        <f>IF(AND(D131&gt;='Season Lookup'!$D$15,D131&lt;'Season Lookup'!$D$16),"Spring",IF(AND(D131&gt;='Season Lookup'!$D$16,D131&lt;'Season Lookup'!$D$17),"Summer",IF(AND(D131&gt;='Season Lookup'!$D$17,D131&lt;'Season Lookup'!$D$18),"Fall",IF(OR(D131&gt;='Season Lookup'!$D$18,D131&lt;'Season Lookup'!$D$15),"Winter"))))</f>
        <v>Winter</v>
      </c>
      <c r="L131" s="3" t="str">
        <f>VLOOKUP(F131,'Season Lookup'!$A$1:$B$13,2,0)</f>
        <v>Winter</v>
      </c>
      <c r="M131" t="s">
        <v>73</v>
      </c>
      <c r="N131" t="s">
        <v>13</v>
      </c>
      <c r="O131" t="s">
        <v>152</v>
      </c>
      <c r="P131" t="str">
        <f t="shared" si="32"/>
        <v>Yes</v>
      </c>
      <c r="Q131" t="str">
        <f t="shared" si="33"/>
        <v>No</v>
      </c>
      <c r="R131" t="str">
        <f t="shared" si="34"/>
        <v>Yes</v>
      </c>
      <c r="T131" t="s">
        <v>105</v>
      </c>
      <c r="U131" t="s">
        <v>396</v>
      </c>
      <c r="V131" t="str">
        <f t="shared" si="35"/>
        <v>Intersection</v>
      </c>
      <c r="W131" t="s">
        <v>397</v>
      </c>
      <c r="X131">
        <v>42.374367999999997</v>
      </c>
      <c r="Y131">
        <v>-71.113637999999995</v>
      </c>
      <c r="Z131" t="s">
        <v>398</v>
      </c>
    </row>
    <row r="132" spans="1:26">
      <c r="A132">
        <v>23790</v>
      </c>
      <c r="B132" s="1">
        <v>40221.277777777781</v>
      </c>
      <c r="C132" s="1">
        <f t="shared" si="24"/>
        <v>40179</v>
      </c>
      <c r="D132" s="4">
        <f t="shared" si="25"/>
        <v>0.11388888888888889</v>
      </c>
      <c r="E132" s="3">
        <f t="shared" si="26"/>
        <v>2010</v>
      </c>
      <c r="F132" s="3">
        <f t="shared" si="27"/>
        <v>2</v>
      </c>
      <c r="G132" s="3">
        <f t="shared" si="28"/>
        <v>12</v>
      </c>
      <c r="H132" s="3">
        <f t="shared" si="29"/>
        <v>6</v>
      </c>
      <c r="I132" s="3">
        <f t="shared" si="30"/>
        <v>40</v>
      </c>
      <c r="J132" s="3">
        <f t="shared" si="31"/>
        <v>6</v>
      </c>
      <c r="K132" s="3" t="str">
        <f>IF(AND(D132&gt;='Season Lookup'!$D$15,D132&lt;'Season Lookup'!$D$16),"Spring",IF(AND(D132&gt;='Season Lookup'!$D$16,D132&lt;'Season Lookup'!$D$17),"Summer",IF(AND(D132&gt;='Season Lookup'!$D$17,D132&lt;'Season Lookup'!$D$18),"Fall",IF(OR(D132&gt;='Season Lookup'!$D$18,D132&lt;'Season Lookup'!$D$15),"Winter"))))</f>
        <v>Winter</v>
      </c>
      <c r="L132" s="3" t="str">
        <f>VLOOKUP(F132,'Season Lookup'!$A$1:$B$13,2,0)</f>
        <v>Winter</v>
      </c>
      <c r="M132" t="s">
        <v>12</v>
      </c>
      <c r="N132" t="s">
        <v>13</v>
      </c>
      <c r="O132" t="s">
        <v>13</v>
      </c>
      <c r="P132" t="str">
        <f t="shared" si="32"/>
        <v>Yes</v>
      </c>
      <c r="Q132" t="str">
        <f t="shared" si="33"/>
        <v>No</v>
      </c>
      <c r="R132" t="str">
        <f t="shared" si="34"/>
        <v>No</v>
      </c>
      <c r="T132" t="s">
        <v>296</v>
      </c>
      <c r="U132" t="s">
        <v>399</v>
      </c>
      <c r="V132" t="str">
        <f t="shared" si="35"/>
        <v>Intersection</v>
      </c>
      <c r="W132" t="s">
        <v>400</v>
      </c>
      <c r="X132">
        <v>42.376261</v>
      </c>
      <c r="Y132">
        <v>-71.123608000000004</v>
      </c>
      <c r="Z132" t="s">
        <v>401</v>
      </c>
    </row>
    <row r="133" spans="1:26">
      <c r="A133">
        <v>23791</v>
      </c>
      <c r="B133" s="1">
        <v>40221.427083333336</v>
      </c>
      <c r="C133" s="1">
        <f t="shared" si="24"/>
        <v>40179</v>
      </c>
      <c r="D133" s="4">
        <f t="shared" si="25"/>
        <v>0.11388888888888889</v>
      </c>
      <c r="E133" s="3">
        <f t="shared" si="26"/>
        <v>2010</v>
      </c>
      <c r="F133" s="3">
        <f t="shared" si="27"/>
        <v>2</v>
      </c>
      <c r="G133" s="3">
        <f t="shared" si="28"/>
        <v>12</v>
      </c>
      <c r="H133" s="3">
        <f t="shared" si="29"/>
        <v>10</v>
      </c>
      <c r="I133" s="3">
        <f t="shared" si="30"/>
        <v>15</v>
      </c>
      <c r="J133" s="3">
        <f t="shared" si="31"/>
        <v>6</v>
      </c>
      <c r="K133" s="3" t="str">
        <f>IF(AND(D133&gt;='Season Lookup'!$D$15,D133&lt;'Season Lookup'!$D$16),"Spring",IF(AND(D133&gt;='Season Lookup'!$D$16,D133&lt;'Season Lookup'!$D$17),"Summer",IF(AND(D133&gt;='Season Lookup'!$D$17,D133&lt;'Season Lookup'!$D$18),"Fall",IF(OR(D133&gt;='Season Lookup'!$D$18,D133&lt;'Season Lookup'!$D$15),"Winter"))))</f>
        <v>Winter</v>
      </c>
      <c r="L133" s="3" t="str">
        <f>VLOOKUP(F133,'Season Lookup'!$A$1:$B$13,2,0)</f>
        <v>Winter</v>
      </c>
      <c r="M133" t="s">
        <v>12</v>
      </c>
      <c r="N133" t="s">
        <v>13</v>
      </c>
      <c r="O133" t="s">
        <v>13</v>
      </c>
      <c r="P133" t="str">
        <f t="shared" si="32"/>
        <v>Yes</v>
      </c>
      <c r="Q133" t="str">
        <f t="shared" si="33"/>
        <v>No</v>
      </c>
      <c r="R133" t="str">
        <f t="shared" si="34"/>
        <v>No</v>
      </c>
      <c r="T133" t="s">
        <v>354</v>
      </c>
      <c r="U133" t="s">
        <v>402</v>
      </c>
      <c r="V133" t="str">
        <f t="shared" si="35"/>
        <v>Intersection</v>
      </c>
      <c r="W133" t="s">
        <v>403</v>
      </c>
      <c r="X133">
        <v>42.383474999999997</v>
      </c>
      <c r="Y133">
        <v>-71.123636000000005</v>
      </c>
      <c r="Z133" t="s">
        <v>404</v>
      </c>
    </row>
    <row r="134" spans="1:26">
      <c r="A134">
        <v>23792</v>
      </c>
      <c r="B134" s="1">
        <v>40221.520833333336</v>
      </c>
      <c r="C134" s="1">
        <f t="shared" si="24"/>
        <v>40179</v>
      </c>
      <c r="D134" s="4">
        <f t="shared" si="25"/>
        <v>0.11388888888888889</v>
      </c>
      <c r="E134" s="3">
        <f t="shared" si="26"/>
        <v>2010</v>
      </c>
      <c r="F134" s="3">
        <f t="shared" si="27"/>
        <v>2</v>
      </c>
      <c r="G134" s="3">
        <f t="shared" si="28"/>
        <v>12</v>
      </c>
      <c r="H134" s="3">
        <f t="shared" si="29"/>
        <v>12</v>
      </c>
      <c r="I134" s="3">
        <f t="shared" si="30"/>
        <v>30</v>
      </c>
      <c r="J134" s="3">
        <f t="shared" si="31"/>
        <v>6</v>
      </c>
      <c r="K134" s="3" t="str">
        <f>IF(AND(D134&gt;='Season Lookup'!$D$15,D134&lt;'Season Lookup'!$D$16),"Spring",IF(AND(D134&gt;='Season Lookup'!$D$16,D134&lt;'Season Lookup'!$D$17),"Summer",IF(AND(D134&gt;='Season Lookup'!$D$17,D134&lt;'Season Lookup'!$D$18),"Fall",IF(OR(D134&gt;='Season Lookup'!$D$18,D134&lt;'Season Lookup'!$D$15),"Winter"))))</f>
        <v>Winter</v>
      </c>
      <c r="L134" s="3" t="str">
        <f>VLOOKUP(F134,'Season Lookup'!$A$1:$B$13,2,0)</f>
        <v>Winter</v>
      </c>
      <c r="M134" t="s">
        <v>12</v>
      </c>
      <c r="N134" t="s">
        <v>13</v>
      </c>
      <c r="O134" t="s">
        <v>13</v>
      </c>
      <c r="P134" t="str">
        <f t="shared" si="32"/>
        <v>Yes</v>
      </c>
      <c r="Q134" t="str">
        <f t="shared" si="33"/>
        <v>No</v>
      </c>
      <c r="R134" t="str">
        <f t="shared" si="34"/>
        <v>No</v>
      </c>
      <c r="T134" t="s">
        <v>405</v>
      </c>
      <c r="U134" t="s">
        <v>406</v>
      </c>
      <c r="V134" t="str">
        <f t="shared" si="35"/>
        <v>Intersection</v>
      </c>
      <c r="W134" t="s">
        <v>407</v>
      </c>
      <c r="X134">
        <v>42.372557999999998</v>
      </c>
      <c r="Y134">
        <v>-71.088881000000001</v>
      </c>
      <c r="Z134" t="s">
        <v>408</v>
      </c>
    </row>
    <row r="135" spans="1:26">
      <c r="A135">
        <v>23793</v>
      </c>
      <c r="B135" s="1">
        <v>40221.631944444445</v>
      </c>
      <c r="C135" s="1">
        <f t="shared" si="24"/>
        <v>40179</v>
      </c>
      <c r="D135" s="4">
        <f t="shared" si="25"/>
        <v>0.11388888888888889</v>
      </c>
      <c r="E135" s="3">
        <f t="shared" si="26"/>
        <v>2010</v>
      </c>
      <c r="F135" s="3">
        <f t="shared" si="27"/>
        <v>2</v>
      </c>
      <c r="G135" s="3">
        <f t="shared" si="28"/>
        <v>12</v>
      </c>
      <c r="H135" s="3">
        <f t="shared" si="29"/>
        <v>15</v>
      </c>
      <c r="I135" s="3">
        <f t="shared" si="30"/>
        <v>10</v>
      </c>
      <c r="J135" s="3">
        <f t="shared" si="31"/>
        <v>6</v>
      </c>
      <c r="K135" s="3" t="str">
        <f>IF(AND(D135&gt;='Season Lookup'!$D$15,D135&lt;'Season Lookup'!$D$16),"Spring",IF(AND(D135&gt;='Season Lookup'!$D$16,D135&lt;'Season Lookup'!$D$17),"Summer",IF(AND(D135&gt;='Season Lookup'!$D$17,D135&lt;'Season Lookup'!$D$18),"Fall",IF(OR(D135&gt;='Season Lookup'!$D$18,D135&lt;'Season Lookup'!$D$15),"Winter"))))</f>
        <v>Winter</v>
      </c>
      <c r="L135" s="3" t="str">
        <f>VLOOKUP(F135,'Season Lookup'!$A$1:$B$13,2,0)</f>
        <v>Winter</v>
      </c>
      <c r="M135" t="s">
        <v>12</v>
      </c>
      <c r="N135" t="s">
        <v>13</v>
      </c>
      <c r="O135" t="s">
        <v>132</v>
      </c>
      <c r="P135" t="str">
        <f t="shared" si="32"/>
        <v>Yes</v>
      </c>
      <c r="Q135" t="str">
        <f t="shared" si="33"/>
        <v>Yes</v>
      </c>
      <c r="R135" t="str">
        <f t="shared" si="34"/>
        <v>No</v>
      </c>
      <c r="T135" t="s">
        <v>409</v>
      </c>
      <c r="U135" t="s">
        <v>410</v>
      </c>
      <c r="V135" t="str">
        <f t="shared" si="35"/>
        <v>Intersection</v>
      </c>
      <c r="W135" t="s">
        <v>411</v>
      </c>
      <c r="X135">
        <v>42.379134999999998</v>
      </c>
      <c r="Y135">
        <v>-71.133842000000001</v>
      </c>
      <c r="Z135" t="s">
        <v>412</v>
      </c>
    </row>
    <row r="136" spans="1:26">
      <c r="A136">
        <v>23794</v>
      </c>
      <c r="B136" s="1">
        <v>40221.69027777778</v>
      </c>
      <c r="C136" s="1">
        <f t="shared" si="24"/>
        <v>40179</v>
      </c>
      <c r="D136" s="4">
        <f t="shared" si="25"/>
        <v>0.11388888888888889</v>
      </c>
      <c r="E136" s="3">
        <f t="shared" si="26"/>
        <v>2010</v>
      </c>
      <c r="F136" s="3">
        <f t="shared" si="27"/>
        <v>2</v>
      </c>
      <c r="G136" s="3">
        <f t="shared" si="28"/>
        <v>12</v>
      </c>
      <c r="H136" s="3">
        <f t="shared" si="29"/>
        <v>16</v>
      </c>
      <c r="I136" s="3">
        <f t="shared" si="30"/>
        <v>34</v>
      </c>
      <c r="J136" s="3">
        <f t="shared" si="31"/>
        <v>6</v>
      </c>
      <c r="K136" s="3" t="str">
        <f>IF(AND(D136&gt;='Season Lookup'!$D$15,D136&lt;'Season Lookup'!$D$16),"Spring",IF(AND(D136&gt;='Season Lookup'!$D$16,D136&lt;'Season Lookup'!$D$17),"Summer",IF(AND(D136&gt;='Season Lookup'!$D$17,D136&lt;'Season Lookup'!$D$18),"Fall",IF(OR(D136&gt;='Season Lookup'!$D$18,D136&lt;'Season Lookup'!$D$15),"Winter"))))</f>
        <v>Winter</v>
      </c>
      <c r="L136" s="3" t="str">
        <f>VLOOKUP(F136,'Season Lookup'!$A$1:$B$13,2,0)</f>
        <v>Winter</v>
      </c>
      <c r="M136" t="s">
        <v>12</v>
      </c>
      <c r="N136" t="s">
        <v>13</v>
      </c>
      <c r="O136" t="s">
        <v>13</v>
      </c>
      <c r="P136" t="str">
        <f t="shared" si="32"/>
        <v>Yes</v>
      </c>
      <c r="Q136" t="str">
        <f t="shared" si="33"/>
        <v>No</v>
      </c>
      <c r="R136" t="str">
        <f t="shared" si="34"/>
        <v>No</v>
      </c>
      <c r="T136" t="s">
        <v>413</v>
      </c>
      <c r="V136" t="str">
        <f t="shared" si="35"/>
        <v>Intersection</v>
      </c>
      <c r="W136" t="s">
        <v>414</v>
      </c>
      <c r="X136">
        <v>0</v>
      </c>
      <c r="Y136">
        <v>0</v>
      </c>
      <c r="Z136" t="s">
        <v>81</v>
      </c>
    </row>
    <row r="137" spans="1:26">
      <c r="A137">
        <v>23795</v>
      </c>
      <c r="B137" s="1">
        <v>40222.477777777778</v>
      </c>
      <c r="C137" s="1">
        <f t="shared" si="24"/>
        <v>40179</v>
      </c>
      <c r="D137" s="4">
        <f t="shared" si="25"/>
        <v>0.11666666666666667</v>
      </c>
      <c r="E137" s="3">
        <f t="shared" si="26"/>
        <v>2010</v>
      </c>
      <c r="F137" s="3">
        <f t="shared" si="27"/>
        <v>2</v>
      </c>
      <c r="G137" s="3">
        <f t="shared" si="28"/>
        <v>13</v>
      </c>
      <c r="H137" s="3">
        <f t="shared" si="29"/>
        <v>11</v>
      </c>
      <c r="I137" s="3">
        <f t="shared" si="30"/>
        <v>28</v>
      </c>
      <c r="J137" s="3">
        <f t="shared" si="31"/>
        <v>7</v>
      </c>
      <c r="K137" s="3" t="str">
        <f>IF(AND(D137&gt;='Season Lookup'!$D$15,D137&lt;'Season Lookup'!$D$16),"Spring",IF(AND(D137&gt;='Season Lookup'!$D$16,D137&lt;'Season Lookup'!$D$17),"Summer",IF(AND(D137&gt;='Season Lookup'!$D$17,D137&lt;'Season Lookup'!$D$18),"Fall",IF(OR(D137&gt;='Season Lookup'!$D$18,D137&lt;'Season Lookup'!$D$15),"Winter"))))</f>
        <v>Winter</v>
      </c>
      <c r="L137" s="3" t="str">
        <f>VLOOKUP(F137,'Season Lookup'!$A$1:$B$13,2,0)</f>
        <v>Winter</v>
      </c>
      <c r="M137" t="s">
        <v>31</v>
      </c>
      <c r="N137" t="s">
        <v>13</v>
      </c>
      <c r="O137" t="s">
        <v>18</v>
      </c>
      <c r="P137" t="str">
        <f t="shared" si="32"/>
        <v>Yes</v>
      </c>
      <c r="Q137" t="str">
        <f t="shared" si="33"/>
        <v>No</v>
      </c>
      <c r="R137" t="str">
        <f t="shared" si="34"/>
        <v>No</v>
      </c>
      <c r="S137">
        <v>77</v>
      </c>
      <c r="T137" t="s">
        <v>14</v>
      </c>
      <c r="V137" t="str">
        <f t="shared" si="35"/>
        <v>Non Intersection</v>
      </c>
      <c r="W137" t="s">
        <v>415</v>
      </c>
      <c r="X137">
        <v>42.359127999999998</v>
      </c>
      <c r="Y137">
        <v>-71.093339</v>
      </c>
      <c r="Z137" t="s">
        <v>416</v>
      </c>
    </row>
    <row r="138" spans="1:26">
      <c r="A138">
        <v>23796</v>
      </c>
      <c r="B138" s="1">
        <v>40222.478472222225</v>
      </c>
      <c r="C138" s="1">
        <f t="shared" si="24"/>
        <v>40179</v>
      </c>
      <c r="D138" s="4">
        <f t="shared" si="25"/>
        <v>0.11666666666666667</v>
      </c>
      <c r="E138" s="3">
        <f t="shared" si="26"/>
        <v>2010</v>
      </c>
      <c r="F138" s="3">
        <f t="shared" si="27"/>
        <v>2</v>
      </c>
      <c r="G138" s="3">
        <f t="shared" si="28"/>
        <v>13</v>
      </c>
      <c r="H138" s="3">
        <f t="shared" si="29"/>
        <v>11</v>
      </c>
      <c r="I138" s="3">
        <f t="shared" si="30"/>
        <v>29</v>
      </c>
      <c r="J138" s="3">
        <f t="shared" si="31"/>
        <v>7</v>
      </c>
      <c r="K138" s="3" t="str">
        <f>IF(AND(D138&gt;='Season Lookup'!$D$15,D138&lt;'Season Lookup'!$D$16),"Spring",IF(AND(D138&gt;='Season Lookup'!$D$16,D138&lt;'Season Lookup'!$D$17),"Summer",IF(AND(D138&gt;='Season Lookup'!$D$17,D138&lt;'Season Lookup'!$D$18),"Fall",IF(OR(D138&gt;='Season Lookup'!$D$18,D138&lt;'Season Lookup'!$D$15),"Winter"))))</f>
        <v>Winter</v>
      </c>
      <c r="L138" s="3" t="str">
        <f>VLOOKUP(F138,'Season Lookup'!$A$1:$B$13,2,0)</f>
        <v>Winter</v>
      </c>
      <c r="M138" t="s">
        <v>31</v>
      </c>
      <c r="N138" t="s">
        <v>13</v>
      </c>
      <c r="O138" t="s">
        <v>13</v>
      </c>
      <c r="P138" t="str">
        <f t="shared" si="32"/>
        <v>Yes</v>
      </c>
      <c r="Q138" t="str">
        <f t="shared" si="33"/>
        <v>No</v>
      </c>
      <c r="R138" t="str">
        <f t="shared" si="34"/>
        <v>No</v>
      </c>
      <c r="T138" t="s">
        <v>238</v>
      </c>
      <c r="U138" t="s">
        <v>417</v>
      </c>
      <c r="V138" t="str">
        <f t="shared" si="35"/>
        <v>Intersection</v>
      </c>
      <c r="W138" t="s">
        <v>418</v>
      </c>
      <c r="X138">
        <v>42.377966999999998</v>
      </c>
      <c r="Y138">
        <v>-71.107827999999998</v>
      </c>
      <c r="Z138" t="s">
        <v>419</v>
      </c>
    </row>
    <row r="139" spans="1:26">
      <c r="A139">
        <v>23797</v>
      </c>
      <c r="B139" s="1">
        <v>40222.913194444445</v>
      </c>
      <c r="C139" s="1">
        <f t="shared" si="24"/>
        <v>40179</v>
      </c>
      <c r="D139" s="4">
        <f t="shared" si="25"/>
        <v>0.11666666666666667</v>
      </c>
      <c r="E139" s="3">
        <f t="shared" si="26"/>
        <v>2010</v>
      </c>
      <c r="F139" s="3">
        <f t="shared" si="27"/>
        <v>2</v>
      </c>
      <c r="G139" s="3">
        <f t="shared" si="28"/>
        <v>13</v>
      </c>
      <c r="H139" s="3">
        <f t="shared" si="29"/>
        <v>21</v>
      </c>
      <c r="I139" s="3">
        <f t="shared" si="30"/>
        <v>55</v>
      </c>
      <c r="J139" s="3">
        <f t="shared" si="31"/>
        <v>7</v>
      </c>
      <c r="K139" s="3" t="str">
        <f>IF(AND(D139&gt;='Season Lookup'!$D$15,D139&lt;'Season Lookup'!$D$16),"Spring",IF(AND(D139&gt;='Season Lookup'!$D$16,D139&lt;'Season Lookup'!$D$17),"Summer",IF(AND(D139&gt;='Season Lookup'!$D$17,D139&lt;'Season Lookup'!$D$18),"Fall",IF(OR(D139&gt;='Season Lookup'!$D$18,D139&lt;'Season Lookup'!$D$15),"Winter"))))</f>
        <v>Winter</v>
      </c>
      <c r="L139" s="3" t="str">
        <f>VLOOKUP(F139,'Season Lookup'!$A$1:$B$13,2,0)</f>
        <v>Winter</v>
      </c>
      <c r="M139" t="s">
        <v>31</v>
      </c>
      <c r="N139" t="s">
        <v>13</v>
      </c>
      <c r="O139" t="s">
        <v>132</v>
      </c>
      <c r="P139" t="str">
        <f t="shared" si="32"/>
        <v>Yes</v>
      </c>
      <c r="Q139" t="str">
        <f t="shared" si="33"/>
        <v>Yes</v>
      </c>
      <c r="R139" t="str">
        <f t="shared" si="34"/>
        <v>No</v>
      </c>
      <c r="T139" t="s">
        <v>14</v>
      </c>
      <c r="U139" t="s">
        <v>420</v>
      </c>
      <c r="V139" t="str">
        <f t="shared" si="35"/>
        <v>Intersection</v>
      </c>
      <c r="W139" t="s">
        <v>421</v>
      </c>
      <c r="X139">
        <v>42.363897000000001</v>
      </c>
      <c r="Y139">
        <v>-71.101190000000003</v>
      </c>
      <c r="Z139" t="s">
        <v>422</v>
      </c>
    </row>
    <row r="140" spans="1:26">
      <c r="A140">
        <v>23799</v>
      </c>
      <c r="B140" s="1">
        <v>40223.288194444445</v>
      </c>
      <c r="C140" s="1">
        <f t="shared" si="24"/>
        <v>40179</v>
      </c>
      <c r="D140" s="4">
        <f t="shared" si="25"/>
        <v>0.11944444444444445</v>
      </c>
      <c r="E140" s="3">
        <f t="shared" si="26"/>
        <v>2010</v>
      </c>
      <c r="F140" s="3">
        <f t="shared" si="27"/>
        <v>2</v>
      </c>
      <c r="G140" s="3">
        <f t="shared" si="28"/>
        <v>14</v>
      </c>
      <c r="H140" s="3">
        <f t="shared" si="29"/>
        <v>6</v>
      </c>
      <c r="I140" s="3">
        <f t="shared" si="30"/>
        <v>55</v>
      </c>
      <c r="J140" s="3">
        <f t="shared" si="31"/>
        <v>1</v>
      </c>
      <c r="K140" s="3" t="str">
        <f>IF(AND(D140&gt;='Season Lookup'!$D$15,D140&lt;'Season Lookup'!$D$16),"Spring",IF(AND(D140&gt;='Season Lookup'!$D$16,D140&lt;'Season Lookup'!$D$17),"Summer",IF(AND(D140&gt;='Season Lookup'!$D$17,D140&lt;'Season Lookup'!$D$18),"Fall",IF(OR(D140&gt;='Season Lookup'!$D$18,D140&lt;'Season Lookup'!$D$15),"Winter"))))</f>
        <v>Winter</v>
      </c>
      <c r="L140" s="3" t="str">
        <f>VLOOKUP(F140,'Season Lookup'!$A$1:$B$13,2,0)</f>
        <v>Winter</v>
      </c>
      <c r="M140" t="s">
        <v>48</v>
      </c>
      <c r="N140" t="s">
        <v>13</v>
      </c>
      <c r="O140" t="s">
        <v>13</v>
      </c>
      <c r="P140" t="str">
        <f t="shared" si="32"/>
        <v>Yes</v>
      </c>
      <c r="Q140" t="str">
        <f t="shared" si="33"/>
        <v>No</v>
      </c>
      <c r="R140" t="str">
        <f t="shared" si="34"/>
        <v>No</v>
      </c>
      <c r="S140">
        <v>35</v>
      </c>
      <c r="T140" t="s">
        <v>178</v>
      </c>
      <c r="V140" t="str">
        <f t="shared" si="35"/>
        <v>Non Intersection</v>
      </c>
      <c r="W140" t="s">
        <v>424</v>
      </c>
      <c r="X140">
        <v>42.364452</v>
      </c>
      <c r="Y140">
        <v>-71.107902999999993</v>
      </c>
      <c r="Z140" t="s">
        <v>425</v>
      </c>
    </row>
    <row r="141" spans="1:26">
      <c r="A141">
        <v>23807</v>
      </c>
      <c r="B141" s="1">
        <v>40223.850694444445</v>
      </c>
      <c r="C141" s="1">
        <f t="shared" si="24"/>
        <v>40179</v>
      </c>
      <c r="D141" s="4">
        <f t="shared" si="25"/>
        <v>0.11944444444444445</v>
      </c>
      <c r="E141" s="3">
        <f t="shared" si="26"/>
        <v>2010</v>
      </c>
      <c r="F141" s="3">
        <f t="shared" si="27"/>
        <v>2</v>
      </c>
      <c r="G141" s="3">
        <f t="shared" si="28"/>
        <v>14</v>
      </c>
      <c r="H141" s="3">
        <f t="shared" si="29"/>
        <v>20</v>
      </c>
      <c r="I141" s="3">
        <f t="shared" si="30"/>
        <v>25</v>
      </c>
      <c r="J141" s="3">
        <f t="shared" si="31"/>
        <v>1</v>
      </c>
      <c r="K141" s="3" t="str">
        <f>IF(AND(D141&gt;='Season Lookup'!$D$15,D141&lt;'Season Lookup'!$D$16),"Spring",IF(AND(D141&gt;='Season Lookup'!$D$16,D141&lt;'Season Lookup'!$D$17),"Summer",IF(AND(D141&gt;='Season Lookup'!$D$17,D141&lt;'Season Lookup'!$D$18),"Fall",IF(OR(D141&gt;='Season Lookup'!$D$18,D141&lt;'Season Lookup'!$D$15),"Winter"))))</f>
        <v>Winter</v>
      </c>
      <c r="L141" s="3" t="str">
        <f>VLOOKUP(F141,'Season Lookup'!$A$1:$B$13,2,0)</f>
        <v>Winter</v>
      </c>
      <c r="M141" t="s">
        <v>48</v>
      </c>
      <c r="N141" t="s">
        <v>13</v>
      </c>
      <c r="O141" t="s">
        <v>13</v>
      </c>
      <c r="P141" t="str">
        <f t="shared" si="32"/>
        <v>Yes</v>
      </c>
      <c r="Q141" t="str">
        <f t="shared" si="33"/>
        <v>No</v>
      </c>
      <c r="R141" t="str">
        <f t="shared" si="34"/>
        <v>No</v>
      </c>
      <c r="T141" t="s">
        <v>134</v>
      </c>
      <c r="U141" t="s">
        <v>19</v>
      </c>
      <c r="V141" t="str">
        <f t="shared" si="35"/>
        <v>Intersection</v>
      </c>
      <c r="W141" t="s">
        <v>426</v>
      </c>
      <c r="X141">
        <v>42.375473999999997</v>
      </c>
      <c r="Y141">
        <v>-71.114321000000004</v>
      </c>
      <c r="Z141" t="s">
        <v>151</v>
      </c>
    </row>
    <row r="142" spans="1:26">
      <c r="A142">
        <v>23800</v>
      </c>
      <c r="B142" s="1">
        <v>40224.791655092595</v>
      </c>
      <c r="C142" s="1">
        <f t="shared" si="24"/>
        <v>40179</v>
      </c>
      <c r="D142" s="4">
        <f t="shared" si="25"/>
        <v>0.12222222222222222</v>
      </c>
      <c r="E142" s="3">
        <f t="shared" si="26"/>
        <v>2010</v>
      </c>
      <c r="F142" s="3">
        <f t="shared" si="27"/>
        <v>2</v>
      </c>
      <c r="G142" s="3">
        <f t="shared" si="28"/>
        <v>15</v>
      </c>
      <c r="H142" s="3">
        <f t="shared" si="29"/>
        <v>18</v>
      </c>
      <c r="I142" s="3">
        <f t="shared" si="30"/>
        <v>59</v>
      </c>
      <c r="J142" s="3">
        <f t="shared" si="31"/>
        <v>2</v>
      </c>
      <c r="K142" s="3" t="str">
        <f>IF(AND(D142&gt;='Season Lookup'!$D$15,D142&lt;'Season Lookup'!$D$16),"Spring",IF(AND(D142&gt;='Season Lookup'!$D$16,D142&lt;'Season Lookup'!$D$17),"Summer",IF(AND(D142&gt;='Season Lookup'!$D$17,D142&lt;'Season Lookup'!$D$18),"Fall",IF(OR(D142&gt;='Season Lookup'!$D$18,D142&lt;'Season Lookup'!$D$15),"Winter"))))</f>
        <v>Winter</v>
      </c>
      <c r="L142" s="3" t="str">
        <f>VLOOKUP(F142,'Season Lookup'!$A$1:$B$13,2,0)</f>
        <v>Winter</v>
      </c>
      <c r="M142" t="s">
        <v>56</v>
      </c>
      <c r="N142" t="s">
        <v>13</v>
      </c>
      <c r="O142" t="s">
        <v>13</v>
      </c>
      <c r="P142" t="str">
        <f t="shared" si="32"/>
        <v>Yes</v>
      </c>
      <c r="Q142" t="str">
        <f t="shared" si="33"/>
        <v>No</v>
      </c>
      <c r="R142" t="str">
        <f t="shared" si="34"/>
        <v>No</v>
      </c>
      <c r="T142" t="s">
        <v>41</v>
      </c>
      <c r="U142" t="s">
        <v>108</v>
      </c>
      <c r="V142" t="str">
        <f t="shared" si="35"/>
        <v>Intersection</v>
      </c>
      <c r="W142" t="s">
        <v>427</v>
      </c>
      <c r="X142">
        <v>42.364893000000002</v>
      </c>
      <c r="Y142">
        <v>-71.105806999999999</v>
      </c>
      <c r="Z142" t="s">
        <v>428</v>
      </c>
    </row>
    <row r="143" spans="1:26">
      <c r="A143">
        <v>23801</v>
      </c>
      <c r="B143" s="1">
        <v>40224.698599537034</v>
      </c>
      <c r="C143" s="1">
        <f t="shared" si="24"/>
        <v>40179</v>
      </c>
      <c r="D143" s="4">
        <f t="shared" si="25"/>
        <v>0.12222222222222222</v>
      </c>
      <c r="E143" s="3">
        <f t="shared" si="26"/>
        <v>2010</v>
      </c>
      <c r="F143" s="3">
        <f t="shared" si="27"/>
        <v>2</v>
      </c>
      <c r="G143" s="3">
        <f t="shared" si="28"/>
        <v>15</v>
      </c>
      <c r="H143" s="3">
        <f t="shared" si="29"/>
        <v>16</v>
      </c>
      <c r="I143" s="3">
        <f t="shared" si="30"/>
        <v>45</v>
      </c>
      <c r="J143" s="3">
        <f t="shared" si="31"/>
        <v>2</v>
      </c>
      <c r="K143" s="3" t="str">
        <f>IF(AND(D143&gt;='Season Lookup'!$D$15,D143&lt;'Season Lookup'!$D$16),"Spring",IF(AND(D143&gt;='Season Lookup'!$D$16,D143&lt;'Season Lookup'!$D$17),"Summer",IF(AND(D143&gt;='Season Lookup'!$D$17,D143&lt;'Season Lookup'!$D$18),"Fall",IF(OR(D143&gt;='Season Lookup'!$D$18,D143&lt;'Season Lookup'!$D$15),"Winter"))))</f>
        <v>Winter</v>
      </c>
      <c r="L143" s="3" t="str">
        <f>VLOOKUP(F143,'Season Lookup'!$A$1:$B$13,2,0)</f>
        <v>Winter</v>
      </c>
      <c r="M143" t="s">
        <v>56</v>
      </c>
      <c r="N143" t="s">
        <v>13</v>
      </c>
      <c r="O143" t="s">
        <v>13</v>
      </c>
      <c r="P143" t="str">
        <f t="shared" si="32"/>
        <v>Yes</v>
      </c>
      <c r="Q143" t="str">
        <f t="shared" si="33"/>
        <v>No</v>
      </c>
      <c r="R143" t="str">
        <f t="shared" si="34"/>
        <v>No</v>
      </c>
      <c r="S143">
        <v>57</v>
      </c>
      <c r="T143" t="s">
        <v>142</v>
      </c>
      <c r="V143" t="str">
        <f t="shared" si="35"/>
        <v>Non Intersection</v>
      </c>
      <c r="W143" t="s">
        <v>429</v>
      </c>
      <c r="X143">
        <v>42.384678000000001</v>
      </c>
      <c r="Y143">
        <v>-71.128259</v>
      </c>
      <c r="Z143" t="s">
        <v>430</v>
      </c>
    </row>
    <row r="144" spans="1:26">
      <c r="A144">
        <v>23802</v>
      </c>
      <c r="B144" s="1">
        <v>40224.512488425928</v>
      </c>
      <c r="C144" s="1">
        <f t="shared" si="24"/>
        <v>40179</v>
      </c>
      <c r="D144" s="4">
        <f t="shared" si="25"/>
        <v>0.12222222222222222</v>
      </c>
      <c r="E144" s="3">
        <f t="shared" si="26"/>
        <v>2010</v>
      </c>
      <c r="F144" s="3">
        <f t="shared" si="27"/>
        <v>2</v>
      </c>
      <c r="G144" s="3">
        <f t="shared" si="28"/>
        <v>15</v>
      </c>
      <c r="H144" s="3">
        <f t="shared" si="29"/>
        <v>12</v>
      </c>
      <c r="I144" s="3">
        <f t="shared" si="30"/>
        <v>17</v>
      </c>
      <c r="J144" s="3">
        <f t="shared" si="31"/>
        <v>2</v>
      </c>
      <c r="K144" s="3" t="str">
        <f>IF(AND(D144&gt;='Season Lookup'!$D$15,D144&lt;'Season Lookup'!$D$16),"Spring",IF(AND(D144&gt;='Season Lookup'!$D$16,D144&lt;'Season Lookup'!$D$17),"Summer",IF(AND(D144&gt;='Season Lookup'!$D$17,D144&lt;'Season Lookup'!$D$18),"Fall",IF(OR(D144&gt;='Season Lookup'!$D$18,D144&lt;'Season Lookup'!$D$15),"Winter"))))</f>
        <v>Winter</v>
      </c>
      <c r="L144" s="3" t="str">
        <f>VLOOKUP(F144,'Season Lookup'!$A$1:$B$13,2,0)</f>
        <v>Winter</v>
      </c>
      <c r="M144" t="s">
        <v>56</v>
      </c>
      <c r="N144" t="s">
        <v>13</v>
      </c>
      <c r="O144" t="s">
        <v>13</v>
      </c>
      <c r="P144" t="str">
        <f t="shared" si="32"/>
        <v>Yes</v>
      </c>
      <c r="Q144" t="str">
        <f t="shared" si="33"/>
        <v>No</v>
      </c>
      <c r="R144" t="str">
        <f t="shared" si="34"/>
        <v>No</v>
      </c>
      <c r="T144" t="s">
        <v>19</v>
      </c>
      <c r="U144" t="s">
        <v>431</v>
      </c>
      <c r="V144" t="str">
        <f t="shared" si="35"/>
        <v>Intersection</v>
      </c>
      <c r="W144" t="s">
        <v>432</v>
      </c>
      <c r="X144">
        <v>42.374637999999997</v>
      </c>
      <c r="Y144">
        <v>-71.107881000000006</v>
      </c>
      <c r="Z144" t="s">
        <v>433</v>
      </c>
    </row>
    <row r="145" spans="1:26">
      <c r="A145">
        <v>23813</v>
      </c>
      <c r="B145" s="1">
        <v>40224.395833333336</v>
      </c>
      <c r="C145" s="1">
        <f t="shared" si="24"/>
        <v>40179</v>
      </c>
      <c r="D145" s="4">
        <f t="shared" si="25"/>
        <v>0.12222222222222222</v>
      </c>
      <c r="E145" s="3">
        <f t="shared" si="26"/>
        <v>2010</v>
      </c>
      <c r="F145" s="3">
        <f t="shared" si="27"/>
        <v>2</v>
      </c>
      <c r="G145" s="3">
        <f t="shared" si="28"/>
        <v>15</v>
      </c>
      <c r="H145" s="3">
        <f t="shared" si="29"/>
        <v>9</v>
      </c>
      <c r="I145" s="3">
        <f t="shared" si="30"/>
        <v>30</v>
      </c>
      <c r="J145" s="3">
        <f t="shared" si="31"/>
        <v>2</v>
      </c>
      <c r="K145" s="3" t="str">
        <f>IF(AND(D145&gt;='Season Lookup'!$D$15,D145&lt;'Season Lookup'!$D$16),"Spring",IF(AND(D145&gt;='Season Lookup'!$D$16,D145&lt;'Season Lookup'!$D$17),"Summer",IF(AND(D145&gt;='Season Lookup'!$D$17,D145&lt;'Season Lookup'!$D$18),"Fall",IF(OR(D145&gt;='Season Lookup'!$D$18,D145&lt;'Season Lookup'!$D$15),"Winter"))))</f>
        <v>Winter</v>
      </c>
      <c r="L145" s="3" t="str">
        <f>VLOOKUP(F145,'Season Lookup'!$A$1:$B$13,2,0)</f>
        <v>Winter</v>
      </c>
      <c r="M145" t="s">
        <v>56</v>
      </c>
      <c r="N145" t="s">
        <v>13</v>
      </c>
      <c r="O145" t="s">
        <v>13</v>
      </c>
      <c r="P145" t="str">
        <f t="shared" si="32"/>
        <v>Yes</v>
      </c>
      <c r="Q145" t="str">
        <f t="shared" si="33"/>
        <v>No</v>
      </c>
      <c r="R145" t="str">
        <f t="shared" si="34"/>
        <v>No</v>
      </c>
      <c r="T145" t="s">
        <v>104</v>
      </c>
      <c r="U145" t="s">
        <v>14</v>
      </c>
      <c r="V145" t="str">
        <f t="shared" si="35"/>
        <v>Intersection</v>
      </c>
      <c r="W145" t="s">
        <v>434</v>
      </c>
      <c r="X145">
        <v>42.366590000000002</v>
      </c>
      <c r="Y145">
        <v>-71.105680000000007</v>
      </c>
      <c r="Z145" t="s">
        <v>435</v>
      </c>
    </row>
    <row r="146" spans="1:26">
      <c r="A146">
        <v>23804</v>
      </c>
      <c r="B146" s="1">
        <v>40225.40902777778</v>
      </c>
      <c r="C146" s="1">
        <f t="shared" si="24"/>
        <v>40179</v>
      </c>
      <c r="D146" s="4">
        <f t="shared" si="25"/>
        <v>0.125</v>
      </c>
      <c r="E146" s="3">
        <f t="shared" si="26"/>
        <v>2010</v>
      </c>
      <c r="F146" s="3">
        <f t="shared" si="27"/>
        <v>2</v>
      </c>
      <c r="G146" s="3">
        <f t="shared" si="28"/>
        <v>16</v>
      </c>
      <c r="H146" s="3">
        <f t="shared" si="29"/>
        <v>9</v>
      </c>
      <c r="I146" s="3">
        <f t="shared" si="30"/>
        <v>49</v>
      </c>
      <c r="J146" s="3">
        <f t="shared" si="31"/>
        <v>3</v>
      </c>
      <c r="K146" s="3" t="str">
        <f>IF(AND(D146&gt;='Season Lookup'!$D$15,D146&lt;'Season Lookup'!$D$16),"Spring",IF(AND(D146&gt;='Season Lookup'!$D$16,D146&lt;'Season Lookup'!$D$17),"Summer",IF(AND(D146&gt;='Season Lookup'!$D$17,D146&lt;'Season Lookup'!$D$18),"Fall",IF(OR(D146&gt;='Season Lookup'!$D$18,D146&lt;'Season Lookup'!$D$15),"Winter"))))</f>
        <v>Winter</v>
      </c>
      <c r="L146" s="3" t="str">
        <f>VLOOKUP(F146,'Season Lookup'!$A$1:$B$13,2,0)</f>
        <v>Winter</v>
      </c>
      <c r="M146" t="s">
        <v>73</v>
      </c>
      <c r="N146" t="s">
        <v>13</v>
      </c>
      <c r="O146" t="s">
        <v>23</v>
      </c>
      <c r="P146" t="str">
        <f t="shared" si="32"/>
        <v>Yes</v>
      </c>
      <c r="Q146" t="str">
        <f t="shared" si="33"/>
        <v>No</v>
      </c>
      <c r="R146" t="str">
        <f t="shared" si="34"/>
        <v>No</v>
      </c>
      <c r="S146">
        <v>41</v>
      </c>
      <c r="T146" t="s">
        <v>156</v>
      </c>
      <c r="V146" t="str">
        <f t="shared" si="35"/>
        <v>Non Intersection</v>
      </c>
      <c r="W146" t="s">
        <v>436</v>
      </c>
      <c r="X146">
        <v>42.366262999999996</v>
      </c>
      <c r="Y146">
        <v>-71.111796999999996</v>
      </c>
      <c r="Z146" t="s">
        <v>437</v>
      </c>
    </row>
    <row r="147" spans="1:26">
      <c r="A147">
        <v>23805</v>
      </c>
      <c r="B147" s="1">
        <v>40225.604155092595</v>
      </c>
      <c r="C147" s="1">
        <f t="shared" si="24"/>
        <v>40179</v>
      </c>
      <c r="D147" s="4">
        <f t="shared" si="25"/>
        <v>0.125</v>
      </c>
      <c r="E147" s="3">
        <f t="shared" si="26"/>
        <v>2010</v>
      </c>
      <c r="F147" s="3">
        <f t="shared" si="27"/>
        <v>2</v>
      </c>
      <c r="G147" s="3">
        <f t="shared" si="28"/>
        <v>16</v>
      </c>
      <c r="H147" s="3">
        <f t="shared" si="29"/>
        <v>14</v>
      </c>
      <c r="I147" s="3">
        <f t="shared" si="30"/>
        <v>29</v>
      </c>
      <c r="J147" s="3">
        <f t="shared" si="31"/>
        <v>3</v>
      </c>
      <c r="K147" s="3" t="str">
        <f>IF(AND(D147&gt;='Season Lookup'!$D$15,D147&lt;'Season Lookup'!$D$16),"Spring",IF(AND(D147&gt;='Season Lookup'!$D$16,D147&lt;'Season Lookup'!$D$17),"Summer",IF(AND(D147&gt;='Season Lookup'!$D$17,D147&lt;'Season Lookup'!$D$18),"Fall",IF(OR(D147&gt;='Season Lookup'!$D$18,D147&lt;'Season Lookup'!$D$15),"Winter"))))</f>
        <v>Winter</v>
      </c>
      <c r="L147" s="3" t="str">
        <f>VLOOKUP(F147,'Season Lookup'!$A$1:$B$13,2,0)</f>
        <v>Winter</v>
      </c>
      <c r="M147" t="s">
        <v>48</v>
      </c>
      <c r="N147" t="s">
        <v>13</v>
      </c>
      <c r="O147" t="s">
        <v>13</v>
      </c>
      <c r="P147" t="str">
        <f t="shared" si="32"/>
        <v>Yes</v>
      </c>
      <c r="Q147" t="str">
        <f t="shared" si="33"/>
        <v>No</v>
      </c>
      <c r="R147" t="str">
        <f t="shared" si="34"/>
        <v>No</v>
      </c>
      <c r="T147" t="s">
        <v>19</v>
      </c>
      <c r="U147" t="s">
        <v>101</v>
      </c>
      <c r="V147" t="str">
        <f t="shared" si="35"/>
        <v>Intersection</v>
      </c>
      <c r="W147" t="s">
        <v>438</v>
      </c>
      <c r="X147">
        <v>42.372911999999999</v>
      </c>
      <c r="Y147">
        <v>-71.094511999999995</v>
      </c>
      <c r="Z147" t="s">
        <v>207</v>
      </c>
    </row>
    <row r="148" spans="1:26">
      <c r="A148">
        <v>23806</v>
      </c>
      <c r="B148" s="1">
        <v>40225.638182870367</v>
      </c>
      <c r="C148" s="1">
        <f t="shared" si="24"/>
        <v>40179</v>
      </c>
      <c r="D148" s="4">
        <f t="shared" si="25"/>
        <v>0.125</v>
      </c>
      <c r="E148" s="3">
        <f t="shared" si="26"/>
        <v>2010</v>
      </c>
      <c r="F148" s="3">
        <f t="shared" si="27"/>
        <v>2</v>
      </c>
      <c r="G148" s="3">
        <f t="shared" si="28"/>
        <v>16</v>
      </c>
      <c r="H148" s="3">
        <f t="shared" si="29"/>
        <v>15</v>
      </c>
      <c r="I148" s="3">
        <f t="shared" si="30"/>
        <v>18</v>
      </c>
      <c r="J148" s="3">
        <f t="shared" si="31"/>
        <v>3</v>
      </c>
      <c r="K148" s="3" t="str">
        <f>IF(AND(D148&gt;='Season Lookup'!$D$15,D148&lt;'Season Lookup'!$D$16),"Spring",IF(AND(D148&gt;='Season Lookup'!$D$16,D148&lt;'Season Lookup'!$D$17),"Summer",IF(AND(D148&gt;='Season Lookup'!$D$17,D148&lt;'Season Lookup'!$D$18),"Fall",IF(OR(D148&gt;='Season Lookup'!$D$18,D148&lt;'Season Lookup'!$D$15),"Winter"))))</f>
        <v>Winter</v>
      </c>
      <c r="L148" s="3" t="str">
        <f>VLOOKUP(F148,'Season Lookup'!$A$1:$B$13,2,0)</f>
        <v>Winter</v>
      </c>
      <c r="M148" t="s">
        <v>73</v>
      </c>
      <c r="N148" t="s">
        <v>13</v>
      </c>
      <c r="O148" t="s">
        <v>35</v>
      </c>
      <c r="P148" t="str">
        <f t="shared" si="32"/>
        <v>Yes</v>
      </c>
      <c r="Q148" t="str">
        <f t="shared" si="33"/>
        <v>No</v>
      </c>
      <c r="R148" t="str">
        <f t="shared" si="34"/>
        <v>No</v>
      </c>
      <c r="S148">
        <v>120</v>
      </c>
      <c r="T148" t="s">
        <v>342</v>
      </c>
      <c r="V148" t="str">
        <f t="shared" si="35"/>
        <v>Non Intersection</v>
      </c>
      <c r="W148" t="s">
        <v>439</v>
      </c>
      <c r="X148">
        <v>42.368071999999998</v>
      </c>
      <c r="Y148">
        <v>-71.101821000000001</v>
      </c>
      <c r="Z148" t="s">
        <v>440</v>
      </c>
    </row>
    <row r="149" spans="1:26">
      <c r="A149">
        <v>23808</v>
      </c>
      <c r="B149" s="1">
        <v>40226.375</v>
      </c>
      <c r="C149" s="1">
        <f t="shared" si="24"/>
        <v>40179</v>
      </c>
      <c r="D149" s="4">
        <f t="shared" si="25"/>
        <v>0.12777777777777777</v>
      </c>
      <c r="E149" s="3">
        <f t="shared" si="26"/>
        <v>2010</v>
      </c>
      <c r="F149" s="3">
        <f t="shared" si="27"/>
        <v>2</v>
      </c>
      <c r="G149" s="3">
        <f t="shared" si="28"/>
        <v>17</v>
      </c>
      <c r="H149" s="3">
        <f t="shared" si="29"/>
        <v>9</v>
      </c>
      <c r="I149" s="3">
        <f t="shared" si="30"/>
        <v>0</v>
      </c>
      <c r="J149" s="3">
        <f t="shared" si="31"/>
        <v>4</v>
      </c>
      <c r="K149" s="3" t="str">
        <f>IF(AND(D149&gt;='Season Lookup'!$D$15,D149&lt;'Season Lookup'!$D$16),"Spring",IF(AND(D149&gt;='Season Lookup'!$D$16,D149&lt;'Season Lookup'!$D$17),"Summer",IF(AND(D149&gt;='Season Lookup'!$D$17,D149&lt;'Season Lookup'!$D$18),"Fall",IF(OR(D149&gt;='Season Lookup'!$D$18,D149&lt;'Season Lookup'!$D$15),"Winter"))))</f>
        <v>Winter</v>
      </c>
      <c r="L149" s="3" t="str">
        <f>VLOOKUP(F149,'Season Lookup'!$A$1:$B$13,2,0)</f>
        <v>Winter</v>
      </c>
      <c r="M149" t="s">
        <v>82</v>
      </c>
      <c r="N149" t="s">
        <v>35</v>
      </c>
      <c r="O149" t="s">
        <v>13</v>
      </c>
      <c r="P149" t="str">
        <f t="shared" si="32"/>
        <v>Yes</v>
      </c>
      <c r="Q149" t="str">
        <f t="shared" si="33"/>
        <v>No</v>
      </c>
      <c r="R149" t="str">
        <f t="shared" si="34"/>
        <v>No</v>
      </c>
      <c r="T149" t="s">
        <v>199</v>
      </c>
      <c r="U149" t="s">
        <v>208</v>
      </c>
      <c r="V149" t="str">
        <f t="shared" si="35"/>
        <v>Intersection</v>
      </c>
      <c r="W149" t="s">
        <v>442</v>
      </c>
      <c r="X149">
        <v>42.377845000000001</v>
      </c>
      <c r="Y149">
        <v>-71.130167</v>
      </c>
      <c r="Z149" t="s">
        <v>443</v>
      </c>
    </row>
    <row r="150" spans="1:26">
      <c r="A150">
        <v>23809</v>
      </c>
      <c r="B150" s="1">
        <v>40226.425000000003</v>
      </c>
      <c r="C150" s="1">
        <f t="shared" si="24"/>
        <v>40179</v>
      </c>
      <c r="D150" s="4">
        <f t="shared" si="25"/>
        <v>0.12777777777777777</v>
      </c>
      <c r="E150" s="3">
        <f t="shared" si="26"/>
        <v>2010</v>
      </c>
      <c r="F150" s="3">
        <f t="shared" si="27"/>
        <v>2</v>
      </c>
      <c r="G150" s="3">
        <f t="shared" si="28"/>
        <v>17</v>
      </c>
      <c r="H150" s="3">
        <f t="shared" si="29"/>
        <v>10</v>
      </c>
      <c r="I150" s="3">
        <f t="shared" si="30"/>
        <v>12</v>
      </c>
      <c r="J150" s="3">
        <f t="shared" si="31"/>
        <v>4</v>
      </c>
      <c r="K150" s="3" t="str">
        <f>IF(AND(D150&gt;='Season Lookup'!$D$15,D150&lt;'Season Lookup'!$D$16),"Spring",IF(AND(D150&gt;='Season Lookup'!$D$16,D150&lt;'Season Lookup'!$D$17),"Summer",IF(AND(D150&gt;='Season Lookup'!$D$17,D150&lt;'Season Lookup'!$D$18),"Fall",IF(OR(D150&gt;='Season Lookup'!$D$18,D150&lt;'Season Lookup'!$D$15),"Winter"))))</f>
        <v>Winter</v>
      </c>
      <c r="L150" s="3" t="str">
        <f>VLOOKUP(F150,'Season Lookup'!$A$1:$B$13,2,0)</f>
        <v>Winter</v>
      </c>
      <c r="M150" t="s">
        <v>82</v>
      </c>
      <c r="N150" t="s">
        <v>13</v>
      </c>
      <c r="O150" t="s">
        <v>152</v>
      </c>
      <c r="P150" t="str">
        <f t="shared" si="32"/>
        <v>Yes</v>
      </c>
      <c r="Q150" t="str">
        <f t="shared" si="33"/>
        <v>No</v>
      </c>
      <c r="R150" t="str">
        <f t="shared" si="34"/>
        <v>Yes</v>
      </c>
      <c r="T150" t="s">
        <v>32</v>
      </c>
      <c r="U150" t="s">
        <v>444</v>
      </c>
      <c r="V150" t="str">
        <f t="shared" si="35"/>
        <v>Intersection</v>
      </c>
      <c r="W150" t="s">
        <v>445</v>
      </c>
      <c r="X150">
        <v>42.363101999999998</v>
      </c>
      <c r="Y150">
        <v>-71.095277999999993</v>
      </c>
      <c r="Z150" t="s">
        <v>446</v>
      </c>
    </row>
    <row r="151" spans="1:26">
      <c r="A151">
        <v>23810</v>
      </c>
      <c r="B151" s="1">
        <v>40226.709016203706</v>
      </c>
      <c r="C151" s="1">
        <f t="shared" si="24"/>
        <v>40179</v>
      </c>
      <c r="D151" s="4">
        <f t="shared" si="25"/>
        <v>0.12777777777777777</v>
      </c>
      <c r="E151" s="3">
        <f t="shared" si="26"/>
        <v>2010</v>
      </c>
      <c r="F151" s="3">
        <f t="shared" si="27"/>
        <v>2</v>
      </c>
      <c r="G151" s="3">
        <f t="shared" si="28"/>
        <v>17</v>
      </c>
      <c r="H151" s="3">
        <f t="shared" si="29"/>
        <v>17</v>
      </c>
      <c r="I151" s="3">
        <f t="shared" si="30"/>
        <v>0</v>
      </c>
      <c r="J151" s="3">
        <f t="shared" si="31"/>
        <v>4</v>
      </c>
      <c r="K151" s="3" t="str">
        <f>IF(AND(D151&gt;='Season Lookup'!$D$15,D151&lt;'Season Lookup'!$D$16),"Spring",IF(AND(D151&gt;='Season Lookup'!$D$16,D151&lt;'Season Lookup'!$D$17),"Summer",IF(AND(D151&gt;='Season Lookup'!$D$17,D151&lt;'Season Lookup'!$D$18),"Fall",IF(OR(D151&gt;='Season Lookup'!$D$18,D151&lt;'Season Lookup'!$D$15),"Winter"))))</f>
        <v>Winter</v>
      </c>
      <c r="L151" s="3" t="str">
        <f>VLOOKUP(F151,'Season Lookup'!$A$1:$B$13,2,0)</f>
        <v>Winter</v>
      </c>
      <c r="M151" t="s">
        <v>82</v>
      </c>
      <c r="N151" t="s">
        <v>13</v>
      </c>
      <c r="O151" t="s">
        <v>13</v>
      </c>
      <c r="P151" t="str">
        <f t="shared" si="32"/>
        <v>Yes</v>
      </c>
      <c r="Q151" t="str">
        <f t="shared" si="33"/>
        <v>No</v>
      </c>
      <c r="R151" t="str">
        <f t="shared" si="34"/>
        <v>No</v>
      </c>
      <c r="T151" t="s">
        <v>61</v>
      </c>
      <c r="U151" t="s">
        <v>209</v>
      </c>
      <c r="V151" t="str">
        <f t="shared" si="35"/>
        <v>Intersection</v>
      </c>
      <c r="W151" t="s">
        <v>447</v>
      </c>
      <c r="X151">
        <v>42.365141999999999</v>
      </c>
      <c r="Y151">
        <v>-71.078205999999994</v>
      </c>
      <c r="Z151" t="s">
        <v>448</v>
      </c>
    </row>
    <row r="152" spans="1:26">
      <c r="A152">
        <v>23811</v>
      </c>
      <c r="B152" s="1">
        <v>40227.411111111112</v>
      </c>
      <c r="C152" s="1">
        <f t="shared" si="24"/>
        <v>40179</v>
      </c>
      <c r="D152" s="4">
        <f t="shared" si="25"/>
        <v>0.13055555555555556</v>
      </c>
      <c r="E152" s="3">
        <f t="shared" si="26"/>
        <v>2010</v>
      </c>
      <c r="F152" s="3">
        <f t="shared" si="27"/>
        <v>2</v>
      </c>
      <c r="G152" s="3">
        <f t="shared" si="28"/>
        <v>18</v>
      </c>
      <c r="H152" s="3">
        <f t="shared" si="29"/>
        <v>9</v>
      </c>
      <c r="I152" s="3">
        <f t="shared" si="30"/>
        <v>52</v>
      </c>
      <c r="J152" s="3">
        <f t="shared" si="31"/>
        <v>5</v>
      </c>
      <c r="K152" s="3" t="str">
        <f>IF(AND(D152&gt;='Season Lookup'!$D$15,D152&lt;'Season Lookup'!$D$16),"Spring",IF(AND(D152&gt;='Season Lookup'!$D$16,D152&lt;'Season Lookup'!$D$17),"Summer",IF(AND(D152&gt;='Season Lookup'!$D$17,D152&lt;'Season Lookup'!$D$18),"Fall",IF(OR(D152&gt;='Season Lookup'!$D$18,D152&lt;'Season Lookup'!$D$15),"Winter"))))</f>
        <v>Winter</v>
      </c>
      <c r="L152" s="3" t="str">
        <f>VLOOKUP(F152,'Season Lookup'!$A$1:$B$13,2,0)</f>
        <v>Winter</v>
      </c>
      <c r="M152" t="s">
        <v>78</v>
      </c>
      <c r="N152" t="s">
        <v>13</v>
      </c>
      <c r="O152" t="s">
        <v>152</v>
      </c>
      <c r="P152" t="str">
        <f t="shared" si="32"/>
        <v>Yes</v>
      </c>
      <c r="Q152" t="str">
        <f t="shared" si="33"/>
        <v>No</v>
      </c>
      <c r="R152" t="str">
        <f t="shared" si="34"/>
        <v>Yes</v>
      </c>
      <c r="T152" t="s">
        <v>199</v>
      </c>
      <c r="U152" t="s">
        <v>449</v>
      </c>
      <c r="V152" t="str">
        <f t="shared" si="35"/>
        <v>Intersection</v>
      </c>
      <c r="W152" t="s">
        <v>450</v>
      </c>
      <c r="X152">
        <v>42.374856000000001</v>
      </c>
      <c r="Y152">
        <v>-71.122344999999996</v>
      </c>
      <c r="Z152" t="s">
        <v>451</v>
      </c>
    </row>
    <row r="153" spans="1:26">
      <c r="A153">
        <v>23812</v>
      </c>
      <c r="B153" s="1">
        <v>40227.614583333336</v>
      </c>
      <c r="C153" s="1">
        <f t="shared" si="24"/>
        <v>40179</v>
      </c>
      <c r="D153" s="4">
        <f t="shared" si="25"/>
        <v>0.13055555555555556</v>
      </c>
      <c r="E153" s="3">
        <f t="shared" si="26"/>
        <v>2010</v>
      </c>
      <c r="F153" s="3">
        <f t="shared" si="27"/>
        <v>2</v>
      </c>
      <c r="G153" s="3">
        <f t="shared" si="28"/>
        <v>18</v>
      </c>
      <c r="H153" s="3">
        <f t="shared" si="29"/>
        <v>14</v>
      </c>
      <c r="I153" s="3">
        <f t="shared" si="30"/>
        <v>45</v>
      </c>
      <c r="J153" s="3">
        <f t="shared" si="31"/>
        <v>5</v>
      </c>
      <c r="K153" s="3" t="str">
        <f>IF(AND(D153&gt;='Season Lookup'!$D$15,D153&lt;'Season Lookup'!$D$16),"Spring",IF(AND(D153&gt;='Season Lookup'!$D$16,D153&lt;'Season Lookup'!$D$17),"Summer",IF(AND(D153&gt;='Season Lookup'!$D$17,D153&lt;'Season Lookup'!$D$18),"Fall",IF(OR(D153&gt;='Season Lookup'!$D$18,D153&lt;'Season Lookup'!$D$15),"Winter"))))</f>
        <v>Winter</v>
      </c>
      <c r="L153" s="3" t="str">
        <f>VLOOKUP(F153,'Season Lookup'!$A$1:$B$13,2,0)</f>
        <v>Winter</v>
      </c>
      <c r="M153" t="s">
        <v>78</v>
      </c>
      <c r="N153" t="s">
        <v>13</v>
      </c>
      <c r="O153" t="s">
        <v>13</v>
      </c>
      <c r="P153" t="str">
        <f t="shared" si="32"/>
        <v>Yes</v>
      </c>
      <c r="Q153" t="str">
        <f t="shared" si="33"/>
        <v>No</v>
      </c>
      <c r="R153" t="str">
        <f t="shared" si="34"/>
        <v>No</v>
      </c>
      <c r="T153" t="s">
        <v>420</v>
      </c>
      <c r="U153" t="s">
        <v>14</v>
      </c>
      <c r="V153" t="str">
        <f t="shared" si="35"/>
        <v>Intersection</v>
      </c>
      <c r="W153" t="s">
        <v>452</v>
      </c>
      <c r="X153">
        <v>42.363897000000001</v>
      </c>
      <c r="Y153">
        <v>-71.101190000000003</v>
      </c>
      <c r="Z153" t="s">
        <v>422</v>
      </c>
    </row>
    <row r="154" spans="1:26">
      <c r="A154">
        <v>23815</v>
      </c>
      <c r="B154" s="1">
        <v>40227.625</v>
      </c>
      <c r="C154" s="1">
        <f t="shared" si="24"/>
        <v>40179</v>
      </c>
      <c r="D154" s="4">
        <f t="shared" si="25"/>
        <v>0.13055555555555556</v>
      </c>
      <c r="E154" s="3">
        <f t="shared" si="26"/>
        <v>2010</v>
      </c>
      <c r="F154" s="3">
        <f t="shared" si="27"/>
        <v>2</v>
      </c>
      <c r="G154" s="3">
        <f t="shared" si="28"/>
        <v>18</v>
      </c>
      <c r="H154" s="3">
        <f t="shared" si="29"/>
        <v>15</v>
      </c>
      <c r="I154" s="3">
        <f t="shared" si="30"/>
        <v>0</v>
      </c>
      <c r="J154" s="3">
        <f t="shared" si="31"/>
        <v>5</v>
      </c>
      <c r="K154" s="3" t="str">
        <f>IF(AND(D154&gt;='Season Lookup'!$D$15,D154&lt;'Season Lookup'!$D$16),"Spring",IF(AND(D154&gt;='Season Lookup'!$D$16,D154&lt;'Season Lookup'!$D$17),"Summer",IF(AND(D154&gt;='Season Lookup'!$D$17,D154&lt;'Season Lookup'!$D$18),"Fall",IF(OR(D154&gt;='Season Lookup'!$D$18,D154&lt;'Season Lookup'!$D$15),"Winter"))))</f>
        <v>Winter</v>
      </c>
      <c r="L154" s="3" t="str">
        <f>VLOOKUP(F154,'Season Lookup'!$A$1:$B$13,2,0)</f>
        <v>Winter</v>
      </c>
      <c r="M154" t="s">
        <v>78</v>
      </c>
      <c r="N154" t="s">
        <v>13</v>
      </c>
      <c r="O154" t="s">
        <v>13</v>
      </c>
      <c r="P154" t="str">
        <f t="shared" si="32"/>
        <v>Yes</v>
      </c>
      <c r="Q154" t="str">
        <f t="shared" si="33"/>
        <v>No</v>
      </c>
      <c r="R154" t="str">
        <f t="shared" si="34"/>
        <v>No</v>
      </c>
      <c r="S154">
        <v>68</v>
      </c>
      <c r="T154" t="s">
        <v>453</v>
      </c>
      <c r="V154" t="str">
        <f t="shared" si="35"/>
        <v>Non Intersection</v>
      </c>
      <c r="W154" t="s">
        <v>454</v>
      </c>
      <c r="X154">
        <v>42.362551000000003</v>
      </c>
      <c r="Y154">
        <v>-71.102564000000001</v>
      </c>
      <c r="Z154" t="s">
        <v>455</v>
      </c>
    </row>
    <row r="155" spans="1:26">
      <c r="A155">
        <v>23817</v>
      </c>
      <c r="B155" s="1">
        <v>40228.552083333336</v>
      </c>
      <c r="C155" s="1">
        <f t="shared" si="24"/>
        <v>40179</v>
      </c>
      <c r="D155" s="4">
        <f t="shared" si="25"/>
        <v>0.13333333333333333</v>
      </c>
      <c r="E155" s="3">
        <f t="shared" si="26"/>
        <v>2010</v>
      </c>
      <c r="F155" s="3">
        <f t="shared" si="27"/>
        <v>2</v>
      </c>
      <c r="G155" s="3">
        <f t="shared" si="28"/>
        <v>19</v>
      </c>
      <c r="H155" s="3">
        <f t="shared" si="29"/>
        <v>13</v>
      </c>
      <c r="I155" s="3">
        <f t="shared" si="30"/>
        <v>15</v>
      </c>
      <c r="J155" s="3">
        <f t="shared" si="31"/>
        <v>6</v>
      </c>
      <c r="K155" s="3" t="str">
        <f>IF(AND(D155&gt;='Season Lookup'!$D$15,D155&lt;'Season Lookup'!$D$16),"Spring",IF(AND(D155&gt;='Season Lookup'!$D$16,D155&lt;'Season Lookup'!$D$17),"Summer",IF(AND(D155&gt;='Season Lookup'!$D$17,D155&lt;'Season Lookup'!$D$18),"Fall",IF(OR(D155&gt;='Season Lookup'!$D$18,D155&lt;'Season Lookup'!$D$15),"Winter"))))</f>
        <v>Winter</v>
      </c>
      <c r="L155" s="3" t="str">
        <f>VLOOKUP(F155,'Season Lookup'!$A$1:$B$13,2,0)</f>
        <v>Winter</v>
      </c>
      <c r="M155" t="s">
        <v>12</v>
      </c>
      <c r="N155" t="s">
        <v>13</v>
      </c>
      <c r="O155" t="s">
        <v>36</v>
      </c>
      <c r="P155" t="str">
        <f t="shared" si="32"/>
        <v>Yes</v>
      </c>
      <c r="Q155" t="str">
        <f t="shared" si="33"/>
        <v>No</v>
      </c>
      <c r="R155" t="str">
        <f t="shared" si="34"/>
        <v>No</v>
      </c>
      <c r="S155">
        <v>124</v>
      </c>
      <c r="T155" t="s">
        <v>456</v>
      </c>
      <c r="V155" t="str">
        <f t="shared" si="35"/>
        <v>Non Intersection</v>
      </c>
      <c r="W155" t="s">
        <v>457</v>
      </c>
      <c r="X155">
        <v>42.384385000000002</v>
      </c>
      <c r="Y155">
        <v>-71.115981000000005</v>
      </c>
      <c r="Z155" t="s">
        <v>458</v>
      </c>
    </row>
    <row r="156" spans="1:26">
      <c r="A156">
        <v>23818</v>
      </c>
      <c r="B156" s="1">
        <v>40228.614583333336</v>
      </c>
      <c r="C156" s="1">
        <f t="shared" si="24"/>
        <v>40179</v>
      </c>
      <c r="D156" s="4">
        <f t="shared" si="25"/>
        <v>0.13333333333333333</v>
      </c>
      <c r="E156" s="3">
        <f t="shared" si="26"/>
        <v>2010</v>
      </c>
      <c r="F156" s="3">
        <f t="shared" si="27"/>
        <v>2</v>
      </c>
      <c r="G156" s="3">
        <f t="shared" si="28"/>
        <v>19</v>
      </c>
      <c r="H156" s="3">
        <f t="shared" si="29"/>
        <v>14</v>
      </c>
      <c r="I156" s="3">
        <f t="shared" si="30"/>
        <v>45</v>
      </c>
      <c r="J156" s="3">
        <f t="shared" si="31"/>
        <v>6</v>
      </c>
      <c r="K156" s="3" t="str">
        <f>IF(AND(D156&gt;='Season Lookup'!$D$15,D156&lt;'Season Lookup'!$D$16),"Spring",IF(AND(D156&gt;='Season Lookup'!$D$16,D156&lt;'Season Lookup'!$D$17),"Summer",IF(AND(D156&gt;='Season Lookup'!$D$17,D156&lt;'Season Lookup'!$D$18),"Fall",IF(OR(D156&gt;='Season Lookup'!$D$18,D156&lt;'Season Lookup'!$D$15),"Winter"))))</f>
        <v>Winter</v>
      </c>
      <c r="L156" s="3" t="str">
        <f>VLOOKUP(F156,'Season Lookup'!$A$1:$B$13,2,0)</f>
        <v>Winter</v>
      </c>
      <c r="M156" t="s">
        <v>12</v>
      </c>
      <c r="N156" t="s">
        <v>13</v>
      </c>
      <c r="O156" t="s">
        <v>13</v>
      </c>
      <c r="P156" t="str">
        <f t="shared" si="32"/>
        <v>Yes</v>
      </c>
      <c r="Q156" t="str">
        <f t="shared" si="33"/>
        <v>No</v>
      </c>
      <c r="R156" t="str">
        <f t="shared" si="34"/>
        <v>No</v>
      </c>
      <c r="T156" t="s">
        <v>142</v>
      </c>
      <c r="U156" t="s">
        <v>459</v>
      </c>
      <c r="V156" t="str">
        <f t="shared" si="35"/>
        <v>Intersection</v>
      </c>
      <c r="W156" t="s">
        <v>460</v>
      </c>
      <c r="X156">
        <v>42.381304999999998</v>
      </c>
      <c r="Y156">
        <v>-71.137337000000002</v>
      </c>
      <c r="Z156" t="s">
        <v>461</v>
      </c>
    </row>
    <row r="157" spans="1:26">
      <c r="A157">
        <v>23820</v>
      </c>
      <c r="B157" s="1">
        <v>40228.895833333336</v>
      </c>
      <c r="C157" s="1">
        <f t="shared" si="24"/>
        <v>40179</v>
      </c>
      <c r="D157" s="4">
        <f t="shared" si="25"/>
        <v>0.13333333333333333</v>
      </c>
      <c r="E157" s="3">
        <f t="shared" si="26"/>
        <v>2010</v>
      </c>
      <c r="F157" s="3">
        <f t="shared" si="27"/>
        <v>2</v>
      </c>
      <c r="G157" s="3">
        <f t="shared" si="28"/>
        <v>19</v>
      </c>
      <c r="H157" s="3">
        <f t="shared" si="29"/>
        <v>21</v>
      </c>
      <c r="I157" s="3">
        <f t="shared" si="30"/>
        <v>30</v>
      </c>
      <c r="J157" s="3">
        <f t="shared" si="31"/>
        <v>6</v>
      </c>
      <c r="K157" s="3" t="str">
        <f>IF(AND(D157&gt;='Season Lookup'!$D$15,D157&lt;'Season Lookup'!$D$16),"Spring",IF(AND(D157&gt;='Season Lookup'!$D$16,D157&lt;'Season Lookup'!$D$17),"Summer",IF(AND(D157&gt;='Season Lookup'!$D$17,D157&lt;'Season Lookup'!$D$18),"Fall",IF(OR(D157&gt;='Season Lookup'!$D$18,D157&lt;'Season Lookup'!$D$15),"Winter"))))</f>
        <v>Winter</v>
      </c>
      <c r="L157" s="3" t="str">
        <f>VLOOKUP(F157,'Season Lookup'!$A$1:$B$13,2,0)</f>
        <v>Winter</v>
      </c>
      <c r="M157" t="s">
        <v>12</v>
      </c>
      <c r="N157" t="s">
        <v>13</v>
      </c>
      <c r="O157" t="s">
        <v>132</v>
      </c>
      <c r="P157" t="str">
        <f t="shared" si="32"/>
        <v>Yes</v>
      </c>
      <c r="Q157" t="str">
        <f t="shared" si="33"/>
        <v>Yes</v>
      </c>
      <c r="R157" t="str">
        <f t="shared" si="34"/>
        <v>No</v>
      </c>
      <c r="T157" t="s">
        <v>74</v>
      </c>
      <c r="U157" t="s">
        <v>342</v>
      </c>
      <c r="V157" t="str">
        <f t="shared" si="35"/>
        <v>Intersection</v>
      </c>
      <c r="W157" t="s">
        <v>462</v>
      </c>
      <c r="X157">
        <v>42.372202000000001</v>
      </c>
      <c r="Y157">
        <v>-71.098974999999996</v>
      </c>
      <c r="Z157" t="s">
        <v>463</v>
      </c>
    </row>
    <row r="158" spans="1:26">
      <c r="A158">
        <v>23823</v>
      </c>
      <c r="B158" s="1">
        <v>40228.925000000003</v>
      </c>
      <c r="C158" s="1">
        <f t="shared" si="24"/>
        <v>40179</v>
      </c>
      <c r="D158" s="4">
        <f t="shared" si="25"/>
        <v>0.13333333333333333</v>
      </c>
      <c r="E158" s="3">
        <f t="shared" si="26"/>
        <v>2010</v>
      </c>
      <c r="F158" s="3">
        <f t="shared" si="27"/>
        <v>2</v>
      </c>
      <c r="G158" s="3">
        <f t="shared" si="28"/>
        <v>19</v>
      </c>
      <c r="H158" s="3">
        <f t="shared" si="29"/>
        <v>22</v>
      </c>
      <c r="I158" s="3">
        <f t="shared" si="30"/>
        <v>12</v>
      </c>
      <c r="J158" s="3">
        <f t="shared" si="31"/>
        <v>6</v>
      </c>
      <c r="K158" s="3" t="str">
        <f>IF(AND(D158&gt;='Season Lookup'!$D$15,D158&lt;'Season Lookup'!$D$16),"Spring",IF(AND(D158&gt;='Season Lookup'!$D$16,D158&lt;'Season Lookup'!$D$17),"Summer",IF(AND(D158&gt;='Season Lookup'!$D$17,D158&lt;'Season Lookup'!$D$18),"Fall",IF(OR(D158&gt;='Season Lookup'!$D$18,D158&lt;'Season Lookup'!$D$15),"Winter"))))</f>
        <v>Winter</v>
      </c>
      <c r="L158" s="3" t="str">
        <f>VLOOKUP(F158,'Season Lookup'!$A$1:$B$13,2,0)</f>
        <v>Winter</v>
      </c>
      <c r="M158" t="s">
        <v>12</v>
      </c>
      <c r="N158" t="s">
        <v>13</v>
      </c>
      <c r="O158" t="s">
        <v>13</v>
      </c>
      <c r="P158" t="str">
        <f t="shared" si="32"/>
        <v>Yes</v>
      </c>
      <c r="Q158" t="str">
        <f t="shared" si="33"/>
        <v>No</v>
      </c>
      <c r="R158" t="str">
        <f t="shared" si="34"/>
        <v>No</v>
      </c>
      <c r="T158" t="s">
        <v>464</v>
      </c>
      <c r="U158" t="s">
        <v>142</v>
      </c>
      <c r="V158" t="str">
        <f t="shared" si="35"/>
        <v>Intersection</v>
      </c>
      <c r="W158" t="s">
        <v>465</v>
      </c>
      <c r="X158">
        <v>42.378762999999999</v>
      </c>
      <c r="Y158">
        <v>-71.147295</v>
      </c>
      <c r="Z158" t="s">
        <v>466</v>
      </c>
    </row>
    <row r="159" spans="1:26">
      <c r="A159">
        <v>23819</v>
      </c>
      <c r="B159" s="1">
        <v>40229.420138888891</v>
      </c>
      <c r="C159" s="1">
        <f t="shared" si="24"/>
        <v>40179</v>
      </c>
      <c r="D159" s="4">
        <f t="shared" si="25"/>
        <v>0.1361111111111111</v>
      </c>
      <c r="E159" s="3">
        <f t="shared" si="26"/>
        <v>2010</v>
      </c>
      <c r="F159" s="3">
        <f t="shared" si="27"/>
        <v>2</v>
      </c>
      <c r="G159" s="3">
        <f t="shared" si="28"/>
        <v>20</v>
      </c>
      <c r="H159" s="3">
        <f t="shared" si="29"/>
        <v>10</v>
      </c>
      <c r="I159" s="3">
        <f t="shared" si="30"/>
        <v>5</v>
      </c>
      <c r="J159" s="3">
        <f t="shared" si="31"/>
        <v>7</v>
      </c>
      <c r="K159" s="3" t="str">
        <f>IF(AND(D159&gt;='Season Lookup'!$D$15,D159&lt;'Season Lookup'!$D$16),"Spring",IF(AND(D159&gt;='Season Lookup'!$D$16,D159&lt;'Season Lookup'!$D$17),"Summer",IF(AND(D159&gt;='Season Lookup'!$D$17,D159&lt;'Season Lookup'!$D$18),"Fall",IF(OR(D159&gt;='Season Lookup'!$D$18,D159&lt;'Season Lookup'!$D$15),"Winter"))))</f>
        <v>Winter</v>
      </c>
      <c r="L159" s="3" t="str">
        <f>VLOOKUP(F159,'Season Lookup'!$A$1:$B$13,2,0)</f>
        <v>Winter</v>
      </c>
      <c r="M159" t="s">
        <v>31</v>
      </c>
      <c r="N159" t="s">
        <v>13</v>
      </c>
      <c r="O159" t="s">
        <v>13</v>
      </c>
      <c r="P159" t="str">
        <f t="shared" si="32"/>
        <v>Yes</v>
      </c>
      <c r="Q159" t="str">
        <f t="shared" si="33"/>
        <v>No</v>
      </c>
      <c r="R159" t="str">
        <f t="shared" si="34"/>
        <v>No</v>
      </c>
      <c r="S159">
        <v>2002</v>
      </c>
      <c r="T159" t="s">
        <v>14</v>
      </c>
      <c r="V159" t="str">
        <f t="shared" si="35"/>
        <v>Non Intersection</v>
      </c>
      <c r="W159" t="s">
        <v>467</v>
      </c>
      <c r="X159">
        <v>42.368924999999997</v>
      </c>
      <c r="Y159">
        <v>-71.110257000000004</v>
      </c>
      <c r="Z159" t="s">
        <v>468</v>
      </c>
    </row>
    <row r="160" spans="1:26">
      <c r="A160">
        <v>23821</v>
      </c>
      <c r="B160" s="1">
        <v>40229.694444444445</v>
      </c>
      <c r="C160" s="1">
        <f t="shared" si="24"/>
        <v>40179</v>
      </c>
      <c r="D160" s="4">
        <f t="shared" si="25"/>
        <v>0.1361111111111111</v>
      </c>
      <c r="E160" s="3">
        <f t="shared" si="26"/>
        <v>2010</v>
      </c>
      <c r="F160" s="3">
        <f t="shared" si="27"/>
        <v>2</v>
      </c>
      <c r="G160" s="3">
        <f t="shared" si="28"/>
        <v>20</v>
      </c>
      <c r="H160" s="3">
        <f t="shared" si="29"/>
        <v>16</v>
      </c>
      <c r="I160" s="3">
        <f t="shared" si="30"/>
        <v>40</v>
      </c>
      <c r="J160" s="3">
        <f t="shared" si="31"/>
        <v>7</v>
      </c>
      <c r="K160" s="3" t="str">
        <f>IF(AND(D160&gt;='Season Lookup'!$D$15,D160&lt;'Season Lookup'!$D$16),"Spring",IF(AND(D160&gt;='Season Lookup'!$D$16,D160&lt;'Season Lookup'!$D$17),"Summer",IF(AND(D160&gt;='Season Lookup'!$D$17,D160&lt;'Season Lookup'!$D$18),"Fall",IF(OR(D160&gt;='Season Lookup'!$D$18,D160&lt;'Season Lookup'!$D$15),"Winter"))))</f>
        <v>Winter</v>
      </c>
      <c r="L160" s="3" t="str">
        <f>VLOOKUP(F160,'Season Lookup'!$A$1:$B$13,2,0)</f>
        <v>Winter</v>
      </c>
      <c r="M160" t="s">
        <v>31</v>
      </c>
      <c r="N160" t="s">
        <v>13</v>
      </c>
      <c r="O160" t="s">
        <v>152</v>
      </c>
      <c r="P160" t="str">
        <f t="shared" si="32"/>
        <v>Yes</v>
      </c>
      <c r="Q160" t="str">
        <f t="shared" si="33"/>
        <v>No</v>
      </c>
      <c r="R160" t="str">
        <f t="shared" si="34"/>
        <v>Yes</v>
      </c>
      <c r="S160">
        <v>282</v>
      </c>
      <c r="T160" t="s">
        <v>14</v>
      </c>
      <c r="V160" t="str">
        <f t="shared" si="35"/>
        <v>Non Intersection</v>
      </c>
      <c r="W160" t="s">
        <v>469</v>
      </c>
      <c r="X160">
        <v>42.361887000000003</v>
      </c>
      <c r="Y160">
        <v>-71.098112999999998</v>
      </c>
      <c r="Z160" t="s">
        <v>470</v>
      </c>
    </row>
    <row r="161" spans="1:26">
      <c r="A161">
        <v>23822</v>
      </c>
      <c r="B161" s="1">
        <v>40229.652777777781</v>
      </c>
      <c r="C161" s="1">
        <f t="shared" si="24"/>
        <v>40179</v>
      </c>
      <c r="D161" s="4">
        <f t="shared" si="25"/>
        <v>0.1361111111111111</v>
      </c>
      <c r="E161" s="3">
        <f t="shared" si="26"/>
        <v>2010</v>
      </c>
      <c r="F161" s="3">
        <f t="shared" si="27"/>
        <v>2</v>
      </c>
      <c r="G161" s="3">
        <f t="shared" si="28"/>
        <v>20</v>
      </c>
      <c r="H161" s="3">
        <f t="shared" si="29"/>
        <v>15</v>
      </c>
      <c r="I161" s="3">
        <f t="shared" si="30"/>
        <v>40</v>
      </c>
      <c r="J161" s="3">
        <f t="shared" si="31"/>
        <v>7</v>
      </c>
      <c r="K161" s="3" t="str">
        <f>IF(AND(D161&gt;='Season Lookup'!$D$15,D161&lt;'Season Lookup'!$D$16),"Spring",IF(AND(D161&gt;='Season Lookup'!$D$16,D161&lt;'Season Lookup'!$D$17),"Summer",IF(AND(D161&gt;='Season Lookup'!$D$17,D161&lt;'Season Lookup'!$D$18),"Fall",IF(OR(D161&gt;='Season Lookup'!$D$18,D161&lt;'Season Lookup'!$D$15),"Winter"))))</f>
        <v>Winter</v>
      </c>
      <c r="L161" s="3" t="str">
        <f>VLOOKUP(F161,'Season Lookup'!$A$1:$B$13,2,0)</f>
        <v>Winter</v>
      </c>
      <c r="M161" t="s">
        <v>31</v>
      </c>
      <c r="N161" t="s">
        <v>13</v>
      </c>
      <c r="O161" t="s">
        <v>471</v>
      </c>
      <c r="P161" t="str">
        <f t="shared" si="32"/>
        <v>Yes</v>
      </c>
      <c r="Q161" t="str">
        <f t="shared" si="33"/>
        <v>No</v>
      </c>
      <c r="R161" t="str">
        <f t="shared" si="34"/>
        <v>No</v>
      </c>
      <c r="T161" t="s">
        <v>14</v>
      </c>
      <c r="U161" t="s">
        <v>472</v>
      </c>
      <c r="V161" t="str">
        <f t="shared" si="35"/>
        <v>Intersection</v>
      </c>
      <c r="W161" t="s">
        <v>473</v>
      </c>
      <c r="X161">
        <v>42.393960999999997</v>
      </c>
      <c r="Y161">
        <v>-71.126382000000007</v>
      </c>
      <c r="Z161" t="s">
        <v>474</v>
      </c>
    </row>
    <row r="162" spans="1:26">
      <c r="A162">
        <v>23824</v>
      </c>
      <c r="B162" s="1">
        <v>40229.728472222225</v>
      </c>
      <c r="C162" s="1">
        <f t="shared" si="24"/>
        <v>40179</v>
      </c>
      <c r="D162" s="4">
        <f t="shared" si="25"/>
        <v>0.1361111111111111</v>
      </c>
      <c r="E162" s="3">
        <f t="shared" si="26"/>
        <v>2010</v>
      </c>
      <c r="F162" s="3">
        <f t="shared" si="27"/>
        <v>2</v>
      </c>
      <c r="G162" s="3">
        <f t="shared" si="28"/>
        <v>20</v>
      </c>
      <c r="H162" s="3">
        <f t="shared" si="29"/>
        <v>17</v>
      </c>
      <c r="I162" s="3">
        <f t="shared" si="30"/>
        <v>29</v>
      </c>
      <c r="J162" s="3">
        <f t="shared" si="31"/>
        <v>7</v>
      </c>
      <c r="K162" s="3" t="str">
        <f>IF(AND(D162&gt;='Season Lookup'!$D$15,D162&lt;'Season Lookup'!$D$16),"Spring",IF(AND(D162&gt;='Season Lookup'!$D$16,D162&lt;'Season Lookup'!$D$17),"Summer",IF(AND(D162&gt;='Season Lookup'!$D$17,D162&lt;'Season Lookup'!$D$18),"Fall",IF(OR(D162&gt;='Season Lookup'!$D$18,D162&lt;'Season Lookup'!$D$15),"Winter"))))</f>
        <v>Winter</v>
      </c>
      <c r="L162" s="3" t="str">
        <f>VLOOKUP(F162,'Season Lookup'!$A$1:$B$13,2,0)</f>
        <v>Winter</v>
      </c>
      <c r="M162" t="s">
        <v>31</v>
      </c>
      <c r="N162" t="s">
        <v>13</v>
      </c>
      <c r="O162" t="s">
        <v>471</v>
      </c>
      <c r="P162" t="str">
        <f t="shared" si="32"/>
        <v>Yes</v>
      </c>
      <c r="Q162" t="str">
        <f t="shared" si="33"/>
        <v>No</v>
      </c>
      <c r="R162" t="str">
        <f t="shared" si="34"/>
        <v>No</v>
      </c>
      <c r="S162">
        <v>700</v>
      </c>
      <c r="T162" t="s">
        <v>142</v>
      </c>
      <c r="V162" t="str">
        <f t="shared" si="35"/>
        <v>Non Intersection</v>
      </c>
      <c r="W162" t="s">
        <v>475</v>
      </c>
      <c r="X162">
        <v>42.380859999999998</v>
      </c>
      <c r="Y162">
        <v>-71.15455</v>
      </c>
      <c r="Z162" t="s">
        <v>476</v>
      </c>
    </row>
    <row r="163" spans="1:26">
      <c r="A163">
        <v>23825</v>
      </c>
      <c r="B163" s="1">
        <v>40229.819444444445</v>
      </c>
      <c r="C163" s="1">
        <f t="shared" si="24"/>
        <v>40179</v>
      </c>
      <c r="D163" s="4">
        <f t="shared" si="25"/>
        <v>0.1361111111111111</v>
      </c>
      <c r="E163" s="3">
        <f t="shared" si="26"/>
        <v>2010</v>
      </c>
      <c r="F163" s="3">
        <f t="shared" si="27"/>
        <v>2</v>
      </c>
      <c r="G163" s="3">
        <f t="shared" si="28"/>
        <v>20</v>
      </c>
      <c r="H163" s="3">
        <f t="shared" si="29"/>
        <v>19</v>
      </c>
      <c r="I163" s="3">
        <f t="shared" si="30"/>
        <v>40</v>
      </c>
      <c r="J163" s="3">
        <f t="shared" si="31"/>
        <v>7</v>
      </c>
      <c r="K163" s="3" t="str">
        <f>IF(AND(D163&gt;='Season Lookup'!$D$15,D163&lt;'Season Lookup'!$D$16),"Spring",IF(AND(D163&gt;='Season Lookup'!$D$16,D163&lt;'Season Lookup'!$D$17),"Summer",IF(AND(D163&gt;='Season Lookup'!$D$17,D163&lt;'Season Lookup'!$D$18),"Fall",IF(OR(D163&gt;='Season Lookup'!$D$18,D163&lt;'Season Lookup'!$D$15),"Winter"))))</f>
        <v>Winter</v>
      </c>
      <c r="L163" s="3" t="str">
        <f>VLOOKUP(F163,'Season Lookup'!$A$1:$B$13,2,0)</f>
        <v>Winter</v>
      </c>
      <c r="M163" t="s">
        <v>31</v>
      </c>
      <c r="N163" t="s">
        <v>13</v>
      </c>
      <c r="O163" t="s">
        <v>13</v>
      </c>
      <c r="P163" t="str">
        <f t="shared" si="32"/>
        <v>Yes</v>
      </c>
      <c r="Q163" t="str">
        <f t="shared" si="33"/>
        <v>No</v>
      </c>
      <c r="R163" t="str">
        <f t="shared" si="34"/>
        <v>No</v>
      </c>
      <c r="T163" t="s">
        <v>97</v>
      </c>
      <c r="U163" t="s">
        <v>14</v>
      </c>
      <c r="V163" t="str">
        <f t="shared" si="35"/>
        <v>Intersection</v>
      </c>
      <c r="W163" t="s">
        <v>98</v>
      </c>
      <c r="X163">
        <v>42.374070000000003</v>
      </c>
      <c r="Y163">
        <v>-71.118838999999994</v>
      </c>
      <c r="Z163" t="s">
        <v>99</v>
      </c>
    </row>
    <row r="164" spans="1:26">
      <c r="A164">
        <v>23711</v>
      </c>
      <c r="B164" s="1">
        <v>40230.638888888891</v>
      </c>
      <c r="C164" s="1">
        <f t="shared" si="24"/>
        <v>40179</v>
      </c>
      <c r="D164" s="4">
        <f t="shared" si="25"/>
        <v>0.1388888888888889</v>
      </c>
      <c r="E164" s="3">
        <f t="shared" si="26"/>
        <v>2010</v>
      </c>
      <c r="F164" s="3">
        <f t="shared" si="27"/>
        <v>2</v>
      </c>
      <c r="G164" s="3">
        <f t="shared" si="28"/>
        <v>21</v>
      </c>
      <c r="H164" s="3">
        <f t="shared" si="29"/>
        <v>15</v>
      </c>
      <c r="I164" s="3">
        <f t="shared" si="30"/>
        <v>20</v>
      </c>
      <c r="J164" s="3">
        <f t="shared" si="31"/>
        <v>1</v>
      </c>
      <c r="K164" s="3" t="str">
        <f>IF(AND(D164&gt;='Season Lookup'!$D$15,D164&lt;'Season Lookup'!$D$16),"Spring",IF(AND(D164&gt;='Season Lookup'!$D$16,D164&lt;'Season Lookup'!$D$17),"Summer",IF(AND(D164&gt;='Season Lookup'!$D$17,D164&lt;'Season Lookup'!$D$18),"Fall",IF(OR(D164&gt;='Season Lookup'!$D$18,D164&lt;'Season Lookup'!$D$15),"Winter"))))</f>
        <v>Winter</v>
      </c>
      <c r="L164" s="3" t="str">
        <f>VLOOKUP(F164,'Season Lookup'!$A$1:$B$13,2,0)</f>
        <v>Winter</v>
      </c>
      <c r="M164" t="s">
        <v>78</v>
      </c>
      <c r="N164" t="s">
        <v>13</v>
      </c>
      <c r="O164" t="s">
        <v>13</v>
      </c>
      <c r="P164" t="str">
        <f t="shared" si="32"/>
        <v>Yes</v>
      </c>
      <c r="Q164" t="str">
        <f t="shared" si="33"/>
        <v>No</v>
      </c>
      <c r="R164" t="str">
        <f t="shared" si="34"/>
        <v>No</v>
      </c>
      <c r="T164" t="s">
        <v>105</v>
      </c>
      <c r="U164" t="s">
        <v>189</v>
      </c>
      <c r="V164" t="str">
        <f t="shared" si="35"/>
        <v>Intersection</v>
      </c>
      <c r="W164" t="s">
        <v>477</v>
      </c>
      <c r="X164">
        <v>42.367106999999997</v>
      </c>
      <c r="Y164">
        <v>-71.095416</v>
      </c>
      <c r="Z164" t="s">
        <v>478</v>
      </c>
    </row>
    <row r="165" spans="1:26">
      <c r="A165">
        <v>23816</v>
      </c>
      <c r="B165" s="1">
        <v>40230.520833333336</v>
      </c>
      <c r="C165" s="1">
        <f t="shared" si="24"/>
        <v>40179</v>
      </c>
      <c r="D165" s="4">
        <f t="shared" si="25"/>
        <v>0.1388888888888889</v>
      </c>
      <c r="E165" s="3">
        <f t="shared" si="26"/>
        <v>2010</v>
      </c>
      <c r="F165" s="3">
        <f t="shared" si="27"/>
        <v>2</v>
      </c>
      <c r="G165" s="3">
        <f t="shared" si="28"/>
        <v>21</v>
      </c>
      <c r="H165" s="3">
        <f t="shared" si="29"/>
        <v>12</v>
      </c>
      <c r="I165" s="3">
        <f t="shared" si="30"/>
        <v>30</v>
      </c>
      <c r="J165" s="3">
        <f t="shared" si="31"/>
        <v>1</v>
      </c>
      <c r="K165" s="3" t="str">
        <f>IF(AND(D165&gt;='Season Lookup'!$D$15,D165&lt;'Season Lookup'!$D$16),"Spring",IF(AND(D165&gt;='Season Lookup'!$D$16,D165&lt;'Season Lookup'!$D$17),"Summer",IF(AND(D165&gt;='Season Lookup'!$D$17,D165&lt;'Season Lookup'!$D$18),"Fall",IF(OR(D165&gt;='Season Lookup'!$D$18,D165&lt;'Season Lookup'!$D$15),"Winter"))))</f>
        <v>Winter</v>
      </c>
      <c r="L165" s="3" t="str">
        <f>VLOOKUP(F165,'Season Lookup'!$A$1:$B$13,2,0)</f>
        <v>Winter</v>
      </c>
      <c r="M165" t="s">
        <v>48</v>
      </c>
      <c r="N165" t="s">
        <v>13</v>
      </c>
      <c r="O165" t="s">
        <v>36</v>
      </c>
      <c r="P165" t="str">
        <f t="shared" si="32"/>
        <v>Yes</v>
      </c>
      <c r="Q165" t="str">
        <f t="shared" si="33"/>
        <v>No</v>
      </c>
      <c r="R165" t="str">
        <f t="shared" si="34"/>
        <v>No</v>
      </c>
      <c r="T165" t="s">
        <v>479</v>
      </c>
      <c r="U165" t="s">
        <v>156</v>
      </c>
      <c r="V165" t="str">
        <f t="shared" si="35"/>
        <v>Intersection</v>
      </c>
      <c r="W165" t="s">
        <v>480</v>
      </c>
      <c r="X165">
        <v>42.365324999999999</v>
      </c>
      <c r="Y165">
        <v>-71.111564999999999</v>
      </c>
      <c r="Z165" t="s">
        <v>481</v>
      </c>
    </row>
    <row r="166" spans="1:26">
      <c r="A166">
        <v>23829</v>
      </c>
      <c r="B166" s="1">
        <v>40230.635405092595</v>
      </c>
      <c r="C166" s="1">
        <f t="shared" si="24"/>
        <v>40179</v>
      </c>
      <c r="D166" s="4">
        <f t="shared" si="25"/>
        <v>0.1388888888888889</v>
      </c>
      <c r="E166" s="3">
        <f t="shared" si="26"/>
        <v>2010</v>
      </c>
      <c r="F166" s="3">
        <f t="shared" si="27"/>
        <v>2</v>
      </c>
      <c r="G166" s="3">
        <f t="shared" si="28"/>
        <v>21</v>
      </c>
      <c r="H166" s="3">
        <f t="shared" si="29"/>
        <v>15</v>
      </c>
      <c r="I166" s="3">
        <f t="shared" si="30"/>
        <v>14</v>
      </c>
      <c r="J166" s="3">
        <f t="shared" si="31"/>
        <v>1</v>
      </c>
      <c r="K166" s="3" t="str">
        <f>IF(AND(D166&gt;='Season Lookup'!$D$15,D166&lt;'Season Lookup'!$D$16),"Spring",IF(AND(D166&gt;='Season Lookup'!$D$16,D166&lt;'Season Lookup'!$D$17),"Summer",IF(AND(D166&gt;='Season Lookup'!$D$17,D166&lt;'Season Lookup'!$D$18),"Fall",IF(OR(D166&gt;='Season Lookup'!$D$18,D166&lt;'Season Lookup'!$D$15),"Winter"))))</f>
        <v>Winter</v>
      </c>
      <c r="L166" s="3" t="str">
        <f>VLOOKUP(F166,'Season Lookup'!$A$1:$B$13,2,0)</f>
        <v>Winter</v>
      </c>
      <c r="M166" t="s">
        <v>48</v>
      </c>
      <c r="N166" t="s">
        <v>13</v>
      </c>
      <c r="O166" t="s">
        <v>13</v>
      </c>
      <c r="P166" t="str">
        <f t="shared" si="32"/>
        <v>Yes</v>
      </c>
      <c r="Q166" t="str">
        <f t="shared" si="33"/>
        <v>No</v>
      </c>
      <c r="R166" t="str">
        <f t="shared" si="34"/>
        <v>No</v>
      </c>
      <c r="S166">
        <v>799</v>
      </c>
      <c r="T166" t="s">
        <v>186</v>
      </c>
      <c r="V166" t="str">
        <f t="shared" si="35"/>
        <v>Non Intersection</v>
      </c>
      <c r="W166" t="s">
        <v>482</v>
      </c>
      <c r="X166">
        <v>42.391447999999997</v>
      </c>
      <c r="Y166">
        <v>-71.155467000000002</v>
      </c>
      <c r="Z166" t="s">
        <v>483</v>
      </c>
    </row>
    <row r="167" spans="1:26">
      <c r="A167">
        <v>23826</v>
      </c>
      <c r="B167" s="1">
        <v>40231.713877314818</v>
      </c>
      <c r="C167" s="1">
        <f t="shared" si="24"/>
        <v>40179</v>
      </c>
      <c r="D167" s="4">
        <f t="shared" si="25"/>
        <v>0.14166666666666666</v>
      </c>
      <c r="E167" s="3">
        <f t="shared" si="26"/>
        <v>2010</v>
      </c>
      <c r="F167" s="3">
        <f t="shared" si="27"/>
        <v>2</v>
      </c>
      <c r="G167" s="3">
        <f t="shared" si="28"/>
        <v>22</v>
      </c>
      <c r="H167" s="3">
        <f t="shared" si="29"/>
        <v>17</v>
      </c>
      <c r="I167" s="3">
        <f t="shared" si="30"/>
        <v>7</v>
      </c>
      <c r="J167" s="3">
        <f t="shared" si="31"/>
        <v>2</v>
      </c>
      <c r="K167" s="3" t="str">
        <f>IF(AND(D167&gt;='Season Lookup'!$D$15,D167&lt;'Season Lookup'!$D$16),"Spring",IF(AND(D167&gt;='Season Lookup'!$D$16,D167&lt;'Season Lookup'!$D$17),"Summer",IF(AND(D167&gt;='Season Lookup'!$D$17,D167&lt;'Season Lookup'!$D$18),"Fall",IF(OR(D167&gt;='Season Lookup'!$D$18,D167&lt;'Season Lookup'!$D$15),"Winter"))))</f>
        <v>Winter</v>
      </c>
      <c r="L167" s="3" t="str">
        <f>VLOOKUP(F167,'Season Lookup'!$A$1:$B$13,2,0)</f>
        <v>Winter</v>
      </c>
      <c r="M167" t="s">
        <v>56</v>
      </c>
      <c r="N167" t="s">
        <v>13</v>
      </c>
      <c r="O167" t="s">
        <v>36</v>
      </c>
      <c r="P167" t="str">
        <f t="shared" si="32"/>
        <v>Yes</v>
      </c>
      <c r="Q167" t="str">
        <f t="shared" si="33"/>
        <v>No</v>
      </c>
      <c r="R167" t="str">
        <f t="shared" si="34"/>
        <v>No</v>
      </c>
      <c r="T167" t="s">
        <v>14</v>
      </c>
      <c r="U167" t="s">
        <v>484</v>
      </c>
      <c r="V167" t="str">
        <f t="shared" si="35"/>
        <v>Intersection</v>
      </c>
      <c r="W167" t="s">
        <v>485</v>
      </c>
      <c r="X167">
        <v>42.390040999999997</v>
      </c>
      <c r="Y167">
        <v>-71.120684999999995</v>
      </c>
      <c r="Z167" t="s">
        <v>486</v>
      </c>
    </row>
    <row r="168" spans="1:26">
      <c r="A168">
        <v>23827</v>
      </c>
      <c r="B168" s="1">
        <v>40231.038194444445</v>
      </c>
      <c r="C168" s="1">
        <f t="shared" si="24"/>
        <v>40179</v>
      </c>
      <c r="D168" s="4">
        <f t="shared" si="25"/>
        <v>0.14166666666666666</v>
      </c>
      <c r="E168" s="3">
        <f t="shared" si="26"/>
        <v>2010</v>
      </c>
      <c r="F168" s="3">
        <f t="shared" si="27"/>
        <v>2</v>
      </c>
      <c r="G168" s="3">
        <f t="shared" si="28"/>
        <v>22</v>
      </c>
      <c r="H168" s="3">
        <f t="shared" si="29"/>
        <v>0</v>
      </c>
      <c r="I168" s="3">
        <f t="shared" si="30"/>
        <v>55</v>
      </c>
      <c r="J168" s="3">
        <f t="shared" si="31"/>
        <v>2</v>
      </c>
      <c r="K168" s="3" t="str">
        <f>IF(AND(D168&gt;='Season Lookup'!$D$15,D168&lt;'Season Lookup'!$D$16),"Spring",IF(AND(D168&gt;='Season Lookup'!$D$16,D168&lt;'Season Lookup'!$D$17),"Summer",IF(AND(D168&gt;='Season Lookup'!$D$17,D168&lt;'Season Lookup'!$D$18),"Fall",IF(OR(D168&gt;='Season Lookup'!$D$18,D168&lt;'Season Lookup'!$D$15),"Winter"))))</f>
        <v>Winter</v>
      </c>
      <c r="L168" s="3" t="str">
        <f>VLOOKUP(F168,'Season Lookup'!$A$1:$B$13,2,0)</f>
        <v>Winter</v>
      </c>
      <c r="M168" t="s">
        <v>56</v>
      </c>
      <c r="N168" t="s">
        <v>13</v>
      </c>
      <c r="O168" t="s">
        <v>13</v>
      </c>
      <c r="P168" t="str">
        <f t="shared" si="32"/>
        <v>Yes</v>
      </c>
      <c r="Q168" t="str">
        <f t="shared" si="33"/>
        <v>No</v>
      </c>
      <c r="R168" t="str">
        <f t="shared" si="34"/>
        <v>No</v>
      </c>
      <c r="S168">
        <v>18</v>
      </c>
      <c r="T168" t="s">
        <v>487</v>
      </c>
      <c r="V168" t="str">
        <f t="shared" si="35"/>
        <v>Non Intersection</v>
      </c>
      <c r="W168" t="s">
        <v>488</v>
      </c>
      <c r="X168">
        <v>42.391157999999997</v>
      </c>
      <c r="Y168">
        <v>-71.119421000000003</v>
      </c>
      <c r="Z168" t="s">
        <v>489</v>
      </c>
    </row>
    <row r="169" spans="1:26">
      <c r="A169">
        <v>23828</v>
      </c>
      <c r="B169" s="1">
        <v>40231.76666666667</v>
      </c>
      <c r="C169" s="1">
        <f t="shared" si="24"/>
        <v>40179</v>
      </c>
      <c r="D169" s="4">
        <f t="shared" si="25"/>
        <v>0.14166666666666666</v>
      </c>
      <c r="E169" s="3">
        <f t="shared" si="26"/>
        <v>2010</v>
      </c>
      <c r="F169" s="3">
        <f t="shared" si="27"/>
        <v>2</v>
      </c>
      <c r="G169" s="3">
        <f t="shared" si="28"/>
        <v>22</v>
      </c>
      <c r="H169" s="3">
        <f t="shared" si="29"/>
        <v>18</v>
      </c>
      <c r="I169" s="3">
        <f t="shared" si="30"/>
        <v>24</v>
      </c>
      <c r="J169" s="3">
        <f t="shared" si="31"/>
        <v>2</v>
      </c>
      <c r="K169" s="3" t="str">
        <f>IF(AND(D169&gt;='Season Lookup'!$D$15,D169&lt;'Season Lookup'!$D$16),"Spring",IF(AND(D169&gt;='Season Lookup'!$D$16,D169&lt;'Season Lookup'!$D$17),"Summer",IF(AND(D169&gt;='Season Lookup'!$D$17,D169&lt;'Season Lookup'!$D$18),"Fall",IF(OR(D169&gt;='Season Lookup'!$D$18,D169&lt;'Season Lookup'!$D$15),"Winter"))))</f>
        <v>Winter</v>
      </c>
      <c r="L169" s="3" t="str">
        <f>VLOOKUP(F169,'Season Lookup'!$A$1:$B$13,2,0)</f>
        <v>Winter</v>
      </c>
      <c r="M169" t="s">
        <v>56</v>
      </c>
      <c r="N169" t="s">
        <v>13</v>
      </c>
      <c r="O169" t="s">
        <v>152</v>
      </c>
      <c r="P169" t="str">
        <f t="shared" si="32"/>
        <v>Yes</v>
      </c>
      <c r="Q169" t="str">
        <f t="shared" si="33"/>
        <v>No</v>
      </c>
      <c r="R169" t="str">
        <f t="shared" si="34"/>
        <v>Yes</v>
      </c>
      <c r="T169" t="s">
        <v>396</v>
      </c>
      <c r="U169" t="s">
        <v>133</v>
      </c>
      <c r="V169" t="str">
        <f t="shared" si="35"/>
        <v>Intersection</v>
      </c>
      <c r="W169" t="s">
        <v>490</v>
      </c>
      <c r="X169">
        <v>42.372056999999998</v>
      </c>
      <c r="Y169">
        <v>-71.114234999999994</v>
      </c>
      <c r="Z169" t="s">
        <v>491</v>
      </c>
    </row>
    <row r="170" spans="1:26">
      <c r="A170">
        <v>23830</v>
      </c>
      <c r="B170" s="1">
        <v>40231.354155092595</v>
      </c>
      <c r="C170" s="1">
        <f t="shared" si="24"/>
        <v>40179</v>
      </c>
      <c r="D170" s="4">
        <f t="shared" si="25"/>
        <v>0.14166666666666666</v>
      </c>
      <c r="E170" s="3">
        <f t="shared" si="26"/>
        <v>2010</v>
      </c>
      <c r="F170" s="3">
        <f t="shared" si="27"/>
        <v>2</v>
      </c>
      <c r="G170" s="3">
        <f t="shared" si="28"/>
        <v>22</v>
      </c>
      <c r="H170" s="3">
        <f t="shared" si="29"/>
        <v>8</v>
      </c>
      <c r="I170" s="3">
        <f t="shared" si="30"/>
        <v>29</v>
      </c>
      <c r="J170" s="3">
        <f t="shared" si="31"/>
        <v>2</v>
      </c>
      <c r="K170" s="3" t="str">
        <f>IF(AND(D170&gt;='Season Lookup'!$D$15,D170&lt;'Season Lookup'!$D$16),"Spring",IF(AND(D170&gt;='Season Lookup'!$D$16,D170&lt;'Season Lookup'!$D$17),"Summer",IF(AND(D170&gt;='Season Lookup'!$D$17,D170&lt;'Season Lookup'!$D$18),"Fall",IF(OR(D170&gt;='Season Lookup'!$D$18,D170&lt;'Season Lookup'!$D$15),"Winter"))))</f>
        <v>Winter</v>
      </c>
      <c r="L170" s="3" t="str">
        <f>VLOOKUP(F170,'Season Lookup'!$A$1:$B$13,2,0)</f>
        <v>Winter</v>
      </c>
      <c r="M170" t="s">
        <v>56</v>
      </c>
      <c r="N170" t="s">
        <v>13</v>
      </c>
      <c r="O170" t="s">
        <v>18</v>
      </c>
      <c r="P170" t="str">
        <f t="shared" si="32"/>
        <v>Yes</v>
      </c>
      <c r="Q170" t="str">
        <f t="shared" si="33"/>
        <v>No</v>
      </c>
      <c r="R170" t="str">
        <f t="shared" si="34"/>
        <v>No</v>
      </c>
      <c r="S170">
        <v>95</v>
      </c>
      <c r="T170" t="s">
        <v>66</v>
      </c>
      <c r="V170" t="str">
        <f t="shared" si="35"/>
        <v>Non Intersection</v>
      </c>
      <c r="W170" t="s">
        <v>492</v>
      </c>
      <c r="X170">
        <v>42.395833000000003</v>
      </c>
      <c r="Y170">
        <v>-71.132891000000001</v>
      </c>
      <c r="Z170" t="s">
        <v>493</v>
      </c>
    </row>
    <row r="171" spans="1:26">
      <c r="A171">
        <v>23831</v>
      </c>
      <c r="B171" s="1">
        <v>40231.884722222225</v>
      </c>
      <c r="C171" s="1">
        <f t="shared" si="24"/>
        <v>40179</v>
      </c>
      <c r="D171" s="4">
        <f t="shared" si="25"/>
        <v>0.14166666666666666</v>
      </c>
      <c r="E171" s="3">
        <f t="shared" si="26"/>
        <v>2010</v>
      </c>
      <c r="F171" s="3">
        <f t="shared" si="27"/>
        <v>2</v>
      </c>
      <c r="G171" s="3">
        <f t="shared" si="28"/>
        <v>22</v>
      </c>
      <c r="H171" s="3">
        <f t="shared" si="29"/>
        <v>21</v>
      </c>
      <c r="I171" s="3">
        <f t="shared" si="30"/>
        <v>14</v>
      </c>
      <c r="J171" s="3">
        <f t="shared" si="31"/>
        <v>2</v>
      </c>
      <c r="K171" s="3" t="str">
        <f>IF(AND(D171&gt;='Season Lookup'!$D$15,D171&lt;'Season Lookup'!$D$16),"Spring",IF(AND(D171&gt;='Season Lookup'!$D$16,D171&lt;'Season Lookup'!$D$17),"Summer",IF(AND(D171&gt;='Season Lookup'!$D$17,D171&lt;'Season Lookup'!$D$18),"Fall",IF(OR(D171&gt;='Season Lookup'!$D$18,D171&lt;'Season Lookup'!$D$15),"Winter"))))</f>
        <v>Winter</v>
      </c>
      <c r="L171" s="3" t="str">
        <f>VLOOKUP(F171,'Season Lookup'!$A$1:$B$13,2,0)</f>
        <v>Winter</v>
      </c>
      <c r="M171" t="s">
        <v>56</v>
      </c>
      <c r="N171" t="s">
        <v>13</v>
      </c>
      <c r="O171" t="s">
        <v>23</v>
      </c>
      <c r="P171" t="str">
        <f t="shared" si="32"/>
        <v>Yes</v>
      </c>
      <c r="Q171" t="str">
        <f t="shared" si="33"/>
        <v>No</v>
      </c>
      <c r="R171" t="str">
        <f t="shared" si="34"/>
        <v>No</v>
      </c>
      <c r="T171" t="s">
        <v>19</v>
      </c>
      <c r="U171" t="s">
        <v>61</v>
      </c>
      <c r="V171" t="str">
        <f t="shared" si="35"/>
        <v>Intersection</v>
      </c>
      <c r="W171" t="s">
        <v>494</v>
      </c>
      <c r="X171">
        <v>42.370635999999998</v>
      </c>
      <c r="Y171">
        <v>-71.076933999999994</v>
      </c>
      <c r="Z171" t="s">
        <v>495</v>
      </c>
    </row>
    <row r="172" spans="1:26">
      <c r="A172">
        <v>23834</v>
      </c>
      <c r="B172" s="1">
        <v>40231.666655092595</v>
      </c>
      <c r="C172" s="1">
        <f t="shared" si="24"/>
        <v>40179</v>
      </c>
      <c r="D172" s="4">
        <f t="shared" si="25"/>
        <v>0.14166666666666666</v>
      </c>
      <c r="E172" s="3">
        <f t="shared" si="26"/>
        <v>2010</v>
      </c>
      <c r="F172" s="3">
        <f t="shared" si="27"/>
        <v>2</v>
      </c>
      <c r="G172" s="3">
        <f t="shared" si="28"/>
        <v>22</v>
      </c>
      <c r="H172" s="3">
        <f t="shared" si="29"/>
        <v>15</v>
      </c>
      <c r="I172" s="3">
        <f t="shared" si="30"/>
        <v>59</v>
      </c>
      <c r="J172" s="3">
        <f t="shared" si="31"/>
        <v>2</v>
      </c>
      <c r="K172" s="3" t="str">
        <f>IF(AND(D172&gt;='Season Lookup'!$D$15,D172&lt;'Season Lookup'!$D$16),"Spring",IF(AND(D172&gt;='Season Lookup'!$D$16,D172&lt;'Season Lookup'!$D$17),"Summer",IF(AND(D172&gt;='Season Lookup'!$D$17,D172&lt;'Season Lookup'!$D$18),"Fall",IF(OR(D172&gt;='Season Lookup'!$D$18,D172&lt;'Season Lookup'!$D$15),"Winter"))))</f>
        <v>Winter</v>
      </c>
      <c r="L172" s="3" t="str">
        <f>VLOOKUP(F172,'Season Lookup'!$A$1:$B$13,2,0)</f>
        <v>Winter</v>
      </c>
      <c r="M172" t="s">
        <v>56</v>
      </c>
      <c r="N172" t="s">
        <v>13</v>
      </c>
      <c r="O172" t="s">
        <v>23</v>
      </c>
      <c r="P172" t="str">
        <f t="shared" si="32"/>
        <v>Yes</v>
      </c>
      <c r="Q172" t="str">
        <f t="shared" si="33"/>
        <v>No</v>
      </c>
      <c r="R172" t="str">
        <f t="shared" si="34"/>
        <v>No</v>
      </c>
      <c r="S172">
        <v>777</v>
      </c>
      <c r="T172" t="s">
        <v>203</v>
      </c>
      <c r="V172" t="str">
        <f t="shared" si="35"/>
        <v>Non Intersection</v>
      </c>
      <c r="W172" t="s">
        <v>496</v>
      </c>
      <c r="X172">
        <v>42.358752000000003</v>
      </c>
      <c r="Y172">
        <v>-71.114977999999994</v>
      </c>
      <c r="Z172" t="s">
        <v>497</v>
      </c>
    </row>
    <row r="173" spans="1:26">
      <c r="A173">
        <v>23832</v>
      </c>
      <c r="B173" s="1">
        <v>40232.314571759256</v>
      </c>
      <c r="C173" s="1">
        <f t="shared" si="24"/>
        <v>40179</v>
      </c>
      <c r="D173" s="4">
        <f t="shared" si="25"/>
        <v>0.14444444444444443</v>
      </c>
      <c r="E173" s="3">
        <f t="shared" si="26"/>
        <v>2010</v>
      </c>
      <c r="F173" s="3">
        <f t="shared" si="27"/>
        <v>2</v>
      </c>
      <c r="G173" s="3">
        <f t="shared" si="28"/>
        <v>23</v>
      </c>
      <c r="H173" s="3">
        <f t="shared" si="29"/>
        <v>7</v>
      </c>
      <c r="I173" s="3">
        <f t="shared" si="30"/>
        <v>32</v>
      </c>
      <c r="J173" s="3">
        <f t="shared" si="31"/>
        <v>3</v>
      </c>
      <c r="K173" s="3" t="str">
        <f>IF(AND(D173&gt;='Season Lookup'!$D$15,D173&lt;'Season Lookup'!$D$16),"Spring",IF(AND(D173&gt;='Season Lookup'!$D$16,D173&lt;'Season Lookup'!$D$17),"Summer",IF(AND(D173&gt;='Season Lookup'!$D$17,D173&lt;'Season Lookup'!$D$18),"Fall",IF(OR(D173&gt;='Season Lookup'!$D$18,D173&lt;'Season Lookup'!$D$15),"Winter"))))</f>
        <v>Winter</v>
      </c>
      <c r="L173" s="3" t="str">
        <f>VLOOKUP(F173,'Season Lookup'!$A$1:$B$13,2,0)</f>
        <v>Winter</v>
      </c>
      <c r="M173" t="s">
        <v>73</v>
      </c>
      <c r="N173" t="s">
        <v>13</v>
      </c>
      <c r="O173" t="s">
        <v>13</v>
      </c>
      <c r="P173" t="str">
        <f t="shared" si="32"/>
        <v>Yes</v>
      </c>
      <c r="Q173" t="str">
        <f t="shared" si="33"/>
        <v>No</v>
      </c>
      <c r="R173" t="str">
        <f t="shared" si="34"/>
        <v>No</v>
      </c>
      <c r="T173" t="s">
        <v>105</v>
      </c>
      <c r="U173" t="s">
        <v>498</v>
      </c>
      <c r="V173" t="str">
        <f t="shared" si="35"/>
        <v>Intersection</v>
      </c>
      <c r="W173" t="s">
        <v>499</v>
      </c>
      <c r="X173">
        <v>42.372751999999998</v>
      </c>
      <c r="Y173">
        <v>-71.109728000000004</v>
      </c>
      <c r="Z173" t="s">
        <v>500</v>
      </c>
    </row>
    <row r="174" spans="1:26">
      <c r="A174">
        <v>23835</v>
      </c>
      <c r="B174" s="1">
        <v>40232.947905092595</v>
      </c>
      <c r="C174" s="1">
        <f t="shared" si="24"/>
        <v>40179</v>
      </c>
      <c r="D174" s="4">
        <f t="shared" si="25"/>
        <v>0.14444444444444443</v>
      </c>
      <c r="E174" s="3">
        <f t="shared" si="26"/>
        <v>2010</v>
      </c>
      <c r="F174" s="3">
        <f t="shared" si="27"/>
        <v>2</v>
      </c>
      <c r="G174" s="3">
        <f t="shared" si="28"/>
        <v>23</v>
      </c>
      <c r="H174" s="3">
        <f t="shared" si="29"/>
        <v>22</v>
      </c>
      <c r="I174" s="3">
        <f t="shared" si="30"/>
        <v>44</v>
      </c>
      <c r="J174" s="3">
        <f t="shared" si="31"/>
        <v>3</v>
      </c>
      <c r="K174" s="3" t="str">
        <f>IF(AND(D174&gt;='Season Lookup'!$D$15,D174&lt;'Season Lookup'!$D$16),"Spring",IF(AND(D174&gt;='Season Lookup'!$D$16,D174&lt;'Season Lookup'!$D$17),"Summer",IF(AND(D174&gt;='Season Lookup'!$D$17,D174&lt;'Season Lookup'!$D$18),"Fall",IF(OR(D174&gt;='Season Lookup'!$D$18,D174&lt;'Season Lookup'!$D$15),"Winter"))))</f>
        <v>Winter</v>
      </c>
      <c r="L174" s="3" t="str">
        <f>VLOOKUP(F174,'Season Lookup'!$A$1:$B$13,2,0)</f>
        <v>Winter</v>
      </c>
      <c r="M174" t="s">
        <v>73</v>
      </c>
      <c r="N174" t="s">
        <v>13</v>
      </c>
      <c r="O174" t="s">
        <v>13</v>
      </c>
      <c r="P174" t="str">
        <f t="shared" si="32"/>
        <v>Yes</v>
      </c>
      <c r="Q174" t="str">
        <f t="shared" si="33"/>
        <v>No</v>
      </c>
      <c r="R174" t="str">
        <f t="shared" si="34"/>
        <v>No</v>
      </c>
      <c r="S174">
        <v>10</v>
      </c>
      <c r="T174" t="s">
        <v>501</v>
      </c>
      <c r="V174" t="str">
        <f t="shared" si="35"/>
        <v>Non Intersection</v>
      </c>
      <c r="W174" t="s">
        <v>502</v>
      </c>
      <c r="X174">
        <v>42.383758999999998</v>
      </c>
      <c r="Y174">
        <v>-71.119021000000004</v>
      </c>
      <c r="Z174" t="s">
        <v>503</v>
      </c>
    </row>
    <row r="175" spans="1:26">
      <c r="A175">
        <v>23836</v>
      </c>
      <c r="B175" s="1">
        <v>40233.791655092595</v>
      </c>
      <c r="C175" s="1">
        <f t="shared" si="24"/>
        <v>40179</v>
      </c>
      <c r="D175" s="4">
        <f t="shared" si="25"/>
        <v>0.14722222222222223</v>
      </c>
      <c r="E175" s="3">
        <f t="shared" si="26"/>
        <v>2010</v>
      </c>
      <c r="F175" s="3">
        <f t="shared" si="27"/>
        <v>2</v>
      </c>
      <c r="G175" s="3">
        <f t="shared" si="28"/>
        <v>24</v>
      </c>
      <c r="H175" s="3">
        <f t="shared" si="29"/>
        <v>18</v>
      </c>
      <c r="I175" s="3">
        <f t="shared" si="30"/>
        <v>59</v>
      </c>
      <c r="J175" s="3">
        <f t="shared" si="31"/>
        <v>4</v>
      </c>
      <c r="K175" s="3" t="str">
        <f>IF(AND(D175&gt;='Season Lookup'!$D$15,D175&lt;'Season Lookup'!$D$16),"Spring",IF(AND(D175&gt;='Season Lookup'!$D$16,D175&lt;'Season Lookup'!$D$17),"Summer",IF(AND(D175&gt;='Season Lookup'!$D$17,D175&lt;'Season Lookup'!$D$18),"Fall",IF(OR(D175&gt;='Season Lookup'!$D$18,D175&lt;'Season Lookup'!$D$15),"Winter"))))</f>
        <v>Winter</v>
      </c>
      <c r="L175" s="3" t="str">
        <f>VLOOKUP(F175,'Season Lookup'!$A$1:$B$13,2,0)</f>
        <v>Winter</v>
      </c>
      <c r="M175" t="s">
        <v>82</v>
      </c>
      <c r="N175" t="s">
        <v>35</v>
      </c>
      <c r="O175" t="s">
        <v>23</v>
      </c>
      <c r="P175" t="str">
        <f t="shared" si="32"/>
        <v>Yes</v>
      </c>
      <c r="Q175" t="str">
        <f t="shared" si="33"/>
        <v>No</v>
      </c>
      <c r="R175" t="str">
        <f t="shared" si="34"/>
        <v>No</v>
      </c>
      <c r="S175">
        <v>975</v>
      </c>
      <c r="T175" t="s">
        <v>14</v>
      </c>
      <c r="V175" t="str">
        <f t="shared" si="35"/>
        <v>Non Intersection</v>
      </c>
      <c r="W175" t="s">
        <v>504</v>
      </c>
      <c r="X175">
        <v>42.369258000000002</v>
      </c>
      <c r="Y175">
        <v>-71.110388</v>
      </c>
      <c r="Z175" t="s">
        <v>505</v>
      </c>
    </row>
    <row r="176" spans="1:26">
      <c r="A176">
        <v>23837</v>
      </c>
      <c r="B176" s="1">
        <v>40233.680543981478</v>
      </c>
      <c r="C176" s="1">
        <f t="shared" si="24"/>
        <v>40179</v>
      </c>
      <c r="D176" s="4">
        <f t="shared" si="25"/>
        <v>0.14722222222222223</v>
      </c>
      <c r="E176" s="3">
        <f t="shared" si="26"/>
        <v>2010</v>
      </c>
      <c r="F176" s="3">
        <f t="shared" si="27"/>
        <v>2</v>
      </c>
      <c r="G176" s="3">
        <f t="shared" si="28"/>
        <v>24</v>
      </c>
      <c r="H176" s="3">
        <f t="shared" si="29"/>
        <v>16</v>
      </c>
      <c r="I176" s="3">
        <f t="shared" si="30"/>
        <v>19</v>
      </c>
      <c r="J176" s="3">
        <f t="shared" si="31"/>
        <v>4</v>
      </c>
      <c r="K176" s="3" t="str">
        <f>IF(AND(D176&gt;='Season Lookup'!$D$15,D176&lt;'Season Lookup'!$D$16),"Spring",IF(AND(D176&gt;='Season Lookup'!$D$16,D176&lt;'Season Lookup'!$D$17),"Summer",IF(AND(D176&gt;='Season Lookup'!$D$17,D176&lt;'Season Lookup'!$D$18),"Fall",IF(OR(D176&gt;='Season Lookup'!$D$18,D176&lt;'Season Lookup'!$D$15),"Winter"))))</f>
        <v>Winter</v>
      </c>
      <c r="L176" s="3" t="str">
        <f>VLOOKUP(F176,'Season Lookup'!$A$1:$B$13,2,0)</f>
        <v>Winter</v>
      </c>
      <c r="M176" t="s">
        <v>82</v>
      </c>
      <c r="N176" t="s">
        <v>13</v>
      </c>
      <c r="O176" t="s">
        <v>23</v>
      </c>
      <c r="P176" t="str">
        <f t="shared" si="32"/>
        <v>Yes</v>
      </c>
      <c r="Q176" t="str">
        <f t="shared" si="33"/>
        <v>No</v>
      </c>
      <c r="R176" t="str">
        <f t="shared" si="34"/>
        <v>No</v>
      </c>
      <c r="T176" t="s">
        <v>506</v>
      </c>
      <c r="U176" t="s">
        <v>14</v>
      </c>
      <c r="V176" t="str">
        <f t="shared" si="35"/>
        <v>Intersection</v>
      </c>
      <c r="W176" t="s">
        <v>507</v>
      </c>
      <c r="X176">
        <v>42.366995000000003</v>
      </c>
      <c r="Y176">
        <v>-71.106342999999995</v>
      </c>
      <c r="Z176" t="s">
        <v>508</v>
      </c>
    </row>
    <row r="177" spans="1:26">
      <c r="A177">
        <v>23838</v>
      </c>
      <c r="B177" s="1">
        <v>40233.738182870373</v>
      </c>
      <c r="C177" s="1">
        <f t="shared" si="24"/>
        <v>40179</v>
      </c>
      <c r="D177" s="4">
        <f t="shared" si="25"/>
        <v>0.14722222222222223</v>
      </c>
      <c r="E177" s="3">
        <f t="shared" si="26"/>
        <v>2010</v>
      </c>
      <c r="F177" s="3">
        <f t="shared" si="27"/>
        <v>2</v>
      </c>
      <c r="G177" s="3">
        <f t="shared" si="28"/>
        <v>24</v>
      </c>
      <c r="H177" s="3">
        <f t="shared" si="29"/>
        <v>17</v>
      </c>
      <c r="I177" s="3">
        <f t="shared" si="30"/>
        <v>42</v>
      </c>
      <c r="J177" s="3">
        <f t="shared" si="31"/>
        <v>4</v>
      </c>
      <c r="K177" s="3" t="str">
        <f>IF(AND(D177&gt;='Season Lookup'!$D$15,D177&lt;'Season Lookup'!$D$16),"Spring",IF(AND(D177&gt;='Season Lookup'!$D$16,D177&lt;'Season Lookup'!$D$17),"Summer",IF(AND(D177&gt;='Season Lookup'!$D$17,D177&lt;'Season Lookup'!$D$18),"Fall",IF(OR(D177&gt;='Season Lookup'!$D$18,D177&lt;'Season Lookup'!$D$15),"Winter"))))</f>
        <v>Winter</v>
      </c>
      <c r="L177" s="3" t="str">
        <f>VLOOKUP(F177,'Season Lookup'!$A$1:$B$13,2,0)</f>
        <v>Winter</v>
      </c>
      <c r="M177" t="s">
        <v>82</v>
      </c>
      <c r="N177" t="s">
        <v>13</v>
      </c>
      <c r="O177" t="s">
        <v>471</v>
      </c>
      <c r="P177" t="str">
        <f t="shared" si="32"/>
        <v>Yes</v>
      </c>
      <c r="Q177" t="str">
        <f t="shared" si="33"/>
        <v>No</v>
      </c>
      <c r="R177" t="str">
        <f t="shared" si="34"/>
        <v>No</v>
      </c>
      <c r="S177">
        <v>451</v>
      </c>
      <c r="T177" t="s">
        <v>509</v>
      </c>
      <c r="V177" t="str">
        <f t="shared" si="35"/>
        <v>Non Intersection</v>
      </c>
      <c r="W177" t="s">
        <v>510</v>
      </c>
      <c r="X177">
        <v>42.366708000000003</v>
      </c>
      <c r="Y177">
        <v>-71.107305999999994</v>
      </c>
      <c r="Z177" t="s">
        <v>511</v>
      </c>
    </row>
    <row r="178" spans="1:26">
      <c r="A178">
        <v>23839</v>
      </c>
      <c r="B178" s="1">
        <v>40233.71875</v>
      </c>
      <c r="C178" s="1">
        <f t="shared" si="24"/>
        <v>40179</v>
      </c>
      <c r="D178" s="4">
        <f t="shared" si="25"/>
        <v>0.14722222222222223</v>
      </c>
      <c r="E178" s="3">
        <f t="shared" si="26"/>
        <v>2010</v>
      </c>
      <c r="F178" s="3">
        <f t="shared" si="27"/>
        <v>2</v>
      </c>
      <c r="G178" s="3">
        <f t="shared" si="28"/>
        <v>24</v>
      </c>
      <c r="H178" s="3">
        <f t="shared" si="29"/>
        <v>17</v>
      </c>
      <c r="I178" s="3">
        <f t="shared" si="30"/>
        <v>15</v>
      </c>
      <c r="J178" s="3">
        <f t="shared" si="31"/>
        <v>4</v>
      </c>
      <c r="K178" s="3" t="str">
        <f>IF(AND(D178&gt;='Season Lookup'!$D$15,D178&lt;'Season Lookup'!$D$16),"Spring",IF(AND(D178&gt;='Season Lookup'!$D$16,D178&lt;'Season Lookup'!$D$17),"Summer",IF(AND(D178&gt;='Season Lookup'!$D$17,D178&lt;'Season Lookup'!$D$18),"Fall",IF(OR(D178&gt;='Season Lookup'!$D$18,D178&lt;'Season Lookup'!$D$15),"Winter"))))</f>
        <v>Winter</v>
      </c>
      <c r="L178" s="3" t="str">
        <f>VLOOKUP(F178,'Season Lookup'!$A$1:$B$13,2,0)</f>
        <v>Winter</v>
      </c>
      <c r="M178" t="s">
        <v>82</v>
      </c>
      <c r="N178" t="s">
        <v>13</v>
      </c>
      <c r="O178" t="s">
        <v>23</v>
      </c>
      <c r="P178" t="str">
        <f t="shared" si="32"/>
        <v>Yes</v>
      </c>
      <c r="Q178" t="str">
        <f t="shared" si="33"/>
        <v>No</v>
      </c>
      <c r="R178" t="str">
        <f t="shared" si="34"/>
        <v>No</v>
      </c>
      <c r="S178">
        <v>64</v>
      </c>
      <c r="T178" t="s">
        <v>512</v>
      </c>
      <c r="V178" t="str">
        <f t="shared" si="35"/>
        <v>Non Intersection</v>
      </c>
      <c r="W178" t="s">
        <v>513</v>
      </c>
      <c r="X178">
        <v>42.387442999999998</v>
      </c>
      <c r="Y178">
        <v>-71.121796000000003</v>
      </c>
      <c r="Z178" t="s">
        <v>514</v>
      </c>
    </row>
    <row r="179" spans="1:26">
      <c r="A179">
        <v>23840</v>
      </c>
      <c r="B179" s="1">
        <v>40233.722210648149</v>
      </c>
      <c r="C179" s="1">
        <f t="shared" ref="C179:C239" si="36">EOMONTH(B179,MONTH(B179)*-1)+1</f>
        <v>40179</v>
      </c>
      <c r="D179" s="4">
        <f t="shared" ref="D179:D239" si="37">YEARFRAC(C179,B179)</f>
        <v>0.14722222222222223</v>
      </c>
      <c r="E179" s="3">
        <f t="shared" ref="E179:E239" si="38">YEAR(B179)</f>
        <v>2010</v>
      </c>
      <c r="F179" s="3">
        <f t="shared" ref="F179:F239" si="39">MONTH(B179)</f>
        <v>2</v>
      </c>
      <c r="G179" s="3">
        <f t="shared" ref="G179:G239" si="40">DAY(B179)</f>
        <v>24</v>
      </c>
      <c r="H179" s="3">
        <f t="shared" ref="H179:H239" si="41">HOUR(B179)</f>
        <v>17</v>
      </c>
      <c r="I179" s="3">
        <f t="shared" ref="I179:I239" si="42">MINUTE(B179)</f>
        <v>19</v>
      </c>
      <c r="J179" s="3">
        <f t="shared" ref="J179:J239" si="43">WEEKDAY(B179,1)</f>
        <v>4</v>
      </c>
      <c r="K179" s="3" t="str">
        <f>IF(AND(D179&gt;='Season Lookup'!$D$15,D179&lt;'Season Lookup'!$D$16),"Spring",IF(AND(D179&gt;='Season Lookup'!$D$16,D179&lt;'Season Lookup'!$D$17),"Summer",IF(AND(D179&gt;='Season Lookup'!$D$17,D179&lt;'Season Lookup'!$D$18),"Fall",IF(OR(D179&gt;='Season Lookup'!$D$18,D179&lt;'Season Lookup'!$D$15),"Winter"))))</f>
        <v>Winter</v>
      </c>
      <c r="L179" s="3" t="str">
        <f>VLOOKUP(F179,'Season Lookup'!$A$1:$B$13,2,0)</f>
        <v>Winter</v>
      </c>
      <c r="M179" t="s">
        <v>82</v>
      </c>
      <c r="N179" t="s">
        <v>35</v>
      </c>
      <c r="O179" t="s">
        <v>36</v>
      </c>
      <c r="P179" t="str">
        <f t="shared" ref="P179:P239" si="44">IF(OR(N179="Auto",O179="Auto"),"Yes",IF(OR(N179="Taxi",O179="Taxi"),"Yes",IF(OR(N179="Truck",O179="Truck"),"Yes",IF(OR(N179="Van",O179="Van"),"Yes","No"))))</f>
        <v>Yes</v>
      </c>
      <c r="Q179" t="str">
        <f t="shared" ref="Q179:Q239" si="45">IF(OR(N179="Bicycle",O179="Bicycle"),"Yes","No")</f>
        <v>No</v>
      </c>
      <c r="R179" t="str">
        <f t="shared" ref="R179:R239" si="46">IF(OR(N179="Pedestrian",O179="Pedestrian"),"Yes","No")</f>
        <v>No</v>
      </c>
      <c r="S179">
        <v>24</v>
      </c>
      <c r="T179" t="s">
        <v>515</v>
      </c>
      <c r="V179" t="str">
        <f t="shared" ref="V179:V239" si="47">IF(ISBLANK(S179),"Intersection","Non Intersection")</f>
        <v>Non Intersection</v>
      </c>
      <c r="W179" t="s">
        <v>516</v>
      </c>
      <c r="X179">
        <v>42.363875</v>
      </c>
      <c r="Y179">
        <v>-71.094611</v>
      </c>
      <c r="Z179" t="s">
        <v>517</v>
      </c>
    </row>
    <row r="180" spans="1:26">
      <c r="A180">
        <v>23841</v>
      </c>
      <c r="B180" s="1">
        <v>40233.395833333336</v>
      </c>
      <c r="C180" s="1">
        <f t="shared" si="36"/>
        <v>40179</v>
      </c>
      <c r="D180" s="4">
        <f t="shared" si="37"/>
        <v>0.14722222222222223</v>
      </c>
      <c r="E180" s="3">
        <f t="shared" si="38"/>
        <v>2010</v>
      </c>
      <c r="F180" s="3">
        <f t="shared" si="39"/>
        <v>2</v>
      </c>
      <c r="G180" s="3">
        <f t="shared" si="40"/>
        <v>24</v>
      </c>
      <c r="H180" s="3">
        <f t="shared" si="41"/>
        <v>9</v>
      </c>
      <c r="I180" s="3">
        <f t="shared" si="42"/>
        <v>30</v>
      </c>
      <c r="J180" s="3">
        <f t="shared" si="43"/>
        <v>4</v>
      </c>
      <c r="K180" s="3" t="str">
        <f>IF(AND(D180&gt;='Season Lookup'!$D$15,D180&lt;'Season Lookup'!$D$16),"Spring",IF(AND(D180&gt;='Season Lookup'!$D$16,D180&lt;'Season Lookup'!$D$17),"Summer",IF(AND(D180&gt;='Season Lookup'!$D$17,D180&lt;'Season Lookup'!$D$18),"Fall",IF(OR(D180&gt;='Season Lookup'!$D$18,D180&lt;'Season Lookup'!$D$15),"Winter"))))</f>
        <v>Winter</v>
      </c>
      <c r="L180" s="3" t="str">
        <f>VLOOKUP(F180,'Season Lookup'!$A$1:$B$13,2,0)</f>
        <v>Winter</v>
      </c>
      <c r="M180" t="s">
        <v>82</v>
      </c>
      <c r="N180" t="s">
        <v>13</v>
      </c>
      <c r="O180" t="s">
        <v>36</v>
      </c>
      <c r="P180" t="str">
        <f t="shared" si="44"/>
        <v>Yes</v>
      </c>
      <c r="Q180" t="str">
        <f t="shared" si="45"/>
        <v>No</v>
      </c>
      <c r="R180" t="str">
        <f t="shared" si="46"/>
        <v>No</v>
      </c>
      <c r="T180" t="s">
        <v>198</v>
      </c>
      <c r="U180" t="s">
        <v>518</v>
      </c>
      <c r="V180" t="str">
        <f t="shared" si="47"/>
        <v>Intersection</v>
      </c>
      <c r="W180" t="s">
        <v>519</v>
      </c>
      <c r="X180">
        <v>42.374569000000001</v>
      </c>
      <c r="Y180">
        <v>-71.128428</v>
      </c>
      <c r="Z180" t="s">
        <v>520</v>
      </c>
    </row>
    <row r="181" spans="1:26">
      <c r="A181">
        <v>23842</v>
      </c>
      <c r="B181" s="1">
        <v>40233.833333333336</v>
      </c>
      <c r="C181" s="1">
        <f t="shared" si="36"/>
        <v>40179</v>
      </c>
      <c r="D181" s="4">
        <f t="shared" si="37"/>
        <v>0.14722222222222223</v>
      </c>
      <c r="E181" s="3">
        <f t="shared" si="38"/>
        <v>2010</v>
      </c>
      <c r="F181" s="3">
        <f t="shared" si="39"/>
        <v>2</v>
      </c>
      <c r="G181" s="3">
        <f t="shared" si="40"/>
        <v>24</v>
      </c>
      <c r="H181" s="3">
        <f t="shared" si="41"/>
        <v>20</v>
      </c>
      <c r="I181" s="3">
        <f t="shared" si="42"/>
        <v>0</v>
      </c>
      <c r="J181" s="3">
        <f t="shared" si="43"/>
        <v>4</v>
      </c>
      <c r="K181" s="3" t="str">
        <f>IF(AND(D181&gt;='Season Lookup'!$D$15,D181&lt;'Season Lookup'!$D$16),"Spring",IF(AND(D181&gt;='Season Lookup'!$D$16,D181&lt;'Season Lookup'!$D$17),"Summer",IF(AND(D181&gt;='Season Lookup'!$D$17,D181&lt;'Season Lookup'!$D$18),"Fall",IF(OR(D181&gt;='Season Lookup'!$D$18,D181&lt;'Season Lookup'!$D$15),"Winter"))))</f>
        <v>Winter</v>
      </c>
      <c r="L181" s="3" t="str">
        <f>VLOOKUP(F181,'Season Lookup'!$A$1:$B$13,2,0)</f>
        <v>Winter</v>
      </c>
      <c r="M181" t="s">
        <v>82</v>
      </c>
      <c r="N181" t="s">
        <v>13</v>
      </c>
      <c r="O181" t="s">
        <v>23</v>
      </c>
      <c r="P181" t="str">
        <f t="shared" si="44"/>
        <v>Yes</v>
      </c>
      <c r="Q181" t="str">
        <f t="shared" si="45"/>
        <v>No</v>
      </c>
      <c r="R181" t="str">
        <f t="shared" si="46"/>
        <v>No</v>
      </c>
      <c r="S181">
        <v>277</v>
      </c>
      <c r="T181" t="s">
        <v>521</v>
      </c>
      <c r="V181" t="str">
        <f t="shared" si="47"/>
        <v>Non Intersection</v>
      </c>
      <c r="W181" t="s">
        <v>522</v>
      </c>
      <c r="X181">
        <v>42.384072000000003</v>
      </c>
      <c r="Y181">
        <v>-71.140963999999997</v>
      </c>
      <c r="Z181" t="s">
        <v>523</v>
      </c>
    </row>
    <row r="182" spans="1:26">
      <c r="A182">
        <v>23843</v>
      </c>
      <c r="B182" s="1">
        <v>40234.326388888891</v>
      </c>
      <c r="C182" s="1">
        <f t="shared" si="36"/>
        <v>40179</v>
      </c>
      <c r="D182" s="4">
        <f t="shared" si="37"/>
        <v>0.15</v>
      </c>
      <c r="E182" s="3">
        <f t="shared" si="38"/>
        <v>2010</v>
      </c>
      <c r="F182" s="3">
        <f t="shared" si="39"/>
        <v>2</v>
      </c>
      <c r="G182" s="3">
        <f t="shared" si="40"/>
        <v>25</v>
      </c>
      <c r="H182" s="3">
        <f t="shared" si="41"/>
        <v>7</v>
      </c>
      <c r="I182" s="3">
        <f t="shared" si="42"/>
        <v>50</v>
      </c>
      <c r="J182" s="3">
        <f t="shared" si="43"/>
        <v>5</v>
      </c>
      <c r="K182" s="3" t="str">
        <f>IF(AND(D182&gt;='Season Lookup'!$D$15,D182&lt;'Season Lookup'!$D$16),"Spring",IF(AND(D182&gt;='Season Lookup'!$D$16,D182&lt;'Season Lookup'!$D$17),"Summer",IF(AND(D182&gt;='Season Lookup'!$D$17,D182&lt;'Season Lookup'!$D$18),"Fall",IF(OR(D182&gt;='Season Lookup'!$D$18,D182&lt;'Season Lookup'!$D$15),"Winter"))))</f>
        <v>Winter</v>
      </c>
      <c r="L182" s="3" t="str">
        <f>VLOOKUP(F182,'Season Lookup'!$A$1:$B$13,2,0)</f>
        <v>Winter</v>
      </c>
      <c r="M182" t="s">
        <v>78</v>
      </c>
      <c r="N182" t="s">
        <v>13</v>
      </c>
      <c r="O182" t="s">
        <v>23</v>
      </c>
      <c r="P182" t="str">
        <f t="shared" si="44"/>
        <v>Yes</v>
      </c>
      <c r="Q182" t="str">
        <f t="shared" si="45"/>
        <v>No</v>
      </c>
      <c r="R182" t="str">
        <f t="shared" si="46"/>
        <v>No</v>
      </c>
      <c r="T182" t="s">
        <v>524</v>
      </c>
      <c r="V182" t="str">
        <f t="shared" si="47"/>
        <v>Intersection</v>
      </c>
      <c r="W182" t="s">
        <v>525</v>
      </c>
      <c r="X182">
        <v>0</v>
      </c>
      <c r="Y182">
        <v>0</v>
      </c>
      <c r="Z182" t="s">
        <v>81</v>
      </c>
    </row>
    <row r="183" spans="1:26">
      <c r="A183">
        <v>23844</v>
      </c>
      <c r="B183" s="1">
        <v>40234.4375</v>
      </c>
      <c r="C183" s="1">
        <f t="shared" si="36"/>
        <v>40179</v>
      </c>
      <c r="D183" s="4">
        <f t="shared" si="37"/>
        <v>0.15</v>
      </c>
      <c r="E183" s="3">
        <f t="shared" si="38"/>
        <v>2010</v>
      </c>
      <c r="F183" s="3">
        <f t="shared" si="39"/>
        <v>2</v>
      </c>
      <c r="G183" s="3">
        <f t="shared" si="40"/>
        <v>25</v>
      </c>
      <c r="H183" s="3">
        <f t="shared" si="41"/>
        <v>10</v>
      </c>
      <c r="I183" s="3">
        <f t="shared" si="42"/>
        <v>30</v>
      </c>
      <c r="J183" s="3">
        <f t="shared" si="43"/>
        <v>5</v>
      </c>
      <c r="K183" s="3" t="str">
        <f>IF(AND(D183&gt;='Season Lookup'!$D$15,D183&lt;'Season Lookup'!$D$16),"Spring",IF(AND(D183&gt;='Season Lookup'!$D$16,D183&lt;'Season Lookup'!$D$17),"Summer",IF(AND(D183&gt;='Season Lookup'!$D$17,D183&lt;'Season Lookup'!$D$18),"Fall",IF(OR(D183&gt;='Season Lookup'!$D$18,D183&lt;'Season Lookup'!$D$15),"Winter"))))</f>
        <v>Winter</v>
      </c>
      <c r="L183" s="3" t="str">
        <f>VLOOKUP(F183,'Season Lookup'!$A$1:$B$13,2,0)</f>
        <v>Winter</v>
      </c>
      <c r="M183" t="s">
        <v>78</v>
      </c>
      <c r="N183" t="s">
        <v>13</v>
      </c>
      <c r="O183" t="s">
        <v>13</v>
      </c>
      <c r="P183" t="str">
        <f t="shared" si="44"/>
        <v>Yes</v>
      </c>
      <c r="Q183" t="str">
        <f t="shared" si="45"/>
        <v>No</v>
      </c>
      <c r="R183" t="str">
        <f t="shared" si="46"/>
        <v>No</v>
      </c>
      <c r="T183" t="s">
        <v>97</v>
      </c>
      <c r="U183" t="s">
        <v>14</v>
      </c>
      <c r="V183" t="str">
        <f t="shared" si="47"/>
        <v>Intersection</v>
      </c>
      <c r="W183" t="s">
        <v>98</v>
      </c>
      <c r="X183">
        <v>42.374070000000003</v>
      </c>
      <c r="Y183">
        <v>-71.118838999999994</v>
      </c>
      <c r="Z183" t="s">
        <v>99</v>
      </c>
    </row>
    <row r="184" spans="1:26">
      <c r="A184">
        <v>23845</v>
      </c>
      <c r="B184" s="1">
        <v>40235.934027777781</v>
      </c>
      <c r="C184" s="1">
        <f t="shared" si="36"/>
        <v>40179</v>
      </c>
      <c r="D184" s="4">
        <f t="shared" si="37"/>
        <v>0.15277777777777779</v>
      </c>
      <c r="E184" s="3">
        <f t="shared" si="38"/>
        <v>2010</v>
      </c>
      <c r="F184" s="3">
        <f t="shared" si="39"/>
        <v>2</v>
      </c>
      <c r="G184" s="3">
        <f t="shared" si="40"/>
        <v>26</v>
      </c>
      <c r="H184" s="3">
        <f t="shared" si="41"/>
        <v>22</v>
      </c>
      <c r="I184" s="3">
        <f t="shared" si="42"/>
        <v>25</v>
      </c>
      <c r="J184" s="3">
        <f t="shared" si="43"/>
        <v>6</v>
      </c>
      <c r="K184" s="3" t="str">
        <f>IF(AND(D184&gt;='Season Lookup'!$D$15,D184&lt;'Season Lookup'!$D$16),"Spring",IF(AND(D184&gt;='Season Lookup'!$D$16,D184&lt;'Season Lookup'!$D$17),"Summer",IF(AND(D184&gt;='Season Lookup'!$D$17,D184&lt;'Season Lookup'!$D$18),"Fall",IF(OR(D184&gt;='Season Lookup'!$D$18,D184&lt;'Season Lookup'!$D$15),"Winter"))))</f>
        <v>Winter</v>
      </c>
      <c r="L184" s="3" t="str">
        <f>VLOOKUP(F184,'Season Lookup'!$A$1:$B$13,2,0)</f>
        <v>Winter</v>
      </c>
      <c r="M184" t="s">
        <v>12</v>
      </c>
      <c r="N184" t="s">
        <v>13</v>
      </c>
      <c r="O184" t="s">
        <v>13</v>
      </c>
      <c r="P184" t="str">
        <f t="shared" si="44"/>
        <v>Yes</v>
      </c>
      <c r="Q184" t="str">
        <f t="shared" si="45"/>
        <v>No</v>
      </c>
      <c r="R184" t="str">
        <f t="shared" si="46"/>
        <v>No</v>
      </c>
      <c r="T184" t="s">
        <v>14</v>
      </c>
      <c r="V184" t="str">
        <f t="shared" si="47"/>
        <v>Intersection</v>
      </c>
      <c r="W184" t="s">
        <v>137</v>
      </c>
      <c r="X184">
        <v>0</v>
      </c>
      <c r="Y184">
        <v>0</v>
      </c>
      <c r="Z184" t="s">
        <v>81</v>
      </c>
    </row>
    <row r="185" spans="1:26">
      <c r="A185">
        <v>23846</v>
      </c>
      <c r="B185" s="1">
        <v>40235.26734953704</v>
      </c>
      <c r="C185" s="1">
        <f t="shared" si="36"/>
        <v>40179</v>
      </c>
      <c r="D185" s="4">
        <f t="shared" si="37"/>
        <v>0.15277777777777779</v>
      </c>
      <c r="E185" s="3">
        <f t="shared" si="38"/>
        <v>2010</v>
      </c>
      <c r="F185" s="3">
        <f t="shared" si="39"/>
        <v>2</v>
      </c>
      <c r="G185" s="3">
        <f t="shared" si="40"/>
        <v>26</v>
      </c>
      <c r="H185" s="3">
        <f t="shared" si="41"/>
        <v>6</v>
      </c>
      <c r="I185" s="3">
        <f t="shared" si="42"/>
        <v>24</v>
      </c>
      <c r="J185" s="3">
        <f t="shared" si="43"/>
        <v>6</v>
      </c>
      <c r="K185" s="3" t="str">
        <f>IF(AND(D185&gt;='Season Lookup'!$D$15,D185&lt;'Season Lookup'!$D$16),"Spring",IF(AND(D185&gt;='Season Lookup'!$D$16,D185&lt;'Season Lookup'!$D$17),"Summer",IF(AND(D185&gt;='Season Lookup'!$D$17,D185&lt;'Season Lookup'!$D$18),"Fall",IF(OR(D185&gt;='Season Lookup'!$D$18,D185&lt;'Season Lookup'!$D$15),"Winter"))))</f>
        <v>Winter</v>
      </c>
      <c r="L185" s="3" t="str">
        <f>VLOOKUP(F185,'Season Lookup'!$A$1:$B$13,2,0)</f>
        <v>Winter</v>
      </c>
      <c r="M185" t="s">
        <v>12</v>
      </c>
      <c r="N185" t="s">
        <v>13</v>
      </c>
      <c r="O185" t="s">
        <v>13</v>
      </c>
      <c r="P185" t="str">
        <f t="shared" si="44"/>
        <v>Yes</v>
      </c>
      <c r="Q185" t="str">
        <f t="shared" si="45"/>
        <v>No</v>
      </c>
      <c r="R185" t="str">
        <f t="shared" si="46"/>
        <v>No</v>
      </c>
      <c r="T185" t="s">
        <v>19</v>
      </c>
      <c r="U185" t="s">
        <v>526</v>
      </c>
      <c r="V185" t="str">
        <f t="shared" si="47"/>
        <v>Intersection</v>
      </c>
      <c r="W185" t="s">
        <v>527</v>
      </c>
      <c r="X185">
        <v>42.373688999999999</v>
      </c>
      <c r="Y185">
        <v>-71.100528999999995</v>
      </c>
      <c r="Z185" t="s">
        <v>528</v>
      </c>
    </row>
    <row r="186" spans="1:26">
      <c r="A186">
        <v>23847</v>
      </c>
      <c r="B186" s="1">
        <v>40235.291655092595</v>
      </c>
      <c r="C186" s="1">
        <f t="shared" si="36"/>
        <v>40179</v>
      </c>
      <c r="D186" s="4">
        <f t="shared" si="37"/>
        <v>0.15277777777777779</v>
      </c>
      <c r="E186" s="3">
        <f t="shared" si="38"/>
        <v>2010</v>
      </c>
      <c r="F186" s="3">
        <f t="shared" si="39"/>
        <v>2</v>
      </c>
      <c r="G186" s="3">
        <f t="shared" si="40"/>
        <v>26</v>
      </c>
      <c r="H186" s="3">
        <f t="shared" si="41"/>
        <v>6</v>
      </c>
      <c r="I186" s="3">
        <f t="shared" si="42"/>
        <v>59</v>
      </c>
      <c r="J186" s="3">
        <f t="shared" si="43"/>
        <v>6</v>
      </c>
      <c r="K186" s="3" t="str">
        <f>IF(AND(D186&gt;='Season Lookup'!$D$15,D186&lt;'Season Lookup'!$D$16),"Spring",IF(AND(D186&gt;='Season Lookup'!$D$16,D186&lt;'Season Lookup'!$D$17),"Summer",IF(AND(D186&gt;='Season Lookup'!$D$17,D186&lt;'Season Lookup'!$D$18),"Fall",IF(OR(D186&gt;='Season Lookup'!$D$18,D186&lt;'Season Lookup'!$D$15),"Winter"))))</f>
        <v>Winter</v>
      </c>
      <c r="L186" s="3" t="str">
        <f>VLOOKUP(F186,'Season Lookup'!$A$1:$B$13,2,0)</f>
        <v>Winter</v>
      </c>
      <c r="M186" t="s">
        <v>12</v>
      </c>
      <c r="N186" t="s">
        <v>13</v>
      </c>
      <c r="O186" t="s">
        <v>13</v>
      </c>
      <c r="P186" t="str">
        <f t="shared" si="44"/>
        <v>Yes</v>
      </c>
      <c r="Q186" t="str">
        <f t="shared" si="45"/>
        <v>No</v>
      </c>
      <c r="R186" t="str">
        <f t="shared" si="46"/>
        <v>No</v>
      </c>
      <c r="T186" t="s">
        <v>14</v>
      </c>
      <c r="U186" t="s">
        <v>202</v>
      </c>
      <c r="V186" t="str">
        <f t="shared" si="47"/>
        <v>Intersection</v>
      </c>
      <c r="W186" t="s">
        <v>361</v>
      </c>
      <c r="X186">
        <v>42.360154000000001</v>
      </c>
      <c r="Y186">
        <v>-71.094881999999998</v>
      </c>
      <c r="Z186" t="s">
        <v>223</v>
      </c>
    </row>
    <row r="187" spans="1:26">
      <c r="A187">
        <v>23848</v>
      </c>
      <c r="B187" s="1">
        <v>40235.322905092595</v>
      </c>
      <c r="C187" s="1">
        <f t="shared" si="36"/>
        <v>40179</v>
      </c>
      <c r="D187" s="4">
        <f t="shared" si="37"/>
        <v>0.15277777777777779</v>
      </c>
      <c r="E187" s="3">
        <f t="shared" si="38"/>
        <v>2010</v>
      </c>
      <c r="F187" s="3">
        <f t="shared" si="39"/>
        <v>2</v>
      </c>
      <c r="G187" s="3">
        <f t="shared" si="40"/>
        <v>26</v>
      </c>
      <c r="H187" s="3">
        <f t="shared" si="41"/>
        <v>7</v>
      </c>
      <c r="I187" s="3">
        <f t="shared" si="42"/>
        <v>44</v>
      </c>
      <c r="J187" s="3">
        <f t="shared" si="43"/>
        <v>6</v>
      </c>
      <c r="K187" s="3" t="str">
        <f>IF(AND(D187&gt;='Season Lookup'!$D$15,D187&lt;'Season Lookup'!$D$16),"Spring",IF(AND(D187&gt;='Season Lookup'!$D$16,D187&lt;'Season Lookup'!$D$17),"Summer",IF(AND(D187&gt;='Season Lookup'!$D$17,D187&lt;'Season Lookup'!$D$18),"Fall",IF(OR(D187&gt;='Season Lookup'!$D$18,D187&lt;'Season Lookup'!$D$15),"Winter"))))</f>
        <v>Winter</v>
      </c>
      <c r="L187" s="3" t="str">
        <f>VLOOKUP(F187,'Season Lookup'!$A$1:$B$13,2,0)</f>
        <v>Winter</v>
      </c>
      <c r="M187" t="s">
        <v>12</v>
      </c>
      <c r="N187" t="s">
        <v>13</v>
      </c>
      <c r="O187" t="s">
        <v>23</v>
      </c>
      <c r="P187" t="str">
        <f t="shared" si="44"/>
        <v>Yes</v>
      </c>
      <c r="Q187" t="str">
        <f t="shared" si="45"/>
        <v>No</v>
      </c>
      <c r="R187" t="str">
        <f t="shared" si="46"/>
        <v>No</v>
      </c>
      <c r="S187">
        <v>534</v>
      </c>
      <c r="T187" t="s">
        <v>108</v>
      </c>
      <c r="V187" t="str">
        <f t="shared" si="47"/>
        <v>Non Intersection</v>
      </c>
      <c r="W187" t="s">
        <v>529</v>
      </c>
      <c r="X187">
        <v>42.367789999999999</v>
      </c>
      <c r="Y187">
        <v>-71.111562000000006</v>
      </c>
      <c r="Z187" t="s">
        <v>530</v>
      </c>
    </row>
    <row r="188" spans="1:26">
      <c r="A188">
        <v>23849</v>
      </c>
      <c r="B188" s="1">
        <v>40235.364583333336</v>
      </c>
      <c r="C188" s="1">
        <f t="shared" si="36"/>
        <v>40179</v>
      </c>
      <c r="D188" s="4">
        <f t="shared" si="37"/>
        <v>0.15277777777777779</v>
      </c>
      <c r="E188" s="3">
        <f t="shared" si="38"/>
        <v>2010</v>
      </c>
      <c r="F188" s="3">
        <f t="shared" si="39"/>
        <v>2</v>
      </c>
      <c r="G188" s="3">
        <f t="shared" si="40"/>
        <v>26</v>
      </c>
      <c r="H188" s="3">
        <f t="shared" si="41"/>
        <v>8</v>
      </c>
      <c r="I188" s="3">
        <f t="shared" si="42"/>
        <v>45</v>
      </c>
      <c r="J188" s="3">
        <f t="shared" si="43"/>
        <v>6</v>
      </c>
      <c r="K188" s="3" t="str">
        <f>IF(AND(D188&gt;='Season Lookup'!$D$15,D188&lt;'Season Lookup'!$D$16),"Spring",IF(AND(D188&gt;='Season Lookup'!$D$16,D188&lt;'Season Lookup'!$D$17),"Summer",IF(AND(D188&gt;='Season Lookup'!$D$17,D188&lt;'Season Lookup'!$D$18),"Fall",IF(OR(D188&gt;='Season Lookup'!$D$18,D188&lt;'Season Lookup'!$D$15),"Winter"))))</f>
        <v>Winter</v>
      </c>
      <c r="L188" s="3" t="str">
        <f>VLOOKUP(F188,'Season Lookup'!$A$1:$B$13,2,0)</f>
        <v>Winter</v>
      </c>
      <c r="M188" t="s">
        <v>12</v>
      </c>
      <c r="N188" t="s">
        <v>13</v>
      </c>
      <c r="O188" t="s">
        <v>132</v>
      </c>
      <c r="P188" t="str">
        <f t="shared" si="44"/>
        <v>Yes</v>
      </c>
      <c r="Q188" t="str">
        <f t="shared" si="45"/>
        <v>Yes</v>
      </c>
      <c r="R188" t="str">
        <f t="shared" si="46"/>
        <v>No</v>
      </c>
      <c r="T188" t="s">
        <v>209</v>
      </c>
      <c r="U188" t="s">
        <v>260</v>
      </c>
      <c r="V188" t="str">
        <f t="shared" si="47"/>
        <v>Intersection</v>
      </c>
      <c r="W188" t="s">
        <v>531</v>
      </c>
      <c r="X188">
        <v>42.365678000000003</v>
      </c>
      <c r="Y188">
        <v>-71.082406000000006</v>
      </c>
      <c r="Z188" t="s">
        <v>532</v>
      </c>
    </row>
    <row r="189" spans="1:26">
      <c r="A189">
        <v>23850</v>
      </c>
      <c r="B189" s="1">
        <v>40235.513888888891</v>
      </c>
      <c r="C189" s="1">
        <f t="shared" si="36"/>
        <v>40179</v>
      </c>
      <c r="D189" s="4">
        <f t="shared" si="37"/>
        <v>0.15277777777777779</v>
      </c>
      <c r="E189" s="3">
        <f t="shared" si="38"/>
        <v>2010</v>
      </c>
      <c r="F189" s="3">
        <f t="shared" si="39"/>
        <v>2</v>
      </c>
      <c r="G189" s="3">
        <f t="shared" si="40"/>
        <v>26</v>
      </c>
      <c r="H189" s="3">
        <f t="shared" si="41"/>
        <v>12</v>
      </c>
      <c r="I189" s="3">
        <f t="shared" si="42"/>
        <v>20</v>
      </c>
      <c r="J189" s="3">
        <f t="shared" si="43"/>
        <v>6</v>
      </c>
      <c r="K189" s="3" t="str">
        <f>IF(AND(D189&gt;='Season Lookup'!$D$15,D189&lt;'Season Lookup'!$D$16),"Spring",IF(AND(D189&gt;='Season Lookup'!$D$16,D189&lt;'Season Lookup'!$D$17),"Summer",IF(AND(D189&gt;='Season Lookup'!$D$17,D189&lt;'Season Lookup'!$D$18),"Fall",IF(OR(D189&gt;='Season Lookup'!$D$18,D189&lt;'Season Lookup'!$D$15),"Winter"))))</f>
        <v>Winter</v>
      </c>
      <c r="L189" s="3" t="str">
        <f>VLOOKUP(F189,'Season Lookup'!$A$1:$B$13,2,0)</f>
        <v>Winter</v>
      </c>
      <c r="M189" t="s">
        <v>12</v>
      </c>
      <c r="N189" t="s">
        <v>13</v>
      </c>
      <c r="O189" t="s">
        <v>13</v>
      </c>
      <c r="P189" t="str">
        <f t="shared" si="44"/>
        <v>Yes</v>
      </c>
      <c r="Q189" t="str">
        <f t="shared" si="45"/>
        <v>No</v>
      </c>
      <c r="R189" t="str">
        <f t="shared" si="46"/>
        <v>No</v>
      </c>
      <c r="T189" t="s">
        <v>134</v>
      </c>
      <c r="U189" t="s">
        <v>19</v>
      </c>
      <c r="V189" t="str">
        <f t="shared" si="47"/>
        <v>Intersection</v>
      </c>
      <c r="W189" t="s">
        <v>426</v>
      </c>
      <c r="X189">
        <v>42.375473999999997</v>
      </c>
      <c r="Y189">
        <v>-71.114321000000004</v>
      </c>
      <c r="Z189" t="s">
        <v>151</v>
      </c>
    </row>
    <row r="190" spans="1:26">
      <c r="A190">
        <v>23851</v>
      </c>
      <c r="B190" s="1">
        <v>40235.833333333336</v>
      </c>
      <c r="C190" s="1">
        <f t="shared" si="36"/>
        <v>40179</v>
      </c>
      <c r="D190" s="4">
        <f t="shared" si="37"/>
        <v>0.15277777777777779</v>
      </c>
      <c r="E190" s="3">
        <f t="shared" si="38"/>
        <v>2010</v>
      </c>
      <c r="F190" s="3">
        <f t="shared" si="39"/>
        <v>2</v>
      </c>
      <c r="G190" s="3">
        <f t="shared" si="40"/>
        <v>26</v>
      </c>
      <c r="H190" s="3">
        <f t="shared" si="41"/>
        <v>20</v>
      </c>
      <c r="I190" s="3">
        <f t="shared" si="42"/>
        <v>0</v>
      </c>
      <c r="J190" s="3">
        <f t="shared" si="43"/>
        <v>6</v>
      </c>
      <c r="K190" s="3" t="str">
        <f>IF(AND(D190&gt;='Season Lookup'!$D$15,D190&lt;'Season Lookup'!$D$16),"Spring",IF(AND(D190&gt;='Season Lookup'!$D$16,D190&lt;'Season Lookup'!$D$17),"Summer",IF(AND(D190&gt;='Season Lookup'!$D$17,D190&lt;'Season Lookup'!$D$18),"Fall",IF(OR(D190&gt;='Season Lookup'!$D$18,D190&lt;'Season Lookup'!$D$15),"Winter"))))</f>
        <v>Winter</v>
      </c>
      <c r="L190" s="3" t="str">
        <f>VLOOKUP(F190,'Season Lookup'!$A$1:$B$13,2,0)</f>
        <v>Winter</v>
      </c>
      <c r="M190" t="s">
        <v>12</v>
      </c>
      <c r="N190" t="s">
        <v>13</v>
      </c>
      <c r="O190" t="s">
        <v>23</v>
      </c>
      <c r="P190" t="str">
        <f t="shared" si="44"/>
        <v>Yes</v>
      </c>
      <c r="Q190" t="str">
        <f t="shared" si="45"/>
        <v>No</v>
      </c>
      <c r="R190" t="str">
        <f t="shared" si="46"/>
        <v>No</v>
      </c>
      <c r="S190">
        <v>116</v>
      </c>
      <c r="T190" t="s">
        <v>533</v>
      </c>
      <c r="V190" t="str">
        <f t="shared" si="47"/>
        <v>Non Intersection</v>
      </c>
      <c r="W190" t="s">
        <v>534</v>
      </c>
      <c r="X190">
        <v>42.365360000000003</v>
      </c>
      <c r="Y190">
        <v>-71.096886999999995</v>
      </c>
      <c r="Z190" t="s">
        <v>535</v>
      </c>
    </row>
    <row r="191" spans="1:26">
      <c r="A191">
        <v>23864</v>
      </c>
      <c r="B191" s="1">
        <v>40235.440960648149</v>
      </c>
      <c r="C191" s="1">
        <f t="shared" si="36"/>
        <v>40179</v>
      </c>
      <c r="D191" s="4">
        <f t="shared" si="37"/>
        <v>0.15277777777777779</v>
      </c>
      <c r="E191" s="3">
        <f t="shared" si="38"/>
        <v>2010</v>
      </c>
      <c r="F191" s="3">
        <f t="shared" si="39"/>
        <v>2</v>
      </c>
      <c r="G191" s="3">
        <f t="shared" si="40"/>
        <v>26</v>
      </c>
      <c r="H191" s="3">
        <f t="shared" si="41"/>
        <v>10</v>
      </c>
      <c r="I191" s="3">
        <f t="shared" si="42"/>
        <v>34</v>
      </c>
      <c r="J191" s="3">
        <f t="shared" si="43"/>
        <v>6</v>
      </c>
      <c r="K191" s="3" t="str">
        <f>IF(AND(D191&gt;='Season Lookup'!$D$15,D191&lt;'Season Lookup'!$D$16),"Spring",IF(AND(D191&gt;='Season Lookup'!$D$16,D191&lt;'Season Lookup'!$D$17),"Summer",IF(AND(D191&gt;='Season Lookup'!$D$17,D191&lt;'Season Lookup'!$D$18),"Fall",IF(OR(D191&gt;='Season Lookup'!$D$18,D191&lt;'Season Lookup'!$D$15),"Winter"))))</f>
        <v>Winter</v>
      </c>
      <c r="L191" s="3" t="str">
        <f>VLOOKUP(F191,'Season Lookup'!$A$1:$B$13,2,0)</f>
        <v>Winter</v>
      </c>
      <c r="M191" t="s">
        <v>12</v>
      </c>
      <c r="N191" t="s">
        <v>13</v>
      </c>
      <c r="O191" t="s">
        <v>13</v>
      </c>
      <c r="P191" t="str">
        <f t="shared" si="44"/>
        <v>Yes</v>
      </c>
      <c r="Q191" t="str">
        <f t="shared" si="45"/>
        <v>No</v>
      </c>
      <c r="R191" t="str">
        <f t="shared" si="46"/>
        <v>No</v>
      </c>
      <c r="T191" t="s">
        <v>19</v>
      </c>
      <c r="U191" t="s">
        <v>147</v>
      </c>
      <c r="V191" t="str">
        <f t="shared" si="47"/>
        <v>Intersection</v>
      </c>
      <c r="W191" t="s">
        <v>536</v>
      </c>
      <c r="X191">
        <v>42.371654999999997</v>
      </c>
      <c r="Y191">
        <v>-71.084789999999998</v>
      </c>
      <c r="Z191" t="s">
        <v>537</v>
      </c>
    </row>
    <row r="192" spans="1:26">
      <c r="A192">
        <v>23894</v>
      </c>
      <c r="B192" s="1">
        <v>40235.440960648149</v>
      </c>
      <c r="C192" s="1">
        <f t="shared" si="36"/>
        <v>40179</v>
      </c>
      <c r="D192" s="4">
        <f t="shared" si="37"/>
        <v>0.15277777777777779</v>
      </c>
      <c r="E192" s="3">
        <f t="shared" si="38"/>
        <v>2010</v>
      </c>
      <c r="F192" s="3">
        <f t="shared" si="39"/>
        <v>2</v>
      </c>
      <c r="G192" s="3">
        <f t="shared" si="40"/>
        <v>26</v>
      </c>
      <c r="H192" s="3">
        <f t="shared" si="41"/>
        <v>10</v>
      </c>
      <c r="I192" s="3">
        <f t="shared" si="42"/>
        <v>34</v>
      </c>
      <c r="J192" s="3">
        <f t="shared" si="43"/>
        <v>6</v>
      </c>
      <c r="K192" s="3" t="str">
        <f>IF(AND(D192&gt;='Season Lookup'!$D$15,D192&lt;'Season Lookup'!$D$16),"Spring",IF(AND(D192&gt;='Season Lookup'!$D$16,D192&lt;'Season Lookup'!$D$17),"Summer",IF(AND(D192&gt;='Season Lookup'!$D$17,D192&lt;'Season Lookup'!$D$18),"Fall",IF(OR(D192&gt;='Season Lookup'!$D$18,D192&lt;'Season Lookup'!$D$15),"Winter"))))</f>
        <v>Winter</v>
      </c>
      <c r="L192" s="3" t="str">
        <f>VLOOKUP(F192,'Season Lookup'!$A$1:$B$13,2,0)</f>
        <v>Winter</v>
      </c>
      <c r="M192" t="s">
        <v>12</v>
      </c>
      <c r="N192" t="s">
        <v>13</v>
      </c>
      <c r="O192" t="s">
        <v>13</v>
      </c>
      <c r="P192" t="str">
        <f t="shared" si="44"/>
        <v>Yes</v>
      </c>
      <c r="Q192" t="str">
        <f t="shared" si="45"/>
        <v>No</v>
      </c>
      <c r="R192" t="str">
        <f t="shared" si="46"/>
        <v>No</v>
      </c>
      <c r="T192" t="s">
        <v>19</v>
      </c>
      <c r="U192" t="s">
        <v>147</v>
      </c>
      <c r="V192" t="str">
        <f t="shared" si="47"/>
        <v>Intersection</v>
      </c>
      <c r="W192" t="s">
        <v>536</v>
      </c>
      <c r="X192">
        <v>42.371654999999997</v>
      </c>
      <c r="Y192">
        <v>-71.084789999999998</v>
      </c>
      <c r="Z192" t="s">
        <v>537</v>
      </c>
    </row>
    <row r="193" spans="1:26">
      <c r="A193">
        <v>23852</v>
      </c>
      <c r="B193" s="1">
        <v>40236.479155092595</v>
      </c>
      <c r="C193" s="1">
        <f t="shared" si="36"/>
        <v>40179</v>
      </c>
      <c r="D193" s="4">
        <f t="shared" si="37"/>
        <v>0.15555555555555556</v>
      </c>
      <c r="E193" s="3">
        <f t="shared" si="38"/>
        <v>2010</v>
      </c>
      <c r="F193" s="3">
        <f t="shared" si="39"/>
        <v>2</v>
      </c>
      <c r="G193" s="3">
        <f t="shared" si="40"/>
        <v>27</v>
      </c>
      <c r="H193" s="3">
        <f t="shared" si="41"/>
        <v>11</v>
      </c>
      <c r="I193" s="3">
        <f t="shared" si="42"/>
        <v>29</v>
      </c>
      <c r="J193" s="3">
        <f t="shared" si="43"/>
        <v>7</v>
      </c>
      <c r="K193" s="3" t="str">
        <f>IF(AND(D193&gt;='Season Lookup'!$D$15,D193&lt;'Season Lookup'!$D$16),"Spring",IF(AND(D193&gt;='Season Lookup'!$D$16,D193&lt;'Season Lookup'!$D$17),"Summer",IF(AND(D193&gt;='Season Lookup'!$D$17,D193&lt;'Season Lookup'!$D$18),"Fall",IF(OR(D193&gt;='Season Lookup'!$D$18,D193&lt;'Season Lookup'!$D$15),"Winter"))))</f>
        <v>Winter</v>
      </c>
      <c r="L193" s="3" t="str">
        <f>VLOOKUP(F193,'Season Lookup'!$A$1:$B$13,2,0)</f>
        <v>Winter</v>
      </c>
      <c r="M193" t="s">
        <v>31</v>
      </c>
      <c r="N193" t="s">
        <v>13</v>
      </c>
      <c r="O193" t="s">
        <v>23</v>
      </c>
      <c r="P193" t="str">
        <f t="shared" si="44"/>
        <v>Yes</v>
      </c>
      <c r="Q193" t="str">
        <f t="shared" si="45"/>
        <v>No</v>
      </c>
      <c r="R193" t="str">
        <f t="shared" si="46"/>
        <v>No</v>
      </c>
      <c r="S193">
        <v>119</v>
      </c>
      <c r="T193" t="s">
        <v>61</v>
      </c>
      <c r="V193" t="str">
        <f t="shared" si="47"/>
        <v>Non Intersection</v>
      </c>
      <c r="W193" t="s">
        <v>538</v>
      </c>
      <c r="X193">
        <v>42.367427999999997</v>
      </c>
      <c r="Y193">
        <v>-71.078168000000005</v>
      </c>
      <c r="Z193" t="s">
        <v>539</v>
      </c>
    </row>
    <row r="194" spans="1:26">
      <c r="A194">
        <v>23853</v>
      </c>
      <c r="B194" s="1">
        <v>40236.54859953704</v>
      </c>
      <c r="C194" s="1">
        <f t="shared" si="36"/>
        <v>40179</v>
      </c>
      <c r="D194" s="4">
        <f t="shared" si="37"/>
        <v>0.15555555555555556</v>
      </c>
      <c r="E194" s="3">
        <f t="shared" si="38"/>
        <v>2010</v>
      </c>
      <c r="F194" s="3">
        <f t="shared" si="39"/>
        <v>2</v>
      </c>
      <c r="G194" s="3">
        <f t="shared" si="40"/>
        <v>27</v>
      </c>
      <c r="H194" s="3">
        <f t="shared" si="41"/>
        <v>13</v>
      </c>
      <c r="I194" s="3">
        <f t="shared" si="42"/>
        <v>9</v>
      </c>
      <c r="J194" s="3">
        <f t="shared" si="43"/>
        <v>7</v>
      </c>
      <c r="K194" s="3" t="str">
        <f>IF(AND(D194&gt;='Season Lookup'!$D$15,D194&lt;'Season Lookup'!$D$16),"Spring",IF(AND(D194&gt;='Season Lookup'!$D$16,D194&lt;'Season Lookup'!$D$17),"Summer",IF(AND(D194&gt;='Season Lookup'!$D$17,D194&lt;'Season Lookup'!$D$18),"Fall",IF(OR(D194&gt;='Season Lookup'!$D$18,D194&lt;'Season Lookup'!$D$15),"Winter"))))</f>
        <v>Winter</v>
      </c>
      <c r="L194" s="3" t="str">
        <f>VLOOKUP(F194,'Season Lookup'!$A$1:$B$13,2,0)</f>
        <v>Winter</v>
      </c>
      <c r="M194" t="s">
        <v>31</v>
      </c>
      <c r="N194" t="s">
        <v>13</v>
      </c>
      <c r="O194" t="s">
        <v>13</v>
      </c>
      <c r="P194" t="str">
        <f t="shared" si="44"/>
        <v>Yes</v>
      </c>
      <c r="Q194" t="str">
        <f t="shared" si="45"/>
        <v>No</v>
      </c>
      <c r="R194" t="str">
        <f t="shared" si="46"/>
        <v>No</v>
      </c>
      <c r="S194">
        <v>125</v>
      </c>
      <c r="T194" t="s">
        <v>199</v>
      </c>
      <c r="V194" t="str">
        <f t="shared" si="47"/>
        <v>Non Intersection</v>
      </c>
      <c r="W194" t="s">
        <v>540</v>
      </c>
      <c r="X194">
        <v>42.377662000000001</v>
      </c>
      <c r="Y194">
        <v>-71.128579999999999</v>
      </c>
      <c r="Z194" t="s">
        <v>541</v>
      </c>
    </row>
    <row r="195" spans="1:26">
      <c r="A195">
        <v>23854</v>
      </c>
      <c r="B195" s="1">
        <v>40236.61109953704</v>
      </c>
      <c r="C195" s="1">
        <f t="shared" si="36"/>
        <v>40179</v>
      </c>
      <c r="D195" s="4">
        <f t="shared" si="37"/>
        <v>0.15555555555555556</v>
      </c>
      <c r="E195" s="3">
        <f t="shared" si="38"/>
        <v>2010</v>
      </c>
      <c r="F195" s="3">
        <f t="shared" si="39"/>
        <v>2</v>
      </c>
      <c r="G195" s="3">
        <f t="shared" si="40"/>
        <v>27</v>
      </c>
      <c r="H195" s="3">
        <f t="shared" si="41"/>
        <v>14</v>
      </c>
      <c r="I195" s="3">
        <f t="shared" si="42"/>
        <v>39</v>
      </c>
      <c r="J195" s="3">
        <f t="shared" si="43"/>
        <v>7</v>
      </c>
      <c r="K195" s="3" t="str">
        <f>IF(AND(D195&gt;='Season Lookup'!$D$15,D195&lt;'Season Lookup'!$D$16),"Spring",IF(AND(D195&gt;='Season Lookup'!$D$16,D195&lt;'Season Lookup'!$D$17),"Summer",IF(AND(D195&gt;='Season Lookup'!$D$17,D195&lt;'Season Lookup'!$D$18),"Fall",IF(OR(D195&gt;='Season Lookup'!$D$18,D195&lt;'Season Lookup'!$D$15),"Winter"))))</f>
        <v>Winter</v>
      </c>
      <c r="L195" s="3" t="str">
        <f>VLOOKUP(F195,'Season Lookup'!$A$1:$B$13,2,0)</f>
        <v>Winter</v>
      </c>
      <c r="M195" t="s">
        <v>31</v>
      </c>
      <c r="N195" t="s">
        <v>13</v>
      </c>
      <c r="O195" t="s">
        <v>23</v>
      </c>
      <c r="P195" t="str">
        <f t="shared" si="44"/>
        <v>Yes</v>
      </c>
      <c r="Q195" t="str">
        <f t="shared" si="45"/>
        <v>No</v>
      </c>
      <c r="R195" t="str">
        <f t="shared" si="46"/>
        <v>No</v>
      </c>
      <c r="S195">
        <v>364</v>
      </c>
      <c r="T195" t="s">
        <v>15</v>
      </c>
      <c r="V195" t="str">
        <f t="shared" si="47"/>
        <v>Non Intersection</v>
      </c>
      <c r="W195" t="s">
        <v>542</v>
      </c>
      <c r="X195">
        <v>42.393087999999999</v>
      </c>
      <c r="Y195">
        <v>-71.138992000000002</v>
      </c>
      <c r="Z195" t="s">
        <v>543</v>
      </c>
    </row>
    <row r="196" spans="1:26">
      <c r="A196">
        <v>23859</v>
      </c>
      <c r="B196" s="1">
        <v>40236.61109953704</v>
      </c>
      <c r="C196" s="1">
        <f t="shared" si="36"/>
        <v>40179</v>
      </c>
      <c r="D196" s="4">
        <f t="shared" si="37"/>
        <v>0.15555555555555556</v>
      </c>
      <c r="E196" s="3">
        <f t="shared" si="38"/>
        <v>2010</v>
      </c>
      <c r="F196" s="3">
        <f t="shared" si="39"/>
        <v>2</v>
      </c>
      <c r="G196" s="3">
        <f t="shared" si="40"/>
        <v>27</v>
      </c>
      <c r="H196" s="3">
        <f t="shared" si="41"/>
        <v>14</v>
      </c>
      <c r="I196" s="3">
        <f t="shared" si="42"/>
        <v>39</v>
      </c>
      <c r="J196" s="3">
        <f t="shared" si="43"/>
        <v>7</v>
      </c>
      <c r="K196" s="3" t="str">
        <f>IF(AND(D196&gt;='Season Lookup'!$D$15,D196&lt;'Season Lookup'!$D$16),"Spring",IF(AND(D196&gt;='Season Lookup'!$D$16,D196&lt;'Season Lookup'!$D$17),"Summer",IF(AND(D196&gt;='Season Lookup'!$D$17,D196&lt;'Season Lookup'!$D$18),"Fall",IF(OR(D196&gt;='Season Lookup'!$D$18,D196&lt;'Season Lookup'!$D$15),"Winter"))))</f>
        <v>Winter</v>
      </c>
      <c r="L196" s="3" t="str">
        <f>VLOOKUP(F196,'Season Lookup'!$A$1:$B$13,2,0)</f>
        <v>Winter</v>
      </c>
      <c r="M196" t="s">
        <v>31</v>
      </c>
      <c r="N196" t="s">
        <v>13</v>
      </c>
      <c r="O196" t="s">
        <v>13</v>
      </c>
      <c r="P196" t="str">
        <f t="shared" si="44"/>
        <v>Yes</v>
      </c>
      <c r="Q196" t="str">
        <f t="shared" si="45"/>
        <v>No</v>
      </c>
      <c r="R196" t="str">
        <f t="shared" si="46"/>
        <v>No</v>
      </c>
      <c r="T196" t="s">
        <v>260</v>
      </c>
      <c r="U196" t="s">
        <v>146</v>
      </c>
      <c r="V196" t="str">
        <f t="shared" si="47"/>
        <v>Intersection</v>
      </c>
      <c r="W196" t="s">
        <v>544</v>
      </c>
      <c r="X196">
        <v>42.368965000000003</v>
      </c>
      <c r="Y196">
        <v>-71.080324000000005</v>
      </c>
      <c r="Z196" t="s">
        <v>545</v>
      </c>
    </row>
    <row r="197" spans="1:26">
      <c r="A197">
        <v>23862</v>
      </c>
      <c r="B197" s="1">
        <v>40236.979155092595</v>
      </c>
      <c r="C197" s="1">
        <f t="shared" si="36"/>
        <v>40179</v>
      </c>
      <c r="D197" s="4">
        <f t="shared" si="37"/>
        <v>0.15555555555555556</v>
      </c>
      <c r="E197" s="3">
        <f t="shared" si="38"/>
        <v>2010</v>
      </c>
      <c r="F197" s="3">
        <f t="shared" si="39"/>
        <v>2</v>
      </c>
      <c r="G197" s="3">
        <f t="shared" si="40"/>
        <v>27</v>
      </c>
      <c r="H197" s="3">
        <f t="shared" si="41"/>
        <v>23</v>
      </c>
      <c r="I197" s="3">
        <f t="shared" si="42"/>
        <v>29</v>
      </c>
      <c r="J197" s="3">
        <f t="shared" si="43"/>
        <v>7</v>
      </c>
      <c r="K197" s="3" t="str">
        <f>IF(AND(D197&gt;='Season Lookup'!$D$15,D197&lt;'Season Lookup'!$D$16),"Spring",IF(AND(D197&gt;='Season Lookup'!$D$16,D197&lt;'Season Lookup'!$D$17),"Summer",IF(AND(D197&gt;='Season Lookup'!$D$17,D197&lt;'Season Lookup'!$D$18),"Fall",IF(OR(D197&gt;='Season Lookup'!$D$18,D197&lt;'Season Lookup'!$D$15),"Winter"))))</f>
        <v>Winter</v>
      </c>
      <c r="L197" s="3" t="str">
        <f>VLOOKUP(F197,'Season Lookup'!$A$1:$B$13,2,0)</f>
        <v>Winter</v>
      </c>
      <c r="M197" t="s">
        <v>48</v>
      </c>
      <c r="N197" t="s">
        <v>13</v>
      </c>
      <c r="O197" t="s">
        <v>329</v>
      </c>
      <c r="P197" t="str">
        <f t="shared" si="44"/>
        <v>Yes</v>
      </c>
      <c r="Q197" t="str">
        <f t="shared" si="45"/>
        <v>No</v>
      </c>
      <c r="R197" t="str">
        <f t="shared" si="46"/>
        <v>No</v>
      </c>
      <c r="T197" t="s">
        <v>326</v>
      </c>
      <c r="U197" t="s">
        <v>546</v>
      </c>
      <c r="V197" t="str">
        <f t="shared" si="47"/>
        <v>Intersection</v>
      </c>
      <c r="W197" t="s">
        <v>547</v>
      </c>
      <c r="X197">
        <v>42.372154000000002</v>
      </c>
      <c r="Y197">
        <v>-71.120489000000006</v>
      </c>
      <c r="Z197" t="s">
        <v>548</v>
      </c>
    </row>
    <row r="198" spans="1:26">
      <c r="A198">
        <v>23855</v>
      </c>
      <c r="B198" s="1">
        <v>40237.503460648149</v>
      </c>
      <c r="C198" s="1">
        <f t="shared" si="36"/>
        <v>40179</v>
      </c>
      <c r="D198" s="4">
        <f t="shared" si="37"/>
        <v>0.15833333333333333</v>
      </c>
      <c r="E198" s="3">
        <f t="shared" si="38"/>
        <v>2010</v>
      </c>
      <c r="F198" s="3">
        <f t="shared" si="39"/>
        <v>2</v>
      </c>
      <c r="G198" s="3">
        <f t="shared" si="40"/>
        <v>28</v>
      </c>
      <c r="H198" s="3">
        <f t="shared" si="41"/>
        <v>12</v>
      </c>
      <c r="I198" s="3">
        <f t="shared" si="42"/>
        <v>4</v>
      </c>
      <c r="J198" s="3">
        <f t="shared" si="43"/>
        <v>1</v>
      </c>
      <c r="K198" s="3" t="str">
        <f>IF(AND(D198&gt;='Season Lookup'!$D$15,D198&lt;'Season Lookup'!$D$16),"Spring",IF(AND(D198&gt;='Season Lookup'!$D$16,D198&lt;'Season Lookup'!$D$17),"Summer",IF(AND(D198&gt;='Season Lookup'!$D$17,D198&lt;'Season Lookup'!$D$18),"Fall",IF(OR(D198&gt;='Season Lookup'!$D$18,D198&lt;'Season Lookup'!$D$15),"Winter"))))</f>
        <v>Winter</v>
      </c>
      <c r="L198" s="3" t="str">
        <f>VLOOKUP(F198,'Season Lookup'!$A$1:$B$13,2,0)</f>
        <v>Winter</v>
      </c>
      <c r="M198" t="s">
        <v>48</v>
      </c>
      <c r="N198" t="s">
        <v>13</v>
      </c>
      <c r="O198" t="s">
        <v>549</v>
      </c>
      <c r="P198" t="str">
        <f t="shared" si="44"/>
        <v>Yes</v>
      </c>
      <c r="Q198" t="str">
        <f t="shared" si="45"/>
        <v>No</v>
      </c>
      <c r="R198" t="str">
        <f t="shared" si="46"/>
        <v>No</v>
      </c>
      <c r="T198" t="s">
        <v>14</v>
      </c>
      <c r="U198" t="s">
        <v>550</v>
      </c>
      <c r="V198" t="str">
        <f t="shared" si="47"/>
        <v>Intersection</v>
      </c>
      <c r="W198" t="s">
        <v>551</v>
      </c>
      <c r="X198">
        <v>42.388173000000002</v>
      </c>
      <c r="Y198">
        <v>-71.119415000000004</v>
      </c>
      <c r="Z198" t="s">
        <v>552</v>
      </c>
    </row>
    <row r="199" spans="1:26">
      <c r="A199">
        <v>23856</v>
      </c>
      <c r="B199" s="1">
        <v>40237.583333333336</v>
      </c>
      <c r="C199" s="1">
        <f t="shared" si="36"/>
        <v>40179</v>
      </c>
      <c r="D199" s="4">
        <f t="shared" si="37"/>
        <v>0.15833333333333333</v>
      </c>
      <c r="E199" s="3">
        <f t="shared" si="38"/>
        <v>2010</v>
      </c>
      <c r="F199" s="3">
        <f t="shared" si="39"/>
        <v>2</v>
      </c>
      <c r="G199" s="3">
        <f t="shared" si="40"/>
        <v>28</v>
      </c>
      <c r="H199" s="3">
        <f t="shared" si="41"/>
        <v>14</v>
      </c>
      <c r="I199" s="3">
        <f t="shared" si="42"/>
        <v>0</v>
      </c>
      <c r="J199" s="3">
        <f t="shared" si="43"/>
        <v>1</v>
      </c>
      <c r="K199" s="3" t="str">
        <f>IF(AND(D199&gt;='Season Lookup'!$D$15,D199&lt;'Season Lookup'!$D$16),"Spring",IF(AND(D199&gt;='Season Lookup'!$D$16,D199&lt;'Season Lookup'!$D$17),"Summer",IF(AND(D199&gt;='Season Lookup'!$D$17,D199&lt;'Season Lookup'!$D$18),"Fall",IF(OR(D199&gt;='Season Lookup'!$D$18,D199&lt;'Season Lookup'!$D$15),"Winter"))))</f>
        <v>Winter</v>
      </c>
      <c r="L199" s="3" t="str">
        <f>VLOOKUP(F199,'Season Lookup'!$A$1:$B$13,2,0)</f>
        <v>Winter</v>
      </c>
      <c r="M199" t="s">
        <v>48</v>
      </c>
      <c r="N199" t="s">
        <v>13</v>
      </c>
      <c r="O199" t="s">
        <v>13</v>
      </c>
      <c r="P199" t="str">
        <f t="shared" si="44"/>
        <v>Yes</v>
      </c>
      <c r="Q199" t="str">
        <f t="shared" si="45"/>
        <v>No</v>
      </c>
      <c r="R199" t="str">
        <f t="shared" si="46"/>
        <v>No</v>
      </c>
      <c r="T199" t="s">
        <v>14</v>
      </c>
      <c r="U199" t="s">
        <v>553</v>
      </c>
      <c r="V199" t="str">
        <f t="shared" si="47"/>
        <v>Intersection</v>
      </c>
      <c r="W199" t="s">
        <v>554</v>
      </c>
      <c r="X199">
        <v>42.397440000000003</v>
      </c>
      <c r="Y199">
        <v>-71.130266000000006</v>
      </c>
      <c r="Z199" t="s">
        <v>555</v>
      </c>
    </row>
    <row r="200" spans="1:26">
      <c r="A200">
        <v>23857</v>
      </c>
      <c r="B200" s="1">
        <v>40238.363182870373</v>
      </c>
      <c r="C200" s="1">
        <f t="shared" si="36"/>
        <v>40179</v>
      </c>
      <c r="D200" s="4">
        <f t="shared" si="37"/>
        <v>0.16666666666666666</v>
      </c>
      <c r="E200" s="3">
        <f t="shared" si="38"/>
        <v>2010</v>
      </c>
      <c r="F200" s="3">
        <f t="shared" si="39"/>
        <v>3</v>
      </c>
      <c r="G200" s="3">
        <f t="shared" si="40"/>
        <v>1</v>
      </c>
      <c r="H200" s="3">
        <f t="shared" si="41"/>
        <v>8</v>
      </c>
      <c r="I200" s="3">
        <f t="shared" si="42"/>
        <v>42</v>
      </c>
      <c r="J200" s="3">
        <f t="shared" si="43"/>
        <v>2</v>
      </c>
      <c r="K200" s="3" t="str">
        <f>IF(AND(D200&gt;='Season Lookup'!$D$15,D200&lt;'Season Lookup'!$D$16),"Spring",IF(AND(D200&gt;='Season Lookup'!$D$16,D200&lt;'Season Lookup'!$D$17),"Summer",IF(AND(D200&gt;='Season Lookup'!$D$17,D200&lt;'Season Lookup'!$D$18),"Fall",IF(OR(D200&gt;='Season Lookup'!$D$18,D200&lt;'Season Lookup'!$D$15),"Winter"))))</f>
        <v>Winter</v>
      </c>
      <c r="L200" s="3" t="str">
        <f>VLOOKUP(F200,'Season Lookup'!$A$1:$B$13,2,0)</f>
        <v>Spring</v>
      </c>
      <c r="M200" t="s">
        <v>56</v>
      </c>
      <c r="N200" t="s">
        <v>13</v>
      </c>
      <c r="O200" t="s">
        <v>13</v>
      </c>
      <c r="P200" t="str">
        <f t="shared" si="44"/>
        <v>Yes</v>
      </c>
      <c r="Q200" t="str">
        <f t="shared" si="45"/>
        <v>No</v>
      </c>
      <c r="R200" t="str">
        <f t="shared" si="46"/>
        <v>No</v>
      </c>
      <c r="T200" t="s">
        <v>209</v>
      </c>
      <c r="U200" t="s">
        <v>260</v>
      </c>
      <c r="V200" t="str">
        <f t="shared" si="47"/>
        <v>Intersection</v>
      </c>
      <c r="W200" t="s">
        <v>531</v>
      </c>
      <c r="X200">
        <v>42.365678000000003</v>
      </c>
      <c r="Y200">
        <v>-71.082406000000006</v>
      </c>
      <c r="Z200" t="s">
        <v>532</v>
      </c>
    </row>
    <row r="201" spans="1:26">
      <c r="A201">
        <v>23858</v>
      </c>
      <c r="B201" s="1">
        <v>40238.444444444445</v>
      </c>
      <c r="C201" s="1">
        <f t="shared" si="36"/>
        <v>40179</v>
      </c>
      <c r="D201" s="4">
        <f t="shared" si="37"/>
        <v>0.16666666666666666</v>
      </c>
      <c r="E201" s="3">
        <f t="shared" si="38"/>
        <v>2010</v>
      </c>
      <c r="F201" s="3">
        <f t="shared" si="39"/>
        <v>3</v>
      </c>
      <c r="G201" s="3">
        <f t="shared" si="40"/>
        <v>1</v>
      </c>
      <c r="H201" s="3">
        <f t="shared" si="41"/>
        <v>10</v>
      </c>
      <c r="I201" s="3">
        <f t="shared" si="42"/>
        <v>40</v>
      </c>
      <c r="J201" s="3">
        <f t="shared" si="43"/>
        <v>2</v>
      </c>
      <c r="K201" s="3" t="str">
        <f>IF(AND(D201&gt;='Season Lookup'!$D$15,D201&lt;'Season Lookup'!$D$16),"Spring",IF(AND(D201&gt;='Season Lookup'!$D$16,D201&lt;'Season Lookup'!$D$17),"Summer",IF(AND(D201&gt;='Season Lookup'!$D$17,D201&lt;'Season Lookup'!$D$18),"Fall",IF(OR(D201&gt;='Season Lookup'!$D$18,D201&lt;'Season Lookup'!$D$15),"Winter"))))</f>
        <v>Winter</v>
      </c>
      <c r="L201" s="3" t="str">
        <f>VLOOKUP(F201,'Season Lookup'!$A$1:$B$13,2,0)</f>
        <v>Spring</v>
      </c>
      <c r="M201" t="s">
        <v>56</v>
      </c>
      <c r="N201" t="s">
        <v>13</v>
      </c>
      <c r="O201" t="s">
        <v>13</v>
      </c>
      <c r="P201" t="str">
        <f t="shared" si="44"/>
        <v>Yes</v>
      </c>
      <c r="Q201" t="str">
        <f t="shared" si="45"/>
        <v>No</v>
      </c>
      <c r="R201" t="str">
        <f t="shared" si="46"/>
        <v>No</v>
      </c>
      <c r="T201" t="s">
        <v>147</v>
      </c>
      <c r="U201" t="s">
        <v>556</v>
      </c>
      <c r="V201" t="str">
        <f t="shared" si="47"/>
        <v>Intersection</v>
      </c>
      <c r="W201" t="s">
        <v>557</v>
      </c>
      <c r="X201">
        <v>42.367562</v>
      </c>
      <c r="Y201">
        <v>-71.085740999999999</v>
      </c>
      <c r="Z201" t="s">
        <v>558</v>
      </c>
    </row>
    <row r="202" spans="1:26">
      <c r="A202">
        <v>23860</v>
      </c>
      <c r="B202" s="1">
        <v>40238.300682870373</v>
      </c>
      <c r="C202" s="1">
        <f t="shared" si="36"/>
        <v>40179</v>
      </c>
      <c r="D202" s="4">
        <f t="shared" si="37"/>
        <v>0.16666666666666666</v>
      </c>
      <c r="E202" s="3">
        <f t="shared" si="38"/>
        <v>2010</v>
      </c>
      <c r="F202" s="3">
        <f t="shared" si="39"/>
        <v>3</v>
      </c>
      <c r="G202" s="3">
        <f t="shared" si="40"/>
        <v>1</v>
      </c>
      <c r="H202" s="3">
        <f t="shared" si="41"/>
        <v>7</v>
      </c>
      <c r="I202" s="3">
        <f t="shared" si="42"/>
        <v>12</v>
      </c>
      <c r="J202" s="3">
        <f t="shared" si="43"/>
        <v>2</v>
      </c>
      <c r="K202" s="3" t="str">
        <f>IF(AND(D202&gt;='Season Lookup'!$D$15,D202&lt;'Season Lookup'!$D$16),"Spring",IF(AND(D202&gt;='Season Lookup'!$D$16,D202&lt;'Season Lookup'!$D$17),"Summer",IF(AND(D202&gt;='Season Lookup'!$D$17,D202&lt;'Season Lookup'!$D$18),"Fall",IF(OR(D202&gt;='Season Lookup'!$D$18,D202&lt;'Season Lookup'!$D$15),"Winter"))))</f>
        <v>Winter</v>
      </c>
      <c r="L202" s="3" t="str">
        <f>VLOOKUP(F202,'Season Lookup'!$A$1:$B$13,2,0)</f>
        <v>Spring</v>
      </c>
      <c r="M202" t="s">
        <v>56</v>
      </c>
      <c r="N202" t="s">
        <v>13</v>
      </c>
      <c r="O202" t="s">
        <v>13</v>
      </c>
      <c r="P202" t="str">
        <f t="shared" si="44"/>
        <v>Yes</v>
      </c>
      <c r="Q202" t="str">
        <f t="shared" si="45"/>
        <v>No</v>
      </c>
      <c r="R202" t="str">
        <f t="shared" si="46"/>
        <v>No</v>
      </c>
      <c r="T202" t="s">
        <v>550</v>
      </c>
      <c r="U202" t="s">
        <v>155</v>
      </c>
      <c r="V202" t="str">
        <f t="shared" si="47"/>
        <v>Intersection</v>
      </c>
      <c r="W202" t="s">
        <v>559</v>
      </c>
      <c r="X202">
        <v>42.387948000000002</v>
      </c>
      <c r="Y202">
        <v>-71.121357000000003</v>
      </c>
      <c r="Z202" t="s">
        <v>560</v>
      </c>
    </row>
    <row r="203" spans="1:26">
      <c r="A203">
        <v>23861</v>
      </c>
      <c r="B203" s="1">
        <v>40238.40625</v>
      </c>
      <c r="C203" s="1">
        <f t="shared" si="36"/>
        <v>40179</v>
      </c>
      <c r="D203" s="4">
        <f t="shared" si="37"/>
        <v>0.16666666666666666</v>
      </c>
      <c r="E203" s="3">
        <f t="shared" si="38"/>
        <v>2010</v>
      </c>
      <c r="F203" s="3">
        <f t="shared" si="39"/>
        <v>3</v>
      </c>
      <c r="G203" s="3">
        <f t="shared" si="40"/>
        <v>1</v>
      </c>
      <c r="H203" s="3">
        <f t="shared" si="41"/>
        <v>9</v>
      </c>
      <c r="I203" s="3">
        <f t="shared" si="42"/>
        <v>45</v>
      </c>
      <c r="J203" s="3">
        <f t="shared" si="43"/>
        <v>2</v>
      </c>
      <c r="K203" s="3" t="str">
        <f>IF(AND(D203&gt;='Season Lookup'!$D$15,D203&lt;'Season Lookup'!$D$16),"Spring",IF(AND(D203&gt;='Season Lookup'!$D$16,D203&lt;'Season Lookup'!$D$17),"Summer",IF(AND(D203&gt;='Season Lookup'!$D$17,D203&lt;'Season Lookup'!$D$18),"Fall",IF(OR(D203&gt;='Season Lookup'!$D$18,D203&lt;'Season Lookup'!$D$15),"Winter"))))</f>
        <v>Winter</v>
      </c>
      <c r="L203" s="3" t="str">
        <f>VLOOKUP(F203,'Season Lookup'!$A$1:$B$13,2,0)</f>
        <v>Spring</v>
      </c>
      <c r="M203" t="s">
        <v>56</v>
      </c>
      <c r="N203" t="s">
        <v>13</v>
      </c>
      <c r="O203" t="s">
        <v>35</v>
      </c>
      <c r="P203" t="str">
        <f t="shared" si="44"/>
        <v>Yes</v>
      </c>
      <c r="Q203" t="str">
        <f t="shared" si="45"/>
        <v>No</v>
      </c>
      <c r="R203" t="str">
        <f t="shared" si="46"/>
        <v>No</v>
      </c>
      <c r="T203" t="s">
        <v>561</v>
      </c>
      <c r="U203" t="s">
        <v>562</v>
      </c>
      <c r="V203" t="str">
        <f t="shared" si="47"/>
        <v>Intersection</v>
      </c>
      <c r="W203" t="s">
        <v>563</v>
      </c>
      <c r="X203">
        <v>42.391759</v>
      </c>
      <c r="Y203">
        <v>-71.131932000000006</v>
      </c>
      <c r="Z203" t="s">
        <v>564</v>
      </c>
    </row>
    <row r="204" spans="1:26">
      <c r="A204">
        <v>23866</v>
      </c>
      <c r="B204" s="1">
        <v>40238.760405092595</v>
      </c>
      <c r="C204" s="1">
        <f t="shared" si="36"/>
        <v>40179</v>
      </c>
      <c r="D204" s="4">
        <f t="shared" si="37"/>
        <v>0.16666666666666666</v>
      </c>
      <c r="E204" s="3">
        <f t="shared" si="38"/>
        <v>2010</v>
      </c>
      <c r="F204" s="3">
        <f t="shared" si="39"/>
        <v>3</v>
      </c>
      <c r="G204" s="3">
        <f t="shared" si="40"/>
        <v>1</v>
      </c>
      <c r="H204" s="3">
        <f t="shared" si="41"/>
        <v>18</v>
      </c>
      <c r="I204" s="3">
        <f t="shared" si="42"/>
        <v>14</v>
      </c>
      <c r="J204" s="3">
        <f t="shared" si="43"/>
        <v>2</v>
      </c>
      <c r="K204" s="3" t="str">
        <f>IF(AND(D204&gt;='Season Lookup'!$D$15,D204&lt;'Season Lookup'!$D$16),"Spring",IF(AND(D204&gt;='Season Lookup'!$D$16,D204&lt;'Season Lookup'!$D$17),"Summer",IF(AND(D204&gt;='Season Lookup'!$D$17,D204&lt;'Season Lookup'!$D$18),"Fall",IF(OR(D204&gt;='Season Lookup'!$D$18,D204&lt;'Season Lookup'!$D$15),"Winter"))))</f>
        <v>Winter</v>
      </c>
      <c r="L204" s="3" t="str">
        <f>VLOOKUP(F204,'Season Lookup'!$A$1:$B$13,2,0)</f>
        <v>Spring</v>
      </c>
      <c r="M204" t="s">
        <v>56</v>
      </c>
      <c r="N204" t="s">
        <v>13</v>
      </c>
      <c r="O204" t="s">
        <v>36</v>
      </c>
      <c r="P204" t="str">
        <f t="shared" si="44"/>
        <v>Yes</v>
      </c>
      <c r="Q204" t="str">
        <f t="shared" si="45"/>
        <v>No</v>
      </c>
      <c r="R204" t="str">
        <f t="shared" si="46"/>
        <v>No</v>
      </c>
      <c r="T204" t="s">
        <v>14</v>
      </c>
      <c r="U204" t="s">
        <v>15</v>
      </c>
      <c r="V204" t="str">
        <f t="shared" si="47"/>
        <v>Intersection</v>
      </c>
      <c r="W204" t="s">
        <v>16</v>
      </c>
      <c r="X204">
        <v>42.392614999999999</v>
      </c>
      <c r="Y204">
        <v>-71.124874000000005</v>
      </c>
      <c r="Z204" t="s">
        <v>17</v>
      </c>
    </row>
    <row r="205" spans="1:26">
      <c r="A205">
        <v>23867</v>
      </c>
      <c r="B205" s="1">
        <v>40238.635405092595</v>
      </c>
      <c r="C205" s="1">
        <f t="shared" si="36"/>
        <v>40179</v>
      </c>
      <c r="D205" s="4">
        <f t="shared" si="37"/>
        <v>0.16666666666666666</v>
      </c>
      <c r="E205" s="3">
        <f t="shared" si="38"/>
        <v>2010</v>
      </c>
      <c r="F205" s="3">
        <f t="shared" si="39"/>
        <v>3</v>
      </c>
      <c r="G205" s="3">
        <f t="shared" si="40"/>
        <v>1</v>
      </c>
      <c r="H205" s="3">
        <f t="shared" si="41"/>
        <v>15</v>
      </c>
      <c r="I205" s="3">
        <f t="shared" si="42"/>
        <v>14</v>
      </c>
      <c r="J205" s="3">
        <f t="shared" si="43"/>
        <v>2</v>
      </c>
      <c r="K205" s="3" t="str">
        <f>IF(AND(D205&gt;='Season Lookup'!$D$15,D205&lt;'Season Lookup'!$D$16),"Spring",IF(AND(D205&gt;='Season Lookup'!$D$16,D205&lt;'Season Lookup'!$D$17),"Summer",IF(AND(D205&gt;='Season Lookup'!$D$17,D205&lt;'Season Lookup'!$D$18),"Fall",IF(OR(D205&gt;='Season Lookup'!$D$18,D205&lt;'Season Lookup'!$D$15),"Winter"))))</f>
        <v>Winter</v>
      </c>
      <c r="L205" s="3" t="str">
        <f>VLOOKUP(F205,'Season Lookup'!$A$1:$B$13,2,0)</f>
        <v>Spring</v>
      </c>
      <c r="M205" t="s">
        <v>56</v>
      </c>
      <c r="N205" t="s">
        <v>13</v>
      </c>
      <c r="O205" t="s">
        <v>23</v>
      </c>
      <c r="P205" t="str">
        <f t="shared" si="44"/>
        <v>Yes</v>
      </c>
      <c r="Q205" t="str">
        <f t="shared" si="45"/>
        <v>No</v>
      </c>
      <c r="R205" t="str">
        <f t="shared" si="46"/>
        <v>No</v>
      </c>
      <c r="T205" t="s">
        <v>512</v>
      </c>
      <c r="V205" t="str">
        <f t="shared" si="47"/>
        <v>Intersection</v>
      </c>
      <c r="W205" t="s">
        <v>565</v>
      </c>
      <c r="X205">
        <v>0</v>
      </c>
      <c r="Y205">
        <v>0</v>
      </c>
      <c r="Z205" t="s">
        <v>81</v>
      </c>
    </row>
    <row r="206" spans="1:26">
      <c r="A206">
        <v>23863</v>
      </c>
      <c r="B206" s="1">
        <v>40239.572905092595</v>
      </c>
      <c r="C206" s="1">
        <f t="shared" si="36"/>
        <v>40179</v>
      </c>
      <c r="D206" s="4">
        <f t="shared" si="37"/>
        <v>0.16944444444444445</v>
      </c>
      <c r="E206" s="3">
        <f t="shared" si="38"/>
        <v>2010</v>
      </c>
      <c r="F206" s="3">
        <f t="shared" si="39"/>
        <v>3</v>
      </c>
      <c r="G206" s="3">
        <f t="shared" si="40"/>
        <v>2</v>
      </c>
      <c r="H206" s="3">
        <f t="shared" si="41"/>
        <v>13</v>
      </c>
      <c r="I206" s="3">
        <f t="shared" si="42"/>
        <v>44</v>
      </c>
      <c r="J206" s="3">
        <f t="shared" si="43"/>
        <v>3</v>
      </c>
      <c r="K206" s="3" t="str">
        <f>IF(AND(D206&gt;='Season Lookup'!$D$15,D206&lt;'Season Lookup'!$D$16),"Spring",IF(AND(D206&gt;='Season Lookup'!$D$16,D206&lt;'Season Lookup'!$D$17),"Summer",IF(AND(D206&gt;='Season Lookup'!$D$17,D206&lt;'Season Lookup'!$D$18),"Fall",IF(OR(D206&gt;='Season Lookup'!$D$18,D206&lt;'Season Lookup'!$D$15),"Winter"))))</f>
        <v>Winter</v>
      </c>
      <c r="L206" s="3" t="str">
        <f>VLOOKUP(F206,'Season Lookup'!$A$1:$B$13,2,0)</f>
        <v>Spring</v>
      </c>
      <c r="M206" t="s">
        <v>82</v>
      </c>
      <c r="N206" t="s">
        <v>13</v>
      </c>
      <c r="O206" t="s">
        <v>23</v>
      </c>
      <c r="P206" t="str">
        <f t="shared" si="44"/>
        <v>Yes</v>
      </c>
      <c r="Q206" t="str">
        <f t="shared" si="45"/>
        <v>No</v>
      </c>
      <c r="R206" t="str">
        <f t="shared" si="46"/>
        <v>No</v>
      </c>
      <c r="T206" t="s">
        <v>185</v>
      </c>
      <c r="V206" t="str">
        <f t="shared" si="47"/>
        <v>Intersection</v>
      </c>
      <c r="W206" t="s">
        <v>566</v>
      </c>
      <c r="X206">
        <v>0</v>
      </c>
      <c r="Y206">
        <v>0</v>
      </c>
      <c r="Z206" t="s">
        <v>81</v>
      </c>
    </row>
    <row r="207" spans="1:26">
      <c r="A207">
        <v>23868</v>
      </c>
      <c r="B207" s="1">
        <v>40240.541655092595</v>
      </c>
      <c r="C207" s="1">
        <f t="shared" si="36"/>
        <v>40179</v>
      </c>
      <c r="D207" s="4">
        <f t="shared" si="37"/>
        <v>0.17222222222222222</v>
      </c>
      <c r="E207" s="3">
        <f t="shared" si="38"/>
        <v>2010</v>
      </c>
      <c r="F207" s="3">
        <f t="shared" si="39"/>
        <v>3</v>
      </c>
      <c r="G207" s="3">
        <f t="shared" si="40"/>
        <v>3</v>
      </c>
      <c r="H207" s="3">
        <f t="shared" si="41"/>
        <v>12</v>
      </c>
      <c r="I207" s="3">
        <f t="shared" si="42"/>
        <v>59</v>
      </c>
      <c r="J207" s="3">
        <f t="shared" si="43"/>
        <v>4</v>
      </c>
      <c r="K207" s="3" t="str">
        <f>IF(AND(D207&gt;='Season Lookup'!$D$15,D207&lt;'Season Lookup'!$D$16),"Spring",IF(AND(D207&gt;='Season Lookup'!$D$16,D207&lt;'Season Lookup'!$D$17),"Summer",IF(AND(D207&gt;='Season Lookup'!$D$17,D207&lt;'Season Lookup'!$D$18),"Fall",IF(OR(D207&gt;='Season Lookup'!$D$18,D207&lt;'Season Lookup'!$D$15),"Winter"))))</f>
        <v>Winter</v>
      </c>
      <c r="L207" s="3" t="str">
        <f>VLOOKUP(F207,'Season Lookup'!$A$1:$B$13,2,0)</f>
        <v>Spring</v>
      </c>
      <c r="M207" t="s">
        <v>82</v>
      </c>
      <c r="N207" t="s">
        <v>13</v>
      </c>
      <c r="O207" t="s">
        <v>36</v>
      </c>
      <c r="P207" t="str">
        <f t="shared" si="44"/>
        <v>Yes</v>
      </c>
      <c r="Q207" t="str">
        <f t="shared" si="45"/>
        <v>No</v>
      </c>
      <c r="R207" t="str">
        <f t="shared" si="46"/>
        <v>No</v>
      </c>
      <c r="T207" t="s">
        <v>567</v>
      </c>
      <c r="V207" t="str">
        <f t="shared" si="47"/>
        <v>Intersection</v>
      </c>
      <c r="W207" t="s">
        <v>568</v>
      </c>
      <c r="X207">
        <v>0</v>
      </c>
      <c r="Y207">
        <v>0</v>
      </c>
      <c r="Z207" t="s">
        <v>81</v>
      </c>
    </row>
    <row r="208" spans="1:26">
      <c r="A208">
        <v>23869</v>
      </c>
      <c r="B208" s="1">
        <v>40240.78125</v>
      </c>
      <c r="C208" s="1">
        <f t="shared" si="36"/>
        <v>40179</v>
      </c>
      <c r="D208" s="4">
        <f t="shared" si="37"/>
        <v>0.17222222222222222</v>
      </c>
      <c r="E208" s="3">
        <f t="shared" si="38"/>
        <v>2010</v>
      </c>
      <c r="F208" s="3">
        <f t="shared" si="39"/>
        <v>3</v>
      </c>
      <c r="G208" s="3">
        <f t="shared" si="40"/>
        <v>3</v>
      </c>
      <c r="H208" s="3">
        <f t="shared" si="41"/>
        <v>18</v>
      </c>
      <c r="I208" s="3">
        <f t="shared" si="42"/>
        <v>45</v>
      </c>
      <c r="J208" s="3">
        <f t="shared" si="43"/>
        <v>4</v>
      </c>
      <c r="K208" s="3" t="str">
        <f>IF(AND(D208&gt;='Season Lookup'!$D$15,D208&lt;'Season Lookup'!$D$16),"Spring",IF(AND(D208&gt;='Season Lookup'!$D$16,D208&lt;'Season Lookup'!$D$17),"Summer",IF(AND(D208&gt;='Season Lookup'!$D$17,D208&lt;'Season Lookup'!$D$18),"Fall",IF(OR(D208&gt;='Season Lookup'!$D$18,D208&lt;'Season Lookup'!$D$15),"Winter"))))</f>
        <v>Winter</v>
      </c>
      <c r="L208" s="3" t="str">
        <f>VLOOKUP(F208,'Season Lookup'!$A$1:$B$13,2,0)</f>
        <v>Spring</v>
      </c>
      <c r="M208" t="s">
        <v>82</v>
      </c>
      <c r="N208" t="s">
        <v>13</v>
      </c>
      <c r="O208" t="s">
        <v>132</v>
      </c>
      <c r="P208" t="str">
        <f t="shared" si="44"/>
        <v>Yes</v>
      </c>
      <c r="Q208" t="str">
        <f t="shared" si="45"/>
        <v>Yes</v>
      </c>
      <c r="R208" t="str">
        <f t="shared" si="46"/>
        <v>No</v>
      </c>
      <c r="S208">
        <v>187</v>
      </c>
      <c r="T208" t="s">
        <v>74</v>
      </c>
      <c r="V208" t="str">
        <f t="shared" si="47"/>
        <v>Non Intersection</v>
      </c>
      <c r="W208" t="s">
        <v>569</v>
      </c>
      <c r="X208">
        <v>42.372746999999997</v>
      </c>
      <c r="Y208">
        <v>-71.099429999999998</v>
      </c>
      <c r="Z208" t="s">
        <v>570</v>
      </c>
    </row>
    <row r="209" spans="1:26">
      <c r="A209">
        <v>23870</v>
      </c>
      <c r="B209" s="1">
        <v>40240.739583333336</v>
      </c>
      <c r="C209" s="1">
        <f t="shared" si="36"/>
        <v>40179</v>
      </c>
      <c r="D209" s="4">
        <f t="shared" si="37"/>
        <v>0.17222222222222222</v>
      </c>
      <c r="E209" s="3">
        <f t="shared" si="38"/>
        <v>2010</v>
      </c>
      <c r="F209" s="3">
        <f t="shared" si="39"/>
        <v>3</v>
      </c>
      <c r="G209" s="3">
        <f t="shared" si="40"/>
        <v>3</v>
      </c>
      <c r="H209" s="3">
        <f t="shared" si="41"/>
        <v>17</v>
      </c>
      <c r="I209" s="3">
        <f t="shared" si="42"/>
        <v>45</v>
      </c>
      <c r="J209" s="3">
        <f t="shared" si="43"/>
        <v>4</v>
      </c>
      <c r="K209" s="3" t="str">
        <f>IF(AND(D209&gt;='Season Lookup'!$D$15,D209&lt;'Season Lookup'!$D$16),"Spring",IF(AND(D209&gt;='Season Lookup'!$D$16,D209&lt;'Season Lookup'!$D$17),"Summer",IF(AND(D209&gt;='Season Lookup'!$D$17,D209&lt;'Season Lookup'!$D$18),"Fall",IF(OR(D209&gt;='Season Lookup'!$D$18,D209&lt;'Season Lookup'!$D$15),"Winter"))))</f>
        <v>Winter</v>
      </c>
      <c r="L209" s="3" t="str">
        <f>VLOOKUP(F209,'Season Lookup'!$A$1:$B$13,2,0)</f>
        <v>Spring</v>
      </c>
      <c r="M209" t="s">
        <v>82</v>
      </c>
      <c r="N209" t="s">
        <v>13</v>
      </c>
      <c r="O209" t="s">
        <v>152</v>
      </c>
      <c r="P209" t="str">
        <f t="shared" si="44"/>
        <v>Yes</v>
      </c>
      <c r="Q209" t="str">
        <f t="shared" si="45"/>
        <v>No</v>
      </c>
      <c r="R209" t="str">
        <f t="shared" si="46"/>
        <v>Yes</v>
      </c>
      <c r="T209" t="s">
        <v>27</v>
      </c>
      <c r="U209" t="s">
        <v>509</v>
      </c>
      <c r="V209" t="str">
        <f t="shared" si="47"/>
        <v>Intersection</v>
      </c>
      <c r="W209" t="s">
        <v>571</v>
      </c>
      <c r="X209">
        <v>42.365270000000002</v>
      </c>
      <c r="Y209">
        <v>-71.105023000000003</v>
      </c>
      <c r="Z209" t="s">
        <v>572</v>
      </c>
    </row>
    <row r="210" spans="1:26">
      <c r="A210">
        <v>23871</v>
      </c>
      <c r="B210" s="1">
        <v>40240.854155092595</v>
      </c>
      <c r="C210" s="1">
        <f t="shared" si="36"/>
        <v>40179</v>
      </c>
      <c r="D210" s="4">
        <f t="shared" si="37"/>
        <v>0.17222222222222222</v>
      </c>
      <c r="E210" s="3">
        <f t="shared" si="38"/>
        <v>2010</v>
      </c>
      <c r="F210" s="3">
        <f t="shared" si="39"/>
        <v>3</v>
      </c>
      <c r="G210" s="3">
        <f t="shared" si="40"/>
        <v>3</v>
      </c>
      <c r="H210" s="3">
        <f t="shared" si="41"/>
        <v>20</v>
      </c>
      <c r="I210" s="3">
        <f t="shared" si="42"/>
        <v>29</v>
      </c>
      <c r="J210" s="3">
        <f t="shared" si="43"/>
        <v>4</v>
      </c>
      <c r="K210" s="3" t="str">
        <f>IF(AND(D210&gt;='Season Lookup'!$D$15,D210&lt;'Season Lookup'!$D$16),"Spring",IF(AND(D210&gt;='Season Lookup'!$D$16,D210&lt;'Season Lookup'!$D$17),"Summer",IF(AND(D210&gt;='Season Lookup'!$D$17,D210&lt;'Season Lookup'!$D$18),"Fall",IF(OR(D210&gt;='Season Lookup'!$D$18,D210&lt;'Season Lookup'!$D$15),"Winter"))))</f>
        <v>Winter</v>
      </c>
      <c r="L210" s="3" t="str">
        <f>VLOOKUP(F210,'Season Lookup'!$A$1:$B$13,2,0)</f>
        <v>Spring</v>
      </c>
      <c r="M210" t="s">
        <v>82</v>
      </c>
      <c r="N210" t="s">
        <v>573</v>
      </c>
      <c r="O210" t="s">
        <v>132</v>
      </c>
      <c r="P210" t="str">
        <f t="shared" si="44"/>
        <v>No</v>
      </c>
      <c r="Q210" t="str">
        <f t="shared" si="45"/>
        <v>Yes</v>
      </c>
      <c r="R210" t="str">
        <f t="shared" si="46"/>
        <v>No</v>
      </c>
      <c r="T210" t="s">
        <v>199</v>
      </c>
      <c r="U210" t="s">
        <v>326</v>
      </c>
      <c r="V210" t="str">
        <f t="shared" si="47"/>
        <v>Intersection</v>
      </c>
      <c r="W210" t="s">
        <v>574</v>
      </c>
      <c r="X210">
        <v>42.373466999999998</v>
      </c>
      <c r="Y210">
        <v>-71.119388999999998</v>
      </c>
      <c r="Z210" t="s">
        <v>575</v>
      </c>
    </row>
    <row r="211" spans="1:26">
      <c r="A211">
        <v>23872</v>
      </c>
      <c r="B211" s="1">
        <v>40240.822905092595</v>
      </c>
      <c r="C211" s="1">
        <f t="shared" si="36"/>
        <v>40179</v>
      </c>
      <c r="D211" s="4">
        <f t="shared" si="37"/>
        <v>0.17222222222222222</v>
      </c>
      <c r="E211" s="3">
        <f t="shared" si="38"/>
        <v>2010</v>
      </c>
      <c r="F211" s="3">
        <f t="shared" si="39"/>
        <v>3</v>
      </c>
      <c r="G211" s="3">
        <f t="shared" si="40"/>
        <v>3</v>
      </c>
      <c r="H211" s="3">
        <f t="shared" si="41"/>
        <v>19</v>
      </c>
      <c r="I211" s="3">
        <f t="shared" si="42"/>
        <v>44</v>
      </c>
      <c r="J211" s="3">
        <f t="shared" si="43"/>
        <v>4</v>
      </c>
      <c r="K211" s="3" t="str">
        <f>IF(AND(D211&gt;='Season Lookup'!$D$15,D211&lt;'Season Lookup'!$D$16),"Spring",IF(AND(D211&gt;='Season Lookup'!$D$16,D211&lt;'Season Lookup'!$D$17),"Summer",IF(AND(D211&gt;='Season Lookup'!$D$17,D211&lt;'Season Lookup'!$D$18),"Fall",IF(OR(D211&gt;='Season Lookup'!$D$18,D211&lt;'Season Lookup'!$D$15),"Winter"))))</f>
        <v>Winter</v>
      </c>
      <c r="L211" s="3" t="str">
        <f>VLOOKUP(F211,'Season Lookup'!$A$1:$B$13,2,0)</f>
        <v>Spring</v>
      </c>
      <c r="M211" t="s">
        <v>82</v>
      </c>
      <c r="N211" t="s">
        <v>13</v>
      </c>
      <c r="O211" t="s">
        <v>152</v>
      </c>
      <c r="P211" t="str">
        <f t="shared" si="44"/>
        <v>Yes</v>
      </c>
      <c r="Q211" t="str">
        <f t="shared" si="45"/>
        <v>No</v>
      </c>
      <c r="R211" t="str">
        <f t="shared" si="46"/>
        <v>Yes</v>
      </c>
      <c r="T211" t="s">
        <v>178</v>
      </c>
      <c r="V211" t="str">
        <f t="shared" si="47"/>
        <v>Intersection</v>
      </c>
      <c r="W211" t="s">
        <v>576</v>
      </c>
      <c r="X211">
        <v>0</v>
      </c>
      <c r="Y211">
        <v>0</v>
      </c>
      <c r="Z211" t="s">
        <v>81</v>
      </c>
    </row>
    <row r="212" spans="1:26">
      <c r="A212">
        <v>23876</v>
      </c>
      <c r="B212" s="1">
        <v>40240.3125</v>
      </c>
      <c r="C212" s="1">
        <f t="shared" si="36"/>
        <v>40179</v>
      </c>
      <c r="D212" s="4">
        <f t="shared" si="37"/>
        <v>0.17222222222222222</v>
      </c>
      <c r="E212" s="3">
        <f t="shared" si="38"/>
        <v>2010</v>
      </c>
      <c r="F212" s="3">
        <f t="shared" si="39"/>
        <v>3</v>
      </c>
      <c r="G212" s="3">
        <f t="shared" si="40"/>
        <v>3</v>
      </c>
      <c r="H212" s="3">
        <f t="shared" si="41"/>
        <v>7</v>
      </c>
      <c r="I212" s="3">
        <f t="shared" si="42"/>
        <v>30</v>
      </c>
      <c r="J212" s="3">
        <f t="shared" si="43"/>
        <v>4</v>
      </c>
      <c r="K212" s="3" t="str">
        <f>IF(AND(D212&gt;='Season Lookup'!$D$15,D212&lt;'Season Lookup'!$D$16),"Spring",IF(AND(D212&gt;='Season Lookup'!$D$16,D212&lt;'Season Lookup'!$D$17),"Summer",IF(AND(D212&gt;='Season Lookup'!$D$17,D212&lt;'Season Lookup'!$D$18),"Fall",IF(OR(D212&gt;='Season Lookup'!$D$18,D212&lt;'Season Lookup'!$D$15),"Winter"))))</f>
        <v>Winter</v>
      </c>
      <c r="L212" s="3" t="str">
        <f>VLOOKUP(F212,'Season Lookup'!$A$1:$B$13,2,0)</f>
        <v>Spring</v>
      </c>
      <c r="M212" t="s">
        <v>82</v>
      </c>
      <c r="N212" t="s">
        <v>13</v>
      </c>
      <c r="O212" t="s">
        <v>23</v>
      </c>
      <c r="P212" t="str">
        <f t="shared" si="44"/>
        <v>Yes</v>
      </c>
      <c r="Q212" t="str">
        <f t="shared" si="45"/>
        <v>No</v>
      </c>
      <c r="R212" t="str">
        <f t="shared" si="46"/>
        <v>No</v>
      </c>
      <c r="T212" t="s">
        <v>577</v>
      </c>
      <c r="V212" t="str">
        <f t="shared" si="47"/>
        <v>Intersection</v>
      </c>
      <c r="W212" t="s">
        <v>578</v>
      </c>
      <c r="X212">
        <v>0</v>
      </c>
      <c r="Y212">
        <v>0</v>
      </c>
      <c r="Z212" t="s">
        <v>81</v>
      </c>
    </row>
    <row r="213" spans="1:26">
      <c r="A213">
        <v>23877</v>
      </c>
      <c r="B213" s="1">
        <v>40240.464583333334</v>
      </c>
      <c r="C213" s="1">
        <f t="shared" si="36"/>
        <v>40179</v>
      </c>
      <c r="D213" s="4">
        <f t="shared" si="37"/>
        <v>0.17222222222222222</v>
      </c>
      <c r="E213" s="3">
        <f t="shared" si="38"/>
        <v>2010</v>
      </c>
      <c r="F213" s="3">
        <f t="shared" si="39"/>
        <v>3</v>
      </c>
      <c r="G213" s="3">
        <f t="shared" si="40"/>
        <v>3</v>
      </c>
      <c r="H213" s="3">
        <f t="shared" si="41"/>
        <v>11</v>
      </c>
      <c r="I213" s="3">
        <f t="shared" si="42"/>
        <v>9</v>
      </c>
      <c r="J213" s="3">
        <f t="shared" si="43"/>
        <v>4</v>
      </c>
      <c r="K213" s="3" t="str">
        <f>IF(AND(D213&gt;='Season Lookup'!$D$15,D213&lt;'Season Lookup'!$D$16),"Spring",IF(AND(D213&gt;='Season Lookup'!$D$16,D213&lt;'Season Lookup'!$D$17),"Summer",IF(AND(D213&gt;='Season Lookup'!$D$17,D213&lt;'Season Lookup'!$D$18),"Fall",IF(OR(D213&gt;='Season Lookup'!$D$18,D213&lt;'Season Lookup'!$D$15),"Winter"))))</f>
        <v>Winter</v>
      </c>
      <c r="L213" s="3" t="str">
        <f>VLOOKUP(F213,'Season Lookup'!$A$1:$B$13,2,0)</f>
        <v>Spring</v>
      </c>
      <c r="M213" t="s">
        <v>82</v>
      </c>
      <c r="N213" t="s">
        <v>13</v>
      </c>
      <c r="O213" t="s">
        <v>13</v>
      </c>
      <c r="P213" t="str">
        <f t="shared" si="44"/>
        <v>Yes</v>
      </c>
      <c r="Q213" t="str">
        <f t="shared" si="45"/>
        <v>No</v>
      </c>
      <c r="R213" t="str">
        <f t="shared" si="46"/>
        <v>No</v>
      </c>
      <c r="T213" t="s">
        <v>209</v>
      </c>
      <c r="U213" t="s">
        <v>61</v>
      </c>
      <c r="V213" t="str">
        <f t="shared" si="47"/>
        <v>Intersection</v>
      </c>
      <c r="W213" t="s">
        <v>579</v>
      </c>
      <c r="X213">
        <v>42.365141999999999</v>
      </c>
      <c r="Y213">
        <v>-71.078205999999994</v>
      </c>
      <c r="Z213" t="s">
        <v>448</v>
      </c>
    </row>
    <row r="214" spans="1:26">
      <c r="A214">
        <v>23873</v>
      </c>
      <c r="B214" s="1">
        <v>40241.503460648149</v>
      </c>
      <c r="C214" s="1">
        <f t="shared" si="36"/>
        <v>40179</v>
      </c>
      <c r="D214" s="4">
        <f t="shared" si="37"/>
        <v>0.17499999999999999</v>
      </c>
      <c r="E214" s="3">
        <f t="shared" si="38"/>
        <v>2010</v>
      </c>
      <c r="F214" s="3">
        <f t="shared" si="39"/>
        <v>3</v>
      </c>
      <c r="G214" s="3">
        <f t="shared" si="40"/>
        <v>4</v>
      </c>
      <c r="H214" s="3">
        <f t="shared" si="41"/>
        <v>12</v>
      </c>
      <c r="I214" s="3">
        <f t="shared" si="42"/>
        <v>4</v>
      </c>
      <c r="J214" s="3">
        <f t="shared" si="43"/>
        <v>5</v>
      </c>
      <c r="K214" s="3" t="str">
        <f>IF(AND(D214&gt;='Season Lookup'!$D$15,D214&lt;'Season Lookup'!$D$16),"Spring",IF(AND(D214&gt;='Season Lookup'!$D$16,D214&lt;'Season Lookup'!$D$17),"Summer",IF(AND(D214&gt;='Season Lookup'!$D$17,D214&lt;'Season Lookup'!$D$18),"Fall",IF(OR(D214&gt;='Season Lookup'!$D$18,D214&lt;'Season Lookup'!$D$15),"Winter"))))</f>
        <v>Winter</v>
      </c>
      <c r="L214" s="3" t="str">
        <f>VLOOKUP(F214,'Season Lookup'!$A$1:$B$13,2,0)</f>
        <v>Spring</v>
      </c>
      <c r="M214" t="s">
        <v>78</v>
      </c>
      <c r="N214" t="s">
        <v>35</v>
      </c>
      <c r="O214" t="s">
        <v>23</v>
      </c>
      <c r="P214" t="str">
        <f t="shared" si="44"/>
        <v>Yes</v>
      </c>
      <c r="Q214" t="str">
        <f t="shared" si="45"/>
        <v>No</v>
      </c>
      <c r="R214" t="str">
        <f t="shared" si="46"/>
        <v>No</v>
      </c>
      <c r="S214">
        <v>2</v>
      </c>
      <c r="T214" t="s">
        <v>185</v>
      </c>
      <c r="U214" t="s">
        <v>580</v>
      </c>
      <c r="V214" t="str">
        <f t="shared" si="47"/>
        <v>Non Intersection</v>
      </c>
      <c r="W214" t="s">
        <v>581</v>
      </c>
      <c r="X214">
        <v>42.375729</v>
      </c>
      <c r="Y214">
        <v>-71.120777000000004</v>
      </c>
      <c r="Z214" t="s">
        <v>582</v>
      </c>
    </row>
    <row r="215" spans="1:26">
      <c r="A215">
        <v>23874</v>
      </c>
      <c r="B215" s="1">
        <v>40241.682627314818</v>
      </c>
      <c r="C215" s="1">
        <f t="shared" si="36"/>
        <v>40179</v>
      </c>
      <c r="D215" s="4">
        <f t="shared" si="37"/>
        <v>0.17499999999999999</v>
      </c>
      <c r="E215" s="3">
        <f t="shared" si="38"/>
        <v>2010</v>
      </c>
      <c r="F215" s="3">
        <f t="shared" si="39"/>
        <v>3</v>
      </c>
      <c r="G215" s="3">
        <f t="shared" si="40"/>
        <v>4</v>
      </c>
      <c r="H215" s="3">
        <f t="shared" si="41"/>
        <v>16</v>
      </c>
      <c r="I215" s="3">
        <f t="shared" si="42"/>
        <v>22</v>
      </c>
      <c r="J215" s="3">
        <f t="shared" si="43"/>
        <v>5</v>
      </c>
      <c r="K215" s="3" t="str">
        <f>IF(AND(D215&gt;='Season Lookup'!$D$15,D215&lt;'Season Lookup'!$D$16),"Spring",IF(AND(D215&gt;='Season Lookup'!$D$16,D215&lt;'Season Lookup'!$D$17),"Summer",IF(AND(D215&gt;='Season Lookup'!$D$17,D215&lt;'Season Lookup'!$D$18),"Fall",IF(OR(D215&gt;='Season Lookup'!$D$18,D215&lt;'Season Lookup'!$D$15),"Winter"))))</f>
        <v>Winter</v>
      </c>
      <c r="L215" s="3" t="str">
        <f>VLOOKUP(F215,'Season Lookup'!$A$1:$B$13,2,0)</f>
        <v>Spring</v>
      </c>
      <c r="M215" t="s">
        <v>82</v>
      </c>
      <c r="N215" t="s">
        <v>13</v>
      </c>
      <c r="O215" t="s">
        <v>132</v>
      </c>
      <c r="P215" t="str">
        <f t="shared" si="44"/>
        <v>Yes</v>
      </c>
      <c r="Q215" t="str">
        <f t="shared" si="45"/>
        <v>Yes</v>
      </c>
      <c r="R215" t="str">
        <f t="shared" si="46"/>
        <v>No</v>
      </c>
      <c r="S215">
        <v>1310</v>
      </c>
      <c r="T215" t="s">
        <v>19</v>
      </c>
      <c r="V215" t="str">
        <f t="shared" si="47"/>
        <v>Non Intersection</v>
      </c>
      <c r="W215" t="s">
        <v>583</v>
      </c>
      <c r="X215">
        <v>42.373449999999998</v>
      </c>
      <c r="Y215">
        <v>-71.099502999999999</v>
      </c>
      <c r="Z215" t="s">
        <v>584</v>
      </c>
    </row>
    <row r="216" spans="1:26">
      <c r="A216">
        <v>23878</v>
      </c>
      <c r="B216" s="1">
        <v>40241.318055555559</v>
      </c>
      <c r="C216" s="1">
        <f t="shared" si="36"/>
        <v>40179</v>
      </c>
      <c r="D216" s="4">
        <f t="shared" si="37"/>
        <v>0.17499999999999999</v>
      </c>
      <c r="E216" s="3">
        <f t="shared" si="38"/>
        <v>2010</v>
      </c>
      <c r="F216" s="3">
        <f t="shared" si="39"/>
        <v>3</v>
      </c>
      <c r="G216" s="3">
        <f t="shared" si="40"/>
        <v>4</v>
      </c>
      <c r="H216" s="3">
        <f t="shared" si="41"/>
        <v>7</v>
      </c>
      <c r="I216" s="3">
        <f t="shared" si="42"/>
        <v>38</v>
      </c>
      <c r="J216" s="3">
        <f t="shared" si="43"/>
        <v>5</v>
      </c>
      <c r="K216" s="3" t="str">
        <f>IF(AND(D216&gt;='Season Lookup'!$D$15,D216&lt;'Season Lookup'!$D$16),"Spring",IF(AND(D216&gt;='Season Lookup'!$D$16,D216&lt;'Season Lookup'!$D$17),"Summer",IF(AND(D216&gt;='Season Lookup'!$D$17,D216&lt;'Season Lookup'!$D$18),"Fall",IF(OR(D216&gt;='Season Lookup'!$D$18,D216&lt;'Season Lookup'!$D$15),"Winter"))))</f>
        <v>Winter</v>
      </c>
      <c r="L216" s="3" t="str">
        <f>VLOOKUP(F216,'Season Lookup'!$A$1:$B$13,2,0)</f>
        <v>Spring</v>
      </c>
      <c r="M216" t="s">
        <v>78</v>
      </c>
      <c r="N216" t="s">
        <v>13</v>
      </c>
      <c r="O216" t="s">
        <v>13</v>
      </c>
      <c r="P216" t="str">
        <f t="shared" si="44"/>
        <v>Yes</v>
      </c>
      <c r="Q216" t="str">
        <f t="shared" si="45"/>
        <v>No</v>
      </c>
      <c r="R216" t="str">
        <f t="shared" si="46"/>
        <v>No</v>
      </c>
      <c r="S216">
        <v>699</v>
      </c>
      <c r="T216" t="s">
        <v>198</v>
      </c>
      <c r="V216" t="str">
        <f t="shared" si="47"/>
        <v>Non Intersection</v>
      </c>
      <c r="W216" t="s">
        <v>585</v>
      </c>
      <c r="X216">
        <v>42.375056999999998</v>
      </c>
      <c r="Y216">
        <v>-71.148745000000005</v>
      </c>
      <c r="Z216" t="s">
        <v>586</v>
      </c>
    </row>
    <row r="217" spans="1:26">
      <c r="A217">
        <v>23880</v>
      </c>
      <c r="B217" s="1">
        <v>40241.872210648151</v>
      </c>
      <c r="C217" s="1">
        <f t="shared" si="36"/>
        <v>40179</v>
      </c>
      <c r="D217" s="4">
        <f t="shared" si="37"/>
        <v>0.17499999999999999</v>
      </c>
      <c r="E217" s="3">
        <f t="shared" si="38"/>
        <v>2010</v>
      </c>
      <c r="F217" s="3">
        <f t="shared" si="39"/>
        <v>3</v>
      </c>
      <c r="G217" s="3">
        <f t="shared" si="40"/>
        <v>4</v>
      </c>
      <c r="H217" s="3">
        <f t="shared" si="41"/>
        <v>20</v>
      </c>
      <c r="I217" s="3">
        <f t="shared" si="42"/>
        <v>55</v>
      </c>
      <c r="J217" s="3">
        <f t="shared" si="43"/>
        <v>5</v>
      </c>
      <c r="K217" s="3" t="str">
        <f>IF(AND(D217&gt;='Season Lookup'!$D$15,D217&lt;'Season Lookup'!$D$16),"Spring",IF(AND(D217&gt;='Season Lookup'!$D$16,D217&lt;'Season Lookup'!$D$17),"Summer",IF(AND(D217&gt;='Season Lookup'!$D$17,D217&lt;'Season Lookup'!$D$18),"Fall",IF(OR(D217&gt;='Season Lookup'!$D$18,D217&lt;'Season Lookup'!$D$15),"Winter"))))</f>
        <v>Winter</v>
      </c>
      <c r="L217" s="3" t="str">
        <f>VLOOKUP(F217,'Season Lookup'!$A$1:$B$13,2,0)</f>
        <v>Spring</v>
      </c>
      <c r="M217" t="s">
        <v>78</v>
      </c>
      <c r="N217" t="s">
        <v>13</v>
      </c>
      <c r="O217" t="s">
        <v>152</v>
      </c>
      <c r="P217" t="str">
        <f t="shared" si="44"/>
        <v>Yes</v>
      </c>
      <c r="Q217" t="str">
        <f t="shared" si="45"/>
        <v>No</v>
      </c>
      <c r="R217" t="str">
        <f t="shared" si="46"/>
        <v>Yes</v>
      </c>
      <c r="S217" s="2">
        <v>42278</v>
      </c>
      <c r="T217" t="s">
        <v>74</v>
      </c>
      <c r="U217" t="s">
        <v>587</v>
      </c>
      <c r="V217" t="str">
        <f t="shared" si="47"/>
        <v>Non Intersection</v>
      </c>
      <c r="W217" t="s">
        <v>588</v>
      </c>
      <c r="X217">
        <v>42.366273</v>
      </c>
      <c r="Y217">
        <v>-71.091853999999998</v>
      </c>
      <c r="Z217" t="s">
        <v>589</v>
      </c>
    </row>
    <row r="218" spans="1:26">
      <c r="A218">
        <v>23891</v>
      </c>
      <c r="B218" s="1">
        <v>40241.615960648145</v>
      </c>
      <c r="C218" s="1">
        <f t="shared" si="36"/>
        <v>40179</v>
      </c>
      <c r="D218" s="4">
        <f t="shared" si="37"/>
        <v>0.17499999999999999</v>
      </c>
      <c r="E218" s="3">
        <f t="shared" si="38"/>
        <v>2010</v>
      </c>
      <c r="F218" s="3">
        <f t="shared" si="39"/>
        <v>3</v>
      </c>
      <c r="G218" s="3">
        <f t="shared" si="40"/>
        <v>4</v>
      </c>
      <c r="H218" s="3">
        <f t="shared" si="41"/>
        <v>14</v>
      </c>
      <c r="I218" s="3">
        <f t="shared" si="42"/>
        <v>46</v>
      </c>
      <c r="J218" s="3">
        <f t="shared" si="43"/>
        <v>5</v>
      </c>
      <c r="K218" s="3" t="str">
        <f>IF(AND(D218&gt;='Season Lookup'!$D$15,D218&lt;'Season Lookup'!$D$16),"Spring",IF(AND(D218&gt;='Season Lookup'!$D$16,D218&lt;'Season Lookup'!$D$17),"Summer",IF(AND(D218&gt;='Season Lookup'!$D$17,D218&lt;'Season Lookup'!$D$18),"Fall",IF(OR(D218&gt;='Season Lookup'!$D$18,D218&lt;'Season Lookup'!$D$15),"Winter"))))</f>
        <v>Winter</v>
      </c>
      <c r="L218" s="3" t="str">
        <f>VLOOKUP(F218,'Season Lookup'!$A$1:$B$13,2,0)</f>
        <v>Spring</v>
      </c>
      <c r="M218" t="s">
        <v>78</v>
      </c>
      <c r="N218" t="s">
        <v>13</v>
      </c>
      <c r="O218" t="s">
        <v>13</v>
      </c>
      <c r="P218" t="str">
        <f t="shared" si="44"/>
        <v>Yes</v>
      </c>
      <c r="Q218" t="str">
        <f t="shared" si="45"/>
        <v>No</v>
      </c>
      <c r="R218" t="str">
        <f t="shared" si="46"/>
        <v>No</v>
      </c>
      <c r="S218">
        <v>55</v>
      </c>
      <c r="T218" t="s">
        <v>105</v>
      </c>
      <c r="V218" t="str">
        <f t="shared" si="47"/>
        <v>Non Intersection</v>
      </c>
      <c r="W218" t="s">
        <v>590</v>
      </c>
      <c r="X218">
        <v>42.363846000000002</v>
      </c>
      <c r="Y218">
        <v>-71.085722000000004</v>
      </c>
      <c r="Z218" t="s">
        <v>591</v>
      </c>
    </row>
    <row r="219" spans="1:26">
      <c r="A219">
        <v>23908</v>
      </c>
      <c r="B219" s="1">
        <v>40241.618043981478</v>
      </c>
      <c r="C219" s="1">
        <f t="shared" si="36"/>
        <v>40179</v>
      </c>
      <c r="D219" s="4">
        <f t="shared" si="37"/>
        <v>0.17499999999999999</v>
      </c>
      <c r="E219" s="3">
        <f t="shared" si="38"/>
        <v>2010</v>
      </c>
      <c r="F219" s="3">
        <f t="shared" si="39"/>
        <v>3</v>
      </c>
      <c r="G219" s="3">
        <f t="shared" si="40"/>
        <v>4</v>
      </c>
      <c r="H219" s="3">
        <f t="shared" si="41"/>
        <v>14</v>
      </c>
      <c r="I219" s="3">
        <f t="shared" si="42"/>
        <v>49</v>
      </c>
      <c r="J219" s="3">
        <f t="shared" si="43"/>
        <v>5</v>
      </c>
      <c r="K219" s="3" t="str">
        <f>IF(AND(D219&gt;='Season Lookup'!$D$15,D219&lt;'Season Lookup'!$D$16),"Spring",IF(AND(D219&gt;='Season Lookup'!$D$16,D219&lt;'Season Lookup'!$D$17),"Summer",IF(AND(D219&gt;='Season Lookup'!$D$17,D219&lt;'Season Lookup'!$D$18),"Fall",IF(OR(D219&gt;='Season Lookup'!$D$18,D219&lt;'Season Lookup'!$D$15),"Winter"))))</f>
        <v>Winter</v>
      </c>
      <c r="L219" s="3" t="str">
        <f>VLOOKUP(F219,'Season Lookup'!$A$1:$B$13,2,0)</f>
        <v>Spring</v>
      </c>
      <c r="M219" t="s">
        <v>82</v>
      </c>
      <c r="N219" t="s">
        <v>13</v>
      </c>
      <c r="O219" t="s">
        <v>13</v>
      </c>
      <c r="P219" t="str">
        <f t="shared" si="44"/>
        <v>Yes</v>
      </c>
      <c r="Q219" t="str">
        <f t="shared" si="45"/>
        <v>No</v>
      </c>
      <c r="R219" t="str">
        <f t="shared" si="46"/>
        <v>No</v>
      </c>
      <c r="T219" t="s">
        <v>189</v>
      </c>
      <c r="U219" t="s">
        <v>19</v>
      </c>
      <c r="V219" t="str">
        <f t="shared" si="47"/>
        <v>Intersection</v>
      </c>
      <c r="W219" t="s">
        <v>331</v>
      </c>
      <c r="X219">
        <v>42.372750000000003</v>
      </c>
      <c r="Y219">
        <v>-71.093288000000001</v>
      </c>
      <c r="Z219" t="s">
        <v>245</v>
      </c>
    </row>
    <row r="220" spans="1:26">
      <c r="A220">
        <v>23927</v>
      </c>
      <c r="B220" s="1">
        <v>40242.638888888891</v>
      </c>
      <c r="C220" s="1">
        <f t="shared" si="36"/>
        <v>40179</v>
      </c>
      <c r="D220" s="4">
        <f t="shared" si="37"/>
        <v>0.17777777777777778</v>
      </c>
      <c r="E220" s="3">
        <f t="shared" si="38"/>
        <v>2010</v>
      </c>
      <c r="F220" s="3">
        <f t="shared" si="39"/>
        <v>3</v>
      </c>
      <c r="G220" s="3">
        <f t="shared" si="40"/>
        <v>5</v>
      </c>
      <c r="H220" s="3">
        <f t="shared" si="41"/>
        <v>15</v>
      </c>
      <c r="I220" s="3">
        <f t="shared" si="42"/>
        <v>20</v>
      </c>
      <c r="J220" s="3">
        <f t="shared" si="43"/>
        <v>6</v>
      </c>
      <c r="K220" s="3" t="str">
        <f>IF(AND(D220&gt;='Season Lookup'!$D$15,D220&lt;'Season Lookup'!$D$16),"Spring",IF(AND(D220&gt;='Season Lookup'!$D$16,D220&lt;'Season Lookup'!$D$17),"Summer",IF(AND(D220&gt;='Season Lookup'!$D$17,D220&lt;'Season Lookup'!$D$18),"Fall",IF(OR(D220&gt;='Season Lookup'!$D$18,D220&lt;'Season Lookup'!$D$15),"Winter"))))</f>
        <v>Winter</v>
      </c>
      <c r="L220" s="3" t="str">
        <f>VLOOKUP(F220,'Season Lookup'!$A$1:$B$13,2,0)</f>
        <v>Spring</v>
      </c>
      <c r="M220" t="s">
        <v>12</v>
      </c>
      <c r="N220" t="s">
        <v>13</v>
      </c>
      <c r="O220" t="s">
        <v>36</v>
      </c>
      <c r="P220" t="str">
        <f t="shared" si="44"/>
        <v>Yes</v>
      </c>
      <c r="Q220" t="str">
        <f t="shared" si="45"/>
        <v>No</v>
      </c>
      <c r="R220" t="str">
        <f t="shared" si="46"/>
        <v>No</v>
      </c>
      <c r="S220">
        <v>125</v>
      </c>
      <c r="T220" t="s">
        <v>147</v>
      </c>
      <c r="V220" t="str">
        <f t="shared" si="47"/>
        <v>Non Intersection</v>
      </c>
      <c r="W220" t="s">
        <v>592</v>
      </c>
      <c r="X220">
        <v>42.367218000000001</v>
      </c>
      <c r="Y220">
        <v>-71.085971999999998</v>
      </c>
      <c r="Z220" t="s">
        <v>593</v>
      </c>
    </row>
    <row r="221" spans="1:26">
      <c r="A221">
        <v>23875</v>
      </c>
      <c r="B221" s="1">
        <v>40242.125</v>
      </c>
      <c r="C221" s="1">
        <f t="shared" si="36"/>
        <v>40179</v>
      </c>
      <c r="D221" s="4">
        <f t="shared" si="37"/>
        <v>0.17777777777777778</v>
      </c>
      <c r="E221" s="3">
        <f t="shared" si="38"/>
        <v>2010</v>
      </c>
      <c r="F221" s="3">
        <f t="shared" si="39"/>
        <v>3</v>
      </c>
      <c r="G221" s="3">
        <f t="shared" si="40"/>
        <v>5</v>
      </c>
      <c r="H221" s="3">
        <f t="shared" si="41"/>
        <v>3</v>
      </c>
      <c r="I221" s="3">
        <f t="shared" si="42"/>
        <v>0</v>
      </c>
      <c r="J221" s="3">
        <f t="shared" si="43"/>
        <v>6</v>
      </c>
      <c r="K221" s="3" t="str">
        <f>IF(AND(D221&gt;='Season Lookup'!$D$15,D221&lt;'Season Lookup'!$D$16),"Spring",IF(AND(D221&gt;='Season Lookup'!$D$16,D221&lt;'Season Lookup'!$D$17),"Summer",IF(AND(D221&gt;='Season Lookup'!$D$17,D221&lt;'Season Lookup'!$D$18),"Fall",IF(OR(D221&gt;='Season Lookup'!$D$18,D221&lt;'Season Lookup'!$D$15),"Winter"))))</f>
        <v>Winter</v>
      </c>
      <c r="L221" s="3" t="str">
        <f>VLOOKUP(F221,'Season Lookup'!$A$1:$B$13,2,0)</f>
        <v>Spring</v>
      </c>
      <c r="M221" t="s">
        <v>12</v>
      </c>
      <c r="N221" t="s">
        <v>13</v>
      </c>
      <c r="O221" t="s">
        <v>36</v>
      </c>
      <c r="P221" t="str">
        <f t="shared" si="44"/>
        <v>Yes</v>
      </c>
      <c r="Q221" t="str">
        <f t="shared" si="45"/>
        <v>No</v>
      </c>
      <c r="R221" t="str">
        <f t="shared" si="46"/>
        <v>No</v>
      </c>
      <c r="T221" t="s">
        <v>288</v>
      </c>
      <c r="U221" t="s">
        <v>105</v>
      </c>
      <c r="V221" t="str">
        <f t="shared" si="47"/>
        <v>Intersection</v>
      </c>
      <c r="W221" t="s">
        <v>307</v>
      </c>
      <c r="X221">
        <v>42.364801999999997</v>
      </c>
      <c r="Y221">
        <v>-71.089412999999993</v>
      </c>
      <c r="Z221" t="s">
        <v>308</v>
      </c>
    </row>
    <row r="222" spans="1:26">
      <c r="A222">
        <v>23879</v>
      </c>
      <c r="B222" s="1">
        <v>40242.458333333336</v>
      </c>
      <c r="C222" s="1">
        <f t="shared" si="36"/>
        <v>40179</v>
      </c>
      <c r="D222" s="4">
        <f t="shared" si="37"/>
        <v>0.17777777777777778</v>
      </c>
      <c r="E222" s="3">
        <f t="shared" si="38"/>
        <v>2010</v>
      </c>
      <c r="F222" s="3">
        <f t="shared" si="39"/>
        <v>3</v>
      </c>
      <c r="G222" s="3">
        <f t="shared" si="40"/>
        <v>5</v>
      </c>
      <c r="H222" s="3">
        <f t="shared" si="41"/>
        <v>11</v>
      </c>
      <c r="I222" s="3">
        <f t="shared" si="42"/>
        <v>0</v>
      </c>
      <c r="J222" s="3">
        <f t="shared" si="43"/>
        <v>6</v>
      </c>
      <c r="K222" s="3" t="str">
        <f>IF(AND(D222&gt;='Season Lookup'!$D$15,D222&lt;'Season Lookup'!$D$16),"Spring",IF(AND(D222&gt;='Season Lookup'!$D$16,D222&lt;'Season Lookup'!$D$17),"Summer",IF(AND(D222&gt;='Season Lookup'!$D$17,D222&lt;'Season Lookup'!$D$18),"Fall",IF(OR(D222&gt;='Season Lookup'!$D$18,D222&lt;'Season Lookup'!$D$15),"Winter"))))</f>
        <v>Winter</v>
      </c>
      <c r="L222" s="3" t="str">
        <f>VLOOKUP(F222,'Season Lookup'!$A$1:$B$13,2,0)</f>
        <v>Spring</v>
      </c>
      <c r="M222" t="s">
        <v>12</v>
      </c>
      <c r="N222" t="s">
        <v>13</v>
      </c>
      <c r="O222" t="s">
        <v>13</v>
      </c>
      <c r="P222" t="str">
        <f t="shared" si="44"/>
        <v>Yes</v>
      </c>
      <c r="Q222" t="str">
        <f t="shared" si="45"/>
        <v>No</v>
      </c>
      <c r="R222" t="str">
        <f t="shared" si="46"/>
        <v>No</v>
      </c>
      <c r="T222" t="s">
        <v>185</v>
      </c>
      <c r="U222" t="s">
        <v>296</v>
      </c>
      <c r="V222" t="str">
        <f t="shared" si="47"/>
        <v>Intersection</v>
      </c>
      <c r="W222" t="s">
        <v>594</v>
      </c>
      <c r="X222">
        <v>42.376564000000002</v>
      </c>
      <c r="Y222">
        <v>-71.122185000000002</v>
      </c>
      <c r="Z222" t="s">
        <v>298</v>
      </c>
    </row>
    <row r="223" spans="1:26">
      <c r="A223">
        <v>23881</v>
      </c>
      <c r="B223" s="1">
        <v>40242.663194444445</v>
      </c>
      <c r="C223" s="1">
        <f t="shared" si="36"/>
        <v>40179</v>
      </c>
      <c r="D223" s="4">
        <f t="shared" si="37"/>
        <v>0.17777777777777778</v>
      </c>
      <c r="E223" s="3">
        <f t="shared" si="38"/>
        <v>2010</v>
      </c>
      <c r="F223" s="3">
        <f t="shared" si="39"/>
        <v>3</v>
      </c>
      <c r="G223" s="3">
        <f t="shared" si="40"/>
        <v>5</v>
      </c>
      <c r="H223" s="3">
        <f t="shared" si="41"/>
        <v>15</v>
      </c>
      <c r="I223" s="3">
        <f t="shared" si="42"/>
        <v>55</v>
      </c>
      <c r="J223" s="3">
        <f t="shared" si="43"/>
        <v>6</v>
      </c>
      <c r="K223" s="3" t="str">
        <f>IF(AND(D223&gt;='Season Lookup'!$D$15,D223&lt;'Season Lookup'!$D$16),"Spring",IF(AND(D223&gt;='Season Lookup'!$D$16,D223&lt;'Season Lookup'!$D$17),"Summer",IF(AND(D223&gt;='Season Lookup'!$D$17,D223&lt;'Season Lookup'!$D$18),"Fall",IF(OR(D223&gt;='Season Lookup'!$D$18,D223&lt;'Season Lookup'!$D$15),"Winter"))))</f>
        <v>Winter</v>
      </c>
      <c r="L223" s="3" t="str">
        <f>VLOOKUP(F223,'Season Lookup'!$A$1:$B$13,2,0)</f>
        <v>Spring</v>
      </c>
      <c r="M223" t="s">
        <v>12</v>
      </c>
      <c r="N223" t="s">
        <v>549</v>
      </c>
      <c r="O223" t="s">
        <v>13</v>
      </c>
      <c r="P223" t="str">
        <f t="shared" si="44"/>
        <v>Yes</v>
      </c>
      <c r="Q223" t="str">
        <f t="shared" si="45"/>
        <v>No</v>
      </c>
      <c r="R223" t="str">
        <f t="shared" si="46"/>
        <v>No</v>
      </c>
      <c r="T223" t="s">
        <v>14</v>
      </c>
      <c r="U223" t="s">
        <v>189</v>
      </c>
      <c r="V223" t="str">
        <f t="shared" si="47"/>
        <v>Intersection</v>
      </c>
      <c r="W223" t="s">
        <v>595</v>
      </c>
      <c r="X223">
        <v>42.361389000000003</v>
      </c>
      <c r="Y223">
        <v>-71.096952999999999</v>
      </c>
      <c r="Z223" t="s">
        <v>596</v>
      </c>
    </row>
    <row r="224" spans="1:26">
      <c r="A224">
        <v>23882</v>
      </c>
      <c r="B224" s="1">
        <v>40242.801388888889</v>
      </c>
      <c r="C224" s="1">
        <f t="shared" si="36"/>
        <v>40179</v>
      </c>
      <c r="D224" s="4">
        <f t="shared" si="37"/>
        <v>0.17777777777777778</v>
      </c>
      <c r="E224" s="3">
        <f t="shared" si="38"/>
        <v>2010</v>
      </c>
      <c r="F224" s="3">
        <f t="shared" si="39"/>
        <v>3</v>
      </c>
      <c r="G224" s="3">
        <f t="shared" si="40"/>
        <v>5</v>
      </c>
      <c r="H224" s="3">
        <f t="shared" si="41"/>
        <v>19</v>
      </c>
      <c r="I224" s="3">
        <f t="shared" si="42"/>
        <v>14</v>
      </c>
      <c r="J224" s="3">
        <f t="shared" si="43"/>
        <v>6</v>
      </c>
      <c r="K224" s="3" t="str">
        <f>IF(AND(D224&gt;='Season Lookup'!$D$15,D224&lt;'Season Lookup'!$D$16),"Spring",IF(AND(D224&gt;='Season Lookup'!$D$16,D224&lt;'Season Lookup'!$D$17),"Summer",IF(AND(D224&gt;='Season Lookup'!$D$17,D224&lt;'Season Lookup'!$D$18),"Fall",IF(OR(D224&gt;='Season Lookup'!$D$18,D224&lt;'Season Lookup'!$D$15),"Winter"))))</f>
        <v>Winter</v>
      </c>
      <c r="L224" s="3" t="str">
        <f>VLOOKUP(F224,'Season Lookup'!$A$1:$B$13,2,0)</f>
        <v>Spring</v>
      </c>
      <c r="M224" t="s">
        <v>12</v>
      </c>
      <c r="N224" t="s">
        <v>13</v>
      </c>
      <c r="O224" t="s">
        <v>13</v>
      </c>
      <c r="P224" t="str">
        <f t="shared" si="44"/>
        <v>Yes</v>
      </c>
      <c r="Q224" t="str">
        <f t="shared" si="45"/>
        <v>No</v>
      </c>
      <c r="R224" t="str">
        <f t="shared" si="46"/>
        <v>No</v>
      </c>
      <c r="T224" t="s">
        <v>587</v>
      </c>
      <c r="U224" t="s">
        <v>75</v>
      </c>
      <c r="V224" t="str">
        <f t="shared" si="47"/>
        <v>Intersection</v>
      </c>
      <c r="W224" t="s">
        <v>597</v>
      </c>
      <c r="X224">
        <v>42.374290000000002</v>
      </c>
      <c r="Y224">
        <v>-71.094746999999998</v>
      </c>
      <c r="Z224" t="s">
        <v>598</v>
      </c>
    </row>
    <row r="225" spans="1:26">
      <c r="A225">
        <v>23883</v>
      </c>
      <c r="B225" s="1">
        <v>40242.899293981478</v>
      </c>
      <c r="C225" s="1">
        <f t="shared" si="36"/>
        <v>40179</v>
      </c>
      <c r="D225" s="4">
        <f t="shared" si="37"/>
        <v>0.17777777777777778</v>
      </c>
      <c r="E225" s="3">
        <f t="shared" si="38"/>
        <v>2010</v>
      </c>
      <c r="F225" s="3">
        <f t="shared" si="39"/>
        <v>3</v>
      </c>
      <c r="G225" s="3">
        <f t="shared" si="40"/>
        <v>5</v>
      </c>
      <c r="H225" s="3">
        <f t="shared" si="41"/>
        <v>21</v>
      </c>
      <c r="I225" s="3">
        <f t="shared" si="42"/>
        <v>34</v>
      </c>
      <c r="J225" s="3">
        <f t="shared" si="43"/>
        <v>6</v>
      </c>
      <c r="K225" s="3" t="str">
        <f>IF(AND(D225&gt;='Season Lookup'!$D$15,D225&lt;'Season Lookup'!$D$16),"Spring",IF(AND(D225&gt;='Season Lookup'!$D$16,D225&lt;'Season Lookup'!$D$17),"Summer",IF(AND(D225&gt;='Season Lookup'!$D$17,D225&lt;'Season Lookup'!$D$18),"Fall",IF(OR(D225&gt;='Season Lookup'!$D$18,D225&lt;'Season Lookup'!$D$15),"Winter"))))</f>
        <v>Winter</v>
      </c>
      <c r="L225" s="3" t="str">
        <f>VLOOKUP(F225,'Season Lookup'!$A$1:$B$13,2,0)</f>
        <v>Spring</v>
      </c>
      <c r="M225" t="s">
        <v>12</v>
      </c>
      <c r="N225" t="s">
        <v>18</v>
      </c>
      <c r="O225" t="s">
        <v>573</v>
      </c>
      <c r="P225" t="str">
        <f t="shared" si="44"/>
        <v>Yes</v>
      </c>
      <c r="Q225" t="str">
        <f t="shared" si="45"/>
        <v>No</v>
      </c>
      <c r="R225" t="str">
        <f t="shared" si="46"/>
        <v>No</v>
      </c>
      <c r="S225">
        <v>567</v>
      </c>
      <c r="T225" t="s">
        <v>14</v>
      </c>
      <c r="V225" t="str">
        <f t="shared" si="47"/>
        <v>Non Intersection</v>
      </c>
      <c r="W225" t="s">
        <v>599</v>
      </c>
      <c r="X225">
        <v>42.364848000000002</v>
      </c>
      <c r="Y225">
        <v>-71.10248</v>
      </c>
      <c r="Z225" t="s">
        <v>600</v>
      </c>
    </row>
    <row r="226" spans="1:26">
      <c r="A226">
        <v>23884</v>
      </c>
      <c r="B226" s="1">
        <v>40242.956250000003</v>
      </c>
      <c r="C226" s="1">
        <f t="shared" si="36"/>
        <v>40179</v>
      </c>
      <c r="D226" s="4">
        <f t="shared" si="37"/>
        <v>0.17777777777777778</v>
      </c>
      <c r="E226" s="3">
        <f t="shared" si="38"/>
        <v>2010</v>
      </c>
      <c r="F226" s="3">
        <f t="shared" si="39"/>
        <v>3</v>
      </c>
      <c r="G226" s="3">
        <f t="shared" si="40"/>
        <v>5</v>
      </c>
      <c r="H226" s="3">
        <f t="shared" si="41"/>
        <v>22</v>
      </c>
      <c r="I226" s="3">
        <f t="shared" si="42"/>
        <v>57</v>
      </c>
      <c r="J226" s="3">
        <f t="shared" si="43"/>
        <v>6</v>
      </c>
      <c r="K226" s="3" t="str">
        <f>IF(AND(D226&gt;='Season Lookup'!$D$15,D226&lt;'Season Lookup'!$D$16),"Spring",IF(AND(D226&gt;='Season Lookup'!$D$16,D226&lt;'Season Lookup'!$D$17),"Summer",IF(AND(D226&gt;='Season Lookup'!$D$17,D226&lt;'Season Lookup'!$D$18),"Fall",IF(OR(D226&gt;='Season Lookup'!$D$18,D226&lt;'Season Lookup'!$D$15),"Winter"))))</f>
        <v>Winter</v>
      </c>
      <c r="L226" s="3" t="str">
        <f>VLOOKUP(F226,'Season Lookup'!$A$1:$B$13,2,0)</f>
        <v>Spring</v>
      </c>
      <c r="M226" t="s">
        <v>12</v>
      </c>
      <c r="N226" t="s">
        <v>13</v>
      </c>
      <c r="O226" t="s">
        <v>13</v>
      </c>
      <c r="P226" t="str">
        <f t="shared" si="44"/>
        <v>Yes</v>
      </c>
      <c r="Q226" t="str">
        <f t="shared" si="45"/>
        <v>No</v>
      </c>
      <c r="R226" t="str">
        <f t="shared" si="46"/>
        <v>No</v>
      </c>
      <c r="T226" t="s">
        <v>14</v>
      </c>
      <c r="U226" t="s">
        <v>601</v>
      </c>
      <c r="V226" t="str">
        <f t="shared" si="47"/>
        <v>Intersection</v>
      </c>
      <c r="W226" t="s">
        <v>602</v>
      </c>
      <c r="X226">
        <v>42.397973</v>
      </c>
      <c r="Y226">
        <v>-71.130897000000004</v>
      </c>
      <c r="Z226" t="s">
        <v>603</v>
      </c>
    </row>
    <row r="227" spans="1:26">
      <c r="A227">
        <v>23926</v>
      </c>
      <c r="B227" s="1">
        <v>40243.458333333336</v>
      </c>
      <c r="C227" s="1">
        <f t="shared" si="36"/>
        <v>40179</v>
      </c>
      <c r="D227" s="4">
        <f t="shared" si="37"/>
        <v>0.18055555555555555</v>
      </c>
      <c r="E227" s="3">
        <f t="shared" si="38"/>
        <v>2010</v>
      </c>
      <c r="F227" s="3">
        <f t="shared" si="39"/>
        <v>3</v>
      </c>
      <c r="G227" s="3">
        <f t="shared" si="40"/>
        <v>6</v>
      </c>
      <c r="H227" s="3">
        <f t="shared" si="41"/>
        <v>11</v>
      </c>
      <c r="I227" s="3">
        <f t="shared" si="42"/>
        <v>0</v>
      </c>
      <c r="J227" s="3">
        <f t="shared" si="43"/>
        <v>7</v>
      </c>
      <c r="K227" s="3" t="str">
        <f>IF(AND(D227&gt;='Season Lookup'!$D$15,D227&lt;'Season Lookup'!$D$16),"Spring",IF(AND(D227&gt;='Season Lookup'!$D$16,D227&lt;'Season Lookup'!$D$17),"Summer",IF(AND(D227&gt;='Season Lookup'!$D$17,D227&lt;'Season Lookup'!$D$18),"Fall",IF(OR(D227&gt;='Season Lookup'!$D$18,D227&lt;'Season Lookup'!$D$15),"Winter"))))</f>
        <v>Winter</v>
      </c>
      <c r="L227" s="3" t="str">
        <f>VLOOKUP(F227,'Season Lookup'!$A$1:$B$13,2,0)</f>
        <v>Spring</v>
      </c>
      <c r="M227" t="s">
        <v>31</v>
      </c>
      <c r="N227" t="s">
        <v>13</v>
      </c>
      <c r="O227" t="s">
        <v>13</v>
      </c>
      <c r="P227" t="str">
        <f t="shared" si="44"/>
        <v>Yes</v>
      </c>
      <c r="Q227" t="str">
        <f t="shared" si="45"/>
        <v>No</v>
      </c>
      <c r="R227" t="str">
        <f t="shared" si="46"/>
        <v>No</v>
      </c>
      <c r="T227" t="s">
        <v>170</v>
      </c>
      <c r="V227" t="str">
        <f t="shared" si="47"/>
        <v>Intersection</v>
      </c>
      <c r="W227" t="s">
        <v>604</v>
      </c>
      <c r="X227">
        <v>0</v>
      </c>
      <c r="Y227">
        <v>0</v>
      </c>
      <c r="Z227" t="s">
        <v>81</v>
      </c>
    </row>
    <row r="228" spans="1:26">
      <c r="A228">
        <v>23886</v>
      </c>
      <c r="B228" s="1">
        <v>40243.592361111114</v>
      </c>
      <c r="C228" s="1">
        <f t="shared" si="36"/>
        <v>40179</v>
      </c>
      <c r="D228" s="4">
        <f t="shared" si="37"/>
        <v>0.18055555555555555</v>
      </c>
      <c r="E228" s="3">
        <f t="shared" si="38"/>
        <v>2010</v>
      </c>
      <c r="F228" s="3">
        <f t="shared" si="39"/>
        <v>3</v>
      </c>
      <c r="G228" s="3">
        <f t="shared" si="40"/>
        <v>6</v>
      </c>
      <c r="H228" s="3">
        <f t="shared" si="41"/>
        <v>14</v>
      </c>
      <c r="I228" s="3">
        <f t="shared" si="42"/>
        <v>13</v>
      </c>
      <c r="J228" s="3">
        <f t="shared" si="43"/>
        <v>7</v>
      </c>
      <c r="K228" s="3" t="str">
        <f>IF(AND(D228&gt;='Season Lookup'!$D$15,D228&lt;'Season Lookup'!$D$16),"Spring",IF(AND(D228&gt;='Season Lookup'!$D$16,D228&lt;'Season Lookup'!$D$17),"Summer",IF(AND(D228&gt;='Season Lookup'!$D$17,D228&lt;'Season Lookup'!$D$18),"Fall",IF(OR(D228&gt;='Season Lookup'!$D$18,D228&lt;'Season Lookup'!$D$15),"Winter"))))</f>
        <v>Winter</v>
      </c>
      <c r="L228" s="3" t="str">
        <f>VLOOKUP(F228,'Season Lookup'!$A$1:$B$13,2,0)</f>
        <v>Spring</v>
      </c>
      <c r="M228" t="s">
        <v>31</v>
      </c>
      <c r="N228" t="s">
        <v>13</v>
      </c>
      <c r="O228" t="s">
        <v>13</v>
      </c>
      <c r="P228" t="str">
        <f t="shared" si="44"/>
        <v>Yes</v>
      </c>
      <c r="Q228" t="str">
        <f t="shared" si="45"/>
        <v>No</v>
      </c>
      <c r="R228" t="str">
        <f t="shared" si="46"/>
        <v>No</v>
      </c>
      <c r="S228">
        <v>1010</v>
      </c>
      <c r="T228" t="s">
        <v>14</v>
      </c>
      <c r="V228" t="str">
        <f t="shared" si="47"/>
        <v>Non Intersection</v>
      </c>
      <c r="W228" t="s">
        <v>605</v>
      </c>
      <c r="X228">
        <v>42.369376000000003</v>
      </c>
      <c r="Y228">
        <v>-71.111709000000005</v>
      </c>
      <c r="Z228" t="s">
        <v>606</v>
      </c>
    </row>
    <row r="229" spans="1:26">
      <c r="A229">
        <v>23887</v>
      </c>
      <c r="B229" s="1">
        <v>40243.888888888891</v>
      </c>
      <c r="C229" s="1">
        <f t="shared" si="36"/>
        <v>40179</v>
      </c>
      <c r="D229" s="4">
        <f t="shared" si="37"/>
        <v>0.18055555555555555</v>
      </c>
      <c r="E229" s="3">
        <f t="shared" si="38"/>
        <v>2010</v>
      </c>
      <c r="F229" s="3">
        <f t="shared" si="39"/>
        <v>3</v>
      </c>
      <c r="G229" s="3">
        <f t="shared" si="40"/>
        <v>6</v>
      </c>
      <c r="H229" s="3">
        <f t="shared" si="41"/>
        <v>21</v>
      </c>
      <c r="I229" s="3">
        <f t="shared" si="42"/>
        <v>20</v>
      </c>
      <c r="J229" s="3">
        <f t="shared" si="43"/>
        <v>7</v>
      </c>
      <c r="K229" s="3" t="str">
        <f>IF(AND(D229&gt;='Season Lookup'!$D$15,D229&lt;'Season Lookup'!$D$16),"Spring",IF(AND(D229&gt;='Season Lookup'!$D$16,D229&lt;'Season Lookup'!$D$17),"Summer",IF(AND(D229&gt;='Season Lookup'!$D$17,D229&lt;'Season Lookup'!$D$18),"Fall",IF(OR(D229&gt;='Season Lookup'!$D$18,D229&lt;'Season Lookup'!$D$15),"Winter"))))</f>
        <v>Winter</v>
      </c>
      <c r="L229" s="3" t="str">
        <f>VLOOKUP(F229,'Season Lookup'!$A$1:$B$13,2,0)</f>
        <v>Spring</v>
      </c>
      <c r="M229" t="s">
        <v>31</v>
      </c>
      <c r="N229" t="s">
        <v>18</v>
      </c>
      <c r="O229" t="s">
        <v>13</v>
      </c>
      <c r="P229" t="str">
        <f t="shared" si="44"/>
        <v>Yes</v>
      </c>
      <c r="Q229" t="str">
        <f t="shared" si="45"/>
        <v>No</v>
      </c>
      <c r="R229" t="str">
        <f t="shared" si="46"/>
        <v>No</v>
      </c>
      <c r="S229">
        <v>1105</v>
      </c>
      <c r="T229" t="s">
        <v>14</v>
      </c>
      <c r="V229" t="str">
        <f t="shared" si="47"/>
        <v>Non Intersection</v>
      </c>
      <c r="W229" t="s">
        <v>607</v>
      </c>
      <c r="X229">
        <v>42.370643999999999</v>
      </c>
      <c r="Y229">
        <v>-71.113418999999993</v>
      </c>
      <c r="Z229" t="s">
        <v>608</v>
      </c>
    </row>
    <row r="230" spans="1:26">
      <c r="A230">
        <v>23888</v>
      </c>
      <c r="B230" s="1">
        <v>40243.583333333336</v>
      </c>
      <c r="C230" s="1">
        <f t="shared" si="36"/>
        <v>40179</v>
      </c>
      <c r="D230" s="4">
        <f t="shared" si="37"/>
        <v>0.18055555555555555</v>
      </c>
      <c r="E230" s="3">
        <f t="shared" si="38"/>
        <v>2010</v>
      </c>
      <c r="F230" s="3">
        <f t="shared" si="39"/>
        <v>3</v>
      </c>
      <c r="G230" s="3">
        <f t="shared" si="40"/>
        <v>6</v>
      </c>
      <c r="H230" s="3">
        <f t="shared" si="41"/>
        <v>14</v>
      </c>
      <c r="I230" s="3">
        <f t="shared" si="42"/>
        <v>0</v>
      </c>
      <c r="J230" s="3">
        <f t="shared" si="43"/>
        <v>7</v>
      </c>
      <c r="K230" s="3" t="str">
        <f>IF(AND(D230&gt;='Season Lookup'!$D$15,D230&lt;'Season Lookup'!$D$16),"Spring",IF(AND(D230&gt;='Season Lookup'!$D$16,D230&lt;'Season Lookup'!$D$17),"Summer",IF(AND(D230&gt;='Season Lookup'!$D$17,D230&lt;'Season Lookup'!$D$18),"Fall",IF(OR(D230&gt;='Season Lookup'!$D$18,D230&lt;'Season Lookup'!$D$15),"Winter"))))</f>
        <v>Winter</v>
      </c>
      <c r="L230" s="3" t="str">
        <f>VLOOKUP(F230,'Season Lookup'!$A$1:$B$13,2,0)</f>
        <v>Spring</v>
      </c>
      <c r="M230" t="s">
        <v>31</v>
      </c>
      <c r="N230" t="s">
        <v>13</v>
      </c>
      <c r="O230" t="s">
        <v>23</v>
      </c>
      <c r="P230" t="str">
        <f t="shared" si="44"/>
        <v>Yes</v>
      </c>
      <c r="Q230" t="str">
        <f t="shared" si="45"/>
        <v>No</v>
      </c>
      <c r="R230" t="str">
        <f t="shared" si="46"/>
        <v>No</v>
      </c>
      <c r="S230">
        <v>10</v>
      </c>
      <c r="T230" t="s">
        <v>116</v>
      </c>
      <c r="V230" t="str">
        <f t="shared" si="47"/>
        <v>Non Intersection</v>
      </c>
      <c r="W230" t="s">
        <v>609</v>
      </c>
      <c r="X230">
        <v>42.355401999999998</v>
      </c>
      <c r="Y230">
        <v>-71.107026000000005</v>
      </c>
      <c r="Z230" t="s">
        <v>610</v>
      </c>
    </row>
    <row r="231" spans="1:26">
      <c r="A231">
        <v>23890</v>
      </c>
      <c r="B231" s="1">
        <v>40244.385405092595</v>
      </c>
      <c r="C231" s="1">
        <f t="shared" si="36"/>
        <v>40179</v>
      </c>
      <c r="D231" s="4">
        <f t="shared" si="37"/>
        <v>0.18333333333333332</v>
      </c>
      <c r="E231" s="3">
        <f t="shared" si="38"/>
        <v>2010</v>
      </c>
      <c r="F231" s="3">
        <f t="shared" si="39"/>
        <v>3</v>
      </c>
      <c r="G231" s="3">
        <f t="shared" si="40"/>
        <v>7</v>
      </c>
      <c r="H231" s="3">
        <f t="shared" si="41"/>
        <v>9</v>
      </c>
      <c r="I231" s="3">
        <f t="shared" si="42"/>
        <v>14</v>
      </c>
      <c r="J231" s="3">
        <f t="shared" si="43"/>
        <v>1</v>
      </c>
      <c r="K231" s="3" t="str">
        <f>IF(AND(D231&gt;='Season Lookup'!$D$15,D231&lt;'Season Lookup'!$D$16),"Spring",IF(AND(D231&gt;='Season Lookup'!$D$16,D231&lt;'Season Lookup'!$D$17),"Summer",IF(AND(D231&gt;='Season Lookup'!$D$17,D231&lt;'Season Lookup'!$D$18),"Fall",IF(OR(D231&gt;='Season Lookup'!$D$18,D231&lt;'Season Lookup'!$D$15),"Winter"))))</f>
        <v>Winter</v>
      </c>
      <c r="L231" s="3" t="str">
        <f>VLOOKUP(F231,'Season Lookup'!$A$1:$B$13,2,0)</f>
        <v>Spring</v>
      </c>
      <c r="M231" t="s">
        <v>48</v>
      </c>
      <c r="N231" t="s">
        <v>18</v>
      </c>
      <c r="O231" t="s">
        <v>152</v>
      </c>
      <c r="P231" t="str">
        <f t="shared" si="44"/>
        <v>Yes</v>
      </c>
      <c r="Q231" t="str">
        <f t="shared" si="45"/>
        <v>No</v>
      </c>
      <c r="R231" t="str">
        <f t="shared" si="46"/>
        <v>Yes</v>
      </c>
      <c r="S231">
        <v>91</v>
      </c>
      <c r="T231" t="s">
        <v>195</v>
      </c>
      <c r="V231" t="str">
        <f t="shared" si="47"/>
        <v>Non Intersection</v>
      </c>
      <c r="W231" t="s">
        <v>613</v>
      </c>
      <c r="X231">
        <v>42.360892999999997</v>
      </c>
      <c r="Y231">
        <v>-71.102220000000003</v>
      </c>
      <c r="Z231" t="s">
        <v>614</v>
      </c>
    </row>
    <row r="232" spans="1:26">
      <c r="A232">
        <v>23892</v>
      </c>
      <c r="B232" s="1">
        <v>40245.311793981484</v>
      </c>
      <c r="C232" s="1">
        <f t="shared" si="36"/>
        <v>40179</v>
      </c>
      <c r="D232" s="4">
        <f t="shared" si="37"/>
        <v>0.18611111111111112</v>
      </c>
      <c r="E232" s="3">
        <f t="shared" si="38"/>
        <v>2010</v>
      </c>
      <c r="F232" s="3">
        <f t="shared" si="39"/>
        <v>3</v>
      </c>
      <c r="G232" s="3">
        <f t="shared" si="40"/>
        <v>8</v>
      </c>
      <c r="H232" s="3">
        <f t="shared" si="41"/>
        <v>7</v>
      </c>
      <c r="I232" s="3">
        <f t="shared" si="42"/>
        <v>28</v>
      </c>
      <c r="J232" s="3">
        <f t="shared" si="43"/>
        <v>2</v>
      </c>
      <c r="K232" s="3" t="str">
        <f>IF(AND(D232&gt;='Season Lookup'!$D$15,D232&lt;'Season Lookup'!$D$16),"Spring",IF(AND(D232&gt;='Season Lookup'!$D$16,D232&lt;'Season Lookup'!$D$17),"Summer",IF(AND(D232&gt;='Season Lookup'!$D$17,D232&lt;'Season Lookup'!$D$18),"Fall",IF(OR(D232&gt;='Season Lookup'!$D$18,D232&lt;'Season Lookup'!$D$15),"Winter"))))</f>
        <v>Winter</v>
      </c>
      <c r="L232" s="3" t="str">
        <f>VLOOKUP(F232,'Season Lookup'!$A$1:$B$13,2,0)</f>
        <v>Spring</v>
      </c>
      <c r="M232" t="s">
        <v>56</v>
      </c>
      <c r="N232" t="s">
        <v>13</v>
      </c>
      <c r="O232" t="s">
        <v>152</v>
      </c>
      <c r="P232" t="str">
        <f t="shared" si="44"/>
        <v>Yes</v>
      </c>
      <c r="Q232" t="str">
        <f t="shared" si="45"/>
        <v>No</v>
      </c>
      <c r="R232" t="str">
        <f t="shared" si="46"/>
        <v>Yes</v>
      </c>
      <c r="T232" t="s">
        <v>105</v>
      </c>
      <c r="U232" t="s">
        <v>342</v>
      </c>
      <c r="V232" t="str">
        <f t="shared" si="47"/>
        <v>Intersection</v>
      </c>
      <c r="W232" t="s">
        <v>343</v>
      </c>
      <c r="X232">
        <v>42.369317000000002</v>
      </c>
      <c r="Y232">
        <v>-71.101021000000003</v>
      </c>
      <c r="Z232" t="s">
        <v>344</v>
      </c>
    </row>
    <row r="233" spans="1:26">
      <c r="A233">
        <v>23893</v>
      </c>
      <c r="B233" s="1">
        <v>40245.5</v>
      </c>
      <c r="C233" s="1">
        <f t="shared" si="36"/>
        <v>40179</v>
      </c>
      <c r="D233" s="4">
        <f t="shared" si="37"/>
        <v>0.18611111111111112</v>
      </c>
      <c r="E233" s="3">
        <f t="shared" si="38"/>
        <v>2010</v>
      </c>
      <c r="F233" s="3">
        <f t="shared" si="39"/>
        <v>3</v>
      </c>
      <c r="G233" s="3">
        <f t="shared" si="40"/>
        <v>8</v>
      </c>
      <c r="H233" s="3">
        <f t="shared" si="41"/>
        <v>12</v>
      </c>
      <c r="I233" s="3">
        <f t="shared" si="42"/>
        <v>0</v>
      </c>
      <c r="J233" s="3">
        <f t="shared" si="43"/>
        <v>2</v>
      </c>
      <c r="K233" s="3" t="str">
        <f>IF(AND(D233&gt;='Season Lookup'!$D$15,D233&lt;'Season Lookup'!$D$16),"Spring",IF(AND(D233&gt;='Season Lookup'!$D$16,D233&lt;'Season Lookup'!$D$17),"Summer",IF(AND(D233&gt;='Season Lookup'!$D$17,D233&lt;'Season Lookup'!$D$18),"Fall",IF(OR(D233&gt;='Season Lookup'!$D$18,D233&lt;'Season Lookup'!$D$15),"Winter"))))</f>
        <v>Winter</v>
      </c>
      <c r="L233" s="3" t="str">
        <f>VLOOKUP(F233,'Season Lookup'!$A$1:$B$13,2,0)</f>
        <v>Spring</v>
      </c>
      <c r="M233" t="s">
        <v>56</v>
      </c>
      <c r="N233" t="s">
        <v>13</v>
      </c>
      <c r="O233" t="s">
        <v>132</v>
      </c>
      <c r="P233" t="str">
        <f t="shared" si="44"/>
        <v>Yes</v>
      </c>
      <c r="Q233" t="str">
        <f t="shared" si="45"/>
        <v>Yes</v>
      </c>
      <c r="R233" t="str">
        <f t="shared" si="46"/>
        <v>No</v>
      </c>
      <c r="T233" t="s">
        <v>185</v>
      </c>
      <c r="U233" t="s">
        <v>296</v>
      </c>
      <c r="V233" t="str">
        <f t="shared" si="47"/>
        <v>Intersection</v>
      </c>
      <c r="W233" t="s">
        <v>594</v>
      </c>
      <c r="X233">
        <v>42.376564000000002</v>
      </c>
      <c r="Y233">
        <v>-71.122185000000002</v>
      </c>
      <c r="Z233" t="s">
        <v>298</v>
      </c>
    </row>
    <row r="234" spans="1:26">
      <c r="A234">
        <v>23895</v>
      </c>
      <c r="B234" s="1">
        <v>40246.698599537034</v>
      </c>
      <c r="C234" s="1">
        <f t="shared" si="36"/>
        <v>40179</v>
      </c>
      <c r="D234" s="4">
        <f t="shared" si="37"/>
        <v>0.18888888888888888</v>
      </c>
      <c r="E234" s="3">
        <f t="shared" si="38"/>
        <v>2010</v>
      </c>
      <c r="F234" s="3">
        <f t="shared" si="39"/>
        <v>3</v>
      </c>
      <c r="G234" s="3">
        <f t="shared" si="40"/>
        <v>9</v>
      </c>
      <c r="H234" s="3">
        <f t="shared" si="41"/>
        <v>16</v>
      </c>
      <c r="I234" s="3">
        <f t="shared" si="42"/>
        <v>45</v>
      </c>
      <c r="J234" s="3">
        <f t="shared" si="43"/>
        <v>3</v>
      </c>
      <c r="K234" s="3" t="str">
        <f>IF(AND(D234&gt;='Season Lookup'!$D$15,D234&lt;'Season Lookup'!$D$16),"Spring",IF(AND(D234&gt;='Season Lookup'!$D$16,D234&lt;'Season Lookup'!$D$17),"Summer",IF(AND(D234&gt;='Season Lookup'!$D$17,D234&lt;'Season Lookup'!$D$18),"Fall",IF(OR(D234&gt;='Season Lookup'!$D$18,D234&lt;'Season Lookup'!$D$15),"Winter"))))</f>
        <v>Winter</v>
      </c>
      <c r="L234" s="3" t="str">
        <f>VLOOKUP(F234,'Season Lookup'!$A$1:$B$13,2,0)</f>
        <v>Spring</v>
      </c>
      <c r="M234" t="s">
        <v>73</v>
      </c>
      <c r="N234" t="s">
        <v>13</v>
      </c>
      <c r="O234" t="s">
        <v>13</v>
      </c>
      <c r="P234" t="str">
        <f t="shared" si="44"/>
        <v>Yes</v>
      </c>
      <c r="Q234" t="str">
        <f t="shared" si="45"/>
        <v>No</v>
      </c>
      <c r="R234" t="str">
        <f t="shared" si="46"/>
        <v>No</v>
      </c>
      <c r="S234">
        <v>195</v>
      </c>
      <c r="T234" t="s">
        <v>74</v>
      </c>
      <c r="V234" t="str">
        <f t="shared" si="47"/>
        <v>Non Intersection</v>
      </c>
      <c r="W234" t="s">
        <v>615</v>
      </c>
      <c r="X234">
        <v>42.372957999999997</v>
      </c>
      <c r="Y234">
        <v>-71.099725000000007</v>
      </c>
      <c r="Z234" t="s">
        <v>616</v>
      </c>
    </row>
    <row r="235" spans="1:26">
      <c r="A235">
        <v>23896</v>
      </c>
      <c r="B235" s="1">
        <v>40246.463182870371</v>
      </c>
      <c r="C235" s="1">
        <f t="shared" si="36"/>
        <v>40179</v>
      </c>
      <c r="D235" s="4">
        <f t="shared" si="37"/>
        <v>0.18888888888888888</v>
      </c>
      <c r="E235" s="3">
        <f t="shared" si="38"/>
        <v>2010</v>
      </c>
      <c r="F235" s="3">
        <f t="shared" si="39"/>
        <v>3</v>
      </c>
      <c r="G235" s="3">
        <f t="shared" si="40"/>
        <v>9</v>
      </c>
      <c r="H235" s="3">
        <f t="shared" si="41"/>
        <v>11</v>
      </c>
      <c r="I235" s="3">
        <f t="shared" si="42"/>
        <v>6</v>
      </c>
      <c r="J235" s="3">
        <f t="shared" si="43"/>
        <v>3</v>
      </c>
      <c r="K235" s="3" t="str">
        <f>IF(AND(D235&gt;='Season Lookup'!$D$15,D235&lt;'Season Lookup'!$D$16),"Spring",IF(AND(D235&gt;='Season Lookup'!$D$16,D235&lt;'Season Lookup'!$D$17),"Summer",IF(AND(D235&gt;='Season Lookup'!$D$17,D235&lt;'Season Lookup'!$D$18),"Fall",IF(OR(D235&gt;='Season Lookup'!$D$18,D235&lt;'Season Lookup'!$D$15),"Winter"))))</f>
        <v>Winter</v>
      </c>
      <c r="L235" s="3" t="str">
        <f>VLOOKUP(F235,'Season Lookup'!$A$1:$B$13,2,0)</f>
        <v>Spring</v>
      </c>
      <c r="M235" t="s">
        <v>73</v>
      </c>
      <c r="N235" t="s">
        <v>13</v>
      </c>
      <c r="O235" t="s">
        <v>13</v>
      </c>
      <c r="P235" t="str">
        <f t="shared" si="44"/>
        <v>Yes</v>
      </c>
      <c r="Q235" t="str">
        <f t="shared" si="45"/>
        <v>No</v>
      </c>
      <c r="R235" t="str">
        <f t="shared" si="46"/>
        <v>No</v>
      </c>
      <c r="S235">
        <v>725</v>
      </c>
      <c r="T235" t="s">
        <v>186</v>
      </c>
      <c r="V235" t="str">
        <f t="shared" si="47"/>
        <v>Non Intersection</v>
      </c>
      <c r="W235" t="s">
        <v>617</v>
      </c>
      <c r="X235">
        <v>42.390473999999998</v>
      </c>
      <c r="Y235">
        <v>-71.152218000000005</v>
      </c>
      <c r="Z235" t="s">
        <v>618</v>
      </c>
    </row>
    <row r="236" spans="1:26">
      <c r="A236">
        <v>23897</v>
      </c>
      <c r="B236" s="1">
        <v>40247.719444444447</v>
      </c>
      <c r="C236" s="1">
        <f t="shared" si="36"/>
        <v>40179</v>
      </c>
      <c r="D236" s="4">
        <f t="shared" si="37"/>
        <v>0.19166666666666668</v>
      </c>
      <c r="E236" s="3">
        <f t="shared" si="38"/>
        <v>2010</v>
      </c>
      <c r="F236" s="3">
        <f t="shared" si="39"/>
        <v>3</v>
      </c>
      <c r="G236" s="3">
        <f t="shared" si="40"/>
        <v>10</v>
      </c>
      <c r="H236" s="3">
        <f t="shared" si="41"/>
        <v>17</v>
      </c>
      <c r="I236" s="3">
        <f t="shared" si="42"/>
        <v>16</v>
      </c>
      <c r="J236" s="3">
        <f t="shared" si="43"/>
        <v>4</v>
      </c>
      <c r="K236" s="3" t="str">
        <f>IF(AND(D236&gt;='Season Lookup'!$D$15,D236&lt;'Season Lookup'!$D$16),"Spring",IF(AND(D236&gt;='Season Lookup'!$D$16,D236&lt;'Season Lookup'!$D$17),"Summer",IF(AND(D236&gt;='Season Lookup'!$D$17,D236&lt;'Season Lookup'!$D$18),"Fall",IF(OR(D236&gt;='Season Lookup'!$D$18,D236&lt;'Season Lookup'!$D$15),"Winter"))))</f>
        <v>Winter</v>
      </c>
      <c r="L236" s="3" t="str">
        <f>VLOOKUP(F236,'Season Lookup'!$A$1:$B$13,2,0)</f>
        <v>Spring</v>
      </c>
      <c r="M236" t="s">
        <v>82</v>
      </c>
      <c r="N236" t="s">
        <v>619</v>
      </c>
      <c r="O236" t="s">
        <v>13</v>
      </c>
      <c r="P236" t="str">
        <f t="shared" si="44"/>
        <v>Yes</v>
      </c>
      <c r="Q236" t="str">
        <f t="shared" si="45"/>
        <v>No</v>
      </c>
      <c r="R236" t="str">
        <f t="shared" si="46"/>
        <v>No</v>
      </c>
      <c r="S236">
        <v>842</v>
      </c>
      <c r="T236" t="s">
        <v>14</v>
      </c>
      <c r="V236" t="str">
        <f t="shared" si="47"/>
        <v>Non Intersection</v>
      </c>
      <c r="W236" t="s">
        <v>620</v>
      </c>
      <c r="X236">
        <v>42.367296000000003</v>
      </c>
      <c r="Y236">
        <v>-71.107018999999994</v>
      </c>
      <c r="Z236" t="s">
        <v>621</v>
      </c>
    </row>
    <row r="237" spans="1:26">
      <c r="A237">
        <v>23898</v>
      </c>
      <c r="B237" s="1">
        <v>40247.378460648149</v>
      </c>
      <c r="C237" s="1">
        <f t="shared" si="36"/>
        <v>40179</v>
      </c>
      <c r="D237" s="4">
        <f t="shared" si="37"/>
        <v>0.19166666666666668</v>
      </c>
      <c r="E237" s="3">
        <f t="shared" si="38"/>
        <v>2010</v>
      </c>
      <c r="F237" s="3">
        <f t="shared" si="39"/>
        <v>3</v>
      </c>
      <c r="G237" s="3">
        <f t="shared" si="40"/>
        <v>10</v>
      </c>
      <c r="H237" s="3">
        <f t="shared" si="41"/>
        <v>9</v>
      </c>
      <c r="I237" s="3">
        <f t="shared" si="42"/>
        <v>4</v>
      </c>
      <c r="J237" s="3">
        <f t="shared" si="43"/>
        <v>4</v>
      </c>
      <c r="K237" s="3" t="str">
        <f>IF(AND(D237&gt;='Season Lookup'!$D$15,D237&lt;'Season Lookup'!$D$16),"Spring",IF(AND(D237&gt;='Season Lookup'!$D$16,D237&lt;'Season Lookup'!$D$17),"Summer",IF(AND(D237&gt;='Season Lookup'!$D$17,D237&lt;'Season Lookup'!$D$18),"Fall",IF(OR(D237&gt;='Season Lookup'!$D$18,D237&lt;'Season Lookup'!$D$15),"Winter"))))</f>
        <v>Winter</v>
      </c>
      <c r="L237" s="3" t="str">
        <f>VLOOKUP(F237,'Season Lookup'!$A$1:$B$13,2,0)</f>
        <v>Spring</v>
      </c>
      <c r="M237" t="s">
        <v>82</v>
      </c>
      <c r="N237" t="s">
        <v>13</v>
      </c>
      <c r="O237" t="s">
        <v>13</v>
      </c>
      <c r="P237" t="str">
        <f t="shared" si="44"/>
        <v>Yes</v>
      </c>
      <c r="Q237" t="str">
        <f t="shared" si="45"/>
        <v>No</v>
      </c>
      <c r="R237" t="str">
        <f t="shared" si="46"/>
        <v>No</v>
      </c>
      <c r="S237">
        <v>625</v>
      </c>
      <c r="T237" t="s">
        <v>186</v>
      </c>
      <c r="V237" t="str">
        <f t="shared" si="47"/>
        <v>Non Intersection</v>
      </c>
      <c r="W237" t="s">
        <v>622</v>
      </c>
      <c r="X237">
        <v>42.389755000000001</v>
      </c>
      <c r="Y237">
        <v>-71.147368</v>
      </c>
      <c r="Z237" t="s">
        <v>623</v>
      </c>
    </row>
    <row r="238" spans="1:26">
      <c r="A238">
        <v>23899</v>
      </c>
      <c r="B238" s="1">
        <v>40247.576388888891</v>
      </c>
      <c r="C238" s="1">
        <f t="shared" si="36"/>
        <v>40179</v>
      </c>
      <c r="D238" s="4">
        <f t="shared" si="37"/>
        <v>0.19166666666666668</v>
      </c>
      <c r="E238" s="3">
        <f t="shared" si="38"/>
        <v>2010</v>
      </c>
      <c r="F238" s="3">
        <f t="shared" si="39"/>
        <v>3</v>
      </c>
      <c r="G238" s="3">
        <f t="shared" si="40"/>
        <v>10</v>
      </c>
      <c r="H238" s="3">
        <f t="shared" si="41"/>
        <v>13</v>
      </c>
      <c r="I238" s="3">
        <f t="shared" si="42"/>
        <v>50</v>
      </c>
      <c r="J238" s="3">
        <f t="shared" si="43"/>
        <v>4</v>
      </c>
      <c r="K238" s="3" t="str">
        <f>IF(AND(D238&gt;='Season Lookup'!$D$15,D238&lt;'Season Lookup'!$D$16),"Spring",IF(AND(D238&gt;='Season Lookup'!$D$16,D238&lt;'Season Lookup'!$D$17),"Summer",IF(AND(D238&gt;='Season Lookup'!$D$17,D238&lt;'Season Lookup'!$D$18),"Fall",IF(OR(D238&gt;='Season Lookup'!$D$18,D238&lt;'Season Lookup'!$D$15),"Winter"))))</f>
        <v>Winter</v>
      </c>
      <c r="L238" s="3" t="str">
        <f>VLOOKUP(F238,'Season Lookup'!$A$1:$B$13,2,0)</f>
        <v>Spring</v>
      </c>
      <c r="M238" t="s">
        <v>82</v>
      </c>
      <c r="N238" t="s">
        <v>35</v>
      </c>
      <c r="O238" t="s">
        <v>13</v>
      </c>
      <c r="P238" t="str">
        <f t="shared" si="44"/>
        <v>Yes</v>
      </c>
      <c r="Q238" t="str">
        <f t="shared" si="45"/>
        <v>No</v>
      </c>
      <c r="R238" t="str">
        <f t="shared" si="46"/>
        <v>No</v>
      </c>
      <c r="T238" t="s">
        <v>202</v>
      </c>
      <c r="U238" t="s">
        <v>32</v>
      </c>
      <c r="V238" t="str">
        <f t="shared" si="47"/>
        <v>Intersection</v>
      </c>
      <c r="W238" t="s">
        <v>624</v>
      </c>
      <c r="X238">
        <v>42.362709000000002</v>
      </c>
      <c r="Y238">
        <v>-71.089933000000002</v>
      </c>
      <c r="Z238" t="s">
        <v>625</v>
      </c>
    </row>
    <row r="239" spans="1:26">
      <c r="A239">
        <v>23902</v>
      </c>
      <c r="B239" s="1">
        <v>40247.941655092596</v>
      </c>
      <c r="C239" s="1">
        <f t="shared" si="36"/>
        <v>40179</v>
      </c>
      <c r="D239" s="4">
        <f t="shared" si="37"/>
        <v>0.19166666666666668</v>
      </c>
      <c r="E239" s="3">
        <f t="shared" si="38"/>
        <v>2010</v>
      </c>
      <c r="F239" s="3">
        <f t="shared" si="39"/>
        <v>3</v>
      </c>
      <c r="G239" s="3">
        <f t="shared" si="40"/>
        <v>10</v>
      </c>
      <c r="H239" s="3">
        <f t="shared" si="41"/>
        <v>22</v>
      </c>
      <c r="I239" s="3">
        <f t="shared" si="42"/>
        <v>35</v>
      </c>
      <c r="J239" s="3">
        <f t="shared" si="43"/>
        <v>4</v>
      </c>
      <c r="K239" s="3" t="str">
        <f>IF(AND(D239&gt;='Season Lookup'!$D$15,D239&lt;'Season Lookup'!$D$16),"Spring",IF(AND(D239&gt;='Season Lookup'!$D$16,D239&lt;'Season Lookup'!$D$17),"Summer",IF(AND(D239&gt;='Season Lookup'!$D$17,D239&lt;'Season Lookup'!$D$18),"Fall",IF(OR(D239&gt;='Season Lookup'!$D$18,D239&lt;'Season Lookup'!$D$15),"Winter"))))</f>
        <v>Winter</v>
      </c>
      <c r="L239" s="3" t="str">
        <f>VLOOKUP(F239,'Season Lookup'!$A$1:$B$13,2,0)</f>
        <v>Spring</v>
      </c>
      <c r="M239" t="s">
        <v>82</v>
      </c>
      <c r="N239" t="s">
        <v>13</v>
      </c>
      <c r="O239" t="s">
        <v>36</v>
      </c>
      <c r="P239" t="str">
        <f t="shared" si="44"/>
        <v>Yes</v>
      </c>
      <c r="Q239" t="str">
        <f t="shared" si="45"/>
        <v>No</v>
      </c>
      <c r="R239" t="str">
        <f t="shared" si="46"/>
        <v>No</v>
      </c>
      <c r="S239">
        <v>2383</v>
      </c>
      <c r="T239" t="s">
        <v>14</v>
      </c>
      <c r="V239" t="str">
        <f t="shared" si="47"/>
        <v>Non Intersection</v>
      </c>
      <c r="W239" t="s">
        <v>626</v>
      </c>
      <c r="X239">
        <v>42.396856</v>
      </c>
      <c r="Y239">
        <v>-71.129368999999997</v>
      </c>
      <c r="Z239" t="s">
        <v>627</v>
      </c>
    </row>
    <row r="240" spans="1:26">
      <c r="A240">
        <v>23941</v>
      </c>
      <c r="B240" s="1">
        <v>40248.958333333336</v>
      </c>
      <c r="C240" s="1">
        <f t="shared" ref="C240:C303" si="48">EOMONTH(B240,MONTH(B240)*-1)+1</f>
        <v>40179</v>
      </c>
      <c r="D240" s="4">
        <f t="shared" ref="D240:D303" si="49">YEARFRAC(C240,B240)</f>
        <v>0.19444444444444445</v>
      </c>
      <c r="E240" s="3">
        <f t="shared" ref="E240:E303" si="50">YEAR(B240)</f>
        <v>2010</v>
      </c>
      <c r="F240" s="3">
        <f t="shared" ref="F240:F303" si="51">MONTH(B240)</f>
        <v>3</v>
      </c>
      <c r="G240" s="3">
        <f t="shared" ref="G240:G303" si="52">DAY(B240)</f>
        <v>11</v>
      </c>
      <c r="H240" s="3">
        <f t="shared" ref="H240:H303" si="53">HOUR(B240)</f>
        <v>23</v>
      </c>
      <c r="I240" s="3">
        <f t="shared" ref="I240:I303" si="54">MINUTE(B240)</f>
        <v>0</v>
      </c>
      <c r="J240" s="3">
        <f t="shared" ref="J240:J303" si="55">WEEKDAY(B240,1)</f>
        <v>5</v>
      </c>
      <c r="K240" s="3" t="str">
        <f>IF(AND(D240&gt;='Season Lookup'!$D$15,D240&lt;'Season Lookup'!$D$16),"Spring",IF(AND(D240&gt;='Season Lookup'!$D$16,D240&lt;'Season Lookup'!$D$17),"Summer",IF(AND(D240&gt;='Season Lookup'!$D$17,D240&lt;'Season Lookup'!$D$18),"Fall",IF(OR(D240&gt;='Season Lookup'!$D$18,D240&lt;'Season Lookup'!$D$15),"Winter"))))</f>
        <v>Winter</v>
      </c>
      <c r="L240" s="3" t="str">
        <f>VLOOKUP(F240,'Season Lookup'!$A$1:$B$13,2,0)</f>
        <v>Spring</v>
      </c>
      <c r="M240" t="s">
        <v>78</v>
      </c>
      <c r="N240" t="s">
        <v>13</v>
      </c>
      <c r="O240" t="s">
        <v>23</v>
      </c>
      <c r="P240" t="str">
        <f t="shared" ref="P240:P303" si="56">IF(OR(N240="Auto",O240="Auto"),"Yes",IF(OR(N240="Taxi",O240="Taxi"),"Yes",IF(OR(N240="Truck",O240="Truck"),"Yes",IF(OR(N240="Van",O240="Van"),"Yes","No"))))</f>
        <v>Yes</v>
      </c>
      <c r="Q240" t="str">
        <f t="shared" ref="Q240:Q303" si="57">IF(OR(N240="Bicycle",O240="Bicycle"),"Yes","No")</f>
        <v>No</v>
      </c>
      <c r="R240" t="str">
        <f t="shared" ref="R240:R303" si="58">IF(OR(N240="Pedestrian",O240="Pedestrian"),"Yes","No")</f>
        <v>No</v>
      </c>
      <c r="S240">
        <v>20</v>
      </c>
      <c r="T240" t="s">
        <v>479</v>
      </c>
      <c r="V240" t="str">
        <f t="shared" ref="V240:V303" si="59">IF(ISBLANK(S240),"Intersection","Non Intersection")</f>
        <v>Non Intersection</v>
      </c>
      <c r="W240" t="s">
        <v>628</v>
      </c>
      <c r="X240">
        <v>42.365242000000002</v>
      </c>
      <c r="Y240">
        <v>-71.111631000000003</v>
      </c>
      <c r="Z240" t="s">
        <v>629</v>
      </c>
    </row>
    <row r="241" spans="1:26">
      <c r="A241">
        <v>23900</v>
      </c>
      <c r="B241" s="1">
        <v>40248.395833333336</v>
      </c>
      <c r="C241" s="1">
        <f t="shared" si="48"/>
        <v>40179</v>
      </c>
      <c r="D241" s="4">
        <f t="shared" si="49"/>
        <v>0.19444444444444445</v>
      </c>
      <c r="E241" s="3">
        <f t="shared" si="50"/>
        <v>2010</v>
      </c>
      <c r="F241" s="3">
        <f t="shared" si="51"/>
        <v>3</v>
      </c>
      <c r="G241" s="3">
        <f t="shared" si="52"/>
        <v>11</v>
      </c>
      <c r="H241" s="3">
        <f t="shared" si="53"/>
        <v>9</v>
      </c>
      <c r="I241" s="3">
        <f t="shared" si="54"/>
        <v>30</v>
      </c>
      <c r="J241" s="3">
        <f t="shared" si="55"/>
        <v>5</v>
      </c>
      <c r="K241" s="3" t="str">
        <f>IF(AND(D241&gt;='Season Lookup'!$D$15,D241&lt;'Season Lookup'!$D$16),"Spring",IF(AND(D241&gt;='Season Lookup'!$D$16,D241&lt;'Season Lookup'!$D$17),"Summer",IF(AND(D241&gt;='Season Lookup'!$D$17,D241&lt;'Season Lookup'!$D$18),"Fall",IF(OR(D241&gt;='Season Lookup'!$D$18,D241&lt;'Season Lookup'!$D$15),"Winter"))))</f>
        <v>Winter</v>
      </c>
      <c r="L241" s="3" t="str">
        <f>VLOOKUP(F241,'Season Lookup'!$A$1:$B$13,2,0)</f>
        <v>Spring</v>
      </c>
      <c r="M241" t="s">
        <v>78</v>
      </c>
      <c r="N241" t="s">
        <v>13</v>
      </c>
      <c r="O241" t="s">
        <v>23</v>
      </c>
      <c r="P241" t="str">
        <f t="shared" si="56"/>
        <v>Yes</v>
      </c>
      <c r="Q241" t="str">
        <f t="shared" si="57"/>
        <v>No</v>
      </c>
      <c r="R241" t="str">
        <f t="shared" si="58"/>
        <v>No</v>
      </c>
      <c r="S241">
        <v>197</v>
      </c>
      <c r="T241" t="s">
        <v>577</v>
      </c>
      <c r="V241" t="str">
        <f t="shared" si="59"/>
        <v>Non Intersection</v>
      </c>
      <c r="W241" t="s">
        <v>630</v>
      </c>
      <c r="X241">
        <v>42.384140000000002</v>
      </c>
      <c r="Y241">
        <v>-71.139735999999999</v>
      </c>
      <c r="Z241" t="s">
        <v>631</v>
      </c>
    </row>
    <row r="242" spans="1:26">
      <c r="A242">
        <v>23901</v>
      </c>
      <c r="B242" s="1">
        <v>40248.763888888891</v>
      </c>
      <c r="C242" s="1">
        <f t="shared" si="48"/>
        <v>40179</v>
      </c>
      <c r="D242" s="4">
        <f t="shared" si="49"/>
        <v>0.19444444444444445</v>
      </c>
      <c r="E242" s="3">
        <f t="shared" si="50"/>
        <v>2010</v>
      </c>
      <c r="F242" s="3">
        <f t="shared" si="51"/>
        <v>3</v>
      </c>
      <c r="G242" s="3">
        <f t="shared" si="52"/>
        <v>11</v>
      </c>
      <c r="H242" s="3">
        <f t="shared" si="53"/>
        <v>18</v>
      </c>
      <c r="I242" s="3">
        <f t="shared" si="54"/>
        <v>20</v>
      </c>
      <c r="J242" s="3">
        <f t="shared" si="55"/>
        <v>5</v>
      </c>
      <c r="K242" s="3" t="str">
        <f>IF(AND(D242&gt;='Season Lookup'!$D$15,D242&lt;'Season Lookup'!$D$16),"Spring",IF(AND(D242&gt;='Season Lookup'!$D$16,D242&lt;'Season Lookup'!$D$17),"Summer",IF(AND(D242&gt;='Season Lookup'!$D$17,D242&lt;'Season Lookup'!$D$18),"Fall",IF(OR(D242&gt;='Season Lookup'!$D$18,D242&lt;'Season Lookup'!$D$15),"Winter"))))</f>
        <v>Winter</v>
      </c>
      <c r="L242" s="3" t="str">
        <f>VLOOKUP(F242,'Season Lookup'!$A$1:$B$13,2,0)</f>
        <v>Spring</v>
      </c>
      <c r="M242" t="s">
        <v>78</v>
      </c>
      <c r="N242" t="s">
        <v>13</v>
      </c>
      <c r="O242" t="s">
        <v>13</v>
      </c>
      <c r="P242" t="str">
        <f t="shared" si="56"/>
        <v>Yes</v>
      </c>
      <c r="Q242" t="str">
        <f t="shared" si="57"/>
        <v>No</v>
      </c>
      <c r="R242" t="str">
        <f t="shared" si="58"/>
        <v>No</v>
      </c>
      <c r="S242">
        <v>1819</v>
      </c>
      <c r="T242" t="s">
        <v>14</v>
      </c>
      <c r="V242" t="str">
        <f t="shared" si="59"/>
        <v>Non Intersection</v>
      </c>
      <c r="W242" t="s">
        <v>632</v>
      </c>
      <c r="X242">
        <v>42.369202000000001</v>
      </c>
      <c r="Y242">
        <v>-71.110688999999994</v>
      </c>
      <c r="Z242" t="s">
        <v>633</v>
      </c>
    </row>
    <row r="243" spans="1:26">
      <c r="A243">
        <v>23909</v>
      </c>
      <c r="B243" s="1">
        <v>40248.4375</v>
      </c>
      <c r="C243" s="1">
        <f t="shared" si="48"/>
        <v>40179</v>
      </c>
      <c r="D243" s="4">
        <f t="shared" si="49"/>
        <v>0.19444444444444445</v>
      </c>
      <c r="E243" s="3">
        <f t="shared" si="50"/>
        <v>2010</v>
      </c>
      <c r="F243" s="3">
        <f t="shared" si="51"/>
        <v>3</v>
      </c>
      <c r="G243" s="3">
        <f t="shared" si="52"/>
        <v>11</v>
      </c>
      <c r="H243" s="3">
        <f t="shared" si="53"/>
        <v>10</v>
      </c>
      <c r="I243" s="3">
        <f t="shared" si="54"/>
        <v>30</v>
      </c>
      <c r="J243" s="3">
        <f t="shared" si="55"/>
        <v>5</v>
      </c>
      <c r="K243" s="3" t="str">
        <f>IF(AND(D243&gt;='Season Lookup'!$D$15,D243&lt;'Season Lookup'!$D$16),"Spring",IF(AND(D243&gt;='Season Lookup'!$D$16,D243&lt;'Season Lookup'!$D$17),"Summer",IF(AND(D243&gt;='Season Lookup'!$D$17,D243&lt;'Season Lookup'!$D$18),"Fall",IF(OR(D243&gt;='Season Lookup'!$D$18,D243&lt;'Season Lookup'!$D$15),"Winter"))))</f>
        <v>Winter</v>
      </c>
      <c r="L243" s="3" t="str">
        <f>VLOOKUP(F243,'Season Lookup'!$A$1:$B$13,2,0)</f>
        <v>Spring</v>
      </c>
      <c r="M243" t="s">
        <v>78</v>
      </c>
      <c r="N243" t="s">
        <v>13</v>
      </c>
      <c r="O243" t="s">
        <v>13</v>
      </c>
      <c r="P243" t="str">
        <f t="shared" si="56"/>
        <v>Yes</v>
      </c>
      <c r="Q243" t="str">
        <f t="shared" si="57"/>
        <v>No</v>
      </c>
      <c r="R243" t="str">
        <f t="shared" si="58"/>
        <v>No</v>
      </c>
      <c r="S243">
        <v>730</v>
      </c>
      <c r="T243" t="s">
        <v>203</v>
      </c>
      <c r="V243" t="str">
        <f t="shared" si="59"/>
        <v>Non Intersection</v>
      </c>
      <c r="W243" t="s">
        <v>236</v>
      </c>
      <c r="X243">
        <v>42.357376000000002</v>
      </c>
      <c r="Y243">
        <v>-71.114491999999998</v>
      </c>
      <c r="Z243" t="s">
        <v>237</v>
      </c>
    </row>
    <row r="244" spans="1:26">
      <c r="A244">
        <v>23904</v>
      </c>
      <c r="B244" s="1">
        <v>40249.761805555558</v>
      </c>
      <c r="C244" s="1">
        <f t="shared" si="48"/>
        <v>40179</v>
      </c>
      <c r="D244" s="4">
        <f t="shared" si="49"/>
        <v>0.19722222222222222</v>
      </c>
      <c r="E244" s="3">
        <f t="shared" si="50"/>
        <v>2010</v>
      </c>
      <c r="F244" s="3">
        <f t="shared" si="51"/>
        <v>3</v>
      </c>
      <c r="G244" s="3">
        <f t="shared" si="52"/>
        <v>12</v>
      </c>
      <c r="H244" s="3">
        <f t="shared" si="53"/>
        <v>18</v>
      </c>
      <c r="I244" s="3">
        <f t="shared" si="54"/>
        <v>17</v>
      </c>
      <c r="J244" s="3">
        <f t="shared" si="55"/>
        <v>6</v>
      </c>
      <c r="K244" s="3" t="str">
        <f>IF(AND(D244&gt;='Season Lookup'!$D$15,D244&lt;'Season Lookup'!$D$16),"Spring",IF(AND(D244&gt;='Season Lookup'!$D$16,D244&lt;'Season Lookup'!$D$17),"Summer",IF(AND(D244&gt;='Season Lookup'!$D$17,D244&lt;'Season Lookup'!$D$18),"Fall",IF(OR(D244&gt;='Season Lookup'!$D$18,D244&lt;'Season Lookup'!$D$15),"Winter"))))</f>
        <v>Winter</v>
      </c>
      <c r="L244" s="3" t="str">
        <f>VLOOKUP(F244,'Season Lookup'!$A$1:$B$13,2,0)</f>
        <v>Spring</v>
      </c>
      <c r="M244" t="s">
        <v>12</v>
      </c>
      <c r="N244" t="s">
        <v>13</v>
      </c>
      <c r="O244" t="s">
        <v>152</v>
      </c>
      <c r="P244" t="str">
        <f t="shared" si="56"/>
        <v>Yes</v>
      </c>
      <c r="Q244" t="str">
        <f t="shared" si="57"/>
        <v>No</v>
      </c>
      <c r="R244" t="str">
        <f t="shared" si="58"/>
        <v>Yes</v>
      </c>
      <c r="S244">
        <v>5</v>
      </c>
      <c r="T244" t="s">
        <v>634</v>
      </c>
      <c r="V244" t="str">
        <f t="shared" si="59"/>
        <v>Non Intersection</v>
      </c>
      <c r="W244" t="s">
        <v>635</v>
      </c>
      <c r="X244">
        <v>42.380195999999998</v>
      </c>
      <c r="Y244">
        <v>-71.120858999999996</v>
      </c>
      <c r="Z244" t="s">
        <v>636</v>
      </c>
    </row>
    <row r="245" spans="1:26">
      <c r="A245">
        <v>23905</v>
      </c>
      <c r="B245" s="1">
        <v>40250.982638888891</v>
      </c>
      <c r="C245" s="1">
        <f t="shared" si="48"/>
        <v>40179</v>
      </c>
      <c r="D245" s="4">
        <f t="shared" si="49"/>
        <v>0.2</v>
      </c>
      <c r="E245" s="3">
        <f t="shared" si="50"/>
        <v>2010</v>
      </c>
      <c r="F245" s="3">
        <f t="shared" si="51"/>
        <v>3</v>
      </c>
      <c r="G245" s="3">
        <f t="shared" si="52"/>
        <v>13</v>
      </c>
      <c r="H245" s="3">
        <f t="shared" si="53"/>
        <v>23</v>
      </c>
      <c r="I245" s="3">
        <f t="shared" si="54"/>
        <v>35</v>
      </c>
      <c r="J245" s="3">
        <f t="shared" si="55"/>
        <v>7</v>
      </c>
      <c r="K245" s="3" t="str">
        <f>IF(AND(D245&gt;='Season Lookup'!$D$15,D245&lt;'Season Lookup'!$D$16),"Spring",IF(AND(D245&gt;='Season Lookup'!$D$16,D245&lt;'Season Lookup'!$D$17),"Summer",IF(AND(D245&gt;='Season Lookup'!$D$17,D245&lt;'Season Lookup'!$D$18),"Fall",IF(OR(D245&gt;='Season Lookup'!$D$18,D245&lt;'Season Lookup'!$D$15),"Winter"))))</f>
        <v>Winter</v>
      </c>
      <c r="L245" s="3" t="str">
        <f>VLOOKUP(F245,'Season Lookup'!$A$1:$B$13,2,0)</f>
        <v>Spring</v>
      </c>
      <c r="M245" t="s">
        <v>31</v>
      </c>
      <c r="N245" t="s">
        <v>329</v>
      </c>
      <c r="O245" t="s">
        <v>152</v>
      </c>
      <c r="P245" t="str">
        <f t="shared" si="56"/>
        <v>No</v>
      </c>
      <c r="Q245" t="str">
        <f t="shared" si="57"/>
        <v>No</v>
      </c>
      <c r="R245" t="str">
        <f t="shared" si="58"/>
        <v>Yes</v>
      </c>
      <c r="T245" t="s">
        <v>14</v>
      </c>
      <c r="U245" t="s">
        <v>119</v>
      </c>
      <c r="V245" t="str">
        <f t="shared" si="59"/>
        <v>Intersection</v>
      </c>
      <c r="W245" t="s">
        <v>247</v>
      </c>
      <c r="X245">
        <v>42.360827999999998</v>
      </c>
      <c r="Y245">
        <v>-71.096012000000002</v>
      </c>
      <c r="Z245" t="s">
        <v>248</v>
      </c>
    </row>
    <row r="246" spans="1:26">
      <c r="A246">
        <v>23916</v>
      </c>
      <c r="B246" s="1">
        <v>40250.73609953704</v>
      </c>
      <c r="C246" s="1">
        <f t="shared" si="48"/>
        <v>40179</v>
      </c>
      <c r="D246" s="4">
        <f t="shared" si="49"/>
        <v>0.2</v>
      </c>
      <c r="E246" s="3">
        <f t="shared" si="50"/>
        <v>2010</v>
      </c>
      <c r="F246" s="3">
        <f t="shared" si="51"/>
        <v>3</v>
      </c>
      <c r="G246" s="3">
        <f t="shared" si="52"/>
        <v>13</v>
      </c>
      <c r="H246" s="3">
        <f t="shared" si="53"/>
        <v>17</v>
      </c>
      <c r="I246" s="3">
        <f t="shared" si="54"/>
        <v>39</v>
      </c>
      <c r="J246" s="3">
        <f t="shared" si="55"/>
        <v>7</v>
      </c>
      <c r="K246" s="3" t="str">
        <f>IF(AND(D246&gt;='Season Lookup'!$D$15,D246&lt;'Season Lookup'!$D$16),"Spring",IF(AND(D246&gt;='Season Lookup'!$D$16,D246&lt;'Season Lookup'!$D$17),"Summer",IF(AND(D246&gt;='Season Lookup'!$D$17,D246&lt;'Season Lookup'!$D$18),"Fall",IF(OR(D246&gt;='Season Lookup'!$D$18,D246&lt;'Season Lookup'!$D$15),"Winter"))))</f>
        <v>Winter</v>
      </c>
      <c r="L246" s="3" t="str">
        <f>VLOOKUP(F246,'Season Lookup'!$A$1:$B$13,2,0)</f>
        <v>Spring</v>
      </c>
      <c r="M246" t="s">
        <v>31</v>
      </c>
      <c r="N246" t="s">
        <v>13</v>
      </c>
      <c r="O246" t="s">
        <v>23</v>
      </c>
      <c r="P246" t="str">
        <f t="shared" si="56"/>
        <v>Yes</v>
      </c>
      <c r="Q246" t="str">
        <f t="shared" si="57"/>
        <v>No</v>
      </c>
      <c r="R246" t="str">
        <f t="shared" si="58"/>
        <v>No</v>
      </c>
      <c r="T246" t="s">
        <v>74</v>
      </c>
      <c r="U246" t="s">
        <v>342</v>
      </c>
      <c r="V246" t="str">
        <f t="shared" si="59"/>
        <v>Intersection</v>
      </c>
      <c r="W246" t="s">
        <v>462</v>
      </c>
      <c r="X246">
        <v>42.372202000000001</v>
      </c>
      <c r="Y246">
        <v>-71.098974999999996</v>
      </c>
      <c r="Z246" t="s">
        <v>463</v>
      </c>
    </row>
    <row r="247" spans="1:26">
      <c r="A247">
        <v>23903</v>
      </c>
      <c r="B247" s="1">
        <v>40251.003460648149</v>
      </c>
      <c r="C247" s="1">
        <f t="shared" si="48"/>
        <v>40179</v>
      </c>
      <c r="D247" s="4">
        <f t="shared" si="49"/>
        <v>0.20277777777777778</v>
      </c>
      <c r="E247" s="3">
        <f t="shared" si="50"/>
        <v>2010</v>
      </c>
      <c r="F247" s="3">
        <f t="shared" si="51"/>
        <v>3</v>
      </c>
      <c r="G247" s="3">
        <f t="shared" si="52"/>
        <v>14</v>
      </c>
      <c r="H247" s="3">
        <f t="shared" si="53"/>
        <v>0</v>
      </c>
      <c r="I247" s="3">
        <f t="shared" si="54"/>
        <v>4</v>
      </c>
      <c r="J247" s="3">
        <f t="shared" si="55"/>
        <v>1</v>
      </c>
      <c r="K247" s="3" t="str">
        <f>IF(AND(D247&gt;='Season Lookup'!$D$15,D247&lt;'Season Lookup'!$D$16),"Spring",IF(AND(D247&gt;='Season Lookup'!$D$16,D247&lt;'Season Lookup'!$D$17),"Summer",IF(AND(D247&gt;='Season Lookup'!$D$17,D247&lt;'Season Lookup'!$D$18),"Fall",IF(OR(D247&gt;='Season Lookup'!$D$18,D247&lt;'Season Lookup'!$D$15),"Winter"))))</f>
        <v>Winter</v>
      </c>
      <c r="L247" s="3" t="str">
        <f>VLOOKUP(F247,'Season Lookup'!$A$1:$B$13,2,0)</f>
        <v>Spring</v>
      </c>
      <c r="M247" t="s">
        <v>48</v>
      </c>
      <c r="N247" t="s">
        <v>13</v>
      </c>
      <c r="O247" t="s">
        <v>23</v>
      </c>
      <c r="P247" t="str">
        <f t="shared" si="56"/>
        <v>Yes</v>
      </c>
      <c r="Q247" t="str">
        <f t="shared" si="57"/>
        <v>No</v>
      </c>
      <c r="R247" t="str">
        <f t="shared" si="58"/>
        <v>No</v>
      </c>
      <c r="S247" t="s">
        <v>637</v>
      </c>
      <c r="T247" t="s">
        <v>14</v>
      </c>
      <c r="V247" t="str">
        <f t="shared" si="59"/>
        <v>Non Intersection</v>
      </c>
      <c r="W247" t="s">
        <v>638</v>
      </c>
      <c r="X247">
        <v>42.368577999999999</v>
      </c>
      <c r="Y247">
        <v>-71.108851000000001</v>
      </c>
      <c r="Z247" t="s">
        <v>639</v>
      </c>
    </row>
    <row r="248" spans="1:26">
      <c r="A248">
        <v>23906</v>
      </c>
      <c r="B248" s="1">
        <v>40251.708333333336</v>
      </c>
      <c r="C248" s="1">
        <f t="shared" si="48"/>
        <v>40179</v>
      </c>
      <c r="D248" s="4">
        <f t="shared" si="49"/>
        <v>0.20277777777777778</v>
      </c>
      <c r="E248" s="3">
        <f t="shared" si="50"/>
        <v>2010</v>
      </c>
      <c r="F248" s="3">
        <f t="shared" si="51"/>
        <v>3</v>
      </c>
      <c r="G248" s="3">
        <f t="shared" si="52"/>
        <v>14</v>
      </c>
      <c r="H248" s="3">
        <f t="shared" si="53"/>
        <v>17</v>
      </c>
      <c r="I248" s="3">
        <f t="shared" si="54"/>
        <v>0</v>
      </c>
      <c r="J248" s="3">
        <f t="shared" si="55"/>
        <v>1</v>
      </c>
      <c r="K248" s="3" t="str">
        <f>IF(AND(D248&gt;='Season Lookup'!$D$15,D248&lt;'Season Lookup'!$D$16),"Spring",IF(AND(D248&gt;='Season Lookup'!$D$16,D248&lt;'Season Lookup'!$D$17),"Summer",IF(AND(D248&gt;='Season Lookup'!$D$17,D248&lt;'Season Lookup'!$D$18),"Fall",IF(OR(D248&gt;='Season Lookup'!$D$18,D248&lt;'Season Lookup'!$D$15),"Winter"))))</f>
        <v>Winter</v>
      </c>
      <c r="L248" s="3" t="str">
        <f>VLOOKUP(F248,'Season Lookup'!$A$1:$B$13,2,0)</f>
        <v>Spring</v>
      </c>
      <c r="M248" t="s">
        <v>48</v>
      </c>
      <c r="N248" t="s">
        <v>13</v>
      </c>
      <c r="O248" t="s">
        <v>13</v>
      </c>
      <c r="P248" t="str">
        <f t="shared" si="56"/>
        <v>Yes</v>
      </c>
      <c r="Q248" t="str">
        <f t="shared" si="57"/>
        <v>No</v>
      </c>
      <c r="R248" t="str">
        <f t="shared" si="58"/>
        <v>No</v>
      </c>
      <c r="T248" t="s">
        <v>19</v>
      </c>
      <c r="U248" t="s">
        <v>260</v>
      </c>
      <c r="V248" t="str">
        <f t="shared" si="59"/>
        <v>Intersection</v>
      </c>
      <c r="W248" t="s">
        <v>640</v>
      </c>
      <c r="X248">
        <v>42.371020000000001</v>
      </c>
      <c r="Y248">
        <v>-71.079847999999998</v>
      </c>
      <c r="Z248" t="s">
        <v>641</v>
      </c>
    </row>
    <row r="249" spans="1:26">
      <c r="A249">
        <v>23907</v>
      </c>
      <c r="B249" s="1">
        <v>40251.78125</v>
      </c>
      <c r="C249" s="1">
        <f t="shared" si="48"/>
        <v>40179</v>
      </c>
      <c r="D249" s="4">
        <f t="shared" si="49"/>
        <v>0.20277777777777778</v>
      </c>
      <c r="E249" s="3">
        <f t="shared" si="50"/>
        <v>2010</v>
      </c>
      <c r="F249" s="3">
        <f t="shared" si="51"/>
        <v>3</v>
      </c>
      <c r="G249" s="3">
        <f t="shared" si="52"/>
        <v>14</v>
      </c>
      <c r="H249" s="3">
        <f t="shared" si="53"/>
        <v>18</v>
      </c>
      <c r="I249" s="3">
        <f t="shared" si="54"/>
        <v>45</v>
      </c>
      <c r="J249" s="3">
        <f t="shared" si="55"/>
        <v>1</v>
      </c>
      <c r="K249" s="3" t="str">
        <f>IF(AND(D249&gt;='Season Lookup'!$D$15,D249&lt;'Season Lookup'!$D$16),"Spring",IF(AND(D249&gt;='Season Lookup'!$D$16,D249&lt;'Season Lookup'!$D$17),"Summer",IF(AND(D249&gt;='Season Lookup'!$D$17,D249&lt;'Season Lookup'!$D$18),"Fall",IF(OR(D249&gt;='Season Lookup'!$D$18,D249&lt;'Season Lookup'!$D$15),"Winter"))))</f>
        <v>Winter</v>
      </c>
      <c r="L249" s="3" t="str">
        <f>VLOOKUP(F249,'Season Lookup'!$A$1:$B$13,2,0)</f>
        <v>Spring</v>
      </c>
      <c r="M249" t="s">
        <v>48</v>
      </c>
      <c r="N249" t="s">
        <v>13</v>
      </c>
      <c r="O249" t="s">
        <v>152</v>
      </c>
      <c r="P249" t="str">
        <f t="shared" si="56"/>
        <v>Yes</v>
      </c>
      <c r="Q249" t="str">
        <f t="shared" si="57"/>
        <v>No</v>
      </c>
      <c r="R249" t="str">
        <f t="shared" si="58"/>
        <v>Yes</v>
      </c>
      <c r="T249" t="s">
        <v>316</v>
      </c>
      <c r="U249" t="s">
        <v>342</v>
      </c>
      <c r="V249" t="str">
        <f t="shared" si="59"/>
        <v>Intersection</v>
      </c>
      <c r="W249" t="s">
        <v>642</v>
      </c>
      <c r="X249">
        <v>42.366343000000001</v>
      </c>
      <c r="Y249">
        <v>-71.103160000000003</v>
      </c>
      <c r="Z249" t="s">
        <v>643</v>
      </c>
    </row>
    <row r="250" spans="1:26">
      <c r="A250">
        <v>23920</v>
      </c>
      <c r="B250" s="1">
        <v>40251.29859953704</v>
      </c>
      <c r="C250" s="1">
        <f t="shared" si="48"/>
        <v>40179</v>
      </c>
      <c r="D250" s="4">
        <f t="shared" si="49"/>
        <v>0.20277777777777778</v>
      </c>
      <c r="E250" s="3">
        <f t="shared" si="50"/>
        <v>2010</v>
      </c>
      <c r="F250" s="3">
        <f t="shared" si="51"/>
        <v>3</v>
      </c>
      <c r="G250" s="3">
        <f t="shared" si="52"/>
        <v>14</v>
      </c>
      <c r="H250" s="3">
        <f t="shared" si="53"/>
        <v>7</v>
      </c>
      <c r="I250" s="3">
        <f t="shared" si="54"/>
        <v>9</v>
      </c>
      <c r="J250" s="3">
        <f t="shared" si="55"/>
        <v>1</v>
      </c>
      <c r="K250" s="3" t="str">
        <f>IF(AND(D250&gt;='Season Lookup'!$D$15,D250&lt;'Season Lookup'!$D$16),"Spring",IF(AND(D250&gt;='Season Lookup'!$D$16,D250&lt;'Season Lookup'!$D$17),"Summer",IF(AND(D250&gt;='Season Lookup'!$D$17,D250&lt;'Season Lookup'!$D$18),"Fall",IF(OR(D250&gt;='Season Lookup'!$D$18,D250&lt;'Season Lookup'!$D$15),"Winter"))))</f>
        <v>Winter</v>
      </c>
      <c r="L250" s="3" t="str">
        <f>VLOOKUP(F250,'Season Lookup'!$A$1:$B$13,2,0)</f>
        <v>Spring</v>
      </c>
      <c r="M250" t="s">
        <v>48</v>
      </c>
      <c r="N250" t="s">
        <v>13</v>
      </c>
      <c r="O250" t="s">
        <v>152</v>
      </c>
      <c r="P250" t="str">
        <f t="shared" si="56"/>
        <v>Yes</v>
      </c>
      <c r="Q250" t="str">
        <f t="shared" si="57"/>
        <v>No</v>
      </c>
      <c r="R250" t="str">
        <f t="shared" si="58"/>
        <v>Yes</v>
      </c>
      <c r="T250" t="s">
        <v>198</v>
      </c>
      <c r="U250" t="s">
        <v>326</v>
      </c>
      <c r="V250" t="str">
        <f t="shared" si="59"/>
        <v>Intersection</v>
      </c>
      <c r="W250" t="s">
        <v>644</v>
      </c>
      <c r="X250">
        <v>42.372565999999999</v>
      </c>
      <c r="Y250">
        <v>-71.120144999999994</v>
      </c>
      <c r="Z250" t="s">
        <v>386</v>
      </c>
    </row>
    <row r="251" spans="1:26">
      <c r="A251">
        <v>23910</v>
      </c>
      <c r="B251" s="1">
        <v>40252.333333333336</v>
      </c>
      <c r="C251" s="1">
        <f t="shared" si="48"/>
        <v>40179</v>
      </c>
      <c r="D251" s="4">
        <f t="shared" si="49"/>
        <v>0.20555555555555555</v>
      </c>
      <c r="E251" s="3">
        <f t="shared" si="50"/>
        <v>2010</v>
      </c>
      <c r="F251" s="3">
        <f t="shared" si="51"/>
        <v>3</v>
      </c>
      <c r="G251" s="3">
        <f t="shared" si="52"/>
        <v>15</v>
      </c>
      <c r="H251" s="3">
        <f t="shared" si="53"/>
        <v>8</v>
      </c>
      <c r="I251" s="3">
        <f t="shared" si="54"/>
        <v>0</v>
      </c>
      <c r="J251" s="3">
        <f t="shared" si="55"/>
        <v>2</v>
      </c>
      <c r="K251" s="3" t="str">
        <f>IF(AND(D251&gt;='Season Lookup'!$D$15,D251&lt;'Season Lookup'!$D$16),"Spring",IF(AND(D251&gt;='Season Lookup'!$D$16,D251&lt;'Season Lookup'!$D$17),"Summer",IF(AND(D251&gt;='Season Lookup'!$D$17,D251&lt;'Season Lookup'!$D$18),"Fall",IF(OR(D251&gt;='Season Lookup'!$D$18,D251&lt;'Season Lookup'!$D$15),"Winter"))))</f>
        <v>Winter</v>
      </c>
      <c r="L251" s="3" t="str">
        <f>VLOOKUP(F251,'Season Lookup'!$A$1:$B$13,2,0)</f>
        <v>Spring</v>
      </c>
      <c r="M251" t="s">
        <v>56</v>
      </c>
      <c r="N251" t="s">
        <v>13</v>
      </c>
      <c r="O251" t="s">
        <v>13</v>
      </c>
      <c r="P251" t="str">
        <f t="shared" si="56"/>
        <v>Yes</v>
      </c>
      <c r="Q251" t="str">
        <f t="shared" si="57"/>
        <v>No</v>
      </c>
      <c r="R251" t="str">
        <f t="shared" si="58"/>
        <v>No</v>
      </c>
      <c r="T251" t="s">
        <v>108</v>
      </c>
      <c r="U251" t="s">
        <v>70</v>
      </c>
      <c r="V251" t="str">
        <f t="shared" si="59"/>
        <v>Intersection</v>
      </c>
      <c r="W251" t="s">
        <v>645</v>
      </c>
      <c r="X251">
        <v>42.363650999999997</v>
      </c>
      <c r="Y251">
        <v>-71.103735</v>
      </c>
      <c r="Z251" t="s">
        <v>154</v>
      </c>
    </row>
    <row r="252" spans="1:26">
      <c r="A252">
        <v>23911</v>
      </c>
      <c r="B252" s="1">
        <v>40252.354155092595</v>
      </c>
      <c r="C252" s="1">
        <f t="shared" si="48"/>
        <v>40179</v>
      </c>
      <c r="D252" s="4">
        <f t="shared" si="49"/>
        <v>0.20555555555555555</v>
      </c>
      <c r="E252" s="3">
        <f t="shared" si="50"/>
        <v>2010</v>
      </c>
      <c r="F252" s="3">
        <f t="shared" si="51"/>
        <v>3</v>
      </c>
      <c r="G252" s="3">
        <f t="shared" si="52"/>
        <v>15</v>
      </c>
      <c r="H252" s="3">
        <f t="shared" si="53"/>
        <v>8</v>
      </c>
      <c r="I252" s="3">
        <f t="shared" si="54"/>
        <v>29</v>
      </c>
      <c r="J252" s="3">
        <f t="shared" si="55"/>
        <v>2</v>
      </c>
      <c r="K252" s="3" t="str">
        <f>IF(AND(D252&gt;='Season Lookup'!$D$15,D252&lt;'Season Lookup'!$D$16),"Spring",IF(AND(D252&gt;='Season Lookup'!$D$16,D252&lt;'Season Lookup'!$D$17),"Summer",IF(AND(D252&gt;='Season Lookup'!$D$17,D252&lt;'Season Lookup'!$D$18),"Fall",IF(OR(D252&gt;='Season Lookup'!$D$18,D252&lt;'Season Lookup'!$D$15),"Winter"))))</f>
        <v>Winter</v>
      </c>
      <c r="L252" s="3" t="str">
        <f>VLOOKUP(F252,'Season Lookup'!$A$1:$B$13,2,0)</f>
        <v>Spring</v>
      </c>
      <c r="M252" t="s">
        <v>56</v>
      </c>
      <c r="N252" t="s">
        <v>246</v>
      </c>
      <c r="O252" t="s">
        <v>152</v>
      </c>
      <c r="P252" t="str">
        <f t="shared" si="56"/>
        <v>No</v>
      </c>
      <c r="Q252" t="str">
        <f t="shared" si="57"/>
        <v>No</v>
      </c>
      <c r="R252" t="str">
        <f t="shared" si="58"/>
        <v>Yes</v>
      </c>
      <c r="T252" t="s">
        <v>129</v>
      </c>
      <c r="U252" t="s">
        <v>209</v>
      </c>
      <c r="V252" t="str">
        <f t="shared" si="59"/>
        <v>Intersection</v>
      </c>
      <c r="W252" t="s">
        <v>646</v>
      </c>
      <c r="X252">
        <v>42.397409000000003</v>
      </c>
      <c r="Y252">
        <v>-71.130286999999996</v>
      </c>
      <c r="Z252" t="s">
        <v>647</v>
      </c>
    </row>
    <row r="253" spans="1:26">
      <c r="A253">
        <v>23912</v>
      </c>
      <c r="B253" s="1">
        <v>40252.4375</v>
      </c>
      <c r="C253" s="1">
        <f t="shared" si="48"/>
        <v>40179</v>
      </c>
      <c r="D253" s="4">
        <f t="shared" si="49"/>
        <v>0.20555555555555555</v>
      </c>
      <c r="E253" s="3">
        <f t="shared" si="50"/>
        <v>2010</v>
      </c>
      <c r="F253" s="3">
        <f t="shared" si="51"/>
        <v>3</v>
      </c>
      <c r="G253" s="3">
        <f t="shared" si="52"/>
        <v>15</v>
      </c>
      <c r="H253" s="3">
        <f t="shared" si="53"/>
        <v>10</v>
      </c>
      <c r="I253" s="3">
        <f t="shared" si="54"/>
        <v>30</v>
      </c>
      <c r="J253" s="3">
        <f t="shared" si="55"/>
        <v>2</v>
      </c>
      <c r="K253" s="3" t="str">
        <f>IF(AND(D253&gt;='Season Lookup'!$D$15,D253&lt;'Season Lookup'!$D$16),"Spring",IF(AND(D253&gt;='Season Lookup'!$D$16,D253&lt;'Season Lookup'!$D$17),"Summer",IF(AND(D253&gt;='Season Lookup'!$D$17,D253&lt;'Season Lookup'!$D$18),"Fall",IF(OR(D253&gt;='Season Lookup'!$D$18,D253&lt;'Season Lookup'!$D$15),"Winter"))))</f>
        <v>Winter</v>
      </c>
      <c r="L253" s="3" t="str">
        <f>VLOOKUP(F253,'Season Lookup'!$A$1:$B$13,2,0)</f>
        <v>Spring</v>
      </c>
      <c r="M253" t="s">
        <v>56</v>
      </c>
      <c r="N253" t="s">
        <v>13</v>
      </c>
      <c r="O253" t="s">
        <v>36</v>
      </c>
      <c r="P253" t="str">
        <f t="shared" si="56"/>
        <v>Yes</v>
      </c>
      <c r="Q253" t="str">
        <f t="shared" si="57"/>
        <v>No</v>
      </c>
      <c r="R253" t="str">
        <f t="shared" si="58"/>
        <v>No</v>
      </c>
      <c r="T253" t="s">
        <v>518</v>
      </c>
      <c r="U253" t="s">
        <v>198</v>
      </c>
      <c r="V253" t="str">
        <f t="shared" si="59"/>
        <v>Intersection</v>
      </c>
      <c r="W253" t="s">
        <v>648</v>
      </c>
      <c r="X253">
        <v>42.374569000000001</v>
      </c>
      <c r="Y253">
        <v>-71.128428</v>
      </c>
      <c r="Z253" t="s">
        <v>520</v>
      </c>
    </row>
    <row r="254" spans="1:26">
      <c r="A254">
        <v>23913</v>
      </c>
      <c r="B254" s="1">
        <v>40252.465277777781</v>
      </c>
      <c r="C254" s="1">
        <f t="shared" si="48"/>
        <v>40179</v>
      </c>
      <c r="D254" s="4">
        <f t="shared" si="49"/>
        <v>0.20555555555555555</v>
      </c>
      <c r="E254" s="3">
        <f t="shared" si="50"/>
        <v>2010</v>
      </c>
      <c r="F254" s="3">
        <f t="shared" si="51"/>
        <v>3</v>
      </c>
      <c r="G254" s="3">
        <f t="shared" si="52"/>
        <v>15</v>
      </c>
      <c r="H254" s="3">
        <f t="shared" si="53"/>
        <v>11</v>
      </c>
      <c r="I254" s="3">
        <f t="shared" si="54"/>
        <v>10</v>
      </c>
      <c r="J254" s="3">
        <f t="shared" si="55"/>
        <v>2</v>
      </c>
      <c r="K254" s="3" t="str">
        <f>IF(AND(D254&gt;='Season Lookup'!$D$15,D254&lt;'Season Lookup'!$D$16),"Spring",IF(AND(D254&gt;='Season Lookup'!$D$16,D254&lt;'Season Lookup'!$D$17),"Summer",IF(AND(D254&gt;='Season Lookup'!$D$17,D254&lt;'Season Lookup'!$D$18),"Fall",IF(OR(D254&gt;='Season Lookup'!$D$18,D254&lt;'Season Lookup'!$D$15),"Winter"))))</f>
        <v>Winter</v>
      </c>
      <c r="L254" s="3" t="str">
        <f>VLOOKUP(F254,'Season Lookup'!$A$1:$B$13,2,0)</f>
        <v>Spring</v>
      </c>
      <c r="M254" t="s">
        <v>56</v>
      </c>
      <c r="N254" t="s">
        <v>13</v>
      </c>
      <c r="O254" t="s">
        <v>23</v>
      </c>
      <c r="P254" t="str">
        <f t="shared" si="56"/>
        <v>Yes</v>
      </c>
      <c r="Q254" t="str">
        <f t="shared" si="57"/>
        <v>No</v>
      </c>
      <c r="R254" t="str">
        <f t="shared" si="58"/>
        <v>No</v>
      </c>
      <c r="S254">
        <v>66</v>
      </c>
      <c r="T254" t="s">
        <v>146</v>
      </c>
      <c r="V254" t="str">
        <f t="shared" si="59"/>
        <v>Non Intersection</v>
      </c>
      <c r="W254" t="s">
        <v>649</v>
      </c>
      <c r="X254">
        <v>42.368977999999998</v>
      </c>
      <c r="Y254">
        <v>-71.081081999999995</v>
      </c>
      <c r="Z254" t="s">
        <v>650</v>
      </c>
    </row>
    <row r="255" spans="1:26">
      <c r="A255">
        <v>23914</v>
      </c>
      <c r="B255" s="1">
        <v>40252.572222222225</v>
      </c>
      <c r="C255" s="1">
        <f t="shared" si="48"/>
        <v>40179</v>
      </c>
      <c r="D255" s="4">
        <f t="shared" si="49"/>
        <v>0.20555555555555555</v>
      </c>
      <c r="E255" s="3">
        <f t="shared" si="50"/>
        <v>2010</v>
      </c>
      <c r="F255" s="3">
        <f t="shared" si="51"/>
        <v>3</v>
      </c>
      <c r="G255" s="3">
        <f t="shared" si="52"/>
        <v>15</v>
      </c>
      <c r="H255" s="3">
        <f t="shared" si="53"/>
        <v>13</v>
      </c>
      <c r="I255" s="3">
        <f t="shared" si="54"/>
        <v>44</v>
      </c>
      <c r="J255" s="3">
        <f t="shared" si="55"/>
        <v>2</v>
      </c>
      <c r="K255" s="3" t="str">
        <f>IF(AND(D255&gt;='Season Lookup'!$D$15,D255&lt;'Season Lookup'!$D$16),"Spring",IF(AND(D255&gt;='Season Lookup'!$D$16,D255&lt;'Season Lookup'!$D$17),"Summer",IF(AND(D255&gt;='Season Lookup'!$D$17,D255&lt;'Season Lookup'!$D$18),"Fall",IF(OR(D255&gt;='Season Lookup'!$D$18,D255&lt;'Season Lookup'!$D$15),"Winter"))))</f>
        <v>Winter</v>
      </c>
      <c r="L255" s="3" t="str">
        <f>VLOOKUP(F255,'Season Lookup'!$A$1:$B$13,2,0)</f>
        <v>Spring</v>
      </c>
      <c r="M255" t="s">
        <v>56</v>
      </c>
      <c r="N255" t="s">
        <v>13</v>
      </c>
      <c r="O255" t="s">
        <v>13</v>
      </c>
      <c r="P255" t="str">
        <f t="shared" si="56"/>
        <v>Yes</v>
      </c>
      <c r="Q255" t="str">
        <f t="shared" si="57"/>
        <v>No</v>
      </c>
      <c r="R255" t="str">
        <f t="shared" si="58"/>
        <v>No</v>
      </c>
      <c r="T255" t="s">
        <v>651</v>
      </c>
      <c r="U255" t="s">
        <v>42</v>
      </c>
      <c r="V255" t="str">
        <f t="shared" si="59"/>
        <v>Intersection</v>
      </c>
      <c r="W255" t="s">
        <v>652</v>
      </c>
      <c r="X255">
        <v>42.368709000000003</v>
      </c>
      <c r="Y255">
        <v>-71.113512999999998</v>
      </c>
      <c r="Z255" t="s">
        <v>653</v>
      </c>
    </row>
    <row r="256" spans="1:26">
      <c r="A256">
        <v>23915</v>
      </c>
      <c r="B256" s="1">
        <v>40252.6875</v>
      </c>
      <c r="C256" s="1">
        <f t="shared" si="48"/>
        <v>40179</v>
      </c>
      <c r="D256" s="4">
        <f t="shared" si="49"/>
        <v>0.20555555555555555</v>
      </c>
      <c r="E256" s="3">
        <f t="shared" si="50"/>
        <v>2010</v>
      </c>
      <c r="F256" s="3">
        <f t="shared" si="51"/>
        <v>3</v>
      </c>
      <c r="G256" s="3">
        <f t="shared" si="52"/>
        <v>15</v>
      </c>
      <c r="H256" s="3">
        <f t="shared" si="53"/>
        <v>16</v>
      </c>
      <c r="I256" s="3">
        <f t="shared" si="54"/>
        <v>30</v>
      </c>
      <c r="J256" s="3">
        <f t="shared" si="55"/>
        <v>2</v>
      </c>
      <c r="K256" s="3" t="str">
        <f>IF(AND(D256&gt;='Season Lookup'!$D$15,D256&lt;'Season Lookup'!$D$16),"Spring",IF(AND(D256&gt;='Season Lookup'!$D$16,D256&lt;'Season Lookup'!$D$17),"Summer",IF(AND(D256&gt;='Season Lookup'!$D$17,D256&lt;'Season Lookup'!$D$18),"Fall",IF(OR(D256&gt;='Season Lookup'!$D$18,D256&lt;'Season Lookup'!$D$15),"Winter"))))</f>
        <v>Winter</v>
      </c>
      <c r="L256" s="3" t="str">
        <f>VLOOKUP(F256,'Season Lookup'!$A$1:$B$13,2,0)</f>
        <v>Spring</v>
      </c>
      <c r="M256" t="s">
        <v>56</v>
      </c>
      <c r="N256" t="s">
        <v>549</v>
      </c>
      <c r="P256" t="str">
        <f t="shared" si="56"/>
        <v>No</v>
      </c>
      <c r="Q256" t="str">
        <f t="shared" si="57"/>
        <v>No</v>
      </c>
      <c r="R256" t="str">
        <f t="shared" si="58"/>
        <v>No</v>
      </c>
      <c r="S256" t="s">
        <v>654</v>
      </c>
      <c r="T256" t="s">
        <v>105</v>
      </c>
      <c r="U256" t="s">
        <v>209</v>
      </c>
      <c r="V256" t="str">
        <f t="shared" si="59"/>
        <v>Non Intersection</v>
      </c>
      <c r="W256" t="s">
        <v>655</v>
      </c>
      <c r="X256">
        <v>42.362729999999999</v>
      </c>
      <c r="Y256">
        <v>-71.084013999999996</v>
      </c>
      <c r="Z256" t="s">
        <v>284</v>
      </c>
    </row>
    <row r="257" spans="1:26">
      <c r="A257">
        <v>23919</v>
      </c>
      <c r="B257" s="1">
        <v>40252.833333333336</v>
      </c>
      <c r="C257" s="1">
        <f t="shared" si="48"/>
        <v>40179</v>
      </c>
      <c r="D257" s="4">
        <f t="shared" si="49"/>
        <v>0.20555555555555555</v>
      </c>
      <c r="E257" s="3">
        <f t="shared" si="50"/>
        <v>2010</v>
      </c>
      <c r="F257" s="3">
        <f t="shared" si="51"/>
        <v>3</v>
      </c>
      <c r="G257" s="3">
        <f t="shared" si="52"/>
        <v>15</v>
      </c>
      <c r="H257" s="3">
        <f t="shared" si="53"/>
        <v>20</v>
      </c>
      <c r="I257" s="3">
        <f t="shared" si="54"/>
        <v>0</v>
      </c>
      <c r="J257" s="3">
        <f t="shared" si="55"/>
        <v>2</v>
      </c>
      <c r="K257" s="3" t="str">
        <f>IF(AND(D257&gt;='Season Lookup'!$D$15,D257&lt;'Season Lookup'!$D$16),"Spring",IF(AND(D257&gt;='Season Lookup'!$D$16,D257&lt;'Season Lookup'!$D$17),"Summer",IF(AND(D257&gt;='Season Lookup'!$D$17,D257&lt;'Season Lookup'!$D$18),"Fall",IF(OR(D257&gt;='Season Lookup'!$D$18,D257&lt;'Season Lookup'!$D$15),"Winter"))))</f>
        <v>Winter</v>
      </c>
      <c r="L257" s="3" t="str">
        <f>VLOOKUP(F257,'Season Lookup'!$A$1:$B$13,2,0)</f>
        <v>Spring</v>
      </c>
      <c r="M257" t="s">
        <v>56</v>
      </c>
      <c r="N257" t="s">
        <v>13</v>
      </c>
      <c r="O257" t="s">
        <v>23</v>
      </c>
      <c r="P257" t="str">
        <f t="shared" si="56"/>
        <v>Yes</v>
      </c>
      <c r="Q257" t="str">
        <f t="shared" si="57"/>
        <v>No</v>
      </c>
      <c r="R257" t="str">
        <f t="shared" si="58"/>
        <v>No</v>
      </c>
      <c r="S257">
        <v>75</v>
      </c>
      <c r="T257" t="s">
        <v>501</v>
      </c>
      <c r="V257" t="str">
        <f t="shared" si="59"/>
        <v>Non Intersection</v>
      </c>
      <c r="W257" t="s">
        <v>656</v>
      </c>
      <c r="X257">
        <v>42.383803999999998</v>
      </c>
      <c r="Y257">
        <v>-71.116553999999994</v>
      </c>
      <c r="Z257" t="s">
        <v>657</v>
      </c>
    </row>
    <row r="258" spans="1:26">
      <c r="A258">
        <v>23921</v>
      </c>
      <c r="B258" s="1">
        <v>40252.354155092595</v>
      </c>
      <c r="C258" s="1">
        <f t="shared" si="48"/>
        <v>40179</v>
      </c>
      <c r="D258" s="4">
        <f t="shared" si="49"/>
        <v>0.20555555555555555</v>
      </c>
      <c r="E258" s="3">
        <f t="shared" si="50"/>
        <v>2010</v>
      </c>
      <c r="F258" s="3">
        <f t="shared" si="51"/>
        <v>3</v>
      </c>
      <c r="G258" s="3">
        <f t="shared" si="52"/>
        <v>15</v>
      </c>
      <c r="H258" s="3">
        <f t="shared" si="53"/>
        <v>8</v>
      </c>
      <c r="I258" s="3">
        <f t="shared" si="54"/>
        <v>29</v>
      </c>
      <c r="J258" s="3">
        <f t="shared" si="55"/>
        <v>2</v>
      </c>
      <c r="K258" s="3" t="str">
        <f>IF(AND(D258&gt;='Season Lookup'!$D$15,D258&lt;'Season Lookup'!$D$16),"Spring",IF(AND(D258&gt;='Season Lookup'!$D$16,D258&lt;'Season Lookup'!$D$17),"Summer",IF(AND(D258&gt;='Season Lookup'!$D$17,D258&lt;'Season Lookup'!$D$18),"Fall",IF(OR(D258&gt;='Season Lookup'!$D$18,D258&lt;'Season Lookup'!$D$15),"Winter"))))</f>
        <v>Winter</v>
      </c>
      <c r="L258" s="3" t="str">
        <f>VLOOKUP(F258,'Season Lookup'!$A$1:$B$13,2,0)</f>
        <v>Spring</v>
      </c>
      <c r="M258" t="s">
        <v>56</v>
      </c>
      <c r="N258" t="s">
        <v>13</v>
      </c>
      <c r="O258" t="s">
        <v>13</v>
      </c>
      <c r="P258" t="str">
        <f t="shared" si="56"/>
        <v>Yes</v>
      </c>
      <c r="Q258" t="str">
        <f t="shared" si="57"/>
        <v>No</v>
      </c>
      <c r="R258" t="str">
        <f t="shared" si="58"/>
        <v>No</v>
      </c>
      <c r="S258">
        <v>20</v>
      </c>
      <c r="T258" t="s">
        <v>658</v>
      </c>
      <c r="V258" t="str">
        <f t="shared" si="59"/>
        <v>Non Intersection</v>
      </c>
      <c r="W258" t="s">
        <v>659</v>
      </c>
      <c r="X258">
        <v>42.394368</v>
      </c>
      <c r="Y258">
        <v>-71.151379000000006</v>
      </c>
      <c r="Z258" t="s">
        <v>660</v>
      </c>
    </row>
    <row r="259" spans="1:26">
      <c r="A259">
        <v>23917</v>
      </c>
      <c r="B259" s="1">
        <v>40253.576388888891</v>
      </c>
      <c r="C259" s="1">
        <f t="shared" si="48"/>
        <v>40179</v>
      </c>
      <c r="D259" s="4">
        <f t="shared" si="49"/>
        <v>0.20833333333333334</v>
      </c>
      <c r="E259" s="3">
        <f t="shared" si="50"/>
        <v>2010</v>
      </c>
      <c r="F259" s="3">
        <f t="shared" si="51"/>
        <v>3</v>
      </c>
      <c r="G259" s="3">
        <f t="shared" si="52"/>
        <v>16</v>
      </c>
      <c r="H259" s="3">
        <f t="shared" si="53"/>
        <v>13</v>
      </c>
      <c r="I259" s="3">
        <f t="shared" si="54"/>
        <v>50</v>
      </c>
      <c r="J259" s="3">
        <f t="shared" si="55"/>
        <v>3</v>
      </c>
      <c r="K259" s="3" t="str">
        <f>IF(AND(D259&gt;='Season Lookup'!$D$15,D259&lt;'Season Lookup'!$D$16),"Spring",IF(AND(D259&gt;='Season Lookup'!$D$16,D259&lt;'Season Lookup'!$D$17),"Summer",IF(AND(D259&gt;='Season Lookup'!$D$17,D259&lt;'Season Lookup'!$D$18),"Fall",IF(OR(D259&gt;='Season Lookup'!$D$18,D259&lt;'Season Lookup'!$D$15),"Winter"))))</f>
        <v>Winter</v>
      </c>
      <c r="L259" s="3" t="str">
        <f>VLOOKUP(F259,'Season Lookup'!$A$1:$B$13,2,0)</f>
        <v>Spring</v>
      </c>
      <c r="M259" t="s">
        <v>73</v>
      </c>
      <c r="N259" t="s">
        <v>13</v>
      </c>
      <c r="O259" t="s">
        <v>132</v>
      </c>
      <c r="P259" t="str">
        <f t="shared" si="56"/>
        <v>Yes</v>
      </c>
      <c r="Q259" t="str">
        <f t="shared" si="57"/>
        <v>Yes</v>
      </c>
      <c r="R259" t="str">
        <f t="shared" si="58"/>
        <v>No</v>
      </c>
      <c r="S259">
        <v>1</v>
      </c>
      <c r="T259" t="s">
        <v>74</v>
      </c>
      <c r="U259" t="s">
        <v>105</v>
      </c>
      <c r="V259" t="str">
        <f t="shared" si="59"/>
        <v>Non Intersection</v>
      </c>
      <c r="W259" t="s">
        <v>240</v>
      </c>
      <c r="X259">
        <v>42.365231999999999</v>
      </c>
      <c r="Y259">
        <v>-71.090064999999996</v>
      </c>
      <c r="Z259" t="s">
        <v>241</v>
      </c>
    </row>
    <row r="260" spans="1:26">
      <c r="A260">
        <v>23918</v>
      </c>
      <c r="B260" s="1">
        <v>40253.680543981478</v>
      </c>
      <c r="C260" s="1">
        <f t="shared" si="48"/>
        <v>40179</v>
      </c>
      <c r="D260" s="4">
        <f t="shared" si="49"/>
        <v>0.20833333333333334</v>
      </c>
      <c r="E260" s="3">
        <f t="shared" si="50"/>
        <v>2010</v>
      </c>
      <c r="F260" s="3">
        <f t="shared" si="51"/>
        <v>3</v>
      </c>
      <c r="G260" s="3">
        <f t="shared" si="52"/>
        <v>16</v>
      </c>
      <c r="H260" s="3">
        <f t="shared" si="53"/>
        <v>16</v>
      </c>
      <c r="I260" s="3">
        <f t="shared" si="54"/>
        <v>19</v>
      </c>
      <c r="J260" s="3">
        <f t="shared" si="55"/>
        <v>3</v>
      </c>
      <c r="K260" s="3" t="str">
        <f>IF(AND(D260&gt;='Season Lookup'!$D$15,D260&lt;'Season Lookup'!$D$16),"Spring",IF(AND(D260&gt;='Season Lookup'!$D$16,D260&lt;'Season Lookup'!$D$17),"Summer",IF(AND(D260&gt;='Season Lookup'!$D$17,D260&lt;'Season Lookup'!$D$18),"Fall",IF(OR(D260&gt;='Season Lookup'!$D$18,D260&lt;'Season Lookup'!$D$15),"Winter"))))</f>
        <v>Winter</v>
      </c>
      <c r="L260" s="3" t="str">
        <f>VLOOKUP(F260,'Season Lookup'!$A$1:$B$13,2,0)</f>
        <v>Spring</v>
      </c>
      <c r="M260" t="s">
        <v>73</v>
      </c>
      <c r="N260" t="s">
        <v>13</v>
      </c>
      <c r="O260" t="s">
        <v>13</v>
      </c>
      <c r="P260" t="str">
        <f t="shared" si="56"/>
        <v>Yes</v>
      </c>
      <c r="Q260" t="str">
        <f t="shared" si="57"/>
        <v>No</v>
      </c>
      <c r="R260" t="str">
        <f t="shared" si="58"/>
        <v>No</v>
      </c>
      <c r="T260" t="s">
        <v>19</v>
      </c>
      <c r="U260" t="s">
        <v>189</v>
      </c>
      <c r="V260" t="str">
        <f t="shared" si="59"/>
        <v>Intersection</v>
      </c>
      <c r="W260" t="s">
        <v>244</v>
      </c>
      <c r="X260">
        <v>42.372750000000003</v>
      </c>
      <c r="Y260">
        <v>-71.093288000000001</v>
      </c>
      <c r="Z260" t="s">
        <v>245</v>
      </c>
    </row>
    <row r="261" spans="1:26">
      <c r="A261">
        <v>23922</v>
      </c>
      <c r="B261" s="1">
        <v>40253.75</v>
      </c>
      <c r="C261" s="1">
        <f t="shared" si="48"/>
        <v>40179</v>
      </c>
      <c r="D261" s="4">
        <f t="shared" si="49"/>
        <v>0.20833333333333334</v>
      </c>
      <c r="E261" s="3">
        <f t="shared" si="50"/>
        <v>2010</v>
      </c>
      <c r="F261" s="3">
        <f t="shared" si="51"/>
        <v>3</v>
      </c>
      <c r="G261" s="3">
        <f t="shared" si="52"/>
        <v>16</v>
      </c>
      <c r="H261" s="3">
        <f t="shared" si="53"/>
        <v>18</v>
      </c>
      <c r="I261" s="3">
        <f t="shared" si="54"/>
        <v>0</v>
      </c>
      <c r="J261" s="3">
        <f t="shared" si="55"/>
        <v>3</v>
      </c>
      <c r="K261" s="3" t="str">
        <f>IF(AND(D261&gt;='Season Lookup'!$D$15,D261&lt;'Season Lookup'!$D$16),"Spring",IF(AND(D261&gt;='Season Lookup'!$D$16,D261&lt;'Season Lookup'!$D$17),"Summer",IF(AND(D261&gt;='Season Lookup'!$D$17,D261&lt;'Season Lookup'!$D$18),"Fall",IF(OR(D261&gt;='Season Lookup'!$D$18,D261&lt;'Season Lookup'!$D$15),"Winter"))))</f>
        <v>Winter</v>
      </c>
      <c r="L261" s="3" t="str">
        <f>VLOOKUP(F261,'Season Lookup'!$A$1:$B$13,2,0)</f>
        <v>Spring</v>
      </c>
      <c r="M261" t="s">
        <v>73</v>
      </c>
      <c r="N261" t="s">
        <v>13</v>
      </c>
      <c r="O261" t="s">
        <v>23</v>
      </c>
      <c r="P261" t="str">
        <f t="shared" si="56"/>
        <v>Yes</v>
      </c>
      <c r="Q261" t="str">
        <f t="shared" si="57"/>
        <v>No</v>
      </c>
      <c r="R261" t="str">
        <f t="shared" si="58"/>
        <v>No</v>
      </c>
      <c r="S261">
        <v>238</v>
      </c>
      <c r="T261" t="s">
        <v>101</v>
      </c>
      <c r="V261" t="str">
        <f t="shared" si="59"/>
        <v>Non Intersection</v>
      </c>
      <c r="W261" t="s">
        <v>661</v>
      </c>
      <c r="X261">
        <v>42.369222000000001</v>
      </c>
      <c r="Y261">
        <v>-71.096447999999995</v>
      </c>
      <c r="Z261" t="s">
        <v>662</v>
      </c>
    </row>
    <row r="262" spans="1:26">
      <c r="A262">
        <v>23929</v>
      </c>
      <c r="B262" s="1">
        <v>40254.333333333336</v>
      </c>
      <c r="C262" s="1">
        <f t="shared" si="48"/>
        <v>40179</v>
      </c>
      <c r="D262" s="4">
        <f t="shared" si="49"/>
        <v>0.21111111111111111</v>
      </c>
      <c r="E262" s="3">
        <f t="shared" si="50"/>
        <v>2010</v>
      </c>
      <c r="F262" s="3">
        <f t="shared" si="51"/>
        <v>3</v>
      </c>
      <c r="G262" s="3">
        <f t="shared" si="52"/>
        <v>17</v>
      </c>
      <c r="H262" s="3">
        <f t="shared" si="53"/>
        <v>8</v>
      </c>
      <c r="I262" s="3">
        <f t="shared" si="54"/>
        <v>0</v>
      </c>
      <c r="J262" s="3">
        <f t="shared" si="55"/>
        <v>4</v>
      </c>
      <c r="K262" s="3" t="str">
        <f>IF(AND(D262&gt;='Season Lookup'!$D$15,D262&lt;'Season Lookup'!$D$16),"Spring",IF(AND(D262&gt;='Season Lookup'!$D$16,D262&lt;'Season Lookup'!$D$17),"Summer",IF(AND(D262&gt;='Season Lookup'!$D$17,D262&lt;'Season Lookup'!$D$18),"Fall",IF(OR(D262&gt;='Season Lookup'!$D$18,D262&lt;'Season Lookup'!$D$15),"Winter"))))</f>
        <v>Winter</v>
      </c>
      <c r="L262" s="3" t="str">
        <f>VLOOKUP(F262,'Season Lookup'!$A$1:$B$13,2,0)</f>
        <v>Spring</v>
      </c>
      <c r="M262" t="s">
        <v>82</v>
      </c>
      <c r="N262" t="s">
        <v>13</v>
      </c>
      <c r="O262" t="s">
        <v>13</v>
      </c>
      <c r="P262" t="str">
        <f t="shared" si="56"/>
        <v>Yes</v>
      </c>
      <c r="Q262" t="str">
        <f t="shared" si="57"/>
        <v>No</v>
      </c>
      <c r="R262" t="str">
        <f t="shared" si="58"/>
        <v>No</v>
      </c>
      <c r="S262">
        <v>307</v>
      </c>
      <c r="T262" t="s">
        <v>129</v>
      </c>
      <c r="V262" t="str">
        <f t="shared" si="59"/>
        <v>Non Intersection</v>
      </c>
      <c r="W262" t="s">
        <v>663</v>
      </c>
      <c r="X262">
        <v>42.369253</v>
      </c>
      <c r="Y262">
        <v>-71.090200999999993</v>
      </c>
      <c r="Z262" t="s">
        <v>664</v>
      </c>
    </row>
    <row r="263" spans="1:26">
      <c r="A263">
        <v>23923</v>
      </c>
      <c r="B263" s="1">
        <v>40254.809027777781</v>
      </c>
      <c r="C263" s="1">
        <f t="shared" si="48"/>
        <v>40179</v>
      </c>
      <c r="D263" s="4">
        <f t="shared" si="49"/>
        <v>0.21111111111111111</v>
      </c>
      <c r="E263" s="3">
        <f t="shared" si="50"/>
        <v>2010</v>
      </c>
      <c r="F263" s="3">
        <f t="shared" si="51"/>
        <v>3</v>
      </c>
      <c r="G263" s="3">
        <f t="shared" si="52"/>
        <v>17</v>
      </c>
      <c r="H263" s="3">
        <f t="shared" si="53"/>
        <v>19</v>
      </c>
      <c r="I263" s="3">
        <f t="shared" si="54"/>
        <v>25</v>
      </c>
      <c r="J263" s="3">
        <f t="shared" si="55"/>
        <v>4</v>
      </c>
      <c r="K263" s="3" t="str">
        <f>IF(AND(D263&gt;='Season Lookup'!$D$15,D263&lt;'Season Lookup'!$D$16),"Spring",IF(AND(D263&gt;='Season Lookup'!$D$16,D263&lt;'Season Lookup'!$D$17),"Summer",IF(AND(D263&gt;='Season Lookup'!$D$17,D263&lt;'Season Lookup'!$D$18),"Fall",IF(OR(D263&gt;='Season Lookup'!$D$18,D263&lt;'Season Lookup'!$D$15),"Winter"))))</f>
        <v>Winter</v>
      </c>
      <c r="L263" s="3" t="str">
        <f>VLOOKUP(F263,'Season Lookup'!$A$1:$B$13,2,0)</f>
        <v>Spring</v>
      </c>
      <c r="M263" t="s">
        <v>82</v>
      </c>
      <c r="N263" t="s">
        <v>13</v>
      </c>
      <c r="O263" t="s">
        <v>36</v>
      </c>
      <c r="P263" t="str">
        <f t="shared" si="56"/>
        <v>Yes</v>
      </c>
      <c r="Q263" t="str">
        <f t="shared" si="57"/>
        <v>No</v>
      </c>
      <c r="R263" t="str">
        <f t="shared" si="58"/>
        <v>No</v>
      </c>
      <c r="T263" t="s">
        <v>198</v>
      </c>
      <c r="U263" t="s">
        <v>518</v>
      </c>
      <c r="V263" t="str">
        <f t="shared" si="59"/>
        <v>Intersection</v>
      </c>
      <c r="W263" t="s">
        <v>519</v>
      </c>
      <c r="X263">
        <v>42.374569000000001</v>
      </c>
      <c r="Y263">
        <v>-71.128428</v>
      </c>
      <c r="Z263" t="s">
        <v>520</v>
      </c>
    </row>
    <row r="264" spans="1:26">
      <c r="A264">
        <v>23924</v>
      </c>
      <c r="B264" s="1">
        <v>40254.3125</v>
      </c>
      <c r="C264" s="1">
        <f t="shared" si="48"/>
        <v>40179</v>
      </c>
      <c r="D264" s="4">
        <f t="shared" si="49"/>
        <v>0.21111111111111111</v>
      </c>
      <c r="E264" s="3">
        <f t="shared" si="50"/>
        <v>2010</v>
      </c>
      <c r="F264" s="3">
        <f t="shared" si="51"/>
        <v>3</v>
      </c>
      <c r="G264" s="3">
        <f t="shared" si="52"/>
        <v>17</v>
      </c>
      <c r="H264" s="3">
        <f t="shared" si="53"/>
        <v>7</v>
      </c>
      <c r="I264" s="3">
        <f t="shared" si="54"/>
        <v>30</v>
      </c>
      <c r="J264" s="3">
        <f t="shared" si="55"/>
        <v>4</v>
      </c>
      <c r="K264" s="3" t="str">
        <f>IF(AND(D264&gt;='Season Lookup'!$D$15,D264&lt;'Season Lookup'!$D$16),"Spring",IF(AND(D264&gt;='Season Lookup'!$D$16,D264&lt;'Season Lookup'!$D$17),"Summer",IF(AND(D264&gt;='Season Lookup'!$D$17,D264&lt;'Season Lookup'!$D$18),"Fall",IF(OR(D264&gt;='Season Lookup'!$D$18,D264&lt;'Season Lookup'!$D$15),"Winter"))))</f>
        <v>Winter</v>
      </c>
      <c r="L264" s="3" t="str">
        <f>VLOOKUP(F264,'Season Lookup'!$A$1:$B$13,2,0)</f>
        <v>Spring</v>
      </c>
      <c r="M264" t="s">
        <v>82</v>
      </c>
      <c r="N264" t="s">
        <v>13</v>
      </c>
      <c r="O264" t="s">
        <v>36</v>
      </c>
      <c r="P264" t="str">
        <f t="shared" si="56"/>
        <v>Yes</v>
      </c>
      <c r="Q264" t="str">
        <f t="shared" si="57"/>
        <v>No</v>
      </c>
      <c r="R264" t="str">
        <f t="shared" si="58"/>
        <v>No</v>
      </c>
      <c r="T264" t="s">
        <v>665</v>
      </c>
      <c r="V264" t="str">
        <f t="shared" si="59"/>
        <v>Intersection</v>
      </c>
      <c r="W264" t="s">
        <v>666</v>
      </c>
      <c r="X264">
        <v>0</v>
      </c>
      <c r="Y264">
        <v>0</v>
      </c>
      <c r="Z264" t="s">
        <v>81</v>
      </c>
    </row>
    <row r="265" spans="1:26">
      <c r="A265">
        <v>23930</v>
      </c>
      <c r="B265" s="1">
        <v>40255.385405092595</v>
      </c>
      <c r="C265" s="1">
        <f t="shared" si="48"/>
        <v>40179</v>
      </c>
      <c r="D265" s="4">
        <f t="shared" si="49"/>
        <v>0.21388888888888888</v>
      </c>
      <c r="E265" s="3">
        <f t="shared" si="50"/>
        <v>2010</v>
      </c>
      <c r="F265" s="3">
        <f t="shared" si="51"/>
        <v>3</v>
      </c>
      <c r="G265" s="3">
        <f t="shared" si="52"/>
        <v>18</v>
      </c>
      <c r="H265" s="3">
        <f t="shared" si="53"/>
        <v>9</v>
      </c>
      <c r="I265" s="3">
        <f t="shared" si="54"/>
        <v>14</v>
      </c>
      <c r="J265" s="3">
        <f t="shared" si="55"/>
        <v>5</v>
      </c>
      <c r="K265" s="3" t="str">
        <f>IF(AND(D265&gt;='Season Lookup'!$D$15,D265&lt;'Season Lookup'!$D$16),"Spring",IF(AND(D265&gt;='Season Lookup'!$D$16,D265&lt;'Season Lookup'!$D$17),"Summer",IF(AND(D265&gt;='Season Lookup'!$D$17,D265&lt;'Season Lookup'!$D$18),"Fall",IF(OR(D265&gt;='Season Lookup'!$D$18,D265&lt;'Season Lookup'!$D$15),"Winter"))))</f>
        <v>Winter</v>
      </c>
      <c r="L265" s="3" t="str">
        <f>VLOOKUP(F265,'Season Lookup'!$A$1:$B$13,2,0)</f>
        <v>Spring</v>
      </c>
      <c r="M265" t="s">
        <v>78</v>
      </c>
      <c r="N265" t="s">
        <v>13</v>
      </c>
      <c r="O265" t="s">
        <v>13</v>
      </c>
      <c r="P265" t="str">
        <f t="shared" si="56"/>
        <v>Yes</v>
      </c>
      <c r="Q265" t="str">
        <f t="shared" si="57"/>
        <v>No</v>
      </c>
      <c r="R265" t="str">
        <f t="shared" si="58"/>
        <v>No</v>
      </c>
      <c r="T265" t="s">
        <v>74</v>
      </c>
      <c r="U265" t="s">
        <v>667</v>
      </c>
      <c r="V265" t="str">
        <f t="shared" si="59"/>
        <v>Intersection</v>
      </c>
      <c r="W265" t="s">
        <v>668</v>
      </c>
      <c r="X265">
        <v>42.371501000000002</v>
      </c>
      <c r="Y265">
        <v>-71.098121000000006</v>
      </c>
      <c r="Z265" t="s">
        <v>669</v>
      </c>
    </row>
    <row r="266" spans="1:26">
      <c r="A266">
        <v>23931</v>
      </c>
      <c r="B266" s="1">
        <v>40255.385405092595</v>
      </c>
      <c r="C266" s="1">
        <f t="shared" si="48"/>
        <v>40179</v>
      </c>
      <c r="D266" s="4">
        <f t="shared" si="49"/>
        <v>0.21388888888888888</v>
      </c>
      <c r="E266" s="3">
        <f t="shared" si="50"/>
        <v>2010</v>
      </c>
      <c r="F266" s="3">
        <f t="shared" si="51"/>
        <v>3</v>
      </c>
      <c r="G266" s="3">
        <f t="shared" si="52"/>
        <v>18</v>
      </c>
      <c r="H266" s="3">
        <f t="shared" si="53"/>
        <v>9</v>
      </c>
      <c r="I266" s="3">
        <f t="shared" si="54"/>
        <v>14</v>
      </c>
      <c r="J266" s="3">
        <f t="shared" si="55"/>
        <v>5</v>
      </c>
      <c r="K266" s="3" t="str">
        <f>IF(AND(D266&gt;='Season Lookup'!$D$15,D266&lt;'Season Lookup'!$D$16),"Spring",IF(AND(D266&gt;='Season Lookup'!$D$16,D266&lt;'Season Lookup'!$D$17),"Summer",IF(AND(D266&gt;='Season Lookup'!$D$17,D266&lt;'Season Lookup'!$D$18),"Fall",IF(OR(D266&gt;='Season Lookup'!$D$18,D266&lt;'Season Lookup'!$D$15),"Winter"))))</f>
        <v>Winter</v>
      </c>
      <c r="L266" s="3" t="str">
        <f>VLOOKUP(F266,'Season Lookup'!$A$1:$B$13,2,0)</f>
        <v>Spring</v>
      </c>
      <c r="M266" t="s">
        <v>78</v>
      </c>
      <c r="N266" t="s">
        <v>13</v>
      </c>
      <c r="O266" t="s">
        <v>23</v>
      </c>
      <c r="P266" t="str">
        <f t="shared" si="56"/>
        <v>Yes</v>
      </c>
      <c r="Q266" t="str">
        <f t="shared" si="57"/>
        <v>No</v>
      </c>
      <c r="R266" t="str">
        <f t="shared" si="58"/>
        <v>No</v>
      </c>
      <c r="S266">
        <v>301</v>
      </c>
      <c r="T266" t="s">
        <v>209</v>
      </c>
      <c r="V266" t="str">
        <f t="shared" si="59"/>
        <v>Non Intersection</v>
      </c>
      <c r="W266" t="s">
        <v>670</v>
      </c>
      <c r="X266">
        <v>42.366584000000003</v>
      </c>
      <c r="Y266">
        <v>-71.087968000000004</v>
      </c>
      <c r="Z266" t="s">
        <v>671</v>
      </c>
    </row>
    <row r="267" spans="1:26">
      <c r="A267">
        <v>23932</v>
      </c>
      <c r="B267" s="1">
        <v>40255.71875</v>
      </c>
      <c r="C267" s="1">
        <f t="shared" si="48"/>
        <v>40179</v>
      </c>
      <c r="D267" s="4">
        <f t="shared" si="49"/>
        <v>0.21388888888888888</v>
      </c>
      <c r="E267" s="3">
        <f t="shared" si="50"/>
        <v>2010</v>
      </c>
      <c r="F267" s="3">
        <f t="shared" si="51"/>
        <v>3</v>
      </c>
      <c r="G267" s="3">
        <f t="shared" si="52"/>
        <v>18</v>
      </c>
      <c r="H267" s="3">
        <f t="shared" si="53"/>
        <v>17</v>
      </c>
      <c r="I267" s="3">
        <f t="shared" si="54"/>
        <v>15</v>
      </c>
      <c r="J267" s="3">
        <f t="shared" si="55"/>
        <v>5</v>
      </c>
      <c r="K267" s="3" t="str">
        <f>IF(AND(D267&gt;='Season Lookup'!$D$15,D267&lt;'Season Lookup'!$D$16),"Spring",IF(AND(D267&gt;='Season Lookup'!$D$16,D267&lt;'Season Lookup'!$D$17),"Summer",IF(AND(D267&gt;='Season Lookup'!$D$17,D267&lt;'Season Lookup'!$D$18),"Fall",IF(OR(D267&gt;='Season Lookup'!$D$18,D267&lt;'Season Lookup'!$D$15),"Winter"))))</f>
        <v>Winter</v>
      </c>
      <c r="L267" s="3" t="str">
        <f>VLOOKUP(F267,'Season Lookup'!$A$1:$B$13,2,0)</f>
        <v>Spring</v>
      </c>
      <c r="M267" t="s">
        <v>78</v>
      </c>
      <c r="N267" t="s">
        <v>13</v>
      </c>
      <c r="O267" t="s">
        <v>13</v>
      </c>
      <c r="P267" t="str">
        <f t="shared" si="56"/>
        <v>Yes</v>
      </c>
      <c r="Q267" t="str">
        <f t="shared" si="57"/>
        <v>No</v>
      </c>
      <c r="R267" t="str">
        <f t="shared" si="58"/>
        <v>No</v>
      </c>
      <c r="S267">
        <v>651</v>
      </c>
      <c r="T267" t="s">
        <v>198</v>
      </c>
      <c r="V267" t="str">
        <f t="shared" si="59"/>
        <v>Non Intersection</v>
      </c>
      <c r="W267" t="s">
        <v>672</v>
      </c>
      <c r="X267">
        <v>42.375222999999998</v>
      </c>
      <c r="Y267">
        <v>-71.147758999999994</v>
      </c>
      <c r="Z267" t="s">
        <v>673</v>
      </c>
    </row>
    <row r="268" spans="1:26">
      <c r="A268">
        <v>23942</v>
      </c>
      <c r="B268" s="1">
        <v>40255.701388888891</v>
      </c>
      <c r="C268" s="1">
        <f t="shared" si="48"/>
        <v>40179</v>
      </c>
      <c r="D268" s="4">
        <f t="shared" si="49"/>
        <v>0.21388888888888888</v>
      </c>
      <c r="E268" s="3">
        <f t="shared" si="50"/>
        <v>2010</v>
      </c>
      <c r="F268" s="3">
        <f t="shared" si="51"/>
        <v>3</v>
      </c>
      <c r="G268" s="3">
        <f t="shared" si="52"/>
        <v>18</v>
      </c>
      <c r="H268" s="3">
        <f t="shared" si="53"/>
        <v>16</v>
      </c>
      <c r="I268" s="3">
        <f t="shared" si="54"/>
        <v>50</v>
      </c>
      <c r="J268" s="3">
        <f t="shared" si="55"/>
        <v>5</v>
      </c>
      <c r="K268" s="3" t="str">
        <f>IF(AND(D268&gt;='Season Lookup'!$D$15,D268&lt;'Season Lookup'!$D$16),"Spring",IF(AND(D268&gt;='Season Lookup'!$D$16,D268&lt;'Season Lookup'!$D$17),"Summer",IF(AND(D268&gt;='Season Lookup'!$D$17,D268&lt;'Season Lookup'!$D$18),"Fall",IF(OR(D268&gt;='Season Lookup'!$D$18,D268&lt;'Season Lookup'!$D$15),"Winter"))))</f>
        <v>Winter</v>
      </c>
      <c r="L268" s="3" t="str">
        <f>VLOOKUP(F268,'Season Lookup'!$A$1:$B$13,2,0)</f>
        <v>Spring</v>
      </c>
      <c r="M268" t="s">
        <v>78</v>
      </c>
      <c r="N268" t="s">
        <v>13</v>
      </c>
      <c r="O268" t="s">
        <v>132</v>
      </c>
      <c r="P268" t="str">
        <f t="shared" si="56"/>
        <v>Yes</v>
      </c>
      <c r="Q268" t="str">
        <f t="shared" si="57"/>
        <v>Yes</v>
      </c>
      <c r="R268" t="str">
        <f t="shared" si="58"/>
        <v>No</v>
      </c>
      <c r="T268" t="s">
        <v>601</v>
      </c>
      <c r="U268" t="s">
        <v>14</v>
      </c>
      <c r="V268" t="str">
        <f t="shared" si="59"/>
        <v>Intersection</v>
      </c>
      <c r="W268" t="s">
        <v>674</v>
      </c>
      <c r="X268">
        <v>42.397973</v>
      </c>
      <c r="Y268">
        <v>-71.130897000000004</v>
      </c>
      <c r="Z268" t="s">
        <v>603</v>
      </c>
    </row>
    <row r="269" spans="1:26">
      <c r="A269">
        <v>23925</v>
      </c>
      <c r="B269" s="1">
        <v>40255.645833333336</v>
      </c>
      <c r="C269" s="1">
        <f t="shared" si="48"/>
        <v>40179</v>
      </c>
      <c r="D269" s="4">
        <f t="shared" si="49"/>
        <v>0.21388888888888888</v>
      </c>
      <c r="E269" s="3">
        <f t="shared" si="50"/>
        <v>2010</v>
      </c>
      <c r="F269" s="3">
        <f t="shared" si="51"/>
        <v>3</v>
      </c>
      <c r="G269" s="3">
        <f t="shared" si="52"/>
        <v>18</v>
      </c>
      <c r="H269" s="3">
        <f t="shared" si="53"/>
        <v>15</v>
      </c>
      <c r="I269" s="3">
        <f t="shared" si="54"/>
        <v>30</v>
      </c>
      <c r="J269" s="3">
        <f t="shared" si="55"/>
        <v>5</v>
      </c>
      <c r="K269" s="3" t="str">
        <f>IF(AND(D269&gt;='Season Lookup'!$D$15,D269&lt;'Season Lookup'!$D$16),"Spring",IF(AND(D269&gt;='Season Lookup'!$D$16,D269&lt;'Season Lookup'!$D$17),"Summer",IF(AND(D269&gt;='Season Lookup'!$D$17,D269&lt;'Season Lookup'!$D$18),"Fall",IF(OR(D269&gt;='Season Lookup'!$D$18,D269&lt;'Season Lookup'!$D$15),"Winter"))))</f>
        <v>Winter</v>
      </c>
      <c r="L269" s="3" t="str">
        <f>VLOOKUP(F269,'Season Lookup'!$A$1:$B$13,2,0)</f>
        <v>Spring</v>
      </c>
      <c r="M269" t="s">
        <v>78</v>
      </c>
      <c r="N269" t="s">
        <v>13</v>
      </c>
      <c r="O269" t="s">
        <v>13</v>
      </c>
      <c r="P269" t="str">
        <f t="shared" si="56"/>
        <v>Yes</v>
      </c>
      <c r="Q269" t="str">
        <f t="shared" si="57"/>
        <v>No</v>
      </c>
      <c r="R269" t="str">
        <f t="shared" si="58"/>
        <v>No</v>
      </c>
      <c r="S269">
        <v>49</v>
      </c>
      <c r="T269" t="s">
        <v>675</v>
      </c>
      <c r="V269" t="str">
        <f t="shared" si="59"/>
        <v>Non Intersection</v>
      </c>
      <c r="W269" t="s">
        <v>676</v>
      </c>
      <c r="X269">
        <v>42.386809999999997</v>
      </c>
      <c r="Y269">
        <v>-71.117130000000003</v>
      </c>
      <c r="Z269" t="s">
        <v>677</v>
      </c>
    </row>
    <row r="270" spans="1:26">
      <c r="A270">
        <v>23933</v>
      </c>
      <c r="B270" s="1">
        <v>40256.354155092595</v>
      </c>
      <c r="C270" s="1">
        <f t="shared" si="48"/>
        <v>40179</v>
      </c>
      <c r="D270" s="4">
        <f t="shared" si="49"/>
        <v>0.21666666666666667</v>
      </c>
      <c r="E270" s="3">
        <f t="shared" si="50"/>
        <v>2010</v>
      </c>
      <c r="F270" s="3">
        <f t="shared" si="51"/>
        <v>3</v>
      </c>
      <c r="G270" s="3">
        <f t="shared" si="52"/>
        <v>19</v>
      </c>
      <c r="H270" s="3">
        <f t="shared" si="53"/>
        <v>8</v>
      </c>
      <c r="I270" s="3">
        <f t="shared" si="54"/>
        <v>29</v>
      </c>
      <c r="J270" s="3">
        <f t="shared" si="55"/>
        <v>6</v>
      </c>
      <c r="K270" s="3" t="str">
        <f>IF(AND(D270&gt;='Season Lookup'!$D$15,D270&lt;'Season Lookup'!$D$16),"Spring",IF(AND(D270&gt;='Season Lookup'!$D$16,D270&lt;'Season Lookup'!$D$17),"Summer",IF(AND(D270&gt;='Season Lookup'!$D$17,D270&lt;'Season Lookup'!$D$18),"Fall",IF(OR(D270&gt;='Season Lookup'!$D$18,D270&lt;'Season Lookup'!$D$15),"Winter"))))</f>
        <v>Winter</v>
      </c>
      <c r="L270" s="3" t="str">
        <f>VLOOKUP(F270,'Season Lookup'!$A$1:$B$13,2,0)</f>
        <v>Spring</v>
      </c>
      <c r="M270" t="s">
        <v>73</v>
      </c>
      <c r="N270" t="s">
        <v>13</v>
      </c>
      <c r="O270" t="s">
        <v>23</v>
      </c>
      <c r="P270" t="str">
        <f t="shared" si="56"/>
        <v>Yes</v>
      </c>
      <c r="Q270" t="str">
        <f t="shared" si="57"/>
        <v>No</v>
      </c>
      <c r="R270" t="str">
        <f t="shared" si="58"/>
        <v>No</v>
      </c>
      <c r="S270">
        <v>7</v>
      </c>
      <c r="T270" t="s">
        <v>678</v>
      </c>
      <c r="V270" t="str">
        <f t="shared" si="59"/>
        <v>Non Intersection</v>
      </c>
      <c r="W270" t="s">
        <v>679</v>
      </c>
      <c r="X270">
        <v>42.370609999999999</v>
      </c>
      <c r="Y270">
        <v>-71.115444999999994</v>
      </c>
      <c r="Z270" t="s">
        <v>680</v>
      </c>
    </row>
    <row r="271" spans="1:26">
      <c r="A271">
        <v>23934</v>
      </c>
      <c r="B271" s="1">
        <v>40256.368043981478</v>
      </c>
      <c r="C271" s="1">
        <f t="shared" si="48"/>
        <v>40179</v>
      </c>
      <c r="D271" s="4">
        <f t="shared" si="49"/>
        <v>0.21666666666666667</v>
      </c>
      <c r="E271" s="3">
        <f t="shared" si="50"/>
        <v>2010</v>
      </c>
      <c r="F271" s="3">
        <f t="shared" si="51"/>
        <v>3</v>
      </c>
      <c r="G271" s="3">
        <f t="shared" si="52"/>
        <v>19</v>
      </c>
      <c r="H271" s="3">
        <f t="shared" si="53"/>
        <v>8</v>
      </c>
      <c r="I271" s="3">
        <f t="shared" si="54"/>
        <v>49</v>
      </c>
      <c r="J271" s="3">
        <f t="shared" si="55"/>
        <v>6</v>
      </c>
      <c r="K271" s="3" t="str">
        <f>IF(AND(D271&gt;='Season Lookup'!$D$15,D271&lt;'Season Lookup'!$D$16),"Spring",IF(AND(D271&gt;='Season Lookup'!$D$16,D271&lt;'Season Lookup'!$D$17),"Summer",IF(AND(D271&gt;='Season Lookup'!$D$17,D271&lt;'Season Lookup'!$D$18),"Fall",IF(OR(D271&gt;='Season Lookup'!$D$18,D271&lt;'Season Lookup'!$D$15),"Winter"))))</f>
        <v>Winter</v>
      </c>
      <c r="L271" s="3" t="str">
        <f>VLOOKUP(F271,'Season Lookup'!$A$1:$B$13,2,0)</f>
        <v>Spring</v>
      </c>
      <c r="M271" t="s">
        <v>12</v>
      </c>
      <c r="N271" t="s">
        <v>13</v>
      </c>
      <c r="O271" t="s">
        <v>152</v>
      </c>
      <c r="P271" t="str">
        <f t="shared" si="56"/>
        <v>Yes</v>
      </c>
      <c r="Q271" t="str">
        <f t="shared" si="57"/>
        <v>No</v>
      </c>
      <c r="R271" t="str">
        <f t="shared" si="58"/>
        <v>Yes</v>
      </c>
      <c r="T271" t="s">
        <v>326</v>
      </c>
      <c r="U271" t="s">
        <v>199</v>
      </c>
      <c r="V271" t="str">
        <f t="shared" si="59"/>
        <v>Intersection</v>
      </c>
      <c r="W271" t="s">
        <v>681</v>
      </c>
      <c r="X271">
        <v>42.372774</v>
      </c>
      <c r="Y271">
        <v>-71.120658000000006</v>
      </c>
      <c r="Z271" t="s">
        <v>682</v>
      </c>
    </row>
    <row r="272" spans="1:26">
      <c r="A272">
        <v>23935</v>
      </c>
      <c r="B272" s="1">
        <v>40256.777777777781</v>
      </c>
      <c r="C272" s="1">
        <f t="shared" si="48"/>
        <v>40179</v>
      </c>
      <c r="D272" s="4">
        <f t="shared" si="49"/>
        <v>0.21666666666666667</v>
      </c>
      <c r="E272" s="3">
        <f t="shared" si="50"/>
        <v>2010</v>
      </c>
      <c r="F272" s="3">
        <f t="shared" si="51"/>
        <v>3</v>
      </c>
      <c r="G272" s="3">
        <f t="shared" si="52"/>
        <v>19</v>
      </c>
      <c r="H272" s="3">
        <f t="shared" si="53"/>
        <v>18</v>
      </c>
      <c r="I272" s="3">
        <f t="shared" si="54"/>
        <v>40</v>
      </c>
      <c r="J272" s="3">
        <f t="shared" si="55"/>
        <v>6</v>
      </c>
      <c r="K272" s="3" t="str">
        <f>IF(AND(D272&gt;='Season Lookup'!$D$15,D272&lt;'Season Lookup'!$D$16),"Spring",IF(AND(D272&gt;='Season Lookup'!$D$16,D272&lt;'Season Lookup'!$D$17),"Summer",IF(AND(D272&gt;='Season Lookup'!$D$17,D272&lt;'Season Lookup'!$D$18),"Fall",IF(OR(D272&gt;='Season Lookup'!$D$18,D272&lt;'Season Lookup'!$D$15),"Winter"))))</f>
        <v>Winter</v>
      </c>
      <c r="L272" s="3" t="str">
        <f>VLOOKUP(F272,'Season Lookup'!$A$1:$B$13,2,0)</f>
        <v>Spring</v>
      </c>
      <c r="M272" t="s">
        <v>12</v>
      </c>
      <c r="N272" t="s">
        <v>13</v>
      </c>
      <c r="O272" t="s">
        <v>13</v>
      </c>
      <c r="P272" t="str">
        <f t="shared" si="56"/>
        <v>Yes</v>
      </c>
      <c r="Q272" t="str">
        <f t="shared" si="57"/>
        <v>No</v>
      </c>
      <c r="R272" t="str">
        <f t="shared" si="58"/>
        <v>No</v>
      </c>
      <c r="T272" t="s">
        <v>186</v>
      </c>
      <c r="U272" t="s">
        <v>170</v>
      </c>
      <c r="V272" t="str">
        <f t="shared" si="59"/>
        <v>Intersection</v>
      </c>
      <c r="W272" t="s">
        <v>683</v>
      </c>
      <c r="X272">
        <v>42.388463000000002</v>
      </c>
      <c r="Y272">
        <v>-71.143449000000004</v>
      </c>
      <c r="Z272" t="s">
        <v>684</v>
      </c>
    </row>
    <row r="273" spans="1:26">
      <c r="A273">
        <v>23936</v>
      </c>
      <c r="B273" s="1">
        <v>40256.833333333336</v>
      </c>
      <c r="C273" s="1">
        <f t="shared" si="48"/>
        <v>40179</v>
      </c>
      <c r="D273" s="4">
        <f t="shared" si="49"/>
        <v>0.21666666666666667</v>
      </c>
      <c r="E273" s="3">
        <f t="shared" si="50"/>
        <v>2010</v>
      </c>
      <c r="F273" s="3">
        <f t="shared" si="51"/>
        <v>3</v>
      </c>
      <c r="G273" s="3">
        <f t="shared" si="52"/>
        <v>19</v>
      </c>
      <c r="H273" s="3">
        <f t="shared" si="53"/>
        <v>20</v>
      </c>
      <c r="I273" s="3">
        <f t="shared" si="54"/>
        <v>0</v>
      </c>
      <c r="J273" s="3">
        <f t="shared" si="55"/>
        <v>6</v>
      </c>
      <c r="K273" s="3" t="str">
        <f>IF(AND(D273&gt;='Season Lookup'!$D$15,D273&lt;'Season Lookup'!$D$16),"Spring",IF(AND(D273&gt;='Season Lookup'!$D$16,D273&lt;'Season Lookup'!$D$17),"Summer",IF(AND(D273&gt;='Season Lookup'!$D$17,D273&lt;'Season Lookup'!$D$18),"Fall",IF(OR(D273&gt;='Season Lookup'!$D$18,D273&lt;'Season Lookup'!$D$15),"Winter"))))</f>
        <v>Winter</v>
      </c>
      <c r="L273" s="3" t="str">
        <f>VLOOKUP(F273,'Season Lookup'!$A$1:$B$13,2,0)</f>
        <v>Spring</v>
      </c>
      <c r="M273" t="s">
        <v>12</v>
      </c>
      <c r="N273" t="s">
        <v>13</v>
      </c>
      <c r="O273" t="s">
        <v>23</v>
      </c>
      <c r="P273" t="str">
        <f t="shared" si="56"/>
        <v>Yes</v>
      </c>
      <c r="Q273" t="str">
        <f t="shared" si="57"/>
        <v>No</v>
      </c>
      <c r="R273" t="str">
        <f t="shared" si="58"/>
        <v>No</v>
      </c>
      <c r="S273">
        <v>10</v>
      </c>
      <c r="T273" t="s">
        <v>685</v>
      </c>
      <c r="V273" t="str">
        <f t="shared" si="59"/>
        <v>Non Intersection</v>
      </c>
      <c r="W273" t="s">
        <v>686</v>
      </c>
      <c r="X273">
        <v>42.372450999999998</v>
      </c>
      <c r="Y273">
        <v>-71.088095999999993</v>
      </c>
      <c r="Z273" t="s">
        <v>687</v>
      </c>
    </row>
    <row r="274" spans="1:26">
      <c r="A274">
        <v>23937</v>
      </c>
      <c r="B274" s="1">
        <v>40257.614583333336</v>
      </c>
      <c r="C274" s="1">
        <f t="shared" si="48"/>
        <v>40179</v>
      </c>
      <c r="D274" s="4">
        <f t="shared" si="49"/>
        <v>0.21944444444444444</v>
      </c>
      <c r="E274" s="3">
        <f t="shared" si="50"/>
        <v>2010</v>
      </c>
      <c r="F274" s="3">
        <f t="shared" si="51"/>
        <v>3</v>
      </c>
      <c r="G274" s="3">
        <f t="shared" si="52"/>
        <v>20</v>
      </c>
      <c r="H274" s="3">
        <f t="shared" si="53"/>
        <v>14</v>
      </c>
      <c r="I274" s="3">
        <f t="shared" si="54"/>
        <v>45</v>
      </c>
      <c r="J274" s="3">
        <f t="shared" si="55"/>
        <v>7</v>
      </c>
      <c r="K274" s="3" t="str">
        <f>IF(AND(D274&gt;='Season Lookup'!$D$15,D274&lt;'Season Lookup'!$D$16),"Spring",IF(AND(D274&gt;='Season Lookup'!$D$16,D274&lt;'Season Lookup'!$D$17),"Summer",IF(AND(D274&gt;='Season Lookup'!$D$17,D274&lt;'Season Lookup'!$D$18),"Fall",IF(OR(D274&gt;='Season Lookup'!$D$18,D274&lt;'Season Lookup'!$D$15),"Winter"))))</f>
        <v>Spring</v>
      </c>
      <c r="L274" s="3" t="str">
        <f>VLOOKUP(F274,'Season Lookup'!$A$1:$B$13,2,0)</f>
        <v>Spring</v>
      </c>
      <c r="M274" t="s">
        <v>31</v>
      </c>
      <c r="N274" t="s">
        <v>13</v>
      </c>
      <c r="O274" t="s">
        <v>13</v>
      </c>
      <c r="P274" t="str">
        <f t="shared" si="56"/>
        <v>Yes</v>
      </c>
      <c r="Q274" t="str">
        <f t="shared" si="57"/>
        <v>No</v>
      </c>
      <c r="R274" t="str">
        <f t="shared" si="58"/>
        <v>No</v>
      </c>
      <c r="T274" t="s">
        <v>19</v>
      </c>
      <c r="U274" t="s">
        <v>101</v>
      </c>
      <c r="V274" t="str">
        <f t="shared" si="59"/>
        <v>Intersection</v>
      </c>
      <c r="W274" t="s">
        <v>438</v>
      </c>
      <c r="X274">
        <v>42.372911999999999</v>
      </c>
      <c r="Y274">
        <v>-71.094511999999995</v>
      </c>
      <c r="Z274" t="s">
        <v>207</v>
      </c>
    </row>
    <row r="275" spans="1:26">
      <c r="A275">
        <v>23938</v>
      </c>
      <c r="B275" s="1">
        <v>40257.65625</v>
      </c>
      <c r="C275" s="1">
        <f t="shared" si="48"/>
        <v>40179</v>
      </c>
      <c r="D275" s="4">
        <f t="shared" si="49"/>
        <v>0.21944444444444444</v>
      </c>
      <c r="E275" s="3">
        <f t="shared" si="50"/>
        <v>2010</v>
      </c>
      <c r="F275" s="3">
        <f t="shared" si="51"/>
        <v>3</v>
      </c>
      <c r="G275" s="3">
        <f t="shared" si="52"/>
        <v>20</v>
      </c>
      <c r="H275" s="3">
        <f t="shared" si="53"/>
        <v>15</v>
      </c>
      <c r="I275" s="3">
        <f t="shared" si="54"/>
        <v>45</v>
      </c>
      <c r="J275" s="3">
        <f t="shared" si="55"/>
        <v>7</v>
      </c>
      <c r="K275" s="3" t="str">
        <f>IF(AND(D275&gt;='Season Lookup'!$D$15,D275&lt;'Season Lookup'!$D$16),"Spring",IF(AND(D275&gt;='Season Lookup'!$D$16,D275&lt;'Season Lookup'!$D$17),"Summer",IF(AND(D275&gt;='Season Lookup'!$D$17,D275&lt;'Season Lookup'!$D$18),"Fall",IF(OR(D275&gt;='Season Lookup'!$D$18,D275&lt;'Season Lookup'!$D$15),"Winter"))))</f>
        <v>Spring</v>
      </c>
      <c r="L275" s="3" t="str">
        <f>VLOOKUP(F275,'Season Lookup'!$A$1:$B$13,2,0)</f>
        <v>Spring</v>
      </c>
      <c r="M275" t="s">
        <v>31</v>
      </c>
      <c r="N275" t="s">
        <v>13</v>
      </c>
      <c r="O275" t="s">
        <v>23</v>
      </c>
      <c r="P275" t="str">
        <f t="shared" si="56"/>
        <v>Yes</v>
      </c>
      <c r="Q275" t="str">
        <f t="shared" si="57"/>
        <v>No</v>
      </c>
      <c r="R275" t="str">
        <f t="shared" si="58"/>
        <v>No</v>
      </c>
      <c r="T275" t="s">
        <v>316</v>
      </c>
      <c r="U275" t="s">
        <v>101</v>
      </c>
      <c r="V275" t="str">
        <f t="shared" si="59"/>
        <v>Intersection</v>
      </c>
      <c r="W275" t="s">
        <v>688</v>
      </c>
      <c r="X275">
        <v>42.364153999999999</v>
      </c>
      <c r="Y275">
        <v>-71.099474000000001</v>
      </c>
      <c r="Z275" t="s">
        <v>689</v>
      </c>
    </row>
    <row r="276" spans="1:26">
      <c r="A276">
        <v>23939</v>
      </c>
      <c r="B276" s="1">
        <v>40257.847210648149</v>
      </c>
      <c r="C276" s="1">
        <f t="shared" si="48"/>
        <v>40179</v>
      </c>
      <c r="D276" s="4">
        <f t="shared" si="49"/>
        <v>0.21944444444444444</v>
      </c>
      <c r="E276" s="3">
        <f t="shared" si="50"/>
        <v>2010</v>
      </c>
      <c r="F276" s="3">
        <f t="shared" si="51"/>
        <v>3</v>
      </c>
      <c r="G276" s="3">
        <f t="shared" si="52"/>
        <v>20</v>
      </c>
      <c r="H276" s="3">
        <f t="shared" si="53"/>
        <v>20</v>
      </c>
      <c r="I276" s="3">
        <f t="shared" si="54"/>
        <v>19</v>
      </c>
      <c r="J276" s="3">
        <f t="shared" si="55"/>
        <v>7</v>
      </c>
      <c r="K276" s="3" t="str">
        <f>IF(AND(D276&gt;='Season Lookup'!$D$15,D276&lt;'Season Lookup'!$D$16),"Spring",IF(AND(D276&gt;='Season Lookup'!$D$16,D276&lt;'Season Lookup'!$D$17),"Summer",IF(AND(D276&gt;='Season Lookup'!$D$17,D276&lt;'Season Lookup'!$D$18),"Fall",IF(OR(D276&gt;='Season Lookup'!$D$18,D276&lt;'Season Lookup'!$D$15),"Winter"))))</f>
        <v>Spring</v>
      </c>
      <c r="L276" s="3" t="str">
        <f>VLOOKUP(F276,'Season Lookup'!$A$1:$B$13,2,0)</f>
        <v>Spring</v>
      </c>
      <c r="M276" t="s">
        <v>31</v>
      </c>
      <c r="N276" t="s">
        <v>13</v>
      </c>
      <c r="O276" t="s">
        <v>13</v>
      </c>
      <c r="P276" t="str">
        <f t="shared" si="56"/>
        <v>Yes</v>
      </c>
      <c r="Q276" t="str">
        <f t="shared" si="57"/>
        <v>No</v>
      </c>
      <c r="R276" t="str">
        <f t="shared" si="58"/>
        <v>No</v>
      </c>
      <c r="S276">
        <v>312</v>
      </c>
      <c r="T276" t="s">
        <v>690</v>
      </c>
      <c r="V276" t="str">
        <f t="shared" si="59"/>
        <v>Non Intersection</v>
      </c>
      <c r="W276" t="s">
        <v>691</v>
      </c>
      <c r="X276">
        <v>42.372917999999999</v>
      </c>
      <c r="Y276">
        <v>-71.092329000000007</v>
      </c>
      <c r="Z276" t="s">
        <v>692</v>
      </c>
    </row>
    <row r="277" spans="1:26">
      <c r="A277">
        <v>23943</v>
      </c>
      <c r="B277" s="1">
        <v>40257.541655092595</v>
      </c>
      <c r="C277" s="1">
        <f t="shared" si="48"/>
        <v>40179</v>
      </c>
      <c r="D277" s="4">
        <f t="shared" si="49"/>
        <v>0.21944444444444444</v>
      </c>
      <c r="E277" s="3">
        <f t="shared" si="50"/>
        <v>2010</v>
      </c>
      <c r="F277" s="3">
        <f t="shared" si="51"/>
        <v>3</v>
      </c>
      <c r="G277" s="3">
        <f t="shared" si="52"/>
        <v>20</v>
      </c>
      <c r="H277" s="3">
        <f t="shared" si="53"/>
        <v>12</v>
      </c>
      <c r="I277" s="3">
        <f t="shared" si="54"/>
        <v>59</v>
      </c>
      <c r="J277" s="3">
        <f t="shared" si="55"/>
        <v>7</v>
      </c>
      <c r="K277" s="3" t="str">
        <f>IF(AND(D277&gt;='Season Lookup'!$D$15,D277&lt;'Season Lookup'!$D$16),"Spring",IF(AND(D277&gt;='Season Lookup'!$D$16,D277&lt;'Season Lookup'!$D$17),"Summer",IF(AND(D277&gt;='Season Lookup'!$D$17,D277&lt;'Season Lookup'!$D$18),"Fall",IF(OR(D277&gt;='Season Lookup'!$D$18,D277&lt;'Season Lookup'!$D$15),"Winter"))))</f>
        <v>Spring</v>
      </c>
      <c r="L277" s="3" t="str">
        <f>VLOOKUP(F277,'Season Lookup'!$A$1:$B$13,2,0)</f>
        <v>Spring</v>
      </c>
      <c r="M277" t="s">
        <v>31</v>
      </c>
      <c r="N277" t="s">
        <v>13</v>
      </c>
      <c r="O277" t="s">
        <v>13</v>
      </c>
      <c r="P277" t="str">
        <f t="shared" si="56"/>
        <v>Yes</v>
      </c>
      <c r="Q277" t="str">
        <f t="shared" si="57"/>
        <v>No</v>
      </c>
      <c r="R277" t="str">
        <f t="shared" si="58"/>
        <v>No</v>
      </c>
      <c r="S277">
        <v>304</v>
      </c>
      <c r="T277" t="s">
        <v>252</v>
      </c>
      <c r="V277" t="str">
        <f t="shared" si="59"/>
        <v>Non Intersection</v>
      </c>
      <c r="W277" t="s">
        <v>693</v>
      </c>
      <c r="X277">
        <v>42.385280999999999</v>
      </c>
      <c r="Y277">
        <v>-71.132300000000001</v>
      </c>
      <c r="Z277" t="s">
        <v>694</v>
      </c>
    </row>
    <row r="278" spans="1:26">
      <c r="A278">
        <v>23944</v>
      </c>
      <c r="B278" s="1">
        <v>40257.631944444445</v>
      </c>
      <c r="C278" s="1">
        <f t="shared" si="48"/>
        <v>40179</v>
      </c>
      <c r="D278" s="4">
        <f t="shared" si="49"/>
        <v>0.21944444444444444</v>
      </c>
      <c r="E278" s="3">
        <f t="shared" si="50"/>
        <v>2010</v>
      </c>
      <c r="F278" s="3">
        <f t="shared" si="51"/>
        <v>3</v>
      </c>
      <c r="G278" s="3">
        <f t="shared" si="52"/>
        <v>20</v>
      </c>
      <c r="H278" s="3">
        <f t="shared" si="53"/>
        <v>15</v>
      </c>
      <c r="I278" s="3">
        <f t="shared" si="54"/>
        <v>10</v>
      </c>
      <c r="J278" s="3">
        <f t="shared" si="55"/>
        <v>7</v>
      </c>
      <c r="K278" s="3" t="str">
        <f>IF(AND(D278&gt;='Season Lookup'!$D$15,D278&lt;'Season Lookup'!$D$16),"Spring",IF(AND(D278&gt;='Season Lookup'!$D$16,D278&lt;'Season Lookup'!$D$17),"Summer",IF(AND(D278&gt;='Season Lookup'!$D$17,D278&lt;'Season Lookup'!$D$18),"Fall",IF(OR(D278&gt;='Season Lookup'!$D$18,D278&lt;'Season Lookup'!$D$15),"Winter"))))</f>
        <v>Spring</v>
      </c>
      <c r="L278" s="3" t="str">
        <f>VLOOKUP(F278,'Season Lookup'!$A$1:$B$13,2,0)</f>
        <v>Spring</v>
      </c>
      <c r="M278" t="s">
        <v>31</v>
      </c>
      <c r="N278" t="s">
        <v>13</v>
      </c>
      <c r="O278" t="s">
        <v>13</v>
      </c>
      <c r="P278" t="str">
        <f t="shared" si="56"/>
        <v>Yes</v>
      </c>
      <c r="Q278" t="str">
        <f t="shared" si="57"/>
        <v>No</v>
      </c>
      <c r="R278" t="str">
        <f t="shared" si="58"/>
        <v>No</v>
      </c>
      <c r="S278">
        <v>221</v>
      </c>
      <c r="T278" t="s">
        <v>198</v>
      </c>
      <c r="V278" t="str">
        <f t="shared" si="59"/>
        <v>Non Intersection</v>
      </c>
      <c r="W278" t="s">
        <v>374</v>
      </c>
      <c r="X278">
        <v>42.374868999999997</v>
      </c>
      <c r="Y278">
        <v>-71.129949999999994</v>
      </c>
      <c r="Z278" t="s">
        <v>375</v>
      </c>
    </row>
    <row r="279" spans="1:26">
      <c r="A279">
        <v>23945</v>
      </c>
      <c r="B279" s="1">
        <v>40257.662488425929</v>
      </c>
      <c r="C279" s="1">
        <f t="shared" si="48"/>
        <v>40179</v>
      </c>
      <c r="D279" s="4">
        <f t="shared" si="49"/>
        <v>0.21944444444444444</v>
      </c>
      <c r="E279" s="3">
        <f t="shared" si="50"/>
        <v>2010</v>
      </c>
      <c r="F279" s="3">
        <f t="shared" si="51"/>
        <v>3</v>
      </c>
      <c r="G279" s="3">
        <f t="shared" si="52"/>
        <v>20</v>
      </c>
      <c r="H279" s="3">
        <f t="shared" si="53"/>
        <v>15</v>
      </c>
      <c r="I279" s="3">
        <f t="shared" si="54"/>
        <v>53</v>
      </c>
      <c r="J279" s="3">
        <f t="shared" si="55"/>
        <v>7</v>
      </c>
      <c r="K279" s="3" t="str">
        <f>IF(AND(D279&gt;='Season Lookup'!$D$15,D279&lt;'Season Lookup'!$D$16),"Spring",IF(AND(D279&gt;='Season Lookup'!$D$16,D279&lt;'Season Lookup'!$D$17),"Summer",IF(AND(D279&gt;='Season Lookup'!$D$17,D279&lt;'Season Lookup'!$D$18),"Fall",IF(OR(D279&gt;='Season Lookup'!$D$18,D279&lt;'Season Lookup'!$D$15),"Winter"))))</f>
        <v>Spring</v>
      </c>
      <c r="L279" s="3" t="str">
        <f>VLOOKUP(F279,'Season Lookup'!$A$1:$B$13,2,0)</f>
        <v>Spring</v>
      </c>
      <c r="M279" t="s">
        <v>31</v>
      </c>
      <c r="N279" t="s">
        <v>13</v>
      </c>
      <c r="O279" t="s">
        <v>132</v>
      </c>
      <c r="P279" t="str">
        <f t="shared" si="56"/>
        <v>Yes</v>
      </c>
      <c r="Q279" t="str">
        <f t="shared" si="57"/>
        <v>Yes</v>
      </c>
      <c r="R279" t="str">
        <f t="shared" si="58"/>
        <v>No</v>
      </c>
      <c r="S279">
        <v>1820</v>
      </c>
      <c r="T279" t="s">
        <v>14</v>
      </c>
      <c r="U279" t="s">
        <v>675</v>
      </c>
      <c r="V279" t="str">
        <f t="shared" si="59"/>
        <v>Non Intersection</v>
      </c>
      <c r="W279" t="s">
        <v>695</v>
      </c>
      <c r="X279">
        <v>42.368924999999997</v>
      </c>
      <c r="Y279">
        <v>-71.110257000000004</v>
      </c>
      <c r="Z279" t="s">
        <v>468</v>
      </c>
    </row>
    <row r="280" spans="1:26">
      <c r="A280">
        <v>23940</v>
      </c>
      <c r="B280" s="1">
        <v>40258.61109953704</v>
      </c>
      <c r="C280" s="1">
        <f t="shared" si="48"/>
        <v>40179</v>
      </c>
      <c r="D280" s="4">
        <f t="shared" si="49"/>
        <v>0.22222222222222221</v>
      </c>
      <c r="E280" s="3">
        <f t="shared" si="50"/>
        <v>2010</v>
      </c>
      <c r="F280" s="3">
        <f t="shared" si="51"/>
        <v>3</v>
      </c>
      <c r="G280" s="3">
        <f t="shared" si="52"/>
        <v>21</v>
      </c>
      <c r="H280" s="3">
        <f t="shared" si="53"/>
        <v>14</v>
      </c>
      <c r="I280" s="3">
        <f t="shared" si="54"/>
        <v>39</v>
      </c>
      <c r="J280" s="3">
        <f t="shared" si="55"/>
        <v>1</v>
      </c>
      <c r="K280" s="3" t="str">
        <f>IF(AND(D280&gt;='Season Lookup'!$D$15,D280&lt;'Season Lookup'!$D$16),"Spring",IF(AND(D280&gt;='Season Lookup'!$D$16,D280&lt;'Season Lookup'!$D$17),"Summer",IF(AND(D280&gt;='Season Lookup'!$D$17,D280&lt;'Season Lookup'!$D$18),"Fall",IF(OR(D280&gt;='Season Lookup'!$D$18,D280&lt;'Season Lookup'!$D$15),"Winter"))))</f>
        <v>Spring</v>
      </c>
      <c r="L280" s="3" t="str">
        <f>VLOOKUP(F280,'Season Lookup'!$A$1:$B$13,2,0)</f>
        <v>Spring</v>
      </c>
      <c r="M280" t="s">
        <v>48</v>
      </c>
      <c r="N280" t="s">
        <v>13</v>
      </c>
      <c r="O280" t="s">
        <v>13</v>
      </c>
      <c r="P280" t="str">
        <f t="shared" si="56"/>
        <v>Yes</v>
      </c>
      <c r="Q280" t="str">
        <f t="shared" si="57"/>
        <v>No</v>
      </c>
      <c r="R280" t="str">
        <f t="shared" si="58"/>
        <v>No</v>
      </c>
      <c r="S280">
        <v>340</v>
      </c>
      <c r="T280" t="s">
        <v>41</v>
      </c>
      <c r="V280" t="str">
        <f t="shared" si="59"/>
        <v>Non Intersection</v>
      </c>
      <c r="W280" t="s">
        <v>696</v>
      </c>
      <c r="X280">
        <v>42.361142000000001</v>
      </c>
      <c r="Y280">
        <v>-71.114151000000007</v>
      </c>
      <c r="Z280" t="s">
        <v>697</v>
      </c>
    </row>
    <row r="281" spans="1:26">
      <c r="A281">
        <v>23948</v>
      </c>
      <c r="B281" s="1">
        <v>40258.854155092595</v>
      </c>
      <c r="C281" s="1">
        <f t="shared" si="48"/>
        <v>40179</v>
      </c>
      <c r="D281" s="4">
        <f t="shared" si="49"/>
        <v>0.22222222222222221</v>
      </c>
      <c r="E281" s="3">
        <f t="shared" si="50"/>
        <v>2010</v>
      </c>
      <c r="F281" s="3">
        <f t="shared" si="51"/>
        <v>3</v>
      </c>
      <c r="G281" s="3">
        <f t="shared" si="52"/>
        <v>21</v>
      </c>
      <c r="H281" s="3">
        <f t="shared" si="53"/>
        <v>20</v>
      </c>
      <c r="I281" s="3">
        <f t="shared" si="54"/>
        <v>29</v>
      </c>
      <c r="J281" s="3">
        <f t="shared" si="55"/>
        <v>1</v>
      </c>
      <c r="K281" s="3" t="str">
        <f>IF(AND(D281&gt;='Season Lookup'!$D$15,D281&lt;'Season Lookup'!$D$16),"Spring",IF(AND(D281&gt;='Season Lookup'!$D$16,D281&lt;'Season Lookup'!$D$17),"Summer",IF(AND(D281&gt;='Season Lookup'!$D$17,D281&lt;'Season Lookup'!$D$18),"Fall",IF(OR(D281&gt;='Season Lookup'!$D$18,D281&lt;'Season Lookup'!$D$15),"Winter"))))</f>
        <v>Spring</v>
      </c>
      <c r="L281" s="3" t="str">
        <f>VLOOKUP(F281,'Season Lookup'!$A$1:$B$13,2,0)</f>
        <v>Spring</v>
      </c>
      <c r="M281" t="s">
        <v>48</v>
      </c>
      <c r="N281" t="s">
        <v>13</v>
      </c>
      <c r="O281" t="s">
        <v>13</v>
      </c>
      <c r="P281" t="str">
        <f t="shared" si="56"/>
        <v>Yes</v>
      </c>
      <c r="Q281" t="str">
        <f t="shared" si="57"/>
        <v>No</v>
      </c>
      <c r="R281" t="str">
        <f t="shared" si="58"/>
        <v>No</v>
      </c>
      <c r="T281" t="s">
        <v>20</v>
      </c>
      <c r="U281" t="s">
        <v>698</v>
      </c>
      <c r="V281" t="str">
        <f t="shared" si="59"/>
        <v>Intersection</v>
      </c>
      <c r="W281" t="s">
        <v>699</v>
      </c>
      <c r="X281">
        <v>42.369850999999997</v>
      </c>
      <c r="Y281">
        <v>-71.081812999999997</v>
      </c>
      <c r="Z281" t="s">
        <v>700</v>
      </c>
    </row>
    <row r="282" spans="1:26">
      <c r="A282">
        <v>23955</v>
      </c>
      <c r="B282" s="1">
        <v>40258.382638888892</v>
      </c>
      <c r="C282" s="1">
        <f t="shared" si="48"/>
        <v>40179</v>
      </c>
      <c r="D282" s="4">
        <f t="shared" si="49"/>
        <v>0.22222222222222221</v>
      </c>
      <c r="E282" s="3">
        <f t="shared" si="50"/>
        <v>2010</v>
      </c>
      <c r="F282" s="3">
        <f t="shared" si="51"/>
        <v>3</v>
      </c>
      <c r="G282" s="3">
        <f t="shared" si="52"/>
        <v>21</v>
      </c>
      <c r="H282" s="3">
        <f t="shared" si="53"/>
        <v>9</v>
      </c>
      <c r="I282" s="3">
        <f t="shared" si="54"/>
        <v>11</v>
      </c>
      <c r="J282" s="3">
        <f t="shared" si="55"/>
        <v>1</v>
      </c>
      <c r="K282" s="3" t="str">
        <f>IF(AND(D282&gt;='Season Lookup'!$D$15,D282&lt;'Season Lookup'!$D$16),"Spring",IF(AND(D282&gt;='Season Lookup'!$D$16,D282&lt;'Season Lookup'!$D$17),"Summer",IF(AND(D282&gt;='Season Lookup'!$D$17,D282&lt;'Season Lookup'!$D$18),"Fall",IF(OR(D282&gt;='Season Lookup'!$D$18,D282&lt;'Season Lookup'!$D$15),"Winter"))))</f>
        <v>Spring</v>
      </c>
      <c r="L282" s="3" t="str">
        <f>VLOOKUP(F282,'Season Lookup'!$A$1:$B$13,2,0)</f>
        <v>Spring</v>
      </c>
      <c r="M282" t="s">
        <v>48</v>
      </c>
      <c r="N282" t="s">
        <v>13</v>
      </c>
      <c r="O282" t="s">
        <v>152</v>
      </c>
      <c r="P282" t="str">
        <f t="shared" si="56"/>
        <v>Yes</v>
      </c>
      <c r="Q282" t="str">
        <f t="shared" si="57"/>
        <v>No</v>
      </c>
      <c r="R282" t="str">
        <f t="shared" si="58"/>
        <v>Yes</v>
      </c>
      <c r="S282">
        <v>1692</v>
      </c>
      <c r="T282" t="s">
        <v>14</v>
      </c>
      <c r="V282" t="str">
        <f t="shared" si="59"/>
        <v>Non Intersection</v>
      </c>
      <c r="W282" t="s">
        <v>701</v>
      </c>
      <c r="X282">
        <v>42.382829000000001</v>
      </c>
      <c r="Y282">
        <v>-71.119856999999996</v>
      </c>
      <c r="Z282" t="s">
        <v>702</v>
      </c>
    </row>
    <row r="283" spans="1:26">
      <c r="A283">
        <v>23946</v>
      </c>
      <c r="B283" s="1">
        <v>40259.569444444445</v>
      </c>
      <c r="C283" s="1">
        <f t="shared" si="48"/>
        <v>40179</v>
      </c>
      <c r="D283" s="4">
        <f t="shared" si="49"/>
        <v>0.22500000000000001</v>
      </c>
      <c r="E283" s="3">
        <f t="shared" si="50"/>
        <v>2010</v>
      </c>
      <c r="F283" s="3">
        <f t="shared" si="51"/>
        <v>3</v>
      </c>
      <c r="G283" s="3">
        <f t="shared" si="52"/>
        <v>22</v>
      </c>
      <c r="H283" s="3">
        <f t="shared" si="53"/>
        <v>13</v>
      </c>
      <c r="I283" s="3">
        <f t="shared" si="54"/>
        <v>40</v>
      </c>
      <c r="J283" s="3">
        <f t="shared" si="55"/>
        <v>2</v>
      </c>
      <c r="K283" s="3" t="str">
        <f>IF(AND(D283&gt;='Season Lookup'!$D$15,D283&lt;'Season Lookup'!$D$16),"Spring",IF(AND(D283&gt;='Season Lookup'!$D$16,D283&lt;'Season Lookup'!$D$17),"Summer",IF(AND(D283&gt;='Season Lookup'!$D$17,D283&lt;'Season Lookup'!$D$18),"Fall",IF(OR(D283&gt;='Season Lookup'!$D$18,D283&lt;'Season Lookup'!$D$15),"Winter"))))</f>
        <v>Spring</v>
      </c>
      <c r="L283" s="3" t="str">
        <f>VLOOKUP(F283,'Season Lookup'!$A$1:$B$13,2,0)</f>
        <v>Spring</v>
      </c>
      <c r="M283" t="s">
        <v>56</v>
      </c>
      <c r="N283" t="s">
        <v>13</v>
      </c>
      <c r="O283" t="s">
        <v>35</v>
      </c>
      <c r="P283" t="str">
        <f t="shared" si="56"/>
        <v>Yes</v>
      </c>
      <c r="Q283" t="str">
        <f t="shared" si="57"/>
        <v>No</v>
      </c>
      <c r="R283" t="str">
        <f t="shared" si="58"/>
        <v>No</v>
      </c>
      <c r="T283" t="s">
        <v>104</v>
      </c>
      <c r="U283" t="s">
        <v>703</v>
      </c>
      <c r="V283" t="str">
        <f t="shared" si="59"/>
        <v>Intersection</v>
      </c>
      <c r="W283" t="s">
        <v>704</v>
      </c>
      <c r="X283">
        <v>42.367089999999997</v>
      </c>
      <c r="Y283">
        <v>-71.105108000000001</v>
      </c>
      <c r="Z283" t="s">
        <v>705</v>
      </c>
    </row>
    <row r="284" spans="1:26">
      <c r="A284">
        <v>23947</v>
      </c>
      <c r="B284" s="1">
        <v>40259.738888888889</v>
      </c>
      <c r="C284" s="1">
        <f t="shared" si="48"/>
        <v>40179</v>
      </c>
      <c r="D284" s="4">
        <f t="shared" si="49"/>
        <v>0.22500000000000001</v>
      </c>
      <c r="E284" s="3">
        <f t="shared" si="50"/>
        <v>2010</v>
      </c>
      <c r="F284" s="3">
        <f t="shared" si="51"/>
        <v>3</v>
      </c>
      <c r="G284" s="3">
        <f t="shared" si="52"/>
        <v>22</v>
      </c>
      <c r="H284" s="3">
        <f t="shared" si="53"/>
        <v>17</v>
      </c>
      <c r="I284" s="3">
        <f t="shared" si="54"/>
        <v>44</v>
      </c>
      <c r="J284" s="3">
        <f t="shared" si="55"/>
        <v>2</v>
      </c>
      <c r="K284" s="3" t="str">
        <f>IF(AND(D284&gt;='Season Lookup'!$D$15,D284&lt;'Season Lookup'!$D$16),"Spring",IF(AND(D284&gt;='Season Lookup'!$D$16,D284&lt;'Season Lookup'!$D$17),"Summer",IF(AND(D284&gt;='Season Lookup'!$D$17,D284&lt;'Season Lookup'!$D$18),"Fall",IF(OR(D284&gt;='Season Lookup'!$D$18,D284&lt;'Season Lookup'!$D$15),"Winter"))))</f>
        <v>Spring</v>
      </c>
      <c r="L284" s="3" t="str">
        <f>VLOOKUP(F284,'Season Lookup'!$A$1:$B$13,2,0)</f>
        <v>Spring</v>
      </c>
      <c r="M284" t="s">
        <v>56</v>
      </c>
      <c r="N284" t="s">
        <v>13</v>
      </c>
      <c r="O284" t="s">
        <v>13</v>
      </c>
      <c r="P284" t="str">
        <f t="shared" si="56"/>
        <v>Yes</v>
      </c>
      <c r="Q284" t="str">
        <f t="shared" si="57"/>
        <v>No</v>
      </c>
      <c r="R284" t="str">
        <f t="shared" si="58"/>
        <v>No</v>
      </c>
      <c r="S284">
        <v>334</v>
      </c>
      <c r="T284" t="s">
        <v>105</v>
      </c>
      <c r="V284" t="str">
        <f t="shared" si="59"/>
        <v>Non Intersection</v>
      </c>
      <c r="W284" t="s">
        <v>706</v>
      </c>
      <c r="X284">
        <v>42.369717000000001</v>
      </c>
      <c r="Y284">
        <v>-71.102373999999998</v>
      </c>
      <c r="Z284" t="s">
        <v>707</v>
      </c>
    </row>
    <row r="285" spans="1:26">
      <c r="A285">
        <v>24038</v>
      </c>
      <c r="B285" s="1">
        <v>40259.8125</v>
      </c>
      <c r="C285" s="1">
        <f t="shared" si="48"/>
        <v>40179</v>
      </c>
      <c r="D285" s="4">
        <f t="shared" si="49"/>
        <v>0.22500000000000001</v>
      </c>
      <c r="E285" s="3">
        <f t="shared" si="50"/>
        <v>2010</v>
      </c>
      <c r="F285" s="3">
        <f t="shared" si="51"/>
        <v>3</v>
      </c>
      <c r="G285" s="3">
        <f t="shared" si="52"/>
        <v>22</v>
      </c>
      <c r="H285" s="3">
        <f t="shared" si="53"/>
        <v>19</v>
      </c>
      <c r="I285" s="3">
        <f t="shared" si="54"/>
        <v>30</v>
      </c>
      <c r="J285" s="3">
        <f t="shared" si="55"/>
        <v>2</v>
      </c>
      <c r="K285" s="3" t="str">
        <f>IF(AND(D285&gt;='Season Lookup'!$D$15,D285&lt;'Season Lookup'!$D$16),"Spring",IF(AND(D285&gt;='Season Lookup'!$D$16,D285&lt;'Season Lookup'!$D$17),"Summer",IF(AND(D285&gt;='Season Lookup'!$D$17,D285&lt;'Season Lookup'!$D$18),"Fall",IF(OR(D285&gt;='Season Lookup'!$D$18,D285&lt;'Season Lookup'!$D$15),"Winter"))))</f>
        <v>Spring</v>
      </c>
      <c r="L285" s="3" t="str">
        <f>VLOOKUP(F285,'Season Lookup'!$A$1:$B$13,2,0)</f>
        <v>Spring</v>
      </c>
      <c r="M285" t="s">
        <v>56</v>
      </c>
      <c r="N285" t="s">
        <v>35</v>
      </c>
      <c r="O285" t="s">
        <v>23</v>
      </c>
      <c r="P285" t="str">
        <f t="shared" si="56"/>
        <v>Yes</v>
      </c>
      <c r="Q285" t="str">
        <f t="shared" si="57"/>
        <v>No</v>
      </c>
      <c r="R285" t="str">
        <f t="shared" si="58"/>
        <v>No</v>
      </c>
      <c r="S285">
        <v>161</v>
      </c>
      <c r="T285" t="s">
        <v>192</v>
      </c>
      <c r="V285" t="str">
        <f t="shared" si="59"/>
        <v>Non Intersection</v>
      </c>
      <c r="W285" t="s">
        <v>708</v>
      </c>
      <c r="X285">
        <v>42.370587</v>
      </c>
      <c r="Y285">
        <v>-71.106630999999993</v>
      </c>
      <c r="Z285" t="s">
        <v>709</v>
      </c>
    </row>
    <row r="286" spans="1:26">
      <c r="A286">
        <v>23949</v>
      </c>
      <c r="B286" s="1">
        <v>40260.365960648145</v>
      </c>
      <c r="C286" s="1">
        <f t="shared" si="48"/>
        <v>40179</v>
      </c>
      <c r="D286" s="4">
        <f t="shared" si="49"/>
        <v>0.22777777777777777</v>
      </c>
      <c r="E286" s="3">
        <f t="shared" si="50"/>
        <v>2010</v>
      </c>
      <c r="F286" s="3">
        <f t="shared" si="51"/>
        <v>3</v>
      </c>
      <c r="G286" s="3">
        <f t="shared" si="52"/>
        <v>23</v>
      </c>
      <c r="H286" s="3">
        <f t="shared" si="53"/>
        <v>8</v>
      </c>
      <c r="I286" s="3">
        <f t="shared" si="54"/>
        <v>46</v>
      </c>
      <c r="J286" s="3">
        <f t="shared" si="55"/>
        <v>3</v>
      </c>
      <c r="K286" s="3" t="str">
        <f>IF(AND(D286&gt;='Season Lookup'!$D$15,D286&lt;'Season Lookup'!$D$16),"Spring",IF(AND(D286&gt;='Season Lookup'!$D$16,D286&lt;'Season Lookup'!$D$17),"Summer",IF(AND(D286&gt;='Season Lookup'!$D$17,D286&lt;'Season Lookup'!$D$18),"Fall",IF(OR(D286&gt;='Season Lookup'!$D$18,D286&lt;'Season Lookup'!$D$15),"Winter"))))</f>
        <v>Spring</v>
      </c>
      <c r="L286" s="3" t="str">
        <f>VLOOKUP(F286,'Season Lookup'!$A$1:$B$13,2,0)</f>
        <v>Spring</v>
      </c>
      <c r="M286" t="s">
        <v>73</v>
      </c>
      <c r="N286" t="s">
        <v>13</v>
      </c>
      <c r="O286" t="s">
        <v>13</v>
      </c>
      <c r="P286" t="str">
        <f t="shared" si="56"/>
        <v>Yes</v>
      </c>
      <c r="Q286" t="str">
        <f t="shared" si="57"/>
        <v>No</v>
      </c>
      <c r="R286" t="str">
        <f t="shared" si="58"/>
        <v>No</v>
      </c>
      <c r="T286" t="s">
        <v>185</v>
      </c>
      <c r="U286" t="s">
        <v>296</v>
      </c>
      <c r="V286" t="str">
        <f t="shared" si="59"/>
        <v>Intersection</v>
      </c>
      <c r="W286" t="s">
        <v>594</v>
      </c>
      <c r="X286">
        <v>42.376564000000002</v>
      </c>
      <c r="Y286">
        <v>-71.122185000000002</v>
      </c>
      <c r="Z286" t="s">
        <v>298</v>
      </c>
    </row>
    <row r="287" spans="1:26">
      <c r="A287">
        <v>23950</v>
      </c>
      <c r="B287" s="1">
        <v>40260.597210648149</v>
      </c>
      <c r="C287" s="1">
        <f t="shared" si="48"/>
        <v>40179</v>
      </c>
      <c r="D287" s="4">
        <f t="shared" si="49"/>
        <v>0.22777777777777777</v>
      </c>
      <c r="E287" s="3">
        <f t="shared" si="50"/>
        <v>2010</v>
      </c>
      <c r="F287" s="3">
        <f t="shared" si="51"/>
        <v>3</v>
      </c>
      <c r="G287" s="3">
        <f t="shared" si="52"/>
        <v>23</v>
      </c>
      <c r="H287" s="3">
        <f t="shared" si="53"/>
        <v>14</v>
      </c>
      <c r="I287" s="3">
        <f t="shared" si="54"/>
        <v>19</v>
      </c>
      <c r="J287" s="3">
        <f t="shared" si="55"/>
        <v>3</v>
      </c>
      <c r="K287" s="3" t="str">
        <f>IF(AND(D287&gt;='Season Lookup'!$D$15,D287&lt;'Season Lookup'!$D$16),"Spring",IF(AND(D287&gt;='Season Lookup'!$D$16,D287&lt;'Season Lookup'!$D$17),"Summer",IF(AND(D287&gt;='Season Lookup'!$D$17,D287&lt;'Season Lookup'!$D$18),"Fall",IF(OR(D287&gt;='Season Lookup'!$D$18,D287&lt;'Season Lookup'!$D$15),"Winter"))))</f>
        <v>Spring</v>
      </c>
      <c r="L287" s="3" t="str">
        <f>VLOOKUP(F287,'Season Lookup'!$A$1:$B$13,2,0)</f>
        <v>Spring</v>
      </c>
      <c r="M287" t="s">
        <v>82</v>
      </c>
      <c r="N287" t="s">
        <v>13</v>
      </c>
      <c r="O287" t="s">
        <v>13</v>
      </c>
      <c r="P287" t="str">
        <f t="shared" si="56"/>
        <v>Yes</v>
      </c>
      <c r="Q287" t="str">
        <f t="shared" si="57"/>
        <v>No</v>
      </c>
      <c r="R287" t="str">
        <f t="shared" si="58"/>
        <v>No</v>
      </c>
      <c r="T287" t="s">
        <v>209</v>
      </c>
      <c r="U287" t="s">
        <v>61</v>
      </c>
      <c r="V287" t="str">
        <f t="shared" si="59"/>
        <v>Intersection</v>
      </c>
      <c r="W287" t="s">
        <v>579</v>
      </c>
      <c r="X287">
        <v>42.365141999999999</v>
      </c>
      <c r="Y287">
        <v>-71.078205999999994</v>
      </c>
      <c r="Z287" t="s">
        <v>448</v>
      </c>
    </row>
    <row r="288" spans="1:26">
      <c r="A288">
        <v>23951</v>
      </c>
      <c r="B288" s="1">
        <v>40260.771516203706</v>
      </c>
      <c r="C288" s="1">
        <f t="shared" si="48"/>
        <v>40179</v>
      </c>
      <c r="D288" s="4">
        <f t="shared" si="49"/>
        <v>0.22777777777777777</v>
      </c>
      <c r="E288" s="3">
        <f t="shared" si="50"/>
        <v>2010</v>
      </c>
      <c r="F288" s="3">
        <f t="shared" si="51"/>
        <v>3</v>
      </c>
      <c r="G288" s="3">
        <f t="shared" si="52"/>
        <v>23</v>
      </c>
      <c r="H288" s="3">
        <f t="shared" si="53"/>
        <v>18</v>
      </c>
      <c r="I288" s="3">
        <f t="shared" si="54"/>
        <v>30</v>
      </c>
      <c r="J288" s="3">
        <f t="shared" si="55"/>
        <v>3</v>
      </c>
      <c r="K288" s="3" t="str">
        <f>IF(AND(D288&gt;='Season Lookup'!$D$15,D288&lt;'Season Lookup'!$D$16),"Spring",IF(AND(D288&gt;='Season Lookup'!$D$16,D288&lt;'Season Lookup'!$D$17),"Summer",IF(AND(D288&gt;='Season Lookup'!$D$17,D288&lt;'Season Lookup'!$D$18),"Fall",IF(OR(D288&gt;='Season Lookup'!$D$18,D288&lt;'Season Lookup'!$D$15),"Winter"))))</f>
        <v>Spring</v>
      </c>
      <c r="L288" s="3" t="str">
        <f>VLOOKUP(F288,'Season Lookup'!$A$1:$B$13,2,0)</f>
        <v>Spring</v>
      </c>
      <c r="M288" t="s">
        <v>82</v>
      </c>
      <c r="N288" t="s">
        <v>13</v>
      </c>
      <c r="O288" t="s">
        <v>13</v>
      </c>
      <c r="P288" t="str">
        <f t="shared" si="56"/>
        <v>Yes</v>
      </c>
      <c r="Q288" t="str">
        <f t="shared" si="57"/>
        <v>No</v>
      </c>
      <c r="R288" t="str">
        <f t="shared" si="58"/>
        <v>No</v>
      </c>
      <c r="T288" t="s">
        <v>710</v>
      </c>
      <c r="U288" t="s">
        <v>199</v>
      </c>
      <c r="V288" t="str">
        <f t="shared" si="59"/>
        <v>Intersection</v>
      </c>
      <c r="W288" t="s">
        <v>711</v>
      </c>
      <c r="X288">
        <v>42.376168</v>
      </c>
      <c r="Y288">
        <v>-71.140777999999997</v>
      </c>
      <c r="Z288" t="s">
        <v>712</v>
      </c>
    </row>
    <row r="289" spans="1:26">
      <c r="A289">
        <v>23952</v>
      </c>
      <c r="B289" s="1">
        <v>40260.715960648151</v>
      </c>
      <c r="C289" s="1">
        <f t="shared" si="48"/>
        <v>40179</v>
      </c>
      <c r="D289" s="4">
        <f t="shared" si="49"/>
        <v>0.22777777777777777</v>
      </c>
      <c r="E289" s="3">
        <f t="shared" si="50"/>
        <v>2010</v>
      </c>
      <c r="F289" s="3">
        <f t="shared" si="51"/>
        <v>3</v>
      </c>
      <c r="G289" s="3">
        <f t="shared" si="52"/>
        <v>23</v>
      </c>
      <c r="H289" s="3">
        <f t="shared" si="53"/>
        <v>17</v>
      </c>
      <c r="I289" s="3">
        <f t="shared" si="54"/>
        <v>10</v>
      </c>
      <c r="J289" s="3">
        <f t="shared" si="55"/>
        <v>3</v>
      </c>
      <c r="K289" s="3" t="str">
        <f>IF(AND(D289&gt;='Season Lookup'!$D$15,D289&lt;'Season Lookup'!$D$16),"Spring",IF(AND(D289&gt;='Season Lookup'!$D$16,D289&lt;'Season Lookup'!$D$17),"Summer",IF(AND(D289&gt;='Season Lookup'!$D$17,D289&lt;'Season Lookup'!$D$18),"Fall",IF(OR(D289&gt;='Season Lookup'!$D$18,D289&lt;'Season Lookup'!$D$15),"Winter"))))</f>
        <v>Spring</v>
      </c>
      <c r="L289" s="3" t="str">
        <f>VLOOKUP(F289,'Season Lookup'!$A$1:$B$13,2,0)</f>
        <v>Spring</v>
      </c>
      <c r="M289" t="s">
        <v>82</v>
      </c>
      <c r="N289" t="s">
        <v>13</v>
      </c>
      <c r="O289" t="s">
        <v>13</v>
      </c>
      <c r="P289" t="str">
        <f t="shared" si="56"/>
        <v>Yes</v>
      </c>
      <c r="Q289" t="str">
        <f t="shared" si="57"/>
        <v>No</v>
      </c>
      <c r="R289" t="str">
        <f t="shared" si="58"/>
        <v>No</v>
      </c>
      <c r="S289">
        <v>315</v>
      </c>
      <c r="T289" t="s">
        <v>75</v>
      </c>
      <c r="U289" t="s">
        <v>587</v>
      </c>
      <c r="V289" t="str">
        <f t="shared" si="59"/>
        <v>Non Intersection</v>
      </c>
      <c r="W289" t="s">
        <v>713</v>
      </c>
      <c r="X289">
        <v>42.373806000000002</v>
      </c>
      <c r="Y289">
        <v>-71.095076000000006</v>
      </c>
      <c r="Z289" t="s">
        <v>714</v>
      </c>
    </row>
    <row r="290" spans="1:26">
      <c r="A290">
        <v>23957</v>
      </c>
      <c r="B290" s="1">
        <v>40260.510405092595</v>
      </c>
      <c r="C290" s="1">
        <f t="shared" si="48"/>
        <v>40179</v>
      </c>
      <c r="D290" s="4">
        <f t="shared" si="49"/>
        <v>0.22777777777777777</v>
      </c>
      <c r="E290" s="3">
        <f t="shared" si="50"/>
        <v>2010</v>
      </c>
      <c r="F290" s="3">
        <f t="shared" si="51"/>
        <v>3</v>
      </c>
      <c r="G290" s="3">
        <f t="shared" si="52"/>
        <v>23</v>
      </c>
      <c r="H290" s="3">
        <f t="shared" si="53"/>
        <v>12</v>
      </c>
      <c r="I290" s="3">
        <f t="shared" si="54"/>
        <v>14</v>
      </c>
      <c r="J290" s="3">
        <f t="shared" si="55"/>
        <v>3</v>
      </c>
      <c r="K290" s="3" t="str">
        <f>IF(AND(D290&gt;='Season Lookup'!$D$15,D290&lt;'Season Lookup'!$D$16),"Spring",IF(AND(D290&gt;='Season Lookup'!$D$16,D290&lt;'Season Lookup'!$D$17),"Summer",IF(AND(D290&gt;='Season Lookup'!$D$17,D290&lt;'Season Lookup'!$D$18),"Fall",IF(OR(D290&gt;='Season Lookup'!$D$18,D290&lt;'Season Lookup'!$D$15),"Winter"))))</f>
        <v>Spring</v>
      </c>
      <c r="L290" s="3" t="str">
        <f>VLOOKUP(F290,'Season Lookup'!$A$1:$B$13,2,0)</f>
        <v>Spring</v>
      </c>
      <c r="M290" t="s">
        <v>73</v>
      </c>
      <c r="N290" t="s">
        <v>35</v>
      </c>
      <c r="O290" t="s">
        <v>23</v>
      </c>
      <c r="P290" t="str">
        <f t="shared" si="56"/>
        <v>Yes</v>
      </c>
      <c r="Q290" t="str">
        <f t="shared" si="57"/>
        <v>No</v>
      </c>
      <c r="R290" t="str">
        <f t="shared" si="58"/>
        <v>No</v>
      </c>
      <c r="T290" t="s">
        <v>326</v>
      </c>
      <c r="U290" t="s">
        <v>133</v>
      </c>
      <c r="V290" t="str">
        <f t="shared" si="59"/>
        <v>Intersection</v>
      </c>
      <c r="W290" t="s">
        <v>715</v>
      </c>
      <c r="X290">
        <v>42.373542999999998</v>
      </c>
      <c r="Y290">
        <v>-71.119219000000001</v>
      </c>
      <c r="Z290" t="s">
        <v>716</v>
      </c>
    </row>
    <row r="291" spans="1:26">
      <c r="A291">
        <v>24039</v>
      </c>
      <c r="B291" s="1">
        <v>40260.34375</v>
      </c>
      <c r="C291" s="1">
        <f t="shared" si="48"/>
        <v>40179</v>
      </c>
      <c r="D291" s="4">
        <f t="shared" si="49"/>
        <v>0.22777777777777777</v>
      </c>
      <c r="E291" s="3">
        <f t="shared" si="50"/>
        <v>2010</v>
      </c>
      <c r="F291" s="3">
        <f t="shared" si="51"/>
        <v>3</v>
      </c>
      <c r="G291" s="3">
        <f t="shared" si="52"/>
        <v>23</v>
      </c>
      <c r="H291" s="3">
        <f t="shared" si="53"/>
        <v>8</v>
      </c>
      <c r="I291" s="3">
        <f t="shared" si="54"/>
        <v>15</v>
      </c>
      <c r="J291" s="3">
        <f t="shared" si="55"/>
        <v>3</v>
      </c>
      <c r="K291" s="3" t="str">
        <f>IF(AND(D291&gt;='Season Lookup'!$D$15,D291&lt;'Season Lookup'!$D$16),"Spring",IF(AND(D291&gt;='Season Lookup'!$D$16,D291&lt;'Season Lookup'!$D$17),"Summer",IF(AND(D291&gt;='Season Lookup'!$D$17,D291&lt;'Season Lookup'!$D$18),"Fall",IF(OR(D291&gt;='Season Lookup'!$D$18,D291&lt;'Season Lookup'!$D$15),"Winter"))))</f>
        <v>Spring</v>
      </c>
      <c r="L291" s="3" t="str">
        <f>VLOOKUP(F291,'Season Lookup'!$A$1:$B$13,2,0)</f>
        <v>Spring</v>
      </c>
      <c r="M291" t="s">
        <v>73</v>
      </c>
      <c r="N291" t="s">
        <v>13</v>
      </c>
      <c r="O291" t="s">
        <v>13</v>
      </c>
      <c r="P291" t="str">
        <f t="shared" si="56"/>
        <v>Yes</v>
      </c>
      <c r="Q291" t="str">
        <f t="shared" si="57"/>
        <v>No</v>
      </c>
      <c r="R291" t="str">
        <f t="shared" si="58"/>
        <v>No</v>
      </c>
      <c r="V291" t="str">
        <f t="shared" si="59"/>
        <v>Intersection</v>
      </c>
      <c r="W291" t="s">
        <v>717</v>
      </c>
      <c r="X291">
        <v>0</v>
      </c>
      <c r="Y291">
        <v>0</v>
      </c>
      <c r="Z291" t="s">
        <v>81</v>
      </c>
    </row>
    <row r="292" spans="1:26">
      <c r="A292">
        <v>23953</v>
      </c>
      <c r="B292" s="1">
        <v>40261.003460648149</v>
      </c>
      <c r="C292" s="1">
        <f t="shared" si="48"/>
        <v>40179</v>
      </c>
      <c r="D292" s="4">
        <f t="shared" si="49"/>
        <v>0.23055555555555557</v>
      </c>
      <c r="E292" s="3">
        <f t="shared" si="50"/>
        <v>2010</v>
      </c>
      <c r="F292" s="3">
        <f t="shared" si="51"/>
        <v>3</v>
      </c>
      <c r="G292" s="3">
        <f t="shared" si="52"/>
        <v>24</v>
      </c>
      <c r="H292" s="3">
        <f t="shared" si="53"/>
        <v>0</v>
      </c>
      <c r="I292" s="3">
        <f t="shared" si="54"/>
        <v>4</v>
      </c>
      <c r="J292" s="3">
        <f t="shared" si="55"/>
        <v>4</v>
      </c>
      <c r="K292" s="3" t="str">
        <f>IF(AND(D292&gt;='Season Lookup'!$D$15,D292&lt;'Season Lookup'!$D$16),"Spring",IF(AND(D292&gt;='Season Lookup'!$D$16,D292&lt;'Season Lookup'!$D$17),"Summer",IF(AND(D292&gt;='Season Lookup'!$D$17,D292&lt;'Season Lookup'!$D$18),"Fall",IF(OR(D292&gt;='Season Lookup'!$D$18,D292&lt;'Season Lookup'!$D$15),"Winter"))))</f>
        <v>Spring</v>
      </c>
      <c r="L292" s="3" t="str">
        <f>VLOOKUP(F292,'Season Lookup'!$A$1:$B$13,2,0)</f>
        <v>Spring</v>
      </c>
      <c r="M292" t="s">
        <v>82</v>
      </c>
      <c r="N292" t="s">
        <v>13</v>
      </c>
      <c r="O292" t="s">
        <v>23</v>
      </c>
      <c r="P292" t="str">
        <f t="shared" si="56"/>
        <v>Yes</v>
      </c>
      <c r="Q292" t="str">
        <f t="shared" si="57"/>
        <v>No</v>
      </c>
      <c r="R292" t="str">
        <f t="shared" si="58"/>
        <v>No</v>
      </c>
      <c r="S292">
        <v>23</v>
      </c>
      <c r="T292" t="s">
        <v>195</v>
      </c>
      <c r="V292" t="str">
        <f t="shared" si="59"/>
        <v>Non Intersection</v>
      </c>
      <c r="W292" t="s">
        <v>718</v>
      </c>
      <c r="X292">
        <v>42.362220999999998</v>
      </c>
      <c r="Y292">
        <v>-71.100582000000003</v>
      </c>
      <c r="Z292" t="s">
        <v>719</v>
      </c>
    </row>
    <row r="293" spans="1:26">
      <c r="A293">
        <v>23954</v>
      </c>
      <c r="B293" s="1">
        <v>40261.804166666669</v>
      </c>
      <c r="C293" s="1">
        <f t="shared" si="48"/>
        <v>40179</v>
      </c>
      <c r="D293" s="4">
        <f t="shared" si="49"/>
        <v>0.23055555555555557</v>
      </c>
      <c r="E293" s="3">
        <f t="shared" si="50"/>
        <v>2010</v>
      </c>
      <c r="F293" s="3">
        <f t="shared" si="51"/>
        <v>3</v>
      </c>
      <c r="G293" s="3">
        <f t="shared" si="52"/>
        <v>24</v>
      </c>
      <c r="H293" s="3">
        <f t="shared" si="53"/>
        <v>19</v>
      </c>
      <c r="I293" s="3">
        <f t="shared" si="54"/>
        <v>18</v>
      </c>
      <c r="J293" s="3">
        <f t="shared" si="55"/>
        <v>4</v>
      </c>
      <c r="K293" s="3" t="str">
        <f>IF(AND(D293&gt;='Season Lookup'!$D$15,D293&lt;'Season Lookup'!$D$16),"Spring",IF(AND(D293&gt;='Season Lookup'!$D$16,D293&lt;'Season Lookup'!$D$17),"Summer",IF(AND(D293&gt;='Season Lookup'!$D$17,D293&lt;'Season Lookup'!$D$18),"Fall",IF(OR(D293&gt;='Season Lookup'!$D$18,D293&lt;'Season Lookup'!$D$15),"Winter"))))</f>
        <v>Spring</v>
      </c>
      <c r="L293" s="3" t="str">
        <f>VLOOKUP(F293,'Season Lookup'!$A$1:$B$13,2,0)</f>
        <v>Spring</v>
      </c>
      <c r="M293" t="s">
        <v>82</v>
      </c>
      <c r="N293" t="s">
        <v>13</v>
      </c>
      <c r="O293" t="s">
        <v>13</v>
      </c>
      <c r="P293" t="str">
        <f t="shared" si="56"/>
        <v>Yes</v>
      </c>
      <c r="Q293" t="str">
        <f t="shared" si="57"/>
        <v>No</v>
      </c>
      <c r="R293" t="str">
        <f t="shared" si="58"/>
        <v>No</v>
      </c>
      <c r="S293">
        <v>149</v>
      </c>
      <c r="T293" t="s">
        <v>170</v>
      </c>
      <c r="V293" t="str">
        <f t="shared" si="59"/>
        <v>Non Intersection</v>
      </c>
      <c r="W293" t="s">
        <v>720</v>
      </c>
      <c r="X293">
        <v>42.393956000000003</v>
      </c>
      <c r="Y293">
        <v>-71.140613000000002</v>
      </c>
      <c r="Z293" t="s">
        <v>721</v>
      </c>
    </row>
    <row r="294" spans="1:26">
      <c r="A294">
        <v>23958</v>
      </c>
      <c r="B294" s="1">
        <v>40261.635405092595</v>
      </c>
      <c r="C294" s="1">
        <f t="shared" si="48"/>
        <v>40179</v>
      </c>
      <c r="D294" s="4">
        <f t="shared" si="49"/>
        <v>0.23055555555555557</v>
      </c>
      <c r="E294" s="3">
        <f t="shared" si="50"/>
        <v>2010</v>
      </c>
      <c r="F294" s="3">
        <f t="shared" si="51"/>
        <v>3</v>
      </c>
      <c r="G294" s="3">
        <f t="shared" si="52"/>
        <v>24</v>
      </c>
      <c r="H294" s="3">
        <f t="shared" si="53"/>
        <v>15</v>
      </c>
      <c r="I294" s="3">
        <f t="shared" si="54"/>
        <v>14</v>
      </c>
      <c r="J294" s="3">
        <f t="shared" si="55"/>
        <v>4</v>
      </c>
      <c r="K294" s="3" t="str">
        <f>IF(AND(D294&gt;='Season Lookup'!$D$15,D294&lt;'Season Lookup'!$D$16),"Spring",IF(AND(D294&gt;='Season Lookup'!$D$16,D294&lt;'Season Lookup'!$D$17),"Summer",IF(AND(D294&gt;='Season Lookup'!$D$17,D294&lt;'Season Lookup'!$D$18),"Fall",IF(OR(D294&gt;='Season Lookup'!$D$18,D294&lt;'Season Lookup'!$D$15),"Winter"))))</f>
        <v>Spring</v>
      </c>
      <c r="L294" s="3" t="str">
        <f>VLOOKUP(F294,'Season Lookup'!$A$1:$B$13,2,0)</f>
        <v>Spring</v>
      </c>
      <c r="M294" t="s">
        <v>82</v>
      </c>
      <c r="N294" t="s">
        <v>13</v>
      </c>
      <c r="O294" t="s">
        <v>23</v>
      </c>
      <c r="P294" t="str">
        <f t="shared" si="56"/>
        <v>Yes</v>
      </c>
      <c r="Q294" t="str">
        <f t="shared" si="57"/>
        <v>No</v>
      </c>
      <c r="R294" t="str">
        <f t="shared" si="58"/>
        <v>No</v>
      </c>
      <c r="S294">
        <v>27</v>
      </c>
      <c r="T294" t="s">
        <v>177</v>
      </c>
      <c r="U294" t="s">
        <v>722</v>
      </c>
      <c r="V294" t="str">
        <f t="shared" si="59"/>
        <v>Non Intersection</v>
      </c>
      <c r="W294" t="s">
        <v>723</v>
      </c>
      <c r="X294">
        <v>42.375511000000003</v>
      </c>
      <c r="Y294">
        <v>-71.149908999999994</v>
      </c>
      <c r="Z294" t="s">
        <v>724</v>
      </c>
    </row>
    <row r="295" spans="1:26">
      <c r="A295">
        <v>24818</v>
      </c>
      <c r="B295" s="1">
        <v>40261.4375</v>
      </c>
      <c r="C295" s="1">
        <f t="shared" si="48"/>
        <v>40179</v>
      </c>
      <c r="D295" s="4">
        <f t="shared" si="49"/>
        <v>0.23055555555555557</v>
      </c>
      <c r="E295" s="3">
        <f t="shared" si="50"/>
        <v>2010</v>
      </c>
      <c r="F295" s="3">
        <f t="shared" si="51"/>
        <v>3</v>
      </c>
      <c r="G295" s="3">
        <f t="shared" si="52"/>
        <v>24</v>
      </c>
      <c r="H295" s="3">
        <f t="shared" si="53"/>
        <v>10</v>
      </c>
      <c r="I295" s="3">
        <f t="shared" si="54"/>
        <v>30</v>
      </c>
      <c r="J295" s="3">
        <f t="shared" si="55"/>
        <v>4</v>
      </c>
      <c r="K295" s="3" t="str">
        <f>IF(AND(D295&gt;='Season Lookup'!$D$15,D295&lt;'Season Lookup'!$D$16),"Spring",IF(AND(D295&gt;='Season Lookup'!$D$16,D295&lt;'Season Lookup'!$D$17),"Summer",IF(AND(D295&gt;='Season Lookup'!$D$17,D295&lt;'Season Lookup'!$D$18),"Fall",IF(OR(D295&gt;='Season Lookup'!$D$18,D295&lt;'Season Lookup'!$D$15),"Winter"))))</f>
        <v>Spring</v>
      </c>
      <c r="L295" s="3" t="str">
        <f>VLOOKUP(F295,'Season Lookup'!$A$1:$B$13,2,0)</f>
        <v>Spring</v>
      </c>
      <c r="M295" t="s">
        <v>12</v>
      </c>
      <c r="N295" t="s">
        <v>13</v>
      </c>
      <c r="O295" t="s">
        <v>13</v>
      </c>
      <c r="P295" t="str">
        <f t="shared" si="56"/>
        <v>Yes</v>
      </c>
      <c r="Q295" t="str">
        <f t="shared" si="57"/>
        <v>No</v>
      </c>
      <c r="R295" t="str">
        <f t="shared" si="58"/>
        <v>No</v>
      </c>
      <c r="T295" t="s">
        <v>342</v>
      </c>
      <c r="U295" t="s">
        <v>105</v>
      </c>
      <c r="V295" t="str">
        <f t="shared" si="59"/>
        <v>Intersection</v>
      </c>
      <c r="W295" t="s">
        <v>725</v>
      </c>
      <c r="X295">
        <v>42.369317000000002</v>
      </c>
      <c r="Y295">
        <v>-71.101021000000003</v>
      </c>
      <c r="Z295" t="s">
        <v>344</v>
      </c>
    </row>
    <row r="296" spans="1:26">
      <c r="A296">
        <v>23959</v>
      </c>
      <c r="B296" s="1">
        <v>40262.364583333336</v>
      </c>
      <c r="C296" s="1">
        <f t="shared" si="48"/>
        <v>40179</v>
      </c>
      <c r="D296" s="4">
        <f t="shared" si="49"/>
        <v>0.23333333333333334</v>
      </c>
      <c r="E296" s="3">
        <f t="shared" si="50"/>
        <v>2010</v>
      </c>
      <c r="F296" s="3">
        <f t="shared" si="51"/>
        <v>3</v>
      </c>
      <c r="G296" s="3">
        <f t="shared" si="52"/>
        <v>25</v>
      </c>
      <c r="H296" s="3">
        <f t="shared" si="53"/>
        <v>8</v>
      </c>
      <c r="I296" s="3">
        <f t="shared" si="54"/>
        <v>45</v>
      </c>
      <c r="J296" s="3">
        <f t="shared" si="55"/>
        <v>5</v>
      </c>
      <c r="K296" s="3" t="str">
        <f>IF(AND(D296&gt;='Season Lookup'!$D$15,D296&lt;'Season Lookup'!$D$16),"Spring",IF(AND(D296&gt;='Season Lookup'!$D$16,D296&lt;'Season Lookup'!$D$17),"Summer",IF(AND(D296&gt;='Season Lookup'!$D$17,D296&lt;'Season Lookup'!$D$18),"Fall",IF(OR(D296&gt;='Season Lookup'!$D$18,D296&lt;'Season Lookup'!$D$15),"Winter"))))</f>
        <v>Spring</v>
      </c>
      <c r="L296" s="3" t="str">
        <f>VLOOKUP(F296,'Season Lookup'!$A$1:$B$13,2,0)</f>
        <v>Spring</v>
      </c>
      <c r="M296" t="s">
        <v>78</v>
      </c>
      <c r="N296" t="s">
        <v>35</v>
      </c>
      <c r="O296" t="s">
        <v>132</v>
      </c>
      <c r="P296" t="str">
        <f t="shared" si="56"/>
        <v>Yes</v>
      </c>
      <c r="Q296" t="str">
        <f t="shared" si="57"/>
        <v>Yes</v>
      </c>
      <c r="R296" t="str">
        <f t="shared" si="58"/>
        <v>No</v>
      </c>
      <c r="T296" t="s">
        <v>325</v>
      </c>
      <c r="U296" t="s">
        <v>326</v>
      </c>
      <c r="V296" t="str">
        <f t="shared" si="59"/>
        <v>Intersection</v>
      </c>
      <c r="W296" t="s">
        <v>327</v>
      </c>
      <c r="X296">
        <v>42.371416000000004</v>
      </c>
      <c r="Y296">
        <v>-71.121105</v>
      </c>
      <c r="Z296" t="s">
        <v>328</v>
      </c>
    </row>
    <row r="297" spans="1:26">
      <c r="A297">
        <v>23960</v>
      </c>
      <c r="B297" s="1">
        <v>40262.489583333336</v>
      </c>
      <c r="C297" s="1">
        <f t="shared" si="48"/>
        <v>40179</v>
      </c>
      <c r="D297" s="4">
        <f t="shared" si="49"/>
        <v>0.23333333333333334</v>
      </c>
      <c r="E297" s="3">
        <f t="shared" si="50"/>
        <v>2010</v>
      </c>
      <c r="F297" s="3">
        <f t="shared" si="51"/>
        <v>3</v>
      </c>
      <c r="G297" s="3">
        <f t="shared" si="52"/>
        <v>25</v>
      </c>
      <c r="H297" s="3">
        <f t="shared" si="53"/>
        <v>11</v>
      </c>
      <c r="I297" s="3">
        <f t="shared" si="54"/>
        <v>45</v>
      </c>
      <c r="J297" s="3">
        <f t="shared" si="55"/>
        <v>5</v>
      </c>
      <c r="K297" s="3" t="str">
        <f>IF(AND(D297&gt;='Season Lookup'!$D$15,D297&lt;'Season Lookup'!$D$16),"Spring",IF(AND(D297&gt;='Season Lookup'!$D$16,D297&lt;'Season Lookup'!$D$17),"Summer",IF(AND(D297&gt;='Season Lookup'!$D$17,D297&lt;'Season Lookup'!$D$18),"Fall",IF(OR(D297&gt;='Season Lookup'!$D$18,D297&lt;'Season Lookup'!$D$15),"Winter"))))</f>
        <v>Spring</v>
      </c>
      <c r="L297" s="3" t="str">
        <f>VLOOKUP(F297,'Season Lookup'!$A$1:$B$13,2,0)</f>
        <v>Spring</v>
      </c>
      <c r="M297" t="s">
        <v>78</v>
      </c>
      <c r="N297" t="s">
        <v>13</v>
      </c>
      <c r="O297" t="s">
        <v>23</v>
      </c>
      <c r="P297" t="str">
        <f t="shared" si="56"/>
        <v>Yes</v>
      </c>
      <c r="Q297" t="str">
        <f t="shared" si="57"/>
        <v>No</v>
      </c>
      <c r="R297" t="str">
        <f t="shared" si="58"/>
        <v>No</v>
      </c>
      <c r="T297" t="s">
        <v>710</v>
      </c>
      <c r="V297" t="str">
        <f t="shared" si="59"/>
        <v>Intersection</v>
      </c>
      <c r="W297" t="s">
        <v>726</v>
      </c>
      <c r="X297">
        <v>0</v>
      </c>
      <c r="Y297">
        <v>0</v>
      </c>
      <c r="Z297" t="s">
        <v>81</v>
      </c>
    </row>
    <row r="298" spans="1:26">
      <c r="A298">
        <v>23961</v>
      </c>
      <c r="B298" s="1">
        <v>40262.520833333336</v>
      </c>
      <c r="C298" s="1">
        <f t="shared" si="48"/>
        <v>40179</v>
      </c>
      <c r="D298" s="4">
        <f t="shared" si="49"/>
        <v>0.23333333333333334</v>
      </c>
      <c r="E298" s="3">
        <f t="shared" si="50"/>
        <v>2010</v>
      </c>
      <c r="F298" s="3">
        <f t="shared" si="51"/>
        <v>3</v>
      </c>
      <c r="G298" s="3">
        <f t="shared" si="52"/>
        <v>25</v>
      </c>
      <c r="H298" s="3">
        <f t="shared" si="53"/>
        <v>12</v>
      </c>
      <c r="I298" s="3">
        <f t="shared" si="54"/>
        <v>30</v>
      </c>
      <c r="J298" s="3">
        <f t="shared" si="55"/>
        <v>5</v>
      </c>
      <c r="K298" s="3" t="str">
        <f>IF(AND(D298&gt;='Season Lookup'!$D$15,D298&lt;'Season Lookup'!$D$16),"Spring",IF(AND(D298&gt;='Season Lookup'!$D$16,D298&lt;'Season Lookup'!$D$17),"Summer",IF(AND(D298&gt;='Season Lookup'!$D$17,D298&lt;'Season Lookup'!$D$18),"Fall",IF(OR(D298&gt;='Season Lookup'!$D$18,D298&lt;'Season Lookup'!$D$15),"Winter"))))</f>
        <v>Spring</v>
      </c>
      <c r="L298" s="3" t="str">
        <f>VLOOKUP(F298,'Season Lookup'!$A$1:$B$13,2,0)</f>
        <v>Spring</v>
      </c>
      <c r="M298" t="s">
        <v>78</v>
      </c>
      <c r="N298" t="s">
        <v>13</v>
      </c>
      <c r="O298" t="s">
        <v>23</v>
      </c>
      <c r="P298" t="str">
        <f t="shared" si="56"/>
        <v>Yes</v>
      </c>
      <c r="Q298" t="str">
        <f t="shared" si="57"/>
        <v>No</v>
      </c>
      <c r="R298" t="str">
        <f t="shared" si="58"/>
        <v>No</v>
      </c>
      <c r="S298">
        <v>1691</v>
      </c>
      <c r="T298" t="s">
        <v>19</v>
      </c>
      <c r="V298" t="str">
        <f t="shared" si="59"/>
        <v>Non Intersection</v>
      </c>
      <c r="W298" t="s">
        <v>727</v>
      </c>
      <c r="X298">
        <v>42.375214999999997</v>
      </c>
      <c r="Y298">
        <v>-71.111495000000005</v>
      </c>
      <c r="Z298" t="s">
        <v>728</v>
      </c>
    </row>
    <row r="299" spans="1:26">
      <c r="A299">
        <v>23962</v>
      </c>
      <c r="B299" s="1">
        <v>40262.645833333336</v>
      </c>
      <c r="C299" s="1">
        <f t="shared" si="48"/>
        <v>40179</v>
      </c>
      <c r="D299" s="4">
        <f t="shared" si="49"/>
        <v>0.23333333333333334</v>
      </c>
      <c r="E299" s="3">
        <f t="shared" si="50"/>
        <v>2010</v>
      </c>
      <c r="F299" s="3">
        <f t="shared" si="51"/>
        <v>3</v>
      </c>
      <c r="G299" s="3">
        <f t="shared" si="52"/>
        <v>25</v>
      </c>
      <c r="H299" s="3">
        <f t="shared" si="53"/>
        <v>15</v>
      </c>
      <c r="I299" s="3">
        <f t="shared" si="54"/>
        <v>30</v>
      </c>
      <c r="J299" s="3">
        <f t="shared" si="55"/>
        <v>5</v>
      </c>
      <c r="K299" s="3" t="str">
        <f>IF(AND(D299&gt;='Season Lookup'!$D$15,D299&lt;'Season Lookup'!$D$16),"Spring",IF(AND(D299&gt;='Season Lookup'!$D$16,D299&lt;'Season Lookup'!$D$17),"Summer",IF(AND(D299&gt;='Season Lookup'!$D$17,D299&lt;'Season Lookup'!$D$18),"Fall",IF(OR(D299&gt;='Season Lookup'!$D$18,D299&lt;'Season Lookup'!$D$15),"Winter"))))</f>
        <v>Spring</v>
      </c>
      <c r="L299" s="3" t="str">
        <f>VLOOKUP(F299,'Season Lookup'!$A$1:$B$13,2,0)</f>
        <v>Spring</v>
      </c>
      <c r="M299" t="s">
        <v>78</v>
      </c>
      <c r="N299" t="s">
        <v>132</v>
      </c>
      <c r="O299" t="s">
        <v>13</v>
      </c>
      <c r="P299" t="str">
        <f t="shared" si="56"/>
        <v>Yes</v>
      </c>
      <c r="Q299" t="str">
        <f t="shared" si="57"/>
        <v>Yes</v>
      </c>
      <c r="R299" t="str">
        <f t="shared" si="58"/>
        <v>No</v>
      </c>
      <c r="T299" t="s">
        <v>185</v>
      </c>
      <c r="U299" t="s">
        <v>449</v>
      </c>
      <c r="V299" t="str">
        <f t="shared" si="59"/>
        <v>Intersection</v>
      </c>
      <c r="W299" t="s">
        <v>729</v>
      </c>
      <c r="X299">
        <v>42.375973999999999</v>
      </c>
      <c r="Y299">
        <v>-71.120982999999995</v>
      </c>
      <c r="Z299" t="s">
        <v>730</v>
      </c>
    </row>
    <row r="300" spans="1:26">
      <c r="A300">
        <v>23963</v>
      </c>
      <c r="B300" s="1">
        <v>40262.681932870371</v>
      </c>
      <c r="C300" s="1">
        <f t="shared" si="48"/>
        <v>40179</v>
      </c>
      <c r="D300" s="4">
        <f t="shared" si="49"/>
        <v>0.23333333333333334</v>
      </c>
      <c r="E300" s="3">
        <f t="shared" si="50"/>
        <v>2010</v>
      </c>
      <c r="F300" s="3">
        <f t="shared" si="51"/>
        <v>3</v>
      </c>
      <c r="G300" s="3">
        <f t="shared" si="52"/>
        <v>25</v>
      </c>
      <c r="H300" s="3">
        <f t="shared" si="53"/>
        <v>16</v>
      </c>
      <c r="I300" s="3">
        <f t="shared" si="54"/>
        <v>21</v>
      </c>
      <c r="J300" s="3">
        <f t="shared" si="55"/>
        <v>5</v>
      </c>
      <c r="K300" s="3" t="str">
        <f>IF(AND(D300&gt;='Season Lookup'!$D$15,D300&lt;'Season Lookup'!$D$16),"Spring",IF(AND(D300&gt;='Season Lookup'!$D$16,D300&lt;'Season Lookup'!$D$17),"Summer",IF(AND(D300&gt;='Season Lookup'!$D$17,D300&lt;'Season Lookup'!$D$18),"Fall",IF(OR(D300&gt;='Season Lookup'!$D$18,D300&lt;'Season Lookup'!$D$15),"Winter"))))</f>
        <v>Spring</v>
      </c>
      <c r="L300" s="3" t="str">
        <f>VLOOKUP(F300,'Season Lookup'!$A$1:$B$13,2,0)</f>
        <v>Spring</v>
      </c>
      <c r="M300" t="s">
        <v>78</v>
      </c>
      <c r="N300" t="s">
        <v>13</v>
      </c>
      <c r="O300" t="s">
        <v>23</v>
      </c>
      <c r="P300" t="str">
        <f t="shared" si="56"/>
        <v>Yes</v>
      </c>
      <c r="Q300" t="str">
        <f t="shared" si="57"/>
        <v>No</v>
      </c>
      <c r="R300" t="str">
        <f t="shared" si="58"/>
        <v>No</v>
      </c>
      <c r="S300">
        <v>130</v>
      </c>
      <c r="T300" t="s">
        <v>316</v>
      </c>
      <c r="V300" t="str">
        <f t="shared" si="59"/>
        <v>Non Intersection</v>
      </c>
      <c r="W300" t="s">
        <v>731</v>
      </c>
      <c r="X300">
        <v>42.366495999999998</v>
      </c>
      <c r="Y300">
        <v>-71.103578999999996</v>
      </c>
      <c r="Z300" t="s">
        <v>732</v>
      </c>
    </row>
    <row r="301" spans="1:26">
      <c r="A301">
        <v>23964</v>
      </c>
      <c r="B301" s="1">
        <v>40262.6875</v>
      </c>
      <c r="C301" s="1">
        <f t="shared" si="48"/>
        <v>40179</v>
      </c>
      <c r="D301" s="4">
        <f t="shared" si="49"/>
        <v>0.23333333333333334</v>
      </c>
      <c r="E301" s="3">
        <f t="shared" si="50"/>
        <v>2010</v>
      </c>
      <c r="F301" s="3">
        <f t="shared" si="51"/>
        <v>3</v>
      </c>
      <c r="G301" s="3">
        <f t="shared" si="52"/>
        <v>25</v>
      </c>
      <c r="H301" s="3">
        <f t="shared" si="53"/>
        <v>16</v>
      </c>
      <c r="I301" s="3">
        <f t="shared" si="54"/>
        <v>30</v>
      </c>
      <c r="J301" s="3">
        <f t="shared" si="55"/>
        <v>5</v>
      </c>
      <c r="K301" s="3" t="str">
        <f>IF(AND(D301&gt;='Season Lookup'!$D$15,D301&lt;'Season Lookup'!$D$16),"Spring",IF(AND(D301&gt;='Season Lookup'!$D$16,D301&lt;'Season Lookup'!$D$17),"Summer",IF(AND(D301&gt;='Season Lookup'!$D$17,D301&lt;'Season Lookup'!$D$18),"Fall",IF(OR(D301&gt;='Season Lookup'!$D$18,D301&lt;'Season Lookup'!$D$15),"Winter"))))</f>
        <v>Spring</v>
      </c>
      <c r="L301" s="3" t="str">
        <f>VLOOKUP(F301,'Season Lookup'!$A$1:$B$13,2,0)</f>
        <v>Spring</v>
      </c>
      <c r="M301" t="s">
        <v>78</v>
      </c>
      <c r="N301" t="s">
        <v>13</v>
      </c>
      <c r="O301" t="s">
        <v>13</v>
      </c>
      <c r="P301" t="str">
        <f t="shared" si="56"/>
        <v>Yes</v>
      </c>
      <c r="Q301" t="str">
        <f t="shared" si="57"/>
        <v>No</v>
      </c>
      <c r="R301" t="str">
        <f t="shared" si="58"/>
        <v>No</v>
      </c>
      <c r="S301">
        <v>8</v>
      </c>
      <c r="T301" t="s">
        <v>104</v>
      </c>
      <c r="V301" t="str">
        <f t="shared" si="59"/>
        <v>Non Intersection</v>
      </c>
      <c r="W301" t="s">
        <v>733</v>
      </c>
      <c r="X301">
        <v>42.366911999999999</v>
      </c>
      <c r="Y301">
        <v>-71.105125000000001</v>
      </c>
      <c r="Z301" t="s">
        <v>734</v>
      </c>
    </row>
    <row r="302" spans="1:26">
      <c r="A302">
        <v>23965</v>
      </c>
      <c r="B302" s="1">
        <v>40262.73332175926</v>
      </c>
      <c r="C302" s="1">
        <f t="shared" si="48"/>
        <v>40179</v>
      </c>
      <c r="D302" s="4">
        <f t="shared" si="49"/>
        <v>0.23333333333333334</v>
      </c>
      <c r="E302" s="3">
        <f t="shared" si="50"/>
        <v>2010</v>
      </c>
      <c r="F302" s="3">
        <f t="shared" si="51"/>
        <v>3</v>
      </c>
      <c r="G302" s="3">
        <f t="shared" si="52"/>
        <v>25</v>
      </c>
      <c r="H302" s="3">
        <f t="shared" si="53"/>
        <v>17</v>
      </c>
      <c r="I302" s="3">
        <f t="shared" si="54"/>
        <v>35</v>
      </c>
      <c r="J302" s="3">
        <f t="shared" si="55"/>
        <v>5</v>
      </c>
      <c r="K302" s="3" t="str">
        <f>IF(AND(D302&gt;='Season Lookup'!$D$15,D302&lt;'Season Lookup'!$D$16),"Spring",IF(AND(D302&gt;='Season Lookup'!$D$16,D302&lt;'Season Lookup'!$D$17),"Summer",IF(AND(D302&gt;='Season Lookup'!$D$17,D302&lt;'Season Lookup'!$D$18),"Fall",IF(OR(D302&gt;='Season Lookup'!$D$18,D302&lt;'Season Lookup'!$D$15),"Winter"))))</f>
        <v>Spring</v>
      </c>
      <c r="L302" s="3" t="str">
        <f>VLOOKUP(F302,'Season Lookup'!$A$1:$B$13,2,0)</f>
        <v>Spring</v>
      </c>
      <c r="M302" t="s">
        <v>78</v>
      </c>
      <c r="N302" t="s">
        <v>152</v>
      </c>
      <c r="O302" t="s">
        <v>132</v>
      </c>
      <c r="P302" t="str">
        <f t="shared" si="56"/>
        <v>No</v>
      </c>
      <c r="Q302" t="str">
        <f t="shared" si="57"/>
        <v>Yes</v>
      </c>
      <c r="R302" t="str">
        <f t="shared" si="58"/>
        <v>Yes</v>
      </c>
      <c r="S302">
        <v>28</v>
      </c>
      <c r="T302" t="s">
        <v>229</v>
      </c>
      <c r="V302" t="str">
        <f t="shared" si="59"/>
        <v>Non Intersection</v>
      </c>
      <c r="W302" t="s">
        <v>735</v>
      </c>
      <c r="X302">
        <v>42.369371000000001</v>
      </c>
      <c r="Y302">
        <v>-71.116741000000005</v>
      </c>
      <c r="Z302" t="s">
        <v>736</v>
      </c>
    </row>
    <row r="303" spans="1:26">
      <c r="A303">
        <v>23966</v>
      </c>
      <c r="B303" s="1">
        <v>40262.763888888891</v>
      </c>
      <c r="C303" s="1">
        <f t="shared" si="48"/>
        <v>40179</v>
      </c>
      <c r="D303" s="4">
        <f t="shared" si="49"/>
        <v>0.23333333333333334</v>
      </c>
      <c r="E303" s="3">
        <f t="shared" si="50"/>
        <v>2010</v>
      </c>
      <c r="F303" s="3">
        <f t="shared" si="51"/>
        <v>3</v>
      </c>
      <c r="G303" s="3">
        <f t="shared" si="52"/>
        <v>25</v>
      </c>
      <c r="H303" s="3">
        <f t="shared" si="53"/>
        <v>18</v>
      </c>
      <c r="I303" s="3">
        <f t="shared" si="54"/>
        <v>20</v>
      </c>
      <c r="J303" s="3">
        <f t="shared" si="55"/>
        <v>5</v>
      </c>
      <c r="K303" s="3" t="str">
        <f>IF(AND(D303&gt;='Season Lookup'!$D$15,D303&lt;'Season Lookup'!$D$16),"Spring",IF(AND(D303&gt;='Season Lookup'!$D$16,D303&lt;'Season Lookup'!$D$17),"Summer",IF(AND(D303&gt;='Season Lookup'!$D$17,D303&lt;'Season Lookup'!$D$18),"Fall",IF(OR(D303&gt;='Season Lookup'!$D$18,D303&lt;'Season Lookup'!$D$15),"Winter"))))</f>
        <v>Spring</v>
      </c>
      <c r="L303" s="3" t="str">
        <f>VLOOKUP(F303,'Season Lookup'!$A$1:$B$13,2,0)</f>
        <v>Spring</v>
      </c>
      <c r="M303" t="s">
        <v>78</v>
      </c>
      <c r="N303" t="s">
        <v>13</v>
      </c>
      <c r="O303" t="s">
        <v>132</v>
      </c>
      <c r="P303" t="str">
        <f t="shared" si="56"/>
        <v>Yes</v>
      </c>
      <c r="Q303" t="str">
        <f t="shared" si="57"/>
        <v>Yes</v>
      </c>
      <c r="R303" t="str">
        <f t="shared" si="58"/>
        <v>No</v>
      </c>
      <c r="S303">
        <v>58</v>
      </c>
      <c r="T303" t="s">
        <v>737</v>
      </c>
      <c r="V303" t="str">
        <f t="shared" si="59"/>
        <v>Non Intersection</v>
      </c>
      <c r="W303" t="s">
        <v>738</v>
      </c>
      <c r="X303">
        <v>42.371301000000003</v>
      </c>
      <c r="Y303">
        <v>-71.092813000000007</v>
      </c>
      <c r="Z303" t="s">
        <v>739</v>
      </c>
    </row>
    <row r="304" spans="1:26">
      <c r="A304">
        <v>23967</v>
      </c>
      <c r="B304" s="1">
        <v>40263.375</v>
      </c>
      <c r="C304" s="1">
        <f t="shared" ref="C304:C363" si="60">EOMONTH(B304,MONTH(B304)*-1)+1</f>
        <v>40179</v>
      </c>
      <c r="D304" s="4">
        <f t="shared" ref="D304:D363" si="61">YEARFRAC(C304,B304)</f>
        <v>0.2361111111111111</v>
      </c>
      <c r="E304" s="3">
        <f t="shared" ref="E304:E363" si="62">YEAR(B304)</f>
        <v>2010</v>
      </c>
      <c r="F304" s="3">
        <f t="shared" ref="F304:F363" si="63">MONTH(B304)</f>
        <v>3</v>
      </c>
      <c r="G304" s="3">
        <f t="shared" ref="G304:G363" si="64">DAY(B304)</f>
        <v>26</v>
      </c>
      <c r="H304" s="3">
        <f t="shared" ref="H304:H363" si="65">HOUR(B304)</f>
        <v>9</v>
      </c>
      <c r="I304" s="3">
        <f t="shared" ref="I304:I363" si="66">MINUTE(B304)</f>
        <v>0</v>
      </c>
      <c r="J304" s="3">
        <f t="shared" ref="J304:J363" si="67">WEEKDAY(B304,1)</f>
        <v>6</v>
      </c>
      <c r="K304" s="3" t="str">
        <f>IF(AND(D304&gt;='Season Lookup'!$D$15,D304&lt;'Season Lookup'!$D$16),"Spring",IF(AND(D304&gt;='Season Lookup'!$D$16,D304&lt;'Season Lookup'!$D$17),"Summer",IF(AND(D304&gt;='Season Lookup'!$D$17,D304&lt;'Season Lookup'!$D$18),"Fall",IF(OR(D304&gt;='Season Lookup'!$D$18,D304&lt;'Season Lookup'!$D$15),"Winter"))))</f>
        <v>Spring</v>
      </c>
      <c r="L304" s="3" t="str">
        <f>VLOOKUP(F304,'Season Lookup'!$A$1:$B$13,2,0)</f>
        <v>Spring</v>
      </c>
      <c r="M304" t="s">
        <v>12</v>
      </c>
      <c r="N304" t="s">
        <v>573</v>
      </c>
      <c r="O304" t="s">
        <v>13</v>
      </c>
      <c r="P304" t="str">
        <f t="shared" ref="P304:P363" si="68">IF(OR(N304="Auto",O304="Auto"),"Yes",IF(OR(N304="Taxi",O304="Taxi"),"Yes",IF(OR(N304="Truck",O304="Truck"),"Yes",IF(OR(N304="Van",O304="Van"),"Yes","No"))))</f>
        <v>Yes</v>
      </c>
      <c r="Q304" t="str">
        <f t="shared" ref="Q304:Q363" si="69">IF(OR(N304="Bicycle",O304="Bicycle"),"Yes","No")</f>
        <v>No</v>
      </c>
      <c r="R304" t="str">
        <f t="shared" ref="R304:R363" si="70">IF(OR(N304="Pedestrian",O304="Pedestrian"),"Yes","No")</f>
        <v>No</v>
      </c>
      <c r="S304">
        <v>799</v>
      </c>
      <c r="T304" t="s">
        <v>186</v>
      </c>
      <c r="V304" t="str">
        <f t="shared" ref="V304:V363" si="71">IF(ISBLANK(S304),"Intersection","Non Intersection")</f>
        <v>Non Intersection</v>
      </c>
      <c r="W304" t="s">
        <v>482</v>
      </c>
      <c r="X304">
        <v>42.391447999999997</v>
      </c>
      <c r="Y304">
        <v>-71.155467000000002</v>
      </c>
      <c r="Z304" t="s">
        <v>483</v>
      </c>
    </row>
    <row r="305" spans="1:26">
      <c r="A305">
        <v>23968</v>
      </c>
      <c r="B305" s="1">
        <v>40263.386805555558</v>
      </c>
      <c r="C305" s="1">
        <f t="shared" si="60"/>
        <v>40179</v>
      </c>
      <c r="D305" s="4">
        <f t="shared" si="61"/>
        <v>0.2361111111111111</v>
      </c>
      <c r="E305" s="3">
        <f t="shared" si="62"/>
        <v>2010</v>
      </c>
      <c r="F305" s="3">
        <f t="shared" si="63"/>
        <v>3</v>
      </c>
      <c r="G305" s="3">
        <f t="shared" si="64"/>
        <v>26</v>
      </c>
      <c r="H305" s="3">
        <f t="shared" si="65"/>
        <v>9</v>
      </c>
      <c r="I305" s="3">
        <f t="shared" si="66"/>
        <v>17</v>
      </c>
      <c r="J305" s="3">
        <f t="shared" si="67"/>
        <v>6</v>
      </c>
      <c r="K305" s="3" t="str">
        <f>IF(AND(D305&gt;='Season Lookup'!$D$15,D305&lt;'Season Lookup'!$D$16),"Spring",IF(AND(D305&gt;='Season Lookup'!$D$16,D305&lt;'Season Lookup'!$D$17),"Summer",IF(AND(D305&gt;='Season Lookup'!$D$17,D305&lt;'Season Lookup'!$D$18),"Fall",IF(OR(D305&gt;='Season Lookup'!$D$18,D305&lt;'Season Lookup'!$D$15),"Winter"))))</f>
        <v>Spring</v>
      </c>
      <c r="L305" s="3" t="str">
        <f>VLOOKUP(F305,'Season Lookup'!$A$1:$B$13,2,0)</f>
        <v>Spring</v>
      </c>
      <c r="M305" t="s">
        <v>12</v>
      </c>
      <c r="N305" t="s">
        <v>13</v>
      </c>
      <c r="O305" t="s">
        <v>132</v>
      </c>
      <c r="P305" t="str">
        <f t="shared" si="68"/>
        <v>Yes</v>
      </c>
      <c r="Q305" t="str">
        <f t="shared" si="69"/>
        <v>Yes</v>
      </c>
      <c r="R305" t="str">
        <f t="shared" si="70"/>
        <v>No</v>
      </c>
      <c r="T305" t="s">
        <v>202</v>
      </c>
      <c r="U305" t="s">
        <v>32</v>
      </c>
      <c r="V305" t="str">
        <f t="shared" si="71"/>
        <v>Intersection</v>
      </c>
      <c r="W305" t="s">
        <v>624</v>
      </c>
      <c r="X305">
        <v>42.362709000000002</v>
      </c>
      <c r="Y305">
        <v>-71.089933000000002</v>
      </c>
      <c r="Z305" t="s">
        <v>625</v>
      </c>
    </row>
    <row r="306" spans="1:26">
      <c r="A306">
        <v>23969</v>
      </c>
      <c r="B306" s="1">
        <v>40263.659710648149</v>
      </c>
      <c r="C306" s="1">
        <f t="shared" si="60"/>
        <v>40179</v>
      </c>
      <c r="D306" s="4">
        <f t="shared" si="61"/>
        <v>0.2361111111111111</v>
      </c>
      <c r="E306" s="3">
        <f t="shared" si="62"/>
        <v>2010</v>
      </c>
      <c r="F306" s="3">
        <f t="shared" si="63"/>
        <v>3</v>
      </c>
      <c r="G306" s="3">
        <f t="shared" si="64"/>
        <v>26</v>
      </c>
      <c r="H306" s="3">
        <f t="shared" si="65"/>
        <v>15</v>
      </c>
      <c r="I306" s="3">
        <f t="shared" si="66"/>
        <v>49</v>
      </c>
      <c r="J306" s="3">
        <f t="shared" si="67"/>
        <v>6</v>
      </c>
      <c r="K306" s="3" t="str">
        <f>IF(AND(D306&gt;='Season Lookup'!$D$15,D306&lt;'Season Lookup'!$D$16),"Spring",IF(AND(D306&gt;='Season Lookup'!$D$16,D306&lt;'Season Lookup'!$D$17),"Summer",IF(AND(D306&gt;='Season Lookup'!$D$17,D306&lt;'Season Lookup'!$D$18),"Fall",IF(OR(D306&gt;='Season Lookup'!$D$18,D306&lt;'Season Lookup'!$D$15),"Winter"))))</f>
        <v>Spring</v>
      </c>
      <c r="L306" s="3" t="str">
        <f>VLOOKUP(F306,'Season Lookup'!$A$1:$B$13,2,0)</f>
        <v>Spring</v>
      </c>
      <c r="M306" t="s">
        <v>12</v>
      </c>
      <c r="N306" t="s">
        <v>13</v>
      </c>
      <c r="O306" t="s">
        <v>23</v>
      </c>
      <c r="P306" t="str">
        <f t="shared" si="68"/>
        <v>Yes</v>
      </c>
      <c r="Q306" t="str">
        <f t="shared" si="69"/>
        <v>No</v>
      </c>
      <c r="R306" t="str">
        <f t="shared" si="70"/>
        <v>No</v>
      </c>
      <c r="S306">
        <v>121</v>
      </c>
      <c r="T306" t="s">
        <v>216</v>
      </c>
      <c r="V306" t="str">
        <f t="shared" si="71"/>
        <v>Non Intersection</v>
      </c>
      <c r="W306" t="s">
        <v>741</v>
      </c>
      <c r="X306">
        <v>42.364365999999997</v>
      </c>
      <c r="Y306">
        <v>-71.094130000000007</v>
      </c>
      <c r="Z306" t="s">
        <v>742</v>
      </c>
    </row>
    <row r="307" spans="1:26">
      <c r="A307">
        <v>23970</v>
      </c>
      <c r="B307" s="1">
        <v>40263.619432870371</v>
      </c>
      <c r="C307" s="1">
        <f t="shared" si="60"/>
        <v>40179</v>
      </c>
      <c r="D307" s="4">
        <f t="shared" si="61"/>
        <v>0.2361111111111111</v>
      </c>
      <c r="E307" s="3">
        <f t="shared" si="62"/>
        <v>2010</v>
      </c>
      <c r="F307" s="3">
        <f t="shared" si="63"/>
        <v>3</v>
      </c>
      <c r="G307" s="3">
        <f t="shared" si="64"/>
        <v>26</v>
      </c>
      <c r="H307" s="3">
        <f t="shared" si="65"/>
        <v>14</v>
      </c>
      <c r="I307" s="3">
        <f t="shared" si="66"/>
        <v>51</v>
      </c>
      <c r="J307" s="3">
        <f t="shared" si="67"/>
        <v>6</v>
      </c>
      <c r="K307" s="3" t="str">
        <f>IF(AND(D307&gt;='Season Lookup'!$D$15,D307&lt;'Season Lookup'!$D$16),"Spring",IF(AND(D307&gt;='Season Lookup'!$D$16,D307&lt;'Season Lookup'!$D$17),"Summer",IF(AND(D307&gt;='Season Lookup'!$D$17,D307&lt;'Season Lookup'!$D$18),"Fall",IF(OR(D307&gt;='Season Lookup'!$D$18,D307&lt;'Season Lookup'!$D$15),"Winter"))))</f>
        <v>Spring</v>
      </c>
      <c r="L307" s="3" t="str">
        <f>VLOOKUP(F307,'Season Lookup'!$A$1:$B$13,2,0)</f>
        <v>Spring</v>
      </c>
      <c r="M307" t="s">
        <v>12</v>
      </c>
      <c r="N307" t="s">
        <v>13</v>
      </c>
      <c r="O307" t="s">
        <v>13</v>
      </c>
      <c r="P307" t="str">
        <f t="shared" si="68"/>
        <v>Yes</v>
      </c>
      <c r="Q307" t="str">
        <f t="shared" si="69"/>
        <v>No</v>
      </c>
      <c r="R307" t="str">
        <f t="shared" si="70"/>
        <v>No</v>
      </c>
      <c r="T307" t="s">
        <v>743</v>
      </c>
      <c r="V307" t="str">
        <f t="shared" si="71"/>
        <v>Intersection</v>
      </c>
      <c r="W307" t="s">
        <v>744</v>
      </c>
      <c r="X307">
        <v>0</v>
      </c>
      <c r="Y307">
        <v>0</v>
      </c>
      <c r="Z307" t="s">
        <v>81</v>
      </c>
    </row>
    <row r="308" spans="1:26">
      <c r="A308">
        <v>23971</v>
      </c>
      <c r="B308" s="1">
        <v>40263.722210648149</v>
      </c>
      <c r="C308" s="1">
        <f t="shared" si="60"/>
        <v>40179</v>
      </c>
      <c r="D308" s="4">
        <f t="shared" si="61"/>
        <v>0.2361111111111111</v>
      </c>
      <c r="E308" s="3">
        <f t="shared" si="62"/>
        <v>2010</v>
      </c>
      <c r="F308" s="3">
        <f t="shared" si="63"/>
        <v>3</v>
      </c>
      <c r="G308" s="3">
        <f t="shared" si="64"/>
        <v>26</v>
      </c>
      <c r="H308" s="3">
        <f t="shared" si="65"/>
        <v>17</v>
      </c>
      <c r="I308" s="3">
        <f t="shared" si="66"/>
        <v>19</v>
      </c>
      <c r="J308" s="3">
        <f t="shared" si="67"/>
        <v>6</v>
      </c>
      <c r="K308" s="3" t="str">
        <f>IF(AND(D308&gt;='Season Lookup'!$D$15,D308&lt;'Season Lookup'!$D$16),"Spring",IF(AND(D308&gt;='Season Lookup'!$D$16,D308&lt;'Season Lookup'!$D$17),"Summer",IF(AND(D308&gt;='Season Lookup'!$D$17,D308&lt;'Season Lookup'!$D$18),"Fall",IF(OR(D308&gt;='Season Lookup'!$D$18,D308&lt;'Season Lookup'!$D$15),"Winter"))))</f>
        <v>Spring</v>
      </c>
      <c r="L308" s="3" t="str">
        <f>VLOOKUP(F308,'Season Lookup'!$A$1:$B$13,2,0)</f>
        <v>Spring</v>
      </c>
      <c r="M308" t="s">
        <v>12</v>
      </c>
      <c r="N308" t="s">
        <v>329</v>
      </c>
      <c r="O308" t="s">
        <v>152</v>
      </c>
      <c r="P308" t="str">
        <f t="shared" si="68"/>
        <v>No</v>
      </c>
      <c r="Q308" t="str">
        <f t="shared" si="69"/>
        <v>No</v>
      </c>
      <c r="R308" t="str">
        <f t="shared" si="70"/>
        <v>Yes</v>
      </c>
      <c r="T308" t="s">
        <v>19</v>
      </c>
      <c r="U308" t="s">
        <v>129</v>
      </c>
      <c r="V308" t="str">
        <f t="shared" si="71"/>
        <v>Intersection</v>
      </c>
      <c r="W308" t="s">
        <v>130</v>
      </c>
      <c r="X308">
        <v>42.372123000000002</v>
      </c>
      <c r="Y308">
        <v>-71.088455999999994</v>
      </c>
      <c r="Z308" t="s">
        <v>131</v>
      </c>
    </row>
    <row r="309" spans="1:26">
      <c r="A309">
        <v>23972</v>
      </c>
      <c r="B309" s="1">
        <v>40263.725694444445</v>
      </c>
      <c r="C309" s="1">
        <f t="shared" si="60"/>
        <v>40179</v>
      </c>
      <c r="D309" s="4">
        <f t="shared" si="61"/>
        <v>0.2361111111111111</v>
      </c>
      <c r="E309" s="3">
        <f t="shared" si="62"/>
        <v>2010</v>
      </c>
      <c r="F309" s="3">
        <f t="shared" si="63"/>
        <v>3</v>
      </c>
      <c r="G309" s="3">
        <f t="shared" si="64"/>
        <v>26</v>
      </c>
      <c r="H309" s="3">
        <f t="shared" si="65"/>
        <v>17</v>
      </c>
      <c r="I309" s="3">
        <f t="shared" si="66"/>
        <v>25</v>
      </c>
      <c r="J309" s="3">
        <f t="shared" si="67"/>
        <v>6</v>
      </c>
      <c r="K309" s="3" t="str">
        <f>IF(AND(D309&gt;='Season Lookup'!$D$15,D309&lt;'Season Lookup'!$D$16),"Spring",IF(AND(D309&gt;='Season Lookup'!$D$16,D309&lt;'Season Lookup'!$D$17),"Summer",IF(AND(D309&gt;='Season Lookup'!$D$17,D309&lt;'Season Lookup'!$D$18),"Fall",IF(OR(D309&gt;='Season Lookup'!$D$18,D309&lt;'Season Lookup'!$D$15),"Winter"))))</f>
        <v>Spring</v>
      </c>
      <c r="L309" s="3" t="str">
        <f>VLOOKUP(F309,'Season Lookup'!$A$1:$B$13,2,0)</f>
        <v>Spring</v>
      </c>
      <c r="M309" t="s">
        <v>12</v>
      </c>
      <c r="N309" t="s">
        <v>13</v>
      </c>
      <c r="O309" t="s">
        <v>18</v>
      </c>
      <c r="P309" t="str">
        <f t="shared" si="68"/>
        <v>Yes</v>
      </c>
      <c r="Q309" t="str">
        <f t="shared" si="69"/>
        <v>No</v>
      </c>
      <c r="R309" t="str">
        <f t="shared" si="70"/>
        <v>No</v>
      </c>
      <c r="S309">
        <v>139</v>
      </c>
      <c r="T309" t="s">
        <v>74</v>
      </c>
      <c r="U309" t="s">
        <v>745</v>
      </c>
      <c r="V309" t="str">
        <f t="shared" si="71"/>
        <v>Non Intersection</v>
      </c>
      <c r="W309" t="s">
        <v>746</v>
      </c>
      <c r="X309">
        <v>42.37086</v>
      </c>
      <c r="Y309">
        <v>-71.097134999999994</v>
      </c>
      <c r="Z309" t="s">
        <v>747</v>
      </c>
    </row>
    <row r="310" spans="1:26">
      <c r="A310">
        <v>23973</v>
      </c>
      <c r="B310" s="1">
        <v>40264.833333333336</v>
      </c>
      <c r="C310" s="1">
        <f t="shared" si="60"/>
        <v>40179</v>
      </c>
      <c r="D310" s="4">
        <f t="shared" si="61"/>
        <v>0.2388888888888889</v>
      </c>
      <c r="E310" s="3">
        <f t="shared" si="62"/>
        <v>2010</v>
      </c>
      <c r="F310" s="3">
        <f t="shared" si="63"/>
        <v>3</v>
      </c>
      <c r="G310" s="3">
        <f t="shared" si="64"/>
        <v>27</v>
      </c>
      <c r="H310" s="3">
        <f t="shared" si="65"/>
        <v>20</v>
      </c>
      <c r="I310" s="3">
        <f t="shared" si="66"/>
        <v>0</v>
      </c>
      <c r="J310" s="3">
        <f t="shared" si="67"/>
        <v>7</v>
      </c>
      <c r="K310" s="3" t="str">
        <f>IF(AND(D310&gt;='Season Lookup'!$D$15,D310&lt;'Season Lookup'!$D$16),"Spring",IF(AND(D310&gt;='Season Lookup'!$D$16,D310&lt;'Season Lookup'!$D$17),"Summer",IF(AND(D310&gt;='Season Lookup'!$D$17,D310&lt;'Season Lookup'!$D$18),"Fall",IF(OR(D310&gt;='Season Lookup'!$D$18,D310&lt;'Season Lookup'!$D$15),"Winter"))))</f>
        <v>Spring</v>
      </c>
      <c r="L310" s="3" t="str">
        <f>VLOOKUP(F310,'Season Lookup'!$A$1:$B$13,2,0)</f>
        <v>Spring</v>
      </c>
      <c r="M310" t="s">
        <v>31</v>
      </c>
      <c r="N310" t="s">
        <v>13</v>
      </c>
      <c r="O310" t="s">
        <v>23</v>
      </c>
      <c r="P310" t="str">
        <f t="shared" si="68"/>
        <v>Yes</v>
      </c>
      <c r="Q310" t="str">
        <f t="shared" si="69"/>
        <v>No</v>
      </c>
      <c r="R310" t="str">
        <f t="shared" si="70"/>
        <v>No</v>
      </c>
      <c r="S310">
        <v>182</v>
      </c>
      <c r="T310" t="s">
        <v>189</v>
      </c>
      <c r="V310" t="str">
        <f t="shared" si="71"/>
        <v>Non Intersection</v>
      </c>
      <c r="W310" t="s">
        <v>748</v>
      </c>
      <c r="X310">
        <v>42.365904</v>
      </c>
      <c r="Y310">
        <v>-71.095950000000002</v>
      </c>
      <c r="Z310" t="s">
        <v>749</v>
      </c>
    </row>
    <row r="311" spans="1:26">
      <c r="A311">
        <v>23974</v>
      </c>
      <c r="B311" s="1">
        <v>40264.854155092595</v>
      </c>
      <c r="C311" s="1">
        <f t="shared" si="60"/>
        <v>40179</v>
      </c>
      <c r="D311" s="4">
        <f t="shared" si="61"/>
        <v>0.2388888888888889</v>
      </c>
      <c r="E311" s="3">
        <f t="shared" si="62"/>
        <v>2010</v>
      </c>
      <c r="F311" s="3">
        <f t="shared" si="63"/>
        <v>3</v>
      </c>
      <c r="G311" s="3">
        <f t="shared" si="64"/>
        <v>27</v>
      </c>
      <c r="H311" s="3">
        <f t="shared" si="65"/>
        <v>20</v>
      </c>
      <c r="I311" s="3">
        <f t="shared" si="66"/>
        <v>29</v>
      </c>
      <c r="J311" s="3">
        <f t="shared" si="67"/>
        <v>7</v>
      </c>
      <c r="K311" s="3" t="str">
        <f>IF(AND(D311&gt;='Season Lookup'!$D$15,D311&lt;'Season Lookup'!$D$16),"Spring",IF(AND(D311&gt;='Season Lookup'!$D$16,D311&lt;'Season Lookup'!$D$17),"Summer",IF(AND(D311&gt;='Season Lookup'!$D$17,D311&lt;'Season Lookup'!$D$18),"Fall",IF(OR(D311&gt;='Season Lookup'!$D$18,D311&lt;'Season Lookup'!$D$15),"Winter"))))</f>
        <v>Spring</v>
      </c>
      <c r="L311" s="3" t="str">
        <f>VLOOKUP(F311,'Season Lookup'!$A$1:$B$13,2,0)</f>
        <v>Spring</v>
      </c>
      <c r="M311" t="s">
        <v>31</v>
      </c>
      <c r="N311" t="s">
        <v>13</v>
      </c>
      <c r="O311" t="s">
        <v>36</v>
      </c>
      <c r="P311" t="str">
        <f t="shared" si="68"/>
        <v>Yes</v>
      </c>
      <c r="Q311" t="str">
        <f t="shared" si="69"/>
        <v>No</v>
      </c>
      <c r="R311" t="str">
        <f t="shared" si="70"/>
        <v>No</v>
      </c>
      <c r="T311" t="s">
        <v>105</v>
      </c>
      <c r="U311" t="s">
        <v>288</v>
      </c>
      <c r="V311" t="str">
        <f t="shared" si="71"/>
        <v>Intersection</v>
      </c>
      <c r="W311" t="s">
        <v>289</v>
      </c>
      <c r="X311">
        <v>42.364812000000001</v>
      </c>
      <c r="Y311">
        <v>-71.089386000000005</v>
      </c>
      <c r="Z311" t="s">
        <v>290</v>
      </c>
    </row>
    <row r="312" spans="1:26">
      <c r="A312">
        <v>23975</v>
      </c>
      <c r="B312" s="1">
        <v>40264.371527777781</v>
      </c>
      <c r="C312" s="1">
        <f t="shared" si="60"/>
        <v>40179</v>
      </c>
      <c r="D312" s="4">
        <f t="shared" si="61"/>
        <v>0.2388888888888889</v>
      </c>
      <c r="E312" s="3">
        <f t="shared" si="62"/>
        <v>2010</v>
      </c>
      <c r="F312" s="3">
        <f t="shared" si="63"/>
        <v>3</v>
      </c>
      <c r="G312" s="3">
        <f t="shared" si="64"/>
        <v>27</v>
      </c>
      <c r="H312" s="3">
        <f t="shared" si="65"/>
        <v>8</v>
      </c>
      <c r="I312" s="3">
        <f t="shared" si="66"/>
        <v>55</v>
      </c>
      <c r="J312" s="3">
        <f t="shared" si="67"/>
        <v>7</v>
      </c>
      <c r="K312" s="3" t="str">
        <f>IF(AND(D312&gt;='Season Lookup'!$D$15,D312&lt;'Season Lookup'!$D$16),"Spring",IF(AND(D312&gt;='Season Lookup'!$D$16,D312&lt;'Season Lookup'!$D$17),"Summer",IF(AND(D312&gt;='Season Lookup'!$D$17,D312&lt;'Season Lookup'!$D$18),"Fall",IF(OR(D312&gt;='Season Lookup'!$D$18,D312&lt;'Season Lookup'!$D$15),"Winter"))))</f>
        <v>Spring</v>
      </c>
      <c r="L312" s="3" t="str">
        <f>VLOOKUP(F312,'Season Lookup'!$A$1:$B$13,2,0)</f>
        <v>Spring</v>
      </c>
      <c r="M312" t="s">
        <v>31</v>
      </c>
      <c r="N312" t="s">
        <v>13</v>
      </c>
      <c r="O312" t="s">
        <v>23</v>
      </c>
      <c r="P312" t="str">
        <f t="shared" si="68"/>
        <v>Yes</v>
      </c>
      <c r="Q312" t="str">
        <f t="shared" si="69"/>
        <v>No</v>
      </c>
      <c r="R312" t="str">
        <f t="shared" si="70"/>
        <v>No</v>
      </c>
      <c r="S312">
        <v>27</v>
      </c>
      <c r="T312" t="s">
        <v>167</v>
      </c>
      <c r="V312" t="str">
        <f t="shared" si="71"/>
        <v>Non Intersection</v>
      </c>
      <c r="W312" t="s">
        <v>750</v>
      </c>
      <c r="X312">
        <v>42.381926</v>
      </c>
      <c r="Y312">
        <v>-71.117427000000006</v>
      </c>
      <c r="Z312" t="s">
        <v>751</v>
      </c>
    </row>
    <row r="313" spans="1:26">
      <c r="A313">
        <v>23977</v>
      </c>
      <c r="B313" s="1">
        <v>40265.951388888891</v>
      </c>
      <c r="C313" s="1">
        <f t="shared" si="60"/>
        <v>40179</v>
      </c>
      <c r="D313" s="4">
        <f t="shared" si="61"/>
        <v>0.24166666666666667</v>
      </c>
      <c r="E313" s="3">
        <f t="shared" si="62"/>
        <v>2010</v>
      </c>
      <c r="F313" s="3">
        <f t="shared" si="63"/>
        <v>3</v>
      </c>
      <c r="G313" s="3">
        <f t="shared" si="64"/>
        <v>28</v>
      </c>
      <c r="H313" s="3">
        <f t="shared" si="65"/>
        <v>22</v>
      </c>
      <c r="I313" s="3">
        <f t="shared" si="66"/>
        <v>50</v>
      </c>
      <c r="J313" s="3">
        <f t="shared" si="67"/>
        <v>1</v>
      </c>
      <c r="K313" s="3" t="str">
        <f>IF(AND(D313&gt;='Season Lookup'!$D$15,D313&lt;'Season Lookup'!$D$16),"Spring",IF(AND(D313&gt;='Season Lookup'!$D$16,D313&lt;'Season Lookup'!$D$17),"Summer",IF(AND(D313&gt;='Season Lookup'!$D$17,D313&lt;'Season Lookup'!$D$18),"Fall",IF(OR(D313&gt;='Season Lookup'!$D$18,D313&lt;'Season Lookup'!$D$15),"Winter"))))</f>
        <v>Spring</v>
      </c>
      <c r="L313" s="3" t="str">
        <f>VLOOKUP(F313,'Season Lookup'!$A$1:$B$13,2,0)</f>
        <v>Spring</v>
      </c>
      <c r="M313" t="s">
        <v>48</v>
      </c>
      <c r="N313" t="s">
        <v>13</v>
      </c>
      <c r="O313" t="s">
        <v>152</v>
      </c>
      <c r="P313" t="str">
        <f t="shared" si="68"/>
        <v>Yes</v>
      </c>
      <c r="Q313" t="str">
        <f t="shared" si="69"/>
        <v>No</v>
      </c>
      <c r="R313" t="str">
        <f t="shared" si="70"/>
        <v>Yes</v>
      </c>
      <c r="T313" t="s">
        <v>340</v>
      </c>
      <c r="U313" t="s">
        <v>14</v>
      </c>
      <c r="V313" t="str">
        <f t="shared" si="71"/>
        <v>Intersection</v>
      </c>
      <c r="W313" t="s">
        <v>752</v>
      </c>
      <c r="X313">
        <v>42.389418999999997</v>
      </c>
      <c r="Y313">
        <v>-71.120031999999995</v>
      </c>
      <c r="Z313" t="s">
        <v>753</v>
      </c>
    </row>
    <row r="314" spans="1:26">
      <c r="A314">
        <v>23987</v>
      </c>
      <c r="B314" s="1">
        <v>40265.666655092595</v>
      </c>
      <c r="C314" s="1">
        <f t="shared" si="60"/>
        <v>40179</v>
      </c>
      <c r="D314" s="4">
        <f t="shared" si="61"/>
        <v>0.24166666666666667</v>
      </c>
      <c r="E314" s="3">
        <f t="shared" si="62"/>
        <v>2010</v>
      </c>
      <c r="F314" s="3">
        <f t="shared" si="63"/>
        <v>3</v>
      </c>
      <c r="G314" s="3">
        <f t="shared" si="64"/>
        <v>28</v>
      </c>
      <c r="H314" s="3">
        <f t="shared" si="65"/>
        <v>15</v>
      </c>
      <c r="I314" s="3">
        <f t="shared" si="66"/>
        <v>59</v>
      </c>
      <c r="J314" s="3">
        <f t="shared" si="67"/>
        <v>1</v>
      </c>
      <c r="K314" s="3" t="str">
        <f>IF(AND(D314&gt;='Season Lookup'!$D$15,D314&lt;'Season Lookup'!$D$16),"Spring",IF(AND(D314&gt;='Season Lookup'!$D$16,D314&lt;'Season Lookup'!$D$17),"Summer",IF(AND(D314&gt;='Season Lookup'!$D$17,D314&lt;'Season Lookup'!$D$18),"Fall",IF(OR(D314&gt;='Season Lookup'!$D$18,D314&lt;'Season Lookup'!$D$15),"Winter"))))</f>
        <v>Spring</v>
      </c>
      <c r="L314" s="3" t="str">
        <f>VLOOKUP(F314,'Season Lookup'!$A$1:$B$13,2,0)</f>
        <v>Spring</v>
      </c>
      <c r="M314" t="s">
        <v>48</v>
      </c>
      <c r="N314" t="s">
        <v>13</v>
      </c>
      <c r="O314" t="s">
        <v>23</v>
      </c>
      <c r="P314" t="str">
        <f t="shared" si="68"/>
        <v>Yes</v>
      </c>
      <c r="Q314" t="str">
        <f t="shared" si="69"/>
        <v>No</v>
      </c>
      <c r="R314" t="str">
        <f t="shared" si="70"/>
        <v>No</v>
      </c>
      <c r="T314" t="s">
        <v>189</v>
      </c>
      <c r="U314" t="s">
        <v>19</v>
      </c>
      <c r="V314" t="str">
        <f t="shared" si="71"/>
        <v>Intersection</v>
      </c>
      <c r="W314" t="s">
        <v>331</v>
      </c>
      <c r="X314">
        <v>42.372750000000003</v>
      </c>
      <c r="Y314">
        <v>-71.093288000000001</v>
      </c>
      <c r="Z314" t="s">
        <v>245</v>
      </c>
    </row>
    <row r="315" spans="1:26">
      <c r="A315">
        <v>23978</v>
      </c>
      <c r="B315" s="1">
        <v>40266.506944444445</v>
      </c>
      <c r="C315" s="1">
        <f t="shared" si="60"/>
        <v>40179</v>
      </c>
      <c r="D315" s="4">
        <f t="shared" si="61"/>
        <v>0.24444444444444444</v>
      </c>
      <c r="E315" s="3">
        <f t="shared" si="62"/>
        <v>2010</v>
      </c>
      <c r="F315" s="3">
        <f t="shared" si="63"/>
        <v>3</v>
      </c>
      <c r="G315" s="3">
        <f t="shared" si="64"/>
        <v>29</v>
      </c>
      <c r="H315" s="3">
        <f t="shared" si="65"/>
        <v>12</v>
      </c>
      <c r="I315" s="3">
        <f t="shared" si="66"/>
        <v>10</v>
      </c>
      <c r="J315" s="3">
        <f t="shared" si="67"/>
        <v>2</v>
      </c>
      <c r="K315" s="3" t="str">
        <f>IF(AND(D315&gt;='Season Lookup'!$D$15,D315&lt;'Season Lookup'!$D$16),"Spring",IF(AND(D315&gt;='Season Lookup'!$D$16,D315&lt;'Season Lookup'!$D$17),"Summer",IF(AND(D315&gt;='Season Lookup'!$D$17,D315&lt;'Season Lookup'!$D$18),"Fall",IF(OR(D315&gt;='Season Lookup'!$D$18,D315&lt;'Season Lookup'!$D$15),"Winter"))))</f>
        <v>Spring</v>
      </c>
      <c r="L315" s="3" t="str">
        <f>VLOOKUP(F315,'Season Lookup'!$A$1:$B$13,2,0)</f>
        <v>Spring</v>
      </c>
      <c r="M315" t="s">
        <v>56</v>
      </c>
      <c r="N315" t="s">
        <v>13</v>
      </c>
      <c r="O315" t="s">
        <v>13</v>
      </c>
      <c r="P315" t="str">
        <f t="shared" si="68"/>
        <v>Yes</v>
      </c>
      <c r="Q315" t="str">
        <f t="shared" si="69"/>
        <v>No</v>
      </c>
      <c r="R315" t="str">
        <f t="shared" si="70"/>
        <v>No</v>
      </c>
      <c r="T315" t="s">
        <v>754</v>
      </c>
      <c r="U315" t="s">
        <v>14</v>
      </c>
      <c r="V315" t="str">
        <f t="shared" si="71"/>
        <v>Intersection</v>
      </c>
      <c r="W315" t="s">
        <v>755</v>
      </c>
      <c r="X315">
        <v>42.399365000000003</v>
      </c>
      <c r="Y315">
        <v>-71.132712999999995</v>
      </c>
      <c r="Z315" t="s">
        <v>756</v>
      </c>
    </row>
    <row r="316" spans="1:26">
      <c r="A316">
        <v>23979</v>
      </c>
      <c r="B316" s="1">
        <v>40266.57984953704</v>
      </c>
      <c r="C316" s="1">
        <f t="shared" si="60"/>
        <v>40179</v>
      </c>
      <c r="D316" s="4">
        <f t="shared" si="61"/>
        <v>0.24444444444444444</v>
      </c>
      <c r="E316" s="3">
        <f t="shared" si="62"/>
        <v>2010</v>
      </c>
      <c r="F316" s="3">
        <f t="shared" si="63"/>
        <v>3</v>
      </c>
      <c r="G316" s="3">
        <f t="shared" si="64"/>
        <v>29</v>
      </c>
      <c r="H316" s="3">
        <f t="shared" si="65"/>
        <v>13</v>
      </c>
      <c r="I316" s="3">
        <f t="shared" si="66"/>
        <v>54</v>
      </c>
      <c r="J316" s="3">
        <f t="shared" si="67"/>
        <v>2</v>
      </c>
      <c r="K316" s="3" t="str">
        <f>IF(AND(D316&gt;='Season Lookup'!$D$15,D316&lt;'Season Lookup'!$D$16),"Spring",IF(AND(D316&gt;='Season Lookup'!$D$16,D316&lt;'Season Lookup'!$D$17),"Summer",IF(AND(D316&gt;='Season Lookup'!$D$17,D316&lt;'Season Lookup'!$D$18),"Fall",IF(OR(D316&gt;='Season Lookup'!$D$18,D316&lt;'Season Lookup'!$D$15),"Winter"))))</f>
        <v>Spring</v>
      </c>
      <c r="L316" s="3" t="str">
        <f>VLOOKUP(F316,'Season Lookup'!$A$1:$B$13,2,0)</f>
        <v>Spring</v>
      </c>
      <c r="M316" t="s">
        <v>56</v>
      </c>
      <c r="N316" t="s">
        <v>13</v>
      </c>
      <c r="O316" t="s">
        <v>13</v>
      </c>
      <c r="P316" t="str">
        <f t="shared" si="68"/>
        <v>Yes</v>
      </c>
      <c r="Q316" t="str">
        <f t="shared" si="69"/>
        <v>No</v>
      </c>
      <c r="R316" t="str">
        <f t="shared" si="70"/>
        <v>No</v>
      </c>
      <c r="S316">
        <v>699</v>
      </c>
      <c r="T316" t="s">
        <v>198</v>
      </c>
      <c r="V316" t="str">
        <f t="shared" si="71"/>
        <v>Non Intersection</v>
      </c>
      <c r="W316" t="s">
        <v>585</v>
      </c>
      <c r="X316">
        <v>42.375056999999998</v>
      </c>
      <c r="Y316">
        <v>-71.148745000000005</v>
      </c>
      <c r="Z316" t="s">
        <v>586</v>
      </c>
    </row>
    <row r="317" spans="1:26">
      <c r="A317">
        <v>23980</v>
      </c>
      <c r="B317" s="1">
        <v>40266.590277777781</v>
      </c>
      <c r="C317" s="1">
        <f t="shared" si="60"/>
        <v>40179</v>
      </c>
      <c r="D317" s="4">
        <f t="shared" si="61"/>
        <v>0.24444444444444444</v>
      </c>
      <c r="E317" s="3">
        <f t="shared" si="62"/>
        <v>2010</v>
      </c>
      <c r="F317" s="3">
        <f t="shared" si="63"/>
        <v>3</v>
      </c>
      <c r="G317" s="3">
        <f t="shared" si="64"/>
        <v>29</v>
      </c>
      <c r="H317" s="3">
        <f t="shared" si="65"/>
        <v>14</v>
      </c>
      <c r="I317" s="3">
        <f t="shared" si="66"/>
        <v>10</v>
      </c>
      <c r="J317" s="3">
        <f t="shared" si="67"/>
        <v>2</v>
      </c>
      <c r="K317" s="3" t="str">
        <f>IF(AND(D317&gt;='Season Lookup'!$D$15,D317&lt;'Season Lookup'!$D$16),"Spring",IF(AND(D317&gt;='Season Lookup'!$D$16,D317&lt;'Season Lookup'!$D$17),"Summer",IF(AND(D317&gt;='Season Lookup'!$D$17,D317&lt;'Season Lookup'!$D$18),"Fall",IF(OR(D317&gt;='Season Lookup'!$D$18,D317&lt;'Season Lookup'!$D$15),"Winter"))))</f>
        <v>Spring</v>
      </c>
      <c r="L317" s="3" t="str">
        <f>VLOOKUP(F317,'Season Lookup'!$A$1:$B$13,2,0)</f>
        <v>Spring</v>
      </c>
      <c r="M317" t="s">
        <v>56</v>
      </c>
      <c r="N317" t="s">
        <v>13</v>
      </c>
      <c r="O317" t="s">
        <v>132</v>
      </c>
      <c r="P317" t="str">
        <f t="shared" si="68"/>
        <v>Yes</v>
      </c>
      <c r="Q317" t="str">
        <f t="shared" si="69"/>
        <v>Yes</v>
      </c>
      <c r="R317" t="str">
        <f t="shared" si="70"/>
        <v>No</v>
      </c>
      <c r="T317" t="s">
        <v>41</v>
      </c>
      <c r="U317" t="s">
        <v>757</v>
      </c>
      <c r="V317" t="str">
        <f t="shared" si="71"/>
        <v>Intersection</v>
      </c>
      <c r="W317" t="s">
        <v>758</v>
      </c>
      <c r="X317">
        <v>42.362009</v>
      </c>
      <c r="Y317">
        <v>-71.114306999999997</v>
      </c>
      <c r="Z317" t="s">
        <v>759</v>
      </c>
    </row>
    <row r="318" spans="1:26">
      <c r="A318">
        <v>23981</v>
      </c>
      <c r="B318" s="1">
        <v>40266.631944444445</v>
      </c>
      <c r="C318" s="1">
        <f t="shared" si="60"/>
        <v>40179</v>
      </c>
      <c r="D318" s="4">
        <f t="shared" si="61"/>
        <v>0.24444444444444444</v>
      </c>
      <c r="E318" s="3">
        <f t="shared" si="62"/>
        <v>2010</v>
      </c>
      <c r="F318" s="3">
        <f t="shared" si="63"/>
        <v>3</v>
      </c>
      <c r="G318" s="3">
        <f t="shared" si="64"/>
        <v>29</v>
      </c>
      <c r="H318" s="3">
        <f t="shared" si="65"/>
        <v>15</v>
      </c>
      <c r="I318" s="3">
        <f t="shared" si="66"/>
        <v>10</v>
      </c>
      <c r="J318" s="3">
        <f t="shared" si="67"/>
        <v>2</v>
      </c>
      <c r="K318" s="3" t="str">
        <f>IF(AND(D318&gt;='Season Lookup'!$D$15,D318&lt;'Season Lookup'!$D$16),"Spring",IF(AND(D318&gt;='Season Lookup'!$D$16,D318&lt;'Season Lookup'!$D$17),"Summer",IF(AND(D318&gt;='Season Lookup'!$D$17,D318&lt;'Season Lookup'!$D$18),"Fall",IF(OR(D318&gt;='Season Lookup'!$D$18,D318&lt;'Season Lookup'!$D$15),"Winter"))))</f>
        <v>Spring</v>
      </c>
      <c r="L318" s="3" t="str">
        <f>VLOOKUP(F318,'Season Lookup'!$A$1:$B$13,2,0)</f>
        <v>Spring</v>
      </c>
      <c r="M318" t="s">
        <v>56</v>
      </c>
      <c r="N318" t="s">
        <v>13</v>
      </c>
      <c r="O318" t="s">
        <v>13</v>
      </c>
      <c r="P318" t="str">
        <f t="shared" si="68"/>
        <v>Yes</v>
      </c>
      <c r="Q318" t="str">
        <f t="shared" si="69"/>
        <v>No</v>
      </c>
      <c r="R318" t="str">
        <f t="shared" si="70"/>
        <v>No</v>
      </c>
      <c r="T318" t="s">
        <v>760</v>
      </c>
      <c r="U318" t="s">
        <v>209</v>
      </c>
      <c r="V318" t="str">
        <f t="shared" si="71"/>
        <v>Intersection</v>
      </c>
      <c r="W318" t="s">
        <v>761</v>
      </c>
      <c r="X318">
        <v>42.366591999999997</v>
      </c>
      <c r="Y318">
        <v>-71.088200000000001</v>
      </c>
      <c r="Z318" t="s">
        <v>762</v>
      </c>
    </row>
    <row r="319" spans="1:26">
      <c r="A319">
        <v>23982</v>
      </c>
      <c r="B319" s="1">
        <v>40267.025000000001</v>
      </c>
      <c r="C319" s="1">
        <f t="shared" si="60"/>
        <v>40179</v>
      </c>
      <c r="D319" s="4">
        <f t="shared" si="61"/>
        <v>0.24722222222222223</v>
      </c>
      <c r="E319" s="3">
        <f t="shared" si="62"/>
        <v>2010</v>
      </c>
      <c r="F319" s="3">
        <f t="shared" si="63"/>
        <v>3</v>
      </c>
      <c r="G319" s="3">
        <f t="shared" si="64"/>
        <v>30</v>
      </c>
      <c r="H319" s="3">
        <f t="shared" si="65"/>
        <v>0</v>
      </c>
      <c r="I319" s="3">
        <f t="shared" si="66"/>
        <v>36</v>
      </c>
      <c r="J319" s="3">
        <f t="shared" si="67"/>
        <v>3</v>
      </c>
      <c r="K319" s="3" t="str">
        <f>IF(AND(D319&gt;='Season Lookup'!$D$15,D319&lt;'Season Lookup'!$D$16),"Spring",IF(AND(D319&gt;='Season Lookup'!$D$16,D319&lt;'Season Lookup'!$D$17),"Summer",IF(AND(D319&gt;='Season Lookup'!$D$17,D319&lt;'Season Lookup'!$D$18),"Fall",IF(OR(D319&gt;='Season Lookup'!$D$18,D319&lt;'Season Lookup'!$D$15),"Winter"))))</f>
        <v>Spring</v>
      </c>
      <c r="L319" s="3" t="str">
        <f>VLOOKUP(F319,'Season Lookup'!$A$1:$B$13,2,0)</f>
        <v>Spring</v>
      </c>
      <c r="M319" t="s">
        <v>73</v>
      </c>
      <c r="N319" t="s">
        <v>13</v>
      </c>
      <c r="O319" t="s">
        <v>13</v>
      </c>
      <c r="P319" t="str">
        <f t="shared" si="68"/>
        <v>Yes</v>
      </c>
      <c r="Q319" t="str">
        <f t="shared" si="69"/>
        <v>No</v>
      </c>
      <c r="R319" t="str">
        <f t="shared" si="70"/>
        <v>No</v>
      </c>
      <c r="T319" t="s">
        <v>260</v>
      </c>
      <c r="U319" t="s">
        <v>53</v>
      </c>
      <c r="V319" t="str">
        <f t="shared" si="71"/>
        <v>Intersection</v>
      </c>
      <c r="W319" t="s">
        <v>763</v>
      </c>
      <c r="X319">
        <v>42.372425</v>
      </c>
      <c r="Y319">
        <v>-71.079453999999998</v>
      </c>
      <c r="Z319" t="s">
        <v>764</v>
      </c>
    </row>
    <row r="320" spans="1:26">
      <c r="A320">
        <v>23983</v>
      </c>
      <c r="B320" s="1">
        <v>40267.274293981478</v>
      </c>
      <c r="C320" s="1">
        <f t="shared" si="60"/>
        <v>40179</v>
      </c>
      <c r="D320" s="4">
        <f t="shared" si="61"/>
        <v>0.24722222222222223</v>
      </c>
      <c r="E320" s="3">
        <f t="shared" si="62"/>
        <v>2010</v>
      </c>
      <c r="F320" s="3">
        <f t="shared" si="63"/>
        <v>3</v>
      </c>
      <c r="G320" s="3">
        <f t="shared" si="64"/>
        <v>30</v>
      </c>
      <c r="H320" s="3">
        <f t="shared" si="65"/>
        <v>6</v>
      </c>
      <c r="I320" s="3">
        <f t="shared" si="66"/>
        <v>34</v>
      </c>
      <c r="J320" s="3">
        <f t="shared" si="67"/>
        <v>3</v>
      </c>
      <c r="K320" s="3" t="str">
        <f>IF(AND(D320&gt;='Season Lookup'!$D$15,D320&lt;'Season Lookup'!$D$16),"Spring",IF(AND(D320&gt;='Season Lookup'!$D$16,D320&lt;'Season Lookup'!$D$17),"Summer",IF(AND(D320&gt;='Season Lookup'!$D$17,D320&lt;'Season Lookup'!$D$18),"Fall",IF(OR(D320&gt;='Season Lookup'!$D$18,D320&lt;'Season Lookup'!$D$15),"Winter"))))</f>
        <v>Spring</v>
      </c>
      <c r="L320" s="3" t="str">
        <f>VLOOKUP(F320,'Season Lookup'!$A$1:$B$13,2,0)</f>
        <v>Spring</v>
      </c>
      <c r="M320" t="s">
        <v>73</v>
      </c>
      <c r="N320" t="s">
        <v>13</v>
      </c>
      <c r="O320" t="s">
        <v>152</v>
      </c>
      <c r="P320" t="str">
        <f t="shared" si="68"/>
        <v>Yes</v>
      </c>
      <c r="Q320" t="str">
        <f t="shared" si="69"/>
        <v>No</v>
      </c>
      <c r="R320" t="str">
        <f t="shared" si="70"/>
        <v>Yes</v>
      </c>
      <c r="S320">
        <v>428</v>
      </c>
      <c r="T320" t="s">
        <v>14</v>
      </c>
      <c r="V320" t="str">
        <f t="shared" si="71"/>
        <v>Non Intersection</v>
      </c>
      <c r="W320" t="s">
        <v>765</v>
      </c>
      <c r="X320">
        <v>42.363433999999998</v>
      </c>
      <c r="Y320">
        <v>-71.100725999999995</v>
      </c>
      <c r="Z320" t="s">
        <v>766</v>
      </c>
    </row>
    <row r="321" spans="1:26">
      <c r="A321">
        <v>23984</v>
      </c>
      <c r="B321" s="1">
        <v>40267.427083333336</v>
      </c>
      <c r="C321" s="1">
        <f t="shared" si="60"/>
        <v>40179</v>
      </c>
      <c r="D321" s="4">
        <f t="shared" si="61"/>
        <v>0.24722222222222223</v>
      </c>
      <c r="E321" s="3">
        <f t="shared" si="62"/>
        <v>2010</v>
      </c>
      <c r="F321" s="3">
        <f t="shared" si="63"/>
        <v>3</v>
      </c>
      <c r="G321" s="3">
        <f t="shared" si="64"/>
        <v>30</v>
      </c>
      <c r="H321" s="3">
        <f t="shared" si="65"/>
        <v>10</v>
      </c>
      <c r="I321" s="3">
        <f t="shared" si="66"/>
        <v>15</v>
      </c>
      <c r="J321" s="3">
        <f t="shared" si="67"/>
        <v>3</v>
      </c>
      <c r="K321" s="3" t="str">
        <f>IF(AND(D321&gt;='Season Lookup'!$D$15,D321&lt;'Season Lookup'!$D$16),"Spring",IF(AND(D321&gt;='Season Lookup'!$D$16,D321&lt;'Season Lookup'!$D$17),"Summer",IF(AND(D321&gt;='Season Lookup'!$D$17,D321&lt;'Season Lookup'!$D$18),"Fall",IF(OR(D321&gt;='Season Lookup'!$D$18,D321&lt;'Season Lookup'!$D$15),"Winter"))))</f>
        <v>Spring</v>
      </c>
      <c r="L321" s="3" t="str">
        <f>VLOOKUP(F321,'Season Lookup'!$A$1:$B$13,2,0)</f>
        <v>Spring</v>
      </c>
      <c r="M321" t="s">
        <v>73</v>
      </c>
      <c r="N321" t="s">
        <v>13</v>
      </c>
      <c r="O321" t="s">
        <v>13</v>
      </c>
      <c r="P321" t="str">
        <f t="shared" si="68"/>
        <v>Yes</v>
      </c>
      <c r="Q321" t="str">
        <f t="shared" si="69"/>
        <v>No</v>
      </c>
      <c r="R321" t="str">
        <f t="shared" si="70"/>
        <v>No</v>
      </c>
      <c r="T321" t="s">
        <v>198</v>
      </c>
      <c r="U321" t="s">
        <v>199</v>
      </c>
      <c r="V321" t="str">
        <f t="shared" si="71"/>
        <v>Intersection</v>
      </c>
      <c r="W321" t="s">
        <v>767</v>
      </c>
      <c r="X321">
        <v>42.375281999999999</v>
      </c>
      <c r="Y321">
        <v>-71.145695000000003</v>
      </c>
      <c r="Z321" t="s">
        <v>201</v>
      </c>
    </row>
    <row r="322" spans="1:26">
      <c r="A322">
        <v>23985</v>
      </c>
      <c r="B322" s="1">
        <v>40267.520833333336</v>
      </c>
      <c r="C322" s="1">
        <f t="shared" si="60"/>
        <v>40179</v>
      </c>
      <c r="D322" s="4">
        <f t="shared" si="61"/>
        <v>0.24722222222222223</v>
      </c>
      <c r="E322" s="3">
        <f t="shared" si="62"/>
        <v>2010</v>
      </c>
      <c r="F322" s="3">
        <f t="shared" si="63"/>
        <v>3</v>
      </c>
      <c r="G322" s="3">
        <f t="shared" si="64"/>
        <v>30</v>
      </c>
      <c r="H322" s="3">
        <f t="shared" si="65"/>
        <v>12</v>
      </c>
      <c r="I322" s="3">
        <f t="shared" si="66"/>
        <v>30</v>
      </c>
      <c r="J322" s="3">
        <f t="shared" si="67"/>
        <v>3</v>
      </c>
      <c r="K322" s="3" t="str">
        <f>IF(AND(D322&gt;='Season Lookup'!$D$15,D322&lt;'Season Lookup'!$D$16),"Spring",IF(AND(D322&gt;='Season Lookup'!$D$16,D322&lt;'Season Lookup'!$D$17),"Summer",IF(AND(D322&gt;='Season Lookup'!$D$17,D322&lt;'Season Lookup'!$D$18),"Fall",IF(OR(D322&gt;='Season Lookup'!$D$18,D322&lt;'Season Lookup'!$D$15),"Winter"))))</f>
        <v>Spring</v>
      </c>
      <c r="L322" s="3" t="str">
        <f>VLOOKUP(F322,'Season Lookup'!$A$1:$B$13,2,0)</f>
        <v>Spring</v>
      </c>
      <c r="M322" t="s">
        <v>73</v>
      </c>
      <c r="N322" t="s">
        <v>13</v>
      </c>
      <c r="O322" t="s">
        <v>23</v>
      </c>
      <c r="P322" t="str">
        <f t="shared" si="68"/>
        <v>Yes</v>
      </c>
      <c r="Q322" t="str">
        <f t="shared" si="69"/>
        <v>No</v>
      </c>
      <c r="R322" t="str">
        <f t="shared" si="70"/>
        <v>No</v>
      </c>
      <c r="T322" t="s">
        <v>126</v>
      </c>
      <c r="U322" t="s">
        <v>268</v>
      </c>
      <c r="V322" t="str">
        <f t="shared" si="71"/>
        <v>Intersection</v>
      </c>
      <c r="W322" t="s">
        <v>768</v>
      </c>
      <c r="X322">
        <v>42.388565999999997</v>
      </c>
      <c r="Y322">
        <v>-71.119039999999998</v>
      </c>
      <c r="Z322" t="s">
        <v>769</v>
      </c>
    </row>
    <row r="323" spans="1:26">
      <c r="A323">
        <v>23986</v>
      </c>
      <c r="B323" s="1">
        <v>40267.791655092595</v>
      </c>
      <c r="C323" s="1">
        <f t="shared" si="60"/>
        <v>40179</v>
      </c>
      <c r="D323" s="4">
        <f t="shared" si="61"/>
        <v>0.24722222222222223</v>
      </c>
      <c r="E323" s="3">
        <f t="shared" si="62"/>
        <v>2010</v>
      </c>
      <c r="F323" s="3">
        <f t="shared" si="63"/>
        <v>3</v>
      </c>
      <c r="G323" s="3">
        <f t="shared" si="64"/>
        <v>30</v>
      </c>
      <c r="H323" s="3">
        <f t="shared" si="65"/>
        <v>18</v>
      </c>
      <c r="I323" s="3">
        <f t="shared" si="66"/>
        <v>59</v>
      </c>
      <c r="J323" s="3">
        <f t="shared" si="67"/>
        <v>3</v>
      </c>
      <c r="K323" s="3" t="str">
        <f>IF(AND(D323&gt;='Season Lookup'!$D$15,D323&lt;'Season Lookup'!$D$16),"Spring",IF(AND(D323&gt;='Season Lookup'!$D$16,D323&lt;'Season Lookup'!$D$17),"Summer",IF(AND(D323&gt;='Season Lookup'!$D$17,D323&lt;'Season Lookup'!$D$18),"Fall",IF(OR(D323&gt;='Season Lookup'!$D$18,D323&lt;'Season Lookup'!$D$15),"Winter"))))</f>
        <v>Spring</v>
      </c>
      <c r="L323" s="3" t="str">
        <f>VLOOKUP(F323,'Season Lookup'!$A$1:$B$13,2,0)</f>
        <v>Spring</v>
      </c>
      <c r="M323" t="s">
        <v>73</v>
      </c>
      <c r="N323" t="s">
        <v>13</v>
      </c>
      <c r="O323" t="s">
        <v>13</v>
      </c>
      <c r="P323" t="str">
        <f t="shared" si="68"/>
        <v>Yes</v>
      </c>
      <c r="Q323" t="str">
        <f t="shared" si="69"/>
        <v>No</v>
      </c>
      <c r="R323" t="str">
        <f t="shared" si="70"/>
        <v>No</v>
      </c>
      <c r="T323" t="s">
        <v>198</v>
      </c>
      <c r="U323" t="s">
        <v>208</v>
      </c>
      <c r="V323" t="str">
        <f t="shared" si="71"/>
        <v>Intersection</v>
      </c>
      <c r="W323" t="s">
        <v>770</v>
      </c>
      <c r="X323">
        <v>42.374699999999997</v>
      </c>
      <c r="Y323">
        <v>-71.130587000000006</v>
      </c>
      <c r="Z323" t="s">
        <v>771</v>
      </c>
    </row>
    <row r="324" spans="1:26">
      <c r="A324">
        <v>23988</v>
      </c>
      <c r="B324" s="1">
        <v>40267.645833333336</v>
      </c>
      <c r="C324" s="1">
        <f t="shared" si="60"/>
        <v>40179</v>
      </c>
      <c r="D324" s="4">
        <f t="shared" si="61"/>
        <v>0.24722222222222223</v>
      </c>
      <c r="E324" s="3">
        <f t="shared" si="62"/>
        <v>2010</v>
      </c>
      <c r="F324" s="3">
        <f t="shared" si="63"/>
        <v>3</v>
      </c>
      <c r="G324" s="3">
        <f t="shared" si="64"/>
        <v>30</v>
      </c>
      <c r="H324" s="3">
        <f t="shared" si="65"/>
        <v>15</v>
      </c>
      <c r="I324" s="3">
        <f t="shared" si="66"/>
        <v>30</v>
      </c>
      <c r="J324" s="3">
        <f t="shared" si="67"/>
        <v>3</v>
      </c>
      <c r="K324" s="3" t="str">
        <f>IF(AND(D324&gt;='Season Lookup'!$D$15,D324&lt;'Season Lookup'!$D$16),"Spring",IF(AND(D324&gt;='Season Lookup'!$D$16,D324&lt;'Season Lookup'!$D$17),"Summer",IF(AND(D324&gt;='Season Lookup'!$D$17,D324&lt;'Season Lookup'!$D$18),"Fall",IF(OR(D324&gt;='Season Lookup'!$D$18,D324&lt;'Season Lookup'!$D$15),"Winter"))))</f>
        <v>Spring</v>
      </c>
      <c r="L324" s="3" t="str">
        <f>VLOOKUP(F324,'Season Lookup'!$A$1:$B$13,2,0)</f>
        <v>Spring</v>
      </c>
      <c r="M324" t="s">
        <v>73</v>
      </c>
      <c r="N324" t="s">
        <v>13</v>
      </c>
      <c r="O324" t="s">
        <v>13</v>
      </c>
      <c r="P324" t="str">
        <f t="shared" si="68"/>
        <v>Yes</v>
      </c>
      <c r="Q324" t="str">
        <f t="shared" si="69"/>
        <v>No</v>
      </c>
      <c r="R324" t="str">
        <f t="shared" si="70"/>
        <v>No</v>
      </c>
      <c r="T324" t="s">
        <v>32</v>
      </c>
      <c r="U324" t="s">
        <v>202</v>
      </c>
      <c r="V324" t="str">
        <f t="shared" si="71"/>
        <v>Intersection</v>
      </c>
      <c r="W324" t="s">
        <v>772</v>
      </c>
      <c r="X324">
        <v>42.362709000000002</v>
      </c>
      <c r="Y324">
        <v>-71.089933000000002</v>
      </c>
      <c r="Z324" t="s">
        <v>625</v>
      </c>
    </row>
    <row r="325" spans="1:26">
      <c r="A325">
        <v>24079</v>
      </c>
      <c r="B325" s="1">
        <v>40267.833333333336</v>
      </c>
      <c r="C325" s="1">
        <f t="shared" si="60"/>
        <v>40179</v>
      </c>
      <c r="D325" s="4">
        <f t="shared" si="61"/>
        <v>0.24722222222222223</v>
      </c>
      <c r="E325" s="3">
        <f t="shared" si="62"/>
        <v>2010</v>
      </c>
      <c r="F325" s="3">
        <f t="shared" si="63"/>
        <v>3</v>
      </c>
      <c r="G325" s="3">
        <f t="shared" si="64"/>
        <v>30</v>
      </c>
      <c r="H325" s="3">
        <f t="shared" si="65"/>
        <v>20</v>
      </c>
      <c r="I325" s="3">
        <f t="shared" si="66"/>
        <v>0</v>
      </c>
      <c r="J325" s="3">
        <f t="shared" si="67"/>
        <v>3</v>
      </c>
      <c r="K325" s="3" t="str">
        <f>IF(AND(D325&gt;='Season Lookup'!$D$15,D325&lt;'Season Lookup'!$D$16),"Spring",IF(AND(D325&gt;='Season Lookup'!$D$16,D325&lt;'Season Lookup'!$D$17),"Summer",IF(AND(D325&gt;='Season Lookup'!$D$17,D325&lt;'Season Lookup'!$D$18),"Fall",IF(OR(D325&gt;='Season Lookup'!$D$18,D325&lt;'Season Lookup'!$D$15),"Winter"))))</f>
        <v>Spring</v>
      </c>
      <c r="L325" s="3" t="str">
        <f>VLOOKUP(F325,'Season Lookup'!$A$1:$B$13,2,0)</f>
        <v>Spring</v>
      </c>
      <c r="M325" t="s">
        <v>73</v>
      </c>
      <c r="N325" t="s">
        <v>13</v>
      </c>
      <c r="O325" t="s">
        <v>152</v>
      </c>
      <c r="P325" t="str">
        <f t="shared" si="68"/>
        <v>Yes</v>
      </c>
      <c r="Q325" t="str">
        <f t="shared" si="69"/>
        <v>No</v>
      </c>
      <c r="R325" t="str">
        <f t="shared" si="70"/>
        <v>Yes</v>
      </c>
      <c r="T325" t="s">
        <v>101</v>
      </c>
      <c r="U325" t="s">
        <v>74</v>
      </c>
      <c r="V325" t="str">
        <f t="shared" si="71"/>
        <v>Intersection</v>
      </c>
      <c r="W325" t="s">
        <v>773</v>
      </c>
      <c r="X325">
        <v>42.369917000000001</v>
      </c>
      <c r="Y325">
        <v>-71.096192000000002</v>
      </c>
      <c r="Z325" t="s">
        <v>774</v>
      </c>
    </row>
    <row r="326" spans="1:26">
      <c r="A326">
        <v>23989</v>
      </c>
      <c r="B326" s="1">
        <v>40268.78125</v>
      </c>
      <c r="C326" s="1">
        <f t="shared" si="60"/>
        <v>40179</v>
      </c>
      <c r="D326" s="4">
        <f t="shared" si="61"/>
        <v>0.25</v>
      </c>
      <c r="E326" s="3">
        <f t="shared" si="62"/>
        <v>2010</v>
      </c>
      <c r="F326" s="3">
        <f t="shared" si="63"/>
        <v>3</v>
      </c>
      <c r="G326" s="3">
        <f t="shared" si="64"/>
        <v>31</v>
      </c>
      <c r="H326" s="3">
        <f t="shared" si="65"/>
        <v>18</v>
      </c>
      <c r="I326" s="3">
        <f t="shared" si="66"/>
        <v>45</v>
      </c>
      <c r="J326" s="3">
        <f t="shared" si="67"/>
        <v>4</v>
      </c>
      <c r="K326" s="3" t="str">
        <f>IF(AND(D326&gt;='Season Lookup'!$D$15,D326&lt;'Season Lookup'!$D$16),"Spring",IF(AND(D326&gt;='Season Lookup'!$D$16,D326&lt;'Season Lookup'!$D$17),"Summer",IF(AND(D326&gt;='Season Lookup'!$D$17,D326&lt;'Season Lookup'!$D$18),"Fall",IF(OR(D326&gt;='Season Lookup'!$D$18,D326&lt;'Season Lookup'!$D$15),"Winter"))))</f>
        <v>Spring</v>
      </c>
      <c r="L326" s="3" t="str">
        <f>VLOOKUP(F326,'Season Lookup'!$A$1:$B$13,2,0)</f>
        <v>Spring</v>
      </c>
      <c r="M326" t="s">
        <v>82</v>
      </c>
      <c r="N326" t="s">
        <v>13</v>
      </c>
      <c r="O326" t="s">
        <v>152</v>
      </c>
      <c r="P326" t="str">
        <f t="shared" si="68"/>
        <v>Yes</v>
      </c>
      <c r="Q326" t="str">
        <f t="shared" si="69"/>
        <v>No</v>
      </c>
      <c r="R326" t="str">
        <f t="shared" si="70"/>
        <v>Yes</v>
      </c>
      <c r="S326">
        <v>19</v>
      </c>
      <c r="T326" t="s">
        <v>268</v>
      </c>
      <c r="V326" t="str">
        <f t="shared" si="71"/>
        <v>Non Intersection</v>
      </c>
      <c r="W326" t="s">
        <v>775</v>
      </c>
      <c r="X326">
        <v>42.389522999999997</v>
      </c>
      <c r="Y326">
        <v>-71.119006999999996</v>
      </c>
      <c r="Z326" t="s">
        <v>776</v>
      </c>
    </row>
    <row r="327" spans="1:26">
      <c r="A327">
        <v>23990</v>
      </c>
      <c r="B327" s="1">
        <v>40268.604155092595</v>
      </c>
      <c r="C327" s="1">
        <f t="shared" si="60"/>
        <v>40179</v>
      </c>
      <c r="D327" s="4">
        <f t="shared" si="61"/>
        <v>0.25</v>
      </c>
      <c r="E327" s="3">
        <f t="shared" si="62"/>
        <v>2010</v>
      </c>
      <c r="F327" s="3">
        <f t="shared" si="63"/>
        <v>3</v>
      </c>
      <c r="G327" s="3">
        <f t="shared" si="64"/>
        <v>31</v>
      </c>
      <c r="H327" s="3">
        <f t="shared" si="65"/>
        <v>14</v>
      </c>
      <c r="I327" s="3">
        <f t="shared" si="66"/>
        <v>29</v>
      </c>
      <c r="J327" s="3">
        <f t="shared" si="67"/>
        <v>4</v>
      </c>
      <c r="K327" s="3" t="str">
        <f>IF(AND(D327&gt;='Season Lookup'!$D$15,D327&lt;'Season Lookup'!$D$16),"Spring",IF(AND(D327&gt;='Season Lookup'!$D$16,D327&lt;'Season Lookup'!$D$17),"Summer",IF(AND(D327&gt;='Season Lookup'!$D$17,D327&lt;'Season Lookup'!$D$18),"Fall",IF(OR(D327&gt;='Season Lookup'!$D$18,D327&lt;'Season Lookup'!$D$15),"Winter"))))</f>
        <v>Spring</v>
      </c>
      <c r="L327" s="3" t="str">
        <f>VLOOKUP(F327,'Season Lookup'!$A$1:$B$13,2,0)</f>
        <v>Spring</v>
      </c>
      <c r="M327" t="s">
        <v>82</v>
      </c>
      <c r="N327" t="s">
        <v>13</v>
      </c>
      <c r="O327" t="s">
        <v>152</v>
      </c>
      <c r="P327" t="str">
        <f t="shared" si="68"/>
        <v>Yes</v>
      </c>
      <c r="Q327" t="str">
        <f t="shared" si="69"/>
        <v>No</v>
      </c>
      <c r="R327" t="str">
        <f t="shared" si="70"/>
        <v>Yes</v>
      </c>
      <c r="T327" t="s">
        <v>15</v>
      </c>
      <c r="U327" t="s">
        <v>777</v>
      </c>
      <c r="V327" t="str">
        <f t="shared" si="71"/>
        <v>Intersection</v>
      </c>
      <c r="W327" t="s">
        <v>778</v>
      </c>
      <c r="X327">
        <v>0</v>
      </c>
      <c r="Y327">
        <v>0</v>
      </c>
      <c r="Z327" t="s">
        <v>81</v>
      </c>
    </row>
    <row r="328" spans="1:26">
      <c r="A328">
        <v>23991</v>
      </c>
      <c r="B328" s="1">
        <v>40269.722210648149</v>
      </c>
      <c r="C328" s="1">
        <f t="shared" si="60"/>
        <v>40179</v>
      </c>
      <c r="D328" s="4">
        <f t="shared" si="61"/>
        <v>0.25</v>
      </c>
      <c r="E328" s="3">
        <f t="shared" si="62"/>
        <v>2010</v>
      </c>
      <c r="F328" s="3">
        <f t="shared" si="63"/>
        <v>4</v>
      </c>
      <c r="G328" s="3">
        <f t="shared" si="64"/>
        <v>1</v>
      </c>
      <c r="H328" s="3">
        <f t="shared" si="65"/>
        <v>17</v>
      </c>
      <c r="I328" s="3">
        <f t="shared" si="66"/>
        <v>19</v>
      </c>
      <c r="J328" s="3">
        <f t="shared" si="67"/>
        <v>5</v>
      </c>
      <c r="K328" s="3" t="str">
        <f>IF(AND(D328&gt;='Season Lookup'!$D$15,D328&lt;'Season Lookup'!$D$16),"Spring",IF(AND(D328&gt;='Season Lookup'!$D$16,D328&lt;'Season Lookup'!$D$17),"Summer",IF(AND(D328&gt;='Season Lookup'!$D$17,D328&lt;'Season Lookup'!$D$18),"Fall",IF(OR(D328&gt;='Season Lookup'!$D$18,D328&lt;'Season Lookup'!$D$15),"Winter"))))</f>
        <v>Spring</v>
      </c>
      <c r="L328" s="3" t="str">
        <f>VLOOKUP(F328,'Season Lookup'!$A$1:$B$13,2,0)</f>
        <v>Spring</v>
      </c>
      <c r="M328" t="s">
        <v>78</v>
      </c>
      <c r="N328" t="s">
        <v>13</v>
      </c>
      <c r="O328" t="s">
        <v>13</v>
      </c>
      <c r="P328" t="str">
        <f t="shared" si="68"/>
        <v>Yes</v>
      </c>
      <c r="Q328" t="str">
        <f t="shared" si="69"/>
        <v>No</v>
      </c>
      <c r="R328" t="str">
        <f t="shared" si="70"/>
        <v>No</v>
      </c>
      <c r="T328" t="s">
        <v>19</v>
      </c>
      <c r="U328" t="s">
        <v>611</v>
      </c>
      <c r="V328" t="str">
        <f t="shared" si="71"/>
        <v>Intersection</v>
      </c>
      <c r="W328" t="s">
        <v>779</v>
      </c>
      <c r="X328">
        <v>42.372292000000002</v>
      </c>
      <c r="Y328">
        <v>-71.089748999999998</v>
      </c>
      <c r="Z328" t="s">
        <v>780</v>
      </c>
    </row>
    <row r="329" spans="1:26">
      <c r="A329">
        <v>23992</v>
      </c>
      <c r="B329" s="1">
        <v>40269.770833333336</v>
      </c>
      <c r="C329" s="1">
        <f t="shared" si="60"/>
        <v>40179</v>
      </c>
      <c r="D329" s="4">
        <f t="shared" si="61"/>
        <v>0.25</v>
      </c>
      <c r="E329" s="3">
        <f t="shared" si="62"/>
        <v>2010</v>
      </c>
      <c r="F329" s="3">
        <f t="shared" si="63"/>
        <v>4</v>
      </c>
      <c r="G329" s="3">
        <f t="shared" si="64"/>
        <v>1</v>
      </c>
      <c r="H329" s="3">
        <f t="shared" si="65"/>
        <v>18</v>
      </c>
      <c r="I329" s="3">
        <f t="shared" si="66"/>
        <v>30</v>
      </c>
      <c r="J329" s="3">
        <f t="shared" si="67"/>
        <v>5</v>
      </c>
      <c r="K329" s="3" t="str">
        <f>IF(AND(D329&gt;='Season Lookup'!$D$15,D329&lt;'Season Lookup'!$D$16),"Spring",IF(AND(D329&gt;='Season Lookup'!$D$16,D329&lt;'Season Lookup'!$D$17),"Summer",IF(AND(D329&gt;='Season Lookup'!$D$17,D329&lt;'Season Lookup'!$D$18),"Fall",IF(OR(D329&gt;='Season Lookup'!$D$18,D329&lt;'Season Lookup'!$D$15),"Winter"))))</f>
        <v>Spring</v>
      </c>
      <c r="L329" s="3" t="str">
        <f>VLOOKUP(F329,'Season Lookup'!$A$1:$B$13,2,0)</f>
        <v>Spring</v>
      </c>
      <c r="M329" t="s">
        <v>78</v>
      </c>
      <c r="N329" t="s">
        <v>13</v>
      </c>
      <c r="O329" t="s">
        <v>132</v>
      </c>
      <c r="P329" t="str">
        <f t="shared" si="68"/>
        <v>Yes</v>
      </c>
      <c r="Q329" t="str">
        <f t="shared" si="69"/>
        <v>Yes</v>
      </c>
      <c r="R329" t="str">
        <f t="shared" si="70"/>
        <v>No</v>
      </c>
      <c r="S329">
        <v>1293</v>
      </c>
      <c r="T329" t="s">
        <v>19</v>
      </c>
      <c r="V329" t="str">
        <f t="shared" si="71"/>
        <v>Non Intersection</v>
      </c>
      <c r="W329" t="s">
        <v>781</v>
      </c>
      <c r="X329">
        <v>42.373589000000003</v>
      </c>
      <c r="Y329">
        <v>-71.098999000000006</v>
      </c>
      <c r="Z329" t="s">
        <v>782</v>
      </c>
    </row>
    <row r="330" spans="1:26">
      <c r="A330">
        <v>23993</v>
      </c>
      <c r="B330" s="1">
        <v>40269.354155092595</v>
      </c>
      <c r="C330" s="1">
        <f t="shared" si="60"/>
        <v>40179</v>
      </c>
      <c r="D330" s="4">
        <f t="shared" si="61"/>
        <v>0.25</v>
      </c>
      <c r="E330" s="3">
        <f t="shared" si="62"/>
        <v>2010</v>
      </c>
      <c r="F330" s="3">
        <f t="shared" si="63"/>
        <v>4</v>
      </c>
      <c r="G330" s="3">
        <f t="shared" si="64"/>
        <v>1</v>
      </c>
      <c r="H330" s="3">
        <f t="shared" si="65"/>
        <v>8</v>
      </c>
      <c r="I330" s="3">
        <f t="shared" si="66"/>
        <v>29</v>
      </c>
      <c r="J330" s="3">
        <f t="shared" si="67"/>
        <v>5</v>
      </c>
      <c r="K330" s="3" t="str">
        <f>IF(AND(D330&gt;='Season Lookup'!$D$15,D330&lt;'Season Lookup'!$D$16),"Spring",IF(AND(D330&gt;='Season Lookup'!$D$16,D330&lt;'Season Lookup'!$D$17),"Summer",IF(AND(D330&gt;='Season Lookup'!$D$17,D330&lt;'Season Lookup'!$D$18),"Fall",IF(OR(D330&gt;='Season Lookup'!$D$18,D330&lt;'Season Lookup'!$D$15),"Winter"))))</f>
        <v>Spring</v>
      </c>
      <c r="L330" s="3" t="str">
        <f>VLOOKUP(F330,'Season Lookup'!$A$1:$B$13,2,0)</f>
        <v>Spring</v>
      </c>
      <c r="M330" t="s">
        <v>78</v>
      </c>
      <c r="N330" t="s">
        <v>13</v>
      </c>
      <c r="O330" t="s">
        <v>23</v>
      </c>
      <c r="P330" t="str">
        <f t="shared" si="68"/>
        <v>Yes</v>
      </c>
      <c r="Q330" t="str">
        <f t="shared" si="69"/>
        <v>No</v>
      </c>
      <c r="R330" t="str">
        <f t="shared" si="70"/>
        <v>No</v>
      </c>
      <c r="S330">
        <v>170</v>
      </c>
      <c r="T330" t="s">
        <v>185</v>
      </c>
      <c r="V330" t="str">
        <f t="shared" si="71"/>
        <v>Non Intersection</v>
      </c>
      <c r="W330" t="s">
        <v>783</v>
      </c>
      <c r="X330">
        <v>42.385669</v>
      </c>
      <c r="Y330">
        <v>-71.132682000000003</v>
      </c>
      <c r="Z330" t="s">
        <v>784</v>
      </c>
    </row>
    <row r="331" spans="1:26">
      <c r="A331">
        <v>23994</v>
      </c>
      <c r="B331" s="1">
        <v>40269.794432870367</v>
      </c>
      <c r="C331" s="1">
        <f t="shared" si="60"/>
        <v>40179</v>
      </c>
      <c r="D331" s="4">
        <f t="shared" si="61"/>
        <v>0.25</v>
      </c>
      <c r="E331" s="3">
        <f t="shared" si="62"/>
        <v>2010</v>
      </c>
      <c r="F331" s="3">
        <f t="shared" si="63"/>
        <v>4</v>
      </c>
      <c r="G331" s="3">
        <f t="shared" si="64"/>
        <v>1</v>
      </c>
      <c r="H331" s="3">
        <f t="shared" si="65"/>
        <v>19</v>
      </c>
      <c r="I331" s="3">
        <f t="shared" si="66"/>
        <v>3</v>
      </c>
      <c r="J331" s="3">
        <f t="shared" si="67"/>
        <v>5</v>
      </c>
      <c r="K331" s="3" t="str">
        <f>IF(AND(D331&gt;='Season Lookup'!$D$15,D331&lt;'Season Lookup'!$D$16),"Spring",IF(AND(D331&gt;='Season Lookup'!$D$16,D331&lt;'Season Lookup'!$D$17),"Summer",IF(AND(D331&gt;='Season Lookup'!$D$17,D331&lt;'Season Lookup'!$D$18),"Fall",IF(OR(D331&gt;='Season Lookup'!$D$18,D331&lt;'Season Lookup'!$D$15),"Winter"))))</f>
        <v>Spring</v>
      </c>
      <c r="L331" s="3" t="str">
        <f>VLOOKUP(F331,'Season Lookup'!$A$1:$B$13,2,0)</f>
        <v>Spring</v>
      </c>
      <c r="M331" t="s">
        <v>78</v>
      </c>
      <c r="N331" t="s">
        <v>13</v>
      </c>
      <c r="O331" t="s">
        <v>13</v>
      </c>
      <c r="P331" t="str">
        <f t="shared" si="68"/>
        <v>Yes</v>
      </c>
      <c r="Q331" t="str">
        <f t="shared" si="69"/>
        <v>No</v>
      </c>
      <c r="R331" t="str">
        <f t="shared" si="70"/>
        <v>No</v>
      </c>
      <c r="S331">
        <v>372</v>
      </c>
      <c r="T331" t="s">
        <v>189</v>
      </c>
      <c r="V331" t="str">
        <f t="shared" si="71"/>
        <v>Non Intersection</v>
      </c>
      <c r="W331" t="s">
        <v>785</v>
      </c>
      <c r="X331">
        <v>42.370176000000001</v>
      </c>
      <c r="Y331">
        <v>-71.094126000000003</v>
      </c>
      <c r="Z331" t="s">
        <v>786</v>
      </c>
    </row>
    <row r="332" spans="1:26">
      <c r="A332">
        <v>23995</v>
      </c>
      <c r="B332" s="1">
        <v>40270.768750000003</v>
      </c>
      <c r="C332" s="1">
        <f t="shared" si="60"/>
        <v>40179</v>
      </c>
      <c r="D332" s="4">
        <f t="shared" si="61"/>
        <v>0.25277777777777777</v>
      </c>
      <c r="E332" s="3">
        <f t="shared" si="62"/>
        <v>2010</v>
      </c>
      <c r="F332" s="3">
        <f t="shared" si="63"/>
        <v>4</v>
      </c>
      <c r="G332" s="3">
        <f t="shared" si="64"/>
        <v>2</v>
      </c>
      <c r="H332" s="3">
        <f t="shared" si="65"/>
        <v>18</v>
      </c>
      <c r="I332" s="3">
        <f t="shared" si="66"/>
        <v>27</v>
      </c>
      <c r="J332" s="3">
        <f t="shared" si="67"/>
        <v>6</v>
      </c>
      <c r="K332" s="3" t="str">
        <f>IF(AND(D332&gt;='Season Lookup'!$D$15,D332&lt;'Season Lookup'!$D$16),"Spring",IF(AND(D332&gt;='Season Lookup'!$D$16,D332&lt;'Season Lookup'!$D$17),"Summer",IF(AND(D332&gt;='Season Lookup'!$D$17,D332&lt;'Season Lookup'!$D$18),"Fall",IF(OR(D332&gt;='Season Lookup'!$D$18,D332&lt;'Season Lookup'!$D$15),"Winter"))))</f>
        <v>Spring</v>
      </c>
      <c r="L332" s="3" t="str">
        <f>VLOOKUP(F332,'Season Lookup'!$A$1:$B$13,2,0)</f>
        <v>Spring</v>
      </c>
      <c r="M332" t="s">
        <v>12</v>
      </c>
      <c r="N332" t="s">
        <v>13</v>
      </c>
      <c r="O332" t="s">
        <v>13</v>
      </c>
      <c r="P332" t="str">
        <f t="shared" si="68"/>
        <v>Yes</v>
      </c>
      <c r="Q332" t="str">
        <f t="shared" si="69"/>
        <v>No</v>
      </c>
      <c r="R332" t="str">
        <f t="shared" si="70"/>
        <v>No</v>
      </c>
      <c r="T332" t="s">
        <v>14</v>
      </c>
      <c r="U332" t="s">
        <v>487</v>
      </c>
      <c r="V332" t="str">
        <f t="shared" si="71"/>
        <v>Intersection</v>
      </c>
      <c r="W332" t="s">
        <v>787</v>
      </c>
      <c r="X332">
        <v>42.390293999999997</v>
      </c>
      <c r="Y332">
        <v>-71.120996000000005</v>
      </c>
      <c r="Z332" t="s">
        <v>788</v>
      </c>
    </row>
    <row r="333" spans="1:26">
      <c r="A333">
        <v>23996</v>
      </c>
      <c r="B333" s="1">
        <v>40270.416655092595</v>
      </c>
      <c r="C333" s="1">
        <f t="shared" si="60"/>
        <v>40179</v>
      </c>
      <c r="D333" s="4">
        <f t="shared" si="61"/>
        <v>0.25277777777777777</v>
      </c>
      <c r="E333" s="3">
        <f t="shared" si="62"/>
        <v>2010</v>
      </c>
      <c r="F333" s="3">
        <f t="shared" si="63"/>
        <v>4</v>
      </c>
      <c r="G333" s="3">
        <f t="shared" si="64"/>
        <v>2</v>
      </c>
      <c r="H333" s="3">
        <f t="shared" si="65"/>
        <v>9</v>
      </c>
      <c r="I333" s="3">
        <f t="shared" si="66"/>
        <v>59</v>
      </c>
      <c r="J333" s="3">
        <f t="shared" si="67"/>
        <v>6</v>
      </c>
      <c r="K333" s="3" t="str">
        <f>IF(AND(D333&gt;='Season Lookup'!$D$15,D333&lt;'Season Lookup'!$D$16),"Spring",IF(AND(D333&gt;='Season Lookup'!$D$16,D333&lt;'Season Lookup'!$D$17),"Summer",IF(AND(D333&gt;='Season Lookup'!$D$17,D333&lt;'Season Lookup'!$D$18),"Fall",IF(OR(D333&gt;='Season Lookup'!$D$18,D333&lt;'Season Lookup'!$D$15),"Winter"))))</f>
        <v>Spring</v>
      </c>
      <c r="L333" s="3" t="str">
        <f>VLOOKUP(F333,'Season Lookup'!$A$1:$B$13,2,0)</f>
        <v>Spring</v>
      </c>
      <c r="M333" t="s">
        <v>12</v>
      </c>
      <c r="N333" t="s">
        <v>13</v>
      </c>
      <c r="O333" t="s">
        <v>152</v>
      </c>
      <c r="P333" t="str">
        <f t="shared" si="68"/>
        <v>Yes</v>
      </c>
      <c r="Q333" t="str">
        <f t="shared" si="69"/>
        <v>No</v>
      </c>
      <c r="R333" t="str">
        <f t="shared" si="70"/>
        <v>Yes</v>
      </c>
      <c r="S333">
        <v>620</v>
      </c>
      <c r="T333" t="s">
        <v>14</v>
      </c>
      <c r="U333" t="s">
        <v>315</v>
      </c>
      <c r="V333" t="str">
        <f t="shared" si="71"/>
        <v>Non Intersection</v>
      </c>
      <c r="W333" t="s">
        <v>789</v>
      </c>
      <c r="X333">
        <v>42.365023999999998</v>
      </c>
      <c r="Y333">
        <v>-71.103402000000003</v>
      </c>
      <c r="Z333" t="s">
        <v>790</v>
      </c>
    </row>
    <row r="334" spans="1:26">
      <c r="A334">
        <v>23997</v>
      </c>
      <c r="B334" s="1">
        <v>40270.541655092595</v>
      </c>
      <c r="C334" s="1">
        <f t="shared" si="60"/>
        <v>40179</v>
      </c>
      <c r="D334" s="4">
        <f t="shared" si="61"/>
        <v>0.25277777777777777</v>
      </c>
      <c r="E334" s="3">
        <f t="shared" si="62"/>
        <v>2010</v>
      </c>
      <c r="F334" s="3">
        <f t="shared" si="63"/>
        <v>4</v>
      </c>
      <c r="G334" s="3">
        <f t="shared" si="64"/>
        <v>2</v>
      </c>
      <c r="H334" s="3">
        <f t="shared" si="65"/>
        <v>12</v>
      </c>
      <c r="I334" s="3">
        <f t="shared" si="66"/>
        <v>59</v>
      </c>
      <c r="J334" s="3">
        <f t="shared" si="67"/>
        <v>6</v>
      </c>
      <c r="K334" s="3" t="str">
        <f>IF(AND(D334&gt;='Season Lookup'!$D$15,D334&lt;'Season Lookup'!$D$16),"Spring",IF(AND(D334&gt;='Season Lookup'!$D$16,D334&lt;'Season Lookup'!$D$17),"Summer",IF(AND(D334&gt;='Season Lookup'!$D$17,D334&lt;'Season Lookup'!$D$18),"Fall",IF(OR(D334&gt;='Season Lookup'!$D$18,D334&lt;'Season Lookup'!$D$15),"Winter"))))</f>
        <v>Spring</v>
      </c>
      <c r="L334" s="3" t="str">
        <f>VLOOKUP(F334,'Season Lookup'!$A$1:$B$13,2,0)</f>
        <v>Spring</v>
      </c>
      <c r="M334" t="s">
        <v>12</v>
      </c>
      <c r="N334" t="s">
        <v>13</v>
      </c>
      <c r="O334" t="s">
        <v>132</v>
      </c>
      <c r="P334" t="str">
        <f t="shared" si="68"/>
        <v>Yes</v>
      </c>
      <c r="Q334" t="str">
        <f t="shared" si="69"/>
        <v>Yes</v>
      </c>
      <c r="R334" t="str">
        <f t="shared" si="70"/>
        <v>No</v>
      </c>
      <c r="T334" t="s">
        <v>199</v>
      </c>
      <c r="U334" t="s">
        <v>791</v>
      </c>
      <c r="V334" t="str">
        <f t="shared" si="71"/>
        <v>Intersection</v>
      </c>
      <c r="W334" t="s">
        <v>792</v>
      </c>
      <c r="X334">
        <v>42.373370999999999</v>
      </c>
      <c r="Y334">
        <v>-71.119912999999997</v>
      </c>
      <c r="Z334" t="s">
        <v>793</v>
      </c>
    </row>
    <row r="335" spans="1:26">
      <c r="A335">
        <v>24000</v>
      </c>
      <c r="B335" s="1">
        <v>40270.565960648149</v>
      </c>
      <c r="C335" s="1">
        <f t="shared" si="60"/>
        <v>40179</v>
      </c>
      <c r="D335" s="4">
        <f t="shared" si="61"/>
        <v>0.25277777777777777</v>
      </c>
      <c r="E335" s="3">
        <f t="shared" si="62"/>
        <v>2010</v>
      </c>
      <c r="F335" s="3">
        <f t="shared" si="63"/>
        <v>4</v>
      </c>
      <c r="G335" s="3">
        <f t="shared" si="64"/>
        <v>2</v>
      </c>
      <c r="H335" s="3">
        <f t="shared" si="65"/>
        <v>13</v>
      </c>
      <c r="I335" s="3">
        <f t="shared" si="66"/>
        <v>34</v>
      </c>
      <c r="J335" s="3">
        <f t="shared" si="67"/>
        <v>6</v>
      </c>
      <c r="K335" s="3" t="str">
        <f>IF(AND(D335&gt;='Season Lookup'!$D$15,D335&lt;'Season Lookup'!$D$16),"Spring",IF(AND(D335&gt;='Season Lookup'!$D$16,D335&lt;'Season Lookup'!$D$17),"Summer",IF(AND(D335&gt;='Season Lookup'!$D$17,D335&lt;'Season Lookup'!$D$18),"Fall",IF(OR(D335&gt;='Season Lookup'!$D$18,D335&lt;'Season Lookup'!$D$15),"Winter"))))</f>
        <v>Spring</v>
      </c>
      <c r="L335" s="3" t="str">
        <f>VLOOKUP(F335,'Season Lookup'!$A$1:$B$13,2,0)</f>
        <v>Spring</v>
      </c>
      <c r="M335" t="s">
        <v>12</v>
      </c>
      <c r="N335" t="s">
        <v>13</v>
      </c>
      <c r="O335" t="s">
        <v>23</v>
      </c>
      <c r="P335" t="str">
        <f t="shared" si="68"/>
        <v>Yes</v>
      </c>
      <c r="Q335" t="str">
        <f t="shared" si="69"/>
        <v>No</v>
      </c>
      <c r="R335" t="str">
        <f t="shared" si="70"/>
        <v>No</v>
      </c>
      <c r="S335">
        <v>445</v>
      </c>
      <c r="T335" t="s">
        <v>14</v>
      </c>
      <c r="V335" t="str">
        <f t="shared" si="71"/>
        <v>Non Intersection</v>
      </c>
      <c r="W335" t="s">
        <v>794</v>
      </c>
      <c r="X335">
        <v>42.363802</v>
      </c>
      <c r="Y335">
        <v>-71.100716000000006</v>
      </c>
      <c r="Z335" t="s">
        <v>795</v>
      </c>
    </row>
    <row r="336" spans="1:26">
      <c r="A336">
        <v>23998</v>
      </c>
      <c r="B336" s="1">
        <v>40271.40625</v>
      </c>
      <c r="C336" s="1">
        <f t="shared" si="60"/>
        <v>40179</v>
      </c>
      <c r="D336" s="4">
        <f t="shared" si="61"/>
        <v>0.25555555555555554</v>
      </c>
      <c r="E336" s="3">
        <f t="shared" si="62"/>
        <v>2010</v>
      </c>
      <c r="F336" s="3">
        <f t="shared" si="63"/>
        <v>4</v>
      </c>
      <c r="G336" s="3">
        <f t="shared" si="64"/>
        <v>3</v>
      </c>
      <c r="H336" s="3">
        <f t="shared" si="65"/>
        <v>9</v>
      </c>
      <c r="I336" s="3">
        <f t="shared" si="66"/>
        <v>45</v>
      </c>
      <c r="J336" s="3">
        <f t="shared" si="67"/>
        <v>7</v>
      </c>
      <c r="K336" s="3" t="str">
        <f>IF(AND(D336&gt;='Season Lookup'!$D$15,D336&lt;'Season Lookup'!$D$16),"Spring",IF(AND(D336&gt;='Season Lookup'!$D$16,D336&lt;'Season Lookup'!$D$17),"Summer",IF(AND(D336&gt;='Season Lookup'!$D$17,D336&lt;'Season Lookup'!$D$18),"Fall",IF(OR(D336&gt;='Season Lookup'!$D$18,D336&lt;'Season Lookup'!$D$15),"Winter"))))</f>
        <v>Spring</v>
      </c>
      <c r="L336" s="3" t="str">
        <f>VLOOKUP(F336,'Season Lookup'!$A$1:$B$13,2,0)</f>
        <v>Spring</v>
      </c>
      <c r="M336" t="s">
        <v>31</v>
      </c>
      <c r="N336" t="s">
        <v>13</v>
      </c>
      <c r="O336" t="s">
        <v>13</v>
      </c>
      <c r="P336" t="str">
        <f t="shared" si="68"/>
        <v>Yes</v>
      </c>
      <c r="Q336" t="str">
        <f t="shared" si="69"/>
        <v>No</v>
      </c>
      <c r="R336" t="str">
        <f t="shared" si="70"/>
        <v>No</v>
      </c>
      <c r="T336" t="s">
        <v>796</v>
      </c>
      <c r="U336" t="s">
        <v>216</v>
      </c>
      <c r="V336" t="str">
        <f t="shared" si="71"/>
        <v>Intersection</v>
      </c>
      <c r="W336" t="s">
        <v>797</v>
      </c>
      <c r="X336">
        <v>42.363883999999999</v>
      </c>
      <c r="Y336">
        <v>-71.093157000000005</v>
      </c>
      <c r="Z336" t="s">
        <v>798</v>
      </c>
    </row>
    <row r="337" spans="1:26">
      <c r="A337">
        <v>23999</v>
      </c>
      <c r="B337" s="1">
        <v>40271.645833333336</v>
      </c>
      <c r="C337" s="1">
        <f t="shared" si="60"/>
        <v>40179</v>
      </c>
      <c r="D337" s="4">
        <f t="shared" si="61"/>
        <v>0.25555555555555554</v>
      </c>
      <c r="E337" s="3">
        <f t="shared" si="62"/>
        <v>2010</v>
      </c>
      <c r="F337" s="3">
        <f t="shared" si="63"/>
        <v>4</v>
      </c>
      <c r="G337" s="3">
        <f t="shared" si="64"/>
        <v>3</v>
      </c>
      <c r="H337" s="3">
        <f t="shared" si="65"/>
        <v>15</v>
      </c>
      <c r="I337" s="3">
        <f t="shared" si="66"/>
        <v>30</v>
      </c>
      <c r="J337" s="3">
        <f t="shared" si="67"/>
        <v>7</v>
      </c>
      <c r="K337" s="3" t="str">
        <f>IF(AND(D337&gt;='Season Lookup'!$D$15,D337&lt;'Season Lookup'!$D$16),"Spring",IF(AND(D337&gt;='Season Lookup'!$D$16,D337&lt;'Season Lookup'!$D$17),"Summer",IF(AND(D337&gt;='Season Lookup'!$D$17,D337&lt;'Season Lookup'!$D$18),"Fall",IF(OR(D337&gt;='Season Lookup'!$D$18,D337&lt;'Season Lookup'!$D$15),"Winter"))))</f>
        <v>Spring</v>
      </c>
      <c r="L337" s="3" t="str">
        <f>VLOOKUP(F337,'Season Lookup'!$A$1:$B$13,2,0)</f>
        <v>Spring</v>
      </c>
      <c r="M337" t="s">
        <v>31</v>
      </c>
      <c r="N337" t="s">
        <v>35</v>
      </c>
      <c r="O337" t="s">
        <v>23</v>
      </c>
      <c r="P337" t="str">
        <f t="shared" si="68"/>
        <v>Yes</v>
      </c>
      <c r="Q337" t="str">
        <f t="shared" si="69"/>
        <v>No</v>
      </c>
      <c r="R337" t="str">
        <f t="shared" si="70"/>
        <v>No</v>
      </c>
      <c r="S337">
        <v>115</v>
      </c>
      <c r="T337" t="s">
        <v>178</v>
      </c>
      <c r="V337" t="str">
        <f t="shared" si="71"/>
        <v>Non Intersection</v>
      </c>
      <c r="W337" t="s">
        <v>799</v>
      </c>
      <c r="X337">
        <v>42.361308999999999</v>
      </c>
      <c r="Y337">
        <v>-71.111766000000003</v>
      </c>
      <c r="Z337" t="s">
        <v>800</v>
      </c>
    </row>
    <row r="338" spans="1:26">
      <c r="A338">
        <v>24001</v>
      </c>
      <c r="B338" s="1">
        <v>40271.425682870373</v>
      </c>
      <c r="C338" s="1">
        <f t="shared" si="60"/>
        <v>40179</v>
      </c>
      <c r="D338" s="4">
        <f t="shared" si="61"/>
        <v>0.25555555555555554</v>
      </c>
      <c r="E338" s="3">
        <f t="shared" si="62"/>
        <v>2010</v>
      </c>
      <c r="F338" s="3">
        <f t="shared" si="63"/>
        <v>4</v>
      </c>
      <c r="G338" s="3">
        <f t="shared" si="64"/>
        <v>3</v>
      </c>
      <c r="H338" s="3">
        <f t="shared" si="65"/>
        <v>10</v>
      </c>
      <c r="I338" s="3">
        <f t="shared" si="66"/>
        <v>12</v>
      </c>
      <c r="J338" s="3">
        <f t="shared" si="67"/>
        <v>7</v>
      </c>
      <c r="K338" s="3" t="str">
        <f>IF(AND(D338&gt;='Season Lookup'!$D$15,D338&lt;'Season Lookup'!$D$16),"Spring",IF(AND(D338&gt;='Season Lookup'!$D$16,D338&lt;'Season Lookup'!$D$17),"Summer",IF(AND(D338&gt;='Season Lookup'!$D$17,D338&lt;'Season Lookup'!$D$18),"Fall",IF(OR(D338&gt;='Season Lookup'!$D$18,D338&lt;'Season Lookup'!$D$15),"Winter"))))</f>
        <v>Spring</v>
      </c>
      <c r="L338" s="3" t="str">
        <f>VLOOKUP(F338,'Season Lookup'!$A$1:$B$13,2,0)</f>
        <v>Spring</v>
      </c>
      <c r="M338" t="s">
        <v>31</v>
      </c>
      <c r="N338" t="s">
        <v>13</v>
      </c>
      <c r="O338" t="s">
        <v>152</v>
      </c>
      <c r="P338" t="str">
        <f t="shared" si="68"/>
        <v>Yes</v>
      </c>
      <c r="Q338" t="str">
        <f t="shared" si="69"/>
        <v>No</v>
      </c>
      <c r="R338" t="str">
        <f t="shared" si="70"/>
        <v>Yes</v>
      </c>
      <c r="T338" t="s">
        <v>37</v>
      </c>
      <c r="U338" t="s">
        <v>42</v>
      </c>
      <c r="V338" t="str">
        <f t="shared" si="71"/>
        <v>Intersection</v>
      </c>
      <c r="W338" t="s">
        <v>801</v>
      </c>
      <c r="X338">
        <v>42.359115000000003</v>
      </c>
      <c r="Y338">
        <v>-71.111084000000005</v>
      </c>
      <c r="Z338" t="s">
        <v>802</v>
      </c>
    </row>
    <row r="339" spans="1:26">
      <c r="A339">
        <v>24002</v>
      </c>
      <c r="B339" s="1">
        <v>40271.677083333336</v>
      </c>
      <c r="C339" s="1">
        <f t="shared" si="60"/>
        <v>40179</v>
      </c>
      <c r="D339" s="4">
        <f t="shared" si="61"/>
        <v>0.25555555555555554</v>
      </c>
      <c r="E339" s="3">
        <f t="shared" si="62"/>
        <v>2010</v>
      </c>
      <c r="F339" s="3">
        <f t="shared" si="63"/>
        <v>4</v>
      </c>
      <c r="G339" s="3">
        <f t="shared" si="64"/>
        <v>3</v>
      </c>
      <c r="H339" s="3">
        <f t="shared" si="65"/>
        <v>16</v>
      </c>
      <c r="I339" s="3">
        <f t="shared" si="66"/>
        <v>15</v>
      </c>
      <c r="J339" s="3">
        <f t="shared" si="67"/>
        <v>7</v>
      </c>
      <c r="K339" s="3" t="str">
        <f>IF(AND(D339&gt;='Season Lookup'!$D$15,D339&lt;'Season Lookup'!$D$16),"Spring",IF(AND(D339&gt;='Season Lookup'!$D$16,D339&lt;'Season Lookup'!$D$17),"Summer",IF(AND(D339&gt;='Season Lookup'!$D$17,D339&lt;'Season Lookup'!$D$18),"Fall",IF(OR(D339&gt;='Season Lookup'!$D$18,D339&lt;'Season Lookup'!$D$15),"Winter"))))</f>
        <v>Spring</v>
      </c>
      <c r="L339" s="3" t="str">
        <f>VLOOKUP(F339,'Season Lookup'!$A$1:$B$13,2,0)</f>
        <v>Spring</v>
      </c>
      <c r="M339" t="s">
        <v>31</v>
      </c>
      <c r="N339" t="s">
        <v>13</v>
      </c>
      <c r="O339" t="s">
        <v>132</v>
      </c>
      <c r="P339" t="str">
        <f t="shared" si="68"/>
        <v>Yes</v>
      </c>
      <c r="Q339" t="str">
        <f t="shared" si="69"/>
        <v>Yes</v>
      </c>
      <c r="R339" t="str">
        <f t="shared" si="70"/>
        <v>No</v>
      </c>
      <c r="T339" t="s">
        <v>14</v>
      </c>
      <c r="U339" t="s">
        <v>202</v>
      </c>
      <c r="V339" t="str">
        <f t="shared" si="71"/>
        <v>Intersection</v>
      </c>
      <c r="W339" t="s">
        <v>361</v>
      </c>
      <c r="X339">
        <v>42.360154000000001</v>
      </c>
      <c r="Y339">
        <v>-71.094881999999998</v>
      </c>
      <c r="Z339" t="s">
        <v>223</v>
      </c>
    </row>
    <row r="340" spans="1:26">
      <c r="A340">
        <v>24009</v>
      </c>
      <c r="B340" s="1">
        <v>40272.291655092595</v>
      </c>
      <c r="C340" s="1">
        <f t="shared" si="60"/>
        <v>40179</v>
      </c>
      <c r="D340" s="4">
        <f t="shared" si="61"/>
        <v>0.25833333333333336</v>
      </c>
      <c r="E340" s="3">
        <f t="shared" si="62"/>
        <v>2010</v>
      </c>
      <c r="F340" s="3">
        <f t="shared" si="63"/>
        <v>4</v>
      </c>
      <c r="G340" s="3">
        <f t="shared" si="64"/>
        <v>4</v>
      </c>
      <c r="H340" s="3">
        <f t="shared" si="65"/>
        <v>6</v>
      </c>
      <c r="I340" s="3">
        <f t="shared" si="66"/>
        <v>59</v>
      </c>
      <c r="J340" s="3">
        <f t="shared" si="67"/>
        <v>1</v>
      </c>
      <c r="K340" s="3" t="str">
        <f>IF(AND(D340&gt;='Season Lookup'!$D$15,D340&lt;'Season Lookup'!$D$16),"Spring",IF(AND(D340&gt;='Season Lookup'!$D$16,D340&lt;'Season Lookup'!$D$17),"Summer",IF(AND(D340&gt;='Season Lookup'!$D$17,D340&lt;'Season Lookup'!$D$18),"Fall",IF(OR(D340&gt;='Season Lookup'!$D$18,D340&lt;'Season Lookup'!$D$15),"Winter"))))</f>
        <v>Spring</v>
      </c>
      <c r="L340" s="3" t="str">
        <f>VLOOKUP(F340,'Season Lookup'!$A$1:$B$13,2,0)</f>
        <v>Spring</v>
      </c>
      <c r="M340" t="s">
        <v>48</v>
      </c>
      <c r="N340" t="s">
        <v>13</v>
      </c>
      <c r="O340" t="s">
        <v>13</v>
      </c>
      <c r="P340" t="str">
        <f t="shared" si="68"/>
        <v>Yes</v>
      </c>
      <c r="Q340" t="str">
        <f t="shared" si="69"/>
        <v>No</v>
      </c>
      <c r="R340" t="str">
        <f t="shared" si="70"/>
        <v>No</v>
      </c>
      <c r="T340" t="s">
        <v>803</v>
      </c>
      <c r="V340" t="str">
        <f t="shared" si="71"/>
        <v>Intersection</v>
      </c>
      <c r="W340" t="s">
        <v>804</v>
      </c>
      <c r="X340">
        <v>0</v>
      </c>
      <c r="Y340">
        <v>0</v>
      </c>
      <c r="Z340" t="s">
        <v>81</v>
      </c>
    </row>
    <row r="341" spans="1:26">
      <c r="A341">
        <v>24023</v>
      </c>
      <c r="B341" s="1">
        <v>40272.458333333336</v>
      </c>
      <c r="C341" s="1">
        <f t="shared" si="60"/>
        <v>40179</v>
      </c>
      <c r="D341" s="4">
        <f t="shared" si="61"/>
        <v>0.25833333333333336</v>
      </c>
      <c r="E341" s="3">
        <f t="shared" si="62"/>
        <v>2010</v>
      </c>
      <c r="F341" s="3">
        <f t="shared" si="63"/>
        <v>4</v>
      </c>
      <c r="G341" s="3">
        <f t="shared" si="64"/>
        <v>4</v>
      </c>
      <c r="H341" s="3">
        <f t="shared" si="65"/>
        <v>11</v>
      </c>
      <c r="I341" s="3">
        <f t="shared" si="66"/>
        <v>0</v>
      </c>
      <c r="J341" s="3">
        <f t="shared" si="67"/>
        <v>1</v>
      </c>
      <c r="K341" s="3" t="str">
        <f>IF(AND(D341&gt;='Season Lookup'!$D$15,D341&lt;'Season Lookup'!$D$16),"Spring",IF(AND(D341&gt;='Season Lookup'!$D$16,D341&lt;'Season Lookup'!$D$17),"Summer",IF(AND(D341&gt;='Season Lookup'!$D$17,D341&lt;'Season Lookup'!$D$18),"Fall",IF(OR(D341&gt;='Season Lookup'!$D$18,D341&lt;'Season Lookup'!$D$15),"Winter"))))</f>
        <v>Spring</v>
      </c>
      <c r="L341" s="3" t="str">
        <f>VLOOKUP(F341,'Season Lookup'!$A$1:$B$13,2,0)</f>
        <v>Spring</v>
      </c>
      <c r="M341" t="s">
        <v>48</v>
      </c>
      <c r="N341" t="s">
        <v>13</v>
      </c>
      <c r="O341" t="s">
        <v>23</v>
      </c>
      <c r="P341" t="str">
        <f t="shared" si="68"/>
        <v>Yes</v>
      </c>
      <c r="Q341" t="str">
        <f t="shared" si="69"/>
        <v>No</v>
      </c>
      <c r="R341" t="str">
        <f t="shared" si="70"/>
        <v>No</v>
      </c>
      <c r="S341">
        <v>20</v>
      </c>
      <c r="T341" t="s">
        <v>805</v>
      </c>
      <c r="V341" t="str">
        <f t="shared" si="71"/>
        <v>Non Intersection</v>
      </c>
      <c r="W341" t="s">
        <v>806</v>
      </c>
      <c r="X341">
        <v>42.371046</v>
      </c>
      <c r="Y341">
        <v>-71.112119000000007</v>
      </c>
      <c r="Z341" t="s">
        <v>807</v>
      </c>
    </row>
    <row r="342" spans="1:26">
      <c r="A342">
        <v>24004</v>
      </c>
      <c r="B342" s="1">
        <v>40273.104155092595</v>
      </c>
      <c r="C342" s="1">
        <f t="shared" si="60"/>
        <v>40179</v>
      </c>
      <c r="D342" s="4">
        <f t="shared" si="61"/>
        <v>0.26111111111111113</v>
      </c>
      <c r="E342" s="3">
        <f t="shared" si="62"/>
        <v>2010</v>
      </c>
      <c r="F342" s="3">
        <f t="shared" si="63"/>
        <v>4</v>
      </c>
      <c r="G342" s="3">
        <f t="shared" si="64"/>
        <v>5</v>
      </c>
      <c r="H342" s="3">
        <f t="shared" si="65"/>
        <v>2</v>
      </c>
      <c r="I342" s="3">
        <f t="shared" si="66"/>
        <v>29</v>
      </c>
      <c r="J342" s="3">
        <f t="shared" si="67"/>
        <v>2</v>
      </c>
      <c r="K342" s="3" t="str">
        <f>IF(AND(D342&gt;='Season Lookup'!$D$15,D342&lt;'Season Lookup'!$D$16),"Spring",IF(AND(D342&gt;='Season Lookup'!$D$16,D342&lt;'Season Lookup'!$D$17),"Summer",IF(AND(D342&gt;='Season Lookup'!$D$17,D342&lt;'Season Lookup'!$D$18),"Fall",IF(OR(D342&gt;='Season Lookup'!$D$18,D342&lt;'Season Lookup'!$D$15),"Winter"))))</f>
        <v>Spring</v>
      </c>
      <c r="L342" s="3" t="str">
        <f>VLOOKUP(F342,'Season Lookup'!$A$1:$B$13,2,0)</f>
        <v>Spring</v>
      </c>
      <c r="M342" t="s">
        <v>56</v>
      </c>
      <c r="N342" t="s">
        <v>13</v>
      </c>
      <c r="O342" t="s">
        <v>13</v>
      </c>
      <c r="P342" t="str">
        <f t="shared" si="68"/>
        <v>Yes</v>
      </c>
      <c r="Q342" t="str">
        <f t="shared" si="69"/>
        <v>No</v>
      </c>
      <c r="R342" t="str">
        <f t="shared" si="70"/>
        <v>No</v>
      </c>
      <c r="S342">
        <v>374</v>
      </c>
      <c r="T342" t="s">
        <v>342</v>
      </c>
      <c r="V342" t="str">
        <f t="shared" si="71"/>
        <v>Non Intersection</v>
      </c>
      <c r="W342" t="s">
        <v>808</v>
      </c>
      <c r="X342">
        <v>42.374250000000004</v>
      </c>
      <c r="Y342">
        <v>-71.097390000000004</v>
      </c>
      <c r="Z342" t="s">
        <v>809</v>
      </c>
    </row>
    <row r="343" spans="1:26">
      <c r="A343">
        <v>24005</v>
      </c>
      <c r="B343" s="1">
        <v>40273.013888888891</v>
      </c>
      <c r="C343" s="1">
        <f t="shared" si="60"/>
        <v>40179</v>
      </c>
      <c r="D343" s="4">
        <f t="shared" si="61"/>
        <v>0.26111111111111113</v>
      </c>
      <c r="E343" s="3">
        <f t="shared" si="62"/>
        <v>2010</v>
      </c>
      <c r="F343" s="3">
        <f t="shared" si="63"/>
        <v>4</v>
      </c>
      <c r="G343" s="3">
        <f t="shared" si="64"/>
        <v>5</v>
      </c>
      <c r="H343" s="3">
        <f t="shared" si="65"/>
        <v>0</v>
      </c>
      <c r="I343" s="3">
        <f t="shared" si="66"/>
        <v>20</v>
      </c>
      <c r="J343" s="3">
        <f t="shared" si="67"/>
        <v>2</v>
      </c>
      <c r="K343" s="3" t="str">
        <f>IF(AND(D343&gt;='Season Lookup'!$D$15,D343&lt;'Season Lookup'!$D$16),"Spring",IF(AND(D343&gt;='Season Lookup'!$D$16,D343&lt;'Season Lookup'!$D$17),"Summer",IF(AND(D343&gt;='Season Lookup'!$D$17,D343&lt;'Season Lookup'!$D$18),"Fall",IF(OR(D343&gt;='Season Lookup'!$D$18,D343&lt;'Season Lookup'!$D$15),"Winter"))))</f>
        <v>Spring</v>
      </c>
      <c r="L343" s="3" t="str">
        <f>VLOOKUP(F343,'Season Lookup'!$A$1:$B$13,2,0)</f>
        <v>Spring</v>
      </c>
      <c r="M343" t="s">
        <v>56</v>
      </c>
      <c r="N343" t="s">
        <v>13</v>
      </c>
      <c r="O343" t="s">
        <v>13</v>
      </c>
      <c r="P343" t="str">
        <f t="shared" si="68"/>
        <v>Yes</v>
      </c>
      <c r="Q343" t="str">
        <f t="shared" si="69"/>
        <v>No</v>
      </c>
      <c r="R343" t="str">
        <f t="shared" si="70"/>
        <v>No</v>
      </c>
      <c r="T343" t="s">
        <v>105</v>
      </c>
      <c r="U343" t="s">
        <v>288</v>
      </c>
      <c r="V343" t="str">
        <f t="shared" si="71"/>
        <v>Intersection</v>
      </c>
      <c r="W343" t="s">
        <v>289</v>
      </c>
      <c r="X343">
        <v>42.364812000000001</v>
      </c>
      <c r="Y343">
        <v>-71.089386000000005</v>
      </c>
      <c r="Z343" t="s">
        <v>290</v>
      </c>
    </row>
    <row r="344" spans="1:26">
      <c r="A344">
        <v>24006</v>
      </c>
      <c r="B344" s="1">
        <v>40273.385405092595</v>
      </c>
      <c r="C344" s="1">
        <f t="shared" si="60"/>
        <v>40179</v>
      </c>
      <c r="D344" s="4">
        <f t="shared" si="61"/>
        <v>0.26111111111111113</v>
      </c>
      <c r="E344" s="3">
        <f t="shared" si="62"/>
        <v>2010</v>
      </c>
      <c r="F344" s="3">
        <f t="shared" si="63"/>
        <v>4</v>
      </c>
      <c r="G344" s="3">
        <f t="shared" si="64"/>
        <v>5</v>
      </c>
      <c r="H344" s="3">
        <f t="shared" si="65"/>
        <v>9</v>
      </c>
      <c r="I344" s="3">
        <f t="shared" si="66"/>
        <v>14</v>
      </c>
      <c r="J344" s="3">
        <f t="shared" si="67"/>
        <v>2</v>
      </c>
      <c r="K344" s="3" t="str">
        <f>IF(AND(D344&gt;='Season Lookup'!$D$15,D344&lt;'Season Lookup'!$D$16),"Spring",IF(AND(D344&gt;='Season Lookup'!$D$16,D344&lt;'Season Lookup'!$D$17),"Summer",IF(AND(D344&gt;='Season Lookup'!$D$17,D344&lt;'Season Lookup'!$D$18),"Fall",IF(OR(D344&gt;='Season Lookup'!$D$18,D344&lt;'Season Lookup'!$D$15),"Winter"))))</f>
        <v>Spring</v>
      </c>
      <c r="L344" s="3" t="str">
        <f>VLOOKUP(F344,'Season Lookup'!$A$1:$B$13,2,0)</f>
        <v>Spring</v>
      </c>
      <c r="M344" t="s">
        <v>56</v>
      </c>
      <c r="N344" t="s">
        <v>13</v>
      </c>
      <c r="O344" t="s">
        <v>13</v>
      </c>
      <c r="P344" t="str">
        <f t="shared" si="68"/>
        <v>Yes</v>
      </c>
      <c r="Q344" t="str">
        <f t="shared" si="69"/>
        <v>No</v>
      </c>
      <c r="R344" t="str">
        <f t="shared" si="70"/>
        <v>No</v>
      </c>
      <c r="T344" t="s">
        <v>252</v>
      </c>
      <c r="U344" t="s">
        <v>45</v>
      </c>
      <c r="V344" t="str">
        <f t="shared" si="71"/>
        <v>Intersection</v>
      </c>
      <c r="W344" t="s">
        <v>810</v>
      </c>
      <c r="X344">
        <v>42.386164999999998</v>
      </c>
      <c r="Y344">
        <v>-71.130977000000001</v>
      </c>
      <c r="Z344" t="s">
        <v>811</v>
      </c>
    </row>
    <row r="345" spans="1:26">
      <c r="A345">
        <v>24007</v>
      </c>
      <c r="B345" s="1">
        <v>40273.5</v>
      </c>
      <c r="C345" s="1">
        <f t="shared" si="60"/>
        <v>40179</v>
      </c>
      <c r="D345" s="4">
        <f t="shared" si="61"/>
        <v>0.26111111111111113</v>
      </c>
      <c r="E345" s="3">
        <f t="shared" si="62"/>
        <v>2010</v>
      </c>
      <c r="F345" s="3">
        <f t="shared" si="63"/>
        <v>4</v>
      </c>
      <c r="G345" s="3">
        <f t="shared" si="64"/>
        <v>5</v>
      </c>
      <c r="H345" s="3">
        <f t="shared" si="65"/>
        <v>12</v>
      </c>
      <c r="I345" s="3">
        <f t="shared" si="66"/>
        <v>0</v>
      </c>
      <c r="J345" s="3">
        <f t="shared" si="67"/>
        <v>2</v>
      </c>
      <c r="K345" s="3" t="str">
        <f>IF(AND(D345&gt;='Season Lookup'!$D$15,D345&lt;'Season Lookup'!$D$16),"Spring",IF(AND(D345&gt;='Season Lookup'!$D$16,D345&lt;'Season Lookup'!$D$17),"Summer",IF(AND(D345&gt;='Season Lookup'!$D$17,D345&lt;'Season Lookup'!$D$18),"Fall",IF(OR(D345&gt;='Season Lookup'!$D$18,D345&lt;'Season Lookup'!$D$15),"Winter"))))</f>
        <v>Spring</v>
      </c>
      <c r="L345" s="3" t="str">
        <f>VLOOKUP(F345,'Season Lookup'!$A$1:$B$13,2,0)</f>
        <v>Spring</v>
      </c>
      <c r="M345" t="s">
        <v>56</v>
      </c>
      <c r="N345" t="s">
        <v>13</v>
      </c>
      <c r="O345" t="s">
        <v>13</v>
      </c>
      <c r="P345" t="str">
        <f t="shared" si="68"/>
        <v>Yes</v>
      </c>
      <c r="Q345" t="str">
        <f t="shared" si="69"/>
        <v>No</v>
      </c>
      <c r="R345" t="str">
        <f t="shared" si="70"/>
        <v>No</v>
      </c>
      <c r="T345" t="s">
        <v>796</v>
      </c>
      <c r="U345" t="s">
        <v>32</v>
      </c>
      <c r="V345" t="str">
        <f t="shared" si="71"/>
        <v>Intersection</v>
      </c>
      <c r="W345" t="s">
        <v>812</v>
      </c>
      <c r="X345">
        <v>42.362974000000001</v>
      </c>
      <c r="Y345">
        <v>-71.093633999999994</v>
      </c>
      <c r="Z345" t="s">
        <v>813</v>
      </c>
    </row>
    <row r="346" spans="1:26">
      <c r="A346">
        <v>24008</v>
      </c>
      <c r="B346" s="1">
        <v>40273.584710648145</v>
      </c>
      <c r="C346" s="1">
        <f t="shared" si="60"/>
        <v>40179</v>
      </c>
      <c r="D346" s="4">
        <f t="shared" si="61"/>
        <v>0.26111111111111113</v>
      </c>
      <c r="E346" s="3">
        <f t="shared" si="62"/>
        <v>2010</v>
      </c>
      <c r="F346" s="3">
        <f t="shared" si="63"/>
        <v>4</v>
      </c>
      <c r="G346" s="3">
        <f t="shared" si="64"/>
        <v>5</v>
      </c>
      <c r="H346" s="3">
        <f t="shared" si="65"/>
        <v>14</v>
      </c>
      <c r="I346" s="3">
        <f t="shared" si="66"/>
        <v>1</v>
      </c>
      <c r="J346" s="3">
        <f t="shared" si="67"/>
        <v>2</v>
      </c>
      <c r="K346" s="3" t="str">
        <f>IF(AND(D346&gt;='Season Lookup'!$D$15,D346&lt;'Season Lookup'!$D$16),"Spring",IF(AND(D346&gt;='Season Lookup'!$D$16,D346&lt;'Season Lookup'!$D$17),"Summer",IF(AND(D346&gt;='Season Lookup'!$D$17,D346&lt;'Season Lookup'!$D$18),"Fall",IF(OR(D346&gt;='Season Lookup'!$D$18,D346&lt;'Season Lookup'!$D$15),"Winter"))))</f>
        <v>Spring</v>
      </c>
      <c r="L346" s="3" t="str">
        <f>VLOOKUP(F346,'Season Lookup'!$A$1:$B$13,2,0)</f>
        <v>Spring</v>
      </c>
      <c r="M346" t="s">
        <v>56</v>
      </c>
      <c r="N346" t="s">
        <v>13</v>
      </c>
      <c r="O346" t="s">
        <v>13</v>
      </c>
      <c r="P346" t="str">
        <f t="shared" si="68"/>
        <v>Yes</v>
      </c>
      <c r="Q346" t="str">
        <f t="shared" si="69"/>
        <v>No</v>
      </c>
      <c r="R346" t="str">
        <f t="shared" si="70"/>
        <v>No</v>
      </c>
      <c r="T346" t="s">
        <v>410</v>
      </c>
      <c r="U346" t="s">
        <v>814</v>
      </c>
      <c r="V346" t="str">
        <f t="shared" si="71"/>
        <v>Intersection</v>
      </c>
      <c r="W346" t="s">
        <v>815</v>
      </c>
      <c r="X346">
        <v>42.373874999999998</v>
      </c>
      <c r="Y346">
        <v>-71.105023000000003</v>
      </c>
      <c r="Z346" t="s">
        <v>816</v>
      </c>
    </row>
    <row r="347" spans="1:26">
      <c r="A347">
        <v>24010</v>
      </c>
      <c r="B347" s="1">
        <v>40273.951388888891</v>
      </c>
      <c r="C347" s="1">
        <f t="shared" si="60"/>
        <v>40179</v>
      </c>
      <c r="D347" s="4">
        <f t="shared" si="61"/>
        <v>0.26111111111111113</v>
      </c>
      <c r="E347" s="3">
        <f t="shared" si="62"/>
        <v>2010</v>
      </c>
      <c r="F347" s="3">
        <f t="shared" si="63"/>
        <v>4</v>
      </c>
      <c r="G347" s="3">
        <f t="shared" si="64"/>
        <v>5</v>
      </c>
      <c r="H347" s="3">
        <f t="shared" si="65"/>
        <v>22</v>
      </c>
      <c r="I347" s="3">
        <f t="shared" si="66"/>
        <v>50</v>
      </c>
      <c r="J347" s="3">
        <f t="shared" si="67"/>
        <v>2</v>
      </c>
      <c r="K347" s="3" t="str">
        <f>IF(AND(D347&gt;='Season Lookup'!$D$15,D347&lt;'Season Lookup'!$D$16),"Spring",IF(AND(D347&gt;='Season Lookup'!$D$16,D347&lt;'Season Lookup'!$D$17),"Summer",IF(AND(D347&gt;='Season Lookup'!$D$17,D347&lt;'Season Lookup'!$D$18),"Fall",IF(OR(D347&gt;='Season Lookup'!$D$18,D347&lt;'Season Lookup'!$D$15),"Winter"))))</f>
        <v>Spring</v>
      </c>
      <c r="L347" s="3" t="str">
        <f>VLOOKUP(F347,'Season Lookup'!$A$1:$B$13,2,0)</f>
        <v>Spring</v>
      </c>
      <c r="M347" t="s">
        <v>56</v>
      </c>
      <c r="N347" t="s">
        <v>132</v>
      </c>
      <c r="O347" t="s">
        <v>471</v>
      </c>
      <c r="P347" t="str">
        <f t="shared" si="68"/>
        <v>No</v>
      </c>
      <c r="Q347" t="str">
        <f t="shared" si="69"/>
        <v>Yes</v>
      </c>
      <c r="R347" t="str">
        <f t="shared" si="70"/>
        <v>No</v>
      </c>
      <c r="T347" t="s">
        <v>238</v>
      </c>
      <c r="V347" t="str">
        <f t="shared" si="71"/>
        <v>Intersection</v>
      </c>
      <c r="W347" t="s">
        <v>239</v>
      </c>
      <c r="X347">
        <v>0</v>
      </c>
      <c r="Y347">
        <v>0</v>
      </c>
      <c r="Z347" t="s">
        <v>81</v>
      </c>
    </row>
    <row r="348" spans="1:26">
      <c r="A348">
        <v>24011</v>
      </c>
      <c r="B348" s="1">
        <v>40274.46875</v>
      </c>
      <c r="C348" s="1">
        <f t="shared" si="60"/>
        <v>40179</v>
      </c>
      <c r="D348" s="4">
        <f t="shared" si="61"/>
        <v>0.2638888888888889</v>
      </c>
      <c r="E348" s="3">
        <f t="shared" si="62"/>
        <v>2010</v>
      </c>
      <c r="F348" s="3">
        <f t="shared" si="63"/>
        <v>4</v>
      </c>
      <c r="G348" s="3">
        <f t="shared" si="64"/>
        <v>6</v>
      </c>
      <c r="H348" s="3">
        <f t="shared" si="65"/>
        <v>11</v>
      </c>
      <c r="I348" s="3">
        <f t="shared" si="66"/>
        <v>15</v>
      </c>
      <c r="J348" s="3">
        <f t="shared" si="67"/>
        <v>3</v>
      </c>
      <c r="K348" s="3" t="str">
        <f>IF(AND(D348&gt;='Season Lookup'!$D$15,D348&lt;'Season Lookup'!$D$16),"Spring",IF(AND(D348&gt;='Season Lookup'!$D$16,D348&lt;'Season Lookup'!$D$17),"Summer",IF(AND(D348&gt;='Season Lookup'!$D$17,D348&lt;'Season Lookup'!$D$18),"Fall",IF(OR(D348&gt;='Season Lookup'!$D$18,D348&lt;'Season Lookup'!$D$15),"Winter"))))</f>
        <v>Spring</v>
      </c>
      <c r="L348" s="3" t="str">
        <f>VLOOKUP(F348,'Season Lookup'!$A$1:$B$13,2,0)</f>
        <v>Spring</v>
      </c>
      <c r="M348" t="s">
        <v>73</v>
      </c>
      <c r="N348" t="s">
        <v>13</v>
      </c>
      <c r="O348" t="s">
        <v>23</v>
      </c>
      <c r="P348" t="str">
        <f t="shared" si="68"/>
        <v>Yes</v>
      </c>
      <c r="Q348" t="str">
        <f t="shared" si="69"/>
        <v>No</v>
      </c>
      <c r="R348" t="str">
        <f t="shared" si="70"/>
        <v>No</v>
      </c>
      <c r="T348" t="s">
        <v>14</v>
      </c>
      <c r="U348" t="s">
        <v>167</v>
      </c>
      <c r="V348" t="str">
        <f t="shared" si="71"/>
        <v>Intersection</v>
      </c>
      <c r="W348" t="s">
        <v>817</v>
      </c>
      <c r="X348">
        <v>42.381717999999999</v>
      </c>
      <c r="Y348">
        <v>-71.119737999999998</v>
      </c>
      <c r="Z348" t="s">
        <v>818</v>
      </c>
    </row>
    <row r="349" spans="1:26">
      <c r="A349">
        <v>24012</v>
      </c>
      <c r="B349" s="1">
        <v>40274.778460648151</v>
      </c>
      <c r="C349" s="1">
        <f t="shared" si="60"/>
        <v>40179</v>
      </c>
      <c r="D349" s="4">
        <f t="shared" si="61"/>
        <v>0.2638888888888889</v>
      </c>
      <c r="E349" s="3">
        <f t="shared" si="62"/>
        <v>2010</v>
      </c>
      <c r="F349" s="3">
        <f t="shared" si="63"/>
        <v>4</v>
      </c>
      <c r="G349" s="3">
        <f t="shared" si="64"/>
        <v>6</v>
      </c>
      <c r="H349" s="3">
        <f t="shared" si="65"/>
        <v>18</v>
      </c>
      <c r="I349" s="3">
        <f t="shared" si="66"/>
        <v>40</v>
      </c>
      <c r="J349" s="3">
        <f t="shared" si="67"/>
        <v>3</v>
      </c>
      <c r="K349" s="3" t="str">
        <f>IF(AND(D349&gt;='Season Lookup'!$D$15,D349&lt;'Season Lookup'!$D$16),"Spring",IF(AND(D349&gt;='Season Lookup'!$D$16,D349&lt;'Season Lookup'!$D$17),"Summer",IF(AND(D349&gt;='Season Lookup'!$D$17,D349&lt;'Season Lookup'!$D$18),"Fall",IF(OR(D349&gt;='Season Lookup'!$D$18,D349&lt;'Season Lookup'!$D$15),"Winter"))))</f>
        <v>Spring</v>
      </c>
      <c r="L349" s="3" t="str">
        <f>VLOOKUP(F349,'Season Lookup'!$A$1:$B$13,2,0)</f>
        <v>Spring</v>
      </c>
      <c r="M349" t="s">
        <v>73</v>
      </c>
      <c r="N349" t="s">
        <v>132</v>
      </c>
      <c r="O349" t="s">
        <v>13</v>
      </c>
      <c r="P349" t="str">
        <f t="shared" si="68"/>
        <v>Yes</v>
      </c>
      <c r="Q349" t="str">
        <f t="shared" si="69"/>
        <v>Yes</v>
      </c>
      <c r="R349" t="str">
        <f t="shared" si="70"/>
        <v>No</v>
      </c>
      <c r="T349" t="s">
        <v>202</v>
      </c>
      <c r="U349" t="s">
        <v>14</v>
      </c>
      <c r="V349" t="str">
        <f t="shared" si="71"/>
        <v>Intersection</v>
      </c>
      <c r="W349" t="s">
        <v>222</v>
      </c>
      <c r="X349">
        <v>42.360154000000001</v>
      </c>
      <c r="Y349">
        <v>-71.094881999999998</v>
      </c>
      <c r="Z349" t="s">
        <v>223</v>
      </c>
    </row>
    <row r="350" spans="1:26">
      <c r="A350">
        <v>24013</v>
      </c>
      <c r="B350" s="1">
        <v>40274.826388888891</v>
      </c>
      <c r="C350" s="1">
        <f t="shared" si="60"/>
        <v>40179</v>
      </c>
      <c r="D350" s="4">
        <f t="shared" si="61"/>
        <v>0.2638888888888889</v>
      </c>
      <c r="E350" s="3">
        <f t="shared" si="62"/>
        <v>2010</v>
      </c>
      <c r="F350" s="3">
        <f t="shared" si="63"/>
        <v>4</v>
      </c>
      <c r="G350" s="3">
        <f t="shared" si="64"/>
        <v>6</v>
      </c>
      <c r="H350" s="3">
        <f t="shared" si="65"/>
        <v>19</v>
      </c>
      <c r="I350" s="3">
        <f t="shared" si="66"/>
        <v>50</v>
      </c>
      <c r="J350" s="3">
        <f t="shared" si="67"/>
        <v>3</v>
      </c>
      <c r="K350" s="3" t="str">
        <f>IF(AND(D350&gt;='Season Lookup'!$D$15,D350&lt;'Season Lookup'!$D$16),"Spring",IF(AND(D350&gt;='Season Lookup'!$D$16,D350&lt;'Season Lookup'!$D$17),"Summer",IF(AND(D350&gt;='Season Lookup'!$D$17,D350&lt;'Season Lookup'!$D$18),"Fall",IF(OR(D350&gt;='Season Lookup'!$D$18,D350&lt;'Season Lookup'!$D$15),"Winter"))))</f>
        <v>Spring</v>
      </c>
      <c r="L350" s="3" t="str">
        <f>VLOOKUP(F350,'Season Lookup'!$A$1:$B$13,2,0)</f>
        <v>Spring</v>
      </c>
      <c r="M350" t="s">
        <v>73</v>
      </c>
      <c r="N350" t="s">
        <v>13</v>
      </c>
      <c r="O350" t="s">
        <v>152</v>
      </c>
      <c r="P350" t="str">
        <f t="shared" si="68"/>
        <v>Yes</v>
      </c>
      <c r="Q350" t="str">
        <f t="shared" si="69"/>
        <v>No</v>
      </c>
      <c r="R350" t="str">
        <f t="shared" si="70"/>
        <v>Yes</v>
      </c>
      <c r="S350">
        <v>247</v>
      </c>
      <c r="T350" t="s">
        <v>342</v>
      </c>
      <c r="V350" t="str">
        <f t="shared" si="71"/>
        <v>Non Intersection</v>
      </c>
      <c r="W350" t="s">
        <v>819</v>
      </c>
      <c r="X350">
        <v>42.371492000000003</v>
      </c>
      <c r="Y350">
        <v>-71.099917000000005</v>
      </c>
      <c r="Z350" t="s">
        <v>820</v>
      </c>
    </row>
    <row r="351" spans="1:26">
      <c r="A351">
        <v>24014</v>
      </c>
      <c r="B351" s="1">
        <v>40275.231238425928</v>
      </c>
      <c r="C351" s="1">
        <f t="shared" si="60"/>
        <v>40179</v>
      </c>
      <c r="D351" s="4">
        <f t="shared" si="61"/>
        <v>0.26666666666666666</v>
      </c>
      <c r="E351" s="3">
        <f t="shared" si="62"/>
        <v>2010</v>
      </c>
      <c r="F351" s="3">
        <f t="shared" si="63"/>
        <v>4</v>
      </c>
      <c r="G351" s="3">
        <f t="shared" si="64"/>
        <v>7</v>
      </c>
      <c r="H351" s="3">
        <f t="shared" si="65"/>
        <v>5</v>
      </c>
      <c r="I351" s="3">
        <f t="shared" si="66"/>
        <v>32</v>
      </c>
      <c r="J351" s="3">
        <f t="shared" si="67"/>
        <v>4</v>
      </c>
      <c r="K351" s="3" t="str">
        <f>IF(AND(D351&gt;='Season Lookup'!$D$15,D351&lt;'Season Lookup'!$D$16),"Spring",IF(AND(D351&gt;='Season Lookup'!$D$16,D351&lt;'Season Lookup'!$D$17),"Summer",IF(AND(D351&gt;='Season Lookup'!$D$17,D351&lt;'Season Lookup'!$D$18),"Fall",IF(OR(D351&gt;='Season Lookup'!$D$18,D351&lt;'Season Lookup'!$D$15),"Winter"))))</f>
        <v>Spring</v>
      </c>
      <c r="L351" s="3" t="str">
        <f>VLOOKUP(F351,'Season Lookup'!$A$1:$B$13,2,0)</f>
        <v>Spring</v>
      </c>
      <c r="M351" t="s">
        <v>82</v>
      </c>
      <c r="N351" t="s">
        <v>13</v>
      </c>
      <c r="O351" t="s">
        <v>13</v>
      </c>
      <c r="P351" t="str">
        <f t="shared" si="68"/>
        <v>Yes</v>
      </c>
      <c r="Q351" t="str">
        <f t="shared" si="69"/>
        <v>No</v>
      </c>
      <c r="R351" t="str">
        <f t="shared" si="70"/>
        <v>No</v>
      </c>
      <c r="T351" t="s">
        <v>178</v>
      </c>
      <c r="V351" t="str">
        <f t="shared" si="71"/>
        <v>Intersection</v>
      </c>
      <c r="W351" t="s">
        <v>576</v>
      </c>
      <c r="X351">
        <v>0</v>
      </c>
      <c r="Y351">
        <v>0</v>
      </c>
      <c r="Z351" t="s">
        <v>81</v>
      </c>
    </row>
    <row r="352" spans="1:26">
      <c r="A352">
        <v>24015</v>
      </c>
      <c r="B352" s="1">
        <v>40275.720821759256</v>
      </c>
      <c r="C352" s="1">
        <f t="shared" si="60"/>
        <v>40179</v>
      </c>
      <c r="D352" s="4">
        <f t="shared" si="61"/>
        <v>0.26666666666666666</v>
      </c>
      <c r="E352" s="3">
        <f t="shared" si="62"/>
        <v>2010</v>
      </c>
      <c r="F352" s="3">
        <f t="shared" si="63"/>
        <v>4</v>
      </c>
      <c r="G352" s="3">
        <f t="shared" si="64"/>
        <v>7</v>
      </c>
      <c r="H352" s="3">
        <f t="shared" si="65"/>
        <v>17</v>
      </c>
      <c r="I352" s="3">
        <f t="shared" si="66"/>
        <v>17</v>
      </c>
      <c r="J352" s="3">
        <f t="shared" si="67"/>
        <v>4</v>
      </c>
      <c r="K352" s="3" t="str">
        <f>IF(AND(D352&gt;='Season Lookup'!$D$15,D352&lt;'Season Lookup'!$D$16),"Spring",IF(AND(D352&gt;='Season Lookup'!$D$16,D352&lt;'Season Lookup'!$D$17),"Summer",IF(AND(D352&gt;='Season Lookup'!$D$17,D352&lt;'Season Lookup'!$D$18),"Fall",IF(OR(D352&gt;='Season Lookup'!$D$18,D352&lt;'Season Lookup'!$D$15),"Winter"))))</f>
        <v>Spring</v>
      </c>
      <c r="L352" s="3" t="str">
        <f>VLOOKUP(F352,'Season Lookup'!$A$1:$B$13,2,0)</f>
        <v>Spring</v>
      </c>
      <c r="M352" t="s">
        <v>82</v>
      </c>
      <c r="N352" t="s">
        <v>13</v>
      </c>
      <c r="O352" t="s">
        <v>132</v>
      </c>
      <c r="P352" t="str">
        <f t="shared" si="68"/>
        <v>Yes</v>
      </c>
      <c r="Q352" t="str">
        <f t="shared" si="69"/>
        <v>Yes</v>
      </c>
      <c r="R352" t="str">
        <f t="shared" si="70"/>
        <v>No</v>
      </c>
      <c r="T352" t="s">
        <v>19</v>
      </c>
      <c r="U352" t="s">
        <v>342</v>
      </c>
      <c r="V352" t="str">
        <f t="shared" si="71"/>
        <v>Intersection</v>
      </c>
      <c r="W352" t="s">
        <v>821</v>
      </c>
      <c r="X352">
        <v>42.373379999999997</v>
      </c>
      <c r="Y352">
        <v>-71.098140000000001</v>
      </c>
      <c r="Z352" t="s">
        <v>822</v>
      </c>
    </row>
    <row r="353" spans="1:26">
      <c r="A353">
        <v>24016</v>
      </c>
      <c r="B353" s="1">
        <v>40275.381944444445</v>
      </c>
      <c r="C353" s="1">
        <f t="shared" si="60"/>
        <v>40179</v>
      </c>
      <c r="D353" s="4">
        <f t="shared" si="61"/>
        <v>0.26666666666666666</v>
      </c>
      <c r="E353" s="3">
        <f t="shared" si="62"/>
        <v>2010</v>
      </c>
      <c r="F353" s="3">
        <f t="shared" si="63"/>
        <v>4</v>
      </c>
      <c r="G353" s="3">
        <f t="shared" si="64"/>
        <v>7</v>
      </c>
      <c r="H353" s="3">
        <f t="shared" si="65"/>
        <v>9</v>
      </c>
      <c r="I353" s="3">
        <f t="shared" si="66"/>
        <v>10</v>
      </c>
      <c r="J353" s="3">
        <f t="shared" si="67"/>
        <v>4</v>
      </c>
      <c r="K353" s="3" t="str">
        <f>IF(AND(D353&gt;='Season Lookup'!$D$15,D353&lt;'Season Lookup'!$D$16),"Spring",IF(AND(D353&gt;='Season Lookup'!$D$16,D353&lt;'Season Lookup'!$D$17),"Summer",IF(AND(D353&gt;='Season Lookup'!$D$17,D353&lt;'Season Lookup'!$D$18),"Fall",IF(OR(D353&gt;='Season Lookup'!$D$18,D353&lt;'Season Lookup'!$D$15),"Winter"))))</f>
        <v>Spring</v>
      </c>
      <c r="L353" s="3" t="str">
        <f>VLOOKUP(F353,'Season Lookup'!$A$1:$B$13,2,0)</f>
        <v>Spring</v>
      </c>
      <c r="M353" t="s">
        <v>82</v>
      </c>
      <c r="N353" t="s">
        <v>13</v>
      </c>
      <c r="O353" t="s">
        <v>23</v>
      </c>
      <c r="P353" t="str">
        <f t="shared" si="68"/>
        <v>Yes</v>
      </c>
      <c r="Q353" t="str">
        <f t="shared" si="69"/>
        <v>No</v>
      </c>
      <c r="R353" t="str">
        <f t="shared" si="70"/>
        <v>No</v>
      </c>
      <c r="S353">
        <v>575</v>
      </c>
      <c r="T353" t="s">
        <v>198</v>
      </c>
      <c r="V353" t="str">
        <f t="shared" si="71"/>
        <v>Non Intersection</v>
      </c>
      <c r="W353" t="s">
        <v>823</v>
      </c>
      <c r="X353">
        <v>42.375576000000002</v>
      </c>
      <c r="Y353">
        <v>-71.144447999999997</v>
      </c>
      <c r="Z353" t="s">
        <v>824</v>
      </c>
    </row>
    <row r="354" spans="1:26">
      <c r="A354">
        <v>24017</v>
      </c>
      <c r="B354" s="1">
        <v>40275.666655092595</v>
      </c>
      <c r="C354" s="1">
        <f t="shared" si="60"/>
        <v>40179</v>
      </c>
      <c r="D354" s="4">
        <f t="shared" si="61"/>
        <v>0.26666666666666666</v>
      </c>
      <c r="E354" s="3">
        <f t="shared" si="62"/>
        <v>2010</v>
      </c>
      <c r="F354" s="3">
        <f t="shared" si="63"/>
        <v>4</v>
      </c>
      <c r="G354" s="3">
        <f t="shared" si="64"/>
        <v>7</v>
      </c>
      <c r="H354" s="3">
        <f t="shared" si="65"/>
        <v>15</v>
      </c>
      <c r="I354" s="3">
        <f t="shared" si="66"/>
        <v>59</v>
      </c>
      <c r="J354" s="3">
        <f t="shared" si="67"/>
        <v>4</v>
      </c>
      <c r="K354" s="3" t="str">
        <f>IF(AND(D354&gt;='Season Lookup'!$D$15,D354&lt;'Season Lookup'!$D$16),"Spring",IF(AND(D354&gt;='Season Lookup'!$D$16,D354&lt;'Season Lookup'!$D$17),"Summer",IF(AND(D354&gt;='Season Lookup'!$D$17,D354&lt;'Season Lookup'!$D$18),"Fall",IF(OR(D354&gt;='Season Lookup'!$D$18,D354&lt;'Season Lookup'!$D$15),"Winter"))))</f>
        <v>Spring</v>
      </c>
      <c r="L354" s="3" t="str">
        <f>VLOOKUP(F354,'Season Lookup'!$A$1:$B$13,2,0)</f>
        <v>Spring</v>
      </c>
      <c r="M354" t="s">
        <v>82</v>
      </c>
      <c r="N354" t="s">
        <v>13</v>
      </c>
      <c r="O354" t="s">
        <v>23</v>
      </c>
      <c r="P354" t="str">
        <f t="shared" si="68"/>
        <v>Yes</v>
      </c>
      <c r="Q354" t="str">
        <f t="shared" si="69"/>
        <v>No</v>
      </c>
      <c r="R354" t="str">
        <f t="shared" si="70"/>
        <v>No</v>
      </c>
      <c r="S354">
        <v>149</v>
      </c>
      <c r="T354" t="s">
        <v>170</v>
      </c>
      <c r="V354" t="str">
        <f t="shared" si="71"/>
        <v>Non Intersection</v>
      </c>
      <c r="W354" t="s">
        <v>720</v>
      </c>
      <c r="X354">
        <v>42.393956000000003</v>
      </c>
      <c r="Y354">
        <v>-71.140613000000002</v>
      </c>
      <c r="Z354" t="s">
        <v>721</v>
      </c>
    </row>
    <row r="355" spans="1:26">
      <c r="A355">
        <v>24018</v>
      </c>
      <c r="B355" s="1">
        <v>40275.98609953704</v>
      </c>
      <c r="C355" s="1">
        <f t="shared" si="60"/>
        <v>40179</v>
      </c>
      <c r="D355" s="4">
        <f t="shared" si="61"/>
        <v>0.26666666666666666</v>
      </c>
      <c r="E355" s="3">
        <f t="shared" si="62"/>
        <v>2010</v>
      </c>
      <c r="F355" s="3">
        <f t="shared" si="63"/>
        <v>4</v>
      </c>
      <c r="G355" s="3">
        <f t="shared" si="64"/>
        <v>7</v>
      </c>
      <c r="H355" s="3">
        <f t="shared" si="65"/>
        <v>23</v>
      </c>
      <c r="I355" s="3">
        <f t="shared" si="66"/>
        <v>39</v>
      </c>
      <c r="J355" s="3">
        <f t="shared" si="67"/>
        <v>4</v>
      </c>
      <c r="K355" s="3" t="str">
        <f>IF(AND(D355&gt;='Season Lookup'!$D$15,D355&lt;'Season Lookup'!$D$16),"Spring",IF(AND(D355&gt;='Season Lookup'!$D$16,D355&lt;'Season Lookup'!$D$17),"Summer",IF(AND(D355&gt;='Season Lookup'!$D$17,D355&lt;'Season Lookup'!$D$18),"Fall",IF(OR(D355&gt;='Season Lookup'!$D$18,D355&lt;'Season Lookup'!$D$15),"Winter"))))</f>
        <v>Spring</v>
      </c>
      <c r="L355" s="3" t="str">
        <f>VLOOKUP(F355,'Season Lookup'!$A$1:$B$13,2,0)</f>
        <v>Spring</v>
      </c>
      <c r="M355" t="s">
        <v>82</v>
      </c>
      <c r="N355" t="s">
        <v>13</v>
      </c>
      <c r="O355" t="s">
        <v>23</v>
      </c>
      <c r="P355" t="str">
        <f t="shared" si="68"/>
        <v>Yes</v>
      </c>
      <c r="Q355" t="str">
        <f t="shared" si="69"/>
        <v>No</v>
      </c>
      <c r="R355" t="str">
        <f t="shared" si="70"/>
        <v>No</v>
      </c>
      <c r="T355" t="s">
        <v>252</v>
      </c>
      <c r="U355" t="s">
        <v>825</v>
      </c>
      <c r="V355" t="str">
        <f t="shared" si="71"/>
        <v>Intersection</v>
      </c>
      <c r="W355" t="s">
        <v>826</v>
      </c>
      <c r="X355">
        <v>42.387875999999999</v>
      </c>
      <c r="Y355">
        <v>-71.126001000000002</v>
      </c>
      <c r="Z355" t="s">
        <v>827</v>
      </c>
    </row>
    <row r="356" spans="1:26">
      <c r="A356">
        <v>24019</v>
      </c>
      <c r="B356" s="1">
        <v>40276.565960648149</v>
      </c>
      <c r="C356" s="1">
        <f t="shared" si="60"/>
        <v>40179</v>
      </c>
      <c r="D356" s="4">
        <f t="shared" si="61"/>
        <v>0.26944444444444443</v>
      </c>
      <c r="E356" s="3">
        <f t="shared" si="62"/>
        <v>2010</v>
      </c>
      <c r="F356" s="3">
        <f t="shared" si="63"/>
        <v>4</v>
      </c>
      <c r="G356" s="3">
        <f t="shared" si="64"/>
        <v>8</v>
      </c>
      <c r="H356" s="3">
        <f t="shared" si="65"/>
        <v>13</v>
      </c>
      <c r="I356" s="3">
        <f t="shared" si="66"/>
        <v>34</v>
      </c>
      <c r="J356" s="3">
        <f t="shared" si="67"/>
        <v>5</v>
      </c>
      <c r="K356" s="3" t="str">
        <f>IF(AND(D356&gt;='Season Lookup'!$D$15,D356&lt;'Season Lookup'!$D$16),"Spring",IF(AND(D356&gt;='Season Lookup'!$D$16,D356&lt;'Season Lookup'!$D$17),"Summer",IF(AND(D356&gt;='Season Lookup'!$D$17,D356&lt;'Season Lookup'!$D$18),"Fall",IF(OR(D356&gt;='Season Lookup'!$D$18,D356&lt;'Season Lookup'!$D$15),"Winter"))))</f>
        <v>Spring</v>
      </c>
      <c r="L356" s="3" t="str">
        <f>VLOOKUP(F356,'Season Lookup'!$A$1:$B$13,2,0)</f>
        <v>Spring</v>
      </c>
      <c r="M356" t="s">
        <v>78</v>
      </c>
      <c r="N356" t="s">
        <v>13</v>
      </c>
      <c r="O356" t="s">
        <v>132</v>
      </c>
      <c r="P356" t="str">
        <f t="shared" si="68"/>
        <v>Yes</v>
      </c>
      <c r="Q356" t="str">
        <f t="shared" si="69"/>
        <v>Yes</v>
      </c>
      <c r="R356" t="str">
        <f t="shared" si="70"/>
        <v>No</v>
      </c>
      <c r="T356" t="s">
        <v>74</v>
      </c>
      <c r="U356" t="s">
        <v>342</v>
      </c>
      <c r="V356" t="str">
        <f t="shared" si="71"/>
        <v>Intersection</v>
      </c>
      <c r="W356" t="s">
        <v>462</v>
      </c>
      <c r="X356">
        <v>42.372202000000001</v>
      </c>
      <c r="Y356">
        <v>-71.098974999999996</v>
      </c>
      <c r="Z356" t="s">
        <v>463</v>
      </c>
    </row>
    <row r="357" spans="1:26">
      <c r="A357">
        <v>24020</v>
      </c>
      <c r="B357" s="1">
        <v>40276.625</v>
      </c>
      <c r="C357" s="1">
        <f t="shared" si="60"/>
        <v>40179</v>
      </c>
      <c r="D357" s="4">
        <f t="shared" si="61"/>
        <v>0.26944444444444443</v>
      </c>
      <c r="E357" s="3">
        <f t="shared" si="62"/>
        <v>2010</v>
      </c>
      <c r="F357" s="3">
        <f t="shared" si="63"/>
        <v>4</v>
      </c>
      <c r="G357" s="3">
        <f t="shared" si="64"/>
        <v>8</v>
      </c>
      <c r="H357" s="3">
        <f t="shared" si="65"/>
        <v>15</v>
      </c>
      <c r="I357" s="3">
        <f t="shared" si="66"/>
        <v>0</v>
      </c>
      <c r="J357" s="3">
        <f t="shared" si="67"/>
        <v>5</v>
      </c>
      <c r="K357" s="3" t="str">
        <f>IF(AND(D357&gt;='Season Lookup'!$D$15,D357&lt;'Season Lookup'!$D$16),"Spring",IF(AND(D357&gt;='Season Lookup'!$D$16,D357&lt;'Season Lookup'!$D$17),"Summer",IF(AND(D357&gt;='Season Lookup'!$D$17,D357&lt;'Season Lookup'!$D$18),"Fall",IF(OR(D357&gt;='Season Lookup'!$D$18,D357&lt;'Season Lookup'!$D$15),"Winter"))))</f>
        <v>Spring</v>
      </c>
      <c r="L357" s="3" t="str">
        <f>VLOOKUP(F357,'Season Lookup'!$A$1:$B$13,2,0)</f>
        <v>Spring</v>
      </c>
      <c r="M357" t="s">
        <v>78</v>
      </c>
      <c r="N357" t="s">
        <v>13</v>
      </c>
      <c r="O357" t="s">
        <v>13</v>
      </c>
      <c r="P357" t="str">
        <f t="shared" si="68"/>
        <v>Yes</v>
      </c>
      <c r="Q357" t="str">
        <f t="shared" si="69"/>
        <v>No</v>
      </c>
      <c r="R357" t="str">
        <f t="shared" si="70"/>
        <v>No</v>
      </c>
      <c r="S357">
        <v>340</v>
      </c>
      <c r="T357" t="s">
        <v>41</v>
      </c>
      <c r="V357" t="str">
        <f t="shared" si="71"/>
        <v>Non Intersection</v>
      </c>
      <c r="W357" t="s">
        <v>696</v>
      </c>
      <c r="X357">
        <v>42.361142000000001</v>
      </c>
      <c r="Y357">
        <v>-71.114151000000007</v>
      </c>
      <c r="Z357" t="s">
        <v>697</v>
      </c>
    </row>
    <row r="358" spans="1:26">
      <c r="A358">
        <v>24021</v>
      </c>
      <c r="B358" s="1">
        <v>40276.652777777781</v>
      </c>
      <c r="C358" s="1">
        <f t="shared" si="60"/>
        <v>40179</v>
      </c>
      <c r="D358" s="4">
        <f t="shared" si="61"/>
        <v>0.26944444444444443</v>
      </c>
      <c r="E358" s="3">
        <f t="shared" si="62"/>
        <v>2010</v>
      </c>
      <c r="F358" s="3">
        <f t="shared" si="63"/>
        <v>4</v>
      </c>
      <c r="G358" s="3">
        <f t="shared" si="64"/>
        <v>8</v>
      </c>
      <c r="H358" s="3">
        <f t="shared" si="65"/>
        <v>15</v>
      </c>
      <c r="I358" s="3">
        <f t="shared" si="66"/>
        <v>40</v>
      </c>
      <c r="J358" s="3">
        <f t="shared" si="67"/>
        <v>5</v>
      </c>
      <c r="K358" s="3" t="str">
        <f>IF(AND(D358&gt;='Season Lookup'!$D$15,D358&lt;'Season Lookup'!$D$16),"Spring",IF(AND(D358&gt;='Season Lookup'!$D$16,D358&lt;'Season Lookup'!$D$17),"Summer",IF(AND(D358&gt;='Season Lookup'!$D$17,D358&lt;'Season Lookup'!$D$18),"Fall",IF(OR(D358&gt;='Season Lookup'!$D$18,D358&lt;'Season Lookup'!$D$15),"Winter"))))</f>
        <v>Spring</v>
      </c>
      <c r="L358" s="3" t="str">
        <f>VLOOKUP(F358,'Season Lookup'!$A$1:$B$13,2,0)</f>
        <v>Spring</v>
      </c>
      <c r="M358" t="s">
        <v>78</v>
      </c>
      <c r="N358" t="s">
        <v>13</v>
      </c>
      <c r="O358" t="s">
        <v>23</v>
      </c>
      <c r="P358" t="str">
        <f t="shared" si="68"/>
        <v>Yes</v>
      </c>
      <c r="Q358" t="str">
        <f t="shared" si="69"/>
        <v>No</v>
      </c>
      <c r="R358" t="str">
        <f t="shared" si="70"/>
        <v>No</v>
      </c>
      <c r="S358">
        <v>200</v>
      </c>
      <c r="T358" t="s">
        <v>105</v>
      </c>
      <c r="V358" t="str">
        <f t="shared" si="71"/>
        <v>Non Intersection</v>
      </c>
      <c r="W358" t="s">
        <v>828</v>
      </c>
      <c r="X358">
        <v>42.365991000000001</v>
      </c>
      <c r="Y358">
        <v>-71.092848000000004</v>
      </c>
      <c r="Z358" t="s">
        <v>829</v>
      </c>
    </row>
    <row r="359" spans="1:26">
      <c r="A359">
        <v>24022</v>
      </c>
      <c r="B359" s="1">
        <v>40276.725694444445</v>
      </c>
      <c r="C359" s="1">
        <f t="shared" si="60"/>
        <v>40179</v>
      </c>
      <c r="D359" s="4">
        <f t="shared" si="61"/>
        <v>0.26944444444444443</v>
      </c>
      <c r="E359" s="3">
        <f t="shared" si="62"/>
        <v>2010</v>
      </c>
      <c r="F359" s="3">
        <f t="shared" si="63"/>
        <v>4</v>
      </c>
      <c r="G359" s="3">
        <f t="shared" si="64"/>
        <v>8</v>
      </c>
      <c r="H359" s="3">
        <f t="shared" si="65"/>
        <v>17</v>
      </c>
      <c r="I359" s="3">
        <f t="shared" si="66"/>
        <v>25</v>
      </c>
      <c r="J359" s="3">
        <f t="shared" si="67"/>
        <v>5</v>
      </c>
      <c r="K359" s="3" t="str">
        <f>IF(AND(D359&gt;='Season Lookup'!$D$15,D359&lt;'Season Lookup'!$D$16),"Spring",IF(AND(D359&gt;='Season Lookup'!$D$16,D359&lt;'Season Lookup'!$D$17),"Summer",IF(AND(D359&gt;='Season Lookup'!$D$17,D359&lt;'Season Lookup'!$D$18),"Fall",IF(OR(D359&gt;='Season Lookup'!$D$18,D359&lt;'Season Lookup'!$D$15),"Winter"))))</f>
        <v>Spring</v>
      </c>
      <c r="L359" s="3" t="str">
        <f>VLOOKUP(F359,'Season Lookup'!$A$1:$B$13,2,0)</f>
        <v>Spring</v>
      </c>
      <c r="M359" t="s">
        <v>78</v>
      </c>
      <c r="N359" t="s">
        <v>13</v>
      </c>
      <c r="O359" t="s">
        <v>132</v>
      </c>
      <c r="P359" t="str">
        <f t="shared" si="68"/>
        <v>Yes</v>
      </c>
      <c r="Q359" t="str">
        <f t="shared" si="69"/>
        <v>Yes</v>
      </c>
      <c r="R359" t="str">
        <f t="shared" si="70"/>
        <v>No</v>
      </c>
      <c r="S359">
        <v>576</v>
      </c>
      <c r="T359" t="s">
        <v>14</v>
      </c>
      <c r="V359" t="str">
        <f t="shared" si="71"/>
        <v>Non Intersection</v>
      </c>
      <c r="W359" t="s">
        <v>830</v>
      </c>
      <c r="X359">
        <v>42.364778999999999</v>
      </c>
      <c r="Y359">
        <v>-71.102991000000003</v>
      </c>
      <c r="Z359" t="s">
        <v>831</v>
      </c>
    </row>
    <row r="360" spans="1:26">
      <c r="A360">
        <v>24040</v>
      </c>
      <c r="B360" s="1">
        <v>40276.479155092595</v>
      </c>
      <c r="C360" s="1">
        <f t="shared" si="60"/>
        <v>40179</v>
      </c>
      <c r="D360" s="4">
        <f t="shared" si="61"/>
        <v>0.26944444444444443</v>
      </c>
      <c r="E360" s="3">
        <f t="shared" si="62"/>
        <v>2010</v>
      </c>
      <c r="F360" s="3">
        <f t="shared" si="63"/>
        <v>4</v>
      </c>
      <c r="G360" s="3">
        <f t="shared" si="64"/>
        <v>8</v>
      </c>
      <c r="H360" s="3">
        <f t="shared" si="65"/>
        <v>11</v>
      </c>
      <c r="I360" s="3">
        <f t="shared" si="66"/>
        <v>29</v>
      </c>
      <c r="J360" s="3">
        <f t="shared" si="67"/>
        <v>5</v>
      </c>
      <c r="K360" s="3" t="str">
        <f>IF(AND(D360&gt;='Season Lookup'!$D$15,D360&lt;'Season Lookup'!$D$16),"Spring",IF(AND(D360&gt;='Season Lookup'!$D$16,D360&lt;'Season Lookup'!$D$17),"Summer",IF(AND(D360&gt;='Season Lookup'!$D$17,D360&lt;'Season Lookup'!$D$18),"Fall",IF(OR(D360&gt;='Season Lookup'!$D$18,D360&lt;'Season Lookup'!$D$15),"Winter"))))</f>
        <v>Spring</v>
      </c>
      <c r="L360" s="3" t="str">
        <f>VLOOKUP(F360,'Season Lookup'!$A$1:$B$13,2,0)</f>
        <v>Spring</v>
      </c>
      <c r="M360" t="s">
        <v>78</v>
      </c>
      <c r="N360" t="s">
        <v>13</v>
      </c>
      <c r="O360" t="s">
        <v>13</v>
      </c>
      <c r="P360" t="str">
        <f t="shared" si="68"/>
        <v>Yes</v>
      </c>
      <c r="Q360" t="str">
        <f t="shared" si="69"/>
        <v>No</v>
      </c>
      <c r="R360" t="str">
        <f t="shared" si="70"/>
        <v>No</v>
      </c>
      <c r="T360" t="s">
        <v>832</v>
      </c>
      <c r="U360" t="s">
        <v>178</v>
      </c>
      <c r="V360" t="str">
        <f t="shared" si="71"/>
        <v>Intersection</v>
      </c>
      <c r="W360" t="s">
        <v>833</v>
      </c>
      <c r="X360">
        <v>42.361733000000001</v>
      </c>
      <c r="Y360">
        <v>-71.110910000000004</v>
      </c>
      <c r="Z360" t="s">
        <v>834</v>
      </c>
    </row>
    <row r="361" spans="1:26">
      <c r="A361">
        <v>24024</v>
      </c>
      <c r="B361" s="1">
        <v>40277.103472222225</v>
      </c>
      <c r="C361" s="1">
        <f t="shared" si="60"/>
        <v>40179</v>
      </c>
      <c r="D361" s="4">
        <f t="shared" si="61"/>
        <v>0.2722222222222222</v>
      </c>
      <c r="E361" s="3">
        <f t="shared" si="62"/>
        <v>2010</v>
      </c>
      <c r="F361" s="3">
        <f t="shared" si="63"/>
        <v>4</v>
      </c>
      <c r="G361" s="3">
        <f t="shared" si="64"/>
        <v>9</v>
      </c>
      <c r="H361" s="3">
        <f t="shared" si="65"/>
        <v>2</v>
      </c>
      <c r="I361" s="3">
        <f t="shared" si="66"/>
        <v>29</v>
      </c>
      <c r="J361" s="3">
        <f t="shared" si="67"/>
        <v>6</v>
      </c>
      <c r="K361" s="3" t="str">
        <f>IF(AND(D361&gt;='Season Lookup'!$D$15,D361&lt;'Season Lookup'!$D$16),"Spring",IF(AND(D361&gt;='Season Lookup'!$D$16,D361&lt;'Season Lookup'!$D$17),"Summer",IF(AND(D361&gt;='Season Lookup'!$D$17,D361&lt;'Season Lookup'!$D$18),"Fall",IF(OR(D361&gt;='Season Lookup'!$D$18,D361&lt;'Season Lookup'!$D$15),"Winter"))))</f>
        <v>Spring</v>
      </c>
      <c r="L361" s="3" t="str">
        <f>VLOOKUP(F361,'Season Lookup'!$A$1:$B$13,2,0)</f>
        <v>Spring</v>
      </c>
      <c r="M361" t="s">
        <v>12</v>
      </c>
      <c r="N361" t="s">
        <v>13</v>
      </c>
      <c r="O361" t="s">
        <v>13</v>
      </c>
      <c r="P361" t="str">
        <f t="shared" si="68"/>
        <v>Yes</v>
      </c>
      <c r="Q361" t="str">
        <f t="shared" si="69"/>
        <v>No</v>
      </c>
      <c r="R361" t="str">
        <f t="shared" si="70"/>
        <v>No</v>
      </c>
      <c r="T361" t="s">
        <v>195</v>
      </c>
      <c r="U361" t="s">
        <v>835</v>
      </c>
      <c r="V361" t="str">
        <f t="shared" si="71"/>
        <v>Intersection</v>
      </c>
      <c r="W361" t="s">
        <v>836</v>
      </c>
      <c r="X361">
        <v>42.358376999999997</v>
      </c>
      <c r="Y361">
        <v>-71.104875000000007</v>
      </c>
      <c r="Z361" t="s">
        <v>837</v>
      </c>
    </row>
    <row r="362" spans="1:26">
      <c r="A362">
        <v>24025</v>
      </c>
      <c r="B362" s="1">
        <v>40277.324988425928</v>
      </c>
      <c r="C362" s="1">
        <f t="shared" si="60"/>
        <v>40179</v>
      </c>
      <c r="D362" s="4">
        <f t="shared" si="61"/>
        <v>0.2722222222222222</v>
      </c>
      <c r="E362" s="3">
        <f t="shared" si="62"/>
        <v>2010</v>
      </c>
      <c r="F362" s="3">
        <f t="shared" si="63"/>
        <v>4</v>
      </c>
      <c r="G362" s="3">
        <f t="shared" si="64"/>
        <v>9</v>
      </c>
      <c r="H362" s="3">
        <f t="shared" si="65"/>
        <v>7</v>
      </c>
      <c r="I362" s="3">
        <f t="shared" si="66"/>
        <v>47</v>
      </c>
      <c r="J362" s="3">
        <f t="shared" si="67"/>
        <v>6</v>
      </c>
      <c r="K362" s="3" t="str">
        <f>IF(AND(D362&gt;='Season Lookup'!$D$15,D362&lt;'Season Lookup'!$D$16),"Spring",IF(AND(D362&gt;='Season Lookup'!$D$16,D362&lt;'Season Lookup'!$D$17),"Summer",IF(AND(D362&gt;='Season Lookup'!$D$17,D362&lt;'Season Lookup'!$D$18),"Fall",IF(OR(D362&gt;='Season Lookup'!$D$18,D362&lt;'Season Lookup'!$D$15),"Winter"))))</f>
        <v>Spring</v>
      </c>
      <c r="L362" s="3" t="str">
        <f>VLOOKUP(F362,'Season Lookup'!$A$1:$B$13,2,0)</f>
        <v>Spring</v>
      </c>
      <c r="M362" t="s">
        <v>12</v>
      </c>
      <c r="N362" t="s">
        <v>13</v>
      </c>
      <c r="O362" t="s">
        <v>13</v>
      </c>
      <c r="P362" t="str">
        <f t="shared" si="68"/>
        <v>Yes</v>
      </c>
      <c r="Q362" t="str">
        <f t="shared" si="69"/>
        <v>No</v>
      </c>
      <c r="R362" t="str">
        <f t="shared" si="70"/>
        <v>No</v>
      </c>
      <c r="T362" t="s">
        <v>105</v>
      </c>
      <c r="U362" t="s">
        <v>134</v>
      </c>
      <c r="V362" t="str">
        <f t="shared" si="71"/>
        <v>Intersection</v>
      </c>
      <c r="W362" t="s">
        <v>838</v>
      </c>
      <c r="X362">
        <v>42.374831999999998</v>
      </c>
      <c r="Y362">
        <v>-71.114476999999994</v>
      </c>
      <c r="Z362" t="s">
        <v>839</v>
      </c>
    </row>
    <row r="363" spans="1:26">
      <c r="A363">
        <v>24026</v>
      </c>
      <c r="B363" s="1">
        <v>40277.660405092596</v>
      </c>
      <c r="C363" s="1">
        <f t="shared" si="60"/>
        <v>40179</v>
      </c>
      <c r="D363" s="4">
        <f t="shared" si="61"/>
        <v>0.2722222222222222</v>
      </c>
      <c r="E363" s="3">
        <f t="shared" si="62"/>
        <v>2010</v>
      </c>
      <c r="F363" s="3">
        <f t="shared" si="63"/>
        <v>4</v>
      </c>
      <c r="G363" s="3">
        <f t="shared" si="64"/>
        <v>9</v>
      </c>
      <c r="H363" s="3">
        <f t="shared" si="65"/>
        <v>15</v>
      </c>
      <c r="I363" s="3">
        <f t="shared" si="66"/>
        <v>50</v>
      </c>
      <c r="J363" s="3">
        <f t="shared" si="67"/>
        <v>6</v>
      </c>
      <c r="K363" s="3" t="str">
        <f>IF(AND(D363&gt;='Season Lookup'!$D$15,D363&lt;'Season Lookup'!$D$16),"Spring",IF(AND(D363&gt;='Season Lookup'!$D$16,D363&lt;'Season Lookup'!$D$17),"Summer",IF(AND(D363&gt;='Season Lookup'!$D$17,D363&lt;'Season Lookup'!$D$18),"Fall",IF(OR(D363&gt;='Season Lookup'!$D$18,D363&lt;'Season Lookup'!$D$15),"Winter"))))</f>
        <v>Spring</v>
      </c>
      <c r="L363" s="3" t="str">
        <f>VLOOKUP(F363,'Season Lookup'!$A$1:$B$13,2,0)</f>
        <v>Spring</v>
      </c>
      <c r="M363" t="s">
        <v>12</v>
      </c>
      <c r="N363" t="s">
        <v>13</v>
      </c>
      <c r="O363" t="s">
        <v>152</v>
      </c>
      <c r="P363" t="str">
        <f t="shared" si="68"/>
        <v>Yes</v>
      </c>
      <c r="Q363" t="str">
        <f t="shared" si="69"/>
        <v>No</v>
      </c>
      <c r="R363" t="str">
        <f t="shared" si="70"/>
        <v>Yes</v>
      </c>
      <c r="T363" t="s">
        <v>840</v>
      </c>
      <c r="V363" t="str">
        <f t="shared" si="71"/>
        <v>Intersection</v>
      </c>
      <c r="W363" t="s">
        <v>841</v>
      </c>
      <c r="X363">
        <v>0</v>
      </c>
      <c r="Y363">
        <v>0</v>
      </c>
      <c r="Z363" t="s">
        <v>81</v>
      </c>
    </row>
    <row r="364" spans="1:26">
      <c r="A364">
        <v>24041</v>
      </c>
      <c r="B364" s="1">
        <v>40277.78125</v>
      </c>
      <c r="C364" s="1">
        <f t="shared" ref="C364:C426" si="72">EOMONTH(B364,MONTH(B364)*-1)+1</f>
        <v>40179</v>
      </c>
      <c r="D364" s="4">
        <f t="shared" ref="D364:D426" si="73">YEARFRAC(C364,B364)</f>
        <v>0.2722222222222222</v>
      </c>
      <c r="E364" s="3">
        <f t="shared" ref="E364:E426" si="74">YEAR(B364)</f>
        <v>2010</v>
      </c>
      <c r="F364" s="3">
        <f t="shared" ref="F364:F426" si="75">MONTH(B364)</f>
        <v>4</v>
      </c>
      <c r="G364" s="3">
        <f t="shared" ref="G364:G426" si="76">DAY(B364)</f>
        <v>9</v>
      </c>
      <c r="H364" s="3">
        <f t="shared" ref="H364:H426" si="77">HOUR(B364)</f>
        <v>18</v>
      </c>
      <c r="I364" s="3">
        <f t="shared" ref="I364:I426" si="78">MINUTE(B364)</f>
        <v>45</v>
      </c>
      <c r="J364" s="3">
        <f t="shared" ref="J364:J426" si="79">WEEKDAY(B364,1)</f>
        <v>6</v>
      </c>
      <c r="K364" s="3" t="str">
        <f>IF(AND(D364&gt;='Season Lookup'!$D$15,D364&lt;'Season Lookup'!$D$16),"Spring",IF(AND(D364&gt;='Season Lookup'!$D$16,D364&lt;'Season Lookup'!$D$17),"Summer",IF(AND(D364&gt;='Season Lookup'!$D$17,D364&lt;'Season Lookup'!$D$18),"Fall",IF(OR(D364&gt;='Season Lookup'!$D$18,D364&lt;'Season Lookup'!$D$15),"Winter"))))</f>
        <v>Spring</v>
      </c>
      <c r="L364" s="3" t="str">
        <f>VLOOKUP(F364,'Season Lookup'!$A$1:$B$13,2,0)</f>
        <v>Spring</v>
      </c>
      <c r="M364" t="s">
        <v>12</v>
      </c>
      <c r="N364" t="s">
        <v>13</v>
      </c>
      <c r="O364" t="s">
        <v>132</v>
      </c>
      <c r="P364" t="str">
        <f t="shared" ref="P364:P426" si="80">IF(OR(N364="Auto",O364="Auto"),"Yes",IF(OR(N364="Taxi",O364="Taxi"),"Yes",IF(OR(N364="Truck",O364="Truck"),"Yes",IF(OR(N364="Van",O364="Van"),"Yes","No"))))</f>
        <v>Yes</v>
      </c>
      <c r="Q364" t="str">
        <f t="shared" ref="Q364:Q426" si="81">IF(OR(N364="Bicycle",O364="Bicycle"),"Yes","No")</f>
        <v>Yes</v>
      </c>
      <c r="R364" t="str">
        <f t="shared" ref="R364:R426" si="82">IF(OR(N364="Pedestrian",O364="Pedestrian"),"Yes","No")</f>
        <v>No</v>
      </c>
      <c r="S364">
        <v>280</v>
      </c>
      <c r="T364" t="s">
        <v>133</v>
      </c>
      <c r="V364" t="str">
        <f t="shared" ref="V364:V426" si="83">IF(ISBLANK(S364),"Intersection","Non Intersection")</f>
        <v>Non Intersection</v>
      </c>
      <c r="W364" t="s">
        <v>842</v>
      </c>
      <c r="X364">
        <v>42.369027000000003</v>
      </c>
      <c r="Y364">
        <v>-71.104207000000002</v>
      </c>
      <c r="Z364" t="s">
        <v>843</v>
      </c>
    </row>
    <row r="365" spans="1:26">
      <c r="A365">
        <v>24027</v>
      </c>
      <c r="B365" s="1">
        <v>40278.125</v>
      </c>
      <c r="C365" s="1">
        <f t="shared" si="72"/>
        <v>40179</v>
      </c>
      <c r="D365" s="4">
        <f t="shared" si="73"/>
        <v>0.27500000000000002</v>
      </c>
      <c r="E365" s="3">
        <f t="shared" si="74"/>
        <v>2010</v>
      </c>
      <c r="F365" s="3">
        <f t="shared" si="75"/>
        <v>4</v>
      </c>
      <c r="G365" s="3">
        <f t="shared" si="76"/>
        <v>10</v>
      </c>
      <c r="H365" s="3">
        <f t="shared" si="77"/>
        <v>3</v>
      </c>
      <c r="I365" s="3">
        <f t="shared" si="78"/>
        <v>0</v>
      </c>
      <c r="J365" s="3">
        <f t="shared" si="79"/>
        <v>7</v>
      </c>
      <c r="K365" s="3" t="str">
        <f>IF(AND(D365&gt;='Season Lookup'!$D$15,D365&lt;'Season Lookup'!$D$16),"Spring",IF(AND(D365&gt;='Season Lookup'!$D$16,D365&lt;'Season Lookup'!$D$17),"Summer",IF(AND(D365&gt;='Season Lookup'!$D$17,D365&lt;'Season Lookup'!$D$18),"Fall",IF(OR(D365&gt;='Season Lookup'!$D$18,D365&lt;'Season Lookup'!$D$15),"Winter"))))</f>
        <v>Spring</v>
      </c>
      <c r="L365" s="3" t="str">
        <f>VLOOKUP(F365,'Season Lookup'!$A$1:$B$13,2,0)</f>
        <v>Spring</v>
      </c>
      <c r="M365" t="s">
        <v>31</v>
      </c>
      <c r="N365" t="s">
        <v>13</v>
      </c>
      <c r="O365" t="s">
        <v>36</v>
      </c>
      <c r="P365" t="str">
        <f t="shared" si="80"/>
        <v>Yes</v>
      </c>
      <c r="Q365" t="str">
        <f t="shared" si="81"/>
        <v>No</v>
      </c>
      <c r="R365" t="str">
        <f t="shared" si="82"/>
        <v>No</v>
      </c>
      <c r="T365" t="s">
        <v>162</v>
      </c>
      <c r="U365" t="s">
        <v>325</v>
      </c>
      <c r="V365" t="str">
        <f t="shared" si="83"/>
        <v>Intersection</v>
      </c>
      <c r="W365" t="s">
        <v>844</v>
      </c>
      <c r="X365">
        <v>42.372320999999999</v>
      </c>
      <c r="Y365">
        <v>-71.121864000000002</v>
      </c>
      <c r="Z365" t="s">
        <v>845</v>
      </c>
    </row>
    <row r="366" spans="1:26">
      <c r="A366">
        <v>24028</v>
      </c>
      <c r="B366" s="1">
        <v>40278.375</v>
      </c>
      <c r="C366" s="1">
        <f t="shared" si="72"/>
        <v>40179</v>
      </c>
      <c r="D366" s="4">
        <f t="shared" si="73"/>
        <v>0.27500000000000002</v>
      </c>
      <c r="E366" s="3">
        <f t="shared" si="74"/>
        <v>2010</v>
      </c>
      <c r="F366" s="3">
        <f t="shared" si="75"/>
        <v>4</v>
      </c>
      <c r="G366" s="3">
        <f t="shared" si="76"/>
        <v>10</v>
      </c>
      <c r="H366" s="3">
        <f t="shared" si="77"/>
        <v>9</v>
      </c>
      <c r="I366" s="3">
        <f t="shared" si="78"/>
        <v>0</v>
      </c>
      <c r="J366" s="3">
        <f t="shared" si="79"/>
        <v>7</v>
      </c>
      <c r="K366" s="3" t="str">
        <f>IF(AND(D366&gt;='Season Lookup'!$D$15,D366&lt;'Season Lookup'!$D$16),"Spring",IF(AND(D366&gt;='Season Lookup'!$D$16,D366&lt;'Season Lookup'!$D$17),"Summer",IF(AND(D366&gt;='Season Lookup'!$D$17,D366&lt;'Season Lookup'!$D$18),"Fall",IF(OR(D366&gt;='Season Lookup'!$D$18,D366&lt;'Season Lookup'!$D$15),"Winter"))))</f>
        <v>Spring</v>
      </c>
      <c r="L366" s="3" t="str">
        <f>VLOOKUP(F366,'Season Lookup'!$A$1:$B$13,2,0)</f>
        <v>Spring</v>
      </c>
      <c r="M366" t="s">
        <v>31</v>
      </c>
      <c r="N366" t="s">
        <v>13</v>
      </c>
      <c r="O366" t="s">
        <v>23</v>
      </c>
      <c r="P366" t="str">
        <f t="shared" si="80"/>
        <v>Yes</v>
      </c>
      <c r="Q366" t="str">
        <f t="shared" si="81"/>
        <v>No</v>
      </c>
      <c r="R366" t="str">
        <f t="shared" si="82"/>
        <v>No</v>
      </c>
      <c r="T366" t="s">
        <v>846</v>
      </c>
      <c r="U366" t="s">
        <v>847</v>
      </c>
      <c r="V366" t="str">
        <f t="shared" si="83"/>
        <v>Intersection</v>
      </c>
      <c r="W366" t="s">
        <v>848</v>
      </c>
      <c r="X366">
        <v>42.383062000000002</v>
      </c>
      <c r="Y366">
        <v>-71.120964000000001</v>
      </c>
      <c r="Z366" t="s">
        <v>849</v>
      </c>
    </row>
    <row r="367" spans="1:26">
      <c r="A367">
        <v>24029</v>
      </c>
      <c r="B367" s="1">
        <v>40278.402083333334</v>
      </c>
      <c r="C367" s="1">
        <f t="shared" si="72"/>
        <v>40179</v>
      </c>
      <c r="D367" s="4">
        <f t="shared" si="73"/>
        <v>0.27500000000000002</v>
      </c>
      <c r="E367" s="3">
        <f t="shared" si="74"/>
        <v>2010</v>
      </c>
      <c r="F367" s="3">
        <f t="shared" si="75"/>
        <v>4</v>
      </c>
      <c r="G367" s="3">
        <f t="shared" si="76"/>
        <v>10</v>
      </c>
      <c r="H367" s="3">
        <f t="shared" si="77"/>
        <v>9</v>
      </c>
      <c r="I367" s="3">
        <f t="shared" si="78"/>
        <v>39</v>
      </c>
      <c r="J367" s="3">
        <f t="shared" si="79"/>
        <v>7</v>
      </c>
      <c r="K367" s="3" t="str">
        <f>IF(AND(D367&gt;='Season Lookup'!$D$15,D367&lt;'Season Lookup'!$D$16),"Spring",IF(AND(D367&gt;='Season Lookup'!$D$16,D367&lt;'Season Lookup'!$D$17),"Summer",IF(AND(D367&gt;='Season Lookup'!$D$17,D367&lt;'Season Lookup'!$D$18),"Fall",IF(OR(D367&gt;='Season Lookup'!$D$18,D367&lt;'Season Lookup'!$D$15),"Winter"))))</f>
        <v>Spring</v>
      </c>
      <c r="L367" s="3" t="str">
        <f>VLOOKUP(F367,'Season Lookup'!$A$1:$B$13,2,0)</f>
        <v>Spring</v>
      </c>
      <c r="M367" t="s">
        <v>31</v>
      </c>
      <c r="N367" t="s">
        <v>13</v>
      </c>
      <c r="O367" t="s">
        <v>36</v>
      </c>
      <c r="P367" t="str">
        <f t="shared" si="80"/>
        <v>Yes</v>
      </c>
      <c r="Q367" t="str">
        <f t="shared" si="81"/>
        <v>No</v>
      </c>
      <c r="R367" t="str">
        <f t="shared" si="82"/>
        <v>No</v>
      </c>
      <c r="V367" t="str">
        <f t="shared" si="83"/>
        <v>Intersection</v>
      </c>
      <c r="W367" t="s">
        <v>717</v>
      </c>
      <c r="X367">
        <v>0</v>
      </c>
      <c r="Y367">
        <v>0</v>
      </c>
      <c r="Z367" t="s">
        <v>81</v>
      </c>
    </row>
    <row r="368" spans="1:26">
      <c r="A368">
        <v>24030</v>
      </c>
      <c r="B368" s="1">
        <v>40278.45484953704</v>
      </c>
      <c r="C368" s="1">
        <f t="shared" si="72"/>
        <v>40179</v>
      </c>
      <c r="D368" s="4">
        <f t="shared" si="73"/>
        <v>0.27500000000000002</v>
      </c>
      <c r="E368" s="3">
        <f t="shared" si="74"/>
        <v>2010</v>
      </c>
      <c r="F368" s="3">
        <f t="shared" si="75"/>
        <v>4</v>
      </c>
      <c r="G368" s="3">
        <f t="shared" si="76"/>
        <v>10</v>
      </c>
      <c r="H368" s="3">
        <f t="shared" si="77"/>
        <v>10</v>
      </c>
      <c r="I368" s="3">
        <f t="shared" si="78"/>
        <v>54</v>
      </c>
      <c r="J368" s="3">
        <f t="shared" si="79"/>
        <v>7</v>
      </c>
      <c r="K368" s="3" t="str">
        <f>IF(AND(D368&gt;='Season Lookup'!$D$15,D368&lt;'Season Lookup'!$D$16),"Spring",IF(AND(D368&gt;='Season Lookup'!$D$16,D368&lt;'Season Lookup'!$D$17),"Summer",IF(AND(D368&gt;='Season Lookup'!$D$17,D368&lt;'Season Lookup'!$D$18),"Fall",IF(OR(D368&gt;='Season Lookup'!$D$18,D368&lt;'Season Lookup'!$D$15),"Winter"))))</f>
        <v>Spring</v>
      </c>
      <c r="L368" s="3" t="str">
        <f>VLOOKUP(F368,'Season Lookup'!$A$1:$B$13,2,0)</f>
        <v>Spring</v>
      </c>
      <c r="M368" t="s">
        <v>31</v>
      </c>
      <c r="N368" t="s">
        <v>13</v>
      </c>
      <c r="O368" t="s">
        <v>35</v>
      </c>
      <c r="P368" t="str">
        <f t="shared" si="80"/>
        <v>Yes</v>
      </c>
      <c r="Q368" t="str">
        <f t="shared" si="81"/>
        <v>No</v>
      </c>
      <c r="R368" t="str">
        <f t="shared" si="82"/>
        <v>No</v>
      </c>
      <c r="T368" t="s">
        <v>209</v>
      </c>
      <c r="U368" t="s">
        <v>61</v>
      </c>
      <c r="V368" t="str">
        <f t="shared" si="83"/>
        <v>Intersection</v>
      </c>
      <c r="W368" t="s">
        <v>579</v>
      </c>
      <c r="X368">
        <v>42.365141999999999</v>
      </c>
      <c r="Y368">
        <v>-71.078205999999994</v>
      </c>
      <c r="Z368" t="s">
        <v>448</v>
      </c>
    </row>
    <row r="369" spans="1:26">
      <c r="A369">
        <v>24031</v>
      </c>
      <c r="B369" s="1">
        <v>40278.701388888891</v>
      </c>
      <c r="C369" s="1">
        <f t="shared" si="72"/>
        <v>40179</v>
      </c>
      <c r="D369" s="4">
        <f t="shared" si="73"/>
        <v>0.27500000000000002</v>
      </c>
      <c r="E369" s="3">
        <f t="shared" si="74"/>
        <v>2010</v>
      </c>
      <c r="F369" s="3">
        <f t="shared" si="75"/>
        <v>4</v>
      </c>
      <c r="G369" s="3">
        <f t="shared" si="76"/>
        <v>10</v>
      </c>
      <c r="H369" s="3">
        <f t="shared" si="77"/>
        <v>16</v>
      </c>
      <c r="I369" s="3">
        <f t="shared" si="78"/>
        <v>50</v>
      </c>
      <c r="J369" s="3">
        <f t="shared" si="79"/>
        <v>7</v>
      </c>
      <c r="K369" s="3" t="str">
        <f>IF(AND(D369&gt;='Season Lookup'!$D$15,D369&lt;'Season Lookup'!$D$16),"Spring",IF(AND(D369&gt;='Season Lookup'!$D$16,D369&lt;'Season Lookup'!$D$17),"Summer",IF(AND(D369&gt;='Season Lookup'!$D$17,D369&lt;'Season Lookup'!$D$18),"Fall",IF(OR(D369&gt;='Season Lookup'!$D$18,D369&lt;'Season Lookup'!$D$15),"Winter"))))</f>
        <v>Spring</v>
      </c>
      <c r="L369" s="3" t="str">
        <f>VLOOKUP(F369,'Season Lookup'!$A$1:$B$13,2,0)</f>
        <v>Spring</v>
      </c>
      <c r="M369" t="s">
        <v>31</v>
      </c>
      <c r="N369" t="s">
        <v>13</v>
      </c>
      <c r="O369" t="s">
        <v>152</v>
      </c>
      <c r="P369" t="str">
        <f t="shared" si="80"/>
        <v>Yes</v>
      </c>
      <c r="Q369" t="str">
        <f t="shared" si="81"/>
        <v>No</v>
      </c>
      <c r="R369" t="str">
        <f t="shared" si="82"/>
        <v>Yes</v>
      </c>
      <c r="T369" t="s">
        <v>710</v>
      </c>
      <c r="V369" t="str">
        <f t="shared" si="83"/>
        <v>Intersection</v>
      </c>
      <c r="W369" t="s">
        <v>726</v>
      </c>
      <c r="X369">
        <v>0</v>
      </c>
      <c r="Y369">
        <v>0</v>
      </c>
      <c r="Z369" t="s">
        <v>81</v>
      </c>
    </row>
    <row r="370" spans="1:26">
      <c r="A370">
        <v>24032</v>
      </c>
      <c r="B370" s="1">
        <v>40278.979155092595</v>
      </c>
      <c r="C370" s="1">
        <f t="shared" si="72"/>
        <v>40179</v>
      </c>
      <c r="D370" s="4">
        <f t="shared" si="73"/>
        <v>0.27500000000000002</v>
      </c>
      <c r="E370" s="3">
        <f t="shared" si="74"/>
        <v>2010</v>
      </c>
      <c r="F370" s="3">
        <f t="shared" si="75"/>
        <v>4</v>
      </c>
      <c r="G370" s="3">
        <f t="shared" si="76"/>
        <v>10</v>
      </c>
      <c r="H370" s="3">
        <f t="shared" si="77"/>
        <v>23</v>
      </c>
      <c r="I370" s="3">
        <f t="shared" si="78"/>
        <v>29</v>
      </c>
      <c r="J370" s="3">
        <f t="shared" si="79"/>
        <v>7</v>
      </c>
      <c r="K370" s="3" t="str">
        <f>IF(AND(D370&gt;='Season Lookup'!$D$15,D370&lt;'Season Lookup'!$D$16),"Spring",IF(AND(D370&gt;='Season Lookup'!$D$16,D370&lt;'Season Lookup'!$D$17),"Summer",IF(AND(D370&gt;='Season Lookup'!$D$17,D370&lt;'Season Lookup'!$D$18),"Fall",IF(OR(D370&gt;='Season Lookup'!$D$18,D370&lt;'Season Lookup'!$D$15),"Winter"))))</f>
        <v>Spring</v>
      </c>
      <c r="L370" s="3" t="str">
        <f>VLOOKUP(F370,'Season Lookup'!$A$1:$B$13,2,0)</f>
        <v>Spring</v>
      </c>
      <c r="M370" t="s">
        <v>31</v>
      </c>
      <c r="N370" t="s">
        <v>13</v>
      </c>
      <c r="O370" t="s">
        <v>23</v>
      </c>
      <c r="P370" t="str">
        <f t="shared" si="80"/>
        <v>Yes</v>
      </c>
      <c r="Q370" t="str">
        <f t="shared" si="81"/>
        <v>No</v>
      </c>
      <c r="R370" t="str">
        <f t="shared" si="82"/>
        <v>No</v>
      </c>
      <c r="T370" t="s">
        <v>86</v>
      </c>
      <c r="U370" t="s">
        <v>850</v>
      </c>
      <c r="V370" t="str">
        <f t="shared" si="83"/>
        <v>Intersection</v>
      </c>
      <c r="W370" t="s">
        <v>851</v>
      </c>
      <c r="X370">
        <v>42.355590999999997</v>
      </c>
      <c r="Y370">
        <v>-71.111312999999996</v>
      </c>
      <c r="Z370" t="s">
        <v>852</v>
      </c>
    </row>
    <row r="371" spans="1:26">
      <c r="A371">
        <v>24033</v>
      </c>
      <c r="B371" s="1">
        <v>40279.628460648149</v>
      </c>
      <c r="C371" s="1">
        <f t="shared" si="72"/>
        <v>40179</v>
      </c>
      <c r="D371" s="4">
        <f t="shared" si="73"/>
        <v>0.27777777777777779</v>
      </c>
      <c r="E371" s="3">
        <f t="shared" si="74"/>
        <v>2010</v>
      </c>
      <c r="F371" s="3">
        <f t="shared" si="75"/>
        <v>4</v>
      </c>
      <c r="G371" s="3">
        <f t="shared" si="76"/>
        <v>11</v>
      </c>
      <c r="H371" s="3">
        <f t="shared" si="77"/>
        <v>15</v>
      </c>
      <c r="I371" s="3">
        <f t="shared" si="78"/>
        <v>4</v>
      </c>
      <c r="J371" s="3">
        <f t="shared" si="79"/>
        <v>1</v>
      </c>
      <c r="K371" s="3" t="str">
        <f>IF(AND(D371&gt;='Season Lookup'!$D$15,D371&lt;'Season Lookup'!$D$16),"Spring",IF(AND(D371&gt;='Season Lookup'!$D$16,D371&lt;'Season Lookup'!$D$17),"Summer",IF(AND(D371&gt;='Season Lookup'!$D$17,D371&lt;'Season Lookup'!$D$18),"Fall",IF(OR(D371&gt;='Season Lookup'!$D$18,D371&lt;'Season Lookup'!$D$15),"Winter"))))</f>
        <v>Spring</v>
      </c>
      <c r="L371" s="3" t="str">
        <f>VLOOKUP(F371,'Season Lookup'!$A$1:$B$13,2,0)</f>
        <v>Spring</v>
      </c>
      <c r="M371" t="s">
        <v>48</v>
      </c>
      <c r="N371" t="s">
        <v>13</v>
      </c>
      <c r="O371" t="s">
        <v>36</v>
      </c>
      <c r="P371" t="str">
        <f t="shared" si="80"/>
        <v>Yes</v>
      </c>
      <c r="Q371" t="str">
        <f t="shared" si="81"/>
        <v>No</v>
      </c>
      <c r="R371" t="str">
        <f t="shared" si="82"/>
        <v>No</v>
      </c>
      <c r="S371">
        <v>366</v>
      </c>
      <c r="T371" t="s">
        <v>15</v>
      </c>
      <c r="V371" t="str">
        <f t="shared" si="83"/>
        <v>Non Intersection</v>
      </c>
      <c r="W371" t="s">
        <v>853</v>
      </c>
      <c r="X371">
        <v>42.393844999999999</v>
      </c>
      <c r="Y371">
        <v>-71.138661999999997</v>
      </c>
      <c r="Z371" t="s">
        <v>854</v>
      </c>
    </row>
    <row r="372" spans="1:26">
      <c r="A372">
        <v>24034</v>
      </c>
      <c r="B372" s="1">
        <v>40279.763182870367</v>
      </c>
      <c r="C372" s="1">
        <f t="shared" si="72"/>
        <v>40179</v>
      </c>
      <c r="D372" s="4">
        <f t="shared" si="73"/>
        <v>0.27777777777777779</v>
      </c>
      <c r="E372" s="3">
        <f t="shared" si="74"/>
        <v>2010</v>
      </c>
      <c r="F372" s="3">
        <f t="shared" si="75"/>
        <v>4</v>
      </c>
      <c r="G372" s="3">
        <f t="shared" si="76"/>
        <v>11</v>
      </c>
      <c r="H372" s="3">
        <f t="shared" si="77"/>
        <v>18</v>
      </c>
      <c r="I372" s="3">
        <f t="shared" si="78"/>
        <v>18</v>
      </c>
      <c r="J372" s="3">
        <f t="shared" si="79"/>
        <v>1</v>
      </c>
      <c r="K372" s="3" t="str">
        <f>IF(AND(D372&gt;='Season Lookup'!$D$15,D372&lt;'Season Lookup'!$D$16),"Spring",IF(AND(D372&gt;='Season Lookup'!$D$16,D372&lt;'Season Lookup'!$D$17),"Summer",IF(AND(D372&gt;='Season Lookup'!$D$17,D372&lt;'Season Lookup'!$D$18),"Fall",IF(OR(D372&gt;='Season Lookup'!$D$18,D372&lt;'Season Lookup'!$D$15),"Winter"))))</f>
        <v>Spring</v>
      </c>
      <c r="L372" s="3" t="str">
        <f>VLOOKUP(F372,'Season Lookup'!$A$1:$B$13,2,0)</f>
        <v>Spring</v>
      </c>
      <c r="M372" t="s">
        <v>48</v>
      </c>
      <c r="N372" t="s">
        <v>13</v>
      </c>
      <c r="O372" t="s">
        <v>152</v>
      </c>
      <c r="P372" t="str">
        <f t="shared" si="80"/>
        <v>Yes</v>
      </c>
      <c r="Q372" t="str">
        <f t="shared" si="81"/>
        <v>No</v>
      </c>
      <c r="R372" t="str">
        <f t="shared" si="82"/>
        <v>Yes</v>
      </c>
      <c r="T372" t="s">
        <v>14</v>
      </c>
      <c r="U372" t="s">
        <v>70</v>
      </c>
      <c r="V372" t="str">
        <f t="shared" si="83"/>
        <v>Intersection</v>
      </c>
      <c r="W372" t="s">
        <v>855</v>
      </c>
      <c r="X372">
        <v>42.364710000000002</v>
      </c>
      <c r="Y372">
        <v>-71.102566999999993</v>
      </c>
      <c r="Z372" t="s">
        <v>856</v>
      </c>
    </row>
    <row r="373" spans="1:26">
      <c r="A373">
        <v>24035</v>
      </c>
      <c r="B373" s="1">
        <v>40279.666655092595</v>
      </c>
      <c r="C373" s="1">
        <f t="shared" si="72"/>
        <v>40179</v>
      </c>
      <c r="D373" s="4">
        <f t="shared" si="73"/>
        <v>0.27777777777777779</v>
      </c>
      <c r="E373" s="3">
        <f t="shared" si="74"/>
        <v>2010</v>
      </c>
      <c r="F373" s="3">
        <f t="shared" si="75"/>
        <v>4</v>
      </c>
      <c r="G373" s="3">
        <f t="shared" si="76"/>
        <v>11</v>
      </c>
      <c r="H373" s="3">
        <f t="shared" si="77"/>
        <v>15</v>
      </c>
      <c r="I373" s="3">
        <f t="shared" si="78"/>
        <v>59</v>
      </c>
      <c r="J373" s="3">
        <f t="shared" si="79"/>
        <v>1</v>
      </c>
      <c r="K373" s="3" t="str">
        <f>IF(AND(D373&gt;='Season Lookup'!$D$15,D373&lt;'Season Lookup'!$D$16),"Spring",IF(AND(D373&gt;='Season Lookup'!$D$16,D373&lt;'Season Lookup'!$D$17),"Summer",IF(AND(D373&gt;='Season Lookup'!$D$17,D373&lt;'Season Lookup'!$D$18),"Fall",IF(OR(D373&gt;='Season Lookup'!$D$18,D373&lt;'Season Lookup'!$D$15),"Winter"))))</f>
        <v>Spring</v>
      </c>
      <c r="L373" s="3" t="str">
        <f>VLOOKUP(F373,'Season Lookup'!$A$1:$B$13,2,0)</f>
        <v>Spring</v>
      </c>
      <c r="M373" t="s">
        <v>48</v>
      </c>
      <c r="N373" t="s">
        <v>13</v>
      </c>
      <c r="O373" t="s">
        <v>23</v>
      </c>
      <c r="P373" t="str">
        <f t="shared" si="80"/>
        <v>Yes</v>
      </c>
      <c r="Q373" t="str">
        <f t="shared" si="81"/>
        <v>No</v>
      </c>
      <c r="R373" t="str">
        <f t="shared" si="82"/>
        <v>No</v>
      </c>
      <c r="S373">
        <v>55</v>
      </c>
      <c r="T373" t="s">
        <v>287</v>
      </c>
      <c r="V373" t="str">
        <f t="shared" si="83"/>
        <v>Non Intersection</v>
      </c>
      <c r="W373" t="s">
        <v>857</v>
      </c>
      <c r="X373">
        <v>42.384908000000003</v>
      </c>
      <c r="Y373">
        <v>-71.137696000000005</v>
      </c>
      <c r="Z373" t="s">
        <v>858</v>
      </c>
    </row>
    <row r="374" spans="1:26">
      <c r="A374">
        <v>24036</v>
      </c>
      <c r="B374" s="1">
        <v>40280.333333333336</v>
      </c>
      <c r="C374" s="1">
        <f t="shared" si="72"/>
        <v>40179</v>
      </c>
      <c r="D374" s="4">
        <f t="shared" si="73"/>
        <v>0.28055555555555556</v>
      </c>
      <c r="E374" s="3">
        <f t="shared" si="74"/>
        <v>2010</v>
      </c>
      <c r="F374" s="3">
        <f t="shared" si="75"/>
        <v>4</v>
      </c>
      <c r="G374" s="3">
        <f t="shared" si="76"/>
        <v>12</v>
      </c>
      <c r="H374" s="3">
        <f t="shared" si="77"/>
        <v>8</v>
      </c>
      <c r="I374" s="3">
        <f t="shared" si="78"/>
        <v>0</v>
      </c>
      <c r="J374" s="3">
        <f t="shared" si="79"/>
        <v>2</v>
      </c>
      <c r="K374" s="3" t="str">
        <f>IF(AND(D374&gt;='Season Lookup'!$D$15,D374&lt;'Season Lookup'!$D$16),"Spring",IF(AND(D374&gt;='Season Lookup'!$D$16,D374&lt;'Season Lookup'!$D$17),"Summer",IF(AND(D374&gt;='Season Lookup'!$D$17,D374&lt;'Season Lookup'!$D$18),"Fall",IF(OR(D374&gt;='Season Lookup'!$D$18,D374&lt;'Season Lookup'!$D$15),"Winter"))))</f>
        <v>Spring</v>
      </c>
      <c r="L374" s="3" t="str">
        <f>VLOOKUP(F374,'Season Lookup'!$A$1:$B$13,2,0)</f>
        <v>Spring</v>
      </c>
      <c r="M374" t="s">
        <v>56</v>
      </c>
      <c r="N374" t="s">
        <v>13</v>
      </c>
      <c r="O374" t="s">
        <v>13</v>
      </c>
      <c r="P374" t="str">
        <f t="shared" si="80"/>
        <v>Yes</v>
      </c>
      <c r="Q374" t="str">
        <f t="shared" si="81"/>
        <v>No</v>
      </c>
      <c r="R374" t="str">
        <f t="shared" si="82"/>
        <v>No</v>
      </c>
      <c r="S374">
        <v>799</v>
      </c>
      <c r="T374" t="s">
        <v>186</v>
      </c>
      <c r="V374" t="str">
        <f t="shared" si="83"/>
        <v>Non Intersection</v>
      </c>
      <c r="W374" t="s">
        <v>482</v>
      </c>
      <c r="X374">
        <v>42.391447999999997</v>
      </c>
      <c r="Y374">
        <v>-71.155467000000002</v>
      </c>
      <c r="Z374" t="s">
        <v>483</v>
      </c>
    </row>
    <row r="375" spans="1:26">
      <c r="A375">
        <v>24037</v>
      </c>
      <c r="B375" s="1">
        <v>40280.375</v>
      </c>
      <c r="C375" s="1">
        <f t="shared" si="72"/>
        <v>40179</v>
      </c>
      <c r="D375" s="4">
        <f t="shared" si="73"/>
        <v>0.28055555555555556</v>
      </c>
      <c r="E375" s="3">
        <f t="shared" si="74"/>
        <v>2010</v>
      </c>
      <c r="F375" s="3">
        <f t="shared" si="75"/>
        <v>4</v>
      </c>
      <c r="G375" s="3">
        <f t="shared" si="76"/>
        <v>12</v>
      </c>
      <c r="H375" s="3">
        <f t="shared" si="77"/>
        <v>9</v>
      </c>
      <c r="I375" s="3">
        <f t="shared" si="78"/>
        <v>0</v>
      </c>
      <c r="J375" s="3">
        <f t="shared" si="79"/>
        <v>2</v>
      </c>
      <c r="K375" s="3" t="str">
        <f>IF(AND(D375&gt;='Season Lookup'!$D$15,D375&lt;'Season Lookup'!$D$16),"Spring",IF(AND(D375&gt;='Season Lookup'!$D$16,D375&lt;'Season Lookup'!$D$17),"Summer",IF(AND(D375&gt;='Season Lookup'!$D$17,D375&lt;'Season Lookup'!$D$18),"Fall",IF(OR(D375&gt;='Season Lookup'!$D$18,D375&lt;'Season Lookup'!$D$15),"Winter"))))</f>
        <v>Spring</v>
      </c>
      <c r="L375" s="3" t="str">
        <f>VLOOKUP(F375,'Season Lookup'!$A$1:$B$13,2,0)</f>
        <v>Spring</v>
      </c>
      <c r="M375" t="s">
        <v>56</v>
      </c>
      <c r="N375" t="s">
        <v>13</v>
      </c>
      <c r="O375" t="s">
        <v>13</v>
      </c>
      <c r="P375" t="str">
        <f t="shared" si="80"/>
        <v>Yes</v>
      </c>
      <c r="Q375" t="str">
        <f t="shared" si="81"/>
        <v>No</v>
      </c>
      <c r="R375" t="str">
        <f t="shared" si="82"/>
        <v>No</v>
      </c>
      <c r="T375" t="s">
        <v>186</v>
      </c>
      <c r="U375" t="s">
        <v>413</v>
      </c>
      <c r="V375" t="str">
        <f t="shared" si="83"/>
        <v>Intersection</v>
      </c>
      <c r="W375" t="s">
        <v>859</v>
      </c>
      <c r="X375">
        <v>42.390112999999999</v>
      </c>
      <c r="Y375">
        <v>-71.150661999999997</v>
      </c>
      <c r="Z375" t="s">
        <v>860</v>
      </c>
    </row>
    <row r="376" spans="1:26">
      <c r="A376">
        <v>24042</v>
      </c>
      <c r="B376" s="1">
        <v>40280.40625</v>
      </c>
      <c r="C376" s="1">
        <f t="shared" si="72"/>
        <v>40179</v>
      </c>
      <c r="D376" s="4">
        <f t="shared" si="73"/>
        <v>0.28055555555555556</v>
      </c>
      <c r="E376" s="3">
        <f t="shared" si="74"/>
        <v>2010</v>
      </c>
      <c r="F376" s="3">
        <f t="shared" si="75"/>
        <v>4</v>
      </c>
      <c r="G376" s="3">
        <f t="shared" si="76"/>
        <v>12</v>
      </c>
      <c r="H376" s="3">
        <f t="shared" si="77"/>
        <v>9</v>
      </c>
      <c r="I376" s="3">
        <f t="shared" si="78"/>
        <v>45</v>
      </c>
      <c r="J376" s="3">
        <f t="shared" si="79"/>
        <v>2</v>
      </c>
      <c r="K376" s="3" t="str">
        <f>IF(AND(D376&gt;='Season Lookup'!$D$15,D376&lt;'Season Lookup'!$D$16),"Spring",IF(AND(D376&gt;='Season Lookup'!$D$16,D376&lt;'Season Lookup'!$D$17),"Summer",IF(AND(D376&gt;='Season Lookup'!$D$17,D376&lt;'Season Lookup'!$D$18),"Fall",IF(OR(D376&gt;='Season Lookup'!$D$18,D376&lt;'Season Lookup'!$D$15),"Winter"))))</f>
        <v>Spring</v>
      </c>
      <c r="L376" s="3" t="str">
        <f>VLOOKUP(F376,'Season Lookup'!$A$1:$B$13,2,0)</f>
        <v>Spring</v>
      </c>
      <c r="M376" t="s">
        <v>56</v>
      </c>
      <c r="N376" t="s">
        <v>13</v>
      </c>
      <c r="O376" t="s">
        <v>13</v>
      </c>
      <c r="P376" t="str">
        <f t="shared" si="80"/>
        <v>Yes</v>
      </c>
      <c r="Q376" t="str">
        <f t="shared" si="81"/>
        <v>No</v>
      </c>
      <c r="R376" t="str">
        <f t="shared" si="82"/>
        <v>No</v>
      </c>
      <c r="S376">
        <v>4</v>
      </c>
      <c r="T376" t="s">
        <v>861</v>
      </c>
      <c r="V376" t="str">
        <f t="shared" si="83"/>
        <v>Non Intersection</v>
      </c>
      <c r="W376" t="s">
        <v>862</v>
      </c>
      <c r="X376">
        <v>42.358443000000001</v>
      </c>
      <c r="Y376">
        <v>-71.110343</v>
      </c>
      <c r="Z376" t="s">
        <v>863</v>
      </c>
    </row>
    <row r="377" spans="1:26">
      <c r="A377">
        <v>24043</v>
      </c>
      <c r="B377" s="1">
        <v>40280.64234953704</v>
      </c>
      <c r="C377" s="1">
        <f t="shared" si="72"/>
        <v>40179</v>
      </c>
      <c r="D377" s="4">
        <f t="shared" si="73"/>
        <v>0.28055555555555556</v>
      </c>
      <c r="E377" s="3">
        <f t="shared" si="74"/>
        <v>2010</v>
      </c>
      <c r="F377" s="3">
        <f t="shared" si="75"/>
        <v>4</v>
      </c>
      <c r="G377" s="3">
        <f t="shared" si="76"/>
        <v>12</v>
      </c>
      <c r="H377" s="3">
        <f t="shared" si="77"/>
        <v>15</v>
      </c>
      <c r="I377" s="3">
        <f t="shared" si="78"/>
        <v>24</v>
      </c>
      <c r="J377" s="3">
        <f t="shared" si="79"/>
        <v>2</v>
      </c>
      <c r="K377" s="3" t="str">
        <f>IF(AND(D377&gt;='Season Lookup'!$D$15,D377&lt;'Season Lookup'!$D$16),"Spring",IF(AND(D377&gt;='Season Lookup'!$D$16,D377&lt;'Season Lookup'!$D$17),"Summer",IF(AND(D377&gt;='Season Lookup'!$D$17,D377&lt;'Season Lookup'!$D$18),"Fall",IF(OR(D377&gt;='Season Lookup'!$D$18,D377&lt;'Season Lookup'!$D$15),"Winter"))))</f>
        <v>Spring</v>
      </c>
      <c r="L377" s="3" t="str">
        <f>VLOOKUP(F377,'Season Lookup'!$A$1:$B$13,2,0)</f>
        <v>Spring</v>
      </c>
      <c r="M377" t="s">
        <v>56</v>
      </c>
      <c r="N377" t="s">
        <v>13</v>
      </c>
      <c r="O377" t="s">
        <v>23</v>
      </c>
      <c r="P377" t="str">
        <f t="shared" si="80"/>
        <v>Yes</v>
      </c>
      <c r="Q377" t="str">
        <f t="shared" si="81"/>
        <v>No</v>
      </c>
      <c r="R377" t="str">
        <f t="shared" si="82"/>
        <v>No</v>
      </c>
      <c r="S377">
        <v>156</v>
      </c>
      <c r="T377" t="s">
        <v>15</v>
      </c>
      <c r="U377" t="s">
        <v>864</v>
      </c>
      <c r="V377" t="str">
        <f t="shared" si="83"/>
        <v>Non Intersection</v>
      </c>
      <c r="W377" t="s">
        <v>865</v>
      </c>
      <c r="X377">
        <v>42.393306000000003</v>
      </c>
      <c r="Y377">
        <v>-71.130917999999994</v>
      </c>
      <c r="Z377" t="s">
        <v>866</v>
      </c>
    </row>
    <row r="378" spans="1:26">
      <c r="A378">
        <v>24044</v>
      </c>
      <c r="B378" s="1">
        <v>40280.895833333336</v>
      </c>
      <c r="C378" s="1">
        <f t="shared" si="72"/>
        <v>40179</v>
      </c>
      <c r="D378" s="4">
        <f t="shared" si="73"/>
        <v>0.28055555555555556</v>
      </c>
      <c r="E378" s="3">
        <f t="shared" si="74"/>
        <v>2010</v>
      </c>
      <c r="F378" s="3">
        <f t="shared" si="75"/>
        <v>4</v>
      </c>
      <c r="G378" s="3">
        <f t="shared" si="76"/>
        <v>12</v>
      </c>
      <c r="H378" s="3">
        <f t="shared" si="77"/>
        <v>21</v>
      </c>
      <c r="I378" s="3">
        <f t="shared" si="78"/>
        <v>30</v>
      </c>
      <c r="J378" s="3">
        <f t="shared" si="79"/>
        <v>2</v>
      </c>
      <c r="K378" s="3" t="str">
        <f>IF(AND(D378&gt;='Season Lookup'!$D$15,D378&lt;'Season Lookup'!$D$16),"Spring",IF(AND(D378&gt;='Season Lookup'!$D$16,D378&lt;'Season Lookup'!$D$17),"Summer",IF(AND(D378&gt;='Season Lookup'!$D$17,D378&lt;'Season Lookup'!$D$18),"Fall",IF(OR(D378&gt;='Season Lookup'!$D$18,D378&lt;'Season Lookup'!$D$15),"Winter"))))</f>
        <v>Spring</v>
      </c>
      <c r="L378" s="3" t="str">
        <f>VLOOKUP(F378,'Season Lookup'!$A$1:$B$13,2,0)</f>
        <v>Spring</v>
      </c>
      <c r="M378" t="s">
        <v>56</v>
      </c>
      <c r="N378" t="s">
        <v>13</v>
      </c>
      <c r="O378" t="s">
        <v>13</v>
      </c>
      <c r="P378" t="str">
        <f t="shared" si="80"/>
        <v>Yes</v>
      </c>
      <c r="Q378" t="str">
        <f t="shared" si="81"/>
        <v>No</v>
      </c>
      <c r="R378" t="str">
        <f t="shared" si="82"/>
        <v>No</v>
      </c>
      <c r="S378">
        <v>28</v>
      </c>
      <c r="T378" t="s">
        <v>41</v>
      </c>
      <c r="U378" t="s">
        <v>108</v>
      </c>
      <c r="V378" t="str">
        <f t="shared" si="83"/>
        <v>Non Intersection</v>
      </c>
      <c r="W378" t="s">
        <v>867</v>
      </c>
      <c r="X378">
        <v>42.364713999999999</v>
      </c>
      <c r="Y378">
        <v>-71.105919</v>
      </c>
      <c r="Z378" t="s">
        <v>868</v>
      </c>
    </row>
    <row r="379" spans="1:26">
      <c r="A379">
        <v>24045</v>
      </c>
      <c r="B379" s="1">
        <v>40281.395833333336</v>
      </c>
      <c r="C379" s="1">
        <f t="shared" si="72"/>
        <v>40179</v>
      </c>
      <c r="D379" s="4">
        <f t="shared" si="73"/>
        <v>0.28333333333333333</v>
      </c>
      <c r="E379" s="3">
        <f t="shared" si="74"/>
        <v>2010</v>
      </c>
      <c r="F379" s="3">
        <f t="shared" si="75"/>
        <v>4</v>
      </c>
      <c r="G379" s="3">
        <f t="shared" si="76"/>
        <v>13</v>
      </c>
      <c r="H379" s="3">
        <f t="shared" si="77"/>
        <v>9</v>
      </c>
      <c r="I379" s="3">
        <f t="shared" si="78"/>
        <v>30</v>
      </c>
      <c r="J379" s="3">
        <f t="shared" si="79"/>
        <v>3</v>
      </c>
      <c r="K379" s="3" t="str">
        <f>IF(AND(D379&gt;='Season Lookup'!$D$15,D379&lt;'Season Lookup'!$D$16),"Spring",IF(AND(D379&gt;='Season Lookup'!$D$16,D379&lt;'Season Lookup'!$D$17),"Summer",IF(AND(D379&gt;='Season Lookup'!$D$17,D379&lt;'Season Lookup'!$D$18),"Fall",IF(OR(D379&gt;='Season Lookup'!$D$18,D379&lt;'Season Lookup'!$D$15),"Winter"))))</f>
        <v>Spring</v>
      </c>
      <c r="L379" s="3" t="str">
        <f>VLOOKUP(F379,'Season Lookup'!$A$1:$B$13,2,0)</f>
        <v>Spring</v>
      </c>
      <c r="M379" t="s">
        <v>73</v>
      </c>
      <c r="N379" t="s">
        <v>13</v>
      </c>
      <c r="O379" t="s">
        <v>13</v>
      </c>
      <c r="P379" t="str">
        <f t="shared" si="80"/>
        <v>Yes</v>
      </c>
      <c r="Q379" t="str">
        <f t="shared" si="81"/>
        <v>No</v>
      </c>
      <c r="R379" t="str">
        <f t="shared" si="82"/>
        <v>No</v>
      </c>
      <c r="T379" t="s">
        <v>101</v>
      </c>
      <c r="U379" t="s">
        <v>74</v>
      </c>
      <c r="V379" t="str">
        <f t="shared" si="83"/>
        <v>Intersection</v>
      </c>
      <c r="W379" t="s">
        <v>773</v>
      </c>
      <c r="X379">
        <v>42.369917000000001</v>
      </c>
      <c r="Y379">
        <v>-71.096192000000002</v>
      </c>
      <c r="Z379" t="s">
        <v>774</v>
      </c>
    </row>
    <row r="380" spans="1:26">
      <c r="A380">
        <v>24046</v>
      </c>
      <c r="B380" s="1">
        <v>40281.453472222223</v>
      </c>
      <c r="C380" s="1">
        <f t="shared" si="72"/>
        <v>40179</v>
      </c>
      <c r="D380" s="4">
        <f t="shared" si="73"/>
        <v>0.28333333333333333</v>
      </c>
      <c r="E380" s="3">
        <f t="shared" si="74"/>
        <v>2010</v>
      </c>
      <c r="F380" s="3">
        <f t="shared" si="75"/>
        <v>4</v>
      </c>
      <c r="G380" s="3">
        <f t="shared" si="76"/>
        <v>13</v>
      </c>
      <c r="H380" s="3">
        <f t="shared" si="77"/>
        <v>10</v>
      </c>
      <c r="I380" s="3">
        <f t="shared" si="78"/>
        <v>53</v>
      </c>
      <c r="J380" s="3">
        <f t="shared" si="79"/>
        <v>3</v>
      </c>
      <c r="K380" s="3" t="str">
        <f>IF(AND(D380&gt;='Season Lookup'!$D$15,D380&lt;'Season Lookup'!$D$16),"Spring",IF(AND(D380&gt;='Season Lookup'!$D$16,D380&lt;'Season Lookup'!$D$17),"Summer",IF(AND(D380&gt;='Season Lookup'!$D$17,D380&lt;'Season Lookup'!$D$18),"Fall",IF(OR(D380&gt;='Season Lookup'!$D$18,D380&lt;'Season Lookup'!$D$15),"Winter"))))</f>
        <v>Spring</v>
      </c>
      <c r="L380" s="3" t="str">
        <f>VLOOKUP(F380,'Season Lookup'!$A$1:$B$13,2,0)</f>
        <v>Spring</v>
      </c>
      <c r="M380" t="s">
        <v>73</v>
      </c>
      <c r="N380" t="s">
        <v>13</v>
      </c>
      <c r="O380" t="s">
        <v>23</v>
      </c>
      <c r="P380" t="str">
        <f t="shared" si="80"/>
        <v>Yes</v>
      </c>
      <c r="Q380" t="str">
        <f t="shared" si="81"/>
        <v>No</v>
      </c>
      <c r="R380" t="str">
        <f t="shared" si="82"/>
        <v>No</v>
      </c>
      <c r="S380">
        <v>6</v>
      </c>
      <c r="T380" t="s">
        <v>181</v>
      </c>
      <c r="V380" t="str">
        <f t="shared" si="83"/>
        <v>Non Intersection</v>
      </c>
      <c r="W380" t="s">
        <v>869</v>
      </c>
      <c r="X380">
        <v>42.358074999999999</v>
      </c>
      <c r="Y380">
        <v>-71.113083000000003</v>
      </c>
      <c r="Z380" t="s">
        <v>870</v>
      </c>
    </row>
    <row r="381" spans="1:26">
      <c r="A381">
        <v>24047</v>
      </c>
      <c r="B381" s="1">
        <v>40281.48609953704</v>
      </c>
      <c r="C381" s="1">
        <f t="shared" si="72"/>
        <v>40179</v>
      </c>
      <c r="D381" s="4">
        <f t="shared" si="73"/>
        <v>0.28333333333333333</v>
      </c>
      <c r="E381" s="3">
        <f t="shared" si="74"/>
        <v>2010</v>
      </c>
      <c r="F381" s="3">
        <f t="shared" si="75"/>
        <v>4</v>
      </c>
      <c r="G381" s="3">
        <f t="shared" si="76"/>
        <v>13</v>
      </c>
      <c r="H381" s="3">
        <f t="shared" si="77"/>
        <v>11</v>
      </c>
      <c r="I381" s="3">
        <f t="shared" si="78"/>
        <v>39</v>
      </c>
      <c r="J381" s="3">
        <f t="shared" si="79"/>
        <v>3</v>
      </c>
      <c r="K381" s="3" t="str">
        <f>IF(AND(D381&gt;='Season Lookup'!$D$15,D381&lt;'Season Lookup'!$D$16),"Spring",IF(AND(D381&gt;='Season Lookup'!$D$16,D381&lt;'Season Lookup'!$D$17),"Summer",IF(AND(D381&gt;='Season Lookup'!$D$17,D381&lt;'Season Lookup'!$D$18),"Fall",IF(OR(D381&gt;='Season Lookup'!$D$18,D381&lt;'Season Lookup'!$D$15),"Winter"))))</f>
        <v>Spring</v>
      </c>
      <c r="L381" s="3" t="str">
        <f>VLOOKUP(F381,'Season Lookup'!$A$1:$B$13,2,0)</f>
        <v>Spring</v>
      </c>
      <c r="M381" t="s">
        <v>73</v>
      </c>
      <c r="N381" t="s">
        <v>13</v>
      </c>
      <c r="O381" t="s">
        <v>132</v>
      </c>
      <c r="P381" t="str">
        <f t="shared" si="80"/>
        <v>Yes</v>
      </c>
      <c r="Q381" t="str">
        <f t="shared" si="81"/>
        <v>Yes</v>
      </c>
      <c r="R381" t="str">
        <f t="shared" si="82"/>
        <v>No</v>
      </c>
      <c r="S381">
        <v>306</v>
      </c>
      <c r="T381" t="s">
        <v>105</v>
      </c>
      <c r="V381" t="str">
        <f t="shared" si="83"/>
        <v>Non Intersection</v>
      </c>
      <c r="W381" t="s">
        <v>871</v>
      </c>
      <c r="X381">
        <v>42.368310000000001</v>
      </c>
      <c r="Y381">
        <v>-71.098723000000007</v>
      </c>
      <c r="Z381" t="s">
        <v>872</v>
      </c>
    </row>
    <row r="382" spans="1:26">
      <c r="A382">
        <v>24053</v>
      </c>
      <c r="B382" s="1">
        <v>40281.791655092595</v>
      </c>
      <c r="C382" s="1">
        <f t="shared" si="72"/>
        <v>40179</v>
      </c>
      <c r="D382" s="4">
        <f t="shared" si="73"/>
        <v>0.28333333333333333</v>
      </c>
      <c r="E382" s="3">
        <f t="shared" si="74"/>
        <v>2010</v>
      </c>
      <c r="F382" s="3">
        <f t="shared" si="75"/>
        <v>4</v>
      </c>
      <c r="G382" s="3">
        <f t="shared" si="76"/>
        <v>13</v>
      </c>
      <c r="H382" s="3">
        <f t="shared" si="77"/>
        <v>18</v>
      </c>
      <c r="I382" s="3">
        <f t="shared" si="78"/>
        <v>59</v>
      </c>
      <c r="J382" s="3">
        <f t="shared" si="79"/>
        <v>3</v>
      </c>
      <c r="K382" s="3" t="str">
        <f>IF(AND(D382&gt;='Season Lookup'!$D$15,D382&lt;'Season Lookup'!$D$16),"Spring",IF(AND(D382&gt;='Season Lookup'!$D$16,D382&lt;'Season Lookup'!$D$17),"Summer",IF(AND(D382&gt;='Season Lookup'!$D$17,D382&lt;'Season Lookup'!$D$18),"Fall",IF(OR(D382&gt;='Season Lookup'!$D$18,D382&lt;'Season Lookup'!$D$15),"Winter"))))</f>
        <v>Spring</v>
      </c>
      <c r="L382" s="3" t="str">
        <f>VLOOKUP(F382,'Season Lookup'!$A$1:$B$13,2,0)</f>
        <v>Spring</v>
      </c>
      <c r="M382" t="s">
        <v>73</v>
      </c>
      <c r="N382" t="s">
        <v>13</v>
      </c>
      <c r="O382" t="s">
        <v>13</v>
      </c>
      <c r="P382" t="str">
        <f t="shared" si="80"/>
        <v>Yes</v>
      </c>
      <c r="Q382" t="str">
        <f t="shared" si="81"/>
        <v>No</v>
      </c>
      <c r="R382" t="str">
        <f t="shared" si="82"/>
        <v>No</v>
      </c>
      <c r="T382" t="s">
        <v>14</v>
      </c>
      <c r="U382" t="s">
        <v>745</v>
      </c>
      <c r="V382" t="str">
        <f t="shared" si="83"/>
        <v>Intersection</v>
      </c>
      <c r="W382" t="s">
        <v>873</v>
      </c>
      <c r="X382">
        <v>42.364424</v>
      </c>
      <c r="Y382">
        <v>-71.102082999999993</v>
      </c>
      <c r="Z382" t="s">
        <v>874</v>
      </c>
    </row>
    <row r="383" spans="1:26">
      <c r="A383">
        <v>24048</v>
      </c>
      <c r="B383" s="1">
        <v>40282.538888888892</v>
      </c>
      <c r="C383" s="1">
        <f t="shared" si="72"/>
        <v>40179</v>
      </c>
      <c r="D383" s="4">
        <f t="shared" si="73"/>
        <v>0.28611111111111109</v>
      </c>
      <c r="E383" s="3">
        <f t="shared" si="74"/>
        <v>2010</v>
      </c>
      <c r="F383" s="3">
        <f t="shared" si="75"/>
        <v>4</v>
      </c>
      <c r="G383" s="3">
        <f t="shared" si="76"/>
        <v>14</v>
      </c>
      <c r="H383" s="3">
        <f t="shared" si="77"/>
        <v>12</v>
      </c>
      <c r="I383" s="3">
        <f t="shared" si="78"/>
        <v>56</v>
      </c>
      <c r="J383" s="3">
        <f t="shared" si="79"/>
        <v>4</v>
      </c>
      <c r="K383" s="3" t="str">
        <f>IF(AND(D383&gt;='Season Lookup'!$D$15,D383&lt;'Season Lookup'!$D$16),"Spring",IF(AND(D383&gt;='Season Lookup'!$D$16,D383&lt;'Season Lookup'!$D$17),"Summer",IF(AND(D383&gt;='Season Lookup'!$D$17,D383&lt;'Season Lookup'!$D$18),"Fall",IF(OR(D383&gt;='Season Lookup'!$D$18,D383&lt;'Season Lookup'!$D$15),"Winter"))))</f>
        <v>Spring</v>
      </c>
      <c r="L383" s="3" t="str">
        <f>VLOOKUP(F383,'Season Lookup'!$A$1:$B$13,2,0)</f>
        <v>Spring</v>
      </c>
      <c r="M383" t="s">
        <v>82</v>
      </c>
      <c r="N383" t="s">
        <v>13</v>
      </c>
      <c r="O383" t="s">
        <v>471</v>
      </c>
      <c r="P383" t="str">
        <f t="shared" si="80"/>
        <v>Yes</v>
      </c>
      <c r="Q383" t="str">
        <f t="shared" si="81"/>
        <v>No</v>
      </c>
      <c r="R383" t="str">
        <f t="shared" si="82"/>
        <v>No</v>
      </c>
      <c r="S383">
        <v>47</v>
      </c>
      <c r="T383" t="s">
        <v>698</v>
      </c>
      <c r="V383" t="str">
        <f t="shared" si="83"/>
        <v>Non Intersection</v>
      </c>
      <c r="W383" t="s">
        <v>875</v>
      </c>
      <c r="X383">
        <v>42.369897000000002</v>
      </c>
      <c r="Y383">
        <v>-71.079541000000006</v>
      </c>
      <c r="Z383" t="s">
        <v>876</v>
      </c>
    </row>
    <row r="384" spans="1:26">
      <c r="A384">
        <v>24049</v>
      </c>
      <c r="B384" s="1">
        <v>40282.75</v>
      </c>
      <c r="C384" s="1">
        <f t="shared" si="72"/>
        <v>40179</v>
      </c>
      <c r="D384" s="4">
        <f t="shared" si="73"/>
        <v>0.28611111111111109</v>
      </c>
      <c r="E384" s="3">
        <f t="shared" si="74"/>
        <v>2010</v>
      </c>
      <c r="F384" s="3">
        <f t="shared" si="75"/>
        <v>4</v>
      </c>
      <c r="G384" s="3">
        <f t="shared" si="76"/>
        <v>14</v>
      </c>
      <c r="H384" s="3">
        <f t="shared" si="77"/>
        <v>18</v>
      </c>
      <c r="I384" s="3">
        <f t="shared" si="78"/>
        <v>0</v>
      </c>
      <c r="J384" s="3">
        <f t="shared" si="79"/>
        <v>4</v>
      </c>
      <c r="K384" s="3" t="str">
        <f>IF(AND(D384&gt;='Season Lookup'!$D$15,D384&lt;'Season Lookup'!$D$16),"Spring",IF(AND(D384&gt;='Season Lookup'!$D$16,D384&lt;'Season Lookup'!$D$17),"Summer",IF(AND(D384&gt;='Season Lookup'!$D$17,D384&lt;'Season Lookup'!$D$18),"Fall",IF(OR(D384&gt;='Season Lookup'!$D$18,D384&lt;'Season Lookup'!$D$15),"Winter"))))</f>
        <v>Spring</v>
      </c>
      <c r="L384" s="3" t="str">
        <f>VLOOKUP(F384,'Season Lookup'!$A$1:$B$13,2,0)</f>
        <v>Spring</v>
      </c>
      <c r="M384" t="s">
        <v>82</v>
      </c>
      <c r="N384" t="s">
        <v>13</v>
      </c>
      <c r="O384" t="s">
        <v>13</v>
      </c>
      <c r="P384" t="str">
        <f t="shared" si="80"/>
        <v>Yes</v>
      </c>
      <c r="Q384" t="str">
        <f t="shared" si="81"/>
        <v>No</v>
      </c>
      <c r="R384" t="str">
        <f t="shared" si="82"/>
        <v>No</v>
      </c>
      <c r="T384" t="s">
        <v>189</v>
      </c>
      <c r="U384" t="s">
        <v>105</v>
      </c>
      <c r="V384" t="str">
        <f t="shared" si="83"/>
        <v>Intersection</v>
      </c>
      <c r="W384" t="s">
        <v>877</v>
      </c>
      <c r="X384">
        <v>42.367106999999997</v>
      </c>
      <c r="Y384">
        <v>-71.095416</v>
      </c>
      <c r="Z384" t="s">
        <v>478</v>
      </c>
    </row>
    <row r="385" spans="1:26">
      <c r="A385">
        <v>24050</v>
      </c>
      <c r="B385" s="1">
        <v>40282.770138888889</v>
      </c>
      <c r="C385" s="1">
        <f t="shared" si="72"/>
        <v>40179</v>
      </c>
      <c r="D385" s="4">
        <f t="shared" si="73"/>
        <v>0.28611111111111109</v>
      </c>
      <c r="E385" s="3">
        <f t="shared" si="74"/>
        <v>2010</v>
      </c>
      <c r="F385" s="3">
        <f t="shared" si="75"/>
        <v>4</v>
      </c>
      <c r="G385" s="3">
        <f t="shared" si="76"/>
        <v>14</v>
      </c>
      <c r="H385" s="3">
        <f t="shared" si="77"/>
        <v>18</v>
      </c>
      <c r="I385" s="3">
        <f t="shared" si="78"/>
        <v>29</v>
      </c>
      <c r="J385" s="3">
        <f t="shared" si="79"/>
        <v>4</v>
      </c>
      <c r="K385" s="3" t="str">
        <f>IF(AND(D385&gt;='Season Lookup'!$D$15,D385&lt;'Season Lookup'!$D$16),"Spring",IF(AND(D385&gt;='Season Lookup'!$D$16,D385&lt;'Season Lookup'!$D$17),"Summer",IF(AND(D385&gt;='Season Lookup'!$D$17,D385&lt;'Season Lookup'!$D$18),"Fall",IF(OR(D385&gt;='Season Lookup'!$D$18,D385&lt;'Season Lookup'!$D$15),"Winter"))))</f>
        <v>Spring</v>
      </c>
      <c r="L385" s="3" t="str">
        <f>VLOOKUP(F385,'Season Lookup'!$A$1:$B$13,2,0)</f>
        <v>Spring</v>
      </c>
      <c r="M385" t="s">
        <v>82</v>
      </c>
      <c r="N385" t="s">
        <v>13</v>
      </c>
      <c r="O385" t="s">
        <v>13</v>
      </c>
      <c r="P385" t="str">
        <f t="shared" si="80"/>
        <v>Yes</v>
      </c>
      <c r="Q385" t="str">
        <f t="shared" si="81"/>
        <v>No</v>
      </c>
      <c r="R385" t="str">
        <f t="shared" si="82"/>
        <v>No</v>
      </c>
      <c r="T385" t="s">
        <v>105</v>
      </c>
      <c r="U385" t="s">
        <v>74</v>
      </c>
      <c r="V385" t="str">
        <f t="shared" si="83"/>
        <v>Intersection</v>
      </c>
      <c r="W385" t="s">
        <v>878</v>
      </c>
      <c r="X385">
        <v>42.365434999999998</v>
      </c>
      <c r="Y385">
        <v>-71.091111999999995</v>
      </c>
      <c r="Z385" t="s">
        <v>879</v>
      </c>
    </row>
    <row r="386" spans="1:26">
      <c r="A386">
        <v>24051</v>
      </c>
      <c r="B386" s="1">
        <v>40282.600694444445</v>
      </c>
      <c r="C386" s="1">
        <f t="shared" si="72"/>
        <v>40179</v>
      </c>
      <c r="D386" s="4">
        <f t="shared" si="73"/>
        <v>0.28611111111111109</v>
      </c>
      <c r="E386" s="3">
        <f t="shared" si="74"/>
        <v>2010</v>
      </c>
      <c r="F386" s="3">
        <f t="shared" si="75"/>
        <v>4</v>
      </c>
      <c r="G386" s="3">
        <f t="shared" si="76"/>
        <v>14</v>
      </c>
      <c r="H386" s="3">
        <f t="shared" si="77"/>
        <v>14</v>
      </c>
      <c r="I386" s="3">
        <f t="shared" si="78"/>
        <v>25</v>
      </c>
      <c r="J386" s="3">
        <f t="shared" si="79"/>
        <v>4</v>
      </c>
      <c r="K386" s="3" t="str">
        <f>IF(AND(D386&gt;='Season Lookup'!$D$15,D386&lt;'Season Lookup'!$D$16),"Spring",IF(AND(D386&gt;='Season Lookup'!$D$16,D386&lt;'Season Lookup'!$D$17),"Summer",IF(AND(D386&gt;='Season Lookup'!$D$17,D386&lt;'Season Lookup'!$D$18),"Fall",IF(OR(D386&gt;='Season Lookup'!$D$18,D386&lt;'Season Lookup'!$D$15),"Winter"))))</f>
        <v>Spring</v>
      </c>
      <c r="L386" s="3" t="str">
        <f>VLOOKUP(F386,'Season Lookup'!$A$1:$B$13,2,0)</f>
        <v>Spring</v>
      </c>
      <c r="M386" t="s">
        <v>82</v>
      </c>
      <c r="N386" t="s">
        <v>13</v>
      </c>
      <c r="O386" t="s">
        <v>13</v>
      </c>
      <c r="P386" t="str">
        <f t="shared" si="80"/>
        <v>Yes</v>
      </c>
      <c r="Q386" t="str">
        <f t="shared" si="81"/>
        <v>No</v>
      </c>
      <c r="R386" t="str">
        <f t="shared" si="82"/>
        <v>No</v>
      </c>
      <c r="T386" t="s">
        <v>326</v>
      </c>
      <c r="U386" t="s">
        <v>546</v>
      </c>
      <c r="V386" t="str">
        <f t="shared" si="83"/>
        <v>Intersection</v>
      </c>
      <c r="W386" t="s">
        <v>547</v>
      </c>
      <c r="X386">
        <v>42.372154000000002</v>
      </c>
      <c r="Y386">
        <v>-71.120489000000006</v>
      </c>
      <c r="Z386" t="s">
        <v>548</v>
      </c>
    </row>
    <row r="387" spans="1:26">
      <c r="A387">
        <v>24052</v>
      </c>
      <c r="B387" s="1">
        <v>40282.5</v>
      </c>
      <c r="C387" s="1">
        <f t="shared" si="72"/>
        <v>40179</v>
      </c>
      <c r="D387" s="4">
        <f t="shared" si="73"/>
        <v>0.28611111111111109</v>
      </c>
      <c r="E387" s="3">
        <f t="shared" si="74"/>
        <v>2010</v>
      </c>
      <c r="F387" s="3">
        <f t="shared" si="75"/>
        <v>4</v>
      </c>
      <c r="G387" s="3">
        <f t="shared" si="76"/>
        <v>14</v>
      </c>
      <c r="H387" s="3">
        <f t="shared" si="77"/>
        <v>12</v>
      </c>
      <c r="I387" s="3">
        <f t="shared" si="78"/>
        <v>0</v>
      </c>
      <c r="J387" s="3">
        <f t="shared" si="79"/>
        <v>4</v>
      </c>
      <c r="K387" s="3" t="str">
        <f>IF(AND(D387&gt;='Season Lookup'!$D$15,D387&lt;'Season Lookup'!$D$16),"Spring",IF(AND(D387&gt;='Season Lookup'!$D$16,D387&lt;'Season Lookup'!$D$17),"Summer",IF(AND(D387&gt;='Season Lookup'!$D$17,D387&lt;'Season Lookup'!$D$18),"Fall",IF(OR(D387&gt;='Season Lookup'!$D$18,D387&lt;'Season Lookup'!$D$15),"Winter"))))</f>
        <v>Spring</v>
      </c>
      <c r="L387" s="3" t="str">
        <f>VLOOKUP(F387,'Season Lookup'!$A$1:$B$13,2,0)</f>
        <v>Spring</v>
      </c>
      <c r="M387" t="s">
        <v>82</v>
      </c>
      <c r="N387" t="s">
        <v>13</v>
      </c>
      <c r="O387" t="s">
        <v>132</v>
      </c>
      <c r="P387" t="str">
        <f t="shared" si="80"/>
        <v>Yes</v>
      </c>
      <c r="Q387" t="str">
        <f t="shared" si="81"/>
        <v>Yes</v>
      </c>
      <c r="R387" t="str">
        <f t="shared" si="82"/>
        <v>No</v>
      </c>
      <c r="S387">
        <v>50</v>
      </c>
      <c r="T387" t="s">
        <v>74</v>
      </c>
      <c r="V387" t="str">
        <f t="shared" si="83"/>
        <v>Non Intersection</v>
      </c>
      <c r="W387" t="s">
        <v>880</v>
      </c>
      <c r="X387">
        <v>42.366878</v>
      </c>
      <c r="Y387">
        <v>-71.092828999999995</v>
      </c>
      <c r="Z387" t="s">
        <v>881</v>
      </c>
    </row>
    <row r="388" spans="1:26">
      <c r="A388">
        <v>24055</v>
      </c>
      <c r="B388" s="1">
        <v>40282.538194444445</v>
      </c>
      <c r="C388" s="1">
        <f t="shared" si="72"/>
        <v>40179</v>
      </c>
      <c r="D388" s="4">
        <f t="shared" si="73"/>
        <v>0.28611111111111109</v>
      </c>
      <c r="E388" s="3">
        <f t="shared" si="74"/>
        <v>2010</v>
      </c>
      <c r="F388" s="3">
        <f t="shared" si="75"/>
        <v>4</v>
      </c>
      <c r="G388" s="3">
        <f t="shared" si="76"/>
        <v>14</v>
      </c>
      <c r="H388" s="3">
        <f t="shared" si="77"/>
        <v>12</v>
      </c>
      <c r="I388" s="3">
        <f t="shared" si="78"/>
        <v>55</v>
      </c>
      <c r="J388" s="3">
        <f t="shared" si="79"/>
        <v>4</v>
      </c>
      <c r="K388" s="3" t="str">
        <f>IF(AND(D388&gt;='Season Lookup'!$D$15,D388&lt;'Season Lookup'!$D$16),"Spring",IF(AND(D388&gt;='Season Lookup'!$D$16,D388&lt;'Season Lookup'!$D$17),"Summer",IF(AND(D388&gt;='Season Lookup'!$D$17,D388&lt;'Season Lookup'!$D$18),"Fall",IF(OR(D388&gt;='Season Lookup'!$D$18,D388&lt;'Season Lookup'!$D$15),"Winter"))))</f>
        <v>Spring</v>
      </c>
      <c r="L388" s="3" t="str">
        <f>VLOOKUP(F388,'Season Lookup'!$A$1:$B$13,2,0)</f>
        <v>Spring</v>
      </c>
      <c r="M388" t="s">
        <v>82</v>
      </c>
      <c r="N388" t="s">
        <v>13</v>
      </c>
      <c r="O388" t="s">
        <v>152</v>
      </c>
      <c r="P388" t="str">
        <f t="shared" si="80"/>
        <v>Yes</v>
      </c>
      <c r="Q388" t="str">
        <f t="shared" si="81"/>
        <v>No</v>
      </c>
      <c r="R388" t="str">
        <f t="shared" si="82"/>
        <v>Yes</v>
      </c>
      <c r="S388">
        <v>16</v>
      </c>
      <c r="T388" t="s">
        <v>185</v>
      </c>
      <c r="V388" t="str">
        <f t="shared" si="83"/>
        <v>Non Intersection</v>
      </c>
      <c r="W388" t="s">
        <v>882</v>
      </c>
      <c r="X388">
        <v>42.377301000000003</v>
      </c>
      <c r="Y388">
        <v>-71.123220000000003</v>
      </c>
      <c r="Z388" t="s">
        <v>883</v>
      </c>
    </row>
    <row r="389" spans="1:26">
      <c r="A389">
        <v>24059</v>
      </c>
      <c r="B389" s="1">
        <v>40282.06527777778</v>
      </c>
      <c r="C389" s="1">
        <f t="shared" si="72"/>
        <v>40179</v>
      </c>
      <c r="D389" s="4">
        <f t="shared" si="73"/>
        <v>0.28611111111111109</v>
      </c>
      <c r="E389" s="3">
        <f t="shared" si="74"/>
        <v>2010</v>
      </c>
      <c r="F389" s="3">
        <f t="shared" si="75"/>
        <v>4</v>
      </c>
      <c r="G389" s="3">
        <f t="shared" si="76"/>
        <v>14</v>
      </c>
      <c r="H389" s="3">
        <f t="shared" si="77"/>
        <v>1</v>
      </c>
      <c r="I389" s="3">
        <f t="shared" si="78"/>
        <v>34</v>
      </c>
      <c r="J389" s="3">
        <f t="shared" si="79"/>
        <v>4</v>
      </c>
      <c r="K389" s="3" t="str">
        <f>IF(AND(D389&gt;='Season Lookup'!$D$15,D389&lt;'Season Lookup'!$D$16),"Spring",IF(AND(D389&gt;='Season Lookup'!$D$16,D389&lt;'Season Lookup'!$D$17),"Summer",IF(AND(D389&gt;='Season Lookup'!$D$17,D389&lt;'Season Lookup'!$D$18),"Fall",IF(OR(D389&gt;='Season Lookup'!$D$18,D389&lt;'Season Lookup'!$D$15),"Winter"))))</f>
        <v>Spring</v>
      </c>
      <c r="L389" s="3" t="str">
        <f>VLOOKUP(F389,'Season Lookup'!$A$1:$B$13,2,0)</f>
        <v>Spring</v>
      </c>
      <c r="M389" t="s">
        <v>82</v>
      </c>
      <c r="N389" t="s">
        <v>18</v>
      </c>
      <c r="O389" t="s">
        <v>13</v>
      </c>
      <c r="P389" t="str">
        <f t="shared" si="80"/>
        <v>Yes</v>
      </c>
      <c r="Q389" t="str">
        <f t="shared" si="81"/>
        <v>No</v>
      </c>
      <c r="R389" t="str">
        <f t="shared" si="82"/>
        <v>No</v>
      </c>
      <c r="T389" t="s">
        <v>342</v>
      </c>
      <c r="U389" t="s">
        <v>133</v>
      </c>
      <c r="V389" t="str">
        <f t="shared" si="83"/>
        <v>Intersection</v>
      </c>
      <c r="W389" t="s">
        <v>884</v>
      </c>
      <c r="X389">
        <v>42.368301000000002</v>
      </c>
      <c r="Y389">
        <v>-71.101742999999999</v>
      </c>
      <c r="Z389" t="s">
        <v>885</v>
      </c>
    </row>
    <row r="390" spans="1:26">
      <c r="A390">
        <v>24060</v>
      </c>
      <c r="B390" s="1">
        <v>40282.791655092595</v>
      </c>
      <c r="C390" s="1">
        <f t="shared" si="72"/>
        <v>40179</v>
      </c>
      <c r="D390" s="4">
        <f t="shared" si="73"/>
        <v>0.28611111111111109</v>
      </c>
      <c r="E390" s="3">
        <f t="shared" si="74"/>
        <v>2010</v>
      </c>
      <c r="F390" s="3">
        <f t="shared" si="75"/>
        <v>4</v>
      </c>
      <c r="G390" s="3">
        <f t="shared" si="76"/>
        <v>14</v>
      </c>
      <c r="H390" s="3">
        <f t="shared" si="77"/>
        <v>18</v>
      </c>
      <c r="I390" s="3">
        <f t="shared" si="78"/>
        <v>59</v>
      </c>
      <c r="J390" s="3">
        <f t="shared" si="79"/>
        <v>4</v>
      </c>
      <c r="K390" s="3" t="str">
        <f>IF(AND(D390&gt;='Season Lookup'!$D$15,D390&lt;'Season Lookup'!$D$16),"Spring",IF(AND(D390&gt;='Season Lookup'!$D$16,D390&lt;'Season Lookup'!$D$17),"Summer",IF(AND(D390&gt;='Season Lookup'!$D$17,D390&lt;'Season Lookup'!$D$18),"Fall",IF(OR(D390&gt;='Season Lookup'!$D$18,D390&lt;'Season Lookup'!$D$15),"Winter"))))</f>
        <v>Spring</v>
      </c>
      <c r="L390" s="3" t="str">
        <f>VLOOKUP(F390,'Season Lookup'!$A$1:$B$13,2,0)</f>
        <v>Spring</v>
      </c>
      <c r="M390" t="s">
        <v>82</v>
      </c>
      <c r="N390" t="s">
        <v>13</v>
      </c>
      <c r="O390" t="s">
        <v>13</v>
      </c>
      <c r="P390" t="str">
        <f t="shared" si="80"/>
        <v>Yes</v>
      </c>
      <c r="Q390" t="str">
        <f t="shared" si="81"/>
        <v>No</v>
      </c>
      <c r="R390" t="str">
        <f t="shared" si="82"/>
        <v>No</v>
      </c>
      <c r="T390" t="s">
        <v>186</v>
      </c>
      <c r="U390" t="s">
        <v>409</v>
      </c>
      <c r="V390" t="str">
        <f t="shared" si="83"/>
        <v>Intersection</v>
      </c>
      <c r="W390" t="s">
        <v>886</v>
      </c>
      <c r="X390">
        <v>42.383349000000003</v>
      </c>
      <c r="Y390">
        <v>-71.133027999999996</v>
      </c>
      <c r="Z390" t="s">
        <v>887</v>
      </c>
    </row>
    <row r="391" spans="1:26">
      <c r="A391">
        <v>24078</v>
      </c>
      <c r="B391" s="1">
        <v>40282.711793981478</v>
      </c>
      <c r="C391" s="1">
        <f t="shared" si="72"/>
        <v>40179</v>
      </c>
      <c r="D391" s="4">
        <f t="shared" si="73"/>
        <v>0.28611111111111109</v>
      </c>
      <c r="E391" s="3">
        <f t="shared" si="74"/>
        <v>2010</v>
      </c>
      <c r="F391" s="3">
        <f t="shared" si="75"/>
        <v>4</v>
      </c>
      <c r="G391" s="3">
        <f t="shared" si="76"/>
        <v>14</v>
      </c>
      <c r="H391" s="3">
        <f t="shared" si="77"/>
        <v>17</v>
      </c>
      <c r="I391" s="3">
        <f t="shared" si="78"/>
        <v>4</v>
      </c>
      <c r="J391" s="3">
        <f t="shared" si="79"/>
        <v>4</v>
      </c>
      <c r="K391" s="3" t="str">
        <f>IF(AND(D391&gt;='Season Lookup'!$D$15,D391&lt;'Season Lookup'!$D$16),"Spring",IF(AND(D391&gt;='Season Lookup'!$D$16,D391&lt;'Season Lookup'!$D$17),"Summer",IF(AND(D391&gt;='Season Lookup'!$D$17,D391&lt;'Season Lookup'!$D$18),"Fall",IF(OR(D391&gt;='Season Lookup'!$D$18,D391&lt;'Season Lookup'!$D$15),"Winter"))))</f>
        <v>Spring</v>
      </c>
      <c r="L391" s="3" t="str">
        <f>VLOOKUP(F391,'Season Lookup'!$A$1:$B$13,2,0)</f>
        <v>Spring</v>
      </c>
      <c r="M391" t="s">
        <v>82</v>
      </c>
      <c r="N391" t="s">
        <v>13</v>
      </c>
      <c r="O391" t="s">
        <v>13</v>
      </c>
      <c r="P391" t="str">
        <f t="shared" si="80"/>
        <v>Yes</v>
      </c>
      <c r="Q391" t="str">
        <f t="shared" si="81"/>
        <v>No</v>
      </c>
      <c r="R391" t="str">
        <f t="shared" si="82"/>
        <v>No</v>
      </c>
      <c r="S391">
        <v>84</v>
      </c>
      <c r="T391" t="s">
        <v>14</v>
      </c>
      <c r="V391" t="str">
        <f t="shared" si="83"/>
        <v>Non Intersection</v>
      </c>
      <c r="W391" t="s">
        <v>888</v>
      </c>
      <c r="X391">
        <v>42.358874999999998</v>
      </c>
      <c r="Y391">
        <v>-71.094617</v>
      </c>
      <c r="Z391" t="s">
        <v>889</v>
      </c>
    </row>
    <row r="392" spans="1:26">
      <c r="A392">
        <v>24056</v>
      </c>
      <c r="B392" s="1">
        <v>40283.604155092595</v>
      </c>
      <c r="C392" s="1">
        <f t="shared" si="72"/>
        <v>40179</v>
      </c>
      <c r="D392" s="4">
        <f t="shared" si="73"/>
        <v>0.28888888888888886</v>
      </c>
      <c r="E392" s="3">
        <f t="shared" si="74"/>
        <v>2010</v>
      </c>
      <c r="F392" s="3">
        <f t="shared" si="75"/>
        <v>4</v>
      </c>
      <c r="G392" s="3">
        <f t="shared" si="76"/>
        <v>15</v>
      </c>
      <c r="H392" s="3">
        <f t="shared" si="77"/>
        <v>14</v>
      </c>
      <c r="I392" s="3">
        <f t="shared" si="78"/>
        <v>29</v>
      </c>
      <c r="J392" s="3">
        <f t="shared" si="79"/>
        <v>5</v>
      </c>
      <c r="K392" s="3" t="str">
        <f>IF(AND(D392&gt;='Season Lookup'!$D$15,D392&lt;'Season Lookup'!$D$16),"Spring",IF(AND(D392&gt;='Season Lookup'!$D$16,D392&lt;'Season Lookup'!$D$17),"Summer",IF(AND(D392&gt;='Season Lookup'!$D$17,D392&lt;'Season Lookup'!$D$18),"Fall",IF(OR(D392&gt;='Season Lookup'!$D$18,D392&lt;'Season Lookup'!$D$15),"Winter"))))</f>
        <v>Spring</v>
      </c>
      <c r="L392" s="3" t="str">
        <f>VLOOKUP(F392,'Season Lookup'!$A$1:$B$13,2,0)</f>
        <v>Spring</v>
      </c>
      <c r="M392" t="s">
        <v>78</v>
      </c>
      <c r="N392" t="s">
        <v>13</v>
      </c>
      <c r="O392" t="s">
        <v>13</v>
      </c>
      <c r="P392" t="str">
        <f t="shared" si="80"/>
        <v>Yes</v>
      </c>
      <c r="Q392" t="str">
        <f t="shared" si="81"/>
        <v>No</v>
      </c>
      <c r="R392" t="str">
        <f t="shared" si="82"/>
        <v>No</v>
      </c>
      <c r="T392" t="s">
        <v>185</v>
      </c>
      <c r="U392" t="s">
        <v>142</v>
      </c>
      <c r="V392" t="str">
        <f t="shared" si="83"/>
        <v>Intersection</v>
      </c>
      <c r="W392" t="s">
        <v>890</v>
      </c>
      <c r="X392">
        <v>42.383868</v>
      </c>
      <c r="Y392">
        <v>-71.129311999999999</v>
      </c>
      <c r="Z392" t="s">
        <v>891</v>
      </c>
    </row>
    <row r="393" spans="1:26">
      <c r="A393">
        <v>24057</v>
      </c>
      <c r="B393" s="1">
        <v>40283.694444444445</v>
      </c>
      <c r="C393" s="1">
        <f t="shared" si="72"/>
        <v>40179</v>
      </c>
      <c r="D393" s="4">
        <f t="shared" si="73"/>
        <v>0.28888888888888886</v>
      </c>
      <c r="E393" s="3">
        <f t="shared" si="74"/>
        <v>2010</v>
      </c>
      <c r="F393" s="3">
        <f t="shared" si="75"/>
        <v>4</v>
      </c>
      <c r="G393" s="3">
        <f t="shared" si="76"/>
        <v>15</v>
      </c>
      <c r="H393" s="3">
        <f t="shared" si="77"/>
        <v>16</v>
      </c>
      <c r="I393" s="3">
        <f t="shared" si="78"/>
        <v>40</v>
      </c>
      <c r="J393" s="3">
        <f t="shared" si="79"/>
        <v>5</v>
      </c>
      <c r="K393" s="3" t="str">
        <f>IF(AND(D393&gt;='Season Lookup'!$D$15,D393&lt;'Season Lookup'!$D$16),"Spring",IF(AND(D393&gt;='Season Lookup'!$D$16,D393&lt;'Season Lookup'!$D$17),"Summer",IF(AND(D393&gt;='Season Lookup'!$D$17,D393&lt;'Season Lookup'!$D$18),"Fall",IF(OR(D393&gt;='Season Lookup'!$D$18,D393&lt;'Season Lookup'!$D$15),"Winter"))))</f>
        <v>Spring</v>
      </c>
      <c r="L393" s="3" t="str">
        <f>VLOOKUP(F393,'Season Lookup'!$A$1:$B$13,2,0)</f>
        <v>Spring</v>
      </c>
      <c r="M393" t="s">
        <v>78</v>
      </c>
      <c r="N393" t="s">
        <v>13</v>
      </c>
      <c r="O393" t="s">
        <v>13</v>
      </c>
      <c r="P393" t="str">
        <f t="shared" si="80"/>
        <v>Yes</v>
      </c>
      <c r="Q393" t="str">
        <f t="shared" si="81"/>
        <v>No</v>
      </c>
      <c r="R393" t="str">
        <f t="shared" si="82"/>
        <v>No</v>
      </c>
      <c r="T393" t="s">
        <v>105</v>
      </c>
      <c r="U393" t="s">
        <v>288</v>
      </c>
      <c r="V393" t="str">
        <f t="shared" si="83"/>
        <v>Intersection</v>
      </c>
      <c r="W393" t="s">
        <v>289</v>
      </c>
      <c r="X393">
        <v>42.364812000000001</v>
      </c>
      <c r="Y393">
        <v>-71.089386000000005</v>
      </c>
      <c r="Z393" t="s">
        <v>290</v>
      </c>
    </row>
    <row r="394" spans="1:26">
      <c r="A394">
        <v>24058</v>
      </c>
      <c r="B394" s="1">
        <v>40283.756944444445</v>
      </c>
      <c r="C394" s="1">
        <f t="shared" si="72"/>
        <v>40179</v>
      </c>
      <c r="D394" s="4">
        <f t="shared" si="73"/>
        <v>0.28888888888888886</v>
      </c>
      <c r="E394" s="3">
        <f t="shared" si="74"/>
        <v>2010</v>
      </c>
      <c r="F394" s="3">
        <f t="shared" si="75"/>
        <v>4</v>
      </c>
      <c r="G394" s="3">
        <f t="shared" si="76"/>
        <v>15</v>
      </c>
      <c r="H394" s="3">
        <f t="shared" si="77"/>
        <v>18</v>
      </c>
      <c r="I394" s="3">
        <f t="shared" si="78"/>
        <v>10</v>
      </c>
      <c r="J394" s="3">
        <f t="shared" si="79"/>
        <v>5</v>
      </c>
      <c r="K394" s="3" t="str">
        <f>IF(AND(D394&gt;='Season Lookup'!$D$15,D394&lt;'Season Lookup'!$D$16),"Spring",IF(AND(D394&gt;='Season Lookup'!$D$16,D394&lt;'Season Lookup'!$D$17),"Summer",IF(AND(D394&gt;='Season Lookup'!$D$17,D394&lt;'Season Lookup'!$D$18),"Fall",IF(OR(D394&gt;='Season Lookup'!$D$18,D394&lt;'Season Lookup'!$D$15),"Winter"))))</f>
        <v>Spring</v>
      </c>
      <c r="L394" s="3" t="str">
        <f>VLOOKUP(F394,'Season Lookup'!$A$1:$B$13,2,0)</f>
        <v>Spring</v>
      </c>
      <c r="M394" t="s">
        <v>78</v>
      </c>
      <c r="N394" t="s">
        <v>13</v>
      </c>
      <c r="O394" t="s">
        <v>132</v>
      </c>
      <c r="P394" t="str">
        <f t="shared" si="80"/>
        <v>Yes</v>
      </c>
      <c r="Q394" t="str">
        <f t="shared" si="81"/>
        <v>Yes</v>
      </c>
      <c r="R394" t="str">
        <f t="shared" si="82"/>
        <v>No</v>
      </c>
      <c r="T394" t="s">
        <v>185</v>
      </c>
      <c r="U394" t="s">
        <v>142</v>
      </c>
      <c r="V394" t="str">
        <f t="shared" si="83"/>
        <v>Intersection</v>
      </c>
      <c r="W394" t="s">
        <v>890</v>
      </c>
      <c r="X394">
        <v>42.383868</v>
      </c>
      <c r="Y394">
        <v>-71.129311999999999</v>
      </c>
      <c r="Z394" t="s">
        <v>891</v>
      </c>
    </row>
    <row r="395" spans="1:26">
      <c r="A395">
        <v>24126</v>
      </c>
      <c r="B395" s="1">
        <v>40283.557627314818</v>
      </c>
      <c r="C395" s="1">
        <f t="shared" si="72"/>
        <v>40179</v>
      </c>
      <c r="D395" s="4">
        <f t="shared" si="73"/>
        <v>0.28888888888888886</v>
      </c>
      <c r="E395" s="3">
        <f t="shared" si="74"/>
        <v>2010</v>
      </c>
      <c r="F395" s="3">
        <f t="shared" si="75"/>
        <v>4</v>
      </c>
      <c r="G395" s="3">
        <f t="shared" si="76"/>
        <v>15</v>
      </c>
      <c r="H395" s="3">
        <f t="shared" si="77"/>
        <v>13</v>
      </c>
      <c r="I395" s="3">
        <f t="shared" si="78"/>
        <v>22</v>
      </c>
      <c r="J395" s="3">
        <f t="shared" si="79"/>
        <v>5</v>
      </c>
      <c r="K395" s="3" t="str">
        <f>IF(AND(D395&gt;='Season Lookup'!$D$15,D395&lt;'Season Lookup'!$D$16),"Spring",IF(AND(D395&gt;='Season Lookup'!$D$16,D395&lt;'Season Lookup'!$D$17),"Summer",IF(AND(D395&gt;='Season Lookup'!$D$17,D395&lt;'Season Lookup'!$D$18),"Fall",IF(OR(D395&gt;='Season Lookup'!$D$18,D395&lt;'Season Lookup'!$D$15),"Winter"))))</f>
        <v>Spring</v>
      </c>
      <c r="L395" s="3" t="str">
        <f>VLOOKUP(F395,'Season Lookup'!$A$1:$B$13,2,0)</f>
        <v>Spring</v>
      </c>
      <c r="M395" t="s">
        <v>78</v>
      </c>
      <c r="N395" t="s">
        <v>35</v>
      </c>
      <c r="O395" t="s">
        <v>36</v>
      </c>
      <c r="P395" t="str">
        <f t="shared" si="80"/>
        <v>Yes</v>
      </c>
      <c r="Q395" t="str">
        <f t="shared" si="81"/>
        <v>No</v>
      </c>
      <c r="R395" t="str">
        <f t="shared" si="82"/>
        <v>No</v>
      </c>
      <c r="S395">
        <v>19</v>
      </c>
      <c r="T395" t="s">
        <v>260</v>
      </c>
      <c r="V395" t="str">
        <f t="shared" si="83"/>
        <v>Non Intersection</v>
      </c>
      <c r="W395" t="s">
        <v>892</v>
      </c>
      <c r="X395">
        <v>42.371986</v>
      </c>
      <c r="Y395">
        <v>-71.079718</v>
      </c>
      <c r="Z395" t="s">
        <v>893</v>
      </c>
    </row>
    <row r="396" spans="1:26">
      <c r="A396">
        <v>24061</v>
      </c>
      <c r="B396" s="1">
        <v>40284.385405092595</v>
      </c>
      <c r="C396" s="1">
        <f t="shared" si="72"/>
        <v>40179</v>
      </c>
      <c r="D396" s="4">
        <f t="shared" si="73"/>
        <v>0.29166666666666669</v>
      </c>
      <c r="E396" s="3">
        <f t="shared" si="74"/>
        <v>2010</v>
      </c>
      <c r="F396" s="3">
        <f t="shared" si="75"/>
        <v>4</v>
      </c>
      <c r="G396" s="3">
        <f t="shared" si="76"/>
        <v>16</v>
      </c>
      <c r="H396" s="3">
        <f t="shared" si="77"/>
        <v>9</v>
      </c>
      <c r="I396" s="3">
        <f t="shared" si="78"/>
        <v>14</v>
      </c>
      <c r="J396" s="3">
        <f t="shared" si="79"/>
        <v>6</v>
      </c>
      <c r="K396" s="3" t="str">
        <f>IF(AND(D396&gt;='Season Lookup'!$D$15,D396&lt;'Season Lookup'!$D$16),"Spring",IF(AND(D396&gt;='Season Lookup'!$D$16,D396&lt;'Season Lookup'!$D$17),"Summer",IF(AND(D396&gt;='Season Lookup'!$D$17,D396&lt;'Season Lookup'!$D$18),"Fall",IF(OR(D396&gt;='Season Lookup'!$D$18,D396&lt;'Season Lookup'!$D$15),"Winter"))))</f>
        <v>Spring</v>
      </c>
      <c r="L396" s="3" t="str">
        <f>VLOOKUP(F396,'Season Lookup'!$A$1:$B$13,2,0)</f>
        <v>Spring</v>
      </c>
      <c r="M396" t="s">
        <v>12</v>
      </c>
      <c r="N396" t="s">
        <v>13</v>
      </c>
      <c r="O396" t="s">
        <v>13</v>
      </c>
      <c r="P396" t="str">
        <f t="shared" si="80"/>
        <v>Yes</v>
      </c>
      <c r="Q396" t="str">
        <f t="shared" si="81"/>
        <v>No</v>
      </c>
      <c r="R396" t="str">
        <f t="shared" si="82"/>
        <v>No</v>
      </c>
      <c r="T396" t="s">
        <v>105</v>
      </c>
      <c r="U396" t="s">
        <v>138</v>
      </c>
      <c r="V396" t="str">
        <f t="shared" si="83"/>
        <v>Intersection</v>
      </c>
      <c r="W396" t="s">
        <v>139</v>
      </c>
      <c r="X396">
        <v>42.373967</v>
      </c>
      <c r="Y396">
        <v>-71.112780000000001</v>
      </c>
      <c r="Z396" t="s">
        <v>140</v>
      </c>
    </row>
    <row r="397" spans="1:26">
      <c r="A397">
        <v>24062</v>
      </c>
      <c r="B397" s="1">
        <v>40284.979155092595</v>
      </c>
      <c r="C397" s="1">
        <f t="shared" si="72"/>
        <v>40179</v>
      </c>
      <c r="D397" s="4">
        <f t="shared" si="73"/>
        <v>0.29166666666666669</v>
      </c>
      <c r="E397" s="3">
        <f t="shared" si="74"/>
        <v>2010</v>
      </c>
      <c r="F397" s="3">
        <f t="shared" si="75"/>
        <v>4</v>
      </c>
      <c r="G397" s="3">
        <f t="shared" si="76"/>
        <v>16</v>
      </c>
      <c r="H397" s="3">
        <f t="shared" si="77"/>
        <v>23</v>
      </c>
      <c r="I397" s="3">
        <f t="shared" si="78"/>
        <v>29</v>
      </c>
      <c r="J397" s="3">
        <f t="shared" si="79"/>
        <v>6</v>
      </c>
      <c r="K397" s="3" t="str">
        <f>IF(AND(D397&gt;='Season Lookup'!$D$15,D397&lt;'Season Lookup'!$D$16),"Spring",IF(AND(D397&gt;='Season Lookup'!$D$16,D397&lt;'Season Lookup'!$D$17),"Summer",IF(AND(D397&gt;='Season Lookup'!$D$17,D397&lt;'Season Lookup'!$D$18),"Fall",IF(OR(D397&gt;='Season Lookup'!$D$18,D397&lt;'Season Lookup'!$D$15),"Winter"))))</f>
        <v>Spring</v>
      </c>
      <c r="L397" s="3" t="str">
        <f>VLOOKUP(F397,'Season Lookup'!$A$1:$B$13,2,0)</f>
        <v>Spring</v>
      </c>
      <c r="M397" t="s">
        <v>12</v>
      </c>
      <c r="N397" t="s">
        <v>13</v>
      </c>
      <c r="O397" t="s">
        <v>36</v>
      </c>
      <c r="P397" t="str">
        <f t="shared" si="80"/>
        <v>Yes</v>
      </c>
      <c r="Q397" t="str">
        <f t="shared" si="81"/>
        <v>No</v>
      </c>
      <c r="R397" t="str">
        <f t="shared" si="82"/>
        <v>No</v>
      </c>
      <c r="S397">
        <v>114</v>
      </c>
      <c r="T397" t="s">
        <v>101</v>
      </c>
      <c r="V397" t="str">
        <f t="shared" si="83"/>
        <v>Non Intersection</v>
      </c>
      <c r="W397" t="s">
        <v>894</v>
      </c>
      <c r="X397">
        <v>42.366118</v>
      </c>
      <c r="Y397">
        <v>-71.098230000000001</v>
      </c>
      <c r="Z397" t="s">
        <v>895</v>
      </c>
    </row>
    <row r="398" spans="1:26">
      <c r="A398">
        <v>24063</v>
      </c>
      <c r="B398" s="1">
        <v>40284.706250000003</v>
      </c>
      <c r="C398" s="1">
        <f t="shared" si="72"/>
        <v>40179</v>
      </c>
      <c r="D398" s="4">
        <f t="shared" si="73"/>
        <v>0.29166666666666669</v>
      </c>
      <c r="E398" s="3">
        <f t="shared" si="74"/>
        <v>2010</v>
      </c>
      <c r="F398" s="3">
        <f t="shared" si="75"/>
        <v>4</v>
      </c>
      <c r="G398" s="3">
        <f t="shared" si="76"/>
        <v>16</v>
      </c>
      <c r="H398" s="3">
        <f t="shared" si="77"/>
        <v>16</v>
      </c>
      <c r="I398" s="3">
        <f t="shared" si="78"/>
        <v>57</v>
      </c>
      <c r="J398" s="3">
        <f t="shared" si="79"/>
        <v>6</v>
      </c>
      <c r="K398" s="3" t="str">
        <f>IF(AND(D398&gt;='Season Lookup'!$D$15,D398&lt;'Season Lookup'!$D$16),"Spring",IF(AND(D398&gt;='Season Lookup'!$D$16,D398&lt;'Season Lookup'!$D$17),"Summer",IF(AND(D398&gt;='Season Lookup'!$D$17,D398&lt;'Season Lookup'!$D$18),"Fall",IF(OR(D398&gt;='Season Lookup'!$D$18,D398&lt;'Season Lookup'!$D$15),"Winter"))))</f>
        <v>Spring</v>
      </c>
      <c r="L398" s="3" t="str">
        <f>VLOOKUP(F398,'Season Lookup'!$A$1:$B$13,2,0)</f>
        <v>Spring</v>
      </c>
      <c r="M398" t="s">
        <v>12</v>
      </c>
      <c r="N398" t="s">
        <v>13</v>
      </c>
      <c r="O398" t="s">
        <v>13</v>
      </c>
      <c r="P398" t="str">
        <f t="shared" si="80"/>
        <v>Yes</v>
      </c>
      <c r="Q398" t="str">
        <f t="shared" si="81"/>
        <v>No</v>
      </c>
      <c r="R398" t="str">
        <f t="shared" si="82"/>
        <v>No</v>
      </c>
      <c r="T398" t="s">
        <v>342</v>
      </c>
      <c r="U398" t="s">
        <v>133</v>
      </c>
      <c r="V398" t="str">
        <f t="shared" si="83"/>
        <v>Intersection</v>
      </c>
      <c r="W398" t="s">
        <v>884</v>
      </c>
      <c r="X398">
        <v>42.368301000000002</v>
      </c>
      <c r="Y398">
        <v>-71.101742999999999</v>
      </c>
      <c r="Z398" t="s">
        <v>885</v>
      </c>
    </row>
    <row r="399" spans="1:26">
      <c r="A399">
        <v>24064</v>
      </c>
      <c r="B399" s="1">
        <v>40284.977071759262</v>
      </c>
      <c r="C399" s="1">
        <f t="shared" si="72"/>
        <v>40179</v>
      </c>
      <c r="D399" s="4">
        <f t="shared" si="73"/>
        <v>0.29166666666666669</v>
      </c>
      <c r="E399" s="3">
        <f t="shared" si="74"/>
        <v>2010</v>
      </c>
      <c r="F399" s="3">
        <f t="shared" si="75"/>
        <v>4</v>
      </c>
      <c r="G399" s="3">
        <f t="shared" si="76"/>
        <v>16</v>
      </c>
      <c r="H399" s="3">
        <f t="shared" si="77"/>
        <v>23</v>
      </c>
      <c r="I399" s="3">
        <f t="shared" si="78"/>
        <v>26</v>
      </c>
      <c r="J399" s="3">
        <f t="shared" si="79"/>
        <v>6</v>
      </c>
      <c r="K399" s="3" t="str">
        <f>IF(AND(D399&gt;='Season Lookup'!$D$15,D399&lt;'Season Lookup'!$D$16),"Spring",IF(AND(D399&gt;='Season Lookup'!$D$16,D399&lt;'Season Lookup'!$D$17),"Summer",IF(AND(D399&gt;='Season Lookup'!$D$17,D399&lt;'Season Lookup'!$D$18),"Fall",IF(OR(D399&gt;='Season Lookup'!$D$18,D399&lt;'Season Lookup'!$D$15),"Winter"))))</f>
        <v>Spring</v>
      </c>
      <c r="L399" s="3" t="str">
        <f>VLOOKUP(F399,'Season Lookup'!$A$1:$B$13,2,0)</f>
        <v>Spring</v>
      </c>
      <c r="M399" t="s">
        <v>12</v>
      </c>
      <c r="N399" t="s">
        <v>13</v>
      </c>
      <c r="O399" t="s">
        <v>13</v>
      </c>
      <c r="P399" t="str">
        <f t="shared" si="80"/>
        <v>Yes</v>
      </c>
      <c r="Q399" t="str">
        <f t="shared" si="81"/>
        <v>No</v>
      </c>
      <c r="R399" t="str">
        <f t="shared" si="82"/>
        <v>No</v>
      </c>
      <c r="T399" t="s">
        <v>14</v>
      </c>
      <c r="U399" t="s">
        <v>745</v>
      </c>
      <c r="V399" t="str">
        <f t="shared" si="83"/>
        <v>Intersection</v>
      </c>
      <c r="W399" t="s">
        <v>873</v>
      </c>
      <c r="X399">
        <v>42.364424</v>
      </c>
      <c r="Y399">
        <v>-71.102082999999993</v>
      </c>
      <c r="Z399" t="s">
        <v>874</v>
      </c>
    </row>
    <row r="400" spans="1:26">
      <c r="A400">
        <v>24127</v>
      </c>
      <c r="B400" s="1">
        <v>40284.726388888892</v>
      </c>
      <c r="C400" s="1">
        <f t="shared" si="72"/>
        <v>40179</v>
      </c>
      <c r="D400" s="4">
        <f t="shared" si="73"/>
        <v>0.29166666666666669</v>
      </c>
      <c r="E400" s="3">
        <f t="shared" si="74"/>
        <v>2010</v>
      </c>
      <c r="F400" s="3">
        <f t="shared" si="75"/>
        <v>4</v>
      </c>
      <c r="G400" s="3">
        <f t="shared" si="76"/>
        <v>16</v>
      </c>
      <c r="H400" s="3">
        <f t="shared" si="77"/>
        <v>17</v>
      </c>
      <c r="I400" s="3">
        <f t="shared" si="78"/>
        <v>26</v>
      </c>
      <c r="J400" s="3">
        <f t="shared" si="79"/>
        <v>6</v>
      </c>
      <c r="K400" s="3" t="str">
        <f>IF(AND(D400&gt;='Season Lookup'!$D$15,D400&lt;'Season Lookup'!$D$16),"Spring",IF(AND(D400&gt;='Season Lookup'!$D$16,D400&lt;'Season Lookup'!$D$17),"Summer",IF(AND(D400&gt;='Season Lookup'!$D$17,D400&lt;'Season Lookup'!$D$18),"Fall",IF(OR(D400&gt;='Season Lookup'!$D$18,D400&lt;'Season Lookup'!$D$15),"Winter"))))</f>
        <v>Spring</v>
      </c>
      <c r="L400" s="3" t="str">
        <f>VLOOKUP(F400,'Season Lookup'!$A$1:$B$13,2,0)</f>
        <v>Spring</v>
      </c>
      <c r="M400" t="s">
        <v>12</v>
      </c>
      <c r="N400" t="s">
        <v>13</v>
      </c>
      <c r="O400" t="s">
        <v>13</v>
      </c>
      <c r="P400" t="str">
        <f t="shared" si="80"/>
        <v>Yes</v>
      </c>
      <c r="Q400" t="str">
        <f t="shared" si="81"/>
        <v>No</v>
      </c>
      <c r="R400" t="str">
        <f t="shared" si="82"/>
        <v>No</v>
      </c>
      <c r="T400" t="s">
        <v>14</v>
      </c>
      <c r="U400" t="s">
        <v>896</v>
      </c>
      <c r="V400" t="str">
        <f t="shared" si="83"/>
        <v>Intersection</v>
      </c>
      <c r="W400" t="s">
        <v>897</v>
      </c>
      <c r="X400">
        <v>42.400697000000001</v>
      </c>
      <c r="Y400">
        <v>-71.135489000000007</v>
      </c>
      <c r="Z400" t="s">
        <v>898</v>
      </c>
    </row>
    <row r="401" spans="1:26">
      <c r="A401">
        <v>24344</v>
      </c>
      <c r="B401" s="1">
        <v>40284.443738425929</v>
      </c>
      <c r="C401" s="1">
        <f t="shared" si="72"/>
        <v>40179</v>
      </c>
      <c r="D401" s="4">
        <f t="shared" si="73"/>
        <v>0.29166666666666669</v>
      </c>
      <c r="E401" s="3">
        <f t="shared" si="74"/>
        <v>2010</v>
      </c>
      <c r="F401" s="3">
        <f t="shared" si="75"/>
        <v>4</v>
      </c>
      <c r="G401" s="3">
        <f t="shared" si="76"/>
        <v>16</v>
      </c>
      <c r="H401" s="3">
        <f t="shared" si="77"/>
        <v>10</v>
      </c>
      <c r="I401" s="3">
        <f t="shared" si="78"/>
        <v>38</v>
      </c>
      <c r="J401" s="3">
        <f t="shared" si="79"/>
        <v>6</v>
      </c>
      <c r="K401" s="3" t="str">
        <f>IF(AND(D401&gt;='Season Lookup'!$D$15,D401&lt;'Season Lookup'!$D$16),"Spring",IF(AND(D401&gt;='Season Lookup'!$D$16,D401&lt;'Season Lookup'!$D$17),"Summer",IF(AND(D401&gt;='Season Lookup'!$D$17,D401&lt;'Season Lookup'!$D$18),"Fall",IF(OR(D401&gt;='Season Lookup'!$D$18,D401&lt;'Season Lookup'!$D$15),"Winter"))))</f>
        <v>Spring</v>
      </c>
      <c r="L401" s="3" t="str">
        <f>VLOOKUP(F401,'Season Lookup'!$A$1:$B$13,2,0)</f>
        <v>Spring</v>
      </c>
      <c r="N401" t="s">
        <v>13</v>
      </c>
      <c r="O401" t="s">
        <v>13</v>
      </c>
      <c r="P401" t="str">
        <f t="shared" si="80"/>
        <v>Yes</v>
      </c>
      <c r="Q401" t="str">
        <f t="shared" si="81"/>
        <v>No</v>
      </c>
      <c r="R401" t="str">
        <f t="shared" si="82"/>
        <v>No</v>
      </c>
      <c r="V401" t="str">
        <f t="shared" si="83"/>
        <v>Intersection</v>
      </c>
      <c r="W401" t="s">
        <v>717</v>
      </c>
      <c r="X401">
        <v>0</v>
      </c>
      <c r="Y401">
        <v>0</v>
      </c>
      <c r="Z401" t="s">
        <v>81</v>
      </c>
    </row>
    <row r="402" spans="1:26">
      <c r="A402">
        <v>24065</v>
      </c>
      <c r="B402" s="1">
        <v>40285.545138888891</v>
      </c>
      <c r="C402" s="1">
        <f t="shared" si="72"/>
        <v>40179</v>
      </c>
      <c r="D402" s="4">
        <f t="shared" si="73"/>
        <v>0.29444444444444445</v>
      </c>
      <c r="E402" s="3">
        <f t="shared" si="74"/>
        <v>2010</v>
      </c>
      <c r="F402" s="3">
        <f t="shared" si="75"/>
        <v>4</v>
      </c>
      <c r="G402" s="3">
        <f t="shared" si="76"/>
        <v>17</v>
      </c>
      <c r="H402" s="3">
        <f t="shared" si="77"/>
        <v>13</v>
      </c>
      <c r="I402" s="3">
        <f t="shared" si="78"/>
        <v>5</v>
      </c>
      <c r="J402" s="3">
        <f t="shared" si="79"/>
        <v>7</v>
      </c>
      <c r="K402" s="3" t="str">
        <f>IF(AND(D402&gt;='Season Lookup'!$D$15,D402&lt;'Season Lookup'!$D$16),"Spring",IF(AND(D402&gt;='Season Lookup'!$D$16,D402&lt;'Season Lookup'!$D$17),"Summer",IF(AND(D402&gt;='Season Lookup'!$D$17,D402&lt;'Season Lookup'!$D$18),"Fall",IF(OR(D402&gt;='Season Lookup'!$D$18,D402&lt;'Season Lookup'!$D$15),"Winter"))))</f>
        <v>Spring</v>
      </c>
      <c r="L402" s="3" t="str">
        <f>VLOOKUP(F402,'Season Lookup'!$A$1:$B$13,2,0)</f>
        <v>Spring</v>
      </c>
      <c r="M402" t="s">
        <v>31</v>
      </c>
      <c r="N402" t="s">
        <v>13</v>
      </c>
      <c r="O402" t="s">
        <v>13</v>
      </c>
      <c r="P402" t="str">
        <f t="shared" si="80"/>
        <v>Yes</v>
      </c>
      <c r="Q402" t="str">
        <f t="shared" si="81"/>
        <v>No</v>
      </c>
      <c r="R402" t="str">
        <f t="shared" si="82"/>
        <v>No</v>
      </c>
      <c r="T402" t="s">
        <v>50</v>
      </c>
      <c r="U402" t="s">
        <v>899</v>
      </c>
      <c r="V402" t="str">
        <f t="shared" si="83"/>
        <v>Intersection</v>
      </c>
      <c r="W402" t="s">
        <v>900</v>
      </c>
      <c r="X402">
        <v>42.374862999999998</v>
      </c>
      <c r="Y402">
        <v>-71.151313000000002</v>
      </c>
      <c r="Z402" t="s">
        <v>901</v>
      </c>
    </row>
    <row r="403" spans="1:26">
      <c r="A403">
        <v>24066</v>
      </c>
      <c r="B403" s="1">
        <v>40285.394432870373</v>
      </c>
      <c r="C403" s="1">
        <f t="shared" si="72"/>
        <v>40179</v>
      </c>
      <c r="D403" s="4">
        <f t="shared" si="73"/>
        <v>0.29444444444444445</v>
      </c>
      <c r="E403" s="3">
        <f t="shared" si="74"/>
        <v>2010</v>
      </c>
      <c r="F403" s="3">
        <f t="shared" si="75"/>
        <v>4</v>
      </c>
      <c r="G403" s="3">
        <f t="shared" si="76"/>
        <v>17</v>
      </c>
      <c r="H403" s="3">
        <f t="shared" si="77"/>
        <v>9</v>
      </c>
      <c r="I403" s="3">
        <f t="shared" si="78"/>
        <v>27</v>
      </c>
      <c r="J403" s="3">
        <f t="shared" si="79"/>
        <v>7</v>
      </c>
      <c r="K403" s="3" t="str">
        <f>IF(AND(D403&gt;='Season Lookup'!$D$15,D403&lt;'Season Lookup'!$D$16),"Spring",IF(AND(D403&gt;='Season Lookup'!$D$16,D403&lt;'Season Lookup'!$D$17),"Summer",IF(AND(D403&gt;='Season Lookup'!$D$17,D403&lt;'Season Lookup'!$D$18),"Fall",IF(OR(D403&gt;='Season Lookup'!$D$18,D403&lt;'Season Lookup'!$D$15),"Winter"))))</f>
        <v>Spring</v>
      </c>
      <c r="L403" s="3" t="str">
        <f>VLOOKUP(F403,'Season Lookup'!$A$1:$B$13,2,0)</f>
        <v>Spring</v>
      </c>
      <c r="P403" t="str">
        <f t="shared" si="80"/>
        <v>No</v>
      </c>
      <c r="Q403" t="str">
        <f t="shared" si="81"/>
        <v>No</v>
      </c>
      <c r="R403" t="str">
        <f t="shared" si="82"/>
        <v>No</v>
      </c>
      <c r="V403" t="str">
        <f t="shared" si="83"/>
        <v>Intersection</v>
      </c>
      <c r="W403" t="s">
        <v>717</v>
      </c>
      <c r="X403">
        <v>0</v>
      </c>
      <c r="Y403">
        <v>0</v>
      </c>
      <c r="Z403" t="s">
        <v>81</v>
      </c>
    </row>
    <row r="404" spans="1:26">
      <c r="A404">
        <v>24067</v>
      </c>
      <c r="B404" s="1">
        <v>40285.394432870373</v>
      </c>
      <c r="C404" s="1">
        <f t="shared" si="72"/>
        <v>40179</v>
      </c>
      <c r="D404" s="4">
        <f t="shared" si="73"/>
        <v>0.29444444444444445</v>
      </c>
      <c r="E404" s="3">
        <f t="shared" si="74"/>
        <v>2010</v>
      </c>
      <c r="F404" s="3">
        <f t="shared" si="75"/>
        <v>4</v>
      </c>
      <c r="G404" s="3">
        <f t="shared" si="76"/>
        <v>17</v>
      </c>
      <c r="H404" s="3">
        <f t="shared" si="77"/>
        <v>9</v>
      </c>
      <c r="I404" s="3">
        <f t="shared" si="78"/>
        <v>27</v>
      </c>
      <c r="J404" s="3">
        <f t="shared" si="79"/>
        <v>7</v>
      </c>
      <c r="K404" s="3" t="str">
        <f>IF(AND(D404&gt;='Season Lookup'!$D$15,D404&lt;'Season Lookup'!$D$16),"Spring",IF(AND(D404&gt;='Season Lookup'!$D$16,D404&lt;'Season Lookup'!$D$17),"Summer",IF(AND(D404&gt;='Season Lookup'!$D$17,D404&lt;'Season Lookup'!$D$18),"Fall",IF(OR(D404&gt;='Season Lookup'!$D$18,D404&lt;'Season Lookup'!$D$15),"Winter"))))</f>
        <v>Spring</v>
      </c>
      <c r="L404" s="3" t="str">
        <f>VLOOKUP(F404,'Season Lookup'!$A$1:$B$13,2,0)</f>
        <v>Spring</v>
      </c>
      <c r="M404" t="s">
        <v>31</v>
      </c>
      <c r="N404" t="s">
        <v>13</v>
      </c>
      <c r="O404" t="s">
        <v>13</v>
      </c>
      <c r="P404" t="str">
        <f t="shared" si="80"/>
        <v>Yes</v>
      </c>
      <c r="Q404" t="str">
        <f t="shared" si="81"/>
        <v>No</v>
      </c>
      <c r="R404" t="str">
        <f t="shared" si="82"/>
        <v>No</v>
      </c>
      <c r="T404" t="s">
        <v>675</v>
      </c>
      <c r="U404" t="s">
        <v>902</v>
      </c>
      <c r="V404" t="str">
        <f t="shared" si="83"/>
        <v>Intersection</v>
      </c>
      <c r="W404" t="s">
        <v>903</v>
      </c>
      <c r="X404">
        <v>42.386721000000001</v>
      </c>
      <c r="Y404">
        <v>-71.117395999999999</v>
      </c>
      <c r="Z404" t="s">
        <v>904</v>
      </c>
    </row>
    <row r="405" spans="1:26">
      <c r="A405">
        <v>24069</v>
      </c>
      <c r="B405" s="1">
        <v>40285.722210648149</v>
      </c>
      <c r="C405" s="1">
        <f t="shared" si="72"/>
        <v>40179</v>
      </c>
      <c r="D405" s="4">
        <f t="shared" si="73"/>
        <v>0.29444444444444445</v>
      </c>
      <c r="E405" s="3">
        <f t="shared" si="74"/>
        <v>2010</v>
      </c>
      <c r="F405" s="3">
        <f t="shared" si="75"/>
        <v>4</v>
      </c>
      <c r="G405" s="3">
        <f t="shared" si="76"/>
        <v>17</v>
      </c>
      <c r="H405" s="3">
        <f t="shared" si="77"/>
        <v>17</v>
      </c>
      <c r="I405" s="3">
        <f t="shared" si="78"/>
        <v>19</v>
      </c>
      <c r="J405" s="3">
        <f t="shared" si="79"/>
        <v>7</v>
      </c>
      <c r="K405" s="3" t="str">
        <f>IF(AND(D405&gt;='Season Lookup'!$D$15,D405&lt;'Season Lookup'!$D$16),"Spring",IF(AND(D405&gt;='Season Lookup'!$D$16,D405&lt;'Season Lookup'!$D$17),"Summer",IF(AND(D405&gt;='Season Lookup'!$D$17,D405&lt;'Season Lookup'!$D$18),"Fall",IF(OR(D405&gt;='Season Lookup'!$D$18,D405&lt;'Season Lookup'!$D$15),"Winter"))))</f>
        <v>Spring</v>
      </c>
      <c r="L405" s="3" t="str">
        <f>VLOOKUP(F405,'Season Lookup'!$A$1:$B$13,2,0)</f>
        <v>Spring</v>
      </c>
      <c r="M405" t="s">
        <v>31</v>
      </c>
      <c r="N405" t="s">
        <v>13</v>
      </c>
      <c r="O405" t="s">
        <v>13</v>
      </c>
      <c r="P405" t="str">
        <f t="shared" si="80"/>
        <v>Yes</v>
      </c>
      <c r="Q405" t="str">
        <f t="shared" si="81"/>
        <v>No</v>
      </c>
      <c r="R405" t="str">
        <f t="shared" si="82"/>
        <v>No</v>
      </c>
      <c r="S405">
        <v>365</v>
      </c>
      <c r="T405" t="s">
        <v>186</v>
      </c>
      <c r="V405" t="str">
        <f t="shared" si="83"/>
        <v>Non Intersection</v>
      </c>
      <c r="W405" t="s">
        <v>905</v>
      </c>
      <c r="X405">
        <v>42.385168</v>
      </c>
      <c r="Y405">
        <v>-71.136780999999999</v>
      </c>
      <c r="Z405" t="s">
        <v>906</v>
      </c>
    </row>
    <row r="406" spans="1:26">
      <c r="A406">
        <v>24071</v>
      </c>
      <c r="B406" s="1">
        <v>40286.041655092595</v>
      </c>
      <c r="C406" s="1">
        <f t="shared" si="72"/>
        <v>40179</v>
      </c>
      <c r="D406" s="4">
        <f t="shared" si="73"/>
        <v>0.29722222222222222</v>
      </c>
      <c r="E406" s="3">
        <f t="shared" si="74"/>
        <v>2010</v>
      </c>
      <c r="F406" s="3">
        <f t="shared" si="75"/>
        <v>4</v>
      </c>
      <c r="G406" s="3">
        <f t="shared" si="76"/>
        <v>18</v>
      </c>
      <c r="H406" s="3">
        <f t="shared" si="77"/>
        <v>0</v>
      </c>
      <c r="I406" s="3">
        <f t="shared" si="78"/>
        <v>59</v>
      </c>
      <c r="J406" s="3">
        <f t="shared" si="79"/>
        <v>1</v>
      </c>
      <c r="K406" s="3" t="str">
        <f>IF(AND(D406&gt;='Season Lookup'!$D$15,D406&lt;'Season Lookup'!$D$16),"Spring",IF(AND(D406&gt;='Season Lookup'!$D$16,D406&lt;'Season Lookup'!$D$17),"Summer",IF(AND(D406&gt;='Season Lookup'!$D$17,D406&lt;'Season Lookup'!$D$18),"Fall",IF(OR(D406&gt;='Season Lookup'!$D$18,D406&lt;'Season Lookup'!$D$15),"Winter"))))</f>
        <v>Spring</v>
      </c>
      <c r="L406" s="3" t="str">
        <f>VLOOKUP(F406,'Season Lookup'!$A$1:$B$13,2,0)</f>
        <v>Spring</v>
      </c>
      <c r="M406" t="s">
        <v>48</v>
      </c>
      <c r="N406" t="s">
        <v>13</v>
      </c>
      <c r="O406" t="s">
        <v>13</v>
      </c>
      <c r="P406" t="str">
        <f t="shared" si="80"/>
        <v>Yes</v>
      </c>
      <c r="Q406" t="str">
        <f t="shared" si="81"/>
        <v>No</v>
      </c>
      <c r="R406" t="str">
        <f t="shared" si="82"/>
        <v>No</v>
      </c>
      <c r="T406" t="s">
        <v>74</v>
      </c>
      <c r="U406" t="s">
        <v>907</v>
      </c>
      <c r="V406" t="str">
        <f t="shared" si="83"/>
        <v>Intersection</v>
      </c>
      <c r="W406" t="s">
        <v>908</v>
      </c>
      <c r="X406">
        <v>42.369363999999997</v>
      </c>
      <c r="Y406">
        <v>-71.095517999999998</v>
      </c>
      <c r="Z406" t="s">
        <v>909</v>
      </c>
    </row>
    <row r="407" spans="1:26">
      <c r="A407">
        <v>24100</v>
      </c>
      <c r="B407" s="1">
        <v>40286.71875</v>
      </c>
      <c r="C407" s="1">
        <f t="shared" si="72"/>
        <v>40179</v>
      </c>
      <c r="D407" s="4">
        <f t="shared" si="73"/>
        <v>0.29722222222222222</v>
      </c>
      <c r="E407" s="3">
        <f t="shared" si="74"/>
        <v>2010</v>
      </c>
      <c r="F407" s="3">
        <f t="shared" si="75"/>
        <v>4</v>
      </c>
      <c r="G407" s="3">
        <f t="shared" si="76"/>
        <v>18</v>
      </c>
      <c r="H407" s="3">
        <f t="shared" si="77"/>
        <v>17</v>
      </c>
      <c r="I407" s="3">
        <f t="shared" si="78"/>
        <v>15</v>
      </c>
      <c r="J407" s="3">
        <f t="shared" si="79"/>
        <v>1</v>
      </c>
      <c r="K407" s="3" t="str">
        <f>IF(AND(D407&gt;='Season Lookup'!$D$15,D407&lt;'Season Lookup'!$D$16),"Spring",IF(AND(D407&gt;='Season Lookup'!$D$16,D407&lt;'Season Lookup'!$D$17),"Summer",IF(AND(D407&gt;='Season Lookup'!$D$17,D407&lt;'Season Lookup'!$D$18),"Fall",IF(OR(D407&gt;='Season Lookup'!$D$18,D407&lt;'Season Lookup'!$D$15),"Winter"))))</f>
        <v>Spring</v>
      </c>
      <c r="L407" s="3" t="str">
        <f>VLOOKUP(F407,'Season Lookup'!$A$1:$B$13,2,0)</f>
        <v>Spring</v>
      </c>
      <c r="M407" t="s">
        <v>48</v>
      </c>
      <c r="N407" t="s">
        <v>329</v>
      </c>
      <c r="O407" t="s">
        <v>23</v>
      </c>
      <c r="P407" t="str">
        <f t="shared" si="80"/>
        <v>No</v>
      </c>
      <c r="Q407" t="str">
        <f t="shared" si="81"/>
        <v>No</v>
      </c>
      <c r="R407" t="str">
        <f t="shared" si="82"/>
        <v>No</v>
      </c>
      <c r="T407" t="s">
        <v>50</v>
      </c>
      <c r="U407" t="s">
        <v>198</v>
      </c>
      <c r="V407" t="str">
        <f t="shared" si="83"/>
        <v>Intersection</v>
      </c>
      <c r="W407" t="s">
        <v>910</v>
      </c>
      <c r="X407">
        <v>42.374597999999999</v>
      </c>
      <c r="Y407">
        <v>-71.149917000000002</v>
      </c>
      <c r="Z407" t="s">
        <v>911</v>
      </c>
    </row>
    <row r="408" spans="1:26">
      <c r="A408">
        <v>24114</v>
      </c>
      <c r="B408" s="1">
        <v>40286.90625</v>
      </c>
      <c r="C408" s="1">
        <f t="shared" si="72"/>
        <v>40179</v>
      </c>
      <c r="D408" s="4">
        <f t="shared" si="73"/>
        <v>0.29722222222222222</v>
      </c>
      <c r="E408" s="3">
        <f t="shared" si="74"/>
        <v>2010</v>
      </c>
      <c r="F408" s="3">
        <f t="shared" si="75"/>
        <v>4</v>
      </c>
      <c r="G408" s="3">
        <f t="shared" si="76"/>
        <v>18</v>
      </c>
      <c r="H408" s="3">
        <f t="shared" si="77"/>
        <v>21</v>
      </c>
      <c r="I408" s="3">
        <f t="shared" si="78"/>
        <v>45</v>
      </c>
      <c r="J408" s="3">
        <f t="shared" si="79"/>
        <v>1</v>
      </c>
      <c r="K408" s="3" t="str">
        <f>IF(AND(D408&gt;='Season Lookup'!$D$15,D408&lt;'Season Lookup'!$D$16),"Spring",IF(AND(D408&gt;='Season Lookup'!$D$16,D408&lt;'Season Lookup'!$D$17),"Summer",IF(AND(D408&gt;='Season Lookup'!$D$17,D408&lt;'Season Lookup'!$D$18),"Fall",IF(OR(D408&gt;='Season Lookup'!$D$18,D408&lt;'Season Lookup'!$D$15),"Winter"))))</f>
        <v>Spring</v>
      </c>
      <c r="L408" s="3" t="str">
        <f>VLOOKUP(F408,'Season Lookup'!$A$1:$B$13,2,0)</f>
        <v>Spring</v>
      </c>
      <c r="M408" t="s">
        <v>48</v>
      </c>
      <c r="N408" t="s">
        <v>13</v>
      </c>
      <c r="O408" t="s">
        <v>13</v>
      </c>
      <c r="P408" t="str">
        <f t="shared" si="80"/>
        <v>Yes</v>
      </c>
      <c r="Q408" t="str">
        <f t="shared" si="81"/>
        <v>No</v>
      </c>
      <c r="R408" t="str">
        <f t="shared" si="82"/>
        <v>No</v>
      </c>
      <c r="S408">
        <v>5</v>
      </c>
      <c r="T408" t="s">
        <v>260</v>
      </c>
      <c r="V408" t="str">
        <f t="shared" si="83"/>
        <v>Non Intersection</v>
      </c>
      <c r="W408" t="s">
        <v>912</v>
      </c>
      <c r="X408">
        <v>42.372261999999999</v>
      </c>
      <c r="Y408">
        <v>-71.079742999999993</v>
      </c>
      <c r="Z408" t="s">
        <v>913</v>
      </c>
    </row>
    <row r="409" spans="1:26">
      <c r="A409">
        <v>24073</v>
      </c>
      <c r="B409" s="1">
        <v>40287.003460648149</v>
      </c>
      <c r="C409" s="1">
        <f t="shared" si="72"/>
        <v>40179</v>
      </c>
      <c r="D409" s="4">
        <f t="shared" si="73"/>
        <v>0.3</v>
      </c>
      <c r="E409" s="3">
        <f t="shared" si="74"/>
        <v>2010</v>
      </c>
      <c r="F409" s="3">
        <f t="shared" si="75"/>
        <v>4</v>
      </c>
      <c r="G409" s="3">
        <f t="shared" si="76"/>
        <v>19</v>
      </c>
      <c r="H409" s="3">
        <f t="shared" si="77"/>
        <v>0</v>
      </c>
      <c r="I409" s="3">
        <f t="shared" si="78"/>
        <v>4</v>
      </c>
      <c r="J409" s="3">
        <f t="shared" si="79"/>
        <v>2</v>
      </c>
      <c r="K409" s="3" t="str">
        <f>IF(AND(D409&gt;='Season Lookup'!$D$15,D409&lt;'Season Lookup'!$D$16),"Spring",IF(AND(D409&gt;='Season Lookup'!$D$16,D409&lt;'Season Lookup'!$D$17),"Summer",IF(AND(D409&gt;='Season Lookup'!$D$17,D409&lt;'Season Lookup'!$D$18),"Fall",IF(OR(D409&gt;='Season Lookup'!$D$18,D409&lt;'Season Lookup'!$D$15),"Winter"))))</f>
        <v>Spring</v>
      </c>
      <c r="L409" s="3" t="str">
        <f>VLOOKUP(F409,'Season Lookup'!$A$1:$B$13,2,0)</f>
        <v>Spring</v>
      </c>
      <c r="M409" t="s">
        <v>56</v>
      </c>
      <c r="N409" t="s">
        <v>13</v>
      </c>
      <c r="O409" t="s">
        <v>36</v>
      </c>
      <c r="P409" t="str">
        <f t="shared" si="80"/>
        <v>Yes</v>
      </c>
      <c r="Q409" t="str">
        <f t="shared" si="81"/>
        <v>No</v>
      </c>
      <c r="R409" t="str">
        <f t="shared" si="82"/>
        <v>No</v>
      </c>
      <c r="S409">
        <v>259</v>
      </c>
      <c r="T409" t="s">
        <v>550</v>
      </c>
      <c r="U409" t="s">
        <v>915</v>
      </c>
      <c r="V409" t="str">
        <f t="shared" si="83"/>
        <v>Non Intersection</v>
      </c>
      <c r="W409" t="s">
        <v>916</v>
      </c>
      <c r="X409">
        <v>42.385567999999999</v>
      </c>
      <c r="Y409">
        <v>-71.128566000000006</v>
      </c>
      <c r="Z409" t="s">
        <v>917</v>
      </c>
    </row>
    <row r="410" spans="1:26">
      <c r="A410">
        <v>24074</v>
      </c>
      <c r="B410" s="1">
        <v>40287.875</v>
      </c>
      <c r="C410" s="1">
        <f t="shared" si="72"/>
        <v>40179</v>
      </c>
      <c r="D410" s="4">
        <f t="shared" si="73"/>
        <v>0.3</v>
      </c>
      <c r="E410" s="3">
        <f t="shared" si="74"/>
        <v>2010</v>
      </c>
      <c r="F410" s="3">
        <f t="shared" si="75"/>
        <v>4</v>
      </c>
      <c r="G410" s="3">
        <f t="shared" si="76"/>
        <v>19</v>
      </c>
      <c r="H410" s="3">
        <f t="shared" si="77"/>
        <v>21</v>
      </c>
      <c r="I410" s="3">
        <f t="shared" si="78"/>
        <v>0</v>
      </c>
      <c r="J410" s="3">
        <f t="shared" si="79"/>
        <v>2</v>
      </c>
      <c r="K410" s="3" t="str">
        <f>IF(AND(D410&gt;='Season Lookup'!$D$15,D410&lt;'Season Lookup'!$D$16),"Spring",IF(AND(D410&gt;='Season Lookup'!$D$16,D410&lt;'Season Lookup'!$D$17),"Summer",IF(AND(D410&gt;='Season Lookup'!$D$17,D410&lt;'Season Lookup'!$D$18),"Fall",IF(OR(D410&gt;='Season Lookup'!$D$18,D410&lt;'Season Lookup'!$D$15),"Winter"))))</f>
        <v>Spring</v>
      </c>
      <c r="L410" s="3" t="str">
        <f>VLOOKUP(F410,'Season Lookup'!$A$1:$B$13,2,0)</f>
        <v>Spring</v>
      </c>
      <c r="M410" t="s">
        <v>56</v>
      </c>
      <c r="N410" t="s">
        <v>13</v>
      </c>
      <c r="O410" t="s">
        <v>13</v>
      </c>
      <c r="P410" t="str">
        <f t="shared" si="80"/>
        <v>Yes</v>
      </c>
      <c r="Q410" t="str">
        <f t="shared" si="81"/>
        <v>No</v>
      </c>
      <c r="R410" t="str">
        <f t="shared" si="82"/>
        <v>No</v>
      </c>
      <c r="T410" t="s">
        <v>19</v>
      </c>
      <c r="U410" t="s">
        <v>918</v>
      </c>
      <c r="V410" t="str">
        <f t="shared" si="83"/>
        <v>Intersection</v>
      </c>
      <c r="W410" t="s">
        <v>919</v>
      </c>
      <c r="X410">
        <v>42.374284000000003</v>
      </c>
      <c r="Y410">
        <v>-71.105138999999994</v>
      </c>
      <c r="Z410" t="s">
        <v>920</v>
      </c>
    </row>
    <row r="411" spans="1:26">
      <c r="A411">
        <v>24075</v>
      </c>
      <c r="B411" s="1">
        <v>40287.482638888891</v>
      </c>
      <c r="C411" s="1">
        <f t="shared" si="72"/>
        <v>40179</v>
      </c>
      <c r="D411" s="4">
        <f t="shared" si="73"/>
        <v>0.3</v>
      </c>
      <c r="E411" s="3">
        <f t="shared" si="74"/>
        <v>2010</v>
      </c>
      <c r="F411" s="3">
        <f t="shared" si="75"/>
        <v>4</v>
      </c>
      <c r="G411" s="3">
        <f t="shared" si="76"/>
        <v>19</v>
      </c>
      <c r="H411" s="3">
        <f t="shared" si="77"/>
        <v>11</v>
      </c>
      <c r="I411" s="3">
        <f t="shared" si="78"/>
        <v>35</v>
      </c>
      <c r="J411" s="3">
        <f t="shared" si="79"/>
        <v>2</v>
      </c>
      <c r="K411" s="3" t="str">
        <f>IF(AND(D411&gt;='Season Lookup'!$D$15,D411&lt;'Season Lookup'!$D$16),"Spring",IF(AND(D411&gt;='Season Lookup'!$D$16,D411&lt;'Season Lookup'!$D$17),"Summer",IF(AND(D411&gt;='Season Lookup'!$D$17,D411&lt;'Season Lookup'!$D$18),"Fall",IF(OR(D411&gt;='Season Lookup'!$D$18,D411&lt;'Season Lookup'!$D$15),"Winter"))))</f>
        <v>Spring</v>
      </c>
      <c r="L411" s="3" t="str">
        <f>VLOOKUP(F411,'Season Lookup'!$A$1:$B$13,2,0)</f>
        <v>Spring</v>
      </c>
      <c r="M411" t="s">
        <v>56</v>
      </c>
      <c r="N411" t="s">
        <v>13</v>
      </c>
      <c r="O411" t="s">
        <v>36</v>
      </c>
      <c r="P411" t="str">
        <f t="shared" si="80"/>
        <v>Yes</v>
      </c>
      <c r="Q411" t="str">
        <f t="shared" si="81"/>
        <v>No</v>
      </c>
      <c r="R411" t="str">
        <f t="shared" si="82"/>
        <v>No</v>
      </c>
      <c r="S411">
        <v>820</v>
      </c>
      <c r="T411" t="s">
        <v>203</v>
      </c>
      <c r="V411" t="str">
        <f t="shared" si="83"/>
        <v>Non Intersection</v>
      </c>
      <c r="W411" t="s">
        <v>921</v>
      </c>
      <c r="X411">
        <v>42.361786000000002</v>
      </c>
      <c r="Y411">
        <v>-71.115690999999998</v>
      </c>
      <c r="Z411" t="s">
        <v>922</v>
      </c>
    </row>
    <row r="412" spans="1:26">
      <c r="A412">
        <v>24076</v>
      </c>
      <c r="B412" s="1">
        <v>40287.482638888891</v>
      </c>
      <c r="C412" s="1">
        <f t="shared" si="72"/>
        <v>40179</v>
      </c>
      <c r="D412" s="4">
        <f t="shared" si="73"/>
        <v>0.3</v>
      </c>
      <c r="E412" s="3">
        <f t="shared" si="74"/>
        <v>2010</v>
      </c>
      <c r="F412" s="3">
        <f t="shared" si="75"/>
        <v>4</v>
      </c>
      <c r="G412" s="3">
        <f t="shared" si="76"/>
        <v>19</v>
      </c>
      <c r="H412" s="3">
        <f t="shared" si="77"/>
        <v>11</v>
      </c>
      <c r="I412" s="3">
        <f t="shared" si="78"/>
        <v>35</v>
      </c>
      <c r="J412" s="3">
        <f t="shared" si="79"/>
        <v>2</v>
      </c>
      <c r="K412" s="3" t="str">
        <f>IF(AND(D412&gt;='Season Lookup'!$D$15,D412&lt;'Season Lookup'!$D$16),"Spring",IF(AND(D412&gt;='Season Lookup'!$D$16,D412&lt;'Season Lookup'!$D$17),"Summer",IF(AND(D412&gt;='Season Lookup'!$D$17,D412&lt;'Season Lookup'!$D$18),"Fall",IF(OR(D412&gt;='Season Lookup'!$D$18,D412&lt;'Season Lookup'!$D$15),"Winter"))))</f>
        <v>Spring</v>
      </c>
      <c r="L412" s="3" t="str">
        <f>VLOOKUP(F412,'Season Lookup'!$A$1:$B$13,2,0)</f>
        <v>Spring</v>
      </c>
      <c r="M412" t="s">
        <v>56</v>
      </c>
      <c r="N412" t="s">
        <v>13</v>
      </c>
      <c r="O412" t="s">
        <v>36</v>
      </c>
      <c r="P412" t="str">
        <f t="shared" si="80"/>
        <v>Yes</v>
      </c>
      <c r="Q412" t="str">
        <f t="shared" si="81"/>
        <v>No</v>
      </c>
      <c r="R412" t="str">
        <f t="shared" si="82"/>
        <v>No</v>
      </c>
      <c r="S412">
        <v>820</v>
      </c>
      <c r="T412" t="s">
        <v>203</v>
      </c>
      <c r="V412" t="str">
        <f t="shared" si="83"/>
        <v>Non Intersection</v>
      </c>
      <c r="W412" t="s">
        <v>921</v>
      </c>
      <c r="X412">
        <v>42.361786000000002</v>
      </c>
      <c r="Y412">
        <v>-71.115690999999998</v>
      </c>
      <c r="Z412" t="s">
        <v>922</v>
      </c>
    </row>
    <row r="413" spans="1:26">
      <c r="A413">
        <v>24080</v>
      </c>
      <c r="B413" s="1">
        <v>40287.625</v>
      </c>
      <c r="C413" s="1">
        <f t="shared" si="72"/>
        <v>40179</v>
      </c>
      <c r="D413" s="4">
        <f t="shared" si="73"/>
        <v>0.3</v>
      </c>
      <c r="E413" s="3">
        <f t="shared" si="74"/>
        <v>2010</v>
      </c>
      <c r="F413" s="3">
        <f t="shared" si="75"/>
        <v>4</v>
      </c>
      <c r="G413" s="3">
        <f t="shared" si="76"/>
        <v>19</v>
      </c>
      <c r="H413" s="3">
        <f t="shared" si="77"/>
        <v>15</v>
      </c>
      <c r="I413" s="3">
        <f t="shared" si="78"/>
        <v>0</v>
      </c>
      <c r="J413" s="3">
        <f t="shared" si="79"/>
        <v>2</v>
      </c>
      <c r="K413" s="3" t="str">
        <f>IF(AND(D413&gt;='Season Lookup'!$D$15,D413&lt;'Season Lookup'!$D$16),"Spring",IF(AND(D413&gt;='Season Lookup'!$D$16,D413&lt;'Season Lookup'!$D$17),"Summer",IF(AND(D413&gt;='Season Lookup'!$D$17,D413&lt;'Season Lookup'!$D$18),"Fall",IF(OR(D413&gt;='Season Lookup'!$D$18,D413&lt;'Season Lookup'!$D$15),"Winter"))))</f>
        <v>Spring</v>
      </c>
      <c r="L413" s="3" t="str">
        <f>VLOOKUP(F413,'Season Lookup'!$A$1:$B$13,2,0)</f>
        <v>Spring</v>
      </c>
      <c r="M413" t="s">
        <v>56</v>
      </c>
      <c r="N413" t="s">
        <v>13</v>
      </c>
      <c r="O413" t="s">
        <v>23</v>
      </c>
      <c r="P413" t="str">
        <f t="shared" si="80"/>
        <v>Yes</v>
      </c>
      <c r="Q413" t="str">
        <f t="shared" si="81"/>
        <v>No</v>
      </c>
      <c r="R413" t="str">
        <f t="shared" si="82"/>
        <v>No</v>
      </c>
      <c r="T413" t="s">
        <v>269</v>
      </c>
      <c r="V413" t="str">
        <f t="shared" si="83"/>
        <v>Intersection</v>
      </c>
      <c r="W413" t="s">
        <v>923</v>
      </c>
      <c r="X413">
        <v>0</v>
      </c>
      <c r="Y413">
        <v>0</v>
      </c>
      <c r="Z413" t="s">
        <v>81</v>
      </c>
    </row>
    <row r="414" spans="1:26">
      <c r="A414">
        <v>24081</v>
      </c>
      <c r="B414" s="1">
        <v>40288.5</v>
      </c>
      <c r="C414" s="1">
        <f t="shared" si="72"/>
        <v>40179</v>
      </c>
      <c r="D414" s="4">
        <f t="shared" si="73"/>
        <v>0.30277777777777776</v>
      </c>
      <c r="E414" s="3">
        <f t="shared" si="74"/>
        <v>2010</v>
      </c>
      <c r="F414" s="3">
        <f t="shared" si="75"/>
        <v>4</v>
      </c>
      <c r="G414" s="3">
        <f t="shared" si="76"/>
        <v>20</v>
      </c>
      <c r="H414" s="3">
        <f t="shared" si="77"/>
        <v>12</v>
      </c>
      <c r="I414" s="3">
        <f t="shared" si="78"/>
        <v>0</v>
      </c>
      <c r="J414" s="3">
        <f t="shared" si="79"/>
        <v>3</v>
      </c>
      <c r="K414" s="3" t="str">
        <f>IF(AND(D414&gt;='Season Lookup'!$D$15,D414&lt;'Season Lookup'!$D$16),"Spring",IF(AND(D414&gt;='Season Lookup'!$D$16,D414&lt;'Season Lookup'!$D$17),"Summer",IF(AND(D414&gt;='Season Lookup'!$D$17,D414&lt;'Season Lookup'!$D$18),"Fall",IF(OR(D414&gt;='Season Lookup'!$D$18,D414&lt;'Season Lookup'!$D$15),"Winter"))))</f>
        <v>Spring</v>
      </c>
      <c r="L414" s="3" t="str">
        <f>VLOOKUP(F414,'Season Lookup'!$A$1:$B$13,2,0)</f>
        <v>Spring</v>
      </c>
      <c r="M414" t="s">
        <v>73</v>
      </c>
      <c r="N414" t="s">
        <v>13</v>
      </c>
      <c r="O414" t="s">
        <v>23</v>
      </c>
      <c r="P414" t="str">
        <f t="shared" si="80"/>
        <v>Yes</v>
      </c>
      <c r="Q414" t="str">
        <f t="shared" si="81"/>
        <v>No</v>
      </c>
      <c r="R414" t="str">
        <f t="shared" si="82"/>
        <v>No</v>
      </c>
      <c r="T414" t="s">
        <v>924</v>
      </c>
      <c r="U414" t="s">
        <v>667</v>
      </c>
      <c r="V414" t="str">
        <f t="shared" si="83"/>
        <v>Intersection</v>
      </c>
      <c r="W414" t="s">
        <v>925</v>
      </c>
      <c r="X414">
        <v>42.372239</v>
      </c>
      <c r="Y414">
        <v>-71.097660000000005</v>
      </c>
      <c r="Z414" t="s">
        <v>926</v>
      </c>
    </row>
    <row r="415" spans="1:26">
      <c r="A415">
        <v>24082</v>
      </c>
      <c r="B415" s="1">
        <v>40288.708333333336</v>
      </c>
      <c r="C415" s="1">
        <f t="shared" si="72"/>
        <v>40179</v>
      </c>
      <c r="D415" s="4">
        <f t="shared" si="73"/>
        <v>0.30277777777777776</v>
      </c>
      <c r="E415" s="3">
        <f t="shared" si="74"/>
        <v>2010</v>
      </c>
      <c r="F415" s="3">
        <f t="shared" si="75"/>
        <v>4</v>
      </c>
      <c r="G415" s="3">
        <f t="shared" si="76"/>
        <v>20</v>
      </c>
      <c r="H415" s="3">
        <f t="shared" si="77"/>
        <v>17</v>
      </c>
      <c r="I415" s="3">
        <f t="shared" si="78"/>
        <v>0</v>
      </c>
      <c r="J415" s="3">
        <f t="shared" si="79"/>
        <v>3</v>
      </c>
      <c r="K415" s="3" t="str">
        <f>IF(AND(D415&gt;='Season Lookup'!$D$15,D415&lt;'Season Lookup'!$D$16),"Spring",IF(AND(D415&gt;='Season Lookup'!$D$16,D415&lt;'Season Lookup'!$D$17),"Summer",IF(AND(D415&gt;='Season Lookup'!$D$17,D415&lt;'Season Lookup'!$D$18),"Fall",IF(OR(D415&gt;='Season Lookup'!$D$18,D415&lt;'Season Lookup'!$D$15),"Winter"))))</f>
        <v>Spring</v>
      </c>
      <c r="L415" s="3" t="str">
        <f>VLOOKUP(F415,'Season Lookup'!$A$1:$B$13,2,0)</f>
        <v>Spring</v>
      </c>
      <c r="M415" t="s">
        <v>73</v>
      </c>
      <c r="N415" t="s">
        <v>13</v>
      </c>
      <c r="O415" t="s">
        <v>132</v>
      </c>
      <c r="P415" t="str">
        <f t="shared" si="80"/>
        <v>Yes</v>
      </c>
      <c r="Q415" t="str">
        <f t="shared" si="81"/>
        <v>Yes</v>
      </c>
      <c r="R415" t="str">
        <f t="shared" si="82"/>
        <v>No</v>
      </c>
      <c r="S415">
        <v>336</v>
      </c>
      <c r="T415" t="s">
        <v>15</v>
      </c>
      <c r="V415" t="str">
        <f t="shared" si="83"/>
        <v>Non Intersection</v>
      </c>
      <c r="W415" t="s">
        <v>927</v>
      </c>
      <c r="X415">
        <v>42.393734000000002</v>
      </c>
      <c r="Y415">
        <v>-71.137420000000006</v>
      </c>
      <c r="Z415" t="s">
        <v>928</v>
      </c>
    </row>
    <row r="416" spans="1:26">
      <c r="A416">
        <v>24083</v>
      </c>
      <c r="B416" s="1">
        <v>40288.57916666667</v>
      </c>
      <c r="C416" s="1">
        <f t="shared" si="72"/>
        <v>40179</v>
      </c>
      <c r="D416" s="4">
        <f t="shared" si="73"/>
        <v>0.30277777777777776</v>
      </c>
      <c r="E416" s="3">
        <f t="shared" si="74"/>
        <v>2010</v>
      </c>
      <c r="F416" s="3">
        <f t="shared" si="75"/>
        <v>4</v>
      </c>
      <c r="G416" s="3">
        <f t="shared" si="76"/>
        <v>20</v>
      </c>
      <c r="H416" s="3">
        <f t="shared" si="77"/>
        <v>13</v>
      </c>
      <c r="I416" s="3">
        <f t="shared" si="78"/>
        <v>54</v>
      </c>
      <c r="J416" s="3">
        <f t="shared" si="79"/>
        <v>3</v>
      </c>
      <c r="K416" s="3" t="str">
        <f>IF(AND(D416&gt;='Season Lookup'!$D$15,D416&lt;'Season Lookup'!$D$16),"Spring",IF(AND(D416&gt;='Season Lookup'!$D$16,D416&lt;'Season Lookup'!$D$17),"Summer",IF(AND(D416&gt;='Season Lookup'!$D$17,D416&lt;'Season Lookup'!$D$18),"Fall",IF(OR(D416&gt;='Season Lookup'!$D$18,D416&lt;'Season Lookup'!$D$15),"Winter"))))</f>
        <v>Spring</v>
      </c>
      <c r="L416" s="3" t="str">
        <f>VLOOKUP(F416,'Season Lookup'!$A$1:$B$13,2,0)</f>
        <v>Spring</v>
      </c>
      <c r="M416" t="s">
        <v>73</v>
      </c>
      <c r="N416" t="s">
        <v>13</v>
      </c>
      <c r="O416" t="s">
        <v>23</v>
      </c>
      <c r="P416" t="str">
        <f t="shared" si="80"/>
        <v>Yes</v>
      </c>
      <c r="Q416" t="str">
        <f t="shared" si="81"/>
        <v>No</v>
      </c>
      <c r="R416" t="str">
        <f t="shared" si="82"/>
        <v>No</v>
      </c>
      <c r="S416">
        <v>259</v>
      </c>
      <c r="T416" t="s">
        <v>198</v>
      </c>
      <c r="U416" t="s">
        <v>929</v>
      </c>
      <c r="V416" t="str">
        <f t="shared" si="83"/>
        <v>Non Intersection</v>
      </c>
      <c r="W416" t="s">
        <v>930</v>
      </c>
      <c r="X416">
        <v>42.374899999999997</v>
      </c>
      <c r="Y416">
        <v>-71.132050000000007</v>
      </c>
      <c r="Z416" t="s">
        <v>931</v>
      </c>
    </row>
    <row r="417" spans="1:26">
      <c r="A417">
        <v>24115</v>
      </c>
      <c r="B417" s="1">
        <v>40288.0625</v>
      </c>
      <c r="C417" s="1">
        <f t="shared" si="72"/>
        <v>40179</v>
      </c>
      <c r="D417" s="4">
        <f t="shared" si="73"/>
        <v>0.30277777777777776</v>
      </c>
      <c r="E417" s="3">
        <f t="shared" si="74"/>
        <v>2010</v>
      </c>
      <c r="F417" s="3">
        <f t="shared" si="75"/>
        <v>4</v>
      </c>
      <c r="G417" s="3">
        <f t="shared" si="76"/>
        <v>20</v>
      </c>
      <c r="H417" s="3">
        <f t="shared" si="77"/>
        <v>1</v>
      </c>
      <c r="I417" s="3">
        <f t="shared" si="78"/>
        <v>30</v>
      </c>
      <c r="J417" s="3">
        <f t="shared" si="79"/>
        <v>3</v>
      </c>
      <c r="K417" s="3" t="str">
        <f>IF(AND(D417&gt;='Season Lookup'!$D$15,D417&lt;'Season Lookup'!$D$16),"Spring",IF(AND(D417&gt;='Season Lookup'!$D$16,D417&lt;'Season Lookup'!$D$17),"Summer",IF(AND(D417&gt;='Season Lookup'!$D$17,D417&lt;'Season Lookup'!$D$18),"Fall",IF(OR(D417&gt;='Season Lookup'!$D$18,D417&lt;'Season Lookup'!$D$15),"Winter"))))</f>
        <v>Spring</v>
      </c>
      <c r="L417" s="3" t="str">
        <f>VLOOKUP(F417,'Season Lookup'!$A$1:$B$13,2,0)</f>
        <v>Spring</v>
      </c>
      <c r="M417" t="s">
        <v>73</v>
      </c>
      <c r="N417" t="s">
        <v>13</v>
      </c>
      <c r="O417" t="s">
        <v>23</v>
      </c>
      <c r="P417" t="str">
        <f t="shared" si="80"/>
        <v>Yes</v>
      </c>
      <c r="Q417" t="str">
        <f t="shared" si="81"/>
        <v>No</v>
      </c>
      <c r="R417" t="str">
        <f t="shared" si="82"/>
        <v>No</v>
      </c>
      <c r="T417" t="s">
        <v>32</v>
      </c>
      <c r="U417" t="s">
        <v>796</v>
      </c>
      <c r="V417" t="str">
        <f t="shared" si="83"/>
        <v>Intersection</v>
      </c>
      <c r="W417" t="s">
        <v>932</v>
      </c>
      <c r="X417">
        <v>42.362974000000001</v>
      </c>
      <c r="Y417">
        <v>-71.093633999999994</v>
      </c>
      <c r="Z417" t="s">
        <v>813</v>
      </c>
    </row>
    <row r="418" spans="1:26">
      <c r="A418">
        <v>24116</v>
      </c>
      <c r="B418" s="1">
        <v>40288.493043981478</v>
      </c>
      <c r="C418" s="1">
        <f t="shared" si="72"/>
        <v>40179</v>
      </c>
      <c r="D418" s="4">
        <f t="shared" si="73"/>
        <v>0.30277777777777776</v>
      </c>
      <c r="E418" s="3">
        <f t="shared" si="74"/>
        <v>2010</v>
      </c>
      <c r="F418" s="3">
        <f t="shared" si="75"/>
        <v>4</v>
      </c>
      <c r="G418" s="3">
        <f t="shared" si="76"/>
        <v>20</v>
      </c>
      <c r="H418" s="3">
        <f t="shared" si="77"/>
        <v>11</v>
      </c>
      <c r="I418" s="3">
        <f t="shared" si="78"/>
        <v>49</v>
      </c>
      <c r="J418" s="3">
        <f t="shared" si="79"/>
        <v>3</v>
      </c>
      <c r="K418" s="3" t="str">
        <f>IF(AND(D418&gt;='Season Lookup'!$D$15,D418&lt;'Season Lookup'!$D$16),"Spring",IF(AND(D418&gt;='Season Lookup'!$D$16,D418&lt;'Season Lookup'!$D$17),"Summer",IF(AND(D418&gt;='Season Lookup'!$D$17,D418&lt;'Season Lookup'!$D$18),"Fall",IF(OR(D418&gt;='Season Lookup'!$D$18,D418&lt;'Season Lookup'!$D$15),"Winter"))))</f>
        <v>Spring</v>
      </c>
      <c r="L418" s="3" t="str">
        <f>VLOOKUP(F418,'Season Lookup'!$A$1:$B$13,2,0)</f>
        <v>Spring</v>
      </c>
      <c r="M418" t="s">
        <v>73</v>
      </c>
      <c r="N418" t="s">
        <v>13</v>
      </c>
      <c r="O418" t="s">
        <v>13</v>
      </c>
      <c r="P418" t="str">
        <f t="shared" si="80"/>
        <v>Yes</v>
      </c>
      <c r="Q418" t="str">
        <f t="shared" si="81"/>
        <v>No</v>
      </c>
      <c r="R418" t="str">
        <f t="shared" si="82"/>
        <v>No</v>
      </c>
      <c r="S418">
        <v>35</v>
      </c>
      <c r="T418" t="s">
        <v>268</v>
      </c>
      <c r="V418" t="str">
        <f t="shared" si="83"/>
        <v>Non Intersection</v>
      </c>
      <c r="W418" t="s">
        <v>933</v>
      </c>
      <c r="X418">
        <v>42.388905999999999</v>
      </c>
      <c r="Y418">
        <v>-71.119191999999998</v>
      </c>
      <c r="Z418" t="s">
        <v>934</v>
      </c>
    </row>
    <row r="419" spans="1:26">
      <c r="A419">
        <v>24084</v>
      </c>
      <c r="B419" s="1">
        <v>40289.385405092595</v>
      </c>
      <c r="C419" s="1">
        <f t="shared" si="72"/>
        <v>40179</v>
      </c>
      <c r="D419" s="4">
        <f t="shared" si="73"/>
        <v>0.30555555555555558</v>
      </c>
      <c r="E419" s="3">
        <f t="shared" si="74"/>
        <v>2010</v>
      </c>
      <c r="F419" s="3">
        <f t="shared" si="75"/>
        <v>4</v>
      </c>
      <c r="G419" s="3">
        <f t="shared" si="76"/>
        <v>21</v>
      </c>
      <c r="H419" s="3">
        <f t="shared" si="77"/>
        <v>9</v>
      </c>
      <c r="I419" s="3">
        <f t="shared" si="78"/>
        <v>14</v>
      </c>
      <c r="J419" s="3">
        <f t="shared" si="79"/>
        <v>4</v>
      </c>
      <c r="K419" s="3" t="str">
        <f>IF(AND(D419&gt;='Season Lookup'!$D$15,D419&lt;'Season Lookup'!$D$16),"Spring",IF(AND(D419&gt;='Season Lookup'!$D$16,D419&lt;'Season Lookup'!$D$17),"Summer",IF(AND(D419&gt;='Season Lookup'!$D$17,D419&lt;'Season Lookup'!$D$18),"Fall",IF(OR(D419&gt;='Season Lookup'!$D$18,D419&lt;'Season Lookup'!$D$15),"Winter"))))</f>
        <v>Spring</v>
      </c>
      <c r="L419" s="3" t="str">
        <f>VLOOKUP(F419,'Season Lookup'!$A$1:$B$13,2,0)</f>
        <v>Spring</v>
      </c>
      <c r="M419" t="s">
        <v>82</v>
      </c>
      <c r="N419" t="s">
        <v>13</v>
      </c>
      <c r="O419" t="s">
        <v>152</v>
      </c>
      <c r="P419" t="str">
        <f t="shared" si="80"/>
        <v>Yes</v>
      </c>
      <c r="Q419" t="str">
        <f t="shared" si="81"/>
        <v>No</v>
      </c>
      <c r="R419" t="str">
        <f t="shared" si="82"/>
        <v>Yes</v>
      </c>
      <c r="T419" t="s">
        <v>935</v>
      </c>
      <c r="U419" t="s">
        <v>198</v>
      </c>
      <c r="V419" t="str">
        <f t="shared" si="83"/>
        <v>Intersection</v>
      </c>
      <c r="W419" t="s">
        <v>936</v>
      </c>
      <c r="X419">
        <v>0</v>
      </c>
      <c r="Y419">
        <v>0</v>
      </c>
      <c r="Z419" t="s">
        <v>81</v>
      </c>
    </row>
    <row r="420" spans="1:26">
      <c r="A420">
        <v>24085</v>
      </c>
      <c r="B420" s="1">
        <v>40289.6875</v>
      </c>
      <c r="C420" s="1">
        <f t="shared" si="72"/>
        <v>40179</v>
      </c>
      <c r="D420" s="4">
        <f t="shared" si="73"/>
        <v>0.30555555555555558</v>
      </c>
      <c r="E420" s="3">
        <f t="shared" si="74"/>
        <v>2010</v>
      </c>
      <c r="F420" s="3">
        <f t="shared" si="75"/>
        <v>4</v>
      </c>
      <c r="G420" s="3">
        <f t="shared" si="76"/>
        <v>21</v>
      </c>
      <c r="H420" s="3">
        <f t="shared" si="77"/>
        <v>16</v>
      </c>
      <c r="I420" s="3">
        <f t="shared" si="78"/>
        <v>30</v>
      </c>
      <c r="J420" s="3">
        <f t="shared" si="79"/>
        <v>4</v>
      </c>
      <c r="K420" s="3" t="str">
        <f>IF(AND(D420&gt;='Season Lookup'!$D$15,D420&lt;'Season Lookup'!$D$16),"Spring",IF(AND(D420&gt;='Season Lookup'!$D$16,D420&lt;'Season Lookup'!$D$17),"Summer",IF(AND(D420&gt;='Season Lookup'!$D$17,D420&lt;'Season Lookup'!$D$18),"Fall",IF(OR(D420&gt;='Season Lookup'!$D$18,D420&lt;'Season Lookup'!$D$15),"Winter"))))</f>
        <v>Spring</v>
      </c>
      <c r="L420" s="3" t="str">
        <f>VLOOKUP(F420,'Season Lookup'!$A$1:$B$13,2,0)</f>
        <v>Spring</v>
      </c>
      <c r="M420" t="s">
        <v>82</v>
      </c>
      <c r="N420" t="s">
        <v>13</v>
      </c>
      <c r="O420" t="s">
        <v>132</v>
      </c>
      <c r="P420" t="str">
        <f t="shared" si="80"/>
        <v>Yes</v>
      </c>
      <c r="Q420" t="str">
        <f t="shared" si="81"/>
        <v>Yes</v>
      </c>
      <c r="R420" t="str">
        <f t="shared" si="82"/>
        <v>No</v>
      </c>
      <c r="S420">
        <v>432</v>
      </c>
      <c r="T420" t="s">
        <v>14</v>
      </c>
      <c r="V420" t="str">
        <f t="shared" si="83"/>
        <v>Non Intersection</v>
      </c>
      <c r="W420" t="s">
        <v>937</v>
      </c>
      <c r="X420">
        <v>42.363467999999997</v>
      </c>
      <c r="Y420">
        <v>-71.100583999999998</v>
      </c>
      <c r="Z420" t="s">
        <v>938</v>
      </c>
    </row>
    <row r="421" spans="1:26">
      <c r="A421">
        <v>24086</v>
      </c>
      <c r="B421" s="1">
        <v>40289.70207175926</v>
      </c>
      <c r="C421" s="1">
        <f t="shared" si="72"/>
        <v>40179</v>
      </c>
      <c r="D421" s="4">
        <f t="shared" si="73"/>
        <v>0.30555555555555558</v>
      </c>
      <c r="E421" s="3">
        <f t="shared" si="74"/>
        <v>2010</v>
      </c>
      <c r="F421" s="3">
        <f t="shared" si="75"/>
        <v>4</v>
      </c>
      <c r="G421" s="3">
        <f t="shared" si="76"/>
        <v>21</v>
      </c>
      <c r="H421" s="3">
        <f t="shared" si="77"/>
        <v>16</v>
      </c>
      <c r="I421" s="3">
        <f t="shared" si="78"/>
        <v>50</v>
      </c>
      <c r="J421" s="3">
        <f t="shared" si="79"/>
        <v>4</v>
      </c>
      <c r="K421" s="3" t="str">
        <f>IF(AND(D421&gt;='Season Lookup'!$D$15,D421&lt;'Season Lookup'!$D$16),"Spring",IF(AND(D421&gt;='Season Lookup'!$D$16,D421&lt;'Season Lookup'!$D$17),"Summer",IF(AND(D421&gt;='Season Lookup'!$D$17,D421&lt;'Season Lookup'!$D$18),"Fall",IF(OR(D421&gt;='Season Lookup'!$D$18,D421&lt;'Season Lookup'!$D$15),"Winter"))))</f>
        <v>Spring</v>
      </c>
      <c r="L421" s="3" t="str">
        <f>VLOOKUP(F421,'Season Lookup'!$A$1:$B$13,2,0)</f>
        <v>Spring</v>
      </c>
      <c r="M421" t="s">
        <v>82</v>
      </c>
      <c r="N421" t="s">
        <v>13</v>
      </c>
      <c r="O421" t="s">
        <v>132</v>
      </c>
      <c r="P421" t="str">
        <f t="shared" si="80"/>
        <v>Yes</v>
      </c>
      <c r="Q421" t="str">
        <f t="shared" si="81"/>
        <v>Yes</v>
      </c>
      <c r="R421" t="str">
        <f t="shared" si="82"/>
        <v>No</v>
      </c>
      <c r="T421" t="s">
        <v>74</v>
      </c>
      <c r="U421" t="s">
        <v>101</v>
      </c>
      <c r="V421" t="str">
        <f t="shared" si="83"/>
        <v>Intersection</v>
      </c>
      <c r="W421" t="s">
        <v>939</v>
      </c>
      <c r="X421">
        <v>42.369917000000001</v>
      </c>
      <c r="Y421">
        <v>-71.096192000000002</v>
      </c>
      <c r="Z421" t="s">
        <v>774</v>
      </c>
    </row>
    <row r="422" spans="1:26">
      <c r="A422">
        <v>24087</v>
      </c>
      <c r="B422" s="1">
        <v>40289.760405092595</v>
      </c>
      <c r="C422" s="1">
        <f t="shared" si="72"/>
        <v>40179</v>
      </c>
      <c r="D422" s="4">
        <f t="shared" si="73"/>
        <v>0.30555555555555558</v>
      </c>
      <c r="E422" s="3">
        <f t="shared" si="74"/>
        <v>2010</v>
      </c>
      <c r="F422" s="3">
        <f t="shared" si="75"/>
        <v>4</v>
      </c>
      <c r="G422" s="3">
        <f t="shared" si="76"/>
        <v>21</v>
      </c>
      <c r="H422" s="3">
        <f t="shared" si="77"/>
        <v>18</v>
      </c>
      <c r="I422" s="3">
        <f t="shared" si="78"/>
        <v>14</v>
      </c>
      <c r="J422" s="3">
        <f t="shared" si="79"/>
        <v>4</v>
      </c>
      <c r="K422" s="3" t="str">
        <f>IF(AND(D422&gt;='Season Lookup'!$D$15,D422&lt;'Season Lookup'!$D$16),"Spring",IF(AND(D422&gt;='Season Lookup'!$D$16,D422&lt;'Season Lookup'!$D$17),"Summer",IF(AND(D422&gt;='Season Lookup'!$D$17,D422&lt;'Season Lookup'!$D$18),"Fall",IF(OR(D422&gt;='Season Lookup'!$D$18,D422&lt;'Season Lookup'!$D$15),"Winter"))))</f>
        <v>Spring</v>
      </c>
      <c r="L422" s="3" t="str">
        <f>VLOOKUP(F422,'Season Lookup'!$A$1:$B$13,2,0)</f>
        <v>Spring</v>
      </c>
      <c r="M422" t="s">
        <v>82</v>
      </c>
      <c r="N422" t="s">
        <v>13</v>
      </c>
      <c r="O422" t="s">
        <v>132</v>
      </c>
      <c r="P422" t="str">
        <f t="shared" si="80"/>
        <v>Yes</v>
      </c>
      <c r="Q422" t="str">
        <f t="shared" si="81"/>
        <v>Yes</v>
      </c>
      <c r="R422" t="str">
        <f t="shared" si="82"/>
        <v>No</v>
      </c>
      <c r="S422">
        <v>110</v>
      </c>
      <c r="T422" t="s">
        <v>37</v>
      </c>
      <c r="V422" t="str">
        <f t="shared" si="83"/>
        <v>Non Intersection</v>
      </c>
      <c r="W422" t="s">
        <v>940</v>
      </c>
      <c r="X422">
        <v>42.360045999999997</v>
      </c>
      <c r="Y422">
        <v>-71.109848</v>
      </c>
      <c r="Z422" t="s">
        <v>941</v>
      </c>
    </row>
    <row r="423" spans="1:26">
      <c r="A423">
        <v>24106</v>
      </c>
      <c r="B423" s="1">
        <v>40289.375</v>
      </c>
      <c r="C423" s="1">
        <f t="shared" si="72"/>
        <v>40179</v>
      </c>
      <c r="D423" s="4">
        <f t="shared" si="73"/>
        <v>0.30555555555555558</v>
      </c>
      <c r="E423" s="3">
        <f t="shared" si="74"/>
        <v>2010</v>
      </c>
      <c r="F423" s="3">
        <f t="shared" si="75"/>
        <v>4</v>
      </c>
      <c r="G423" s="3">
        <f t="shared" si="76"/>
        <v>21</v>
      </c>
      <c r="H423" s="3">
        <f t="shared" si="77"/>
        <v>9</v>
      </c>
      <c r="I423" s="3">
        <f t="shared" si="78"/>
        <v>0</v>
      </c>
      <c r="J423" s="3">
        <f t="shared" si="79"/>
        <v>4</v>
      </c>
      <c r="K423" s="3" t="str">
        <f>IF(AND(D423&gt;='Season Lookup'!$D$15,D423&lt;'Season Lookup'!$D$16),"Spring",IF(AND(D423&gt;='Season Lookup'!$D$16,D423&lt;'Season Lookup'!$D$17),"Summer",IF(AND(D423&gt;='Season Lookup'!$D$17,D423&lt;'Season Lookup'!$D$18),"Fall",IF(OR(D423&gt;='Season Lookup'!$D$18,D423&lt;'Season Lookup'!$D$15),"Winter"))))</f>
        <v>Spring</v>
      </c>
      <c r="L423" s="3" t="str">
        <f>VLOOKUP(F423,'Season Lookup'!$A$1:$B$13,2,0)</f>
        <v>Spring</v>
      </c>
      <c r="M423" t="s">
        <v>82</v>
      </c>
      <c r="N423" t="s">
        <v>13</v>
      </c>
      <c r="O423" t="s">
        <v>23</v>
      </c>
      <c r="P423" t="str">
        <f t="shared" si="80"/>
        <v>Yes</v>
      </c>
      <c r="Q423" t="str">
        <f t="shared" si="81"/>
        <v>No</v>
      </c>
      <c r="R423" t="str">
        <f t="shared" si="82"/>
        <v>No</v>
      </c>
      <c r="S423">
        <v>83</v>
      </c>
      <c r="T423" t="s">
        <v>942</v>
      </c>
      <c r="V423" t="str">
        <f t="shared" si="83"/>
        <v>Non Intersection</v>
      </c>
      <c r="W423" t="s">
        <v>943</v>
      </c>
      <c r="X423">
        <v>42.371426</v>
      </c>
      <c r="Y423">
        <v>-71.100893999999997</v>
      </c>
      <c r="Z423" t="s">
        <v>944</v>
      </c>
    </row>
    <row r="424" spans="1:26">
      <c r="A424">
        <v>24088</v>
      </c>
      <c r="B424" s="1">
        <v>40290.333333333336</v>
      </c>
      <c r="C424" s="1">
        <f t="shared" si="72"/>
        <v>40179</v>
      </c>
      <c r="D424" s="4">
        <f t="shared" si="73"/>
        <v>0.30833333333333335</v>
      </c>
      <c r="E424" s="3">
        <f t="shared" si="74"/>
        <v>2010</v>
      </c>
      <c r="F424" s="3">
        <f t="shared" si="75"/>
        <v>4</v>
      </c>
      <c r="G424" s="3">
        <f t="shared" si="76"/>
        <v>22</v>
      </c>
      <c r="H424" s="3">
        <f t="shared" si="77"/>
        <v>8</v>
      </c>
      <c r="I424" s="3">
        <f t="shared" si="78"/>
        <v>0</v>
      </c>
      <c r="J424" s="3">
        <f t="shared" si="79"/>
        <v>5</v>
      </c>
      <c r="K424" s="3" t="str">
        <f>IF(AND(D424&gt;='Season Lookup'!$D$15,D424&lt;'Season Lookup'!$D$16),"Spring",IF(AND(D424&gt;='Season Lookup'!$D$16,D424&lt;'Season Lookup'!$D$17),"Summer",IF(AND(D424&gt;='Season Lookup'!$D$17,D424&lt;'Season Lookup'!$D$18),"Fall",IF(OR(D424&gt;='Season Lookup'!$D$18,D424&lt;'Season Lookup'!$D$15),"Winter"))))</f>
        <v>Spring</v>
      </c>
      <c r="L424" s="3" t="str">
        <f>VLOOKUP(F424,'Season Lookup'!$A$1:$B$13,2,0)</f>
        <v>Spring</v>
      </c>
      <c r="M424" t="s">
        <v>78</v>
      </c>
      <c r="N424" t="s">
        <v>13</v>
      </c>
      <c r="O424" t="s">
        <v>13</v>
      </c>
      <c r="P424" t="str">
        <f t="shared" si="80"/>
        <v>Yes</v>
      </c>
      <c r="Q424" t="str">
        <f t="shared" si="81"/>
        <v>No</v>
      </c>
      <c r="R424" t="str">
        <f t="shared" si="82"/>
        <v>No</v>
      </c>
      <c r="T424" t="s">
        <v>19</v>
      </c>
      <c r="U424" t="s">
        <v>14</v>
      </c>
      <c r="V424" t="str">
        <f t="shared" si="83"/>
        <v>Intersection</v>
      </c>
      <c r="W424" t="s">
        <v>945</v>
      </c>
      <c r="X424">
        <v>42.376798999999998</v>
      </c>
      <c r="Y424">
        <v>-71.119803000000005</v>
      </c>
      <c r="Z424" t="s">
        <v>946</v>
      </c>
    </row>
    <row r="425" spans="1:26">
      <c r="A425">
        <v>24089</v>
      </c>
      <c r="B425" s="1">
        <v>40290.739583333336</v>
      </c>
      <c r="C425" s="1">
        <f t="shared" si="72"/>
        <v>40179</v>
      </c>
      <c r="D425" s="4">
        <f t="shared" si="73"/>
        <v>0.30833333333333335</v>
      </c>
      <c r="E425" s="3">
        <f t="shared" si="74"/>
        <v>2010</v>
      </c>
      <c r="F425" s="3">
        <f t="shared" si="75"/>
        <v>4</v>
      </c>
      <c r="G425" s="3">
        <f t="shared" si="76"/>
        <v>22</v>
      </c>
      <c r="H425" s="3">
        <f t="shared" si="77"/>
        <v>17</v>
      </c>
      <c r="I425" s="3">
        <f t="shared" si="78"/>
        <v>45</v>
      </c>
      <c r="J425" s="3">
        <f t="shared" si="79"/>
        <v>5</v>
      </c>
      <c r="K425" s="3" t="str">
        <f>IF(AND(D425&gt;='Season Lookup'!$D$15,D425&lt;'Season Lookup'!$D$16),"Spring",IF(AND(D425&gt;='Season Lookup'!$D$16,D425&lt;'Season Lookup'!$D$17),"Summer",IF(AND(D425&gt;='Season Lookup'!$D$17,D425&lt;'Season Lookup'!$D$18),"Fall",IF(OR(D425&gt;='Season Lookup'!$D$18,D425&lt;'Season Lookup'!$D$15),"Winter"))))</f>
        <v>Spring</v>
      </c>
      <c r="L425" s="3" t="str">
        <f>VLOOKUP(F425,'Season Lookup'!$A$1:$B$13,2,0)</f>
        <v>Spring</v>
      </c>
      <c r="M425" t="s">
        <v>78</v>
      </c>
      <c r="N425" t="s">
        <v>13</v>
      </c>
      <c r="O425" t="s">
        <v>152</v>
      </c>
      <c r="P425" t="str">
        <f t="shared" si="80"/>
        <v>Yes</v>
      </c>
      <c r="Q425" t="str">
        <f t="shared" si="81"/>
        <v>No</v>
      </c>
      <c r="R425" t="str">
        <f t="shared" si="82"/>
        <v>Yes</v>
      </c>
      <c r="S425">
        <v>90</v>
      </c>
      <c r="T425" t="s">
        <v>14</v>
      </c>
      <c r="V425" t="str">
        <f t="shared" si="83"/>
        <v>Non Intersection</v>
      </c>
      <c r="W425" t="s">
        <v>947</v>
      </c>
      <c r="X425">
        <v>42.359476999999998</v>
      </c>
      <c r="Y425">
        <v>-71.094055999999995</v>
      </c>
      <c r="Z425" t="s">
        <v>948</v>
      </c>
    </row>
    <row r="426" spans="1:26">
      <c r="A426">
        <v>24090</v>
      </c>
      <c r="B426" s="1">
        <v>40290.958333333336</v>
      </c>
      <c r="C426" s="1">
        <f t="shared" si="72"/>
        <v>40179</v>
      </c>
      <c r="D426" s="4">
        <f t="shared" si="73"/>
        <v>0.30833333333333335</v>
      </c>
      <c r="E426" s="3">
        <f t="shared" si="74"/>
        <v>2010</v>
      </c>
      <c r="F426" s="3">
        <f t="shared" si="75"/>
        <v>4</v>
      </c>
      <c r="G426" s="3">
        <f t="shared" si="76"/>
        <v>22</v>
      </c>
      <c r="H426" s="3">
        <f t="shared" si="77"/>
        <v>23</v>
      </c>
      <c r="I426" s="3">
        <f t="shared" si="78"/>
        <v>0</v>
      </c>
      <c r="J426" s="3">
        <f t="shared" si="79"/>
        <v>5</v>
      </c>
      <c r="K426" s="3" t="str">
        <f>IF(AND(D426&gt;='Season Lookup'!$D$15,D426&lt;'Season Lookup'!$D$16),"Spring",IF(AND(D426&gt;='Season Lookup'!$D$16,D426&lt;'Season Lookup'!$D$17),"Summer",IF(AND(D426&gt;='Season Lookup'!$D$17,D426&lt;'Season Lookup'!$D$18),"Fall",IF(OR(D426&gt;='Season Lookup'!$D$18,D426&lt;'Season Lookup'!$D$15),"Winter"))))</f>
        <v>Spring</v>
      </c>
      <c r="L426" s="3" t="str">
        <f>VLOOKUP(F426,'Season Lookup'!$A$1:$B$13,2,0)</f>
        <v>Spring</v>
      </c>
      <c r="M426" t="s">
        <v>78</v>
      </c>
      <c r="N426" t="s">
        <v>471</v>
      </c>
      <c r="O426" t="s">
        <v>13</v>
      </c>
      <c r="P426" t="str">
        <f t="shared" si="80"/>
        <v>Yes</v>
      </c>
      <c r="Q426" t="str">
        <f t="shared" si="81"/>
        <v>No</v>
      </c>
      <c r="R426" t="str">
        <f t="shared" si="82"/>
        <v>No</v>
      </c>
      <c r="T426" t="s">
        <v>105</v>
      </c>
      <c r="U426" t="s">
        <v>288</v>
      </c>
      <c r="V426" t="str">
        <f t="shared" si="83"/>
        <v>Intersection</v>
      </c>
      <c r="W426" t="s">
        <v>289</v>
      </c>
      <c r="X426">
        <v>42.364812000000001</v>
      </c>
      <c r="Y426">
        <v>-71.089386000000005</v>
      </c>
      <c r="Z426" t="s">
        <v>290</v>
      </c>
    </row>
    <row r="427" spans="1:26">
      <c r="A427">
        <v>24101</v>
      </c>
      <c r="B427" s="1">
        <v>40290.604155092595</v>
      </c>
      <c r="C427" s="1">
        <f t="shared" ref="C427:C486" si="84">EOMONTH(B427,MONTH(B427)*-1)+1</f>
        <v>40179</v>
      </c>
      <c r="D427" s="4">
        <f t="shared" ref="D427:D486" si="85">YEARFRAC(C427,B427)</f>
        <v>0.30833333333333335</v>
      </c>
      <c r="E427" s="3">
        <f t="shared" ref="E427:E486" si="86">YEAR(B427)</f>
        <v>2010</v>
      </c>
      <c r="F427" s="3">
        <f t="shared" ref="F427:F486" si="87">MONTH(B427)</f>
        <v>4</v>
      </c>
      <c r="G427" s="3">
        <f t="shared" ref="G427:G486" si="88">DAY(B427)</f>
        <v>22</v>
      </c>
      <c r="H427" s="3">
        <f t="shared" ref="H427:H486" si="89">HOUR(B427)</f>
        <v>14</v>
      </c>
      <c r="I427" s="3">
        <f t="shared" ref="I427:I486" si="90">MINUTE(B427)</f>
        <v>29</v>
      </c>
      <c r="J427" s="3">
        <f t="shared" ref="J427:J486" si="91">WEEKDAY(B427,1)</f>
        <v>5</v>
      </c>
      <c r="K427" s="3" t="str">
        <f>IF(AND(D427&gt;='Season Lookup'!$D$15,D427&lt;'Season Lookup'!$D$16),"Spring",IF(AND(D427&gt;='Season Lookup'!$D$16,D427&lt;'Season Lookup'!$D$17),"Summer",IF(AND(D427&gt;='Season Lookup'!$D$17,D427&lt;'Season Lookup'!$D$18),"Fall",IF(OR(D427&gt;='Season Lookup'!$D$18,D427&lt;'Season Lookup'!$D$15),"Winter"))))</f>
        <v>Spring</v>
      </c>
      <c r="L427" s="3" t="str">
        <f>VLOOKUP(F427,'Season Lookup'!$A$1:$B$13,2,0)</f>
        <v>Spring</v>
      </c>
      <c r="M427" t="s">
        <v>78</v>
      </c>
      <c r="N427" t="s">
        <v>13</v>
      </c>
      <c r="O427" t="s">
        <v>132</v>
      </c>
      <c r="P427" t="str">
        <f t="shared" ref="P427:P486" si="92">IF(OR(N427="Auto",O427="Auto"),"Yes",IF(OR(N427="Taxi",O427="Taxi"),"Yes",IF(OR(N427="Truck",O427="Truck"),"Yes",IF(OR(N427="Van",O427="Van"),"Yes","No"))))</f>
        <v>Yes</v>
      </c>
      <c r="Q427" t="str">
        <f t="shared" ref="Q427:Q486" si="93">IF(OR(N427="Bicycle",O427="Bicycle"),"Yes","No")</f>
        <v>Yes</v>
      </c>
      <c r="R427" t="str">
        <f t="shared" ref="R427:R486" si="94">IF(OR(N427="Pedestrian",O427="Pedestrian"),"Yes","No")</f>
        <v>No</v>
      </c>
      <c r="T427" t="s">
        <v>198</v>
      </c>
      <c r="U427" t="s">
        <v>199</v>
      </c>
      <c r="V427" t="str">
        <f t="shared" ref="V427:V486" si="95">IF(ISBLANK(S427),"Intersection","Non Intersection")</f>
        <v>Intersection</v>
      </c>
      <c r="W427" t="s">
        <v>767</v>
      </c>
      <c r="X427">
        <v>42.375281999999999</v>
      </c>
      <c r="Y427">
        <v>-71.145695000000003</v>
      </c>
      <c r="Z427" t="s">
        <v>201</v>
      </c>
    </row>
    <row r="428" spans="1:26">
      <c r="A428">
        <v>24107</v>
      </c>
      <c r="B428" s="1">
        <v>40290.8125</v>
      </c>
      <c r="C428" s="1">
        <f t="shared" si="84"/>
        <v>40179</v>
      </c>
      <c r="D428" s="4">
        <f t="shared" si="85"/>
        <v>0.30833333333333335</v>
      </c>
      <c r="E428" s="3">
        <f t="shared" si="86"/>
        <v>2010</v>
      </c>
      <c r="F428" s="3">
        <f t="shared" si="87"/>
        <v>4</v>
      </c>
      <c r="G428" s="3">
        <f t="shared" si="88"/>
        <v>22</v>
      </c>
      <c r="H428" s="3">
        <f t="shared" si="89"/>
        <v>19</v>
      </c>
      <c r="I428" s="3">
        <f t="shared" si="90"/>
        <v>30</v>
      </c>
      <c r="J428" s="3">
        <f t="shared" si="91"/>
        <v>5</v>
      </c>
      <c r="K428" s="3" t="str">
        <f>IF(AND(D428&gt;='Season Lookup'!$D$15,D428&lt;'Season Lookup'!$D$16),"Spring",IF(AND(D428&gt;='Season Lookup'!$D$16,D428&lt;'Season Lookup'!$D$17),"Summer",IF(AND(D428&gt;='Season Lookup'!$D$17,D428&lt;'Season Lookup'!$D$18),"Fall",IF(OR(D428&gt;='Season Lookup'!$D$18,D428&lt;'Season Lookup'!$D$15),"Winter"))))</f>
        <v>Spring</v>
      </c>
      <c r="L428" s="3" t="str">
        <f>VLOOKUP(F428,'Season Lookup'!$A$1:$B$13,2,0)</f>
        <v>Spring</v>
      </c>
      <c r="M428" t="s">
        <v>78</v>
      </c>
      <c r="N428" t="s">
        <v>13</v>
      </c>
      <c r="O428" t="s">
        <v>23</v>
      </c>
      <c r="P428" t="str">
        <f t="shared" si="92"/>
        <v>Yes</v>
      </c>
      <c r="Q428" t="str">
        <f t="shared" si="93"/>
        <v>No</v>
      </c>
      <c r="R428" t="str">
        <f t="shared" si="94"/>
        <v>No</v>
      </c>
      <c r="T428" t="s">
        <v>268</v>
      </c>
      <c r="V428" t="str">
        <f t="shared" si="95"/>
        <v>Intersection</v>
      </c>
      <c r="W428" t="s">
        <v>949</v>
      </c>
      <c r="X428">
        <v>0</v>
      </c>
      <c r="Y428">
        <v>0</v>
      </c>
      <c r="Z428" t="s">
        <v>81</v>
      </c>
    </row>
    <row r="429" spans="1:26">
      <c r="A429">
        <v>24091</v>
      </c>
      <c r="B429" s="1">
        <v>40291.354155092595</v>
      </c>
      <c r="C429" s="1">
        <f t="shared" si="84"/>
        <v>40179</v>
      </c>
      <c r="D429" s="4">
        <f t="shared" si="85"/>
        <v>0.31111111111111112</v>
      </c>
      <c r="E429" s="3">
        <f t="shared" si="86"/>
        <v>2010</v>
      </c>
      <c r="F429" s="3">
        <f t="shared" si="87"/>
        <v>4</v>
      </c>
      <c r="G429" s="3">
        <f t="shared" si="88"/>
        <v>23</v>
      </c>
      <c r="H429" s="3">
        <f t="shared" si="89"/>
        <v>8</v>
      </c>
      <c r="I429" s="3">
        <f t="shared" si="90"/>
        <v>29</v>
      </c>
      <c r="J429" s="3">
        <f t="shared" si="91"/>
        <v>6</v>
      </c>
      <c r="K429" s="3" t="str">
        <f>IF(AND(D429&gt;='Season Lookup'!$D$15,D429&lt;'Season Lookup'!$D$16),"Spring",IF(AND(D429&gt;='Season Lookup'!$D$16,D429&lt;'Season Lookup'!$D$17),"Summer",IF(AND(D429&gt;='Season Lookup'!$D$17,D429&lt;'Season Lookup'!$D$18),"Fall",IF(OR(D429&gt;='Season Lookup'!$D$18,D429&lt;'Season Lookup'!$D$15),"Winter"))))</f>
        <v>Spring</v>
      </c>
      <c r="L429" s="3" t="str">
        <f>VLOOKUP(F429,'Season Lookup'!$A$1:$B$13,2,0)</f>
        <v>Spring</v>
      </c>
      <c r="M429" t="s">
        <v>12</v>
      </c>
      <c r="N429" t="s">
        <v>13</v>
      </c>
      <c r="O429" t="s">
        <v>13</v>
      </c>
      <c r="P429" t="str">
        <f t="shared" si="92"/>
        <v>Yes</v>
      </c>
      <c r="Q429" t="str">
        <f t="shared" si="93"/>
        <v>No</v>
      </c>
      <c r="R429" t="str">
        <f t="shared" si="94"/>
        <v>No</v>
      </c>
      <c r="T429" t="s">
        <v>27</v>
      </c>
      <c r="U429" t="s">
        <v>178</v>
      </c>
      <c r="V429" t="str">
        <f t="shared" si="95"/>
        <v>Intersection</v>
      </c>
      <c r="W429" t="s">
        <v>950</v>
      </c>
      <c r="X429">
        <v>42.365079000000001</v>
      </c>
      <c r="Y429">
        <v>-71.106949999999998</v>
      </c>
      <c r="Z429" t="s">
        <v>951</v>
      </c>
    </row>
    <row r="430" spans="1:26">
      <c r="A430">
        <v>24092</v>
      </c>
      <c r="B430" s="1">
        <v>40291.379155092596</v>
      </c>
      <c r="C430" s="1">
        <f t="shared" si="84"/>
        <v>40179</v>
      </c>
      <c r="D430" s="4">
        <f t="shared" si="85"/>
        <v>0.31111111111111112</v>
      </c>
      <c r="E430" s="3">
        <f t="shared" si="86"/>
        <v>2010</v>
      </c>
      <c r="F430" s="3">
        <f t="shared" si="87"/>
        <v>4</v>
      </c>
      <c r="G430" s="3">
        <f t="shared" si="88"/>
        <v>23</v>
      </c>
      <c r="H430" s="3">
        <f t="shared" si="89"/>
        <v>9</v>
      </c>
      <c r="I430" s="3">
        <f t="shared" si="90"/>
        <v>5</v>
      </c>
      <c r="J430" s="3">
        <f t="shared" si="91"/>
        <v>6</v>
      </c>
      <c r="K430" s="3" t="str">
        <f>IF(AND(D430&gt;='Season Lookup'!$D$15,D430&lt;'Season Lookup'!$D$16),"Spring",IF(AND(D430&gt;='Season Lookup'!$D$16,D430&lt;'Season Lookup'!$D$17),"Summer",IF(AND(D430&gt;='Season Lookup'!$D$17,D430&lt;'Season Lookup'!$D$18),"Fall",IF(OR(D430&gt;='Season Lookup'!$D$18,D430&lt;'Season Lookup'!$D$15),"Winter"))))</f>
        <v>Spring</v>
      </c>
      <c r="L430" s="3" t="str">
        <f>VLOOKUP(F430,'Season Lookup'!$A$1:$B$13,2,0)</f>
        <v>Spring</v>
      </c>
      <c r="M430" t="s">
        <v>12</v>
      </c>
      <c r="N430" t="s">
        <v>13</v>
      </c>
      <c r="O430" t="s">
        <v>23</v>
      </c>
      <c r="P430" t="str">
        <f t="shared" si="92"/>
        <v>Yes</v>
      </c>
      <c r="Q430" t="str">
        <f t="shared" si="93"/>
        <v>No</v>
      </c>
      <c r="R430" t="str">
        <f t="shared" si="94"/>
        <v>No</v>
      </c>
      <c r="S430">
        <v>221</v>
      </c>
      <c r="T430" t="s">
        <v>198</v>
      </c>
      <c r="V430" t="str">
        <f t="shared" si="95"/>
        <v>Non Intersection</v>
      </c>
      <c r="W430" t="s">
        <v>374</v>
      </c>
      <c r="X430">
        <v>42.374868999999997</v>
      </c>
      <c r="Y430">
        <v>-71.129949999999994</v>
      </c>
      <c r="Z430" t="s">
        <v>375</v>
      </c>
    </row>
    <row r="431" spans="1:26">
      <c r="A431">
        <v>24093</v>
      </c>
      <c r="B431" s="1">
        <v>40291.415277777778</v>
      </c>
      <c r="C431" s="1">
        <f t="shared" si="84"/>
        <v>40179</v>
      </c>
      <c r="D431" s="4">
        <f t="shared" si="85"/>
        <v>0.31111111111111112</v>
      </c>
      <c r="E431" s="3">
        <f t="shared" si="86"/>
        <v>2010</v>
      </c>
      <c r="F431" s="3">
        <f t="shared" si="87"/>
        <v>4</v>
      </c>
      <c r="G431" s="3">
        <f t="shared" si="88"/>
        <v>23</v>
      </c>
      <c r="H431" s="3">
        <f t="shared" si="89"/>
        <v>9</v>
      </c>
      <c r="I431" s="3">
        <f t="shared" si="90"/>
        <v>58</v>
      </c>
      <c r="J431" s="3">
        <f t="shared" si="91"/>
        <v>6</v>
      </c>
      <c r="K431" s="3" t="str">
        <f>IF(AND(D431&gt;='Season Lookup'!$D$15,D431&lt;'Season Lookup'!$D$16),"Spring",IF(AND(D431&gt;='Season Lookup'!$D$16,D431&lt;'Season Lookup'!$D$17),"Summer",IF(AND(D431&gt;='Season Lookup'!$D$17,D431&lt;'Season Lookup'!$D$18),"Fall",IF(OR(D431&gt;='Season Lookup'!$D$18,D431&lt;'Season Lookup'!$D$15),"Winter"))))</f>
        <v>Spring</v>
      </c>
      <c r="L431" s="3" t="str">
        <f>VLOOKUP(F431,'Season Lookup'!$A$1:$B$13,2,0)</f>
        <v>Spring</v>
      </c>
      <c r="M431" t="s">
        <v>12</v>
      </c>
      <c r="N431" t="s">
        <v>13</v>
      </c>
      <c r="O431" t="s">
        <v>13</v>
      </c>
      <c r="P431" t="str">
        <f t="shared" si="92"/>
        <v>Yes</v>
      </c>
      <c r="Q431" t="str">
        <f t="shared" si="93"/>
        <v>No</v>
      </c>
      <c r="R431" t="str">
        <f t="shared" si="94"/>
        <v>No</v>
      </c>
      <c r="T431" t="s">
        <v>19</v>
      </c>
      <c r="U431" t="s">
        <v>387</v>
      </c>
      <c r="V431" t="str">
        <f t="shared" si="95"/>
        <v>Intersection</v>
      </c>
      <c r="W431" t="s">
        <v>952</v>
      </c>
      <c r="X431">
        <v>42.373781000000001</v>
      </c>
      <c r="Y431">
        <v>-71.101236999999998</v>
      </c>
      <c r="Z431" t="s">
        <v>953</v>
      </c>
    </row>
    <row r="432" spans="1:26">
      <c r="A432">
        <v>24094</v>
      </c>
      <c r="B432" s="1">
        <v>40291.541655092595</v>
      </c>
      <c r="C432" s="1">
        <f t="shared" si="84"/>
        <v>40179</v>
      </c>
      <c r="D432" s="4">
        <f t="shared" si="85"/>
        <v>0.31111111111111112</v>
      </c>
      <c r="E432" s="3">
        <f t="shared" si="86"/>
        <v>2010</v>
      </c>
      <c r="F432" s="3">
        <f t="shared" si="87"/>
        <v>4</v>
      </c>
      <c r="G432" s="3">
        <f t="shared" si="88"/>
        <v>23</v>
      </c>
      <c r="H432" s="3">
        <f t="shared" si="89"/>
        <v>12</v>
      </c>
      <c r="I432" s="3">
        <f t="shared" si="90"/>
        <v>59</v>
      </c>
      <c r="J432" s="3">
        <f t="shared" si="91"/>
        <v>6</v>
      </c>
      <c r="K432" s="3" t="str">
        <f>IF(AND(D432&gt;='Season Lookup'!$D$15,D432&lt;'Season Lookup'!$D$16),"Spring",IF(AND(D432&gt;='Season Lookup'!$D$16,D432&lt;'Season Lookup'!$D$17),"Summer",IF(AND(D432&gt;='Season Lookup'!$D$17,D432&lt;'Season Lookup'!$D$18),"Fall",IF(OR(D432&gt;='Season Lookup'!$D$18,D432&lt;'Season Lookup'!$D$15),"Winter"))))</f>
        <v>Spring</v>
      </c>
      <c r="L432" s="3" t="str">
        <f>VLOOKUP(F432,'Season Lookup'!$A$1:$B$13,2,0)</f>
        <v>Spring</v>
      </c>
      <c r="M432" t="s">
        <v>12</v>
      </c>
      <c r="N432" t="s">
        <v>13</v>
      </c>
      <c r="O432" t="s">
        <v>23</v>
      </c>
      <c r="P432" t="str">
        <f t="shared" si="92"/>
        <v>Yes</v>
      </c>
      <c r="Q432" t="str">
        <f t="shared" si="93"/>
        <v>No</v>
      </c>
      <c r="R432" t="str">
        <f t="shared" si="94"/>
        <v>No</v>
      </c>
      <c r="S432">
        <v>50</v>
      </c>
      <c r="T432" t="s">
        <v>287</v>
      </c>
      <c r="V432" t="str">
        <f t="shared" si="95"/>
        <v>Non Intersection</v>
      </c>
      <c r="W432" t="s">
        <v>954</v>
      </c>
      <c r="X432">
        <v>42.384653</v>
      </c>
      <c r="Y432">
        <v>-71.137516000000005</v>
      </c>
      <c r="Z432" t="s">
        <v>955</v>
      </c>
    </row>
    <row r="433" spans="1:26">
      <c r="A433">
        <v>24095</v>
      </c>
      <c r="B433" s="1">
        <v>40291.550682870373</v>
      </c>
      <c r="C433" s="1">
        <f t="shared" si="84"/>
        <v>40179</v>
      </c>
      <c r="D433" s="4">
        <f t="shared" si="85"/>
        <v>0.31111111111111112</v>
      </c>
      <c r="E433" s="3">
        <f t="shared" si="86"/>
        <v>2010</v>
      </c>
      <c r="F433" s="3">
        <f t="shared" si="87"/>
        <v>4</v>
      </c>
      <c r="G433" s="3">
        <f t="shared" si="88"/>
        <v>23</v>
      </c>
      <c r="H433" s="3">
        <f t="shared" si="89"/>
        <v>13</v>
      </c>
      <c r="I433" s="3">
        <f t="shared" si="90"/>
        <v>12</v>
      </c>
      <c r="J433" s="3">
        <f t="shared" si="91"/>
        <v>6</v>
      </c>
      <c r="K433" s="3" t="str">
        <f>IF(AND(D433&gt;='Season Lookup'!$D$15,D433&lt;'Season Lookup'!$D$16),"Spring",IF(AND(D433&gt;='Season Lookup'!$D$16,D433&lt;'Season Lookup'!$D$17),"Summer",IF(AND(D433&gt;='Season Lookup'!$D$17,D433&lt;'Season Lookup'!$D$18),"Fall",IF(OR(D433&gt;='Season Lookup'!$D$18,D433&lt;'Season Lookup'!$D$15),"Winter"))))</f>
        <v>Spring</v>
      </c>
      <c r="L433" s="3" t="str">
        <f>VLOOKUP(F433,'Season Lookup'!$A$1:$B$13,2,0)</f>
        <v>Spring</v>
      </c>
      <c r="M433" t="s">
        <v>12</v>
      </c>
      <c r="N433" t="s">
        <v>13</v>
      </c>
      <c r="O433" t="s">
        <v>13</v>
      </c>
      <c r="P433" t="str">
        <f t="shared" si="92"/>
        <v>Yes</v>
      </c>
      <c r="Q433" t="str">
        <f t="shared" si="93"/>
        <v>No</v>
      </c>
      <c r="R433" t="str">
        <f t="shared" si="94"/>
        <v>No</v>
      </c>
      <c r="S433">
        <v>156</v>
      </c>
      <c r="T433" t="s">
        <v>199</v>
      </c>
      <c r="U433" t="s">
        <v>409</v>
      </c>
      <c r="V433" t="str">
        <f t="shared" si="95"/>
        <v>Non Intersection</v>
      </c>
      <c r="W433" t="s">
        <v>956</v>
      </c>
      <c r="X433">
        <v>42.377217000000002</v>
      </c>
      <c r="Y433">
        <v>-71.133420999999998</v>
      </c>
      <c r="Z433" t="s">
        <v>957</v>
      </c>
    </row>
    <row r="434" spans="1:26">
      <c r="A434">
        <v>24096</v>
      </c>
      <c r="B434" s="1">
        <v>40291.652777777781</v>
      </c>
      <c r="C434" s="1">
        <f t="shared" si="84"/>
        <v>40179</v>
      </c>
      <c r="D434" s="4">
        <f t="shared" si="85"/>
        <v>0.31111111111111112</v>
      </c>
      <c r="E434" s="3">
        <f t="shared" si="86"/>
        <v>2010</v>
      </c>
      <c r="F434" s="3">
        <f t="shared" si="87"/>
        <v>4</v>
      </c>
      <c r="G434" s="3">
        <f t="shared" si="88"/>
        <v>23</v>
      </c>
      <c r="H434" s="3">
        <f t="shared" si="89"/>
        <v>15</v>
      </c>
      <c r="I434" s="3">
        <f t="shared" si="90"/>
        <v>40</v>
      </c>
      <c r="J434" s="3">
        <f t="shared" si="91"/>
        <v>6</v>
      </c>
      <c r="K434" s="3" t="str">
        <f>IF(AND(D434&gt;='Season Lookup'!$D$15,D434&lt;'Season Lookup'!$D$16),"Spring",IF(AND(D434&gt;='Season Lookup'!$D$16,D434&lt;'Season Lookup'!$D$17),"Summer",IF(AND(D434&gt;='Season Lookup'!$D$17,D434&lt;'Season Lookup'!$D$18),"Fall",IF(OR(D434&gt;='Season Lookup'!$D$18,D434&lt;'Season Lookup'!$D$15),"Winter"))))</f>
        <v>Spring</v>
      </c>
      <c r="L434" s="3" t="str">
        <f>VLOOKUP(F434,'Season Lookup'!$A$1:$B$13,2,0)</f>
        <v>Spring</v>
      </c>
      <c r="M434" t="s">
        <v>12</v>
      </c>
      <c r="N434" t="s">
        <v>13</v>
      </c>
      <c r="O434" t="s">
        <v>132</v>
      </c>
      <c r="P434" t="str">
        <f t="shared" si="92"/>
        <v>Yes</v>
      </c>
      <c r="Q434" t="str">
        <f t="shared" si="93"/>
        <v>Yes</v>
      </c>
      <c r="R434" t="str">
        <f t="shared" si="94"/>
        <v>No</v>
      </c>
      <c r="T434" t="s">
        <v>14</v>
      </c>
      <c r="V434" t="str">
        <f t="shared" si="95"/>
        <v>Intersection</v>
      </c>
      <c r="W434" t="s">
        <v>137</v>
      </c>
      <c r="X434">
        <v>0</v>
      </c>
      <c r="Y434">
        <v>0</v>
      </c>
      <c r="Z434" t="s">
        <v>81</v>
      </c>
    </row>
    <row r="435" spans="1:26">
      <c r="A435">
        <v>24097</v>
      </c>
      <c r="B435" s="1">
        <v>40291.818738425929</v>
      </c>
      <c r="C435" s="1">
        <f t="shared" si="84"/>
        <v>40179</v>
      </c>
      <c r="D435" s="4">
        <f t="shared" si="85"/>
        <v>0.31111111111111112</v>
      </c>
      <c r="E435" s="3">
        <f t="shared" si="86"/>
        <v>2010</v>
      </c>
      <c r="F435" s="3">
        <f t="shared" si="87"/>
        <v>4</v>
      </c>
      <c r="G435" s="3">
        <f t="shared" si="88"/>
        <v>23</v>
      </c>
      <c r="H435" s="3">
        <f t="shared" si="89"/>
        <v>19</v>
      </c>
      <c r="I435" s="3">
        <f t="shared" si="90"/>
        <v>38</v>
      </c>
      <c r="J435" s="3">
        <f t="shared" si="91"/>
        <v>6</v>
      </c>
      <c r="K435" s="3" t="str">
        <f>IF(AND(D435&gt;='Season Lookup'!$D$15,D435&lt;'Season Lookup'!$D$16),"Spring",IF(AND(D435&gt;='Season Lookup'!$D$16,D435&lt;'Season Lookup'!$D$17),"Summer",IF(AND(D435&gt;='Season Lookup'!$D$17,D435&lt;'Season Lookup'!$D$18),"Fall",IF(OR(D435&gt;='Season Lookup'!$D$18,D435&lt;'Season Lookup'!$D$15),"Winter"))))</f>
        <v>Spring</v>
      </c>
      <c r="L435" s="3" t="str">
        <f>VLOOKUP(F435,'Season Lookup'!$A$1:$B$13,2,0)</f>
        <v>Spring</v>
      </c>
      <c r="M435" t="s">
        <v>12</v>
      </c>
      <c r="N435" t="s">
        <v>13</v>
      </c>
      <c r="O435" t="s">
        <v>132</v>
      </c>
      <c r="P435" t="str">
        <f t="shared" si="92"/>
        <v>Yes</v>
      </c>
      <c r="Q435" t="str">
        <f t="shared" si="93"/>
        <v>Yes</v>
      </c>
      <c r="R435" t="str">
        <f t="shared" si="94"/>
        <v>No</v>
      </c>
      <c r="T435" t="s">
        <v>119</v>
      </c>
      <c r="U435" t="s">
        <v>958</v>
      </c>
      <c r="V435" t="str">
        <f t="shared" si="95"/>
        <v>Intersection</v>
      </c>
      <c r="W435" t="s">
        <v>959</v>
      </c>
      <c r="X435">
        <v>42.358977000000003</v>
      </c>
      <c r="Y435">
        <v>-71.100133999999997</v>
      </c>
      <c r="Z435" t="s">
        <v>960</v>
      </c>
    </row>
    <row r="436" spans="1:26">
      <c r="A436">
        <v>24098</v>
      </c>
      <c r="B436" s="1">
        <v>40292.451388888891</v>
      </c>
      <c r="C436" s="1">
        <f t="shared" si="84"/>
        <v>40179</v>
      </c>
      <c r="D436" s="4">
        <f t="shared" si="85"/>
        <v>0.31388888888888888</v>
      </c>
      <c r="E436" s="3">
        <f t="shared" si="86"/>
        <v>2010</v>
      </c>
      <c r="F436" s="3">
        <f t="shared" si="87"/>
        <v>4</v>
      </c>
      <c r="G436" s="3">
        <f t="shared" si="88"/>
        <v>24</v>
      </c>
      <c r="H436" s="3">
        <f t="shared" si="89"/>
        <v>10</v>
      </c>
      <c r="I436" s="3">
        <f t="shared" si="90"/>
        <v>50</v>
      </c>
      <c r="J436" s="3">
        <f t="shared" si="91"/>
        <v>7</v>
      </c>
      <c r="K436" s="3" t="str">
        <f>IF(AND(D436&gt;='Season Lookup'!$D$15,D436&lt;'Season Lookup'!$D$16),"Spring",IF(AND(D436&gt;='Season Lookup'!$D$16,D436&lt;'Season Lookup'!$D$17),"Summer",IF(AND(D436&gt;='Season Lookup'!$D$17,D436&lt;'Season Lookup'!$D$18),"Fall",IF(OR(D436&gt;='Season Lookup'!$D$18,D436&lt;'Season Lookup'!$D$15),"Winter"))))</f>
        <v>Spring</v>
      </c>
      <c r="L436" s="3" t="str">
        <f>VLOOKUP(F436,'Season Lookup'!$A$1:$B$13,2,0)</f>
        <v>Spring</v>
      </c>
      <c r="M436" t="s">
        <v>31</v>
      </c>
      <c r="N436" t="s">
        <v>13</v>
      </c>
      <c r="O436" t="s">
        <v>13</v>
      </c>
      <c r="P436" t="str">
        <f t="shared" si="92"/>
        <v>Yes</v>
      </c>
      <c r="Q436" t="str">
        <f t="shared" si="93"/>
        <v>No</v>
      </c>
      <c r="R436" t="str">
        <f t="shared" si="94"/>
        <v>No</v>
      </c>
      <c r="S436">
        <v>220</v>
      </c>
      <c r="T436" t="s">
        <v>186</v>
      </c>
      <c r="V436" t="str">
        <f t="shared" si="95"/>
        <v>Non Intersection</v>
      </c>
      <c r="W436" t="s">
        <v>961</v>
      </c>
      <c r="X436">
        <v>42.382624999999997</v>
      </c>
      <c r="Y436">
        <v>-71.131732</v>
      </c>
      <c r="Z436" t="s">
        <v>962</v>
      </c>
    </row>
    <row r="437" spans="1:26">
      <c r="A437">
        <v>24099</v>
      </c>
      <c r="B437" s="1">
        <v>40293.684027777781</v>
      </c>
      <c r="C437" s="1">
        <f t="shared" si="84"/>
        <v>40179</v>
      </c>
      <c r="D437" s="4">
        <f t="shared" si="85"/>
        <v>0.31666666666666665</v>
      </c>
      <c r="E437" s="3">
        <f t="shared" si="86"/>
        <v>2010</v>
      </c>
      <c r="F437" s="3">
        <f t="shared" si="87"/>
        <v>4</v>
      </c>
      <c r="G437" s="3">
        <f t="shared" si="88"/>
        <v>25</v>
      </c>
      <c r="H437" s="3">
        <f t="shared" si="89"/>
        <v>16</v>
      </c>
      <c r="I437" s="3">
        <f t="shared" si="90"/>
        <v>25</v>
      </c>
      <c r="J437" s="3">
        <f t="shared" si="91"/>
        <v>1</v>
      </c>
      <c r="K437" s="3" t="str">
        <f>IF(AND(D437&gt;='Season Lookup'!$D$15,D437&lt;'Season Lookup'!$D$16),"Spring",IF(AND(D437&gt;='Season Lookup'!$D$16,D437&lt;'Season Lookup'!$D$17),"Summer",IF(AND(D437&gt;='Season Lookup'!$D$17,D437&lt;'Season Lookup'!$D$18),"Fall",IF(OR(D437&gt;='Season Lookup'!$D$18,D437&lt;'Season Lookup'!$D$15),"Winter"))))</f>
        <v>Spring</v>
      </c>
      <c r="L437" s="3" t="str">
        <f>VLOOKUP(F437,'Season Lookup'!$A$1:$B$13,2,0)</f>
        <v>Spring</v>
      </c>
      <c r="M437" t="s">
        <v>48</v>
      </c>
      <c r="N437" t="s">
        <v>13</v>
      </c>
      <c r="O437" t="s">
        <v>13</v>
      </c>
      <c r="P437" t="str">
        <f t="shared" si="92"/>
        <v>Yes</v>
      </c>
      <c r="Q437" t="str">
        <f t="shared" si="93"/>
        <v>No</v>
      </c>
      <c r="R437" t="str">
        <f t="shared" si="94"/>
        <v>No</v>
      </c>
      <c r="T437" t="s">
        <v>342</v>
      </c>
      <c r="U437" t="s">
        <v>74</v>
      </c>
      <c r="V437" t="str">
        <f t="shared" si="95"/>
        <v>Intersection</v>
      </c>
      <c r="W437" t="s">
        <v>964</v>
      </c>
      <c r="X437">
        <v>42.372202000000001</v>
      </c>
      <c r="Y437">
        <v>-71.098974999999996</v>
      </c>
      <c r="Z437" t="s">
        <v>463</v>
      </c>
    </row>
    <row r="438" spans="1:26">
      <c r="A438">
        <v>24105</v>
      </c>
      <c r="B438" s="1">
        <v>40293.875694444447</v>
      </c>
      <c r="C438" s="1">
        <f t="shared" si="84"/>
        <v>40179</v>
      </c>
      <c r="D438" s="4">
        <f t="shared" si="85"/>
        <v>0.31666666666666665</v>
      </c>
      <c r="E438" s="3">
        <f t="shared" si="86"/>
        <v>2010</v>
      </c>
      <c r="F438" s="3">
        <f t="shared" si="87"/>
        <v>4</v>
      </c>
      <c r="G438" s="3">
        <f t="shared" si="88"/>
        <v>25</v>
      </c>
      <c r="H438" s="3">
        <f t="shared" si="89"/>
        <v>21</v>
      </c>
      <c r="I438" s="3">
        <f t="shared" si="90"/>
        <v>1</v>
      </c>
      <c r="J438" s="3">
        <f t="shared" si="91"/>
        <v>1</v>
      </c>
      <c r="K438" s="3" t="str">
        <f>IF(AND(D438&gt;='Season Lookup'!$D$15,D438&lt;'Season Lookup'!$D$16),"Spring",IF(AND(D438&gt;='Season Lookup'!$D$16,D438&lt;'Season Lookup'!$D$17),"Summer",IF(AND(D438&gt;='Season Lookup'!$D$17,D438&lt;'Season Lookup'!$D$18),"Fall",IF(OR(D438&gt;='Season Lookup'!$D$18,D438&lt;'Season Lookup'!$D$15),"Winter"))))</f>
        <v>Spring</v>
      </c>
      <c r="L438" s="3" t="str">
        <f>VLOOKUP(F438,'Season Lookup'!$A$1:$B$13,2,0)</f>
        <v>Spring</v>
      </c>
      <c r="M438" t="s">
        <v>48</v>
      </c>
      <c r="N438" t="s">
        <v>13</v>
      </c>
      <c r="O438" t="s">
        <v>13</v>
      </c>
      <c r="P438" t="str">
        <f t="shared" si="92"/>
        <v>Yes</v>
      </c>
      <c r="Q438" t="str">
        <f t="shared" si="93"/>
        <v>No</v>
      </c>
      <c r="R438" t="str">
        <f t="shared" si="94"/>
        <v>No</v>
      </c>
      <c r="T438" t="s">
        <v>260</v>
      </c>
      <c r="U438" t="s">
        <v>146</v>
      </c>
      <c r="V438" t="str">
        <f t="shared" si="95"/>
        <v>Intersection</v>
      </c>
      <c r="W438" t="s">
        <v>544</v>
      </c>
      <c r="X438">
        <v>42.368965000000003</v>
      </c>
      <c r="Y438">
        <v>-71.080324000000005</v>
      </c>
      <c r="Z438" t="s">
        <v>545</v>
      </c>
    </row>
    <row r="439" spans="1:26">
      <c r="A439">
        <v>24108</v>
      </c>
      <c r="B439" s="1">
        <v>40293.086793981478</v>
      </c>
      <c r="C439" s="1">
        <f t="shared" si="84"/>
        <v>40179</v>
      </c>
      <c r="D439" s="4">
        <f t="shared" si="85"/>
        <v>0.31666666666666665</v>
      </c>
      <c r="E439" s="3">
        <f t="shared" si="86"/>
        <v>2010</v>
      </c>
      <c r="F439" s="3">
        <f t="shared" si="87"/>
        <v>4</v>
      </c>
      <c r="G439" s="3">
        <f t="shared" si="88"/>
        <v>25</v>
      </c>
      <c r="H439" s="3">
        <f t="shared" si="89"/>
        <v>2</v>
      </c>
      <c r="I439" s="3">
        <f t="shared" si="90"/>
        <v>4</v>
      </c>
      <c r="J439" s="3">
        <f t="shared" si="91"/>
        <v>1</v>
      </c>
      <c r="K439" s="3" t="str">
        <f>IF(AND(D439&gt;='Season Lookup'!$D$15,D439&lt;'Season Lookup'!$D$16),"Spring",IF(AND(D439&gt;='Season Lookup'!$D$16,D439&lt;'Season Lookup'!$D$17),"Summer",IF(AND(D439&gt;='Season Lookup'!$D$17,D439&lt;'Season Lookup'!$D$18),"Fall",IF(OR(D439&gt;='Season Lookup'!$D$18,D439&lt;'Season Lookup'!$D$15),"Winter"))))</f>
        <v>Spring</v>
      </c>
      <c r="L439" s="3" t="str">
        <f>VLOOKUP(F439,'Season Lookup'!$A$1:$B$13,2,0)</f>
        <v>Spring</v>
      </c>
      <c r="M439" t="s">
        <v>48</v>
      </c>
      <c r="N439" t="s">
        <v>13</v>
      </c>
      <c r="O439" t="s">
        <v>13</v>
      </c>
      <c r="P439" t="str">
        <f t="shared" si="92"/>
        <v>Yes</v>
      </c>
      <c r="Q439" t="str">
        <f t="shared" si="93"/>
        <v>No</v>
      </c>
      <c r="R439" t="str">
        <f t="shared" si="94"/>
        <v>No</v>
      </c>
      <c r="T439" t="s">
        <v>119</v>
      </c>
      <c r="U439" t="s">
        <v>444</v>
      </c>
      <c r="V439" t="str">
        <f t="shared" si="95"/>
        <v>Intersection</v>
      </c>
      <c r="W439" t="s">
        <v>965</v>
      </c>
      <c r="X439">
        <v>42.361029000000002</v>
      </c>
      <c r="Y439">
        <v>-71.095552999999995</v>
      </c>
      <c r="Z439" t="s">
        <v>966</v>
      </c>
    </row>
    <row r="440" spans="1:26">
      <c r="A440">
        <v>24103</v>
      </c>
      <c r="B440" s="1">
        <v>40294.321527777778</v>
      </c>
      <c r="C440" s="1">
        <f t="shared" si="84"/>
        <v>40179</v>
      </c>
      <c r="D440" s="4">
        <f t="shared" si="85"/>
        <v>0.31944444444444442</v>
      </c>
      <c r="E440" s="3">
        <f t="shared" si="86"/>
        <v>2010</v>
      </c>
      <c r="F440" s="3">
        <f t="shared" si="87"/>
        <v>4</v>
      </c>
      <c r="G440" s="3">
        <f t="shared" si="88"/>
        <v>26</v>
      </c>
      <c r="H440" s="3">
        <f t="shared" si="89"/>
        <v>7</v>
      </c>
      <c r="I440" s="3">
        <f t="shared" si="90"/>
        <v>43</v>
      </c>
      <c r="J440" s="3">
        <f t="shared" si="91"/>
        <v>2</v>
      </c>
      <c r="K440" s="3" t="str">
        <f>IF(AND(D440&gt;='Season Lookup'!$D$15,D440&lt;'Season Lookup'!$D$16),"Spring",IF(AND(D440&gt;='Season Lookup'!$D$16,D440&lt;'Season Lookup'!$D$17),"Summer",IF(AND(D440&gt;='Season Lookup'!$D$17,D440&lt;'Season Lookup'!$D$18),"Fall",IF(OR(D440&gt;='Season Lookup'!$D$18,D440&lt;'Season Lookup'!$D$15),"Winter"))))</f>
        <v>Spring</v>
      </c>
      <c r="L440" s="3" t="str">
        <f>VLOOKUP(F440,'Season Lookup'!$A$1:$B$13,2,0)</f>
        <v>Spring</v>
      </c>
      <c r="M440" t="s">
        <v>56</v>
      </c>
      <c r="N440" t="s">
        <v>13</v>
      </c>
      <c r="O440" t="s">
        <v>13</v>
      </c>
      <c r="P440" t="str">
        <f t="shared" si="92"/>
        <v>Yes</v>
      </c>
      <c r="Q440" t="str">
        <f t="shared" si="93"/>
        <v>No</v>
      </c>
      <c r="R440" t="str">
        <f t="shared" si="94"/>
        <v>No</v>
      </c>
      <c r="T440" t="s">
        <v>74</v>
      </c>
      <c r="U440" t="s">
        <v>942</v>
      </c>
      <c r="V440" t="str">
        <f t="shared" si="95"/>
        <v>Intersection</v>
      </c>
      <c r="W440" t="s">
        <v>967</v>
      </c>
      <c r="X440">
        <v>42.372844999999998</v>
      </c>
      <c r="Y440">
        <v>-71.099759000000006</v>
      </c>
      <c r="Z440" t="s">
        <v>968</v>
      </c>
    </row>
    <row r="441" spans="1:26">
      <c r="A441">
        <v>24104</v>
      </c>
      <c r="B441" s="1">
        <v>40294.59375</v>
      </c>
      <c r="C441" s="1">
        <f t="shared" si="84"/>
        <v>40179</v>
      </c>
      <c r="D441" s="4">
        <f t="shared" si="85"/>
        <v>0.31944444444444442</v>
      </c>
      <c r="E441" s="3">
        <f t="shared" si="86"/>
        <v>2010</v>
      </c>
      <c r="F441" s="3">
        <f t="shared" si="87"/>
        <v>4</v>
      </c>
      <c r="G441" s="3">
        <f t="shared" si="88"/>
        <v>26</v>
      </c>
      <c r="H441" s="3">
        <f t="shared" si="89"/>
        <v>14</v>
      </c>
      <c r="I441" s="3">
        <f t="shared" si="90"/>
        <v>15</v>
      </c>
      <c r="J441" s="3">
        <f t="shared" si="91"/>
        <v>2</v>
      </c>
      <c r="K441" s="3" t="str">
        <f>IF(AND(D441&gt;='Season Lookup'!$D$15,D441&lt;'Season Lookup'!$D$16),"Spring",IF(AND(D441&gt;='Season Lookup'!$D$16,D441&lt;'Season Lookup'!$D$17),"Summer",IF(AND(D441&gt;='Season Lookup'!$D$17,D441&lt;'Season Lookup'!$D$18),"Fall",IF(OR(D441&gt;='Season Lookup'!$D$18,D441&lt;'Season Lookup'!$D$15),"Winter"))))</f>
        <v>Spring</v>
      </c>
      <c r="L441" s="3" t="str">
        <f>VLOOKUP(F441,'Season Lookup'!$A$1:$B$13,2,0)</f>
        <v>Spring</v>
      </c>
      <c r="M441" t="s">
        <v>56</v>
      </c>
      <c r="N441" t="s">
        <v>13</v>
      </c>
      <c r="O441" t="s">
        <v>18</v>
      </c>
      <c r="P441" t="str">
        <f t="shared" si="92"/>
        <v>Yes</v>
      </c>
      <c r="Q441" t="str">
        <f t="shared" si="93"/>
        <v>No</v>
      </c>
      <c r="R441" t="str">
        <f t="shared" si="94"/>
        <v>No</v>
      </c>
      <c r="T441" t="s">
        <v>14</v>
      </c>
      <c r="U441" t="s">
        <v>189</v>
      </c>
      <c r="V441" t="str">
        <f t="shared" si="95"/>
        <v>Intersection</v>
      </c>
      <c r="W441" t="s">
        <v>595</v>
      </c>
      <c r="X441">
        <v>42.361389000000003</v>
      </c>
      <c r="Y441">
        <v>-71.096952999999999</v>
      </c>
      <c r="Z441" t="s">
        <v>596</v>
      </c>
    </row>
    <row r="442" spans="1:26">
      <c r="A442">
        <v>24109</v>
      </c>
      <c r="B442" s="1">
        <v>40294.427083333336</v>
      </c>
      <c r="C442" s="1">
        <f t="shared" si="84"/>
        <v>40179</v>
      </c>
      <c r="D442" s="4">
        <f t="shared" si="85"/>
        <v>0.31944444444444442</v>
      </c>
      <c r="E442" s="3">
        <f t="shared" si="86"/>
        <v>2010</v>
      </c>
      <c r="F442" s="3">
        <f t="shared" si="87"/>
        <v>4</v>
      </c>
      <c r="G442" s="3">
        <f t="shared" si="88"/>
        <v>26</v>
      </c>
      <c r="H442" s="3">
        <f t="shared" si="89"/>
        <v>10</v>
      </c>
      <c r="I442" s="3">
        <f t="shared" si="90"/>
        <v>15</v>
      </c>
      <c r="J442" s="3">
        <f t="shared" si="91"/>
        <v>2</v>
      </c>
      <c r="K442" s="3" t="str">
        <f>IF(AND(D442&gt;='Season Lookup'!$D$15,D442&lt;'Season Lookup'!$D$16),"Spring",IF(AND(D442&gt;='Season Lookup'!$D$16,D442&lt;'Season Lookup'!$D$17),"Summer",IF(AND(D442&gt;='Season Lookup'!$D$17,D442&lt;'Season Lookup'!$D$18),"Fall",IF(OR(D442&gt;='Season Lookup'!$D$18,D442&lt;'Season Lookup'!$D$15),"Winter"))))</f>
        <v>Spring</v>
      </c>
      <c r="L442" s="3" t="str">
        <f>VLOOKUP(F442,'Season Lookup'!$A$1:$B$13,2,0)</f>
        <v>Spring</v>
      </c>
      <c r="M442" t="s">
        <v>56</v>
      </c>
      <c r="N442" t="s">
        <v>13</v>
      </c>
      <c r="O442" t="s">
        <v>13</v>
      </c>
      <c r="P442" t="str">
        <f t="shared" si="92"/>
        <v>Yes</v>
      </c>
      <c r="Q442" t="str">
        <f t="shared" si="93"/>
        <v>No</v>
      </c>
      <c r="R442" t="str">
        <f t="shared" si="94"/>
        <v>No</v>
      </c>
      <c r="T442" t="s">
        <v>19</v>
      </c>
      <c r="U442" t="s">
        <v>189</v>
      </c>
      <c r="V442" t="str">
        <f t="shared" si="95"/>
        <v>Intersection</v>
      </c>
      <c r="W442" t="s">
        <v>244</v>
      </c>
      <c r="X442">
        <v>42.372750000000003</v>
      </c>
      <c r="Y442">
        <v>-71.093288000000001</v>
      </c>
      <c r="Z442" t="s">
        <v>245</v>
      </c>
    </row>
    <row r="443" spans="1:26">
      <c r="A443">
        <v>24110</v>
      </c>
      <c r="B443" s="1">
        <v>40294.95484953704</v>
      </c>
      <c r="C443" s="1">
        <f t="shared" si="84"/>
        <v>40179</v>
      </c>
      <c r="D443" s="4">
        <f t="shared" si="85"/>
        <v>0.31944444444444442</v>
      </c>
      <c r="E443" s="3">
        <f t="shared" si="86"/>
        <v>2010</v>
      </c>
      <c r="F443" s="3">
        <f t="shared" si="87"/>
        <v>4</v>
      </c>
      <c r="G443" s="3">
        <f t="shared" si="88"/>
        <v>26</v>
      </c>
      <c r="H443" s="3">
        <f t="shared" si="89"/>
        <v>22</v>
      </c>
      <c r="I443" s="3">
        <f t="shared" si="90"/>
        <v>54</v>
      </c>
      <c r="J443" s="3">
        <f t="shared" si="91"/>
        <v>2</v>
      </c>
      <c r="K443" s="3" t="str">
        <f>IF(AND(D443&gt;='Season Lookup'!$D$15,D443&lt;'Season Lookup'!$D$16),"Spring",IF(AND(D443&gt;='Season Lookup'!$D$16,D443&lt;'Season Lookup'!$D$17),"Summer",IF(AND(D443&gt;='Season Lookup'!$D$17,D443&lt;'Season Lookup'!$D$18),"Fall",IF(OR(D443&gt;='Season Lookup'!$D$18,D443&lt;'Season Lookup'!$D$15),"Winter"))))</f>
        <v>Spring</v>
      </c>
      <c r="L443" s="3" t="str">
        <f>VLOOKUP(F443,'Season Lookup'!$A$1:$B$13,2,0)</f>
        <v>Spring</v>
      </c>
      <c r="M443" t="s">
        <v>56</v>
      </c>
      <c r="N443" t="s">
        <v>13</v>
      </c>
      <c r="O443" t="s">
        <v>23</v>
      </c>
      <c r="P443" t="str">
        <f t="shared" si="92"/>
        <v>Yes</v>
      </c>
      <c r="Q443" t="str">
        <f t="shared" si="93"/>
        <v>No</v>
      </c>
      <c r="R443" t="str">
        <f t="shared" si="94"/>
        <v>No</v>
      </c>
      <c r="T443" t="s">
        <v>41</v>
      </c>
      <c r="U443" t="s">
        <v>108</v>
      </c>
      <c r="V443" t="str">
        <f t="shared" si="95"/>
        <v>Intersection</v>
      </c>
      <c r="W443" t="s">
        <v>427</v>
      </c>
      <c r="X443">
        <v>42.364893000000002</v>
      </c>
      <c r="Y443">
        <v>-71.105806999999999</v>
      </c>
      <c r="Z443" t="s">
        <v>428</v>
      </c>
    </row>
    <row r="444" spans="1:26">
      <c r="A444">
        <v>24128</v>
      </c>
      <c r="B444" s="1">
        <v>40294.916655092595</v>
      </c>
      <c r="C444" s="1">
        <f t="shared" si="84"/>
        <v>40179</v>
      </c>
      <c r="D444" s="4">
        <f t="shared" si="85"/>
        <v>0.31944444444444442</v>
      </c>
      <c r="E444" s="3">
        <f t="shared" si="86"/>
        <v>2010</v>
      </c>
      <c r="F444" s="3">
        <f t="shared" si="87"/>
        <v>4</v>
      </c>
      <c r="G444" s="3">
        <f t="shared" si="88"/>
        <v>26</v>
      </c>
      <c r="H444" s="3">
        <f t="shared" si="89"/>
        <v>21</v>
      </c>
      <c r="I444" s="3">
        <f t="shared" si="90"/>
        <v>59</v>
      </c>
      <c r="J444" s="3">
        <f t="shared" si="91"/>
        <v>2</v>
      </c>
      <c r="K444" s="3" t="str">
        <f>IF(AND(D444&gt;='Season Lookup'!$D$15,D444&lt;'Season Lookup'!$D$16),"Spring",IF(AND(D444&gt;='Season Lookup'!$D$16,D444&lt;'Season Lookup'!$D$17),"Summer",IF(AND(D444&gt;='Season Lookup'!$D$17,D444&lt;'Season Lookup'!$D$18),"Fall",IF(OR(D444&gt;='Season Lookup'!$D$18,D444&lt;'Season Lookup'!$D$15),"Winter"))))</f>
        <v>Spring</v>
      </c>
      <c r="L444" s="3" t="str">
        <f>VLOOKUP(F444,'Season Lookup'!$A$1:$B$13,2,0)</f>
        <v>Spring</v>
      </c>
      <c r="M444" t="s">
        <v>56</v>
      </c>
      <c r="N444" t="s">
        <v>13</v>
      </c>
      <c r="O444" t="s">
        <v>13</v>
      </c>
      <c r="P444" t="str">
        <f t="shared" si="92"/>
        <v>Yes</v>
      </c>
      <c r="Q444" t="str">
        <f t="shared" si="93"/>
        <v>No</v>
      </c>
      <c r="R444" t="str">
        <f t="shared" si="94"/>
        <v>No</v>
      </c>
      <c r="S444">
        <v>1</v>
      </c>
      <c r="T444" t="s">
        <v>268</v>
      </c>
      <c r="V444" t="str">
        <f t="shared" si="95"/>
        <v>Non Intersection</v>
      </c>
      <c r="W444" t="s">
        <v>272</v>
      </c>
      <c r="X444">
        <v>42.389237999999999</v>
      </c>
      <c r="Y444">
        <v>-71.119527000000005</v>
      </c>
      <c r="Z444" t="s">
        <v>273</v>
      </c>
    </row>
    <row r="445" spans="1:26">
      <c r="A445">
        <v>24111</v>
      </c>
      <c r="B445" s="1">
        <v>40295.715277777781</v>
      </c>
      <c r="C445" s="1">
        <f t="shared" si="84"/>
        <v>40179</v>
      </c>
      <c r="D445" s="4">
        <f t="shared" si="85"/>
        <v>0.32222222222222224</v>
      </c>
      <c r="E445" s="3">
        <f t="shared" si="86"/>
        <v>2010</v>
      </c>
      <c r="F445" s="3">
        <f t="shared" si="87"/>
        <v>4</v>
      </c>
      <c r="G445" s="3">
        <f t="shared" si="88"/>
        <v>27</v>
      </c>
      <c r="H445" s="3">
        <f t="shared" si="89"/>
        <v>17</v>
      </c>
      <c r="I445" s="3">
        <f t="shared" si="90"/>
        <v>10</v>
      </c>
      <c r="J445" s="3">
        <f t="shared" si="91"/>
        <v>3</v>
      </c>
      <c r="K445" s="3" t="str">
        <f>IF(AND(D445&gt;='Season Lookup'!$D$15,D445&lt;'Season Lookup'!$D$16),"Spring",IF(AND(D445&gt;='Season Lookup'!$D$16,D445&lt;'Season Lookup'!$D$17),"Summer",IF(AND(D445&gt;='Season Lookup'!$D$17,D445&lt;'Season Lookup'!$D$18),"Fall",IF(OR(D445&gt;='Season Lookup'!$D$18,D445&lt;'Season Lookup'!$D$15),"Winter"))))</f>
        <v>Spring</v>
      </c>
      <c r="L445" s="3" t="str">
        <f>VLOOKUP(F445,'Season Lookup'!$A$1:$B$13,2,0)</f>
        <v>Spring</v>
      </c>
      <c r="M445" t="s">
        <v>73</v>
      </c>
      <c r="N445" t="s">
        <v>13</v>
      </c>
      <c r="O445" t="s">
        <v>13</v>
      </c>
      <c r="P445" t="str">
        <f t="shared" si="92"/>
        <v>Yes</v>
      </c>
      <c r="Q445" t="str">
        <f t="shared" si="93"/>
        <v>No</v>
      </c>
      <c r="R445" t="str">
        <f t="shared" si="94"/>
        <v>No</v>
      </c>
      <c r="S445">
        <v>1555</v>
      </c>
      <c r="T445" t="s">
        <v>14</v>
      </c>
      <c r="V445" t="str">
        <f t="shared" si="95"/>
        <v>Non Intersection</v>
      </c>
      <c r="W445" t="s">
        <v>969</v>
      </c>
      <c r="X445">
        <v>42.377893</v>
      </c>
      <c r="Y445">
        <v>-71.119878</v>
      </c>
      <c r="Z445" t="s">
        <v>970</v>
      </c>
    </row>
    <row r="446" spans="1:26">
      <c r="A446">
        <v>24117</v>
      </c>
      <c r="B446" s="1">
        <v>40295.75</v>
      </c>
      <c r="C446" s="1">
        <f t="shared" si="84"/>
        <v>40179</v>
      </c>
      <c r="D446" s="4">
        <f t="shared" si="85"/>
        <v>0.32222222222222224</v>
      </c>
      <c r="E446" s="3">
        <f t="shared" si="86"/>
        <v>2010</v>
      </c>
      <c r="F446" s="3">
        <f t="shared" si="87"/>
        <v>4</v>
      </c>
      <c r="G446" s="3">
        <f t="shared" si="88"/>
        <v>27</v>
      </c>
      <c r="H446" s="3">
        <f t="shared" si="89"/>
        <v>18</v>
      </c>
      <c r="I446" s="3">
        <f t="shared" si="90"/>
        <v>0</v>
      </c>
      <c r="J446" s="3">
        <f t="shared" si="91"/>
        <v>3</v>
      </c>
      <c r="K446" s="3" t="str">
        <f>IF(AND(D446&gt;='Season Lookup'!$D$15,D446&lt;'Season Lookup'!$D$16),"Spring",IF(AND(D446&gt;='Season Lookup'!$D$16,D446&lt;'Season Lookup'!$D$17),"Summer",IF(AND(D446&gt;='Season Lookup'!$D$17,D446&lt;'Season Lookup'!$D$18),"Fall",IF(OR(D446&gt;='Season Lookup'!$D$18,D446&lt;'Season Lookup'!$D$15),"Winter"))))</f>
        <v>Spring</v>
      </c>
      <c r="L446" s="3" t="str">
        <f>VLOOKUP(F446,'Season Lookup'!$A$1:$B$13,2,0)</f>
        <v>Spring</v>
      </c>
      <c r="M446" t="s">
        <v>73</v>
      </c>
      <c r="N446" t="s">
        <v>13</v>
      </c>
      <c r="O446" t="s">
        <v>132</v>
      </c>
      <c r="P446" t="str">
        <f t="shared" si="92"/>
        <v>Yes</v>
      </c>
      <c r="Q446" t="str">
        <f t="shared" si="93"/>
        <v>Yes</v>
      </c>
      <c r="R446" t="str">
        <f t="shared" si="94"/>
        <v>No</v>
      </c>
      <c r="T446" t="s">
        <v>166</v>
      </c>
      <c r="U446" t="s">
        <v>167</v>
      </c>
      <c r="V446" t="str">
        <f t="shared" si="95"/>
        <v>Intersection</v>
      </c>
      <c r="W446" t="s">
        <v>168</v>
      </c>
      <c r="X446">
        <v>42.381554000000001</v>
      </c>
      <c r="Y446">
        <v>-71.116331000000002</v>
      </c>
      <c r="Z446" t="s">
        <v>169</v>
      </c>
    </row>
    <row r="447" spans="1:26">
      <c r="A447">
        <v>24118</v>
      </c>
      <c r="B447" s="1">
        <v>40296.000694444447</v>
      </c>
      <c r="C447" s="1">
        <f t="shared" si="84"/>
        <v>40179</v>
      </c>
      <c r="D447" s="4">
        <f t="shared" si="85"/>
        <v>0.32500000000000001</v>
      </c>
      <c r="E447" s="3">
        <f t="shared" si="86"/>
        <v>2010</v>
      </c>
      <c r="F447" s="3">
        <f t="shared" si="87"/>
        <v>4</v>
      </c>
      <c r="G447" s="3">
        <f t="shared" si="88"/>
        <v>28</v>
      </c>
      <c r="H447" s="3">
        <f t="shared" si="89"/>
        <v>0</v>
      </c>
      <c r="I447" s="3">
        <f t="shared" si="90"/>
        <v>1</v>
      </c>
      <c r="J447" s="3">
        <f t="shared" si="91"/>
        <v>4</v>
      </c>
      <c r="K447" s="3" t="str">
        <f>IF(AND(D447&gt;='Season Lookup'!$D$15,D447&lt;'Season Lookup'!$D$16),"Spring",IF(AND(D447&gt;='Season Lookup'!$D$16,D447&lt;'Season Lookup'!$D$17),"Summer",IF(AND(D447&gt;='Season Lookup'!$D$17,D447&lt;'Season Lookup'!$D$18),"Fall",IF(OR(D447&gt;='Season Lookup'!$D$18,D447&lt;'Season Lookup'!$D$15),"Winter"))))</f>
        <v>Spring</v>
      </c>
      <c r="L447" s="3" t="str">
        <f>VLOOKUP(F447,'Season Lookup'!$A$1:$B$13,2,0)</f>
        <v>Spring</v>
      </c>
      <c r="M447" t="s">
        <v>82</v>
      </c>
      <c r="N447" t="s">
        <v>13</v>
      </c>
      <c r="O447" t="s">
        <v>13</v>
      </c>
      <c r="P447" t="str">
        <f t="shared" si="92"/>
        <v>Yes</v>
      </c>
      <c r="Q447" t="str">
        <f t="shared" si="93"/>
        <v>No</v>
      </c>
      <c r="R447" t="str">
        <f t="shared" si="94"/>
        <v>No</v>
      </c>
      <c r="T447" t="s">
        <v>971</v>
      </c>
      <c r="U447" t="s">
        <v>19</v>
      </c>
      <c r="V447" t="str">
        <f t="shared" si="95"/>
        <v>Intersection</v>
      </c>
      <c r="W447" t="s">
        <v>972</v>
      </c>
      <c r="X447">
        <v>42.374406999999998</v>
      </c>
      <c r="Y447">
        <v>-71.106082000000001</v>
      </c>
      <c r="Z447" t="s">
        <v>973</v>
      </c>
    </row>
    <row r="448" spans="1:26">
      <c r="A448">
        <v>24119</v>
      </c>
      <c r="B448" s="1">
        <v>40296.333333333336</v>
      </c>
      <c r="C448" s="1">
        <f t="shared" si="84"/>
        <v>40179</v>
      </c>
      <c r="D448" s="4">
        <f t="shared" si="85"/>
        <v>0.32500000000000001</v>
      </c>
      <c r="E448" s="3">
        <f t="shared" si="86"/>
        <v>2010</v>
      </c>
      <c r="F448" s="3">
        <f t="shared" si="87"/>
        <v>4</v>
      </c>
      <c r="G448" s="3">
        <f t="shared" si="88"/>
        <v>28</v>
      </c>
      <c r="H448" s="3">
        <f t="shared" si="89"/>
        <v>8</v>
      </c>
      <c r="I448" s="3">
        <f t="shared" si="90"/>
        <v>0</v>
      </c>
      <c r="J448" s="3">
        <f t="shared" si="91"/>
        <v>4</v>
      </c>
      <c r="K448" s="3" t="str">
        <f>IF(AND(D448&gt;='Season Lookup'!$D$15,D448&lt;'Season Lookup'!$D$16),"Spring",IF(AND(D448&gt;='Season Lookup'!$D$16,D448&lt;'Season Lookup'!$D$17),"Summer",IF(AND(D448&gt;='Season Lookup'!$D$17,D448&lt;'Season Lookup'!$D$18),"Fall",IF(OR(D448&gt;='Season Lookup'!$D$18,D448&lt;'Season Lookup'!$D$15),"Winter"))))</f>
        <v>Spring</v>
      </c>
      <c r="L448" s="3" t="str">
        <f>VLOOKUP(F448,'Season Lookup'!$A$1:$B$13,2,0)</f>
        <v>Spring</v>
      </c>
      <c r="M448" t="s">
        <v>82</v>
      </c>
      <c r="N448" t="s">
        <v>13</v>
      </c>
      <c r="O448" t="s">
        <v>23</v>
      </c>
      <c r="P448" t="str">
        <f t="shared" si="92"/>
        <v>Yes</v>
      </c>
      <c r="Q448" t="str">
        <f t="shared" si="93"/>
        <v>No</v>
      </c>
      <c r="R448" t="str">
        <f t="shared" si="94"/>
        <v>No</v>
      </c>
      <c r="T448" t="s">
        <v>105</v>
      </c>
      <c r="V448" t="str">
        <f t="shared" si="95"/>
        <v>Intersection</v>
      </c>
      <c r="W448" t="s">
        <v>974</v>
      </c>
      <c r="X448">
        <v>0</v>
      </c>
      <c r="Y448">
        <v>0</v>
      </c>
      <c r="Z448" t="s">
        <v>81</v>
      </c>
    </row>
    <row r="449" spans="1:26">
      <c r="A449">
        <v>24120</v>
      </c>
      <c r="B449" s="1">
        <v>40296.4375</v>
      </c>
      <c r="C449" s="1">
        <f t="shared" si="84"/>
        <v>40179</v>
      </c>
      <c r="D449" s="4">
        <f t="shared" si="85"/>
        <v>0.32500000000000001</v>
      </c>
      <c r="E449" s="3">
        <f t="shared" si="86"/>
        <v>2010</v>
      </c>
      <c r="F449" s="3">
        <f t="shared" si="87"/>
        <v>4</v>
      </c>
      <c r="G449" s="3">
        <f t="shared" si="88"/>
        <v>28</v>
      </c>
      <c r="H449" s="3">
        <f t="shared" si="89"/>
        <v>10</v>
      </c>
      <c r="I449" s="3">
        <f t="shared" si="90"/>
        <v>30</v>
      </c>
      <c r="J449" s="3">
        <f t="shared" si="91"/>
        <v>4</v>
      </c>
      <c r="K449" s="3" t="str">
        <f>IF(AND(D449&gt;='Season Lookup'!$D$15,D449&lt;'Season Lookup'!$D$16),"Spring",IF(AND(D449&gt;='Season Lookup'!$D$16,D449&lt;'Season Lookup'!$D$17),"Summer",IF(AND(D449&gt;='Season Lookup'!$D$17,D449&lt;'Season Lookup'!$D$18),"Fall",IF(OR(D449&gt;='Season Lookup'!$D$18,D449&lt;'Season Lookup'!$D$15),"Winter"))))</f>
        <v>Spring</v>
      </c>
      <c r="L449" s="3" t="str">
        <f>VLOOKUP(F449,'Season Lookup'!$A$1:$B$13,2,0)</f>
        <v>Spring</v>
      </c>
      <c r="M449" t="s">
        <v>82</v>
      </c>
      <c r="N449" t="s">
        <v>18</v>
      </c>
      <c r="O449" t="s">
        <v>13</v>
      </c>
      <c r="P449" t="str">
        <f t="shared" si="92"/>
        <v>Yes</v>
      </c>
      <c r="Q449" t="str">
        <f t="shared" si="93"/>
        <v>No</v>
      </c>
      <c r="R449" t="str">
        <f t="shared" si="94"/>
        <v>No</v>
      </c>
      <c r="S449">
        <v>22</v>
      </c>
      <c r="T449" t="s">
        <v>185</v>
      </c>
      <c r="V449" t="str">
        <f t="shared" si="95"/>
        <v>Non Intersection</v>
      </c>
      <c r="W449" t="s">
        <v>975</v>
      </c>
      <c r="X449">
        <v>42.377864000000002</v>
      </c>
      <c r="Y449">
        <v>-71.123547000000002</v>
      </c>
      <c r="Z449" t="s">
        <v>976</v>
      </c>
    </row>
    <row r="450" spans="1:26">
      <c r="A450">
        <v>24121</v>
      </c>
      <c r="B450" s="1">
        <v>40296.893750000003</v>
      </c>
      <c r="C450" s="1">
        <f t="shared" si="84"/>
        <v>40179</v>
      </c>
      <c r="D450" s="4">
        <f t="shared" si="85"/>
        <v>0.32500000000000001</v>
      </c>
      <c r="E450" s="3">
        <f t="shared" si="86"/>
        <v>2010</v>
      </c>
      <c r="F450" s="3">
        <f t="shared" si="87"/>
        <v>4</v>
      </c>
      <c r="G450" s="3">
        <f t="shared" si="88"/>
        <v>28</v>
      </c>
      <c r="H450" s="3">
        <f t="shared" si="89"/>
        <v>21</v>
      </c>
      <c r="I450" s="3">
        <f t="shared" si="90"/>
        <v>27</v>
      </c>
      <c r="J450" s="3">
        <f t="shared" si="91"/>
        <v>4</v>
      </c>
      <c r="K450" s="3" t="str">
        <f>IF(AND(D450&gt;='Season Lookup'!$D$15,D450&lt;'Season Lookup'!$D$16),"Spring",IF(AND(D450&gt;='Season Lookup'!$D$16,D450&lt;'Season Lookup'!$D$17),"Summer",IF(AND(D450&gt;='Season Lookup'!$D$17,D450&lt;'Season Lookup'!$D$18),"Fall",IF(OR(D450&gt;='Season Lookup'!$D$18,D450&lt;'Season Lookup'!$D$15),"Winter"))))</f>
        <v>Spring</v>
      </c>
      <c r="L450" s="3" t="str">
        <f>VLOOKUP(F450,'Season Lookup'!$A$1:$B$13,2,0)</f>
        <v>Spring</v>
      </c>
      <c r="M450" t="s">
        <v>82</v>
      </c>
      <c r="N450" t="s">
        <v>13</v>
      </c>
      <c r="O450" t="s">
        <v>13</v>
      </c>
      <c r="P450" t="str">
        <f t="shared" si="92"/>
        <v>Yes</v>
      </c>
      <c r="Q450" t="str">
        <f t="shared" si="93"/>
        <v>No</v>
      </c>
      <c r="R450" t="str">
        <f t="shared" si="94"/>
        <v>No</v>
      </c>
      <c r="T450" t="s">
        <v>14</v>
      </c>
      <c r="U450" t="s">
        <v>977</v>
      </c>
      <c r="V450" t="str">
        <f t="shared" si="95"/>
        <v>Intersection</v>
      </c>
      <c r="W450" t="s">
        <v>978</v>
      </c>
      <c r="X450">
        <v>42.391768999999996</v>
      </c>
      <c r="Y450">
        <v>-71.123869999999997</v>
      </c>
      <c r="Z450" t="s">
        <v>979</v>
      </c>
    </row>
    <row r="451" spans="1:26">
      <c r="A451">
        <v>24122</v>
      </c>
      <c r="B451" s="1">
        <v>40296.4375</v>
      </c>
      <c r="C451" s="1">
        <f t="shared" si="84"/>
        <v>40179</v>
      </c>
      <c r="D451" s="4">
        <f t="shared" si="85"/>
        <v>0.32500000000000001</v>
      </c>
      <c r="E451" s="3">
        <f t="shared" si="86"/>
        <v>2010</v>
      </c>
      <c r="F451" s="3">
        <f t="shared" si="87"/>
        <v>4</v>
      </c>
      <c r="G451" s="3">
        <f t="shared" si="88"/>
        <v>28</v>
      </c>
      <c r="H451" s="3">
        <f t="shared" si="89"/>
        <v>10</v>
      </c>
      <c r="I451" s="3">
        <f t="shared" si="90"/>
        <v>30</v>
      </c>
      <c r="J451" s="3">
        <f t="shared" si="91"/>
        <v>4</v>
      </c>
      <c r="K451" s="3" t="str">
        <f>IF(AND(D451&gt;='Season Lookup'!$D$15,D451&lt;'Season Lookup'!$D$16),"Spring",IF(AND(D451&gt;='Season Lookup'!$D$16,D451&lt;'Season Lookup'!$D$17),"Summer",IF(AND(D451&gt;='Season Lookup'!$D$17,D451&lt;'Season Lookup'!$D$18),"Fall",IF(OR(D451&gt;='Season Lookup'!$D$18,D451&lt;'Season Lookup'!$D$15),"Winter"))))</f>
        <v>Spring</v>
      </c>
      <c r="L451" s="3" t="str">
        <f>VLOOKUP(F451,'Season Lookup'!$A$1:$B$13,2,0)</f>
        <v>Spring</v>
      </c>
      <c r="M451" t="s">
        <v>78</v>
      </c>
      <c r="N451" t="s">
        <v>619</v>
      </c>
      <c r="O451" t="s">
        <v>23</v>
      </c>
      <c r="P451" t="str">
        <f t="shared" si="92"/>
        <v>No</v>
      </c>
      <c r="Q451" t="str">
        <f t="shared" si="93"/>
        <v>No</v>
      </c>
      <c r="R451" t="str">
        <f t="shared" si="94"/>
        <v>No</v>
      </c>
      <c r="T451" t="s">
        <v>166</v>
      </c>
      <c r="U451" t="s">
        <v>57</v>
      </c>
      <c r="V451" t="str">
        <f t="shared" si="95"/>
        <v>Intersection</v>
      </c>
      <c r="W451" t="s">
        <v>264</v>
      </c>
      <c r="X451">
        <v>42.379809999999999</v>
      </c>
      <c r="Y451">
        <v>-71.116491999999994</v>
      </c>
      <c r="Z451" t="s">
        <v>265</v>
      </c>
    </row>
    <row r="452" spans="1:26">
      <c r="A452">
        <v>24123</v>
      </c>
      <c r="B452" s="1">
        <v>40296.416655092595</v>
      </c>
      <c r="C452" s="1">
        <f t="shared" si="84"/>
        <v>40179</v>
      </c>
      <c r="D452" s="4">
        <f t="shared" si="85"/>
        <v>0.32500000000000001</v>
      </c>
      <c r="E452" s="3">
        <f t="shared" si="86"/>
        <v>2010</v>
      </c>
      <c r="F452" s="3">
        <f t="shared" si="87"/>
        <v>4</v>
      </c>
      <c r="G452" s="3">
        <f t="shared" si="88"/>
        <v>28</v>
      </c>
      <c r="H452" s="3">
        <f t="shared" si="89"/>
        <v>9</v>
      </c>
      <c r="I452" s="3">
        <f t="shared" si="90"/>
        <v>59</v>
      </c>
      <c r="J452" s="3">
        <f t="shared" si="91"/>
        <v>4</v>
      </c>
      <c r="K452" s="3" t="str">
        <f>IF(AND(D452&gt;='Season Lookup'!$D$15,D452&lt;'Season Lookup'!$D$16),"Spring",IF(AND(D452&gt;='Season Lookup'!$D$16,D452&lt;'Season Lookup'!$D$17),"Summer",IF(AND(D452&gt;='Season Lookup'!$D$17,D452&lt;'Season Lookup'!$D$18),"Fall",IF(OR(D452&gt;='Season Lookup'!$D$18,D452&lt;'Season Lookup'!$D$15),"Winter"))))</f>
        <v>Spring</v>
      </c>
      <c r="L452" s="3" t="str">
        <f>VLOOKUP(F452,'Season Lookup'!$A$1:$B$13,2,0)</f>
        <v>Spring</v>
      </c>
      <c r="M452" t="s">
        <v>82</v>
      </c>
      <c r="N452" t="s">
        <v>13</v>
      </c>
      <c r="O452" t="s">
        <v>23</v>
      </c>
      <c r="P452" t="str">
        <f t="shared" si="92"/>
        <v>Yes</v>
      </c>
      <c r="Q452" t="str">
        <f t="shared" si="93"/>
        <v>No</v>
      </c>
      <c r="R452" t="str">
        <f t="shared" si="94"/>
        <v>No</v>
      </c>
      <c r="S452">
        <v>244</v>
      </c>
      <c r="T452" t="s">
        <v>980</v>
      </c>
      <c r="V452" t="str">
        <f t="shared" si="95"/>
        <v>Non Intersection</v>
      </c>
      <c r="W452" t="s">
        <v>981</v>
      </c>
      <c r="X452">
        <v>42.382542999999998</v>
      </c>
      <c r="Y452">
        <v>-71.142071000000001</v>
      </c>
      <c r="Z452" t="s">
        <v>982</v>
      </c>
    </row>
    <row r="453" spans="1:26">
      <c r="A453">
        <v>24124</v>
      </c>
      <c r="B453" s="1">
        <v>40296.778460648151</v>
      </c>
      <c r="C453" s="1">
        <f t="shared" si="84"/>
        <v>40179</v>
      </c>
      <c r="D453" s="4">
        <f t="shared" si="85"/>
        <v>0.32500000000000001</v>
      </c>
      <c r="E453" s="3">
        <f t="shared" si="86"/>
        <v>2010</v>
      </c>
      <c r="F453" s="3">
        <f t="shared" si="87"/>
        <v>4</v>
      </c>
      <c r="G453" s="3">
        <f t="shared" si="88"/>
        <v>28</v>
      </c>
      <c r="H453" s="3">
        <f t="shared" si="89"/>
        <v>18</v>
      </c>
      <c r="I453" s="3">
        <f t="shared" si="90"/>
        <v>40</v>
      </c>
      <c r="J453" s="3">
        <f t="shared" si="91"/>
        <v>4</v>
      </c>
      <c r="K453" s="3" t="str">
        <f>IF(AND(D453&gt;='Season Lookup'!$D$15,D453&lt;'Season Lookup'!$D$16),"Spring",IF(AND(D453&gt;='Season Lookup'!$D$16,D453&lt;'Season Lookup'!$D$17),"Summer",IF(AND(D453&gt;='Season Lookup'!$D$17,D453&lt;'Season Lookup'!$D$18),"Fall",IF(OR(D453&gt;='Season Lookup'!$D$18,D453&lt;'Season Lookup'!$D$15),"Winter"))))</f>
        <v>Spring</v>
      </c>
      <c r="L453" s="3" t="str">
        <f>VLOOKUP(F453,'Season Lookup'!$A$1:$B$13,2,0)</f>
        <v>Spring</v>
      </c>
      <c r="M453" t="s">
        <v>82</v>
      </c>
      <c r="N453" t="s">
        <v>13</v>
      </c>
      <c r="O453" t="s">
        <v>132</v>
      </c>
      <c r="P453" t="str">
        <f t="shared" si="92"/>
        <v>Yes</v>
      </c>
      <c r="Q453" t="str">
        <f t="shared" si="93"/>
        <v>Yes</v>
      </c>
      <c r="R453" t="str">
        <f t="shared" si="94"/>
        <v>No</v>
      </c>
      <c r="T453" t="s">
        <v>74</v>
      </c>
      <c r="U453" t="s">
        <v>942</v>
      </c>
      <c r="V453" t="str">
        <f t="shared" si="95"/>
        <v>Intersection</v>
      </c>
      <c r="W453" t="s">
        <v>967</v>
      </c>
      <c r="X453">
        <v>42.372844999999998</v>
      </c>
      <c r="Y453">
        <v>-71.099759000000006</v>
      </c>
      <c r="Z453" t="s">
        <v>968</v>
      </c>
    </row>
    <row r="454" spans="1:26">
      <c r="A454">
        <v>24129</v>
      </c>
      <c r="B454" s="1">
        <v>40297.65625</v>
      </c>
      <c r="C454" s="1">
        <f t="shared" si="84"/>
        <v>40179</v>
      </c>
      <c r="D454" s="4">
        <f t="shared" si="85"/>
        <v>0.32777777777777778</v>
      </c>
      <c r="E454" s="3">
        <f t="shared" si="86"/>
        <v>2010</v>
      </c>
      <c r="F454" s="3">
        <f t="shared" si="87"/>
        <v>4</v>
      </c>
      <c r="G454" s="3">
        <f t="shared" si="88"/>
        <v>29</v>
      </c>
      <c r="H454" s="3">
        <f t="shared" si="89"/>
        <v>15</v>
      </c>
      <c r="I454" s="3">
        <f t="shared" si="90"/>
        <v>45</v>
      </c>
      <c r="J454" s="3">
        <f t="shared" si="91"/>
        <v>5</v>
      </c>
      <c r="K454" s="3" t="str">
        <f>IF(AND(D454&gt;='Season Lookup'!$D$15,D454&lt;'Season Lookup'!$D$16),"Spring",IF(AND(D454&gt;='Season Lookup'!$D$16,D454&lt;'Season Lookup'!$D$17),"Summer",IF(AND(D454&gt;='Season Lookup'!$D$17,D454&lt;'Season Lookup'!$D$18),"Fall",IF(OR(D454&gt;='Season Lookup'!$D$18,D454&lt;'Season Lookup'!$D$15),"Winter"))))</f>
        <v>Spring</v>
      </c>
      <c r="L454" s="3" t="str">
        <f>VLOOKUP(F454,'Season Lookup'!$A$1:$B$13,2,0)</f>
        <v>Spring</v>
      </c>
      <c r="M454" t="s">
        <v>78</v>
      </c>
      <c r="N454" t="s">
        <v>329</v>
      </c>
      <c r="O454" t="s">
        <v>13</v>
      </c>
      <c r="P454" t="str">
        <f t="shared" si="92"/>
        <v>Yes</v>
      </c>
      <c r="Q454" t="str">
        <f t="shared" si="93"/>
        <v>No</v>
      </c>
      <c r="R454" t="str">
        <f t="shared" si="94"/>
        <v>No</v>
      </c>
      <c r="T454" t="s">
        <v>209</v>
      </c>
      <c r="U454" t="s">
        <v>260</v>
      </c>
      <c r="V454" t="str">
        <f t="shared" si="95"/>
        <v>Intersection</v>
      </c>
      <c r="W454" t="s">
        <v>531</v>
      </c>
      <c r="X454">
        <v>42.365678000000003</v>
      </c>
      <c r="Y454">
        <v>-71.082406000000006</v>
      </c>
      <c r="Z454" t="s">
        <v>532</v>
      </c>
    </row>
    <row r="455" spans="1:26">
      <c r="A455">
        <v>24130</v>
      </c>
      <c r="B455" s="1">
        <v>40297.695821759262</v>
      </c>
      <c r="C455" s="1">
        <f t="shared" si="84"/>
        <v>40179</v>
      </c>
      <c r="D455" s="4">
        <f t="shared" si="85"/>
        <v>0.32777777777777778</v>
      </c>
      <c r="E455" s="3">
        <f t="shared" si="86"/>
        <v>2010</v>
      </c>
      <c r="F455" s="3">
        <f t="shared" si="87"/>
        <v>4</v>
      </c>
      <c r="G455" s="3">
        <f t="shared" si="88"/>
        <v>29</v>
      </c>
      <c r="H455" s="3">
        <f t="shared" si="89"/>
        <v>16</v>
      </c>
      <c r="I455" s="3">
        <f t="shared" si="90"/>
        <v>41</v>
      </c>
      <c r="J455" s="3">
        <f t="shared" si="91"/>
        <v>5</v>
      </c>
      <c r="K455" s="3" t="str">
        <f>IF(AND(D455&gt;='Season Lookup'!$D$15,D455&lt;'Season Lookup'!$D$16),"Spring",IF(AND(D455&gt;='Season Lookup'!$D$16,D455&lt;'Season Lookup'!$D$17),"Summer",IF(AND(D455&gt;='Season Lookup'!$D$17,D455&lt;'Season Lookup'!$D$18),"Fall",IF(OR(D455&gt;='Season Lookup'!$D$18,D455&lt;'Season Lookup'!$D$15),"Winter"))))</f>
        <v>Spring</v>
      </c>
      <c r="L455" s="3" t="str">
        <f>VLOOKUP(F455,'Season Lookup'!$A$1:$B$13,2,0)</f>
        <v>Spring</v>
      </c>
      <c r="M455" t="s">
        <v>78</v>
      </c>
      <c r="N455" t="s">
        <v>13</v>
      </c>
      <c r="O455" t="s">
        <v>13</v>
      </c>
      <c r="P455" t="str">
        <f t="shared" si="92"/>
        <v>Yes</v>
      </c>
      <c r="Q455" t="str">
        <f t="shared" si="93"/>
        <v>No</v>
      </c>
      <c r="R455" t="str">
        <f t="shared" si="94"/>
        <v>No</v>
      </c>
      <c r="T455" t="s">
        <v>14</v>
      </c>
      <c r="U455" t="s">
        <v>195</v>
      </c>
      <c r="V455" t="str">
        <f t="shared" si="95"/>
        <v>Intersection</v>
      </c>
      <c r="W455" t="s">
        <v>196</v>
      </c>
      <c r="X455">
        <v>42.362949999999998</v>
      </c>
      <c r="Y455">
        <v>-71.099580000000003</v>
      </c>
      <c r="Z455" t="s">
        <v>197</v>
      </c>
    </row>
    <row r="456" spans="1:26">
      <c r="A456">
        <v>24131</v>
      </c>
      <c r="B456" s="1">
        <v>40298.375</v>
      </c>
      <c r="C456" s="1">
        <f t="shared" si="84"/>
        <v>40179</v>
      </c>
      <c r="D456" s="4">
        <f t="shared" si="85"/>
        <v>0.33055555555555555</v>
      </c>
      <c r="E456" s="3">
        <f t="shared" si="86"/>
        <v>2010</v>
      </c>
      <c r="F456" s="3">
        <f t="shared" si="87"/>
        <v>4</v>
      </c>
      <c r="G456" s="3">
        <f t="shared" si="88"/>
        <v>30</v>
      </c>
      <c r="H456" s="3">
        <f t="shared" si="89"/>
        <v>9</v>
      </c>
      <c r="I456" s="3">
        <f t="shared" si="90"/>
        <v>0</v>
      </c>
      <c r="J456" s="3">
        <f t="shared" si="91"/>
        <v>6</v>
      </c>
      <c r="K456" s="3" t="str">
        <f>IF(AND(D456&gt;='Season Lookup'!$D$15,D456&lt;'Season Lookup'!$D$16),"Spring",IF(AND(D456&gt;='Season Lookup'!$D$16,D456&lt;'Season Lookup'!$D$17),"Summer",IF(AND(D456&gt;='Season Lookup'!$D$17,D456&lt;'Season Lookup'!$D$18),"Fall",IF(OR(D456&gt;='Season Lookup'!$D$18,D456&lt;'Season Lookup'!$D$15),"Winter"))))</f>
        <v>Spring</v>
      </c>
      <c r="L456" s="3" t="str">
        <f>VLOOKUP(F456,'Season Lookup'!$A$1:$B$13,2,0)</f>
        <v>Spring</v>
      </c>
      <c r="M456" t="s">
        <v>12</v>
      </c>
      <c r="N456" t="s">
        <v>18</v>
      </c>
      <c r="O456" t="s">
        <v>13</v>
      </c>
      <c r="P456" t="str">
        <f t="shared" si="92"/>
        <v>Yes</v>
      </c>
      <c r="Q456" t="str">
        <f t="shared" si="93"/>
        <v>No</v>
      </c>
      <c r="R456" t="str">
        <f t="shared" si="94"/>
        <v>No</v>
      </c>
      <c r="T456" t="s">
        <v>238</v>
      </c>
      <c r="U456" t="s">
        <v>805</v>
      </c>
      <c r="V456" t="str">
        <f t="shared" si="95"/>
        <v>Intersection</v>
      </c>
      <c r="W456" t="s">
        <v>983</v>
      </c>
      <c r="X456">
        <v>42.377628999999999</v>
      </c>
      <c r="Y456">
        <v>-71.109392999999997</v>
      </c>
      <c r="Z456" t="s">
        <v>984</v>
      </c>
    </row>
    <row r="457" spans="1:26">
      <c r="A457">
        <v>24132</v>
      </c>
      <c r="B457" s="1">
        <v>40298.625</v>
      </c>
      <c r="C457" s="1">
        <f t="shared" si="84"/>
        <v>40179</v>
      </c>
      <c r="D457" s="4">
        <f t="shared" si="85"/>
        <v>0.33055555555555555</v>
      </c>
      <c r="E457" s="3">
        <f t="shared" si="86"/>
        <v>2010</v>
      </c>
      <c r="F457" s="3">
        <f t="shared" si="87"/>
        <v>4</v>
      </c>
      <c r="G457" s="3">
        <f t="shared" si="88"/>
        <v>30</v>
      </c>
      <c r="H457" s="3">
        <f t="shared" si="89"/>
        <v>15</v>
      </c>
      <c r="I457" s="3">
        <f t="shared" si="90"/>
        <v>0</v>
      </c>
      <c r="J457" s="3">
        <f t="shared" si="91"/>
        <v>6</v>
      </c>
      <c r="K457" s="3" t="str">
        <f>IF(AND(D457&gt;='Season Lookup'!$D$15,D457&lt;'Season Lookup'!$D$16),"Spring",IF(AND(D457&gt;='Season Lookup'!$D$16,D457&lt;'Season Lookup'!$D$17),"Summer",IF(AND(D457&gt;='Season Lookup'!$D$17,D457&lt;'Season Lookup'!$D$18),"Fall",IF(OR(D457&gt;='Season Lookup'!$D$18,D457&lt;'Season Lookup'!$D$15),"Winter"))))</f>
        <v>Spring</v>
      </c>
      <c r="L457" s="3" t="str">
        <f>VLOOKUP(F457,'Season Lookup'!$A$1:$B$13,2,0)</f>
        <v>Spring</v>
      </c>
      <c r="M457" t="s">
        <v>12</v>
      </c>
      <c r="N457" t="s">
        <v>13</v>
      </c>
      <c r="O457" t="s">
        <v>13</v>
      </c>
      <c r="P457" t="str">
        <f t="shared" si="92"/>
        <v>Yes</v>
      </c>
      <c r="Q457" t="str">
        <f t="shared" si="93"/>
        <v>No</v>
      </c>
      <c r="R457" t="str">
        <f t="shared" si="94"/>
        <v>No</v>
      </c>
      <c r="S457">
        <v>39</v>
      </c>
      <c r="T457" t="s">
        <v>985</v>
      </c>
      <c r="V457" t="str">
        <f t="shared" si="95"/>
        <v>Non Intersection</v>
      </c>
      <c r="W457" t="s">
        <v>986</v>
      </c>
      <c r="X457">
        <v>42.369011999999998</v>
      </c>
      <c r="Y457">
        <v>-71.092326999999997</v>
      </c>
      <c r="Z457" t="s">
        <v>987</v>
      </c>
    </row>
    <row r="458" spans="1:26">
      <c r="A458">
        <v>24133</v>
      </c>
      <c r="B458" s="1">
        <v>40298.666655092595</v>
      </c>
      <c r="C458" s="1">
        <f t="shared" si="84"/>
        <v>40179</v>
      </c>
      <c r="D458" s="4">
        <f t="shared" si="85"/>
        <v>0.33055555555555555</v>
      </c>
      <c r="E458" s="3">
        <f t="shared" si="86"/>
        <v>2010</v>
      </c>
      <c r="F458" s="3">
        <f t="shared" si="87"/>
        <v>4</v>
      </c>
      <c r="G458" s="3">
        <f t="shared" si="88"/>
        <v>30</v>
      </c>
      <c r="H458" s="3">
        <f t="shared" si="89"/>
        <v>15</v>
      </c>
      <c r="I458" s="3">
        <f t="shared" si="90"/>
        <v>59</v>
      </c>
      <c r="J458" s="3">
        <f t="shared" si="91"/>
        <v>6</v>
      </c>
      <c r="K458" s="3" t="str">
        <f>IF(AND(D458&gt;='Season Lookup'!$D$15,D458&lt;'Season Lookup'!$D$16),"Spring",IF(AND(D458&gt;='Season Lookup'!$D$16,D458&lt;'Season Lookup'!$D$17),"Summer",IF(AND(D458&gt;='Season Lookup'!$D$17,D458&lt;'Season Lookup'!$D$18),"Fall",IF(OR(D458&gt;='Season Lookup'!$D$18,D458&lt;'Season Lookup'!$D$15),"Winter"))))</f>
        <v>Spring</v>
      </c>
      <c r="L458" s="3" t="str">
        <f>VLOOKUP(F458,'Season Lookup'!$A$1:$B$13,2,0)</f>
        <v>Spring</v>
      </c>
      <c r="M458" t="s">
        <v>12</v>
      </c>
      <c r="N458" t="s">
        <v>13</v>
      </c>
      <c r="O458" t="s">
        <v>23</v>
      </c>
      <c r="P458" t="str">
        <f t="shared" si="92"/>
        <v>Yes</v>
      </c>
      <c r="Q458" t="str">
        <f t="shared" si="93"/>
        <v>No</v>
      </c>
      <c r="R458" t="str">
        <f t="shared" si="94"/>
        <v>No</v>
      </c>
      <c r="S458">
        <v>2</v>
      </c>
      <c r="T458" t="s">
        <v>988</v>
      </c>
      <c r="V458" t="str">
        <f t="shared" si="95"/>
        <v>Non Intersection</v>
      </c>
      <c r="W458" t="s">
        <v>989</v>
      </c>
      <c r="X458">
        <v>42.380516999999998</v>
      </c>
      <c r="Y458">
        <v>-71.127195</v>
      </c>
      <c r="Z458" t="s">
        <v>990</v>
      </c>
    </row>
    <row r="459" spans="1:26">
      <c r="A459">
        <v>24134</v>
      </c>
      <c r="B459" s="1">
        <v>40298.710416666669</v>
      </c>
      <c r="C459" s="1">
        <f t="shared" si="84"/>
        <v>40179</v>
      </c>
      <c r="D459" s="4">
        <f t="shared" si="85"/>
        <v>0.33055555555555555</v>
      </c>
      <c r="E459" s="3">
        <f t="shared" si="86"/>
        <v>2010</v>
      </c>
      <c r="F459" s="3">
        <f t="shared" si="87"/>
        <v>4</v>
      </c>
      <c r="G459" s="3">
        <f t="shared" si="88"/>
        <v>30</v>
      </c>
      <c r="H459" s="3">
        <f t="shared" si="89"/>
        <v>17</v>
      </c>
      <c r="I459" s="3">
        <f t="shared" si="90"/>
        <v>3</v>
      </c>
      <c r="J459" s="3">
        <f t="shared" si="91"/>
        <v>6</v>
      </c>
      <c r="K459" s="3" t="str">
        <f>IF(AND(D459&gt;='Season Lookup'!$D$15,D459&lt;'Season Lookup'!$D$16),"Spring",IF(AND(D459&gt;='Season Lookup'!$D$16,D459&lt;'Season Lookup'!$D$17),"Summer",IF(AND(D459&gt;='Season Lookup'!$D$17,D459&lt;'Season Lookup'!$D$18),"Fall",IF(OR(D459&gt;='Season Lookup'!$D$18,D459&lt;'Season Lookup'!$D$15),"Winter"))))</f>
        <v>Spring</v>
      </c>
      <c r="L459" s="3" t="str">
        <f>VLOOKUP(F459,'Season Lookup'!$A$1:$B$13,2,0)</f>
        <v>Spring</v>
      </c>
      <c r="M459" t="s">
        <v>12</v>
      </c>
      <c r="N459" t="s">
        <v>132</v>
      </c>
      <c r="P459" t="str">
        <f t="shared" si="92"/>
        <v>No</v>
      </c>
      <c r="Q459" t="str">
        <f t="shared" si="93"/>
        <v>Yes</v>
      </c>
      <c r="R459" t="str">
        <f t="shared" si="94"/>
        <v>No</v>
      </c>
      <c r="S459">
        <v>100</v>
      </c>
      <c r="T459" t="s">
        <v>32</v>
      </c>
      <c r="V459" t="str">
        <f t="shared" si="95"/>
        <v>Non Intersection</v>
      </c>
      <c r="W459" t="s">
        <v>991</v>
      </c>
      <c r="X459">
        <v>42.361508999999998</v>
      </c>
      <c r="Y459">
        <v>-71.082553000000004</v>
      </c>
      <c r="Z459" t="s">
        <v>992</v>
      </c>
    </row>
    <row r="460" spans="1:26">
      <c r="A460">
        <v>24135</v>
      </c>
      <c r="B460" s="1">
        <v>40298.739583333336</v>
      </c>
      <c r="C460" s="1">
        <f t="shared" si="84"/>
        <v>40179</v>
      </c>
      <c r="D460" s="4">
        <f t="shared" si="85"/>
        <v>0.33055555555555555</v>
      </c>
      <c r="E460" s="3">
        <f t="shared" si="86"/>
        <v>2010</v>
      </c>
      <c r="F460" s="3">
        <f t="shared" si="87"/>
        <v>4</v>
      </c>
      <c r="G460" s="3">
        <f t="shared" si="88"/>
        <v>30</v>
      </c>
      <c r="H460" s="3">
        <f t="shared" si="89"/>
        <v>17</v>
      </c>
      <c r="I460" s="3">
        <f t="shared" si="90"/>
        <v>45</v>
      </c>
      <c r="J460" s="3">
        <f t="shared" si="91"/>
        <v>6</v>
      </c>
      <c r="K460" s="3" t="str">
        <f>IF(AND(D460&gt;='Season Lookup'!$D$15,D460&lt;'Season Lookup'!$D$16),"Spring",IF(AND(D460&gt;='Season Lookup'!$D$16,D460&lt;'Season Lookup'!$D$17),"Summer",IF(AND(D460&gt;='Season Lookup'!$D$17,D460&lt;'Season Lookup'!$D$18),"Fall",IF(OR(D460&gt;='Season Lookup'!$D$18,D460&lt;'Season Lookup'!$D$15),"Winter"))))</f>
        <v>Spring</v>
      </c>
      <c r="L460" s="3" t="str">
        <f>VLOOKUP(F460,'Season Lookup'!$A$1:$B$13,2,0)</f>
        <v>Spring</v>
      </c>
      <c r="M460" t="s">
        <v>12</v>
      </c>
      <c r="N460" t="s">
        <v>13</v>
      </c>
      <c r="O460" t="s">
        <v>13</v>
      </c>
      <c r="P460" t="str">
        <f t="shared" si="92"/>
        <v>Yes</v>
      </c>
      <c r="Q460" t="str">
        <f t="shared" si="93"/>
        <v>No</v>
      </c>
      <c r="R460" t="str">
        <f t="shared" si="94"/>
        <v>No</v>
      </c>
      <c r="S460">
        <v>35</v>
      </c>
      <c r="T460" t="s">
        <v>268</v>
      </c>
      <c r="V460" t="str">
        <f t="shared" si="95"/>
        <v>Non Intersection</v>
      </c>
      <c r="W460" t="s">
        <v>933</v>
      </c>
      <c r="X460">
        <v>42.388905999999999</v>
      </c>
      <c r="Y460">
        <v>-71.119191999999998</v>
      </c>
      <c r="Z460" t="s">
        <v>934</v>
      </c>
    </row>
    <row r="461" spans="1:26">
      <c r="A461">
        <v>24136</v>
      </c>
      <c r="B461" s="1">
        <v>40298.9375</v>
      </c>
      <c r="C461" s="1">
        <f t="shared" si="84"/>
        <v>40179</v>
      </c>
      <c r="D461" s="4">
        <f t="shared" si="85"/>
        <v>0.33055555555555555</v>
      </c>
      <c r="E461" s="3">
        <f t="shared" si="86"/>
        <v>2010</v>
      </c>
      <c r="F461" s="3">
        <f t="shared" si="87"/>
        <v>4</v>
      </c>
      <c r="G461" s="3">
        <f t="shared" si="88"/>
        <v>30</v>
      </c>
      <c r="H461" s="3">
        <f t="shared" si="89"/>
        <v>22</v>
      </c>
      <c r="I461" s="3">
        <f t="shared" si="90"/>
        <v>30</v>
      </c>
      <c r="J461" s="3">
        <f t="shared" si="91"/>
        <v>6</v>
      </c>
      <c r="K461" s="3" t="str">
        <f>IF(AND(D461&gt;='Season Lookup'!$D$15,D461&lt;'Season Lookup'!$D$16),"Spring",IF(AND(D461&gt;='Season Lookup'!$D$16,D461&lt;'Season Lookup'!$D$17),"Summer",IF(AND(D461&gt;='Season Lookup'!$D$17,D461&lt;'Season Lookup'!$D$18),"Fall",IF(OR(D461&gt;='Season Lookup'!$D$18,D461&lt;'Season Lookup'!$D$15),"Winter"))))</f>
        <v>Spring</v>
      </c>
      <c r="L461" s="3" t="str">
        <f>VLOOKUP(F461,'Season Lookup'!$A$1:$B$13,2,0)</f>
        <v>Spring</v>
      </c>
      <c r="M461" t="s">
        <v>12</v>
      </c>
      <c r="N461" t="s">
        <v>13</v>
      </c>
      <c r="O461" t="s">
        <v>23</v>
      </c>
      <c r="P461" t="str">
        <f t="shared" si="92"/>
        <v>Yes</v>
      </c>
      <c r="Q461" t="str">
        <f t="shared" si="93"/>
        <v>No</v>
      </c>
      <c r="R461" t="str">
        <f t="shared" si="94"/>
        <v>No</v>
      </c>
      <c r="S461">
        <v>105</v>
      </c>
      <c r="T461" t="s">
        <v>993</v>
      </c>
      <c r="V461" t="str">
        <f t="shared" si="95"/>
        <v>Non Intersection</v>
      </c>
      <c r="W461" t="s">
        <v>994</v>
      </c>
      <c r="X461">
        <v>42.369816999999998</v>
      </c>
      <c r="Y461">
        <v>-71.083618999999999</v>
      </c>
      <c r="Z461" t="s">
        <v>995</v>
      </c>
    </row>
    <row r="462" spans="1:26">
      <c r="A462">
        <v>24148</v>
      </c>
      <c r="B462" s="1">
        <v>40298.559027777781</v>
      </c>
      <c r="C462" s="1">
        <f t="shared" si="84"/>
        <v>40179</v>
      </c>
      <c r="D462" s="4">
        <f t="shared" si="85"/>
        <v>0.33055555555555555</v>
      </c>
      <c r="E462" s="3">
        <f t="shared" si="86"/>
        <v>2010</v>
      </c>
      <c r="F462" s="3">
        <f t="shared" si="87"/>
        <v>4</v>
      </c>
      <c r="G462" s="3">
        <f t="shared" si="88"/>
        <v>30</v>
      </c>
      <c r="H462" s="3">
        <f t="shared" si="89"/>
        <v>13</v>
      </c>
      <c r="I462" s="3">
        <f t="shared" si="90"/>
        <v>25</v>
      </c>
      <c r="J462" s="3">
        <f t="shared" si="91"/>
        <v>6</v>
      </c>
      <c r="K462" s="3" t="str">
        <f>IF(AND(D462&gt;='Season Lookup'!$D$15,D462&lt;'Season Lookup'!$D$16),"Spring",IF(AND(D462&gt;='Season Lookup'!$D$16,D462&lt;'Season Lookup'!$D$17),"Summer",IF(AND(D462&gt;='Season Lookup'!$D$17,D462&lt;'Season Lookup'!$D$18),"Fall",IF(OR(D462&gt;='Season Lookup'!$D$18,D462&lt;'Season Lookup'!$D$15),"Winter"))))</f>
        <v>Spring</v>
      </c>
      <c r="L462" s="3" t="str">
        <f>VLOOKUP(F462,'Season Lookup'!$A$1:$B$13,2,0)</f>
        <v>Spring</v>
      </c>
      <c r="M462" t="s">
        <v>12</v>
      </c>
      <c r="N462" t="s">
        <v>35</v>
      </c>
      <c r="O462" t="s">
        <v>23</v>
      </c>
      <c r="P462" t="str">
        <f t="shared" si="92"/>
        <v>Yes</v>
      </c>
      <c r="Q462" t="str">
        <f t="shared" si="93"/>
        <v>No</v>
      </c>
      <c r="R462" t="str">
        <f t="shared" si="94"/>
        <v>No</v>
      </c>
      <c r="S462">
        <v>159</v>
      </c>
      <c r="T462" t="s">
        <v>199</v>
      </c>
      <c r="V462" t="str">
        <f t="shared" si="95"/>
        <v>Non Intersection</v>
      </c>
      <c r="W462" t="s">
        <v>996</v>
      </c>
      <c r="X462">
        <v>42.377524999999999</v>
      </c>
      <c r="Y462">
        <v>-71.134175999999997</v>
      </c>
      <c r="Z462" t="s">
        <v>997</v>
      </c>
    </row>
    <row r="463" spans="1:26">
      <c r="A463">
        <v>24137</v>
      </c>
      <c r="B463" s="1">
        <v>40299.059027777781</v>
      </c>
      <c r="C463" s="1">
        <f t="shared" si="84"/>
        <v>40179</v>
      </c>
      <c r="D463" s="4">
        <f t="shared" si="85"/>
        <v>0.33333333333333331</v>
      </c>
      <c r="E463" s="3">
        <f t="shared" si="86"/>
        <v>2010</v>
      </c>
      <c r="F463" s="3">
        <f t="shared" si="87"/>
        <v>5</v>
      </c>
      <c r="G463" s="3">
        <f t="shared" si="88"/>
        <v>1</v>
      </c>
      <c r="H463" s="3">
        <f t="shared" si="89"/>
        <v>1</v>
      </c>
      <c r="I463" s="3">
        <f t="shared" si="90"/>
        <v>25</v>
      </c>
      <c r="J463" s="3">
        <f t="shared" si="91"/>
        <v>7</v>
      </c>
      <c r="K463" s="3" t="str">
        <f>IF(AND(D463&gt;='Season Lookup'!$D$15,D463&lt;'Season Lookup'!$D$16),"Spring",IF(AND(D463&gt;='Season Lookup'!$D$16,D463&lt;'Season Lookup'!$D$17),"Summer",IF(AND(D463&gt;='Season Lookup'!$D$17,D463&lt;'Season Lookup'!$D$18),"Fall",IF(OR(D463&gt;='Season Lookup'!$D$18,D463&lt;'Season Lookup'!$D$15),"Winter"))))</f>
        <v>Spring</v>
      </c>
      <c r="L463" s="3" t="str">
        <f>VLOOKUP(F463,'Season Lookup'!$A$1:$B$13,2,0)</f>
        <v>Spring</v>
      </c>
      <c r="M463" t="s">
        <v>31</v>
      </c>
      <c r="N463" t="s">
        <v>619</v>
      </c>
      <c r="O463" t="s">
        <v>13</v>
      </c>
      <c r="P463" t="str">
        <f t="shared" si="92"/>
        <v>Yes</v>
      </c>
      <c r="Q463" t="str">
        <f t="shared" si="93"/>
        <v>No</v>
      </c>
      <c r="R463" t="str">
        <f t="shared" si="94"/>
        <v>No</v>
      </c>
      <c r="S463">
        <v>485</v>
      </c>
      <c r="T463" t="s">
        <v>14</v>
      </c>
      <c r="V463" t="str">
        <f t="shared" si="95"/>
        <v>Non Intersection</v>
      </c>
      <c r="W463" t="s">
        <v>998</v>
      </c>
      <c r="X463">
        <v>42.364145000000001</v>
      </c>
      <c r="Y463">
        <v>-71.101292999999998</v>
      </c>
      <c r="Z463" t="s">
        <v>999</v>
      </c>
    </row>
    <row r="464" spans="1:26">
      <c r="A464">
        <v>24138</v>
      </c>
      <c r="B464" s="1">
        <v>40299.534710648149</v>
      </c>
      <c r="C464" s="1">
        <f t="shared" si="84"/>
        <v>40179</v>
      </c>
      <c r="D464" s="4">
        <f t="shared" si="85"/>
        <v>0.33333333333333331</v>
      </c>
      <c r="E464" s="3">
        <f t="shared" si="86"/>
        <v>2010</v>
      </c>
      <c r="F464" s="3">
        <f t="shared" si="87"/>
        <v>5</v>
      </c>
      <c r="G464" s="3">
        <f t="shared" si="88"/>
        <v>1</v>
      </c>
      <c r="H464" s="3">
        <f t="shared" si="89"/>
        <v>12</v>
      </c>
      <c r="I464" s="3">
        <f t="shared" si="90"/>
        <v>49</v>
      </c>
      <c r="J464" s="3">
        <f t="shared" si="91"/>
        <v>7</v>
      </c>
      <c r="K464" s="3" t="str">
        <f>IF(AND(D464&gt;='Season Lookup'!$D$15,D464&lt;'Season Lookup'!$D$16),"Spring",IF(AND(D464&gt;='Season Lookup'!$D$16,D464&lt;'Season Lookup'!$D$17),"Summer",IF(AND(D464&gt;='Season Lookup'!$D$17,D464&lt;'Season Lookup'!$D$18),"Fall",IF(OR(D464&gt;='Season Lookup'!$D$18,D464&lt;'Season Lookup'!$D$15),"Winter"))))</f>
        <v>Spring</v>
      </c>
      <c r="L464" s="3" t="str">
        <f>VLOOKUP(F464,'Season Lookup'!$A$1:$B$13,2,0)</f>
        <v>Spring</v>
      </c>
      <c r="M464" t="s">
        <v>31</v>
      </c>
      <c r="N464" t="s">
        <v>13</v>
      </c>
      <c r="O464" t="s">
        <v>13</v>
      </c>
      <c r="P464" t="str">
        <f t="shared" si="92"/>
        <v>Yes</v>
      </c>
      <c r="Q464" t="str">
        <f t="shared" si="93"/>
        <v>No</v>
      </c>
      <c r="R464" t="str">
        <f t="shared" si="94"/>
        <v>No</v>
      </c>
      <c r="T464" t="s">
        <v>119</v>
      </c>
      <c r="U464" t="s">
        <v>14</v>
      </c>
      <c r="V464" t="str">
        <f t="shared" si="95"/>
        <v>Intersection</v>
      </c>
      <c r="W464" t="s">
        <v>1000</v>
      </c>
      <c r="X464">
        <v>42.360827999999998</v>
      </c>
      <c r="Y464">
        <v>-71.096012000000002</v>
      </c>
      <c r="Z464" t="s">
        <v>248</v>
      </c>
    </row>
    <row r="465" spans="1:26">
      <c r="A465">
        <v>24139</v>
      </c>
      <c r="B465" s="1">
        <v>40299.725694444445</v>
      </c>
      <c r="C465" s="1">
        <f t="shared" si="84"/>
        <v>40179</v>
      </c>
      <c r="D465" s="4">
        <f t="shared" si="85"/>
        <v>0.33333333333333331</v>
      </c>
      <c r="E465" s="3">
        <f t="shared" si="86"/>
        <v>2010</v>
      </c>
      <c r="F465" s="3">
        <f t="shared" si="87"/>
        <v>5</v>
      </c>
      <c r="G465" s="3">
        <f t="shared" si="88"/>
        <v>1</v>
      </c>
      <c r="H465" s="3">
        <f t="shared" si="89"/>
        <v>17</v>
      </c>
      <c r="I465" s="3">
        <f t="shared" si="90"/>
        <v>25</v>
      </c>
      <c r="J465" s="3">
        <f t="shared" si="91"/>
        <v>7</v>
      </c>
      <c r="K465" s="3" t="str">
        <f>IF(AND(D465&gt;='Season Lookup'!$D$15,D465&lt;'Season Lookup'!$D$16),"Spring",IF(AND(D465&gt;='Season Lookup'!$D$16,D465&lt;'Season Lookup'!$D$17),"Summer",IF(AND(D465&gt;='Season Lookup'!$D$17,D465&lt;'Season Lookup'!$D$18),"Fall",IF(OR(D465&gt;='Season Lookup'!$D$18,D465&lt;'Season Lookup'!$D$15),"Winter"))))</f>
        <v>Spring</v>
      </c>
      <c r="L465" s="3" t="str">
        <f>VLOOKUP(F465,'Season Lookup'!$A$1:$B$13,2,0)</f>
        <v>Spring</v>
      </c>
      <c r="M465" t="s">
        <v>31</v>
      </c>
      <c r="N465" t="s">
        <v>18</v>
      </c>
      <c r="O465" t="s">
        <v>13</v>
      </c>
      <c r="P465" t="str">
        <f t="shared" si="92"/>
        <v>Yes</v>
      </c>
      <c r="Q465" t="str">
        <f t="shared" si="93"/>
        <v>No</v>
      </c>
      <c r="R465" t="str">
        <f t="shared" si="94"/>
        <v>No</v>
      </c>
      <c r="T465" t="s">
        <v>14</v>
      </c>
      <c r="U465" t="s">
        <v>105</v>
      </c>
      <c r="V465" t="str">
        <f t="shared" si="95"/>
        <v>Intersection</v>
      </c>
      <c r="W465" t="s">
        <v>1001</v>
      </c>
      <c r="X465">
        <v>42.375951000000001</v>
      </c>
      <c r="Y465">
        <v>-71.118379000000004</v>
      </c>
      <c r="Z465" t="s">
        <v>1002</v>
      </c>
    </row>
    <row r="466" spans="1:26">
      <c r="A466">
        <v>24141</v>
      </c>
      <c r="B466" s="1">
        <v>40299.680543981478</v>
      </c>
      <c r="C466" s="1">
        <f t="shared" si="84"/>
        <v>40179</v>
      </c>
      <c r="D466" s="4">
        <f t="shared" si="85"/>
        <v>0.33333333333333331</v>
      </c>
      <c r="E466" s="3">
        <f t="shared" si="86"/>
        <v>2010</v>
      </c>
      <c r="F466" s="3">
        <f t="shared" si="87"/>
        <v>5</v>
      </c>
      <c r="G466" s="3">
        <f t="shared" si="88"/>
        <v>1</v>
      </c>
      <c r="H466" s="3">
        <f t="shared" si="89"/>
        <v>16</v>
      </c>
      <c r="I466" s="3">
        <f t="shared" si="90"/>
        <v>19</v>
      </c>
      <c r="J466" s="3">
        <f t="shared" si="91"/>
        <v>7</v>
      </c>
      <c r="K466" s="3" t="str">
        <f>IF(AND(D466&gt;='Season Lookup'!$D$15,D466&lt;'Season Lookup'!$D$16),"Spring",IF(AND(D466&gt;='Season Lookup'!$D$16,D466&lt;'Season Lookup'!$D$17),"Summer",IF(AND(D466&gt;='Season Lookup'!$D$17,D466&lt;'Season Lookup'!$D$18),"Fall",IF(OR(D466&gt;='Season Lookup'!$D$18,D466&lt;'Season Lookup'!$D$15),"Winter"))))</f>
        <v>Spring</v>
      </c>
      <c r="L466" s="3" t="str">
        <f>VLOOKUP(F466,'Season Lookup'!$A$1:$B$13,2,0)</f>
        <v>Spring</v>
      </c>
      <c r="M466" t="s">
        <v>31</v>
      </c>
      <c r="N466" t="s">
        <v>13</v>
      </c>
      <c r="O466" t="s">
        <v>23</v>
      </c>
      <c r="P466" t="str">
        <f t="shared" si="92"/>
        <v>Yes</v>
      </c>
      <c r="Q466" t="str">
        <f t="shared" si="93"/>
        <v>No</v>
      </c>
      <c r="R466" t="str">
        <f t="shared" si="94"/>
        <v>No</v>
      </c>
      <c r="T466" t="s">
        <v>19</v>
      </c>
      <c r="U466" t="s">
        <v>431</v>
      </c>
      <c r="V466" t="str">
        <f t="shared" si="95"/>
        <v>Intersection</v>
      </c>
      <c r="W466" t="s">
        <v>432</v>
      </c>
      <c r="X466">
        <v>42.374637999999997</v>
      </c>
      <c r="Y466">
        <v>-71.107881000000006</v>
      </c>
      <c r="Z466" t="s">
        <v>433</v>
      </c>
    </row>
    <row r="467" spans="1:26">
      <c r="A467">
        <v>24142</v>
      </c>
      <c r="B467" s="1">
        <v>40299.755555555559</v>
      </c>
      <c r="C467" s="1">
        <f t="shared" si="84"/>
        <v>40179</v>
      </c>
      <c r="D467" s="4">
        <f t="shared" si="85"/>
        <v>0.33333333333333331</v>
      </c>
      <c r="E467" s="3">
        <f t="shared" si="86"/>
        <v>2010</v>
      </c>
      <c r="F467" s="3">
        <f t="shared" si="87"/>
        <v>5</v>
      </c>
      <c r="G467" s="3">
        <f t="shared" si="88"/>
        <v>1</v>
      </c>
      <c r="H467" s="3">
        <f t="shared" si="89"/>
        <v>18</v>
      </c>
      <c r="I467" s="3">
        <f t="shared" si="90"/>
        <v>8</v>
      </c>
      <c r="J467" s="3">
        <f t="shared" si="91"/>
        <v>7</v>
      </c>
      <c r="K467" s="3" t="str">
        <f>IF(AND(D467&gt;='Season Lookup'!$D$15,D467&lt;'Season Lookup'!$D$16),"Spring",IF(AND(D467&gt;='Season Lookup'!$D$16,D467&lt;'Season Lookup'!$D$17),"Summer",IF(AND(D467&gt;='Season Lookup'!$D$17,D467&lt;'Season Lookup'!$D$18),"Fall",IF(OR(D467&gt;='Season Lookup'!$D$18,D467&lt;'Season Lookup'!$D$15),"Winter"))))</f>
        <v>Spring</v>
      </c>
      <c r="L467" s="3" t="str">
        <f>VLOOKUP(F467,'Season Lookup'!$A$1:$B$13,2,0)</f>
        <v>Spring</v>
      </c>
      <c r="M467" t="s">
        <v>31</v>
      </c>
      <c r="N467" t="s">
        <v>13</v>
      </c>
      <c r="O467" t="s">
        <v>13</v>
      </c>
      <c r="P467" t="str">
        <f t="shared" si="92"/>
        <v>Yes</v>
      </c>
      <c r="Q467" t="str">
        <f t="shared" si="93"/>
        <v>No</v>
      </c>
      <c r="R467" t="str">
        <f t="shared" si="94"/>
        <v>No</v>
      </c>
      <c r="T467" t="s">
        <v>185</v>
      </c>
      <c r="U467" t="s">
        <v>14</v>
      </c>
      <c r="V467" t="str">
        <f t="shared" si="95"/>
        <v>Intersection</v>
      </c>
      <c r="W467" t="s">
        <v>1003</v>
      </c>
      <c r="X467">
        <v>42.375487</v>
      </c>
      <c r="Y467">
        <v>-71.119919999999993</v>
      </c>
      <c r="Z467" t="s">
        <v>1004</v>
      </c>
    </row>
    <row r="468" spans="1:26">
      <c r="A468">
        <v>24162</v>
      </c>
      <c r="B468" s="1">
        <v>40299.979155092595</v>
      </c>
      <c r="C468" s="1">
        <f t="shared" si="84"/>
        <v>40179</v>
      </c>
      <c r="D468" s="4">
        <f t="shared" si="85"/>
        <v>0.33333333333333331</v>
      </c>
      <c r="E468" s="3">
        <f t="shared" si="86"/>
        <v>2010</v>
      </c>
      <c r="F468" s="3">
        <f t="shared" si="87"/>
        <v>5</v>
      </c>
      <c r="G468" s="3">
        <f t="shared" si="88"/>
        <v>1</v>
      </c>
      <c r="H468" s="3">
        <f t="shared" si="89"/>
        <v>23</v>
      </c>
      <c r="I468" s="3">
        <f t="shared" si="90"/>
        <v>29</v>
      </c>
      <c r="J468" s="3">
        <f t="shared" si="91"/>
        <v>7</v>
      </c>
      <c r="K468" s="3" t="str">
        <f>IF(AND(D468&gt;='Season Lookup'!$D$15,D468&lt;'Season Lookup'!$D$16),"Spring",IF(AND(D468&gt;='Season Lookup'!$D$16,D468&lt;'Season Lookup'!$D$17),"Summer",IF(AND(D468&gt;='Season Lookup'!$D$17,D468&lt;'Season Lookup'!$D$18),"Fall",IF(OR(D468&gt;='Season Lookup'!$D$18,D468&lt;'Season Lookup'!$D$15),"Winter"))))</f>
        <v>Spring</v>
      </c>
      <c r="L468" s="3" t="str">
        <f>VLOOKUP(F468,'Season Lookup'!$A$1:$B$13,2,0)</f>
        <v>Spring</v>
      </c>
      <c r="M468" t="s">
        <v>31</v>
      </c>
      <c r="N468" t="s">
        <v>13</v>
      </c>
      <c r="O468" t="s">
        <v>23</v>
      </c>
      <c r="P468" t="str">
        <f t="shared" si="92"/>
        <v>Yes</v>
      </c>
      <c r="Q468" t="str">
        <f t="shared" si="93"/>
        <v>No</v>
      </c>
      <c r="R468" t="str">
        <f t="shared" si="94"/>
        <v>No</v>
      </c>
      <c r="S468">
        <v>2406</v>
      </c>
      <c r="T468" t="s">
        <v>14</v>
      </c>
      <c r="V468" t="str">
        <f t="shared" si="95"/>
        <v>Non Intersection</v>
      </c>
      <c r="W468" t="s">
        <v>1005</v>
      </c>
      <c r="X468">
        <v>42.368924999999997</v>
      </c>
      <c r="Y468">
        <v>-71.110257000000004</v>
      </c>
      <c r="Z468" t="s">
        <v>468</v>
      </c>
    </row>
    <row r="469" spans="1:26">
      <c r="A469">
        <v>24163</v>
      </c>
      <c r="B469" s="1">
        <v>40299.916655092595</v>
      </c>
      <c r="C469" s="1">
        <f t="shared" si="84"/>
        <v>40179</v>
      </c>
      <c r="D469" s="4">
        <f t="shared" si="85"/>
        <v>0.33333333333333331</v>
      </c>
      <c r="E469" s="3">
        <f t="shared" si="86"/>
        <v>2010</v>
      </c>
      <c r="F469" s="3">
        <f t="shared" si="87"/>
        <v>5</v>
      </c>
      <c r="G469" s="3">
        <f t="shared" si="88"/>
        <v>1</v>
      </c>
      <c r="H469" s="3">
        <f t="shared" si="89"/>
        <v>21</v>
      </c>
      <c r="I469" s="3">
        <f t="shared" si="90"/>
        <v>59</v>
      </c>
      <c r="J469" s="3">
        <f t="shared" si="91"/>
        <v>7</v>
      </c>
      <c r="K469" s="3" t="str">
        <f>IF(AND(D469&gt;='Season Lookup'!$D$15,D469&lt;'Season Lookup'!$D$16),"Spring",IF(AND(D469&gt;='Season Lookup'!$D$16,D469&lt;'Season Lookup'!$D$17),"Summer",IF(AND(D469&gt;='Season Lookup'!$D$17,D469&lt;'Season Lookup'!$D$18),"Fall",IF(OR(D469&gt;='Season Lookup'!$D$18,D469&lt;'Season Lookup'!$D$15),"Winter"))))</f>
        <v>Spring</v>
      </c>
      <c r="L469" s="3" t="str">
        <f>VLOOKUP(F469,'Season Lookup'!$A$1:$B$13,2,0)</f>
        <v>Spring</v>
      </c>
      <c r="M469" t="s">
        <v>31</v>
      </c>
      <c r="N469" t="s">
        <v>13</v>
      </c>
      <c r="O469" t="s">
        <v>23</v>
      </c>
      <c r="P469" t="str">
        <f t="shared" si="92"/>
        <v>Yes</v>
      </c>
      <c r="Q469" t="str">
        <f t="shared" si="93"/>
        <v>No</v>
      </c>
      <c r="R469" t="str">
        <f t="shared" si="94"/>
        <v>No</v>
      </c>
      <c r="T469" t="s">
        <v>1006</v>
      </c>
      <c r="V469" t="str">
        <f t="shared" si="95"/>
        <v>Intersection</v>
      </c>
      <c r="W469" t="s">
        <v>1007</v>
      </c>
      <c r="X469">
        <v>0</v>
      </c>
      <c r="Y469">
        <v>0</v>
      </c>
      <c r="Z469" t="s">
        <v>81</v>
      </c>
    </row>
    <row r="470" spans="1:26">
      <c r="A470">
        <v>24143</v>
      </c>
      <c r="B470" s="1">
        <v>40301.633321759262</v>
      </c>
      <c r="C470" s="1">
        <f t="shared" si="84"/>
        <v>40179</v>
      </c>
      <c r="D470" s="4">
        <f t="shared" si="85"/>
        <v>0.33888888888888891</v>
      </c>
      <c r="E470" s="3">
        <f t="shared" si="86"/>
        <v>2010</v>
      </c>
      <c r="F470" s="3">
        <f t="shared" si="87"/>
        <v>5</v>
      </c>
      <c r="G470" s="3">
        <f t="shared" si="88"/>
        <v>3</v>
      </c>
      <c r="H470" s="3">
        <f t="shared" si="89"/>
        <v>15</v>
      </c>
      <c r="I470" s="3">
        <f t="shared" si="90"/>
        <v>11</v>
      </c>
      <c r="J470" s="3">
        <f t="shared" si="91"/>
        <v>2</v>
      </c>
      <c r="K470" s="3" t="str">
        <f>IF(AND(D470&gt;='Season Lookup'!$D$15,D470&lt;'Season Lookup'!$D$16),"Spring",IF(AND(D470&gt;='Season Lookup'!$D$16,D470&lt;'Season Lookup'!$D$17),"Summer",IF(AND(D470&gt;='Season Lookup'!$D$17,D470&lt;'Season Lookup'!$D$18),"Fall",IF(OR(D470&gt;='Season Lookup'!$D$18,D470&lt;'Season Lookup'!$D$15),"Winter"))))</f>
        <v>Spring</v>
      </c>
      <c r="L470" s="3" t="str">
        <f>VLOOKUP(F470,'Season Lookup'!$A$1:$B$13,2,0)</f>
        <v>Spring</v>
      </c>
      <c r="M470" t="s">
        <v>56</v>
      </c>
      <c r="N470" t="s">
        <v>13</v>
      </c>
      <c r="O470" t="s">
        <v>13</v>
      </c>
      <c r="P470" t="str">
        <f t="shared" si="92"/>
        <v>Yes</v>
      </c>
      <c r="Q470" t="str">
        <f t="shared" si="93"/>
        <v>No</v>
      </c>
      <c r="R470" t="str">
        <f t="shared" si="94"/>
        <v>No</v>
      </c>
      <c r="T470" t="s">
        <v>178</v>
      </c>
      <c r="U470" t="s">
        <v>509</v>
      </c>
      <c r="V470" t="str">
        <f t="shared" si="95"/>
        <v>Intersection</v>
      </c>
      <c r="W470" t="s">
        <v>1008</v>
      </c>
      <c r="X470">
        <v>42.365872000000003</v>
      </c>
      <c r="Y470">
        <v>-71.106027999999995</v>
      </c>
      <c r="Z470" t="s">
        <v>1009</v>
      </c>
    </row>
    <row r="471" spans="1:26">
      <c r="A471">
        <v>24144</v>
      </c>
      <c r="B471" s="1">
        <v>40301.6875</v>
      </c>
      <c r="C471" s="1">
        <f t="shared" si="84"/>
        <v>40179</v>
      </c>
      <c r="D471" s="4">
        <f t="shared" si="85"/>
        <v>0.33888888888888891</v>
      </c>
      <c r="E471" s="3">
        <f t="shared" si="86"/>
        <v>2010</v>
      </c>
      <c r="F471" s="3">
        <f t="shared" si="87"/>
        <v>5</v>
      </c>
      <c r="G471" s="3">
        <f t="shared" si="88"/>
        <v>3</v>
      </c>
      <c r="H471" s="3">
        <f t="shared" si="89"/>
        <v>16</v>
      </c>
      <c r="I471" s="3">
        <f t="shared" si="90"/>
        <v>30</v>
      </c>
      <c r="J471" s="3">
        <f t="shared" si="91"/>
        <v>2</v>
      </c>
      <c r="K471" s="3" t="str">
        <f>IF(AND(D471&gt;='Season Lookup'!$D$15,D471&lt;'Season Lookup'!$D$16),"Spring",IF(AND(D471&gt;='Season Lookup'!$D$16,D471&lt;'Season Lookup'!$D$17),"Summer",IF(AND(D471&gt;='Season Lookup'!$D$17,D471&lt;'Season Lookup'!$D$18),"Fall",IF(OR(D471&gt;='Season Lookup'!$D$18,D471&lt;'Season Lookup'!$D$15),"Winter"))))</f>
        <v>Spring</v>
      </c>
      <c r="L471" s="3" t="str">
        <f>VLOOKUP(F471,'Season Lookup'!$A$1:$B$13,2,0)</f>
        <v>Spring</v>
      </c>
      <c r="M471" t="s">
        <v>56</v>
      </c>
      <c r="N471" t="s">
        <v>13</v>
      </c>
      <c r="O471" t="s">
        <v>23</v>
      </c>
      <c r="P471" t="str">
        <f t="shared" si="92"/>
        <v>Yes</v>
      </c>
      <c r="Q471" t="str">
        <f t="shared" si="93"/>
        <v>No</v>
      </c>
      <c r="R471" t="str">
        <f t="shared" si="94"/>
        <v>No</v>
      </c>
      <c r="T471" t="s">
        <v>199</v>
      </c>
      <c r="V471" t="str">
        <f t="shared" si="95"/>
        <v>Intersection</v>
      </c>
      <c r="W471" t="s">
        <v>1010</v>
      </c>
      <c r="X471">
        <v>0</v>
      </c>
      <c r="Y471">
        <v>0</v>
      </c>
      <c r="Z471" t="s">
        <v>81</v>
      </c>
    </row>
    <row r="472" spans="1:26">
      <c r="A472">
        <v>24145</v>
      </c>
      <c r="B472" s="1">
        <v>40302.333333333336</v>
      </c>
      <c r="C472" s="1">
        <f t="shared" si="84"/>
        <v>40179</v>
      </c>
      <c r="D472" s="4">
        <f t="shared" si="85"/>
        <v>0.34166666666666667</v>
      </c>
      <c r="E472" s="3">
        <f t="shared" si="86"/>
        <v>2010</v>
      </c>
      <c r="F472" s="3">
        <f t="shared" si="87"/>
        <v>5</v>
      </c>
      <c r="G472" s="3">
        <f t="shared" si="88"/>
        <v>4</v>
      </c>
      <c r="H472" s="3">
        <f t="shared" si="89"/>
        <v>8</v>
      </c>
      <c r="I472" s="3">
        <f t="shared" si="90"/>
        <v>0</v>
      </c>
      <c r="J472" s="3">
        <f t="shared" si="91"/>
        <v>3</v>
      </c>
      <c r="K472" s="3" t="str">
        <f>IF(AND(D472&gt;='Season Lookup'!$D$15,D472&lt;'Season Lookup'!$D$16),"Spring",IF(AND(D472&gt;='Season Lookup'!$D$16,D472&lt;'Season Lookup'!$D$17),"Summer",IF(AND(D472&gt;='Season Lookup'!$D$17,D472&lt;'Season Lookup'!$D$18),"Fall",IF(OR(D472&gt;='Season Lookup'!$D$18,D472&lt;'Season Lookup'!$D$15),"Winter"))))</f>
        <v>Spring</v>
      </c>
      <c r="L472" s="3" t="str">
        <f>VLOOKUP(F472,'Season Lookup'!$A$1:$B$13,2,0)</f>
        <v>Spring</v>
      </c>
      <c r="M472" t="s">
        <v>73</v>
      </c>
      <c r="N472" t="s">
        <v>13</v>
      </c>
      <c r="O472" t="s">
        <v>13</v>
      </c>
      <c r="P472" t="str">
        <f t="shared" si="92"/>
        <v>Yes</v>
      </c>
      <c r="Q472" t="str">
        <f t="shared" si="93"/>
        <v>No</v>
      </c>
      <c r="R472" t="str">
        <f t="shared" si="94"/>
        <v>No</v>
      </c>
      <c r="T472" t="s">
        <v>14</v>
      </c>
      <c r="U472" t="s">
        <v>101</v>
      </c>
      <c r="V472" t="str">
        <f t="shared" si="95"/>
        <v>Intersection</v>
      </c>
      <c r="W472" t="s">
        <v>1011</v>
      </c>
      <c r="X472">
        <v>42.363104999999997</v>
      </c>
      <c r="Y472">
        <v>-71.099874999999997</v>
      </c>
      <c r="Z472" t="s">
        <v>1012</v>
      </c>
    </row>
    <row r="473" spans="1:26">
      <c r="A473">
        <v>24146</v>
      </c>
      <c r="B473" s="1">
        <v>40302.395833333336</v>
      </c>
      <c r="C473" s="1">
        <f t="shared" si="84"/>
        <v>40179</v>
      </c>
      <c r="D473" s="4">
        <f t="shared" si="85"/>
        <v>0.34166666666666667</v>
      </c>
      <c r="E473" s="3">
        <f t="shared" si="86"/>
        <v>2010</v>
      </c>
      <c r="F473" s="3">
        <f t="shared" si="87"/>
        <v>5</v>
      </c>
      <c r="G473" s="3">
        <f t="shared" si="88"/>
        <v>4</v>
      </c>
      <c r="H473" s="3">
        <f t="shared" si="89"/>
        <v>9</v>
      </c>
      <c r="I473" s="3">
        <f t="shared" si="90"/>
        <v>30</v>
      </c>
      <c r="J473" s="3">
        <f t="shared" si="91"/>
        <v>3</v>
      </c>
      <c r="K473" s="3" t="str">
        <f>IF(AND(D473&gt;='Season Lookup'!$D$15,D473&lt;'Season Lookup'!$D$16),"Spring",IF(AND(D473&gt;='Season Lookup'!$D$16,D473&lt;'Season Lookup'!$D$17),"Summer",IF(AND(D473&gt;='Season Lookup'!$D$17,D473&lt;'Season Lookup'!$D$18),"Fall",IF(OR(D473&gt;='Season Lookup'!$D$18,D473&lt;'Season Lookup'!$D$15),"Winter"))))</f>
        <v>Spring</v>
      </c>
      <c r="L473" s="3" t="str">
        <f>VLOOKUP(F473,'Season Lookup'!$A$1:$B$13,2,0)</f>
        <v>Spring</v>
      </c>
      <c r="M473" t="s">
        <v>73</v>
      </c>
      <c r="N473" t="s">
        <v>13</v>
      </c>
      <c r="O473" t="s">
        <v>13</v>
      </c>
      <c r="P473" t="str">
        <f t="shared" si="92"/>
        <v>Yes</v>
      </c>
      <c r="Q473" t="str">
        <f t="shared" si="93"/>
        <v>No</v>
      </c>
      <c r="R473" t="str">
        <f t="shared" si="94"/>
        <v>No</v>
      </c>
      <c r="T473" t="s">
        <v>186</v>
      </c>
      <c r="U473" t="s">
        <v>1013</v>
      </c>
      <c r="V473" t="str">
        <f t="shared" si="95"/>
        <v>Intersection</v>
      </c>
      <c r="W473" t="s">
        <v>1014</v>
      </c>
      <c r="X473">
        <v>42.390976999999999</v>
      </c>
      <c r="Y473">
        <v>-71.157285000000002</v>
      </c>
      <c r="Z473" t="s">
        <v>1015</v>
      </c>
    </row>
    <row r="474" spans="1:26">
      <c r="A474">
        <v>24147</v>
      </c>
      <c r="B474" s="1">
        <v>40302.5625</v>
      </c>
      <c r="C474" s="1">
        <f t="shared" si="84"/>
        <v>40179</v>
      </c>
      <c r="D474" s="4">
        <f t="shared" si="85"/>
        <v>0.34166666666666667</v>
      </c>
      <c r="E474" s="3">
        <f t="shared" si="86"/>
        <v>2010</v>
      </c>
      <c r="F474" s="3">
        <f t="shared" si="87"/>
        <v>5</v>
      </c>
      <c r="G474" s="3">
        <f t="shared" si="88"/>
        <v>4</v>
      </c>
      <c r="H474" s="3">
        <f t="shared" si="89"/>
        <v>13</v>
      </c>
      <c r="I474" s="3">
        <f t="shared" si="90"/>
        <v>30</v>
      </c>
      <c r="J474" s="3">
        <f t="shared" si="91"/>
        <v>3</v>
      </c>
      <c r="K474" s="3" t="str">
        <f>IF(AND(D474&gt;='Season Lookup'!$D$15,D474&lt;'Season Lookup'!$D$16),"Spring",IF(AND(D474&gt;='Season Lookup'!$D$16,D474&lt;'Season Lookup'!$D$17),"Summer",IF(AND(D474&gt;='Season Lookup'!$D$17,D474&lt;'Season Lookup'!$D$18),"Fall",IF(OR(D474&gt;='Season Lookup'!$D$18,D474&lt;'Season Lookup'!$D$15),"Winter"))))</f>
        <v>Spring</v>
      </c>
      <c r="L474" s="3" t="str">
        <f>VLOOKUP(F474,'Season Lookup'!$A$1:$B$13,2,0)</f>
        <v>Spring</v>
      </c>
      <c r="M474" t="s">
        <v>73</v>
      </c>
      <c r="N474" t="s">
        <v>13</v>
      </c>
      <c r="O474" t="s">
        <v>23</v>
      </c>
      <c r="P474" t="str">
        <f t="shared" si="92"/>
        <v>Yes</v>
      </c>
      <c r="Q474" t="str">
        <f t="shared" si="93"/>
        <v>No</v>
      </c>
      <c r="R474" t="str">
        <f t="shared" si="94"/>
        <v>No</v>
      </c>
      <c r="S474">
        <v>5</v>
      </c>
      <c r="T474" t="s">
        <v>1016</v>
      </c>
      <c r="V474" t="str">
        <f t="shared" si="95"/>
        <v>Non Intersection</v>
      </c>
      <c r="W474" t="s">
        <v>1017</v>
      </c>
      <c r="X474">
        <v>42.371713</v>
      </c>
      <c r="Y474">
        <v>-71.105484000000004</v>
      </c>
      <c r="Z474" t="s">
        <v>1018</v>
      </c>
    </row>
    <row r="475" spans="1:26">
      <c r="A475">
        <v>24149</v>
      </c>
      <c r="B475" s="1">
        <v>40303.833333333336</v>
      </c>
      <c r="C475" s="1">
        <f t="shared" si="84"/>
        <v>40179</v>
      </c>
      <c r="D475" s="4">
        <f t="shared" si="85"/>
        <v>0.34444444444444444</v>
      </c>
      <c r="E475" s="3">
        <f t="shared" si="86"/>
        <v>2010</v>
      </c>
      <c r="F475" s="3">
        <f t="shared" si="87"/>
        <v>5</v>
      </c>
      <c r="G475" s="3">
        <f t="shared" si="88"/>
        <v>5</v>
      </c>
      <c r="H475" s="3">
        <f t="shared" si="89"/>
        <v>20</v>
      </c>
      <c r="I475" s="3">
        <f t="shared" si="90"/>
        <v>0</v>
      </c>
      <c r="J475" s="3">
        <f t="shared" si="91"/>
        <v>4</v>
      </c>
      <c r="K475" s="3" t="str">
        <f>IF(AND(D475&gt;='Season Lookup'!$D$15,D475&lt;'Season Lookup'!$D$16),"Spring",IF(AND(D475&gt;='Season Lookup'!$D$16,D475&lt;'Season Lookup'!$D$17),"Summer",IF(AND(D475&gt;='Season Lookup'!$D$17,D475&lt;'Season Lookup'!$D$18),"Fall",IF(OR(D475&gt;='Season Lookup'!$D$18,D475&lt;'Season Lookup'!$D$15),"Winter"))))</f>
        <v>Spring</v>
      </c>
      <c r="L475" s="3" t="str">
        <f>VLOOKUP(F475,'Season Lookup'!$A$1:$B$13,2,0)</f>
        <v>Spring</v>
      </c>
      <c r="M475" t="s">
        <v>82</v>
      </c>
      <c r="N475" t="s">
        <v>13</v>
      </c>
      <c r="O475" t="s">
        <v>13</v>
      </c>
      <c r="P475" t="str">
        <f t="shared" si="92"/>
        <v>Yes</v>
      </c>
      <c r="Q475" t="str">
        <f t="shared" si="93"/>
        <v>No</v>
      </c>
      <c r="R475" t="str">
        <f t="shared" si="94"/>
        <v>No</v>
      </c>
      <c r="T475" t="s">
        <v>509</v>
      </c>
      <c r="U475" t="s">
        <v>1019</v>
      </c>
      <c r="V475" t="str">
        <f t="shared" si="95"/>
        <v>Intersection</v>
      </c>
      <c r="W475" t="s">
        <v>1020</v>
      </c>
      <c r="X475">
        <v>42.366627999999999</v>
      </c>
      <c r="Y475">
        <v>-71.107290000000006</v>
      </c>
      <c r="Z475" t="s">
        <v>1021</v>
      </c>
    </row>
    <row r="476" spans="1:26">
      <c r="A476">
        <v>24150</v>
      </c>
      <c r="B476" s="1">
        <v>40303.981932870367</v>
      </c>
      <c r="C476" s="1">
        <f t="shared" si="84"/>
        <v>40179</v>
      </c>
      <c r="D476" s="4">
        <f t="shared" si="85"/>
        <v>0.34444444444444444</v>
      </c>
      <c r="E476" s="3">
        <f t="shared" si="86"/>
        <v>2010</v>
      </c>
      <c r="F476" s="3">
        <f t="shared" si="87"/>
        <v>5</v>
      </c>
      <c r="G476" s="3">
        <f t="shared" si="88"/>
        <v>5</v>
      </c>
      <c r="H476" s="3">
        <f t="shared" si="89"/>
        <v>23</v>
      </c>
      <c r="I476" s="3">
        <f t="shared" si="90"/>
        <v>33</v>
      </c>
      <c r="J476" s="3">
        <f t="shared" si="91"/>
        <v>4</v>
      </c>
      <c r="K476" s="3" t="str">
        <f>IF(AND(D476&gt;='Season Lookup'!$D$15,D476&lt;'Season Lookup'!$D$16),"Spring",IF(AND(D476&gt;='Season Lookup'!$D$16,D476&lt;'Season Lookup'!$D$17),"Summer",IF(AND(D476&gt;='Season Lookup'!$D$17,D476&lt;'Season Lookup'!$D$18),"Fall",IF(OR(D476&gt;='Season Lookup'!$D$18,D476&lt;'Season Lookup'!$D$15),"Winter"))))</f>
        <v>Spring</v>
      </c>
      <c r="L476" s="3" t="str">
        <f>VLOOKUP(F476,'Season Lookup'!$A$1:$B$13,2,0)</f>
        <v>Spring</v>
      </c>
      <c r="M476" t="s">
        <v>82</v>
      </c>
      <c r="N476" t="s">
        <v>13</v>
      </c>
      <c r="O476" t="s">
        <v>132</v>
      </c>
      <c r="P476" t="str">
        <f t="shared" si="92"/>
        <v>Yes</v>
      </c>
      <c r="Q476" t="str">
        <f t="shared" si="93"/>
        <v>Yes</v>
      </c>
      <c r="R476" t="str">
        <f t="shared" si="94"/>
        <v>No</v>
      </c>
      <c r="T476" t="s">
        <v>27</v>
      </c>
      <c r="U476" t="s">
        <v>42</v>
      </c>
      <c r="V476" t="str">
        <f t="shared" si="95"/>
        <v>Intersection</v>
      </c>
      <c r="W476" t="s">
        <v>1022</v>
      </c>
      <c r="X476">
        <v>42.364483999999997</v>
      </c>
      <c r="Y476">
        <v>-71.113893000000004</v>
      </c>
      <c r="Z476" t="s">
        <v>1023</v>
      </c>
    </row>
    <row r="477" spans="1:26">
      <c r="A477">
        <v>24154</v>
      </c>
      <c r="B477" s="1">
        <v>40303.258321759262</v>
      </c>
      <c r="C477" s="1">
        <f t="shared" si="84"/>
        <v>40179</v>
      </c>
      <c r="D477" s="4">
        <f t="shared" si="85"/>
        <v>0.34444444444444444</v>
      </c>
      <c r="E477" s="3">
        <f t="shared" si="86"/>
        <v>2010</v>
      </c>
      <c r="F477" s="3">
        <f t="shared" si="87"/>
        <v>5</v>
      </c>
      <c r="G477" s="3">
        <f t="shared" si="88"/>
        <v>5</v>
      </c>
      <c r="H477" s="3">
        <f t="shared" si="89"/>
        <v>6</v>
      </c>
      <c r="I477" s="3">
        <f t="shared" si="90"/>
        <v>11</v>
      </c>
      <c r="J477" s="3">
        <f t="shared" si="91"/>
        <v>4</v>
      </c>
      <c r="K477" s="3" t="str">
        <f>IF(AND(D477&gt;='Season Lookup'!$D$15,D477&lt;'Season Lookup'!$D$16),"Spring",IF(AND(D477&gt;='Season Lookup'!$D$16,D477&lt;'Season Lookup'!$D$17),"Summer",IF(AND(D477&gt;='Season Lookup'!$D$17,D477&lt;'Season Lookup'!$D$18),"Fall",IF(OR(D477&gt;='Season Lookup'!$D$18,D477&lt;'Season Lookup'!$D$15),"Winter"))))</f>
        <v>Spring</v>
      </c>
      <c r="L477" s="3" t="str">
        <f>VLOOKUP(F477,'Season Lookup'!$A$1:$B$13,2,0)</f>
        <v>Spring</v>
      </c>
      <c r="M477" t="s">
        <v>82</v>
      </c>
      <c r="N477" t="s">
        <v>18</v>
      </c>
      <c r="O477" t="s">
        <v>549</v>
      </c>
      <c r="P477" t="str">
        <f t="shared" si="92"/>
        <v>Yes</v>
      </c>
      <c r="Q477" t="str">
        <f t="shared" si="93"/>
        <v>No</v>
      </c>
      <c r="R477" t="str">
        <f t="shared" si="94"/>
        <v>No</v>
      </c>
      <c r="T477" t="s">
        <v>14</v>
      </c>
      <c r="U477" t="s">
        <v>195</v>
      </c>
      <c r="V477" t="str">
        <f t="shared" si="95"/>
        <v>Intersection</v>
      </c>
      <c r="W477" t="s">
        <v>196</v>
      </c>
      <c r="X477">
        <v>42.362949999999998</v>
      </c>
      <c r="Y477">
        <v>-71.099580000000003</v>
      </c>
      <c r="Z477" t="s">
        <v>197</v>
      </c>
    </row>
    <row r="478" spans="1:26">
      <c r="A478">
        <v>24156</v>
      </c>
      <c r="B478" s="1">
        <v>40304.39234953704</v>
      </c>
      <c r="C478" s="1">
        <f t="shared" si="84"/>
        <v>40179</v>
      </c>
      <c r="D478" s="4">
        <f t="shared" si="85"/>
        <v>0.34722222222222221</v>
      </c>
      <c r="E478" s="3">
        <f t="shared" si="86"/>
        <v>2010</v>
      </c>
      <c r="F478" s="3">
        <f t="shared" si="87"/>
        <v>5</v>
      </c>
      <c r="G478" s="3">
        <f t="shared" si="88"/>
        <v>6</v>
      </c>
      <c r="H478" s="3">
        <f t="shared" si="89"/>
        <v>9</v>
      </c>
      <c r="I478" s="3">
        <f t="shared" si="90"/>
        <v>24</v>
      </c>
      <c r="J478" s="3">
        <f t="shared" si="91"/>
        <v>5</v>
      </c>
      <c r="K478" s="3" t="str">
        <f>IF(AND(D478&gt;='Season Lookup'!$D$15,D478&lt;'Season Lookup'!$D$16),"Spring",IF(AND(D478&gt;='Season Lookup'!$D$16,D478&lt;'Season Lookup'!$D$17),"Summer",IF(AND(D478&gt;='Season Lookup'!$D$17,D478&lt;'Season Lookup'!$D$18),"Fall",IF(OR(D478&gt;='Season Lookup'!$D$18,D478&lt;'Season Lookup'!$D$15),"Winter"))))</f>
        <v>Spring</v>
      </c>
      <c r="L478" s="3" t="str">
        <f>VLOOKUP(F478,'Season Lookup'!$A$1:$B$13,2,0)</f>
        <v>Spring</v>
      </c>
      <c r="M478" t="s">
        <v>78</v>
      </c>
      <c r="N478" t="s">
        <v>35</v>
      </c>
      <c r="O478" t="s">
        <v>13</v>
      </c>
      <c r="P478" t="str">
        <f t="shared" si="92"/>
        <v>Yes</v>
      </c>
      <c r="Q478" t="str">
        <f t="shared" si="93"/>
        <v>No</v>
      </c>
      <c r="R478" t="str">
        <f t="shared" si="94"/>
        <v>No</v>
      </c>
      <c r="T478" t="s">
        <v>832</v>
      </c>
      <c r="U478" t="s">
        <v>1025</v>
      </c>
      <c r="V478" t="str">
        <f t="shared" si="95"/>
        <v>Intersection</v>
      </c>
      <c r="W478" t="s">
        <v>1026</v>
      </c>
      <c r="X478">
        <v>42.362037000000001</v>
      </c>
      <c r="Y478">
        <v>-71.111389000000003</v>
      </c>
      <c r="Z478" t="s">
        <v>1027</v>
      </c>
    </row>
    <row r="479" spans="1:26">
      <c r="A479">
        <v>24157</v>
      </c>
      <c r="B479" s="1">
        <v>40304.431250000001</v>
      </c>
      <c r="C479" s="1">
        <f t="shared" si="84"/>
        <v>40179</v>
      </c>
      <c r="D479" s="4">
        <f t="shared" si="85"/>
        <v>0.34722222222222221</v>
      </c>
      <c r="E479" s="3">
        <f t="shared" si="86"/>
        <v>2010</v>
      </c>
      <c r="F479" s="3">
        <f t="shared" si="87"/>
        <v>5</v>
      </c>
      <c r="G479" s="3">
        <f t="shared" si="88"/>
        <v>6</v>
      </c>
      <c r="H479" s="3">
        <f t="shared" si="89"/>
        <v>10</v>
      </c>
      <c r="I479" s="3">
        <f t="shared" si="90"/>
        <v>21</v>
      </c>
      <c r="J479" s="3">
        <f t="shared" si="91"/>
        <v>5</v>
      </c>
      <c r="K479" s="3" t="str">
        <f>IF(AND(D479&gt;='Season Lookup'!$D$15,D479&lt;'Season Lookup'!$D$16),"Spring",IF(AND(D479&gt;='Season Lookup'!$D$16,D479&lt;'Season Lookup'!$D$17),"Summer",IF(AND(D479&gt;='Season Lookup'!$D$17,D479&lt;'Season Lookup'!$D$18),"Fall",IF(OR(D479&gt;='Season Lookup'!$D$18,D479&lt;'Season Lookup'!$D$15),"Winter"))))</f>
        <v>Spring</v>
      </c>
      <c r="L479" s="3" t="str">
        <f>VLOOKUP(F479,'Season Lookup'!$A$1:$B$13,2,0)</f>
        <v>Spring</v>
      </c>
      <c r="M479" t="s">
        <v>78</v>
      </c>
      <c r="N479" t="s">
        <v>13</v>
      </c>
      <c r="O479" t="s">
        <v>132</v>
      </c>
      <c r="P479" t="str">
        <f t="shared" si="92"/>
        <v>Yes</v>
      </c>
      <c r="Q479" t="str">
        <f t="shared" si="93"/>
        <v>Yes</v>
      </c>
      <c r="R479" t="str">
        <f t="shared" si="94"/>
        <v>No</v>
      </c>
      <c r="S479">
        <v>675</v>
      </c>
      <c r="T479" t="s">
        <v>14</v>
      </c>
      <c r="V479" t="str">
        <f t="shared" si="95"/>
        <v>Non Intersection</v>
      </c>
      <c r="W479" t="s">
        <v>1028</v>
      </c>
      <c r="X479">
        <v>42.365813000000003</v>
      </c>
      <c r="Y479">
        <v>-71.104082000000005</v>
      </c>
      <c r="Z479" t="s">
        <v>1029</v>
      </c>
    </row>
    <row r="480" spans="1:26">
      <c r="A480">
        <v>24158</v>
      </c>
      <c r="B480" s="1">
        <v>40304.48332175926</v>
      </c>
      <c r="C480" s="1">
        <f t="shared" si="84"/>
        <v>40179</v>
      </c>
      <c r="D480" s="4">
        <f t="shared" si="85"/>
        <v>0.34722222222222221</v>
      </c>
      <c r="E480" s="3">
        <f t="shared" si="86"/>
        <v>2010</v>
      </c>
      <c r="F480" s="3">
        <f t="shared" si="87"/>
        <v>5</v>
      </c>
      <c r="G480" s="3">
        <f t="shared" si="88"/>
        <v>6</v>
      </c>
      <c r="H480" s="3">
        <f t="shared" si="89"/>
        <v>11</v>
      </c>
      <c r="I480" s="3">
        <f t="shared" si="90"/>
        <v>35</v>
      </c>
      <c r="J480" s="3">
        <f t="shared" si="91"/>
        <v>5</v>
      </c>
      <c r="K480" s="3" t="str">
        <f>IF(AND(D480&gt;='Season Lookup'!$D$15,D480&lt;'Season Lookup'!$D$16),"Spring",IF(AND(D480&gt;='Season Lookup'!$D$16,D480&lt;'Season Lookup'!$D$17),"Summer",IF(AND(D480&gt;='Season Lookup'!$D$17,D480&lt;'Season Lookup'!$D$18),"Fall",IF(OR(D480&gt;='Season Lookup'!$D$18,D480&lt;'Season Lookup'!$D$15),"Winter"))))</f>
        <v>Spring</v>
      </c>
      <c r="L480" s="3" t="str">
        <f>VLOOKUP(F480,'Season Lookup'!$A$1:$B$13,2,0)</f>
        <v>Spring</v>
      </c>
      <c r="M480" t="s">
        <v>78</v>
      </c>
      <c r="N480" t="s">
        <v>13</v>
      </c>
      <c r="O480" t="s">
        <v>18</v>
      </c>
      <c r="P480" t="str">
        <f t="shared" si="92"/>
        <v>Yes</v>
      </c>
      <c r="Q480" t="str">
        <f t="shared" si="93"/>
        <v>No</v>
      </c>
      <c r="R480" t="str">
        <f t="shared" si="94"/>
        <v>No</v>
      </c>
      <c r="S480">
        <v>119</v>
      </c>
      <c r="T480" t="s">
        <v>189</v>
      </c>
      <c r="V480" t="str">
        <f t="shared" si="95"/>
        <v>Non Intersection</v>
      </c>
      <c r="W480" t="s">
        <v>1030</v>
      </c>
      <c r="X480">
        <v>42.364485999999999</v>
      </c>
      <c r="Y480">
        <v>-71.096737000000005</v>
      </c>
      <c r="Z480" t="s">
        <v>1031</v>
      </c>
    </row>
    <row r="481" spans="1:26">
      <c r="A481">
        <v>24159</v>
      </c>
      <c r="B481" s="1">
        <v>40304.631944444445</v>
      </c>
      <c r="C481" s="1">
        <f t="shared" si="84"/>
        <v>40179</v>
      </c>
      <c r="D481" s="4">
        <f t="shared" si="85"/>
        <v>0.34722222222222221</v>
      </c>
      <c r="E481" s="3">
        <f t="shared" si="86"/>
        <v>2010</v>
      </c>
      <c r="F481" s="3">
        <f t="shared" si="87"/>
        <v>5</v>
      </c>
      <c r="G481" s="3">
        <f t="shared" si="88"/>
        <v>6</v>
      </c>
      <c r="H481" s="3">
        <f t="shared" si="89"/>
        <v>15</v>
      </c>
      <c r="I481" s="3">
        <f t="shared" si="90"/>
        <v>10</v>
      </c>
      <c r="J481" s="3">
        <f t="shared" si="91"/>
        <v>5</v>
      </c>
      <c r="K481" s="3" t="str">
        <f>IF(AND(D481&gt;='Season Lookup'!$D$15,D481&lt;'Season Lookup'!$D$16),"Spring",IF(AND(D481&gt;='Season Lookup'!$D$16,D481&lt;'Season Lookup'!$D$17),"Summer",IF(AND(D481&gt;='Season Lookup'!$D$17,D481&lt;'Season Lookup'!$D$18),"Fall",IF(OR(D481&gt;='Season Lookup'!$D$18,D481&lt;'Season Lookup'!$D$15),"Winter"))))</f>
        <v>Spring</v>
      </c>
      <c r="L481" s="3" t="str">
        <f>VLOOKUP(F481,'Season Lookup'!$A$1:$B$13,2,0)</f>
        <v>Spring</v>
      </c>
      <c r="M481" t="s">
        <v>78</v>
      </c>
      <c r="N481" t="s">
        <v>13</v>
      </c>
      <c r="O481" t="s">
        <v>13</v>
      </c>
      <c r="P481" t="str">
        <f t="shared" si="92"/>
        <v>Yes</v>
      </c>
      <c r="Q481" t="str">
        <f t="shared" si="93"/>
        <v>No</v>
      </c>
      <c r="R481" t="str">
        <f t="shared" si="94"/>
        <v>No</v>
      </c>
      <c r="T481" t="s">
        <v>14</v>
      </c>
      <c r="U481" t="s">
        <v>1032</v>
      </c>
      <c r="V481" t="str">
        <f t="shared" si="95"/>
        <v>Intersection</v>
      </c>
      <c r="W481" t="s">
        <v>1033</v>
      </c>
      <c r="X481">
        <v>42.39508</v>
      </c>
      <c r="Y481">
        <v>-71.12764</v>
      </c>
      <c r="Z481" t="s">
        <v>1034</v>
      </c>
    </row>
    <row r="482" spans="1:26">
      <c r="A482">
        <v>24160</v>
      </c>
      <c r="B482" s="1">
        <v>40304.652777777781</v>
      </c>
      <c r="C482" s="1">
        <f t="shared" si="84"/>
        <v>40179</v>
      </c>
      <c r="D482" s="4">
        <f t="shared" si="85"/>
        <v>0.34722222222222221</v>
      </c>
      <c r="E482" s="3">
        <f t="shared" si="86"/>
        <v>2010</v>
      </c>
      <c r="F482" s="3">
        <f t="shared" si="87"/>
        <v>5</v>
      </c>
      <c r="G482" s="3">
        <f t="shared" si="88"/>
        <v>6</v>
      </c>
      <c r="H482" s="3">
        <f t="shared" si="89"/>
        <v>15</v>
      </c>
      <c r="I482" s="3">
        <f t="shared" si="90"/>
        <v>40</v>
      </c>
      <c r="J482" s="3">
        <f t="shared" si="91"/>
        <v>5</v>
      </c>
      <c r="K482" s="3" t="str">
        <f>IF(AND(D482&gt;='Season Lookup'!$D$15,D482&lt;'Season Lookup'!$D$16),"Spring",IF(AND(D482&gt;='Season Lookup'!$D$16,D482&lt;'Season Lookup'!$D$17),"Summer",IF(AND(D482&gt;='Season Lookup'!$D$17,D482&lt;'Season Lookup'!$D$18),"Fall",IF(OR(D482&gt;='Season Lookup'!$D$18,D482&lt;'Season Lookup'!$D$15),"Winter"))))</f>
        <v>Spring</v>
      </c>
      <c r="L482" s="3" t="str">
        <f>VLOOKUP(F482,'Season Lookup'!$A$1:$B$13,2,0)</f>
        <v>Spring</v>
      </c>
      <c r="M482" t="s">
        <v>78</v>
      </c>
      <c r="N482" t="s">
        <v>13</v>
      </c>
      <c r="O482" t="s">
        <v>132</v>
      </c>
      <c r="P482" t="str">
        <f t="shared" si="92"/>
        <v>Yes</v>
      </c>
      <c r="Q482" t="str">
        <f t="shared" si="93"/>
        <v>Yes</v>
      </c>
      <c r="R482" t="str">
        <f t="shared" si="94"/>
        <v>No</v>
      </c>
      <c r="S482">
        <v>931</v>
      </c>
      <c r="T482" t="s">
        <v>14</v>
      </c>
      <c r="V482" t="str">
        <f t="shared" si="95"/>
        <v>Non Intersection</v>
      </c>
      <c r="W482" t="s">
        <v>1035</v>
      </c>
      <c r="X482">
        <v>42.368799000000003</v>
      </c>
      <c r="Y482">
        <v>-71.109409999999997</v>
      </c>
      <c r="Z482" t="s">
        <v>1036</v>
      </c>
    </row>
    <row r="483" spans="1:26">
      <c r="A483">
        <v>24161</v>
      </c>
      <c r="B483" s="1">
        <v>40304.784710648149</v>
      </c>
      <c r="C483" s="1">
        <f t="shared" si="84"/>
        <v>40179</v>
      </c>
      <c r="D483" s="4">
        <f t="shared" si="85"/>
        <v>0.34722222222222221</v>
      </c>
      <c r="E483" s="3">
        <f t="shared" si="86"/>
        <v>2010</v>
      </c>
      <c r="F483" s="3">
        <f t="shared" si="87"/>
        <v>5</v>
      </c>
      <c r="G483" s="3">
        <f t="shared" si="88"/>
        <v>6</v>
      </c>
      <c r="H483" s="3">
        <f t="shared" si="89"/>
        <v>18</v>
      </c>
      <c r="I483" s="3">
        <f t="shared" si="90"/>
        <v>49</v>
      </c>
      <c r="J483" s="3">
        <f t="shared" si="91"/>
        <v>5</v>
      </c>
      <c r="K483" s="3" t="str">
        <f>IF(AND(D483&gt;='Season Lookup'!$D$15,D483&lt;'Season Lookup'!$D$16),"Spring",IF(AND(D483&gt;='Season Lookup'!$D$16,D483&lt;'Season Lookup'!$D$17),"Summer",IF(AND(D483&gt;='Season Lookup'!$D$17,D483&lt;'Season Lookup'!$D$18),"Fall",IF(OR(D483&gt;='Season Lookup'!$D$18,D483&lt;'Season Lookup'!$D$15),"Winter"))))</f>
        <v>Spring</v>
      </c>
      <c r="L483" s="3" t="str">
        <f>VLOOKUP(F483,'Season Lookup'!$A$1:$B$13,2,0)</f>
        <v>Spring</v>
      </c>
      <c r="M483" t="s">
        <v>78</v>
      </c>
      <c r="N483" t="s">
        <v>13</v>
      </c>
      <c r="O483" t="s">
        <v>152</v>
      </c>
      <c r="P483" t="str">
        <f t="shared" si="92"/>
        <v>Yes</v>
      </c>
      <c r="Q483" t="str">
        <f t="shared" si="93"/>
        <v>No</v>
      </c>
      <c r="R483" t="str">
        <f t="shared" si="94"/>
        <v>Yes</v>
      </c>
      <c r="T483" t="s">
        <v>134</v>
      </c>
      <c r="U483" t="s">
        <v>166</v>
      </c>
      <c r="V483" t="str">
        <f t="shared" si="95"/>
        <v>Intersection</v>
      </c>
      <c r="W483" t="s">
        <v>1037</v>
      </c>
      <c r="X483">
        <v>0</v>
      </c>
      <c r="Y483">
        <v>0</v>
      </c>
      <c r="Z483" t="s">
        <v>81</v>
      </c>
    </row>
    <row r="484" spans="1:26">
      <c r="A484">
        <v>24164</v>
      </c>
      <c r="B484" s="1">
        <v>40304.916655092595</v>
      </c>
      <c r="C484" s="1">
        <f t="shared" si="84"/>
        <v>40179</v>
      </c>
      <c r="D484" s="4">
        <f t="shared" si="85"/>
        <v>0.34722222222222221</v>
      </c>
      <c r="E484" s="3">
        <f t="shared" si="86"/>
        <v>2010</v>
      </c>
      <c r="F484" s="3">
        <f t="shared" si="87"/>
        <v>5</v>
      </c>
      <c r="G484" s="3">
        <f t="shared" si="88"/>
        <v>6</v>
      </c>
      <c r="H484" s="3">
        <f t="shared" si="89"/>
        <v>21</v>
      </c>
      <c r="I484" s="3">
        <f t="shared" si="90"/>
        <v>59</v>
      </c>
      <c r="J484" s="3">
        <f t="shared" si="91"/>
        <v>5</v>
      </c>
      <c r="K484" s="3" t="str">
        <f>IF(AND(D484&gt;='Season Lookup'!$D$15,D484&lt;'Season Lookup'!$D$16),"Spring",IF(AND(D484&gt;='Season Lookup'!$D$16,D484&lt;'Season Lookup'!$D$17),"Summer",IF(AND(D484&gt;='Season Lookup'!$D$17,D484&lt;'Season Lookup'!$D$18),"Fall",IF(OR(D484&gt;='Season Lookup'!$D$18,D484&lt;'Season Lookup'!$D$15),"Winter"))))</f>
        <v>Spring</v>
      </c>
      <c r="L484" s="3" t="str">
        <f>VLOOKUP(F484,'Season Lookup'!$A$1:$B$13,2,0)</f>
        <v>Spring</v>
      </c>
      <c r="M484" t="s">
        <v>78</v>
      </c>
      <c r="N484" t="s">
        <v>13</v>
      </c>
      <c r="O484" t="s">
        <v>13</v>
      </c>
      <c r="P484" t="str">
        <f t="shared" si="92"/>
        <v>Yes</v>
      </c>
      <c r="Q484" t="str">
        <f t="shared" si="93"/>
        <v>No</v>
      </c>
      <c r="R484" t="str">
        <f t="shared" si="94"/>
        <v>No</v>
      </c>
      <c r="S484">
        <v>140</v>
      </c>
      <c r="T484" t="s">
        <v>155</v>
      </c>
      <c r="V484" t="str">
        <f t="shared" si="95"/>
        <v>Non Intersection</v>
      </c>
      <c r="W484" t="s">
        <v>1038</v>
      </c>
      <c r="X484">
        <v>42.389046</v>
      </c>
      <c r="Y484">
        <v>-71.126164000000003</v>
      </c>
      <c r="Z484" t="s">
        <v>1039</v>
      </c>
    </row>
    <row r="485" spans="1:26">
      <c r="A485">
        <v>24165</v>
      </c>
      <c r="B485" s="1">
        <v>40305.333333333336</v>
      </c>
      <c r="C485" s="1">
        <f t="shared" si="84"/>
        <v>40179</v>
      </c>
      <c r="D485" s="4">
        <f t="shared" si="85"/>
        <v>0.35</v>
      </c>
      <c r="E485" s="3">
        <f t="shared" si="86"/>
        <v>2010</v>
      </c>
      <c r="F485" s="3">
        <f t="shared" si="87"/>
        <v>5</v>
      </c>
      <c r="G485" s="3">
        <f t="shared" si="88"/>
        <v>7</v>
      </c>
      <c r="H485" s="3">
        <f t="shared" si="89"/>
        <v>8</v>
      </c>
      <c r="I485" s="3">
        <f t="shared" si="90"/>
        <v>0</v>
      </c>
      <c r="J485" s="3">
        <f t="shared" si="91"/>
        <v>6</v>
      </c>
      <c r="K485" s="3" t="str">
        <f>IF(AND(D485&gt;='Season Lookup'!$D$15,D485&lt;'Season Lookup'!$D$16),"Spring",IF(AND(D485&gt;='Season Lookup'!$D$16,D485&lt;'Season Lookup'!$D$17),"Summer",IF(AND(D485&gt;='Season Lookup'!$D$17,D485&lt;'Season Lookup'!$D$18),"Fall",IF(OR(D485&gt;='Season Lookup'!$D$18,D485&lt;'Season Lookup'!$D$15),"Winter"))))</f>
        <v>Spring</v>
      </c>
      <c r="L485" s="3" t="str">
        <f>VLOOKUP(F485,'Season Lookup'!$A$1:$B$13,2,0)</f>
        <v>Spring</v>
      </c>
      <c r="M485" t="s">
        <v>12</v>
      </c>
      <c r="N485" t="s">
        <v>13</v>
      </c>
      <c r="O485" t="s">
        <v>132</v>
      </c>
      <c r="P485" t="str">
        <f t="shared" si="92"/>
        <v>Yes</v>
      </c>
      <c r="Q485" t="str">
        <f t="shared" si="93"/>
        <v>Yes</v>
      </c>
      <c r="R485" t="str">
        <f t="shared" si="94"/>
        <v>No</v>
      </c>
      <c r="T485" t="s">
        <v>19</v>
      </c>
      <c r="U485" t="s">
        <v>61</v>
      </c>
      <c r="V485" t="str">
        <f t="shared" si="95"/>
        <v>Intersection</v>
      </c>
      <c r="W485" t="s">
        <v>494</v>
      </c>
      <c r="X485">
        <v>42.370635999999998</v>
      </c>
      <c r="Y485">
        <v>-71.076933999999994</v>
      </c>
      <c r="Z485" t="s">
        <v>495</v>
      </c>
    </row>
    <row r="486" spans="1:26">
      <c r="A486">
        <v>24166</v>
      </c>
      <c r="B486" s="1">
        <v>40305.36109953704</v>
      </c>
      <c r="C486" s="1">
        <f t="shared" si="84"/>
        <v>40179</v>
      </c>
      <c r="D486" s="4">
        <f t="shared" si="85"/>
        <v>0.35</v>
      </c>
      <c r="E486" s="3">
        <f t="shared" si="86"/>
        <v>2010</v>
      </c>
      <c r="F486" s="3">
        <f t="shared" si="87"/>
        <v>5</v>
      </c>
      <c r="G486" s="3">
        <f t="shared" si="88"/>
        <v>7</v>
      </c>
      <c r="H486" s="3">
        <f t="shared" si="89"/>
        <v>8</v>
      </c>
      <c r="I486" s="3">
        <f t="shared" si="90"/>
        <v>39</v>
      </c>
      <c r="J486" s="3">
        <f t="shared" si="91"/>
        <v>6</v>
      </c>
      <c r="K486" s="3" t="str">
        <f>IF(AND(D486&gt;='Season Lookup'!$D$15,D486&lt;'Season Lookup'!$D$16),"Spring",IF(AND(D486&gt;='Season Lookup'!$D$16,D486&lt;'Season Lookup'!$D$17),"Summer",IF(AND(D486&gt;='Season Lookup'!$D$17,D486&lt;'Season Lookup'!$D$18),"Fall",IF(OR(D486&gt;='Season Lookup'!$D$18,D486&lt;'Season Lookup'!$D$15),"Winter"))))</f>
        <v>Spring</v>
      </c>
      <c r="L486" s="3" t="str">
        <f>VLOOKUP(F486,'Season Lookup'!$A$1:$B$13,2,0)</f>
        <v>Spring</v>
      </c>
      <c r="M486" t="s">
        <v>12</v>
      </c>
      <c r="N486" t="s">
        <v>13</v>
      </c>
      <c r="O486" t="s">
        <v>13</v>
      </c>
      <c r="P486" t="str">
        <f t="shared" si="92"/>
        <v>Yes</v>
      </c>
      <c r="Q486" t="str">
        <f t="shared" si="93"/>
        <v>No</v>
      </c>
      <c r="R486" t="str">
        <f t="shared" si="94"/>
        <v>No</v>
      </c>
      <c r="T486" t="s">
        <v>332</v>
      </c>
      <c r="U486" t="s">
        <v>453</v>
      </c>
      <c r="V486" t="str">
        <f t="shared" si="95"/>
        <v>Intersection</v>
      </c>
      <c r="W486" t="s">
        <v>1040</v>
      </c>
      <c r="X486">
        <v>42.358105000000002</v>
      </c>
      <c r="Y486">
        <v>-71.107247000000001</v>
      </c>
      <c r="Z486" t="s">
        <v>1041</v>
      </c>
    </row>
    <row r="487" spans="1:26">
      <c r="A487">
        <v>24167</v>
      </c>
      <c r="B487" s="1">
        <v>40305.602777777778</v>
      </c>
      <c r="C487" s="1">
        <f t="shared" ref="C487:C550" si="96">EOMONTH(B487,MONTH(B487)*-1)+1</f>
        <v>40179</v>
      </c>
      <c r="D487" s="4">
        <f t="shared" ref="D487:D550" si="97">YEARFRAC(C487,B487)</f>
        <v>0.35</v>
      </c>
      <c r="E487" s="3">
        <f t="shared" ref="E487:E550" si="98">YEAR(B487)</f>
        <v>2010</v>
      </c>
      <c r="F487" s="3">
        <f t="shared" ref="F487:F550" si="99">MONTH(B487)</f>
        <v>5</v>
      </c>
      <c r="G487" s="3">
        <f t="shared" ref="G487:G550" si="100">DAY(B487)</f>
        <v>7</v>
      </c>
      <c r="H487" s="3">
        <f t="shared" ref="H487:H550" si="101">HOUR(B487)</f>
        <v>14</v>
      </c>
      <c r="I487" s="3">
        <f t="shared" ref="I487:I550" si="102">MINUTE(B487)</f>
        <v>28</v>
      </c>
      <c r="J487" s="3">
        <f t="shared" ref="J487:J550" si="103">WEEKDAY(B487,1)</f>
        <v>6</v>
      </c>
      <c r="K487" s="3" t="str">
        <f>IF(AND(D487&gt;='Season Lookup'!$D$15,D487&lt;'Season Lookup'!$D$16),"Spring",IF(AND(D487&gt;='Season Lookup'!$D$16,D487&lt;'Season Lookup'!$D$17),"Summer",IF(AND(D487&gt;='Season Lookup'!$D$17,D487&lt;'Season Lookup'!$D$18),"Fall",IF(OR(D487&gt;='Season Lookup'!$D$18,D487&lt;'Season Lookup'!$D$15),"Winter"))))</f>
        <v>Spring</v>
      </c>
      <c r="L487" s="3" t="str">
        <f>VLOOKUP(F487,'Season Lookup'!$A$1:$B$13,2,0)</f>
        <v>Spring</v>
      </c>
      <c r="M487" t="s">
        <v>12</v>
      </c>
      <c r="N487" t="s">
        <v>18</v>
      </c>
      <c r="O487" t="s">
        <v>246</v>
      </c>
      <c r="P487" t="str">
        <f t="shared" ref="P487:P550" si="104">IF(OR(N487="Auto",O487="Auto"),"Yes",IF(OR(N487="Taxi",O487="Taxi"),"Yes",IF(OR(N487="Truck",O487="Truck"),"Yes",IF(OR(N487="Van",O487="Van"),"Yes","No"))))</f>
        <v>Yes</v>
      </c>
      <c r="Q487" t="str">
        <f t="shared" ref="Q487:Q550" si="105">IF(OR(N487="Bicycle",O487="Bicycle"),"Yes","No")</f>
        <v>No</v>
      </c>
      <c r="R487" t="str">
        <f t="shared" ref="R487:R550" si="106">IF(OR(N487="Pedestrian",O487="Pedestrian"),"Yes","No")</f>
        <v>No</v>
      </c>
      <c r="S487">
        <v>147</v>
      </c>
      <c r="T487" t="s">
        <v>74</v>
      </c>
      <c r="V487" t="str">
        <f t="shared" ref="V487:V550" si="107">IF(ISBLANK(S487),"Intersection","Non Intersection")</f>
        <v>Non Intersection</v>
      </c>
      <c r="W487" t="s">
        <v>1042</v>
      </c>
      <c r="X487">
        <v>42.371327000000001</v>
      </c>
      <c r="Y487">
        <v>-71.097695999999999</v>
      </c>
      <c r="Z487" t="s">
        <v>1043</v>
      </c>
    </row>
    <row r="488" spans="1:26">
      <c r="A488">
        <v>24168</v>
      </c>
      <c r="B488" s="1">
        <v>40305.770833333336</v>
      </c>
      <c r="C488" s="1">
        <f t="shared" si="96"/>
        <v>40179</v>
      </c>
      <c r="D488" s="4">
        <f t="shared" si="97"/>
        <v>0.35</v>
      </c>
      <c r="E488" s="3">
        <f t="shared" si="98"/>
        <v>2010</v>
      </c>
      <c r="F488" s="3">
        <f t="shared" si="99"/>
        <v>5</v>
      </c>
      <c r="G488" s="3">
        <f t="shared" si="100"/>
        <v>7</v>
      </c>
      <c r="H488" s="3">
        <f t="shared" si="101"/>
        <v>18</v>
      </c>
      <c r="I488" s="3">
        <f t="shared" si="102"/>
        <v>30</v>
      </c>
      <c r="J488" s="3">
        <f t="shared" si="103"/>
        <v>6</v>
      </c>
      <c r="K488" s="3" t="str">
        <f>IF(AND(D488&gt;='Season Lookup'!$D$15,D488&lt;'Season Lookup'!$D$16),"Spring",IF(AND(D488&gt;='Season Lookup'!$D$16,D488&lt;'Season Lookup'!$D$17),"Summer",IF(AND(D488&gt;='Season Lookup'!$D$17,D488&lt;'Season Lookup'!$D$18),"Fall",IF(OR(D488&gt;='Season Lookup'!$D$18,D488&lt;'Season Lookup'!$D$15),"Winter"))))</f>
        <v>Spring</v>
      </c>
      <c r="L488" s="3" t="str">
        <f>VLOOKUP(F488,'Season Lookup'!$A$1:$B$13,2,0)</f>
        <v>Spring</v>
      </c>
      <c r="M488" t="s">
        <v>12</v>
      </c>
      <c r="N488" t="s">
        <v>132</v>
      </c>
      <c r="O488" t="s">
        <v>23</v>
      </c>
      <c r="P488" t="str">
        <f t="shared" si="104"/>
        <v>No</v>
      </c>
      <c r="Q488" t="str">
        <f t="shared" si="105"/>
        <v>Yes</v>
      </c>
      <c r="R488" t="str">
        <f t="shared" si="106"/>
        <v>No</v>
      </c>
      <c r="T488" t="s">
        <v>19</v>
      </c>
      <c r="U488" t="s">
        <v>1044</v>
      </c>
      <c r="V488" t="str">
        <f t="shared" si="107"/>
        <v>Intersection</v>
      </c>
      <c r="W488" t="s">
        <v>1045</v>
      </c>
      <c r="X488">
        <v>42.373576999999997</v>
      </c>
      <c r="Y488">
        <v>-71.099661999999995</v>
      </c>
      <c r="Z488" t="s">
        <v>1046</v>
      </c>
    </row>
    <row r="489" spans="1:26">
      <c r="A489">
        <v>24169</v>
      </c>
      <c r="B489" s="1">
        <v>40305.42359953704</v>
      </c>
      <c r="C489" s="1">
        <f t="shared" si="96"/>
        <v>40179</v>
      </c>
      <c r="D489" s="4">
        <f t="shared" si="97"/>
        <v>0.35</v>
      </c>
      <c r="E489" s="3">
        <f t="shared" si="98"/>
        <v>2010</v>
      </c>
      <c r="F489" s="3">
        <f t="shared" si="99"/>
        <v>5</v>
      </c>
      <c r="G489" s="3">
        <f t="shared" si="100"/>
        <v>7</v>
      </c>
      <c r="H489" s="3">
        <f t="shared" si="101"/>
        <v>10</v>
      </c>
      <c r="I489" s="3">
        <f t="shared" si="102"/>
        <v>9</v>
      </c>
      <c r="J489" s="3">
        <f t="shared" si="103"/>
        <v>6</v>
      </c>
      <c r="K489" s="3" t="str">
        <f>IF(AND(D489&gt;='Season Lookup'!$D$15,D489&lt;'Season Lookup'!$D$16),"Spring",IF(AND(D489&gt;='Season Lookup'!$D$16,D489&lt;'Season Lookup'!$D$17),"Summer",IF(AND(D489&gt;='Season Lookup'!$D$17,D489&lt;'Season Lookup'!$D$18),"Fall",IF(OR(D489&gt;='Season Lookup'!$D$18,D489&lt;'Season Lookup'!$D$15),"Winter"))))</f>
        <v>Spring</v>
      </c>
      <c r="L489" s="3" t="str">
        <f>VLOOKUP(F489,'Season Lookup'!$A$1:$B$13,2,0)</f>
        <v>Spring</v>
      </c>
      <c r="M489" t="s">
        <v>12</v>
      </c>
      <c r="N489" t="s">
        <v>13</v>
      </c>
      <c r="O489" t="s">
        <v>13</v>
      </c>
      <c r="P489" t="str">
        <f t="shared" si="104"/>
        <v>Yes</v>
      </c>
      <c r="Q489" t="str">
        <f t="shared" si="105"/>
        <v>No</v>
      </c>
      <c r="R489" t="str">
        <f t="shared" si="106"/>
        <v>No</v>
      </c>
      <c r="S489">
        <v>213</v>
      </c>
      <c r="T489" t="s">
        <v>186</v>
      </c>
      <c r="V489" t="str">
        <f t="shared" si="107"/>
        <v>Non Intersection</v>
      </c>
      <c r="W489" t="s">
        <v>1047</v>
      </c>
      <c r="X489">
        <v>42.382671000000002</v>
      </c>
      <c r="Y489">
        <v>-71.131263000000004</v>
      </c>
      <c r="Z489" t="s">
        <v>1048</v>
      </c>
    </row>
    <row r="490" spans="1:26">
      <c r="A490">
        <v>24170</v>
      </c>
      <c r="B490" s="1">
        <v>40305.479155092595</v>
      </c>
      <c r="C490" s="1">
        <f t="shared" si="96"/>
        <v>40179</v>
      </c>
      <c r="D490" s="4">
        <f t="shared" si="97"/>
        <v>0.35</v>
      </c>
      <c r="E490" s="3">
        <f t="shared" si="98"/>
        <v>2010</v>
      </c>
      <c r="F490" s="3">
        <f t="shared" si="99"/>
        <v>5</v>
      </c>
      <c r="G490" s="3">
        <f t="shared" si="100"/>
        <v>7</v>
      </c>
      <c r="H490" s="3">
        <f t="shared" si="101"/>
        <v>11</v>
      </c>
      <c r="I490" s="3">
        <f t="shared" si="102"/>
        <v>29</v>
      </c>
      <c r="J490" s="3">
        <f t="shared" si="103"/>
        <v>6</v>
      </c>
      <c r="K490" s="3" t="str">
        <f>IF(AND(D490&gt;='Season Lookup'!$D$15,D490&lt;'Season Lookup'!$D$16),"Spring",IF(AND(D490&gt;='Season Lookup'!$D$16,D490&lt;'Season Lookup'!$D$17),"Summer",IF(AND(D490&gt;='Season Lookup'!$D$17,D490&lt;'Season Lookup'!$D$18),"Fall",IF(OR(D490&gt;='Season Lookup'!$D$18,D490&lt;'Season Lookup'!$D$15),"Winter"))))</f>
        <v>Spring</v>
      </c>
      <c r="L490" s="3" t="str">
        <f>VLOOKUP(F490,'Season Lookup'!$A$1:$B$13,2,0)</f>
        <v>Spring</v>
      </c>
      <c r="M490" t="s">
        <v>12</v>
      </c>
      <c r="N490" t="s">
        <v>13</v>
      </c>
      <c r="O490" t="s">
        <v>13</v>
      </c>
      <c r="P490" t="str">
        <f t="shared" si="104"/>
        <v>Yes</v>
      </c>
      <c r="Q490" t="str">
        <f t="shared" si="105"/>
        <v>No</v>
      </c>
      <c r="R490" t="str">
        <f t="shared" si="106"/>
        <v>No</v>
      </c>
      <c r="S490">
        <v>1600</v>
      </c>
      <c r="T490" t="s">
        <v>19</v>
      </c>
      <c r="V490" t="str">
        <f t="shared" si="107"/>
        <v>Non Intersection</v>
      </c>
      <c r="W490" t="s">
        <v>1049</v>
      </c>
      <c r="X490">
        <v>42.374471</v>
      </c>
      <c r="Y490">
        <v>-71.107017999999997</v>
      </c>
      <c r="Z490" t="s">
        <v>1050</v>
      </c>
    </row>
    <row r="491" spans="1:26">
      <c r="A491">
        <v>24473</v>
      </c>
      <c r="B491" s="1">
        <v>40305.597905092596</v>
      </c>
      <c r="C491" s="1">
        <f t="shared" si="96"/>
        <v>40179</v>
      </c>
      <c r="D491" s="4">
        <f t="shared" si="97"/>
        <v>0.35</v>
      </c>
      <c r="E491" s="3">
        <f t="shared" si="98"/>
        <v>2010</v>
      </c>
      <c r="F491" s="3">
        <f t="shared" si="99"/>
        <v>5</v>
      </c>
      <c r="G491" s="3">
        <f t="shared" si="100"/>
        <v>7</v>
      </c>
      <c r="H491" s="3">
        <f t="shared" si="101"/>
        <v>14</v>
      </c>
      <c r="I491" s="3">
        <f t="shared" si="102"/>
        <v>20</v>
      </c>
      <c r="J491" s="3">
        <f t="shared" si="103"/>
        <v>6</v>
      </c>
      <c r="K491" s="3" t="str">
        <f>IF(AND(D491&gt;='Season Lookup'!$D$15,D491&lt;'Season Lookup'!$D$16),"Spring",IF(AND(D491&gt;='Season Lookup'!$D$16,D491&lt;'Season Lookup'!$D$17),"Summer",IF(AND(D491&gt;='Season Lookup'!$D$17,D491&lt;'Season Lookup'!$D$18),"Fall",IF(OR(D491&gt;='Season Lookup'!$D$18,D491&lt;'Season Lookup'!$D$15),"Winter"))))</f>
        <v>Spring</v>
      </c>
      <c r="L491" s="3" t="str">
        <f>VLOOKUP(F491,'Season Lookup'!$A$1:$B$13,2,0)</f>
        <v>Spring</v>
      </c>
      <c r="M491" t="s">
        <v>56</v>
      </c>
      <c r="N491" t="s">
        <v>13</v>
      </c>
      <c r="O491" t="s">
        <v>23</v>
      </c>
      <c r="P491" t="str">
        <f t="shared" si="104"/>
        <v>Yes</v>
      </c>
      <c r="Q491" t="str">
        <f t="shared" si="105"/>
        <v>No</v>
      </c>
      <c r="R491" t="str">
        <f t="shared" si="106"/>
        <v>No</v>
      </c>
      <c r="S491">
        <v>285</v>
      </c>
      <c r="T491" t="s">
        <v>70</v>
      </c>
      <c r="V491" t="str">
        <f t="shared" si="107"/>
        <v>Non Intersection</v>
      </c>
      <c r="W491" t="s">
        <v>1051</v>
      </c>
      <c r="X491">
        <v>42.357827</v>
      </c>
      <c r="Y491">
        <v>-71.110202000000001</v>
      </c>
      <c r="Z491" t="s">
        <v>1052</v>
      </c>
    </row>
    <row r="492" spans="1:26">
      <c r="A492">
        <v>24171</v>
      </c>
      <c r="B492" s="1">
        <v>40306.802083333336</v>
      </c>
      <c r="C492" s="1">
        <f t="shared" si="96"/>
        <v>40179</v>
      </c>
      <c r="D492" s="4">
        <f t="shared" si="97"/>
        <v>0.3527777777777778</v>
      </c>
      <c r="E492" s="3">
        <f t="shared" si="98"/>
        <v>2010</v>
      </c>
      <c r="F492" s="3">
        <f t="shared" si="99"/>
        <v>5</v>
      </c>
      <c r="G492" s="3">
        <f t="shared" si="100"/>
        <v>8</v>
      </c>
      <c r="H492" s="3">
        <f t="shared" si="101"/>
        <v>19</v>
      </c>
      <c r="I492" s="3">
        <f t="shared" si="102"/>
        <v>15</v>
      </c>
      <c r="J492" s="3">
        <f t="shared" si="103"/>
        <v>7</v>
      </c>
      <c r="K492" s="3" t="str">
        <f>IF(AND(D492&gt;='Season Lookup'!$D$15,D492&lt;'Season Lookup'!$D$16),"Spring",IF(AND(D492&gt;='Season Lookup'!$D$16,D492&lt;'Season Lookup'!$D$17),"Summer",IF(AND(D492&gt;='Season Lookup'!$D$17,D492&lt;'Season Lookup'!$D$18),"Fall",IF(OR(D492&gt;='Season Lookup'!$D$18,D492&lt;'Season Lookup'!$D$15),"Winter"))))</f>
        <v>Spring</v>
      </c>
      <c r="L492" s="3" t="str">
        <f>VLOOKUP(F492,'Season Lookup'!$A$1:$B$13,2,0)</f>
        <v>Spring</v>
      </c>
      <c r="M492" t="s">
        <v>31</v>
      </c>
      <c r="N492" t="s">
        <v>13</v>
      </c>
      <c r="O492" t="s">
        <v>152</v>
      </c>
      <c r="P492" t="str">
        <f t="shared" si="104"/>
        <v>Yes</v>
      </c>
      <c r="Q492" t="str">
        <f t="shared" si="105"/>
        <v>No</v>
      </c>
      <c r="R492" t="str">
        <f t="shared" si="106"/>
        <v>Yes</v>
      </c>
      <c r="T492" t="s">
        <v>74</v>
      </c>
      <c r="U492" t="s">
        <v>1053</v>
      </c>
      <c r="V492" t="str">
        <f t="shared" si="107"/>
        <v>Intersection</v>
      </c>
      <c r="W492" t="s">
        <v>1054</v>
      </c>
      <c r="X492">
        <v>42.36748</v>
      </c>
      <c r="Y492">
        <v>-71.093227999999996</v>
      </c>
      <c r="Z492" t="s">
        <v>1055</v>
      </c>
    </row>
    <row r="493" spans="1:26">
      <c r="A493">
        <v>24172</v>
      </c>
      <c r="B493" s="1">
        <v>40306.552083333336</v>
      </c>
      <c r="C493" s="1">
        <f t="shared" si="96"/>
        <v>40179</v>
      </c>
      <c r="D493" s="4">
        <f t="shared" si="97"/>
        <v>0.3527777777777778</v>
      </c>
      <c r="E493" s="3">
        <f t="shared" si="98"/>
        <v>2010</v>
      </c>
      <c r="F493" s="3">
        <f t="shared" si="99"/>
        <v>5</v>
      </c>
      <c r="G493" s="3">
        <f t="shared" si="100"/>
        <v>8</v>
      </c>
      <c r="H493" s="3">
        <f t="shared" si="101"/>
        <v>13</v>
      </c>
      <c r="I493" s="3">
        <f t="shared" si="102"/>
        <v>15</v>
      </c>
      <c r="J493" s="3">
        <f t="shared" si="103"/>
        <v>7</v>
      </c>
      <c r="K493" s="3" t="str">
        <f>IF(AND(D493&gt;='Season Lookup'!$D$15,D493&lt;'Season Lookup'!$D$16),"Spring",IF(AND(D493&gt;='Season Lookup'!$D$16,D493&lt;'Season Lookup'!$D$17),"Summer",IF(AND(D493&gt;='Season Lookup'!$D$17,D493&lt;'Season Lookup'!$D$18),"Fall",IF(OR(D493&gt;='Season Lookup'!$D$18,D493&lt;'Season Lookup'!$D$15),"Winter"))))</f>
        <v>Spring</v>
      </c>
      <c r="L493" s="3" t="str">
        <f>VLOOKUP(F493,'Season Lookup'!$A$1:$B$13,2,0)</f>
        <v>Spring</v>
      </c>
      <c r="M493" t="s">
        <v>31</v>
      </c>
      <c r="N493" t="s">
        <v>13</v>
      </c>
      <c r="O493" t="s">
        <v>152</v>
      </c>
      <c r="P493" t="str">
        <f t="shared" si="104"/>
        <v>Yes</v>
      </c>
      <c r="Q493" t="str">
        <f t="shared" si="105"/>
        <v>No</v>
      </c>
      <c r="R493" t="str">
        <f t="shared" si="106"/>
        <v>Yes</v>
      </c>
      <c r="T493" t="s">
        <v>19</v>
      </c>
      <c r="U493" t="s">
        <v>396</v>
      </c>
      <c r="V493" t="str">
        <f t="shared" si="107"/>
        <v>Intersection</v>
      </c>
      <c r="W493" t="s">
        <v>1056</v>
      </c>
      <c r="X493">
        <v>42.375354999999999</v>
      </c>
      <c r="Y493">
        <v>-71.113415000000003</v>
      </c>
      <c r="Z493" t="s">
        <v>1057</v>
      </c>
    </row>
    <row r="494" spans="1:26">
      <c r="A494">
        <v>24173</v>
      </c>
      <c r="B494" s="1">
        <v>40306.868043981478</v>
      </c>
      <c r="C494" s="1">
        <f t="shared" si="96"/>
        <v>40179</v>
      </c>
      <c r="D494" s="4">
        <f t="shared" si="97"/>
        <v>0.3527777777777778</v>
      </c>
      <c r="E494" s="3">
        <f t="shared" si="98"/>
        <v>2010</v>
      </c>
      <c r="F494" s="3">
        <f t="shared" si="99"/>
        <v>5</v>
      </c>
      <c r="G494" s="3">
        <f t="shared" si="100"/>
        <v>8</v>
      </c>
      <c r="H494" s="3">
        <f t="shared" si="101"/>
        <v>20</v>
      </c>
      <c r="I494" s="3">
        <f t="shared" si="102"/>
        <v>49</v>
      </c>
      <c r="J494" s="3">
        <f t="shared" si="103"/>
        <v>7</v>
      </c>
      <c r="K494" s="3" t="str">
        <f>IF(AND(D494&gt;='Season Lookup'!$D$15,D494&lt;'Season Lookup'!$D$16),"Spring",IF(AND(D494&gt;='Season Lookup'!$D$16,D494&lt;'Season Lookup'!$D$17),"Summer",IF(AND(D494&gt;='Season Lookup'!$D$17,D494&lt;'Season Lookup'!$D$18),"Fall",IF(OR(D494&gt;='Season Lookup'!$D$18,D494&lt;'Season Lookup'!$D$15),"Winter"))))</f>
        <v>Spring</v>
      </c>
      <c r="L494" s="3" t="str">
        <f>VLOOKUP(F494,'Season Lookup'!$A$1:$B$13,2,0)</f>
        <v>Spring</v>
      </c>
      <c r="M494" t="s">
        <v>31</v>
      </c>
      <c r="N494" t="s">
        <v>13</v>
      </c>
      <c r="O494" t="s">
        <v>23</v>
      </c>
      <c r="P494" t="str">
        <f t="shared" si="104"/>
        <v>Yes</v>
      </c>
      <c r="Q494" t="str">
        <f t="shared" si="105"/>
        <v>No</v>
      </c>
      <c r="R494" t="str">
        <f t="shared" si="106"/>
        <v>No</v>
      </c>
      <c r="T494" t="s">
        <v>14</v>
      </c>
      <c r="U494" t="s">
        <v>202</v>
      </c>
      <c r="V494" t="str">
        <f t="shared" si="107"/>
        <v>Intersection</v>
      </c>
      <c r="W494" t="s">
        <v>361</v>
      </c>
      <c r="X494">
        <v>42.360154000000001</v>
      </c>
      <c r="Y494">
        <v>-71.094881999999998</v>
      </c>
      <c r="Z494" t="s">
        <v>223</v>
      </c>
    </row>
    <row r="495" spans="1:26">
      <c r="A495">
        <v>24174</v>
      </c>
      <c r="B495" s="1">
        <v>40306.890972222223</v>
      </c>
      <c r="C495" s="1">
        <f t="shared" si="96"/>
        <v>40179</v>
      </c>
      <c r="D495" s="4">
        <f t="shared" si="97"/>
        <v>0.3527777777777778</v>
      </c>
      <c r="E495" s="3">
        <f t="shared" si="98"/>
        <v>2010</v>
      </c>
      <c r="F495" s="3">
        <f t="shared" si="99"/>
        <v>5</v>
      </c>
      <c r="G495" s="3">
        <f t="shared" si="100"/>
        <v>8</v>
      </c>
      <c r="H495" s="3">
        <f t="shared" si="101"/>
        <v>21</v>
      </c>
      <c r="I495" s="3">
        <f t="shared" si="102"/>
        <v>23</v>
      </c>
      <c r="J495" s="3">
        <f t="shared" si="103"/>
        <v>7</v>
      </c>
      <c r="K495" s="3" t="str">
        <f>IF(AND(D495&gt;='Season Lookup'!$D$15,D495&lt;'Season Lookup'!$D$16),"Spring",IF(AND(D495&gt;='Season Lookup'!$D$16,D495&lt;'Season Lookup'!$D$17),"Summer",IF(AND(D495&gt;='Season Lookup'!$D$17,D495&lt;'Season Lookup'!$D$18),"Fall",IF(OR(D495&gt;='Season Lookup'!$D$18,D495&lt;'Season Lookup'!$D$15),"Winter"))))</f>
        <v>Spring</v>
      </c>
      <c r="L495" s="3" t="str">
        <f>VLOOKUP(F495,'Season Lookup'!$A$1:$B$13,2,0)</f>
        <v>Spring</v>
      </c>
      <c r="M495" t="s">
        <v>31</v>
      </c>
      <c r="N495" t="s">
        <v>13</v>
      </c>
      <c r="O495" t="s">
        <v>36</v>
      </c>
      <c r="P495" t="str">
        <f t="shared" si="104"/>
        <v>Yes</v>
      </c>
      <c r="Q495" t="str">
        <f t="shared" si="105"/>
        <v>No</v>
      </c>
      <c r="R495" t="str">
        <f t="shared" si="106"/>
        <v>No</v>
      </c>
      <c r="S495">
        <v>20</v>
      </c>
      <c r="T495" t="s">
        <v>15</v>
      </c>
      <c r="V495" t="str">
        <f t="shared" si="107"/>
        <v>Non Intersection</v>
      </c>
      <c r="W495" t="s">
        <v>1058</v>
      </c>
      <c r="X495">
        <v>42.392456000000003</v>
      </c>
      <c r="Y495">
        <v>-71.125907999999995</v>
      </c>
      <c r="Z495" t="s">
        <v>1059</v>
      </c>
    </row>
    <row r="496" spans="1:26">
      <c r="A496">
        <v>24175</v>
      </c>
      <c r="B496" s="1">
        <v>40307.738182870373</v>
      </c>
      <c r="C496" s="1">
        <f t="shared" si="96"/>
        <v>40179</v>
      </c>
      <c r="D496" s="4">
        <f t="shared" si="97"/>
        <v>0.35555555555555557</v>
      </c>
      <c r="E496" s="3">
        <f t="shared" si="98"/>
        <v>2010</v>
      </c>
      <c r="F496" s="3">
        <f t="shared" si="99"/>
        <v>5</v>
      </c>
      <c r="G496" s="3">
        <f t="shared" si="100"/>
        <v>9</v>
      </c>
      <c r="H496" s="3">
        <f t="shared" si="101"/>
        <v>17</v>
      </c>
      <c r="I496" s="3">
        <f t="shared" si="102"/>
        <v>42</v>
      </c>
      <c r="J496" s="3">
        <f t="shared" si="103"/>
        <v>1</v>
      </c>
      <c r="K496" s="3" t="str">
        <f>IF(AND(D496&gt;='Season Lookup'!$D$15,D496&lt;'Season Lookup'!$D$16),"Spring",IF(AND(D496&gt;='Season Lookup'!$D$16,D496&lt;'Season Lookup'!$D$17),"Summer",IF(AND(D496&gt;='Season Lookup'!$D$17,D496&lt;'Season Lookup'!$D$18),"Fall",IF(OR(D496&gt;='Season Lookup'!$D$18,D496&lt;'Season Lookup'!$D$15),"Winter"))))</f>
        <v>Spring</v>
      </c>
      <c r="L496" s="3" t="str">
        <f>VLOOKUP(F496,'Season Lookup'!$A$1:$B$13,2,0)</f>
        <v>Spring</v>
      </c>
      <c r="M496" t="s">
        <v>48</v>
      </c>
      <c r="N496" t="s">
        <v>13</v>
      </c>
      <c r="O496" t="s">
        <v>13</v>
      </c>
      <c r="P496" t="str">
        <f t="shared" si="104"/>
        <v>Yes</v>
      </c>
      <c r="Q496" t="str">
        <f t="shared" si="105"/>
        <v>No</v>
      </c>
      <c r="R496" t="str">
        <f t="shared" si="106"/>
        <v>No</v>
      </c>
      <c r="S496">
        <v>1305</v>
      </c>
      <c r="T496" t="s">
        <v>19</v>
      </c>
      <c r="V496" t="str">
        <f t="shared" si="107"/>
        <v>Non Intersection</v>
      </c>
      <c r="W496" t="s">
        <v>1060</v>
      </c>
      <c r="X496">
        <v>42.373632999999998</v>
      </c>
      <c r="Y496">
        <v>-71.099373</v>
      </c>
      <c r="Z496" t="s">
        <v>1061</v>
      </c>
    </row>
    <row r="497" spans="1:26">
      <c r="A497">
        <v>24188</v>
      </c>
      <c r="B497" s="1">
        <v>40307.645833333336</v>
      </c>
      <c r="C497" s="1">
        <f t="shared" si="96"/>
        <v>40179</v>
      </c>
      <c r="D497" s="4">
        <f t="shared" si="97"/>
        <v>0.35555555555555557</v>
      </c>
      <c r="E497" s="3">
        <f t="shared" si="98"/>
        <v>2010</v>
      </c>
      <c r="F497" s="3">
        <f t="shared" si="99"/>
        <v>5</v>
      </c>
      <c r="G497" s="3">
        <f t="shared" si="100"/>
        <v>9</v>
      </c>
      <c r="H497" s="3">
        <f t="shared" si="101"/>
        <v>15</v>
      </c>
      <c r="I497" s="3">
        <f t="shared" si="102"/>
        <v>30</v>
      </c>
      <c r="J497" s="3">
        <f t="shared" si="103"/>
        <v>1</v>
      </c>
      <c r="K497" s="3" t="str">
        <f>IF(AND(D497&gt;='Season Lookup'!$D$15,D497&lt;'Season Lookup'!$D$16),"Spring",IF(AND(D497&gt;='Season Lookup'!$D$16,D497&lt;'Season Lookup'!$D$17),"Summer",IF(AND(D497&gt;='Season Lookup'!$D$17,D497&lt;'Season Lookup'!$D$18),"Fall",IF(OR(D497&gt;='Season Lookup'!$D$18,D497&lt;'Season Lookup'!$D$15),"Winter"))))</f>
        <v>Spring</v>
      </c>
      <c r="L497" s="3" t="str">
        <f>VLOOKUP(F497,'Season Lookup'!$A$1:$B$13,2,0)</f>
        <v>Spring</v>
      </c>
      <c r="M497" t="s">
        <v>48</v>
      </c>
      <c r="N497" t="s">
        <v>13</v>
      </c>
      <c r="O497" t="s">
        <v>23</v>
      </c>
      <c r="P497" t="str">
        <f t="shared" si="104"/>
        <v>Yes</v>
      </c>
      <c r="Q497" t="str">
        <f t="shared" si="105"/>
        <v>No</v>
      </c>
      <c r="R497" t="str">
        <f t="shared" si="106"/>
        <v>No</v>
      </c>
      <c r="S497">
        <v>1</v>
      </c>
      <c r="T497" t="s">
        <v>1062</v>
      </c>
      <c r="V497" t="str">
        <f t="shared" si="107"/>
        <v>Non Intersection</v>
      </c>
      <c r="W497" t="s">
        <v>1063</v>
      </c>
      <c r="X497">
        <v>42.367026000000003</v>
      </c>
      <c r="Y497">
        <v>-71.076580000000007</v>
      </c>
      <c r="Z497" t="s">
        <v>1064</v>
      </c>
    </row>
    <row r="498" spans="1:26">
      <c r="A498">
        <v>24176</v>
      </c>
      <c r="B498" s="1">
        <v>40308.037488425929</v>
      </c>
      <c r="C498" s="1">
        <f t="shared" si="96"/>
        <v>40179</v>
      </c>
      <c r="D498" s="4">
        <f t="shared" si="97"/>
        <v>0.35833333333333334</v>
      </c>
      <c r="E498" s="3">
        <f t="shared" si="98"/>
        <v>2010</v>
      </c>
      <c r="F498" s="3">
        <f t="shared" si="99"/>
        <v>5</v>
      </c>
      <c r="G498" s="3">
        <f t="shared" si="100"/>
        <v>10</v>
      </c>
      <c r="H498" s="3">
        <f t="shared" si="101"/>
        <v>0</v>
      </c>
      <c r="I498" s="3">
        <f t="shared" si="102"/>
        <v>53</v>
      </c>
      <c r="J498" s="3">
        <f t="shared" si="103"/>
        <v>2</v>
      </c>
      <c r="K498" s="3" t="str">
        <f>IF(AND(D498&gt;='Season Lookup'!$D$15,D498&lt;'Season Lookup'!$D$16),"Spring",IF(AND(D498&gt;='Season Lookup'!$D$16,D498&lt;'Season Lookup'!$D$17),"Summer",IF(AND(D498&gt;='Season Lookup'!$D$17,D498&lt;'Season Lookup'!$D$18),"Fall",IF(OR(D498&gt;='Season Lookup'!$D$18,D498&lt;'Season Lookup'!$D$15),"Winter"))))</f>
        <v>Spring</v>
      </c>
      <c r="L498" s="3" t="str">
        <f>VLOOKUP(F498,'Season Lookup'!$A$1:$B$13,2,0)</f>
        <v>Spring</v>
      </c>
      <c r="M498" t="s">
        <v>56</v>
      </c>
      <c r="N498" t="s">
        <v>13</v>
      </c>
      <c r="O498" t="s">
        <v>36</v>
      </c>
      <c r="P498" t="str">
        <f t="shared" si="104"/>
        <v>Yes</v>
      </c>
      <c r="Q498" t="str">
        <f t="shared" si="105"/>
        <v>No</v>
      </c>
      <c r="R498" t="str">
        <f t="shared" si="106"/>
        <v>No</v>
      </c>
      <c r="T498" t="s">
        <v>186</v>
      </c>
      <c r="U498" t="s">
        <v>1065</v>
      </c>
      <c r="V498" t="str">
        <f t="shared" si="107"/>
        <v>Intersection</v>
      </c>
      <c r="W498" t="s">
        <v>1066</v>
      </c>
      <c r="X498">
        <v>42.385955000000003</v>
      </c>
      <c r="Y498">
        <v>-71.138872000000006</v>
      </c>
      <c r="Z498" t="s">
        <v>1067</v>
      </c>
    </row>
    <row r="499" spans="1:26">
      <c r="A499">
        <v>24178</v>
      </c>
      <c r="B499" s="1">
        <v>40308.493043981478</v>
      </c>
      <c r="C499" s="1">
        <f t="shared" si="96"/>
        <v>40179</v>
      </c>
      <c r="D499" s="4">
        <f t="shared" si="97"/>
        <v>0.35833333333333334</v>
      </c>
      <c r="E499" s="3">
        <f t="shared" si="98"/>
        <v>2010</v>
      </c>
      <c r="F499" s="3">
        <f t="shared" si="99"/>
        <v>5</v>
      </c>
      <c r="G499" s="3">
        <f t="shared" si="100"/>
        <v>10</v>
      </c>
      <c r="H499" s="3">
        <f t="shared" si="101"/>
        <v>11</v>
      </c>
      <c r="I499" s="3">
        <f t="shared" si="102"/>
        <v>49</v>
      </c>
      <c r="J499" s="3">
        <f t="shared" si="103"/>
        <v>2</v>
      </c>
      <c r="K499" s="3" t="str">
        <f>IF(AND(D499&gt;='Season Lookup'!$D$15,D499&lt;'Season Lookup'!$D$16),"Spring",IF(AND(D499&gt;='Season Lookup'!$D$16,D499&lt;'Season Lookup'!$D$17),"Summer",IF(AND(D499&gt;='Season Lookup'!$D$17,D499&lt;'Season Lookup'!$D$18),"Fall",IF(OR(D499&gt;='Season Lookup'!$D$18,D499&lt;'Season Lookup'!$D$15),"Winter"))))</f>
        <v>Spring</v>
      </c>
      <c r="L499" s="3" t="str">
        <f>VLOOKUP(F499,'Season Lookup'!$A$1:$B$13,2,0)</f>
        <v>Spring</v>
      </c>
      <c r="M499" t="s">
        <v>56</v>
      </c>
      <c r="N499" t="s">
        <v>13</v>
      </c>
      <c r="O499" t="s">
        <v>23</v>
      </c>
      <c r="P499" t="str">
        <f t="shared" si="104"/>
        <v>Yes</v>
      </c>
      <c r="Q499" t="str">
        <f t="shared" si="105"/>
        <v>No</v>
      </c>
      <c r="R499" t="str">
        <f t="shared" si="106"/>
        <v>No</v>
      </c>
      <c r="S499">
        <v>99</v>
      </c>
      <c r="T499" t="s">
        <v>199</v>
      </c>
      <c r="V499" t="str">
        <f t="shared" si="107"/>
        <v>Non Intersection</v>
      </c>
      <c r="W499" t="s">
        <v>1068</v>
      </c>
      <c r="X499">
        <v>42.376724000000003</v>
      </c>
      <c r="Y499">
        <v>-71.124654000000007</v>
      </c>
      <c r="Z499" t="s">
        <v>1069</v>
      </c>
    </row>
    <row r="500" spans="1:26">
      <c r="A500">
        <v>24179</v>
      </c>
      <c r="B500" s="1">
        <v>40308.645833333336</v>
      </c>
      <c r="C500" s="1">
        <f t="shared" si="96"/>
        <v>40179</v>
      </c>
      <c r="D500" s="4">
        <f t="shared" si="97"/>
        <v>0.35833333333333334</v>
      </c>
      <c r="E500" s="3">
        <f t="shared" si="98"/>
        <v>2010</v>
      </c>
      <c r="F500" s="3">
        <f t="shared" si="99"/>
        <v>5</v>
      </c>
      <c r="G500" s="3">
        <f t="shared" si="100"/>
        <v>10</v>
      </c>
      <c r="H500" s="3">
        <f t="shared" si="101"/>
        <v>15</v>
      </c>
      <c r="I500" s="3">
        <f t="shared" si="102"/>
        <v>30</v>
      </c>
      <c r="J500" s="3">
        <f t="shared" si="103"/>
        <v>2</v>
      </c>
      <c r="K500" s="3" t="str">
        <f>IF(AND(D500&gt;='Season Lookup'!$D$15,D500&lt;'Season Lookup'!$D$16),"Spring",IF(AND(D500&gt;='Season Lookup'!$D$16,D500&lt;'Season Lookup'!$D$17),"Summer",IF(AND(D500&gt;='Season Lookup'!$D$17,D500&lt;'Season Lookup'!$D$18),"Fall",IF(OR(D500&gt;='Season Lookup'!$D$18,D500&lt;'Season Lookup'!$D$15),"Winter"))))</f>
        <v>Spring</v>
      </c>
      <c r="L500" s="3" t="str">
        <f>VLOOKUP(F500,'Season Lookup'!$A$1:$B$13,2,0)</f>
        <v>Spring</v>
      </c>
      <c r="M500" t="s">
        <v>56</v>
      </c>
      <c r="N500" t="s">
        <v>35</v>
      </c>
      <c r="O500" t="s">
        <v>13</v>
      </c>
      <c r="P500" t="str">
        <f t="shared" si="104"/>
        <v>Yes</v>
      </c>
      <c r="Q500" t="str">
        <f t="shared" si="105"/>
        <v>No</v>
      </c>
      <c r="R500" t="str">
        <f t="shared" si="106"/>
        <v>No</v>
      </c>
      <c r="T500" t="s">
        <v>186</v>
      </c>
      <c r="U500" t="s">
        <v>413</v>
      </c>
      <c r="V500" t="str">
        <f t="shared" si="107"/>
        <v>Intersection</v>
      </c>
      <c r="W500" t="s">
        <v>859</v>
      </c>
      <c r="X500">
        <v>42.390112999999999</v>
      </c>
      <c r="Y500">
        <v>-71.150661999999997</v>
      </c>
      <c r="Z500" t="s">
        <v>860</v>
      </c>
    </row>
    <row r="501" spans="1:26">
      <c r="A501">
        <v>24180</v>
      </c>
      <c r="B501" s="1">
        <v>40308.722905092596</v>
      </c>
      <c r="C501" s="1">
        <f t="shared" si="96"/>
        <v>40179</v>
      </c>
      <c r="D501" s="4">
        <f t="shared" si="97"/>
        <v>0.35833333333333334</v>
      </c>
      <c r="E501" s="3">
        <f t="shared" si="98"/>
        <v>2010</v>
      </c>
      <c r="F501" s="3">
        <f t="shared" si="99"/>
        <v>5</v>
      </c>
      <c r="G501" s="3">
        <f t="shared" si="100"/>
        <v>10</v>
      </c>
      <c r="H501" s="3">
        <f t="shared" si="101"/>
        <v>17</v>
      </c>
      <c r="I501" s="3">
        <f t="shared" si="102"/>
        <v>20</v>
      </c>
      <c r="J501" s="3">
        <f t="shared" si="103"/>
        <v>2</v>
      </c>
      <c r="K501" s="3" t="str">
        <f>IF(AND(D501&gt;='Season Lookup'!$D$15,D501&lt;'Season Lookup'!$D$16),"Spring",IF(AND(D501&gt;='Season Lookup'!$D$16,D501&lt;'Season Lookup'!$D$17),"Summer",IF(AND(D501&gt;='Season Lookup'!$D$17,D501&lt;'Season Lookup'!$D$18),"Fall",IF(OR(D501&gt;='Season Lookup'!$D$18,D501&lt;'Season Lookup'!$D$15),"Winter"))))</f>
        <v>Spring</v>
      </c>
      <c r="L501" s="3" t="str">
        <f>VLOOKUP(F501,'Season Lookup'!$A$1:$B$13,2,0)</f>
        <v>Spring</v>
      </c>
      <c r="M501" t="s">
        <v>56</v>
      </c>
      <c r="N501" t="s">
        <v>13</v>
      </c>
      <c r="O501" t="s">
        <v>132</v>
      </c>
      <c r="P501" t="str">
        <f t="shared" si="104"/>
        <v>Yes</v>
      </c>
      <c r="Q501" t="str">
        <f t="shared" si="105"/>
        <v>Yes</v>
      </c>
      <c r="R501" t="str">
        <f t="shared" si="106"/>
        <v>No</v>
      </c>
      <c r="T501" t="s">
        <v>105</v>
      </c>
      <c r="U501" t="s">
        <v>745</v>
      </c>
      <c r="V501" t="str">
        <f t="shared" si="107"/>
        <v>Intersection</v>
      </c>
      <c r="W501" t="s">
        <v>1070</v>
      </c>
      <c r="X501">
        <v>42.368519999999997</v>
      </c>
      <c r="Y501">
        <v>-71.099001000000001</v>
      </c>
      <c r="Z501" t="s">
        <v>1071</v>
      </c>
    </row>
    <row r="502" spans="1:26">
      <c r="A502">
        <v>24181</v>
      </c>
      <c r="B502" s="1">
        <v>40308.786805555559</v>
      </c>
      <c r="C502" s="1">
        <f t="shared" si="96"/>
        <v>40179</v>
      </c>
      <c r="D502" s="4">
        <f t="shared" si="97"/>
        <v>0.35833333333333334</v>
      </c>
      <c r="E502" s="3">
        <f t="shared" si="98"/>
        <v>2010</v>
      </c>
      <c r="F502" s="3">
        <f t="shared" si="99"/>
        <v>5</v>
      </c>
      <c r="G502" s="3">
        <f t="shared" si="100"/>
        <v>10</v>
      </c>
      <c r="H502" s="3">
        <f t="shared" si="101"/>
        <v>18</v>
      </c>
      <c r="I502" s="3">
        <f t="shared" si="102"/>
        <v>53</v>
      </c>
      <c r="J502" s="3">
        <f t="shared" si="103"/>
        <v>2</v>
      </c>
      <c r="K502" s="3" t="str">
        <f>IF(AND(D502&gt;='Season Lookup'!$D$15,D502&lt;'Season Lookup'!$D$16),"Spring",IF(AND(D502&gt;='Season Lookup'!$D$16,D502&lt;'Season Lookup'!$D$17),"Summer",IF(AND(D502&gt;='Season Lookup'!$D$17,D502&lt;'Season Lookup'!$D$18),"Fall",IF(OR(D502&gt;='Season Lookup'!$D$18,D502&lt;'Season Lookup'!$D$15),"Winter"))))</f>
        <v>Spring</v>
      </c>
      <c r="L502" s="3" t="str">
        <f>VLOOKUP(F502,'Season Lookup'!$A$1:$B$13,2,0)</f>
        <v>Spring</v>
      </c>
      <c r="M502" t="s">
        <v>56</v>
      </c>
      <c r="N502" t="s">
        <v>13</v>
      </c>
      <c r="O502" t="s">
        <v>13</v>
      </c>
      <c r="P502" t="str">
        <f t="shared" si="104"/>
        <v>Yes</v>
      </c>
      <c r="Q502" t="str">
        <f t="shared" si="105"/>
        <v>No</v>
      </c>
      <c r="R502" t="str">
        <f t="shared" si="106"/>
        <v>No</v>
      </c>
      <c r="T502" t="s">
        <v>186</v>
      </c>
      <c r="U502" t="s">
        <v>92</v>
      </c>
      <c r="V502" t="str">
        <f t="shared" si="107"/>
        <v>Intersection</v>
      </c>
      <c r="W502" t="s">
        <v>1072</v>
      </c>
      <c r="X502">
        <v>42.388627999999997</v>
      </c>
      <c r="Y502">
        <v>-71.144098</v>
      </c>
      <c r="Z502" t="s">
        <v>1073</v>
      </c>
    </row>
    <row r="503" spans="1:26">
      <c r="A503">
        <v>24182</v>
      </c>
      <c r="B503" s="1">
        <v>40308.324305555558</v>
      </c>
      <c r="C503" s="1">
        <f t="shared" si="96"/>
        <v>40179</v>
      </c>
      <c r="D503" s="4">
        <f t="shared" si="97"/>
        <v>0.35833333333333334</v>
      </c>
      <c r="E503" s="3">
        <f t="shared" si="98"/>
        <v>2010</v>
      </c>
      <c r="F503" s="3">
        <f t="shared" si="99"/>
        <v>5</v>
      </c>
      <c r="G503" s="3">
        <f t="shared" si="100"/>
        <v>10</v>
      </c>
      <c r="H503" s="3">
        <f t="shared" si="101"/>
        <v>7</v>
      </c>
      <c r="I503" s="3">
        <f t="shared" si="102"/>
        <v>47</v>
      </c>
      <c r="J503" s="3">
        <f t="shared" si="103"/>
        <v>2</v>
      </c>
      <c r="K503" s="3" t="str">
        <f>IF(AND(D503&gt;='Season Lookup'!$D$15,D503&lt;'Season Lookup'!$D$16),"Spring",IF(AND(D503&gt;='Season Lookup'!$D$16,D503&lt;'Season Lookup'!$D$17),"Summer",IF(AND(D503&gt;='Season Lookup'!$D$17,D503&lt;'Season Lookup'!$D$18),"Fall",IF(OR(D503&gt;='Season Lookup'!$D$18,D503&lt;'Season Lookup'!$D$15),"Winter"))))</f>
        <v>Spring</v>
      </c>
      <c r="L503" s="3" t="str">
        <f>VLOOKUP(F503,'Season Lookup'!$A$1:$B$13,2,0)</f>
        <v>Spring</v>
      </c>
      <c r="M503" t="s">
        <v>56</v>
      </c>
      <c r="N503" t="s">
        <v>13</v>
      </c>
      <c r="O503" t="s">
        <v>132</v>
      </c>
      <c r="P503" t="str">
        <f t="shared" si="104"/>
        <v>Yes</v>
      </c>
      <c r="Q503" t="str">
        <f t="shared" si="105"/>
        <v>Yes</v>
      </c>
      <c r="R503" t="str">
        <f t="shared" si="106"/>
        <v>No</v>
      </c>
      <c r="T503" t="s">
        <v>105</v>
      </c>
      <c r="U503" t="s">
        <v>342</v>
      </c>
      <c r="V503" t="str">
        <f t="shared" si="107"/>
        <v>Intersection</v>
      </c>
      <c r="W503" t="s">
        <v>343</v>
      </c>
      <c r="X503">
        <v>42.369317000000002</v>
      </c>
      <c r="Y503">
        <v>-71.101021000000003</v>
      </c>
      <c r="Z503" t="s">
        <v>344</v>
      </c>
    </row>
    <row r="504" spans="1:26">
      <c r="A504">
        <v>24184</v>
      </c>
      <c r="B504" s="1">
        <v>40308.541655092595</v>
      </c>
      <c r="C504" s="1">
        <f t="shared" si="96"/>
        <v>40179</v>
      </c>
      <c r="D504" s="4">
        <f t="shared" si="97"/>
        <v>0.35833333333333334</v>
      </c>
      <c r="E504" s="3">
        <f t="shared" si="98"/>
        <v>2010</v>
      </c>
      <c r="F504" s="3">
        <f t="shared" si="99"/>
        <v>5</v>
      </c>
      <c r="G504" s="3">
        <f t="shared" si="100"/>
        <v>10</v>
      </c>
      <c r="H504" s="3">
        <f t="shared" si="101"/>
        <v>12</v>
      </c>
      <c r="I504" s="3">
        <f t="shared" si="102"/>
        <v>59</v>
      </c>
      <c r="J504" s="3">
        <f t="shared" si="103"/>
        <v>2</v>
      </c>
      <c r="K504" s="3" t="str">
        <f>IF(AND(D504&gt;='Season Lookup'!$D$15,D504&lt;'Season Lookup'!$D$16),"Spring",IF(AND(D504&gt;='Season Lookup'!$D$16,D504&lt;'Season Lookup'!$D$17),"Summer",IF(AND(D504&gt;='Season Lookup'!$D$17,D504&lt;'Season Lookup'!$D$18),"Fall",IF(OR(D504&gt;='Season Lookup'!$D$18,D504&lt;'Season Lookup'!$D$15),"Winter"))))</f>
        <v>Spring</v>
      </c>
      <c r="L504" s="3" t="str">
        <f>VLOOKUP(F504,'Season Lookup'!$A$1:$B$13,2,0)</f>
        <v>Spring</v>
      </c>
      <c r="M504" t="s">
        <v>56</v>
      </c>
      <c r="N504" t="s">
        <v>13</v>
      </c>
      <c r="O504" t="s">
        <v>23</v>
      </c>
      <c r="P504" t="str">
        <f t="shared" si="104"/>
        <v>Yes</v>
      </c>
      <c r="Q504" t="str">
        <f t="shared" si="105"/>
        <v>No</v>
      </c>
      <c r="R504" t="str">
        <f t="shared" si="106"/>
        <v>No</v>
      </c>
      <c r="S504">
        <v>795</v>
      </c>
      <c r="T504" t="s">
        <v>14</v>
      </c>
      <c r="V504" t="str">
        <f t="shared" si="107"/>
        <v>Non Intersection</v>
      </c>
      <c r="W504" t="s">
        <v>1074</v>
      </c>
      <c r="X504">
        <v>42.367037000000003</v>
      </c>
      <c r="Y504">
        <v>-71.105751999999995</v>
      </c>
      <c r="Z504" t="s">
        <v>1075</v>
      </c>
    </row>
    <row r="505" spans="1:26">
      <c r="A505">
        <v>24185</v>
      </c>
      <c r="B505" s="1">
        <v>40308.333333333336</v>
      </c>
      <c r="C505" s="1">
        <f t="shared" si="96"/>
        <v>40179</v>
      </c>
      <c r="D505" s="4">
        <f t="shared" si="97"/>
        <v>0.35833333333333334</v>
      </c>
      <c r="E505" s="3">
        <f t="shared" si="98"/>
        <v>2010</v>
      </c>
      <c r="F505" s="3">
        <f t="shared" si="99"/>
        <v>5</v>
      </c>
      <c r="G505" s="3">
        <f t="shared" si="100"/>
        <v>10</v>
      </c>
      <c r="H505" s="3">
        <f t="shared" si="101"/>
        <v>8</v>
      </c>
      <c r="I505" s="3">
        <f t="shared" si="102"/>
        <v>0</v>
      </c>
      <c r="J505" s="3">
        <f t="shared" si="103"/>
        <v>2</v>
      </c>
      <c r="K505" s="3" t="str">
        <f>IF(AND(D505&gt;='Season Lookup'!$D$15,D505&lt;'Season Lookup'!$D$16),"Spring",IF(AND(D505&gt;='Season Lookup'!$D$16,D505&lt;'Season Lookup'!$D$17),"Summer",IF(AND(D505&gt;='Season Lookup'!$D$17,D505&lt;'Season Lookup'!$D$18),"Fall",IF(OR(D505&gt;='Season Lookup'!$D$18,D505&lt;'Season Lookup'!$D$15),"Winter"))))</f>
        <v>Spring</v>
      </c>
      <c r="L505" s="3" t="str">
        <f>VLOOKUP(F505,'Season Lookup'!$A$1:$B$13,2,0)</f>
        <v>Spring</v>
      </c>
      <c r="M505" t="s">
        <v>56</v>
      </c>
      <c r="N505" t="s">
        <v>13</v>
      </c>
      <c r="O505" t="s">
        <v>13</v>
      </c>
      <c r="P505" t="str">
        <f t="shared" si="104"/>
        <v>Yes</v>
      </c>
      <c r="Q505" t="str">
        <f t="shared" si="105"/>
        <v>No</v>
      </c>
      <c r="R505" t="str">
        <f t="shared" si="106"/>
        <v>No</v>
      </c>
      <c r="T505" t="s">
        <v>199</v>
      </c>
      <c r="V505" t="str">
        <f t="shared" si="107"/>
        <v>Intersection</v>
      </c>
      <c r="W505" t="s">
        <v>1010</v>
      </c>
      <c r="X505">
        <v>0</v>
      </c>
      <c r="Y505">
        <v>0</v>
      </c>
      <c r="Z505" t="s">
        <v>81</v>
      </c>
    </row>
    <row r="506" spans="1:26">
      <c r="A506">
        <v>24186</v>
      </c>
      <c r="B506" s="1">
        <v>40308.572905092595</v>
      </c>
      <c r="C506" s="1">
        <f t="shared" si="96"/>
        <v>40179</v>
      </c>
      <c r="D506" s="4">
        <f t="shared" si="97"/>
        <v>0.35833333333333334</v>
      </c>
      <c r="E506" s="3">
        <f t="shared" si="98"/>
        <v>2010</v>
      </c>
      <c r="F506" s="3">
        <f t="shared" si="99"/>
        <v>5</v>
      </c>
      <c r="G506" s="3">
        <f t="shared" si="100"/>
        <v>10</v>
      </c>
      <c r="H506" s="3">
        <f t="shared" si="101"/>
        <v>13</v>
      </c>
      <c r="I506" s="3">
        <f t="shared" si="102"/>
        <v>44</v>
      </c>
      <c r="J506" s="3">
        <f t="shared" si="103"/>
        <v>2</v>
      </c>
      <c r="K506" s="3" t="str">
        <f>IF(AND(D506&gt;='Season Lookup'!$D$15,D506&lt;'Season Lookup'!$D$16),"Spring",IF(AND(D506&gt;='Season Lookup'!$D$16,D506&lt;'Season Lookup'!$D$17),"Summer",IF(AND(D506&gt;='Season Lookup'!$D$17,D506&lt;'Season Lookup'!$D$18),"Fall",IF(OR(D506&gt;='Season Lookup'!$D$18,D506&lt;'Season Lookup'!$D$15),"Winter"))))</f>
        <v>Spring</v>
      </c>
      <c r="L506" s="3" t="str">
        <f>VLOOKUP(F506,'Season Lookup'!$A$1:$B$13,2,0)</f>
        <v>Spring</v>
      </c>
      <c r="M506" t="s">
        <v>56</v>
      </c>
      <c r="N506" t="s">
        <v>13</v>
      </c>
      <c r="O506" t="s">
        <v>23</v>
      </c>
      <c r="P506" t="str">
        <f t="shared" si="104"/>
        <v>Yes</v>
      </c>
      <c r="Q506" t="str">
        <f t="shared" si="105"/>
        <v>No</v>
      </c>
      <c r="R506" t="str">
        <f t="shared" si="106"/>
        <v>No</v>
      </c>
      <c r="S506">
        <v>725</v>
      </c>
      <c r="T506" t="s">
        <v>186</v>
      </c>
      <c r="V506" t="str">
        <f t="shared" si="107"/>
        <v>Non Intersection</v>
      </c>
      <c r="W506" t="s">
        <v>617</v>
      </c>
      <c r="X506">
        <v>42.390473999999998</v>
      </c>
      <c r="Y506">
        <v>-71.152218000000005</v>
      </c>
      <c r="Z506" t="s">
        <v>618</v>
      </c>
    </row>
    <row r="507" spans="1:26">
      <c r="A507">
        <v>24187</v>
      </c>
      <c r="B507" s="1">
        <v>40308.635405092595</v>
      </c>
      <c r="C507" s="1">
        <f t="shared" si="96"/>
        <v>40179</v>
      </c>
      <c r="D507" s="4">
        <f t="shared" si="97"/>
        <v>0.35833333333333334</v>
      </c>
      <c r="E507" s="3">
        <f t="shared" si="98"/>
        <v>2010</v>
      </c>
      <c r="F507" s="3">
        <f t="shared" si="99"/>
        <v>5</v>
      </c>
      <c r="G507" s="3">
        <f t="shared" si="100"/>
        <v>10</v>
      </c>
      <c r="H507" s="3">
        <f t="shared" si="101"/>
        <v>15</v>
      </c>
      <c r="I507" s="3">
        <f t="shared" si="102"/>
        <v>14</v>
      </c>
      <c r="J507" s="3">
        <f t="shared" si="103"/>
        <v>2</v>
      </c>
      <c r="K507" s="3" t="str">
        <f>IF(AND(D507&gt;='Season Lookup'!$D$15,D507&lt;'Season Lookup'!$D$16),"Spring",IF(AND(D507&gt;='Season Lookup'!$D$16,D507&lt;'Season Lookup'!$D$17),"Summer",IF(AND(D507&gt;='Season Lookup'!$D$17,D507&lt;'Season Lookup'!$D$18),"Fall",IF(OR(D507&gt;='Season Lookup'!$D$18,D507&lt;'Season Lookup'!$D$15),"Winter"))))</f>
        <v>Spring</v>
      </c>
      <c r="L507" s="3" t="str">
        <f>VLOOKUP(F507,'Season Lookup'!$A$1:$B$13,2,0)</f>
        <v>Spring</v>
      </c>
      <c r="M507" t="s">
        <v>56</v>
      </c>
      <c r="N507" t="s">
        <v>18</v>
      </c>
      <c r="O507" t="s">
        <v>132</v>
      </c>
      <c r="P507" t="str">
        <f t="shared" si="104"/>
        <v>Yes</v>
      </c>
      <c r="Q507" t="str">
        <f t="shared" si="105"/>
        <v>Yes</v>
      </c>
      <c r="R507" t="str">
        <f t="shared" si="106"/>
        <v>No</v>
      </c>
      <c r="S507">
        <v>22</v>
      </c>
      <c r="T507" t="s">
        <v>325</v>
      </c>
      <c r="V507" t="str">
        <f t="shared" si="107"/>
        <v>Non Intersection</v>
      </c>
      <c r="W507" t="s">
        <v>1076</v>
      </c>
      <c r="X507">
        <v>42.371758999999997</v>
      </c>
      <c r="Y507">
        <v>-71.121285999999998</v>
      </c>
      <c r="Z507" t="s">
        <v>1077</v>
      </c>
    </row>
    <row r="508" spans="1:26">
      <c r="A508">
        <v>24345</v>
      </c>
      <c r="B508" s="1">
        <v>40308.5</v>
      </c>
      <c r="C508" s="1">
        <f t="shared" si="96"/>
        <v>40179</v>
      </c>
      <c r="D508" s="4">
        <f t="shared" si="97"/>
        <v>0.35833333333333334</v>
      </c>
      <c r="E508" s="3">
        <f t="shared" si="98"/>
        <v>2010</v>
      </c>
      <c r="F508" s="3">
        <f t="shared" si="99"/>
        <v>5</v>
      </c>
      <c r="G508" s="3">
        <f t="shared" si="100"/>
        <v>10</v>
      </c>
      <c r="H508" s="3">
        <f t="shared" si="101"/>
        <v>12</v>
      </c>
      <c r="I508" s="3">
        <f t="shared" si="102"/>
        <v>0</v>
      </c>
      <c r="J508" s="3">
        <f t="shared" si="103"/>
        <v>2</v>
      </c>
      <c r="K508" s="3" t="str">
        <f>IF(AND(D508&gt;='Season Lookup'!$D$15,D508&lt;'Season Lookup'!$D$16),"Spring",IF(AND(D508&gt;='Season Lookup'!$D$16,D508&lt;'Season Lookup'!$D$17),"Summer",IF(AND(D508&gt;='Season Lookup'!$D$17,D508&lt;'Season Lookup'!$D$18),"Fall",IF(OR(D508&gt;='Season Lookup'!$D$18,D508&lt;'Season Lookup'!$D$15),"Winter"))))</f>
        <v>Spring</v>
      </c>
      <c r="L508" s="3" t="str">
        <f>VLOOKUP(F508,'Season Lookup'!$A$1:$B$13,2,0)</f>
        <v>Spring</v>
      </c>
      <c r="N508" t="s">
        <v>35</v>
      </c>
      <c r="O508" t="s">
        <v>23</v>
      </c>
      <c r="P508" t="str">
        <f t="shared" si="104"/>
        <v>Yes</v>
      </c>
      <c r="Q508" t="str">
        <f t="shared" si="105"/>
        <v>No</v>
      </c>
      <c r="R508" t="str">
        <f t="shared" si="106"/>
        <v>No</v>
      </c>
      <c r="S508">
        <v>491</v>
      </c>
      <c r="T508" t="s">
        <v>105</v>
      </c>
      <c r="V508" t="str">
        <f t="shared" si="107"/>
        <v>Non Intersection</v>
      </c>
      <c r="W508" t="s">
        <v>1078</v>
      </c>
      <c r="X508">
        <v>42.375323999999999</v>
      </c>
      <c r="Y508">
        <v>-71.114851000000002</v>
      </c>
      <c r="Z508" t="s">
        <v>1079</v>
      </c>
    </row>
    <row r="509" spans="1:26">
      <c r="A509">
        <v>24190</v>
      </c>
      <c r="B509" s="1">
        <v>40309.6875</v>
      </c>
      <c r="C509" s="1">
        <f t="shared" si="96"/>
        <v>40179</v>
      </c>
      <c r="D509" s="4">
        <f t="shared" si="97"/>
        <v>0.3611111111111111</v>
      </c>
      <c r="E509" s="3">
        <f t="shared" si="98"/>
        <v>2010</v>
      </c>
      <c r="F509" s="3">
        <f t="shared" si="99"/>
        <v>5</v>
      </c>
      <c r="G509" s="3">
        <f t="shared" si="100"/>
        <v>11</v>
      </c>
      <c r="H509" s="3">
        <f t="shared" si="101"/>
        <v>16</v>
      </c>
      <c r="I509" s="3">
        <f t="shared" si="102"/>
        <v>30</v>
      </c>
      <c r="J509" s="3">
        <f t="shared" si="103"/>
        <v>3</v>
      </c>
      <c r="K509" s="3" t="str">
        <f>IF(AND(D509&gt;='Season Lookup'!$D$15,D509&lt;'Season Lookup'!$D$16),"Spring",IF(AND(D509&gt;='Season Lookup'!$D$16,D509&lt;'Season Lookup'!$D$17),"Summer",IF(AND(D509&gt;='Season Lookup'!$D$17,D509&lt;'Season Lookup'!$D$18),"Fall",IF(OR(D509&gt;='Season Lookup'!$D$18,D509&lt;'Season Lookup'!$D$15),"Winter"))))</f>
        <v>Spring</v>
      </c>
      <c r="L509" s="3" t="str">
        <f>VLOOKUP(F509,'Season Lookup'!$A$1:$B$13,2,0)</f>
        <v>Spring</v>
      </c>
      <c r="M509" t="s">
        <v>73</v>
      </c>
      <c r="N509" t="s">
        <v>13</v>
      </c>
      <c r="O509" t="s">
        <v>23</v>
      </c>
      <c r="P509" t="str">
        <f t="shared" si="104"/>
        <v>Yes</v>
      </c>
      <c r="Q509" t="str">
        <f t="shared" si="105"/>
        <v>No</v>
      </c>
      <c r="R509" t="str">
        <f t="shared" si="106"/>
        <v>No</v>
      </c>
      <c r="S509">
        <v>71</v>
      </c>
      <c r="T509" t="s">
        <v>760</v>
      </c>
      <c r="V509" t="str">
        <f t="shared" si="107"/>
        <v>Non Intersection</v>
      </c>
      <c r="W509" t="s">
        <v>1080</v>
      </c>
      <c r="X509">
        <v>42.369878</v>
      </c>
      <c r="Y509">
        <v>-71.087503999999996</v>
      </c>
      <c r="Z509" t="s">
        <v>1081</v>
      </c>
    </row>
    <row r="510" spans="1:26">
      <c r="A510">
        <v>24522</v>
      </c>
      <c r="B510" s="1">
        <v>40309.982638888891</v>
      </c>
      <c r="C510" s="1">
        <f t="shared" si="96"/>
        <v>40179</v>
      </c>
      <c r="D510" s="4">
        <f t="shared" si="97"/>
        <v>0.3611111111111111</v>
      </c>
      <c r="E510" s="3">
        <f t="shared" si="98"/>
        <v>2010</v>
      </c>
      <c r="F510" s="3">
        <f t="shared" si="99"/>
        <v>5</v>
      </c>
      <c r="G510" s="3">
        <f t="shared" si="100"/>
        <v>11</v>
      </c>
      <c r="H510" s="3">
        <f t="shared" si="101"/>
        <v>23</v>
      </c>
      <c r="I510" s="3">
        <f t="shared" si="102"/>
        <v>35</v>
      </c>
      <c r="J510" s="3">
        <f t="shared" si="103"/>
        <v>3</v>
      </c>
      <c r="K510" s="3" t="str">
        <f>IF(AND(D510&gt;='Season Lookup'!$D$15,D510&lt;'Season Lookup'!$D$16),"Spring",IF(AND(D510&gt;='Season Lookup'!$D$16,D510&lt;'Season Lookup'!$D$17),"Summer",IF(AND(D510&gt;='Season Lookup'!$D$17,D510&lt;'Season Lookup'!$D$18),"Fall",IF(OR(D510&gt;='Season Lookup'!$D$18,D510&lt;'Season Lookup'!$D$15),"Winter"))))</f>
        <v>Spring</v>
      </c>
      <c r="L510" s="3" t="str">
        <f>VLOOKUP(F510,'Season Lookup'!$A$1:$B$13,2,0)</f>
        <v>Spring</v>
      </c>
      <c r="M510" t="s">
        <v>73</v>
      </c>
      <c r="N510" t="s">
        <v>13</v>
      </c>
      <c r="O510" t="s">
        <v>35</v>
      </c>
      <c r="P510" t="str">
        <f t="shared" si="104"/>
        <v>Yes</v>
      </c>
      <c r="Q510" t="str">
        <f t="shared" si="105"/>
        <v>No</v>
      </c>
      <c r="R510" t="str">
        <f t="shared" si="106"/>
        <v>No</v>
      </c>
      <c r="S510">
        <v>411</v>
      </c>
      <c r="T510" t="s">
        <v>745</v>
      </c>
      <c r="V510" t="str">
        <f t="shared" si="107"/>
        <v>Non Intersection</v>
      </c>
      <c r="W510" t="s">
        <v>1082</v>
      </c>
      <c r="X510">
        <v>42.374851</v>
      </c>
      <c r="Y510">
        <v>-71.095115000000007</v>
      </c>
      <c r="Z510" t="s">
        <v>1083</v>
      </c>
    </row>
    <row r="511" spans="1:26">
      <c r="A511">
        <v>24189</v>
      </c>
      <c r="B511" s="1">
        <v>40310.326388888891</v>
      </c>
      <c r="C511" s="1">
        <f t="shared" si="96"/>
        <v>40179</v>
      </c>
      <c r="D511" s="4">
        <f t="shared" si="97"/>
        <v>0.36388888888888887</v>
      </c>
      <c r="E511" s="3">
        <f t="shared" si="98"/>
        <v>2010</v>
      </c>
      <c r="F511" s="3">
        <f t="shared" si="99"/>
        <v>5</v>
      </c>
      <c r="G511" s="3">
        <f t="shared" si="100"/>
        <v>12</v>
      </c>
      <c r="H511" s="3">
        <f t="shared" si="101"/>
        <v>7</v>
      </c>
      <c r="I511" s="3">
        <f t="shared" si="102"/>
        <v>50</v>
      </c>
      <c r="J511" s="3">
        <f t="shared" si="103"/>
        <v>4</v>
      </c>
      <c r="K511" s="3" t="str">
        <f>IF(AND(D511&gt;='Season Lookup'!$D$15,D511&lt;'Season Lookup'!$D$16),"Spring",IF(AND(D511&gt;='Season Lookup'!$D$16,D511&lt;'Season Lookup'!$D$17),"Summer",IF(AND(D511&gt;='Season Lookup'!$D$17,D511&lt;'Season Lookup'!$D$18),"Fall",IF(OR(D511&gt;='Season Lookup'!$D$18,D511&lt;'Season Lookup'!$D$15),"Winter"))))</f>
        <v>Spring</v>
      </c>
      <c r="L511" s="3" t="str">
        <f>VLOOKUP(F511,'Season Lookup'!$A$1:$B$13,2,0)</f>
        <v>Spring</v>
      </c>
      <c r="M511" t="s">
        <v>73</v>
      </c>
      <c r="N511" t="s">
        <v>13</v>
      </c>
      <c r="O511" t="s">
        <v>13</v>
      </c>
      <c r="P511" t="str">
        <f t="shared" si="104"/>
        <v>Yes</v>
      </c>
      <c r="Q511" t="str">
        <f t="shared" si="105"/>
        <v>No</v>
      </c>
      <c r="R511" t="str">
        <f t="shared" si="106"/>
        <v>No</v>
      </c>
      <c r="T511" t="s">
        <v>133</v>
      </c>
      <c r="U511" t="s">
        <v>342</v>
      </c>
      <c r="V511" t="str">
        <f t="shared" si="107"/>
        <v>Intersection</v>
      </c>
      <c r="W511" t="s">
        <v>1084</v>
      </c>
      <c r="X511">
        <v>42.368301000000002</v>
      </c>
      <c r="Y511">
        <v>-71.101742999999999</v>
      </c>
      <c r="Z511" t="s">
        <v>885</v>
      </c>
    </row>
    <row r="512" spans="1:26">
      <c r="A512">
        <v>24191</v>
      </c>
      <c r="B512" s="1">
        <v>40310.604155092595</v>
      </c>
      <c r="C512" s="1">
        <f t="shared" si="96"/>
        <v>40179</v>
      </c>
      <c r="D512" s="4">
        <f t="shared" si="97"/>
        <v>0.36388888888888887</v>
      </c>
      <c r="E512" s="3">
        <f t="shared" si="98"/>
        <v>2010</v>
      </c>
      <c r="F512" s="3">
        <f t="shared" si="99"/>
        <v>5</v>
      </c>
      <c r="G512" s="3">
        <f t="shared" si="100"/>
        <v>12</v>
      </c>
      <c r="H512" s="3">
        <f t="shared" si="101"/>
        <v>14</v>
      </c>
      <c r="I512" s="3">
        <f t="shared" si="102"/>
        <v>29</v>
      </c>
      <c r="J512" s="3">
        <f t="shared" si="103"/>
        <v>4</v>
      </c>
      <c r="K512" s="3" t="str">
        <f>IF(AND(D512&gt;='Season Lookup'!$D$15,D512&lt;'Season Lookup'!$D$16),"Spring",IF(AND(D512&gt;='Season Lookup'!$D$16,D512&lt;'Season Lookup'!$D$17),"Summer",IF(AND(D512&gt;='Season Lookup'!$D$17,D512&lt;'Season Lookup'!$D$18),"Fall",IF(OR(D512&gt;='Season Lookup'!$D$18,D512&lt;'Season Lookup'!$D$15),"Winter"))))</f>
        <v>Spring</v>
      </c>
      <c r="L512" s="3" t="str">
        <f>VLOOKUP(F512,'Season Lookup'!$A$1:$B$13,2,0)</f>
        <v>Spring</v>
      </c>
      <c r="M512" t="s">
        <v>82</v>
      </c>
      <c r="N512" t="s">
        <v>35</v>
      </c>
      <c r="O512" t="s">
        <v>1085</v>
      </c>
      <c r="P512" t="str">
        <f t="shared" si="104"/>
        <v>Yes</v>
      </c>
      <c r="Q512" t="str">
        <f t="shared" si="105"/>
        <v>No</v>
      </c>
      <c r="R512" t="str">
        <f t="shared" si="106"/>
        <v>No</v>
      </c>
      <c r="S512">
        <v>14</v>
      </c>
      <c r="T512" t="s">
        <v>685</v>
      </c>
      <c r="V512" t="str">
        <f t="shared" si="107"/>
        <v>Non Intersection</v>
      </c>
      <c r="W512" t="s">
        <v>1086</v>
      </c>
      <c r="X512">
        <v>42.372543</v>
      </c>
      <c r="Y512">
        <v>-71.088082</v>
      </c>
      <c r="Z512" t="s">
        <v>1087</v>
      </c>
    </row>
    <row r="513" spans="1:26">
      <c r="A513">
        <v>24192</v>
      </c>
      <c r="B513" s="1">
        <v>40310.916655092595</v>
      </c>
      <c r="C513" s="1">
        <f t="shared" si="96"/>
        <v>40179</v>
      </c>
      <c r="D513" s="4">
        <f t="shared" si="97"/>
        <v>0.36388888888888887</v>
      </c>
      <c r="E513" s="3">
        <f t="shared" si="98"/>
        <v>2010</v>
      </c>
      <c r="F513" s="3">
        <f t="shared" si="99"/>
        <v>5</v>
      </c>
      <c r="G513" s="3">
        <f t="shared" si="100"/>
        <v>12</v>
      </c>
      <c r="H513" s="3">
        <f t="shared" si="101"/>
        <v>21</v>
      </c>
      <c r="I513" s="3">
        <f t="shared" si="102"/>
        <v>59</v>
      </c>
      <c r="J513" s="3">
        <f t="shared" si="103"/>
        <v>4</v>
      </c>
      <c r="K513" s="3" t="str">
        <f>IF(AND(D513&gt;='Season Lookup'!$D$15,D513&lt;'Season Lookup'!$D$16),"Spring",IF(AND(D513&gt;='Season Lookup'!$D$16,D513&lt;'Season Lookup'!$D$17),"Summer",IF(AND(D513&gt;='Season Lookup'!$D$17,D513&lt;'Season Lookup'!$D$18),"Fall",IF(OR(D513&gt;='Season Lookup'!$D$18,D513&lt;'Season Lookup'!$D$15),"Winter"))))</f>
        <v>Spring</v>
      </c>
      <c r="L513" s="3" t="str">
        <f>VLOOKUP(F513,'Season Lookup'!$A$1:$B$13,2,0)</f>
        <v>Spring</v>
      </c>
      <c r="M513" t="s">
        <v>82</v>
      </c>
      <c r="N513" t="s">
        <v>13</v>
      </c>
      <c r="O513" t="s">
        <v>13</v>
      </c>
      <c r="P513" t="str">
        <f t="shared" si="104"/>
        <v>Yes</v>
      </c>
      <c r="Q513" t="str">
        <f t="shared" si="105"/>
        <v>No</v>
      </c>
      <c r="R513" t="str">
        <f t="shared" si="106"/>
        <v>No</v>
      </c>
      <c r="T513" t="s">
        <v>14</v>
      </c>
      <c r="U513" t="s">
        <v>1088</v>
      </c>
      <c r="V513" t="str">
        <f t="shared" si="107"/>
        <v>Intersection</v>
      </c>
      <c r="W513" t="s">
        <v>1089</v>
      </c>
      <c r="X513">
        <v>42.365972999999997</v>
      </c>
      <c r="Y513">
        <v>-71.104675</v>
      </c>
      <c r="Z513" t="s">
        <v>1090</v>
      </c>
    </row>
    <row r="514" spans="1:26">
      <c r="A514">
        <v>24193</v>
      </c>
      <c r="B514" s="1">
        <v>40310.85832175926</v>
      </c>
      <c r="C514" s="1">
        <f t="shared" si="96"/>
        <v>40179</v>
      </c>
      <c r="D514" s="4">
        <f t="shared" si="97"/>
        <v>0.36388888888888887</v>
      </c>
      <c r="E514" s="3">
        <f t="shared" si="98"/>
        <v>2010</v>
      </c>
      <c r="F514" s="3">
        <f t="shared" si="99"/>
        <v>5</v>
      </c>
      <c r="G514" s="3">
        <f t="shared" si="100"/>
        <v>12</v>
      </c>
      <c r="H514" s="3">
        <f t="shared" si="101"/>
        <v>20</v>
      </c>
      <c r="I514" s="3">
        <f t="shared" si="102"/>
        <v>35</v>
      </c>
      <c r="J514" s="3">
        <f t="shared" si="103"/>
        <v>4</v>
      </c>
      <c r="K514" s="3" t="str">
        <f>IF(AND(D514&gt;='Season Lookup'!$D$15,D514&lt;'Season Lookup'!$D$16),"Spring",IF(AND(D514&gt;='Season Lookup'!$D$16,D514&lt;'Season Lookup'!$D$17),"Summer",IF(AND(D514&gt;='Season Lookup'!$D$17,D514&lt;'Season Lookup'!$D$18),"Fall",IF(OR(D514&gt;='Season Lookup'!$D$18,D514&lt;'Season Lookup'!$D$15),"Winter"))))</f>
        <v>Spring</v>
      </c>
      <c r="L514" s="3" t="str">
        <f>VLOOKUP(F514,'Season Lookup'!$A$1:$B$13,2,0)</f>
        <v>Spring</v>
      </c>
      <c r="M514" t="s">
        <v>82</v>
      </c>
      <c r="N514" t="s">
        <v>13</v>
      </c>
      <c r="O514" t="s">
        <v>23</v>
      </c>
      <c r="P514" t="str">
        <f t="shared" si="104"/>
        <v>Yes</v>
      </c>
      <c r="Q514" t="str">
        <f t="shared" si="105"/>
        <v>No</v>
      </c>
      <c r="R514" t="str">
        <f t="shared" si="106"/>
        <v>No</v>
      </c>
      <c r="S514">
        <v>599</v>
      </c>
      <c r="T514" t="s">
        <v>19</v>
      </c>
      <c r="V514" t="str">
        <f t="shared" si="107"/>
        <v>Non Intersection</v>
      </c>
      <c r="W514" t="s">
        <v>1091</v>
      </c>
      <c r="X514">
        <v>42.371949000000001</v>
      </c>
      <c r="Y514">
        <v>-71.086113999999995</v>
      </c>
      <c r="Z514" t="s">
        <v>1092</v>
      </c>
    </row>
    <row r="515" spans="1:26">
      <c r="A515">
        <v>24194</v>
      </c>
      <c r="B515" s="1">
        <v>40311.385405092595</v>
      </c>
      <c r="C515" s="1">
        <f t="shared" si="96"/>
        <v>40179</v>
      </c>
      <c r="D515" s="4">
        <f t="shared" si="97"/>
        <v>0.36666666666666664</v>
      </c>
      <c r="E515" s="3">
        <f t="shared" si="98"/>
        <v>2010</v>
      </c>
      <c r="F515" s="3">
        <f t="shared" si="99"/>
        <v>5</v>
      </c>
      <c r="G515" s="3">
        <f t="shared" si="100"/>
        <v>13</v>
      </c>
      <c r="H515" s="3">
        <f t="shared" si="101"/>
        <v>9</v>
      </c>
      <c r="I515" s="3">
        <f t="shared" si="102"/>
        <v>14</v>
      </c>
      <c r="J515" s="3">
        <f t="shared" si="103"/>
        <v>5</v>
      </c>
      <c r="K515" s="3" t="str">
        <f>IF(AND(D515&gt;='Season Lookup'!$D$15,D515&lt;'Season Lookup'!$D$16),"Spring",IF(AND(D515&gt;='Season Lookup'!$D$16,D515&lt;'Season Lookup'!$D$17),"Summer",IF(AND(D515&gt;='Season Lookup'!$D$17,D515&lt;'Season Lookup'!$D$18),"Fall",IF(OR(D515&gt;='Season Lookup'!$D$18,D515&lt;'Season Lookup'!$D$15),"Winter"))))</f>
        <v>Spring</v>
      </c>
      <c r="L515" s="3" t="str">
        <f>VLOOKUP(F515,'Season Lookup'!$A$1:$B$13,2,0)</f>
        <v>Spring</v>
      </c>
      <c r="M515" t="s">
        <v>78</v>
      </c>
      <c r="N515" t="s">
        <v>13</v>
      </c>
      <c r="O515" t="s">
        <v>23</v>
      </c>
      <c r="P515" t="str">
        <f t="shared" si="104"/>
        <v>Yes</v>
      </c>
      <c r="Q515" t="str">
        <f t="shared" si="105"/>
        <v>No</v>
      </c>
      <c r="R515" t="str">
        <f t="shared" si="106"/>
        <v>No</v>
      </c>
      <c r="S515">
        <v>420</v>
      </c>
      <c r="T515" t="s">
        <v>105</v>
      </c>
      <c r="V515" t="str">
        <f t="shared" si="107"/>
        <v>Non Intersection</v>
      </c>
      <c r="W515" t="s">
        <v>1093</v>
      </c>
      <c r="X515">
        <v>42.372615000000003</v>
      </c>
      <c r="Y515">
        <v>-71.109719999999996</v>
      </c>
      <c r="Z515" t="s">
        <v>1094</v>
      </c>
    </row>
    <row r="516" spans="1:26">
      <c r="A516">
        <v>24195</v>
      </c>
      <c r="B516" s="1">
        <v>40311.461793981478</v>
      </c>
      <c r="C516" s="1">
        <f t="shared" si="96"/>
        <v>40179</v>
      </c>
      <c r="D516" s="4">
        <f t="shared" si="97"/>
        <v>0.36666666666666664</v>
      </c>
      <c r="E516" s="3">
        <f t="shared" si="98"/>
        <v>2010</v>
      </c>
      <c r="F516" s="3">
        <f t="shared" si="99"/>
        <v>5</v>
      </c>
      <c r="G516" s="3">
        <f t="shared" si="100"/>
        <v>13</v>
      </c>
      <c r="H516" s="3">
        <f t="shared" si="101"/>
        <v>11</v>
      </c>
      <c r="I516" s="3">
        <f t="shared" si="102"/>
        <v>4</v>
      </c>
      <c r="J516" s="3">
        <f t="shared" si="103"/>
        <v>5</v>
      </c>
      <c r="K516" s="3" t="str">
        <f>IF(AND(D516&gt;='Season Lookup'!$D$15,D516&lt;'Season Lookup'!$D$16),"Spring",IF(AND(D516&gt;='Season Lookup'!$D$16,D516&lt;'Season Lookup'!$D$17),"Summer",IF(AND(D516&gt;='Season Lookup'!$D$17,D516&lt;'Season Lookup'!$D$18),"Fall",IF(OR(D516&gt;='Season Lookup'!$D$18,D516&lt;'Season Lookup'!$D$15),"Winter"))))</f>
        <v>Spring</v>
      </c>
      <c r="L516" s="3" t="str">
        <f>VLOOKUP(F516,'Season Lookup'!$A$1:$B$13,2,0)</f>
        <v>Spring</v>
      </c>
      <c r="M516" t="s">
        <v>78</v>
      </c>
      <c r="N516" t="s">
        <v>13</v>
      </c>
      <c r="O516" t="s">
        <v>13</v>
      </c>
      <c r="P516" t="str">
        <f t="shared" si="104"/>
        <v>Yes</v>
      </c>
      <c r="Q516" t="str">
        <f t="shared" si="105"/>
        <v>No</v>
      </c>
      <c r="R516" t="str">
        <f t="shared" si="106"/>
        <v>No</v>
      </c>
      <c r="S516">
        <v>725</v>
      </c>
      <c r="T516" t="s">
        <v>186</v>
      </c>
      <c r="V516" t="str">
        <f t="shared" si="107"/>
        <v>Non Intersection</v>
      </c>
      <c r="W516" t="s">
        <v>617</v>
      </c>
      <c r="X516">
        <v>42.390473999999998</v>
      </c>
      <c r="Y516">
        <v>-71.152218000000005</v>
      </c>
      <c r="Z516" t="s">
        <v>618</v>
      </c>
    </row>
    <row r="517" spans="1:26">
      <c r="A517">
        <v>24196</v>
      </c>
      <c r="B517" s="1">
        <v>40311.4375</v>
      </c>
      <c r="C517" s="1">
        <f t="shared" si="96"/>
        <v>40179</v>
      </c>
      <c r="D517" s="4">
        <f t="shared" si="97"/>
        <v>0.36666666666666664</v>
      </c>
      <c r="E517" s="3">
        <f t="shared" si="98"/>
        <v>2010</v>
      </c>
      <c r="F517" s="3">
        <f t="shared" si="99"/>
        <v>5</v>
      </c>
      <c r="G517" s="3">
        <f t="shared" si="100"/>
        <v>13</v>
      </c>
      <c r="H517" s="3">
        <f t="shared" si="101"/>
        <v>10</v>
      </c>
      <c r="I517" s="3">
        <f t="shared" si="102"/>
        <v>30</v>
      </c>
      <c r="J517" s="3">
        <f t="shared" si="103"/>
        <v>5</v>
      </c>
      <c r="K517" s="3" t="str">
        <f>IF(AND(D517&gt;='Season Lookup'!$D$15,D517&lt;'Season Lookup'!$D$16),"Spring",IF(AND(D517&gt;='Season Lookup'!$D$16,D517&lt;'Season Lookup'!$D$17),"Summer",IF(AND(D517&gt;='Season Lookup'!$D$17,D517&lt;'Season Lookup'!$D$18),"Fall",IF(OR(D517&gt;='Season Lookup'!$D$18,D517&lt;'Season Lookup'!$D$15),"Winter"))))</f>
        <v>Spring</v>
      </c>
      <c r="L517" s="3" t="str">
        <f>VLOOKUP(F517,'Season Lookup'!$A$1:$B$13,2,0)</f>
        <v>Spring</v>
      </c>
      <c r="M517" t="s">
        <v>78</v>
      </c>
      <c r="N517" t="s">
        <v>13</v>
      </c>
      <c r="O517" t="s">
        <v>13</v>
      </c>
      <c r="P517" t="str">
        <f t="shared" si="104"/>
        <v>Yes</v>
      </c>
      <c r="Q517" t="str">
        <f t="shared" si="105"/>
        <v>No</v>
      </c>
      <c r="R517" t="str">
        <f t="shared" si="106"/>
        <v>No</v>
      </c>
      <c r="S517">
        <v>50</v>
      </c>
      <c r="T517" t="s">
        <v>1095</v>
      </c>
      <c r="V517" t="str">
        <f t="shared" si="107"/>
        <v>Non Intersection</v>
      </c>
      <c r="W517" t="s">
        <v>1096</v>
      </c>
      <c r="X517">
        <v>42.400441999999998</v>
      </c>
      <c r="Y517">
        <v>-71.132195999999993</v>
      </c>
      <c r="Z517" t="s">
        <v>1097</v>
      </c>
    </row>
    <row r="518" spans="1:26">
      <c r="A518">
        <v>24197</v>
      </c>
      <c r="B518" s="1">
        <v>40311.283321759256</v>
      </c>
      <c r="C518" s="1">
        <f t="shared" si="96"/>
        <v>40179</v>
      </c>
      <c r="D518" s="4">
        <f t="shared" si="97"/>
        <v>0.36666666666666664</v>
      </c>
      <c r="E518" s="3">
        <f t="shared" si="98"/>
        <v>2010</v>
      </c>
      <c r="F518" s="3">
        <f t="shared" si="99"/>
        <v>5</v>
      </c>
      <c r="G518" s="3">
        <f t="shared" si="100"/>
        <v>13</v>
      </c>
      <c r="H518" s="3">
        <f t="shared" si="101"/>
        <v>6</v>
      </c>
      <c r="I518" s="3">
        <f t="shared" si="102"/>
        <v>47</v>
      </c>
      <c r="J518" s="3">
        <f t="shared" si="103"/>
        <v>5</v>
      </c>
      <c r="K518" s="3" t="str">
        <f>IF(AND(D518&gt;='Season Lookup'!$D$15,D518&lt;'Season Lookup'!$D$16),"Spring",IF(AND(D518&gt;='Season Lookup'!$D$16,D518&lt;'Season Lookup'!$D$17),"Summer",IF(AND(D518&gt;='Season Lookup'!$D$17,D518&lt;'Season Lookup'!$D$18),"Fall",IF(OR(D518&gt;='Season Lookup'!$D$18,D518&lt;'Season Lookup'!$D$15),"Winter"))))</f>
        <v>Spring</v>
      </c>
      <c r="L518" s="3" t="str">
        <f>VLOOKUP(F518,'Season Lookup'!$A$1:$B$13,2,0)</f>
        <v>Spring</v>
      </c>
      <c r="M518" t="s">
        <v>78</v>
      </c>
      <c r="N518" t="s">
        <v>35</v>
      </c>
      <c r="O518" t="s">
        <v>36</v>
      </c>
      <c r="P518" t="str">
        <f t="shared" si="104"/>
        <v>Yes</v>
      </c>
      <c r="Q518" t="str">
        <f t="shared" si="105"/>
        <v>No</v>
      </c>
      <c r="R518" t="str">
        <f t="shared" si="106"/>
        <v>No</v>
      </c>
      <c r="S518">
        <v>330</v>
      </c>
      <c r="T518" t="s">
        <v>41</v>
      </c>
      <c r="V518" t="str">
        <f t="shared" si="107"/>
        <v>Non Intersection</v>
      </c>
      <c r="W518" t="s">
        <v>1098</v>
      </c>
      <c r="X518">
        <v>42.361815</v>
      </c>
      <c r="Y518">
        <v>-71.114017000000004</v>
      </c>
      <c r="Z518" t="s">
        <v>1099</v>
      </c>
    </row>
    <row r="519" spans="1:26">
      <c r="A519">
        <v>24198</v>
      </c>
      <c r="B519" s="1">
        <v>40311.614583333336</v>
      </c>
      <c r="C519" s="1">
        <f t="shared" si="96"/>
        <v>40179</v>
      </c>
      <c r="D519" s="4">
        <f t="shared" si="97"/>
        <v>0.36666666666666664</v>
      </c>
      <c r="E519" s="3">
        <f t="shared" si="98"/>
        <v>2010</v>
      </c>
      <c r="F519" s="3">
        <f t="shared" si="99"/>
        <v>5</v>
      </c>
      <c r="G519" s="3">
        <f t="shared" si="100"/>
        <v>13</v>
      </c>
      <c r="H519" s="3">
        <f t="shared" si="101"/>
        <v>14</v>
      </c>
      <c r="I519" s="3">
        <f t="shared" si="102"/>
        <v>45</v>
      </c>
      <c r="J519" s="3">
        <f t="shared" si="103"/>
        <v>5</v>
      </c>
      <c r="K519" s="3" t="str">
        <f>IF(AND(D519&gt;='Season Lookup'!$D$15,D519&lt;'Season Lookup'!$D$16),"Spring",IF(AND(D519&gt;='Season Lookup'!$D$16,D519&lt;'Season Lookup'!$D$17),"Summer",IF(AND(D519&gt;='Season Lookup'!$D$17,D519&lt;'Season Lookup'!$D$18),"Fall",IF(OR(D519&gt;='Season Lookup'!$D$18,D519&lt;'Season Lookup'!$D$15),"Winter"))))</f>
        <v>Spring</v>
      </c>
      <c r="L519" s="3" t="str">
        <f>VLOOKUP(F519,'Season Lookup'!$A$1:$B$13,2,0)</f>
        <v>Spring</v>
      </c>
      <c r="M519" t="s">
        <v>78</v>
      </c>
      <c r="N519" t="s">
        <v>13</v>
      </c>
      <c r="O519" t="s">
        <v>132</v>
      </c>
      <c r="P519" t="str">
        <f t="shared" si="104"/>
        <v>Yes</v>
      </c>
      <c r="Q519" t="str">
        <f t="shared" si="105"/>
        <v>Yes</v>
      </c>
      <c r="R519" t="str">
        <f t="shared" si="106"/>
        <v>No</v>
      </c>
      <c r="S519">
        <v>657</v>
      </c>
      <c r="T519" t="s">
        <v>19</v>
      </c>
      <c r="V519" t="str">
        <f t="shared" si="107"/>
        <v>Non Intersection</v>
      </c>
      <c r="W519" t="s">
        <v>1100</v>
      </c>
      <c r="X519">
        <v>42.372069000000003</v>
      </c>
      <c r="Y519">
        <v>-71.087290999999993</v>
      </c>
      <c r="Z519" t="s">
        <v>1101</v>
      </c>
    </row>
    <row r="520" spans="1:26">
      <c r="A520">
        <v>24199</v>
      </c>
      <c r="B520" s="1">
        <v>40312.451388888891</v>
      </c>
      <c r="C520" s="1">
        <f t="shared" si="96"/>
        <v>40179</v>
      </c>
      <c r="D520" s="4">
        <f t="shared" si="97"/>
        <v>0.36944444444444446</v>
      </c>
      <c r="E520" s="3">
        <f t="shared" si="98"/>
        <v>2010</v>
      </c>
      <c r="F520" s="3">
        <f t="shared" si="99"/>
        <v>5</v>
      </c>
      <c r="G520" s="3">
        <f t="shared" si="100"/>
        <v>14</v>
      </c>
      <c r="H520" s="3">
        <f t="shared" si="101"/>
        <v>10</v>
      </c>
      <c r="I520" s="3">
        <f t="shared" si="102"/>
        <v>50</v>
      </c>
      <c r="J520" s="3">
        <f t="shared" si="103"/>
        <v>6</v>
      </c>
      <c r="K520" s="3" t="str">
        <f>IF(AND(D520&gt;='Season Lookup'!$D$15,D520&lt;'Season Lookup'!$D$16),"Spring",IF(AND(D520&gt;='Season Lookup'!$D$16,D520&lt;'Season Lookup'!$D$17),"Summer",IF(AND(D520&gt;='Season Lookup'!$D$17,D520&lt;'Season Lookup'!$D$18),"Fall",IF(OR(D520&gt;='Season Lookup'!$D$18,D520&lt;'Season Lookup'!$D$15),"Winter"))))</f>
        <v>Spring</v>
      </c>
      <c r="L520" s="3" t="str">
        <f>VLOOKUP(F520,'Season Lookup'!$A$1:$B$13,2,0)</f>
        <v>Spring</v>
      </c>
      <c r="M520" t="s">
        <v>12</v>
      </c>
      <c r="N520" t="s">
        <v>13</v>
      </c>
      <c r="O520" t="s">
        <v>13</v>
      </c>
      <c r="P520" t="str">
        <f t="shared" si="104"/>
        <v>Yes</v>
      </c>
      <c r="Q520" t="str">
        <f t="shared" si="105"/>
        <v>No</v>
      </c>
      <c r="R520" t="str">
        <f t="shared" si="106"/>
        <v>No</v>
      </c>
      <c r="S520">
        <v>405</v>
      </c>
      <c r="T520" t="s">
        <v>745</v>
      </c>
      <c r="V520" t="str">
        <f t="shared" si="107"/>
        <v>Non Intersection</v>
      </c>
      <c r="W520" t="s">
        <v>1102</v>
      </c>
      <c r="X520">
        <v>42.374172000000002</v>
      </c>
      <c r="Y520">
        <v>-71.095710999999994</v>
      </c>
      <c r="Z520" t="s">
        <v>1103</v>
      </c>
    </row>
    <row r="521" spans="1:26">
      <c r="A521">
        <v>24200</v>
      </c>
      <c r="B521" s="1">
        <v>40313.395833333336</v>
      </c>
      <c r="C521" s="1">
        <f t="shared" si="96"/>
        <v>40179</v>
      </c>
      <c r="D521" s="4">
        <f t="shared" si="97"/>
        <v>0.37222222222222223</v>
      </c>
      <c r="E521" s="3">
        <f t="shared" si="98"/>
        <v>2010</v>
      </c>
      <c r="F521" s="3">
        <f t="shared" si="99"/>
        <v>5</v>
      </c>
      <c r="G521" s="3">
        <f t="shared" si="100"/>
        <v>15</v>
      </c>
      <c r="H521" s="3">
        <f t="shared" si="101"/>
        <v>9</v>
      </c>
      <c r="I521" s="3">
        <f t="shared" si="102"/>
        <v>30</v>
      </c>
      <c r="J521" s="3">
        <f t="shared" si="103"/>
        <v>7</v>
      </c>
      <c r="K521" s="3" t="str">
        <f>IF(AND(D521&gt;='Season Lookup'!$D$15,D521&lt;'Season Lookup'!$D$16),"Spring",IF(AND(D521&gt;='Season Lookup'!$D$16,D521&lt;'Season Lookup'!$D$17),"Summer",IF(AND(D521&gt;='Season Lookup'!$D$17,D521&lt;'Season Lookup'!$D$18),"Fall",IF(OR(D521&gt;='Season Lookup'!$D$18,D521&lt;'Season Lookup'!$D$15),"Winter"))))</f>
        <v>Spring</v>
      </c>
      <c r="L521" s="3" t="str">
        <f>VLOOKUP(F521,'Season Lookup'!$A$1:$B$13,2,0)</f>
        <v>Spring</v>
      </c>
      <c r="M521" t="s">
        <v>31</v>
      </c>
      <c r="N521" t="s">
        <v>13</v>
      </c>
      <c r="O521" t="s">
        <v>13</v>
      </c>
      <c r="P521" t="str">
        <f t="shared" si="104"/>
        <v>Yes</v>
      </c>
      <c r="Q521" t="str">
        <f t="shared" si="105"/>
        <v>No</v>
      </c>
      <c r="R521" t="str">
        <f t="shared" si="106"/>
        <v>No</v>
      </c>
      <c r="T521" t="s">
        <v>757</v>
      </c>
      <c r="U521" t="s">
        <v>41</v>
      </c>
      <c r="V521" t="str">
        <f t="shared" si="107"/>
        <v>Intersection</v>
      </c>
      <c r="W521" t="s">
        <v>1104</v>
      </c>
      <c r="X521">
        <v>42.362009</v>
      </c>
      <c r="Y521">
        <v>-71.114306999999997</v>
      </c>
      <c r="Z521" t="s">
        <v>759</v>
      </c>
    </row>
    <row r="522" spans="1:26">
      <c r="A522">
        <v>24201</v>
      </c>
      <c r="B522" s="1">
        <v>40313.822905092595</v>
      </c>
      <c r="C522" s="1">
        <f t="shared" si="96"/>
        <v>40179</v>
      </c>
      <c r="D522" s="4">
        <f t="shared" si="97"/>
        <v>0.37222222222222223</v>
      </c>
      <c r="E522" s="3">
        <f t="shared" si="98"/>
        <v>2010</v>
      </c>
      <c r="F522" s="3">
        <f t="shared" si="99"/>
        <v>5</v>
      </c>
      <c r="G522" s="3">
        <f t="shared" si="100"/>
        <v>15</v>
      </c>
      <c r="H522" s="3">
        <f t="shared" si="101"/>
        <v>19</v>
      </c>
      <c r="I522" s="3">
        <f t="shared" si="102"/>
        <v>44</v>
      </c>
      <c r="J522" s="3">
        <f t="shared" si="103"/>
        <v>7</v>
      </c>
      <c r="K522" s="3" t="str">
        <f>IF(AND(D522&gt;='Season Lookup'!$D$15,D522&lt;'Season Lookup'!$D$16),"Spring",IF(AND(D522&gt;='Season Lookup'!$D$16,D522&lt;'Season Lookup'!$D$17),"Summer",IF(AND(D522&gt;='Season Lookup'!$D$17,D522&lt;'Season Lookup'!$D$18),"Fall",IF(OR(D522&gt;='Season Lookup'!$D$18,D522&lt;'Season Lookup'!$D$15),"Winter"))))</f>
        <v>Spring</v>
      </c>
      <c r="L522" s="3" t="str">
        <f>VLOOKUP(F522,'Season Lookup'!$A$1:$B$13,2,0)</f>
        <v>Spring</v>
      </c>
      <c r="M522" t="s">
        <v>31</v>
      </c>
      <c r="N522" t="s">
        <v>13</v>
      </c>
      <c r="O522" t="s">
        <v>23</v>
      </c>
      <c r="P522" t="str">
        <f t="shared" si="104"/>
        <v>Yes</v>
      </c>
      <c r="Q522" t="str">
        <f t="shared" si="105"/>
        <v>No</v>
      </c>
      <c r="R522" t="str">
        <f t="shared" si="106"/>
        <v>No</v>
      </c>
      <c r="S522">
        <v>1334</v>
      </c>
      <c r="T522" t="s">
        <v>19</v>
      </c>
      <c r="V522" t="str">
        <f t="shared" si="107"/>
        <v>Non Intersection</v>
      </c>
      <c r="W522" t="s">
        <v>1105</v>
      </c>
      <c r="X522">
        <v>42.373493000000003</v>
      </c>
      <c r="Y522">
        <v>-71.099759000000006</v>
      </c>
      <c r="Z522" t="s">
        <v>1106</v>
      </c>
    </row>
    <row r="523" spans="1:26">
      <c r="A523">
        <v>24202</v>
      </c>
      <c r="B523" s="1">
        <v>40313.875</v>
      </c>
      <c r="C523" s="1">
        <f t="shared" si="96"/>
        <v>40179</v>
      </c>
      <c r="D523" s="4">
        <f t="shared" si="97"/>
        <v>0.37222222222222223</v>
      </c>
      <c r="E523" s="3">
        <f t="shared" si="98"/>
        <v>2010</v>
      </c>
      <c r="F523" s="3">
        <f t="shared" si="99"/>
        <v>5</v>
      </c>
      <c r="G523" s="3">
        <f t="shared" si="100"/>
        <v>15</v>
      </c>
      <c r="H523" s="3">
        <f t="shared" si="101"/>
        <v>21</v>
      </c>
      <c r="I523" s="3">
        <f t="shared" si="102"/>
        <v>0</v>
      </c>
      <c r="J523" s="3">
        <f t="shared" si="103"/>
        <v>7</v>
      </c>
      <c r="K523" s="3" t="str">
        <f>IF(AND(D523&gt;='Season Lookup'!$D$15,D523&lt;'Season Lookup'!$D$16),"Spring",IF(AND(D523&gt;='Season Lookup'!$D$16,D523&lt;'Season Lookup'!$D$17),"Summer",IF(AND(D523&gt;='Season Lookup'!$D$17,D523&lt;'Season Lookup'!$D$18),"Fall",IF(OR(D523&gt;='Season Lookup'!$D$18,D523&lt;'Season Lookup'!$D$15),"Winter"))))</f>
        <v>Spring</v>
      </c>
      <c r="L523" s="3" t="str">
        <f>VLOOKUP(F523,'Season Lookup'!$A$1:$B$13,2,0)</f>
        <v>Spring</v>
      </c>
      <c r="M523" t="s">
        <v>31</v>
      </c>
      <c r="N523" t="s">
        <v>18</v>
      </c>
      <c r="O523" t="s">
        <v>13</v>
      </c>
      <c r="P523" t="str">
        <f t="shared" si="104"/>
        <v>Yes</v>
      </c>
      <c r="Q523" t="str">
        <f t="shared" si="105"/>
        <v>No</v>
      </c>
      <c r="R523" t="str">
        <f t="shared" si="106"/>
        <v>No</v>
      </c>
      <c r="T523" t="s">
        <v>14</v>
      </c>
      <c r="U523" t="s">
        <v>70</v>
      </c>
      <c r="V523" t="str">
        <f t="shared" si="107"/>
        <v>Intersection</v>
      </c>
      <c r="W523" t="s">
        <v>855</v>
      </c>
      <c r="X523">
        <v>42.364710000000002</v>
      </c>
      <c r="Y523">
        <v>-71.102566999999993</v>
      </c>
      <c r="Z523" t="s">
        <v>856</v>
      </c>
    </row>
    <row r="524" spans="1:26">
      <c r="A524">
        <v>24203</v>
      </c>
      <c r="B524" s="1">
        <v>40314.615266203706</v>
      </c>
      <c r="C524" s="1">
        <f t="shared" si="96"/>
        <v>40179</v>
      </c>
      <c r="D524" s="4">
        <f t="shared" si="97"/>
        <v>0.375</v>
      </c>
      <c r="E524" s="3">
        <f t="shared" si="98"/>
        <v>2010</v>
      </c>
      <c r="F524" s="3">
        <f t="shared" si="99"/>
        <v>5</v>
      </c>
      <c r="G524" s="3">
        <f t="shared" si="100"/>
        <v>16</v>
      </c>
      <c r="H524" s="3">
        <f t="shared" si="101"/>
        <v>14</v>
      </c>
      <c r="I524" s="3">
        <f t="shared" si="102"/>
        <v>45</v>
      </c>
      <c r="J524" s="3">
        <f t="shared" si="103"/>
        <v>1</v>
      </c>
      <c r="K524" s="3" t="str">
        <f>IF(AND(D524&gt;='Season Lookup'!$D$15,D524&lt;'Season Lookup'!$D$16),"Spring",IF(AND(D524&gt;='Season Lookup'!$D$16,D524&lt;'Season Lookup'!$D$17),"Summer",IF(AND(D524&gt;='Season Lookup'!$D$17,D524&lt;'Season Lookup'!$D$18),"Fall",IF(OR(D524&gt;='Season Lookup'!$D$18,D524&lt;'Season Lookup'!$D$15),"Winter"))))</f>
        <v>Spring</v>
      </c>
      <c r="L524" s="3" t="str">
        <f>VLOOKUP(F524,'Season Lookup'!$A$1:$B$13,2,0)</f>
        <v>Spring</v>
      </c>
      <c r="M524" t="s">
        <v>48</v>
      </c>
      <c r="N524" t="s">
        <v>13</v>
      </c>
      <c r="O524" t="s">
        <v>13</v>
      </c>
      <c r="P524" t="str">
        <f t="shared" si="104"/>
        <v>Yes</v>
      </c>
      <c r="Q524" t="str">
        <f t="shared" si="105"/>
        <v>No</v>
      </c>
      <c r="R524" t="str">
        <f t="shared" si="106"/>
        <v>No</v>
      </c>
      <c r="T524" t="s">
        <v>1024</v>
      </c>
      <c r="U524" t="s">
        <v>42</v>
      </c>
      <c r="V524" t="str">
        <f t="shared" si="107"/>
        <v>Intersection</v>
      </c>
      <c r="W524" t="s">
        <v>1107</v>
      </c>
      <c r="X524">
        <v>42.367941999999999</v>
      </c>
      <c r="Y524">
        <v>-71.113525999999993</v>
      </c>
      <c r="Z524" t="s">
        <v>1108</v>
      </c>
    </row>
    <row r="525" spans="1:26">
      <c r="A525">
        <v>24204</v>
      </c>
      <c r="B525" s="1">
        <v>40314.638888888891</v>
      </c>
      <c r="C525" s="1">
        <f t="shared" si="96"/>
        <v>40179</v>
      </c>
      <c r="D525" s="4">
        <f t="shared" si="97"/>
        <v>0.375</v>
      </c>
      <c r="E525" s="3">
        <f t="shared" si="98"/>
        <v>2010</v>
      </c>
      <c r="F525" s="3">
        <f t="shared" si="99"/>
        <v>5</v>
      </c>
      <c r="G525" s="3">
        <f t="shared" si="100"/>
        <v>16</v>
      </c>
      <c r="H525" s="3">
        <f t="shared" si="101"/>
        <v>15</v>
      </c>
      <c r="I525" s="3">
        <f t="shared" si="102"/>
        <v>20</v>
      </c>
      <c r="J525" s="3">
        <f t="shared" si="103"/>
        <v>1</v>
      </c>
      <c r="K525" s="3" t="str">
        <f>IF(AND(D525&gt;='Season Lookup'!$D$15,D525&lt;'Season Lookup'!$D$16),"Spring",IF(AND(D525&gt;='Season Lookup'!$D$16,D525&lt;'Season Lookup'!$D$17),"Summer",IF(AND(D525&gt;='Season Lookup'!$D$17,D525&lt;'Season Lookup'!$D$18),"Fall",IF(OR(D525&gt;='Season Lookup'!$D$18,D525&lt;'Season Lookup'!$D$15),"Winter"))))</f>
        <v>Spring</v>
      </c>
      <c r="L525" s="3" t="str">
        <f>VLOOKUP(F525,'Season Lookup'!$A$1:$B$13,2,0)</f>
        <v>Spring</v>
      </c>
      <c r="M525" t="s">
        <v>48</v>
      </c>
      <c r="N525" t="s">
        <v>13</v>
      </c>
      <c r="O525" t="s">
        <v>132</v>
      </c>
      <c r="P525" t="str">
        <f t="shared" si="104"/>
        <v>Yes</v>
      </c>
      <c r="Q525" t="str">
        <f t="shared" si="105"/>
        <v>Yes</v>
      </c>
      <c r="R525" t="str">
        <f t="shared" si="106"/>
        <v>No</v>
      </c>
      <c r="S525">
        <v>445</v>
      </c>
      <c r="T525" t="s">
        <v>14</v>
      </c>
      <c r="V525" t="str">
        <f t="shared" si="107"/>
        <v>Non Intersection</v>
      </c>
      <c r="W525" t="s">
        <v>794</v>
      </c>
      <c r="X525">
        <v>42.363802</v>
      </c>
      <c r="Y525">
        <v>-71.100716000000006</v>
      </c>
      <c r="Z525" t="s">
        <v>795</v>
      </c>
    </row>
    <row r="526" spans="1:26">
      <c r="A526">
        <v>24206</v>
      </c>
      <c r="B526" s="1">
        <v>40315.618043981478</v>
      </c>
      <c r="C526" s="1">
        <f t="shared" si="96"/>
        <v>40179</v>
      </c>
      <c r="D526" s="4">
        <f t="shared" si="97"/>
        <v>0.37777777777777777</v>
      </c>
      <c r="E526" s="3">
        <f t="shared" si="98"/>
        <v>2010</v>
      </c>
      <c r="F526" s="3">
        <f t="shared" si="99"/>
        <v>5</v>
      </c>
      <c r="G526" s="3">
        <f t="shared" si="100"/>
        <v>17</v>
      </c>
      <c r="H526" s="3">
        <f t="shared" si="101"/>
        <v>14</v>
      </c>
      <c r="I526" s="3">
        <f t="shared" si="102"/>
        <v>49</v>
      </c>
      <c r="J526" s="3">
        <f t="shared" si="103"/>
        <v>2</v>
      </c>
      <c r="K526" s="3" t="str">
        <f>IF(AND(D526&gt;='Season Lookup'!$D$15,D526&lt;'Season Lookup'!$D$16),"Spring",IF(AND(D526&gt;='Season Lookup'!$D$16,D526&lt;'Season Lookup'!$D$17),"Summer",IF(AND(D526&gt;='Season Lookup'!$D$17,D526&lt;'Season Lookup'!$D$18),"Fall",IF(OR(D526&gt;='Season Lookup'!$D$18,D526&lt;'Season Lookup'!$D$15),"Winter"))))</f>
        <v>Spring</v>
      </c>
      <c r="L526" s="3" t="str">
        <f>VLOOKUP(F526,'Season Lookup'!$A$1:$B$13,2,0)</f>
        <v>Spring</v>
      </c>
      <c r="M526" t="s">
        <v>56</v>
      </c>
      <c r="N526" t="s">
        <v>13</v>
      </c>
      <c r="O526" t="s">
        <v>132</v>
      </c>
      <c r="P526" t="str">
        <f t="shared" si="104"/>
        <v>Yes</v>
      </c>
      <c r="Q526" t="str">
        <f t="shared" si="105"/>
        <v>Yes</v>
      </c>
      <c r="R526" t="str">
        <f t="shared" si="106"/>
        <v>No</v>
      </c>
      <c r="S526">
        <v>212</v>
      </c>
      <c r="T526" t="s">
        <v>189</v>
      </c>
      <c r="V526" t="str">
        <f t="shared" si="107"/>
        <v>Non Intersection</v>
      </c>
      <c r="W526" t="s">
        <v>1109</v>
      </c>
      <c r="X526">
        <v>42.366461000000001</v>
      </c>
      <c r="Y526">
        <v>-71.095544000000004</v>
      </c>
      <c r="Z526" t="s">
        <v>1110</v>
      </c>
    </row>
    <row r="527" spans="1:26">
      <c r="A527">
        <v>24207</v>
      </c>
      <c r="B527" s="1">
        <v>40315.5</v>
      </c>
      <c r="C527" s="1">
        <f t="shared" si="96"/>
        <v>40179</v>
      </c>
      <c r="D527" s="4">
        <f t="shared" si="97"/>
        <v>0.37777777777777777</v>
      </c>
      <c r="E527" s="3">
        <f t="shared" si="98"/>
        <v>2010</v>
      </c>
      <c r="F527" s="3">
        <f t="shared" si="99"/>
        <v>5</v>
      </c>
      <c r="G527" s="3">
        <f t="shared" si="100"/>
        <v>17</v>
      </c>
      <c r="H527" s="3">
        <f t="shared" si="101"/>
        <v>12</v>
      </c>
      <c r="I527" s="3">
        <f t="shared" si="102"/>
        <v>0</v>
      </c>
      <c r="J527" s="3">
        <f t="shared" si="103"/>
        <v>2</v>
      </c>
      <c r="K527" s="3" t="str">
        <f>IF(AND(D527&gt;='Season Lookup'!$D$15,D527&lt;'Season Lookup'!$D$16),"Spring",IF(AND(D527&gt;='Season Lookup'!$D$16,D527&lt;'Season Lookup'!$D$17),"Summer",IF(AND(D527&gt;='Season Lookup'!$D$17,D527&lt;'Season Lookup'!$D$18),"Fall",IF(OR(D527&gt;='Season Lookup'!$D$18,D527&lt;'Season Lookup'!$D$15),"Winter"))))</f>
        <v>Spring</v>
      </c>
      <c r="L527" s="3" t="str">
        <f>VLOOKUP(F527,'Season Lookup'!$A$1:$B$13,2,0)</f>
        <v>Spring</v>
      </c>
      <c r="M527" t="s">
        <v>56</v>
      </c>
      <c r="N527" t="s">
        <v>13</v>
      </c>
      <c r="O527" t="s">
        <v>13</v>
      </c>
      <c r="P527" t="str">
        <f t="shared" si="104"/>
        <v>Yes</v>
      </c>
      <c r="Q527" t="str">
        <f t="shared" si="105"/>
        <v>No</v>
      </c>
      <c r="R527" t="str">
        <f t="shared" si="106"/>
        <v>No</v>
      </c>
      <c r="T527" t="s">
        <v>27</v>
      </c>
      <c r="U527" t="s">
        <v>14</v>
      </c>
      <c r="V527" t="str">
        <f t="shared" si="107"/>
        <v>Intersection</v>
      </c>
      <c r="W527" t="s">
        <v>266</v>
      </c>
      <c r="X527">
        <v>42.365574000000002</v>
      </c>
      <c r="Y527">
        <v>-71.103990999999994</v>
      </c>
      <c r="Z527" t="s">
        <v>267</v>
      </c>
    </row>
    <row r="528" spans="1:26">
      <c r="A528">
        <v>24208</v>
      </c>
      <c r="B528" s="1">
        <v>40315.649293981478</v>
      </c>
      <c r="C528" s="1">
        <f t="shared" si="96"/>
        <v>40179</v>
      </c>
      <c r="D528" s="4">
        <f t="shared" si="97"/>
        <v>0.37777777777777777</v>
      </c>
      <c r="E528" s="3">
        <f t="shared" si="98"/>
        <v>2010</v>
      </c>
      <c r="F528" s="3">
        <f t="shared" si="99"/>
        <v>5</v>
      </c>
      <c r="G528" s="3">
        <f t="shared" si="100"/>
        <v>17</v>
      </c>
      <c r="H528" s="3">
        <f t="shared" si="101"/>
        <v>15</v>
      </c>
      <c r="I528" s="3">
        <f t="shared" si="102"/>
        <v>34</v>
      </c>
      <c r="J528" s="3">
        <f t="shared" si="103"/>
        <v>2</v>
      </c>
      <c r="K528" s="3" t="str">
        <f>IF(AND(D528&gt;='Season Lookup'!$D$15,D528&lt;'Season Lookup'!$D$16),"Spring",IF(AND(D528&gt;='Season Lookup'!$D$16,D528&lt;'Season Lookup'!$D$17),"Summer",IF(AND(D528&gt;='Season Lookup'!$D$17,D528&lt;'Season Lookup'!$D$18),"Fall",IF(OR(D528&gt;='Season Lookup'!$D$18,D528&lt;'Season Lookup'!$D$15),"Winter"))))</f>
        <v>Spring</v>
      </c>
      <c r="L528" s="3" t="str">
        <f>VLOOKUP(F528,'Season Lookup'!$A$1:$B$13,2,0)</f>
        <v>Spring</v>
      </c>
      <c r="M528" t="s">
        <v>56</v>
      </c>
      <c r="N528" t="s">
        <v>13</v>
      </c>
      <c r="O528" t="s">
        <v>13</v>
      </c>
      <c r="P528" t="str">
        <f t="shared" si="104"/>
        <v>Yes</v>
      </c>
      <c r="Q528" t="str">
        <f t="shared" si="105"/>
        <v>No</v>
      </c>
      <c r="R528" t="str">
        <f t="shared" si="106"/>
        <v>No</v>
      </c>
      <c r="S528">
        <v>8</v>
      </c>
      <c r="T528" t="s">
        <v>1111</v>
      </c>
      <c r="V528" t="str">
        <f t="shared" si="107"/>
        <v>Non Intersection</v>
      </c>
      <c r="W528" t="s">
        <v>1112</v>
      </c>
      <c r="X528">
        <v>42.370041999999998</v>
      </c>
      <c r="Y528">
        <v>-71.071678000000006</v>
      </c>
      <c r="Z528" t="s">
        <v>1113</v>
      </c>
    </row>
    <row r="529" spans="1:26">
      <c r="A529">
        <v>24209</v>
      </c>
      <c r="B529" s="1">
        <v>40315.783321759256</v>
      </c>
      <c r="C529" s="1">
        <f t="shared" si="96"/>
        <v>40179</v>
      </c>
      <c r="D529" s="4">
        <f t="shared" si="97"/>
        <v>0.37777777777777777</v>
      </c>
      <c r="E529" s="3">
        <f t="shared" si="98"/>
        <v>2010</v>
      </c>
      <c r="F529" s="3">
        <f t="shared" si="99"/>
        <v>5</v>
      </c>
      <c r="G529" s="3">
        <f t="shared" si="100"/>
        <v>17</v>
      </c>
      <c r="H529" s="3">
        <f t="shared" si="101"/>
        <v>18</v>
      </c>
      <c r="I529" s="3">
        <f t="shared" si="102"/>
        <v>47</v>
      </c>
      <c r="J529" s="3">
        <f t="shared" si="103"/>
        <v>2</v>
      </c>
      <c r="K529" s="3" t="str">
        <f>IF(AND(D529&gt;='Season Lookup'!$D$15,D529&lt;'Season Lookup'!$D$16),"Spring",IF(AND(D529&gt;='Season Lookup'!$D$16,D529&lt;'Season Lookup'!$D$17),"Summer",IF(AND(D529&gt;='Season Lookup'!$D$17,D529&lt;'Season Lookup'!$D$18),"Fall",IF(OR(D529&gt;='Season Lookup'!$D$18,D529&lt;'Season Lookup'!$D$15),"Winter"))))</f>
        <v>Spring</v>
      </c>
      <c r="L529" s="3" t="str">
        <f>VLOOKUP(F529,'Season Lookup'!$A$1:$B$13,2,0)</f>
        <v>Spring</v>
      </c>
      <c r="M529" t="s">
        <v>56</v>
      </c>
      <c r="N529" t="s">
        <v>35</v>
      </c>
      <c r="O529" t="s">
        <v>23</v>
      </c>
      <c r="P529" t="str">
        <f t="shared" si="104"/>
        <v>Yes</v>
      </c>
      <c r="Q529" t="str">
        <f t="shared" si="105"/>
        <v>No</v>
      </c>
      <c r="R529" t="str">
        <f t="shared" si="106"/>
        <v>No</v>
      </c>
      <c r="S529">
        <v>41</v>
      </c>
      <c r="T529" t="s">
        <v>1114</v>
      </c>
      <c r="V529" t="str">
        <f t="shared" si="107"/>
        <v>Non Intersection</v>
      </c>
      <c r="W529" t="s">
        <v>1115</v>
      </c>
      <c r="X529">
        <v>42.368507000000001</v>
      </c>
      <c r="Y529">
        <v>-71.096192000000002</v>
      </c>
      <c r="Z529" t="s">
        <v>1116</v>
      </c>
    </row>
    <row r="530" spans="1:26">
      <c r="A530">
        <v>24214</v>
      </c>
      <c r="B530" s="1">
        <v>40315.783321759256</v>
      </c>
      <c r="C530" s="1">
        <f t="shared" si="96"/>
        <v>40179</v>
      </c>
      <c r="D530" s="4">
        <f t="shared" si="97"/>
        <v>0.37777777777777777</v>
      </c>
      <c r="E530" s="3">
        <f t="shared" si="98"/>
        <v>2010</v>
      </c>
      <c r="F530" s="3">
        <f t="shared" si="99"/>
        <v>5</v>
      </c>
      <c r="G530" s="3">
        <f t="shared" si="100"/>
        <v>17</v>
      </c>
      <c r="H530" s="3">
        <f t="shared" si="101"/>
        <v>18</v>
      </c>
      <c r="I530" s="3">
        <f t="shared" si="102"/>
        <v>47</v>
      </c>
      <c r="J530" s="3">
        <f t="shared" si="103"/>
        <v>2</v>
      </c>
      <c r="K530" s="3" t="str">
        <f>IF(AND(D530&gt;='Season Lookup'!$D$15,D530&lt;'Season Lookup'!$D$16),"Spring",IF(AND(D530&gt;='Season Lookup'!$D$16,D530&lt;'Season Lookup'!$D$17),"Summer",IF(AND(D530&gt;='Season Lookup'!$D$17,D530&lt;'Season Lookup'!$D$18),"Fall",IF(OR(D530&gt;='Season Lookup'!$D$18,D530&lt;'Season Lookup'!$D$15),"Winter"))))</f>
        <v>Spring</v>
      </c>
      <c r="L530" s="3" t="str">
        <f>VLOOKUP(F530,'Season Lookup'!$A$1:$B$13,2,0)</f>
        <v>Spring</v>
      </c>
      <c r="M530" t="s">
        <v>56</v>
      </c>
      <c r="N530" t="s">
        <v>35</v>
      </c>
      <c r="O530" t="s">
        <v>23</v>
      </c>
      <c r="P530" t="str">
        <f t="shared" si="104"/>
        <v>Yes</v>
      </c>
      <c r="Q530" t="str">
        <f t="shared" si="105"/>
        <v>No</v>
      </c>
      <c r="R530" t="str">
        <f t="shared" si="106"/>
        <v>No</v>
      </c>
      <c r="S530">
        <v>41</v>
      </c>
      <c r="T530" t="s">
        <v>1114</v>
      </c>
      <c r="V530" t="str">
        <f t="shared" si="107"/>
        <v>Non Intersection</v>
      </c>
      <c r="W530" t="s">
        <v>1115</v>
      </c>
      <c r="X530">
        <v>42.368507000000001</v>
      </c>
      <c r="Y530">
        <v>-71.096192000000002</v>
      </c>
      <c r="Z530" t="s">
        <v>1116</v>
      </c>
    </row>
    <row r="531" spans="1:26">
      <c r="A531">
        <v>24210</v>
      </c>
      <c r="B531" s="1">
        <v>40316.0625</v>
      </c>
      <c r="C531" s="1">
        <f t="shared" si="96"/>
        <v>40179</v>
      </c>
      <c r="D531" s="4">
        <f t="shared" si="97"/>
        <v>0.38055555555555554</v>
      </c>
      <c r="E531" s="3">
        <f t="shared" si="98"/>
        <v>2010</v>
      </c>
      <c r="F531" s="3">
        <f t="shared" si="99"/>
        <v>5</v>
      </c>
      <c r="G531" s="3">
        <f t="shared" si="100"/>
        <v>18</v>
      </c>
      <c r="H531" s="3">
        <f t="shared" si="101"/>
        <v>1</v>
      </c>
      <c r="I531" s="3">
        <f t="shared" si="102"/>
        <v>30</v>
      </c>
      <c r="J531" s="3">
        <f t="shared" si="103"/>
        <v>3</v>
      </c>
      <c r="K531" s="3" t="str">
        <f>IF(AND(D531&gt;='Season Lookup'!$D$15,D531&lt;'Season Lookup'!$D$16),"Spring",IF(AND(D531&gt;='Season Lookup'!$D$16,D531&lt;'Season Lookup'!$D$17),"Summer",IF(AND(D531&gt;='Season Lookup'!$D$17,D531&lt;'Season Lookup'!$D$18),"Fall",IF(OR(D531&gt;='Season Lookup'!$D$18,D531&lt;'Season Lookup'!$D$15),"Winter"))))</f>
        <v>Spring</v>
      </c>
      <c r="L531" s="3" t="str">
        <f>VLOOKUP(F531,'Season Lookup'!$A$1:$B$13,2,0)</f>
        <v>Spring</v>
      </c>
      <c r="M531" t="s">
        <v>73</v>
      </c>
      <c r="N531" t="s">
        <v>18</v>
      </c>
      <c r="O531" t="s">
        <v>18</v>
      </c>
      <c r="P531" t="str">
        <f t="shared" si="104"/>
        <v>Yes</v>
      </c>
      <c r="Q531" t="str">
        <f t="shared" si="105"/>
        <v>No</v>
      </c>
      <c r="R531" t="str">
        <f t="shared" si="106"/>
        <v>No</v>
      </c>
      <c r="T531" t="s">
        <v>326</v>
      </c>
      <c r="U531" t="s">
        <v>199</v>
      </c>
      <c r="V531" t="str">
        <f t="shared" si="107"/>
        <v>Intersection</v>
      </c>
      <c r="W531" t="s">
        <v>681</v>
      </c>
      <c r="X531">
        <v>42.372774</v>
      </c>
      <c r="Y531">
        <v>-71.120658000000006</v>
      </c>
      <c r="Z531" t="s">
        <v>682</v>
      </c>
    </row>
    <row r="532" spans="1:26">
      <c r="A532">
        <v>24211</v>
      </c>
      <c r="B532" s="1">
        <v>40316.729155092595</v>
      </c>
      <c r="C532" s="1">
        <f t="shared" si="96"/>
        <v>40179</v>
      </c>
      <c r="D532" s="4">
        <f t="shared" si="97"/>
        <v>0.38055555555555554</v>
      </c>
      <c r="E532" s="3">
        <f t="shared" si="98"/>
        <v>2010</v>
      </c>
      <c r="F532" s="3">
        <f t="shared" si="99"/>
        <v>5</v>
      </c>
      <c r="G532" s="3">
        <f t="shared" si="100"/>
        <v>18</v>
      </c>
      <c r="H532" s="3">
        <f t="shared" si="101"/>
        <v>17</v>
      </c>
      <c r="I532" s="3">
        <f t="shared" si="102"/>
        <v>29</v>
      </c>
      <c r="J532" s="3">
        <f t="shared" si="103"/>
        <v>3</v>
      </c>
      <c r="K532" s="3" t="str">
        <f>IF(AND(D532&gt;='Season Lookup'!$D$15,D532&lt;'Season Lookup'!$D$16),"Spring",IF(AND(D532&gt;='Season Lookup'!$D$16,D532&lt;'Season Lookup'!$D$17),"Summer",IF(AND(D532&gt;='Season Lookup'!$D$17,D532&lt;'Season Lookup'!$D$18),"Fall",IF(OR(D532&gt;='Season Lookup'!$D$18,D532&lt;'Season Lookup'!$D$15),"Winter"))))</f>
        <v>Spring</v>
      </c>
      <c r="L532" s="3" t="str">
        <f>VLOOKUP(F532,'Season Lookup'!$A$1:$B$13,2,0)</f>
        <v>Spring</v>
      </c>
      <c r="M532" t="s">
        <v>73</v>
      </c>
      <c r="N532" t="s">
        <v>13</v>
      </c>
      <c r="O532" t="s">
        <v>132</v>
      </c>
      <c r="P532" t="str">
        <f t="shared" si="104"/>
        <v>Yes</v>
      </c>
      <c r="Q532" t="str">
        <f t="shared" si="105"/>
        <v>Yes</v>
      </c>
      <c r="R532" t="str">
        <f t="shared" si="106"/>
        <v>No</v>
      </c>
      <c r="S532">
        <v>159</v>
      </c>
      <c r="T532" t="s">
        <v>74</v>
      </c>
      <c r="V532" t="str">
        <f t="shared" si="107"/>
        <v>Non Intersection</v>
      </c>
      <c r="W532" t="s">
        <v>1117</v>
      </c>
      <c r="X532">
        <v>42.371723000000003</v>
      </c>
      <c r="Y532">
        <v>-71.098224000000002</v>
      </c>
      <c r="Z532" t="s">
        <v>1118</v>
      </c>
    </row>
    <row r="533" spans="1:26">
      <c r="A533">
        <v>24212</v>
      </c>
      <c r="B533" s="1">
        <v>40316.739583333336</v>
      </c>
      <c r="C533" s="1">
        <f t="shared" si="96"/>
        <v>40179</v>
      </c>
      <c r="D533" s="4">
        <f t="shared" si="97"/>
        <v>0.38055555555555554</v>
      </c>
      <c r="E533" s="3">
        <f t="shared" si="98"/>
        <v>2010</v>
      </c>
      <c r="F533" s="3">
        <f t="shared" si="99"/>
        <v>5</v>
      </c>
      <c r="G533" s="3">
        <f t="shared" si="100"/>
        <v>18</v>
      </c>
      <c r="H533" s="3">
        <f t="shared" si="101"/>
        <v>17</v>
      </c>
      <c r="I533" s="3">
        <f t="shared" si="102"/>
        <v>45</v>
      </c>
      <c r="J533" s="3">
        <f t="shared" si="103"/>
        <v>3</v>
      </c>
      <c r="K533" s="3" t="str">
        <f>IF(AND(D533&gt;='Season Lookup'!$D$15,D533&lt;'Season Lookup'!$D$16),"Spring",IF(AND(D533&gt;='Season Lookup'!$D$16,D533&lt;'Season Lookup'!$D$17),"Summer",IF(AND(D533&gt;='Season Lookup'!$D$17,D533&lt;'Season Lookup'!$D$18),"Fall",IF(OR(D533&gt;='Season Lookup'!$D$18,D533&lt;'Season Lookup'!$D$15),"Winter"))))</f>
        <v>Spring</v>
      </c>
      <c r="L533" s="3" t="str">
        <f>VLOOKUP(F533,'Season Lookup'!$A$1:$B$13,2,0)</f>
        <v>Spring</v>
      </c>
      <c r="M533" t="s">
        <v>73</v>
      </c>
      <c r="N533" t="s">
        <v>13</v>
      </c>
      <c r="O533" t="s">
        <v>132</v>
      </c>
      <c r="P533" t="str">
        <f t="shared" si="104"/>
        <v>Yes</v>
      </c>
      <c r="Q533" t="str">
        <f t="shared" si="105"/>
        <v>Yes</v>
      </c>
      <c r="R533" t="str">
        <f t="shared" si="106"/>
        <v>No</v>
      </c>
      <c r="T533" t="s">
        <v>1119</v>
      </c>
      <c r="U533" t="s">
        <v>41</v>
      </c>
      <c r="V533" t="str">
        <f t="shared" si="107"/>
        <v>Intersection</v>
      </c>
      <c r="W533" t="s">
        <v>1120</v>
      </c>
      <c r="X533">
        <v>42.364041999999998</v>
      </c>
      <c r="Y533">
        <v>-71.108254000000002</v>
      </c>
      <c r="Z533" t="s">
        <v>1121</v>
      </c>
    </row>
    <row r="534" spans="1:26">
      <c r="A534">
        <v>24213</v>
      </c>
      <c r="B534" s="1">
        <v>40317.377071759256</v>
      </c>
      <c r="C534" s="1">
        <f t="shared" si="96"/>
        <v>40179</v>
      </c>
      <c r="D534" s="4">
        <f t="shared" si="97"/>
        <v>0.38333333333333336</v>
      </c>
      <c r="E534" s="3">
        <f t="shared" si="98"/>
        <v>2010</v>
      </c>
      <c r="F534" s="3">
        <f t="shared" si="99"/>
        <v>5</v>
      </c>
      <c r="G534" s="3">
        <f t="shared" si="100"/>
        <v>19</v>
      </c>
      <c r="H534" s="3">
        <f t="shared" si="101"/>
        <v>9</v>
      </c>
      <c r="I534" s="3">
        <f t="shared" si="102"/>
        <v>2</v>
      </c>
      <c r="J534" s="3">
        <f t="shared" si="103"/>
        <v>4</v>
      </c>
      <c r="K534" s="3" t="str">
        <f>IF(AND(D534&gt;='Season Lookup'!$D$15,D534&lt;'Season Lookup'!$D$16),"Spring",IF(AND(D534&gt;='Season Lookup'!$D$16,D534&lt;'Season Lookup'!$D$17),"Summer",IF(AND(D534&gt;='Season Lookup'!$D$17,D534&lt;'Season Lookup'!$D$18),"Fall",IF(OR(D534&gt;='Season Lookup'!$D$18,D534&lt;'Season Lookup'!$D$15),"Winter"))))</f>
        <v>Spring</v>
      </c>
      <c r="L534" s="3" t="str">
        <f>VLOOKUP(F534,'Season Lookup'!$A$1:$B$13,2,0)</f>
        <v>Spring</v>
      </c>
      <c r="M534" t="s">
        <v>82</v>
      </c>
      <c r="N534" t="s">
        <v>13</v>
      </c>
      <c r="O534" t="s">
        <v>13</v>
      </c>
      <c r="P534" t="str">
        <f t="shared" si="104"/>
        <v>Yes</v>
      </c>
      <c r="Q534" t="str">
        <f t="shared" si="105"/>
        <v>No</v>
      </c>
      <c r="R534" t="str">
        <f t="shared" si="106"/>
        <v>No</v>
      </c>
      <c r="T534" t="s">
        <v>14</v>
      </c>
      <c r="U534" t="s">
        <v>202</v>
      </c>
      <c r="V534" t="str">
        <f t="shared" si="107"/>
        <v>Intersection</v>
      </c>
      <c r="W534" t="s">
        <v>361</v>
      </c>
      <c r="X534">
        <v>42.360154000000001</v>
      </c>
      <c r="Y534">
        <v>-71.094881999999998</v>
      </c>
      <c r="Z534" t="s">
        <v>223</v>
      </c>
    </row>
    <row r="535" spans="1:26">
      <c r="A535">
        <v>24215</v>
      </c>
      <c r="B535" s="1">
        <v>40317.506944444445</v>
      </c>
      <c r="C535" s="1">
        <f t="shared" si="96"/>
        <v>40179</v>
      </c>
      <c r="D535" s="4">
        <f t="shared" si="97"/>
        <v>0.38333333333333336</v>
      </c>
      <c r="E535" s="3">
        <f t="shared" si="98"/>
        <v>2010</v>
      </c>
      <c r="F535" s="3">
        <f t="shared" si="99"/>
        <v>5</v>
      </c>
      <c r="G535" s="3">
        <f t="shared" si="100"/>
        <v>19</v>
      </c>
      <c r="H535" s="3">
        <f t="shared" si="101"/>
        <v>12</v>
      </c>
      <c r="I535" s="3">
        <f t="shared" si="102"/>
        <v>10</v>
      </c>
      <c r="J535" s="3">
        <f t="shared" si="103"/>
        <v>4</v>
      </c>
      <c r="K535" s="3" t="str">
        <f>IF(AND(D535&gt;='Season Lookup'!$D$15,D535&lt;'Season Lookup'!$D$16),"Spring",IF(AND(D535&gt;='Season Lookup'!$D$16,D535&lt;'Season Lookup'!$D$17),"Summer",IF(AND(D535&gt;='Season Lookup'!$D$17,D535&lt;'Season Lookup'!$D$18),"Fall",IF(OR(D535&gt;='Season Lookup'!$D$18,D535&lt;'Season Lookup'!$D$15),"Winter"))))</f>
        <v>Spring</v>
      </c>
      <c r="L535" s="3" t="str">
        <f>VLOOKUP(F535,'Season Lookup'!$A$1:$B$13,2,0)</f>
        <v>Spring</v>
      </c>
      <c r="M535" t="s">
        <v>56</v>
      </c>
      <c r="N535" t="s">
        <v>13</v>
      </c>
      <c r="O535" t="s">
        <v>23</v>
      </c>
      <c r="P535" t="str">
        <f t="shared" si="104"/>
        <v>Yes</v>
      </c>
      <c r="Q535" t="str">
        <f t="shared" si="105"/>
        <v>No</v>
      </c>
      <c r="R535" t="str">
        <f t="shared" si="106"/>
        <v>No</v>
      </c>
      <c r="S535">
        <v>160</v>
      </c>
      <c r="T535" t="s">
        <v>186</v>
      </c>
      <c r="V535" t="str">
        <f t="shared" si="107"/>
        <v>Non Intersection</v>
      </c>
      <c r="W535" t="s">
        <v>1122</v>
      </c>
      <c r="X535">
        <v>42.381562000000002</v>
      </c>
      <c r="Y535">
        <v>-71.130482000000001</v>
      </c>
      <c r="Z535" t="s">
        <v>1123</v>
      </c>
    </row>
    <row r="536" spans="1:26">
      <c r="A536">
        <v>24216</v>
      </c>
      <c r="B536" s="1">
        <v>40317.304849537039</v>
      </c>
      <c r="C536" s="1">
        <f t="shared" si="96"/>
        <v>40179</v>
      </c>
      <c r="D536" s="4">
        <f t="shared" si="97"/>
        <v>0.38333333333333336</v>
      </c>
      <c r="E536" s="3">
        <f t="shared" si="98"/>
        <v>2010</v>
      </c>
      <c r="F536" s="3">
        <f t="shared" si="99"/>
        <v>5</v>
      </c>
      <c r="G536" s="3">
        <f t="shared" si="100"/>
        <v>19</v>
      </c>
      <c r="H536" s="3">
        <f t="shared" si="101"/>
        <v>7</v>
      </c>
      <c r="I536" s="3">
        <f t="shared" si="102"/>
        <v>18</v>
      </c>
      <c r="J536" s="3">
        <f t="shared" si="103"/>
        <v>4</v>
      </c>
      <c r="K536" s="3" t="str">
        <f>IF(AND(D536&gt;='Season Lookup'!$D$15,D536&lt;'Season Lookup'!$D$16),"Spring",IF(AND(D536&gt;='Season Lookup'!$D$16,D536&lt;'Season Lookup'!$D$17),"Summer",IF(AND(D536&gt;='Season Lookup'!$D$17,D536&lt;'Season Lookup'!$D$18),"Fall",IF(OR(D536&gt;='Season Lookup'!$D$18,D536&lt;'Season Lookup'!$D$15),"Winter"))))</f>
        <v>Spring</v>
      </c>
      <c r="L536" s="3" t="str">
        <f>VLOOKUP(F536,'Season Lookup'!$A$1:$B$13,2,0)</f>
        <v>Spring</v>
      </c>
      <c r="M536" t="s">
        <v>82</v>
      </c>
      <c r="N536" t="s">
        <v>246</v>
      </c>
      <c r="O536" t="s">
        <v>13</v>
      </c>
      <c r="P536" t="str">
        <f t="shared" si="104"/>
        <v>Yes</v>
      </c>
      <c r="Q536" t="str">
        <f t="shared" si="105"/>
        <v>No</v>
      </c>
      <c r="R536" t="str">
        <f t="shared" si="106"/>
        <v>No</v>
      </c>
      <c r="T536" t="s">
        <v>14</v>
      </c>
      <c r="U536" t="s">
        <v>1124</v>
      </c>
      <c r="V536" t="str">
        <f t="shared" si="107"/>
        <v>Intersection</v>
      </c>
      <c r="W536" t="s">
        <v>1125</v>
      </c>
      <c r="X536">
        <v>42.400576999999998</v>
      </c>
      <c r="Y536">
        <v>-71.135230000000007</v>
      </c>
      <c r="Z536" t="s">
        <v>1126</v>
      </c>
    </row>
    <row r="537" spans="1:26">
      <c r="A537">
        <v>24217</v>
      </c>
      <c r="B537" s="1">
        <v>40317.357638888891</v>
      </c>
      <c r="C537" s="1">
        <f t="shared" si="96"/>
        <v>40179</v>
      </c>
      <c r="D537" s="4">
        <f t="shared" si="97"/>
        <v>0.38333333333333336</v>
      </c>
      <c r="E537" s="3">
        <f t="shared" si="98"/>
        <v>2010</v>
      </c>
      <c r="F537" s="3">
        <f t="shared" si="99"/>
        <v>5</v>
      </c>
      <c r="G537" s="3">
        <f t="shared" si="100"/>
        <v>19</v>
      </c>
      <c r="H537" s="3">
        <f t="shared" si="101"/>
        <v>8</v>
      </c>
      <c r="I537" s="3">
        <f t="shared" si="102"/>
        <v>35</v>
      </c>
      <c r="J537" s="3">
        <f t="shared" si="103"/>
        <v>4</v>
      </c>
      <c r="K537" s="3" t="str">
        <f>IF(AND(D537&gt;='Season Lookup'!$D$15,D537&lt;'Season Lookup'!$D$16),"Spring",IF(AND(D537&gt;='Season Lookup'!$D$16,D537&lt;'Season Lookup'!$D$17),"Summer",IF(AND(D537&gt;='Season Lookup'!$D$17,D537&lt;'Season Lookup'!$D$18),"Fall",IF(OR(D537&gt;='Season Lookup'!$D$18,D537&lt;'Season Lookup'!$D$15),"Winter"))))</f>
        <v>Spring</v>
      </c>
      <c r="L537" s="3" t="str">
        <f>VLOOKUP(F537,'Season Lookup'!$A$1:$B$13,2,0)</f>
        <v>Spring</v>
      </c>
      <c r="M537" t="s">
        <v>82</v>
      </c>
      <c r="N537" t="s">
        <v>13</v>
      </c>
      <c r="O537" t="s">
        <v>35</v>
      </c>
      <c r="P537" t="str">
        <f t="shared" si="104"/>
        <v>Yes</v>
      </c>
      <c r="Q537" t="str">
        <f t="shared" si="105"/>
        <v>No</v>
      </c>
      <c r="R537" t="str">
        <f t="shared" si="106"/>
        <v>No</v>
      </c>
      <c r="T537" t="s">
        <v>14</v>
      </c>
      <c r="U537" t="s">
        <v>550</v>
      </c>
      <c r="V537" t="str">
        <f t="shared" si="107"/>
        <v>Intersection</v>
      </c>
      <c r="W537" t="s">
        <v>551</v>
      </c>
      <c r="X537">
        <v>42.388173000000002</v>
      </c>
      <c r="Y537">
        <v>-71.119415000000004</v>
      </c>
      <c r="Z537" t="s">
        <v>552</v>
      </c>
    </row>
    <row r="538" spans="1:26">
      <c r="A538">
        <v>24218</v>
      </c>
      <c r="B538" s="1">
        <v>40317.581250000003</v>
      </c>
      <c r="C538" s="1">
        <f t="shared" si="96"/>
        <v>40179</v>
      </c>
      <c r="D538" s="4">
        <f t="shared" si="97"/>
        <v>0.38333333333333336</v>
      </c>
      <c r="E538" s="3">
        <f t="shared" si="98"/>
        <v>2010</v>
      </c>
      <c r="F538" s="3">
        <f t="shared" si="99"/>
        <v>5</v>
      </c>
      <c r="G538" s="3">
        <f t="shared" si="100"/>
        <v>19</v>
      </c>
      <c r="H538" s="3">
        <f t="shared" si="101"/>
        <v>13</v>
      </c>
      <c r="I538" s="3">
        <f t="shared" si="102"/>
        <v>57</v>
      </c>
      <c r="J538" s="3">
        <f t="shared" si="103"/>
        <v>4</v>
      </c>
      <c r="K538" s="3" t="str">
        <f>IF(AND(D538&gt;='Season Lookup'!$D$15,D538&lt;'Season Lookup'!$D$16),"Spring",IF(AND(D538&gt;='Season Lookup'!$D$16,D538&lt;'Season Lookup'!$D$17),"Summer",IF(AND(D538&gt;='Season Lookup'!$D$17,D538&lt;'Season Lookup'!$D$18),"Fall",IF(OR(D538&gt;='Season Lookup'!$D$18,D538&lt;'Season Lookup'!$D$15),"Winter"))))</f>
        <v>Spring</v>
      </c>
      <c r="L538" s="3" t="str">
        <f>VLOOKUP(F538,'Season Lookup'!$A$1:$B$13,2,0)</f>
        <v>Spring</v>
      </c>
      <c r="M538" t="s">
        <v>82</v>
      </c>
      <c r="N538" t="s">
        <v>13</v>
      </c>
      <c r="O538" t="s">
        <v>13</v>
      </c>
      <c r="P538" t="str">
        <f t="shared" si="104"/>
        <v>Yes</v>
      </c>
      <c r="Q538" t="str">
        <f t="shared" si="105"/>
        <v>No</v>
      </c>
      <c r="R538" t="str">
        <f t="shared" si="106"/>
        <v>No</v>
      </c>
      <c r="T538" t="s">
        <v>32</v>
      </c>
      <c r="U538" t="s">
        <v>796</v>
      </c>
      <c r="V538" t="str">
        <f t="shared" si="107"/>
        <v>Intersection</v>
      </c>
      <c r="W538" t="s">
        <v>932</v>
      </c>
      <c r="X538">
        <v>42.362974000000001</v>
      </c>
      <c r="Y538">
        <v>-71.093633999999994</v>
      </c>
      <c r="Z538" t="s">
        <v>813</v>
      </c>
    </row>
    <row r="539" spans="1:26">
      <c r="A539">
        <v>24219</v>
      </c>
      <c r="B539" s="1">
        <v>40317.822905092595</v>
      </c>
      <c r="C539" s="1">
        <f t="shared" si="96"/>
        <v>40179</v>
      </c>
      <c r="D539" s="4">
        <f t="shared" si="97"/>
        <v>0.38333333333333336</v>
      </c>
      <c r="E539" s="3">
        <f t="shared" si="98"/>
        <v>2010</v>
      </c>
      <c r="F539" s="3">
        <f t="shared" si="99"/>
        <v>5</v>
      </c>
      <c r="G539" s="3">
        <f t="shared" si="100"/>
        <v>19</v>
      </c>
      <c r="H539" s="3">
        <f t="shared" si="101"/>
        <v>19</v>
      </c>
      <c r="I539" s="3">
        <f t="shared" si="102"/>
        <v>44</v>
      </c>
      <c r="J539" s="3">
        <f t="shared" si="103"/>
        <v>4</v>
      </c>
      <c r="K539" s="3" t="str">
        <f>IF(AND(D539&gt;='Season Lookup'!$D$15,D539&lt;'Season Lookup'!$D$16),"Spring",IF(AND(D539&gt;='Season Lookup'!$D$16,D539&lt;'Season Lookup'!$D$17),"Summer",IF(AND(D539&gt;='Season Lookup'!$D$17,D539&lt;'Season Lookup'!$D$18),"Fall",IF(OR(D539&gt;='Season Lookup'!$D$18,D539&lt;'Season Lookup'!$D$15),"Winter"))))</f>
        <v>Spring</v>
      </c>
      <c r="L539" s="3" t="str">
        <f>VLOOKUP(F539,'Season Lookup'!$A$1:$B$13,2,0)</f>
        <v>Spring</v>
      </c>
      <c r="M539" t="s">
        <v>82</v>
      </c>
      <c r="N539" t="s">
        <v>13</v>
      </c>
      <c r="O539" t="s">
        <v>13</v>
      </c>
      <c r="P539" t="str">
        <f t="shared" si="104"/>
        <v>Yes</v>
      </c>
      <c r="Q539" t="str">
        <f t="shared" si="105"/>
        <v>No</v>
      </c>
      <c r="R539" t="str">
        <f t="shared" si="106"/>
        <v>No</v>
      </c>
      <c r="T539" t="s">
        <v>37</v>
      </c>
      <c r="V539" t="str">
        <f t="shared" si="107"/>
        <v>Intersection</v>
      </c>
      <c r="W539" t="s">
        <v>176</v>
      </c>
      <c r="X539">
        <v>0</v>
      </c>
      <c r="Y539">
        <v>0</v>
      </c>
      <c r="Z539" t="s">
        <v>81</v>
      </c>
    </row>
    <row r="540" spans="1:26">
      <c r="A540">
        <v>24221</v>
      </c>
      <c r="B540" s="1">
        <v>40317.793738425928</v>
      </c>
      <c r="C540" s="1">
        <f t="shared" si="96"/>
        <v>40179</v>
      </c>
      <c r="D540" s="4">
        <f t="shared" si="97"/>
        <v>0.38333333333333336</v>
      </c>
      <c r="E540" s="3">
        <f t="shared" si="98"/>
        <v>2010</v>
      </c>
      <c r="F540" s="3">
        <f t="shared" si="99"/>
        <v>5</v>
      </c>
      <c r="G540" s="3">
        <f t="shared" si="100"/>
        <v>19</v>
      </c>
      <c r="H540" s="3">
        <f t="shared" si="101"/>
        <v>19</v>
      </c>
      <c r="I540" s="3">
        <f t="shared" si="102"/>
        <v>2</v>
      </c>
      <c r="J540" s="3">
        <f t="shared" si="103"/>
        <v>4</v>
      </c>
      <c r="K540" s="3" t="str">
        <f>IF(AND(D540&gt;='Season Lookup'!$D$15,D540&lt;'Season Lookup'!$D$16),"Spring",IF(AND(D540&gt;='Season Lookup'!$D$16,D540&lt;'Season Lookup'!$D$17),"Summer",IF(AND(D540&gt;='Season Lookup'!$D$17,D540&lt;'Season Lookup'!$D$18),"Fall",IF(OR(D540&gt;='Season Lookup'!$D$18,D540&lt;'Season Lookup'!$D$15),"Winter"))))</f>
        <v>Spring</v>
      </c>
      <c r="L540" s="3" t="str">
        <f>VLOOKUP(F540,'Season Lookup'!$A$1:$B$13,2,0)</f>
        <v>Spring</v>
      </c>
      <c r="M540" t="s">
        <v>82</v>
      </c>
      <c r="N540" t="s">
        <v>18</v>
      </c>
      <c r="O540" t="s">
        <v>132</v>
      </c>
      <c r="P540" t="str">
        <f t="shared" si="104"/>
        <v>Yes</v>
      </c>
      <c r="Q540" t="str">
        <f t="shared" si="105"/>
        <v>Yes</v>
      </c>
      <c r="R540" t="str">
        <f t="shared" si="106"/>
        <v>No</v>
      </c>
      <c r="S540">
        <v>602</v>
      </c>
      <c r="T540" t="s">
        <v>509</v>
      </c>
      <c r="V540" t="str">
        <f t="shared" si="107"/>
        <v>Non Intersection</v>
      </c>
      <c r="W540" t="s">
        <v>1127</v>
      </c>
      <c r="X540">
        <v>42.368459000000001</v>
      </c>
      <c r="Y540">
        <v>-71.111396999999997</v>
      </c>
      <c r="Z540" t="s">
        <v>1128</v>
      </c>
    </row>
    <row r="541" spans="1:26">
      <c r="A541">
        <v>24220</v>
      </c>
      <c r="B541" s="1">
        <v>40318.034710648149</v>
      </c>
      <c r="C541" s="1">
        <f t="shared" si="96"/>
        <v>40179</v>
      </c>
      <c r="D541" s="4">
        <f t="shared" si="97"/>
        <v>0.38611111111111113</v>
      </c>
      <c r="E541" s="3">
        <f t="shared" si="98"/>
        <v>2010</v>
      </c>
      <c r="F541" s="3">
        <f t="shared" si="99"/>
        <v>5</v>
      </c>
      <c r="G541" s="3">
        <f t="shared" si="100"/>
        <v>20</v>
      </c>
      <c r="H541" s="3">
        <f t="shared" si="101"/>
        <v>0</v>
      </c>
      <c r="I541" s="3">
        <f t="shared" si="102"/>
        <v>49</v>
      </c>
      <c r="J541" s="3">
        <f t="shared" si="103"/>
        <v>5</v>
      </c>
      <c r="K541" s="3" t="str">
        <f>IF(AND(D541&gt;='Season Lookup'!$D$15,D541&lt;'Season Lookup'!$D$16),"Spring",IF(AND(D541&gt;='Season Lookup'!$D$16,D541&lt;'Season Lookup'!$D$17),"Summer",IF(AND(D541&gt;='Season Lookup'!$D$17,D541&lt;'Season Lookup'!$D$18),"Fall",IF(OR(D541&gt;='Season Lookup'!$D$18,D541&lt;'Season Lookup'!$D$15),"Winter"))))</f>
        <v>Spring</v>
      </c>
      <c r="L541" s="3" t="str">
        <f>VLOOKUP(F541,'Season Lookup'!$A$1:$B$13,2,0)</f>
        <v>Spring</v>
      </c>
      <c r="M541" t="s">
        <v>78</v>
      </c>
      <c r="N541" t="s">
        <v>13</v>
      </c>
      <c r="O541" t="s">
        <v>23</v>
      </c>
      <c r="P541" t="str">
        <f t="shared" si="104"/>
        <v>Yes</v>
      </c>
      <c r="Q541" t="str">
        <f t="shared" si="105"/>
        <v>No</v>
      </c>
      <c r="R541" t="str">
        <f t="shared" si="106"/>
        <v>No</v>
      </c>
      <c r="T541" t="s">
        <v>14</v>
      </c>
      <c r="U541" t="s">
        <v>104</v>
      </c>
      <c r="V541" t="str">
        <f t="shared" si="107"/>
        <v>Intersection</v>
      </c>
      <c r="W541" t="s">
        <v>1129</v>
      </c>
      <c r="X541">
        <v>42.366590000000002</v>
      </c>
      <c r="Y541">
        <v>-71.105680000000007</v>
      </c>
      <c r="Z541" t="s">
        <v>435</v>
      </c>
    </row>
    <row r="542" spans="1:26">
      <c r="A542">
        <v>24222</v>
      </c>
      <c r="B542" s="1">
        <v>40318.234016203707</v>
      </c>
      <c r="C542" s="1">
        <f t="shared" si="96"/>
        <v>40179</v>
      </c>
      <c r="D542" s="4">
        <f t="shared" si="97"/>
        <v>0.38611111111111113</v>
      </c>
      <c r="E542" s="3">
        <f t="shared" si="98"/>
        <v>2010</v>
      </c>
      <c r="F542" s="3">
        <f t="shared" si="99"/>
        <v>5</v>
      </c>
      <c r="G542" s="3">
        <f t="shared" si="100"/>
        <v>20</v>
      </c>
      <c r="H542" s="3">
        <f t="shared" si="101"/>
        <v>5</v>
      </c>
      <c r="I542" s="3">
        <f t="shared" si="102"/>
        <v>36</v>
      </c>
      <c r="J542" s="3">
        <f t="shared" si="103"/>
        <v>5</v>
      </c>
      <c r="K542" s="3" t="str">
        <f>IF(AND(D542&gt;='Season Lookup'!$D$15,D542&lt;'Season Lookup'!$D$16),"Spring",IF(AND(D542&gt;='Season Lookup'!$D$16,D542&lt;'Season Lookup'!$D$17),"Summer",IF(AND(D542&gt;='Season Lookup'!$D$17,D542&lt;'Season Lookup'!$D$18),"Fall",IF(OR(D542&gt;='Season Lookup'!$D$18,D542&lt;'Season Lookup'!$D$15),"Winter"))))</f>
        <v>Spring</v>
      </c>
      <c r="L542" s="3" t="str">
        <f>VLOOKUP(F542,'Season Lookup'!$A$1:$B$13,2,0)</f>
        <v>Spring</v>
      </c>
      <c r="M542" t="s">
        <v>78</v>
      </c>
      <c r="N542" t="s">
        <v>13</v>
      </c>
      <c r="O542" t="s">
        <v>13</v>
      </c>
      <c r="P542" t="str">
        <f t="shared" si="104"/>
        <v>Yes</v>
      </c>
      <c r="Q542" t="str">
        <f t="shared" si="105"/>
        <v>No</v>
      </c>
      <c r="R542" t="str">
        <f t="shared" si="106"/>
        <v>No</v>
      </c>
      <c r="T542" t="s">
        <v>186</v>
      </c>
      <c r="U542" t="s">
        <v>287</v>
      </c>
      <c r="V542" t="str">
        <f t="shared" si="107"/>
        <v>Intersection</v>
      </c>
      <c r="W542" t="s">
        <v>1130</v>
      </c>
      <c r="X542">
        <v>42.385249999999999</v>
      </c>
      <c r="Y542">
        <v>-71.137280000000004</v>
      </c>
      <c r="Z542" t="s">
        <v>1131</v>
      </c>
    </row>
    <row r="543" spans="1:26">
      <c r="A543">
        <v>24223</v>
      </c>
      <c r="B543" s="1">
        <v>40318.54859953704</v>
      </c>
      <c r="C543" s="1">
        <f t="shared" si="96"/>
        <v>40179</v>
      </c>
      <c r="D543" s="4">
        <f t="shared" si="97"/>
        <v>0.38611111111111113</v>
      </c>
      <c r="E543" s="3">
        <f t="shared" si="98"/>
        <v>2010</v>
      </c>
      <c r="F543" s="3">
        <f t="shared" si="99"/>
        <v>5</v>
      </c>
      <c r="G543" s="3">
        <f t="shared" si="100"/>
        <v>20</v>
      </c>
      <c r="H543" s="3">
        <f t="shared" si="101"/>
        <v>13</v>
      </c>
      <c r="I543" s="3">
        <f t="shared" si="102"/>
        <v>9</v>
      </c>
      <c r="J543" s="3">
        <f t="shared" si="103"/>
        <v>5</v>
      </c>
      <c r="K543" s="3" t="str">
        <f>IF(AND(D543&gt;='Season Lookup'!$D$15,D543&lt;'Season Lookup'!$D$16),"Spring",IF(AND(D543&gt;='Season Lookup'!$D$16,D543&lt;'Season Lookup'!$D$17),"Summer",IF(AND(D543&gt;='Season Lookup'!$D$17,D543&lt;'Season Lookup'!$D$18),"Fall",IF(OR(D543&gt;='Season Lookup'!$D$18,D543&lt;'Season Lookup'!$D$15),"Winter"))))</f>
        <v>Spring</v>
      </c>
      <c r="L543" s="3" t="str">
        <f>VLOOKUP(F543,'Season Lookup'!$A$1:$B$13,2,0)</f>
        <v>Spring</v>
      </c>
      <c r="M543" t="s">
        <v>73</v>
      </c>
      <c r="N543" t="s">
        <v>13</v>
      </c>
      <c r="O543" t="s">
        <v>13</v>
      </c>
      <c r="P543" t="str">
        <f t="shared" si="104"/>
        <v>Yes</v>
      </c>
      <c r="Q543" t="str">
        <f t="shared" si="105"/>
        <v>No</v>
      </c>
      <c r="R543" t="str">
        <f t="shared" si="106"/>
        <v>No</v>
      </c>
      <c r="T543" t="s">
        <v>186</v>
      </c>
      <c r="U543" t="s">
        <v>1132</v>
      </c>
      <c r="V543" t="str">
        <f t="shared" si="107"/>
        <v>Intersection</v>
      </c>
      <c r="W543" t="s">
        <v>1133</v>
      </c>
      <c r="X543">
        <v>42.389614999999999</v>
      </c>
      <c r="Y543">
        <v>-71.148118999999994</v>
      </c>
      <c r="Z543" t="s">
        <v>1134</v>
      </c>
    </row>
    <row r="544" spans="1:26">
      <c r="A544">
        <v>24224</v>
      </c>
      <c r="B544" s="1">
        <v>40318.645138888889</v>
      </c>
      <c r="C544" s="1">
        <f t="shared" si="96"/>
        <v>40179</v>
      </c>
      <c r="D544" s="4">
        <f t="shared" si="97"/>
        <v>0.38611111111111113</v>
      </c>
      <c r="E544" s="3">
        <f t="shared" si="98"/>
        <v>2010</v>
      </c>
      <c r="F544" s="3">
        <f t="shared" si="99"/>
        <v>5</v>
      </c>
      <c r="G544" s="3">
        <f t="shared" si="100"/>
        <v>20</v>
      </c>
      <c r="H544" s="3">
        <f t="shared" si="101"/>
        <v>15</v>
      </c>
      <c r="I544" s="3">
        <f t="shared" si="102"/>
        <v>29</v>
      </c>
      <c r="J544" s="3">
        <f t="shared" si="103"/>
        <v>5</v>
      </c>
      <c r="K544" s="3" t="str">
        <f>IF(AND(D544&gt;='Season Lookup'!$D$15,D544&lt;'Season Lookup'!$D$16),"Spring",IF(AND(D544&gt;='Season Lookup'!$D$16,D544&lt;'Season Lookup'!$D$17),"Summer",IF(AND(D544&gt;='Season Lookup'!$D$17,D544&lt;'Season Lookup'!$D$18),"Fall",IF(OR(D544&gt;='Season Lookup'!$D$18,D544&lt;'Season Lookup'!$D$15),"Winter"))))</f>
        <v>Spring</v>
      </c>
      <c r="L544" s="3" t="str">
        <f>VLOOKUP(F544,'Season Lookup'!$A$1:$B$13,2,0)</f>
        <v>Spring</v>
      </c>
      <c r="M544" t="s">
        <v>78</v>
      </c>
      <c r="N544" t="s">
        <v>13</v>
      </c>
      <c r="O544" t="s">
        <v>246</v>
      </c>
      <c r="P544" t="str">
        <f t="shared" si="104"/>
        <v>Yes</v>
      </c>
      <c r="Q544" t="str">
        <f t="shared" si="105"/>
        <v>No</v>
      </c>
      <c r="R544" t="str">
        <f t="shared" si="106"/>
        <v>No</v>
      </c>
      <c r="S544">
        <v>402</v>
      </c>
      <c r="T544" t="s">
        <v>15</v>
      </c>
      <c r="V544" t="str">
        <f t="shared" si="107"/>
        <v>Non Intersection</v>
      </c>
      <c r="W544" t="s">
        <v>1135</v>
      </c>
      <c r="X544">
        <v>42.393109000000003</v>
      </c>
      <c r="Y544">
        <v>-71.140016000000003</v>
      </c>
      <c r="Z544" t="s">
        <v>1136</v>
      </c>
    </row>
    <row r="545" spans="1:26">
      <c r="A545">
        <v>24225</v>
      </c>
      <c r="B545" s="1">
        <v>40318.634027777778</v>
      </c>
      <c r="C545" s="1">
        <f t="shared" si="96"/>
        <v>40179</v>
      </c>
      <c r="D545" s="4">
        <f t="shared" si="97"/>
        <v>0.38611111111111113</v>
      </c>
      <c r="E545" s="3">
        <f t="shared" si="98"/>
        <v>2010</v>
      </c>
      <c r="F545" s="3">
        <f t="shared" si="99"/>
        <v>5</v>
      </c>
      <c r="G545" s="3">
        <f t="shared" si="100"/>
        <v>20</v>
      </c>
      <c r="H545" s="3">
        <f t="shared" si="101"/>
        <v>15</v>
      </c>
      <c r="I545" s="3">
        <f t="shared" si="102"/>
        <v>13</v>
      </c>
      <c r="J545" s="3">
        <f t="shared" si="103"/>
        <v>5</v>
      </c>
      <c r="K545" s="3" t="str">
        <f>IF(AND(D545&gt;='Season Lookup'!$D$15,D545&lt;'Season Lookup'!$D$16),"Spring",IF(AND(D545&gt;='Season Lookup'!$D$16,D545&lt;'Season Lookup'!$D$17),"Summer",IF(AND(D545&gt;='Season Lookup'!$D$17,D545&lt;'Season Lookup'!$D$18),"Fall",IF(OR(D545&gt;='Season Lookup'!$D$18,D545&lt;'Season Lookup'!$D$15),"Winter"))))</f>
        <v>Spring</v>
      </c>
      <c r="L545" s="3" t="str">
        <f>VLOOKUP(F545,'Season Lookup'!$A$1:$B$13,2,0)</f>
        <v>Spring</v>
      </c>
      <c r="M545" t="s">
        <v>78</v>
      </c>
      <c r="N545" t="s">
        <v>13</v>
      </c>
      <c r="O545" t="s">
        <v>13</v>
      </c>
      <c r="P545" t="str">
        <f t="shared" si="104"/>
        <v>Yes</v>
      </c>
      <c r="Q545" t="str">
        <f t="shared" si="105"/>
        <v>No</v>
      </c>
      <c r="R545" t="str">
        <f t="shared" si="106"/>
        <v>No</v>
      </c>
      <c r="S545">
        <v>186</v>
      </c>
      <c r="T545" t="s">
        <v>170</v>
      </c>
      <c r="V545" t="str">
        <f t="shared" si="107"/>
        <v>Non Intersection</v>
      </c>
      <c r="W545" t="s">
        <v>242</v>
      </c>
      <c r="X545">
        <v>42.391032000000003</v>
      </c>
      <c r="Y545">
        <v>-71.141350000000003</v>
      </c>
      <c r="Z545" t="s">
        <v>243</v>
      </c>
    </row>
    <row r="546" spans="1:26">
      <c r="A546">
        <v>24278</v>
      </c>
      <c r="B546" s="1">
        <v>40318.634027777778</v>
      </c>
      <c r="C546" s="1">
        <f t="shared" si="96"/>
        <v>40179</v>
      </c>
      <c r="D546" s="4">
        <f t="shared" si="97"/>
        <v>0.38611111111111113</v>
      </c>
      <c r="E546" s="3">
        <f t="shared" si="98"/>
        <v>2010</v>
      </c>
      <c r="F546" s="3">
        <f t="shared" si="99"/>
        <v>5</v>
      </c>
      <c r="G546" s="3">
        <f t="shared" si="100"/>
        <v>20</v>
      </c>
      <c r="H546" s="3">
        <f t="shared" si="101"/>
        <v>15</v>
      </c>
      <c r="I546" s="3">
        <f t="shared" si="102"/>
        <v>13</v>
      </c>
      <c r="J546" s="3">
        <f t="shared" si="103"/>
        <v>5</v>
      </c>
      <c r="K546" s="3" t="str">
        <f>IF(AND(D546&gt;='Season Lookup'!$D$15,D546&lt;'Season Lookup'!$D$16),"Spring",IF(AND(D546&gt;='Season Lookup'!$D$16,D546&lt;'Season Lookup'!$D$17),"Summer",IF(AND(D546&gt;='Season Lookup'!$D$17,D546&lt;'Season Lookup'!$D$18),"Fall",IF(OR(D546&gt;='Season Lookup'!$D$18,D546&lt;'Season Lookup'!$D$15),"Winter"))))</f>
        <v>Spring</v>
      </c>
      <c r="L546" s="3" t="str">
        <f>VLOOKUP(F546,'Season Lookup'!$A$1:$B$13,2,0)</f>
        <v>Spring</v>
      </c>
      <c r="M546" t="s">
        <v>48</v>
      </c>
      <c r="N546" t="s">
        <v>13</v>
      </c>
      <c r="O546" t="s">
        <v>13</v>
      </c>
      <c r="P546" t="str">
        <f t="shared" si="104"/>
        <v>Yes</v>
      </c>
      <c r="Q546" t="str">
        <f t="shared" si="105"/>
        <v>No</v>
      </c>
      <c r="R546" t="str">
        <f t="shared" si="106"/>
        <v>No</v>
      </c>
      <c r="S546">
        <v>186</v>
      </c>
      <c r="T546" t="s">
        <v>170</v>
      </c>
      <c r="V546" t="str">
        <f t="shared" si="107"/>
        <v>Non Intersection</v>
      </c>
      <c r="W546" t="s">
        <v>242</v>
      </c>
      <c r="X546">
        <v>42.391032000000003</v>
      </c>
      <c r="Y546">
        <v>-71.141350000000003</v>
      </c>
      <c r="Z546" t="s">
        <v>243</v>
      </c>
    </row>
    <row r="547" spans="1:26">
      <c r="A547">
        <v>24226</v>
      </c>
      <c r="B547" s="1">
        <v>40319.396516203706</v>
      </c>
      <c r="C547" s="1">
        <f t="shared" si="96"/>
        <v>40179</v>
      </c>
      <c r="D547" s="4">
        <f t="shared" si="97"/>
        <v>0.3888888888888889</v>
      </c>
      <c r="E547" s="3">
        <f t="shared" si="98"/>
        <v>2010</v>
      </c>
      <c r="F547" s="3">
        <f t="shared" si="99"/>
        <v>5</v>
      </c>
      <c r="G547" s="3">
        <f t="shared" si="100"/>
        <v>21</v>
      </c>
      <c r="H547" s="3">
        <f t="shared" si="101"/>
        <v>9</v>
      </c>
      <c r="I547" s="3">
        <f t="shared" si="102"/>
        <v>30</v>
      </c>
      <c r="J547" s="3">
        <f t="shared" si="103"/>
        <v>6</v>
      </c>
      <c r="K547" s="3" t="str">
        <f>IF(AND(D547&gt;='Season Lookup'!$D$15,D547&lt;'Season Lookup'!$D$16),"Spring",IF(AND(D547&gt;='Season Lookup'!$D$16,D547&lt;'Season Lookup'!$D$17),"Summer",IF(AND(D547&gt;='Season Lookup'!$D$17,D547&lt;'Season Lookup'!$D$18),"Fall",IF(OR(D547&gt;='Season Lookup'!$D$18,D547&lt;'Season Lookup'!$D$15),"Winter"))))</f>
        <v>Spring</v>
      </c>
      <c r="L547" s="3" t="str">
        <f>VLOOKUP(F547,'Season Lookup'!$A$1:$B$13,2,0)</f>
        <v>Spring</v>
      </c>
      <c r="M547" t="s">
        <v>12</v>
      </c>
      <c r="N547" t="s">
        <v>329</v>
      </c>
      <c r="O547" t="s">
        <v>13</v>
      </c>
      <c r="P547" t="str">
        <f t="shared" si="104"/>
        <v>Yes</v>
      </c>
      <c r="Q547" t="str">
        <f t="shared" si="105"/>
        <v>No</v>
      </c>
      <c r="R547" t="str">
        <f t="shared" si="106"/>
        <v>No</v>
      </c>
      <c r="S547">
        <v>149</v>
      </c>
      <c r="T547" t="s">
        <v>42</v>
      </c>
      <c r="V547" t="str">
        <f t="shared" si="107"/>
        <v>Non Intersection</v>
      </c>
      <c r="W547" t="s">
        <v>1137</v>
      </c>
      <c r="X547">
        <v>42.365799000000003</v>
      </c>
      <c r="Y547">
        <v>-71.113701000000006</v>
      </c>
      <c r="Z547" t="s">
        <v>1138</v>
      </c>
    </row>
    <row r="548" spans="1:26">
      <c r="A548">
        <v>24227</v>
      </c>
      <c r="B548" s="1">
        <v>40319.4375</v>
      </c>
      <c r="C548" s="1">
        <f t="shared" si="96"/>
        <v>40179</v>
      </c>
      <c r="D548" s="4">
        <f t="shared" si="97"/>
        <v>0.3888888888888889</v>
      </c>
      <c r="E548" s="3">
        <f t="shared" si="98"/>
        <v>2010</v>
      </c>
      <c r="F548" s="3">
        <f t="shared" si="99"/>
        <v>5</v>
      </c>
      <c r="G548" s="3">
        <f t="shared" si="100"/>
        <v>21</v>
      </c>
      <c r="H548" s="3">
        <f t="shared" si="101"/>
        <v>10</v>
      </c>
      <c r="I548" s="3">
        <f t="shared" si="102"/>
        <v>30</v>
      </c>
      <c r="J548" s="3">
        <f t="shared" si="103"/>
        <v>6</v>
      </c>
      <c r="K548" s="3" t="str">
        <f>IF(AND(D548&gt;='Season Lookup'!$D$15,D548&lt;'Season Lookup'!$D$16),"Spring",IF(AND(D548&gt;='Season Lookup'!$D$16,D548&lt;'Season Lookup'!$D$17),"Summer",IF(AND(D548&gt;='Season Lookup'!$D$17,D548&lt;'Season Lookup'!$D$18),"Fall",IF(OR(D548&gt;='Season Lookup'!$D$18,D548&lt;'Season Lookup'!$D$15),"Winter"))))</f>
        <v>Spring</v>
      </c>
      <c r="L548" s="3" t="str">
        <f>VLOOKUP(F548,'Season Lookup'!$A$1:$B$13,2,0)</f>
        <v>Spring</v>
      </c>
      <c r="M548" t="s">
        <v>12</v>
      </c>
      <c r="N548" t="s">
        <v>35</v>
      </c>
      <c r="O548" t="s">
        <v>13</v>
      </c>
      <c r="P548" t="str">
        <f t="shared" si="104"/>
        <v>Yes</v>
      </c>
      <c r="Q548" t="str">
        <f t="shared" si="105"/>
        <v>No</v>
      </c>
      <c r="R548" t="str">
        <f t="shared" si="106"/>
        <v>No</v>
      </c>
      <c r="S548">
        <v>620</v>
      </c>
      <c r="T548" t="s">
        <v>203</v>
      </c>
      <c r="U548" t="s">
        <v>202</v>
      </c>
      <c r="V548" t="str">
        <f t="shared" si="107"/>
        <v>Non Intersection</v>
      </c>
      <c r="W548" t="s">
        <v>1139</v>
      </c>
      <c r="X548">
        <v>42.353909000000002</v>
      </c>
      <c r="Y548">
        <v>-71.107600000000005</v>
      </c>
      <c r="Z548" t="s">
        <v>1140</v>
      </c>
    </row>
    <row r="549" spans="1:26">
      <c r="A549">
        <v>24228</v>
      </c>
      <c r="B549" s="1">
        <v>40319.438877314817</v>
      </c>
      <c r="C549" s="1">
        <f t="shared" si="96"/>
        <v>40179</v>
      </c>
      <c r="D549" s="4">
        <f t="shared" si="97"/>
        <v>0.3888888888888889</v>
      </c>
      <c r="E549" s="3">
        <f t="shared" si="98"/>
        <v>2010</v>
      </c>
      <c r="F549" s="3">
        <f t="shared" si="99"/>
        <v>5</v>
      </c>
      <c r="G549" s="3">
        <f t="shared" si="100"/>
        <v>21</v>
      </c>
      <c r="H549" s="3">
        <f t="shared" si="101"/>
        <v>10</v>
      </c>
      <c r="I549" s="3">
        <f t="shared" si="102"/>
        <v>31</v>
      </c>
      <c r="J549" s="3">
        <f t="shared" si="103"/>
        <v>6</v>
      </c>
      <c r="K549" s="3" t="str">
        <f>IF(AND(D549&gt;='Season Lookup'!$D$15,D549&lt;'Season Lookup'!$D$16),"Spring",IF(AND(D549&gt;='Season Lookup'!$D$16,D549&lt;'Season Lookup'!$D$17),"Summer",IF(AND(D549&gt;='Season Lookup'!$D$17,D549&lt;'Season Lookup'!$D$18),"Fall",IF(OR(D549&gt;='Season Lookup'!$D$18,D549&lt;'Season Lookup'!$D$15),"Winter"))))</f>
        <v>Spring</v>
      </c>
      <c r="L549" s="3" t="str">
        <f>VLOOKUP(F549,'Season Lookup'!$A$1:$B$13,2,0)</f>
        <v>Spring</v>
      </c>
      <c r="M549" t="s">
        <v>12</v>
      </c>
      <c r="N549" t="s">
        <v>13</v>
      </c>
      <c r="O549" t="s">
        <v>13</v>
      </c>
      <c r="P549" t="str">
        <f t="shared" si="104"/>
        <v>Yes</v>
      </c>
      <c r="Q549" t="str">
        <f t="shared" si="105"/>
        <v>No</v>
      </c>
      <c r="R549" t="str">
        <f t="shared" si="106"/>
        <v>No</v>
      </c>
      <c r="T549" t="s">
        <v>185</v>
      </c>
      <c r="U549" t="s">
        <v>296</v>
      </c>
      <c r="V549" t="str">
        <f t="shared" si="107"/>
        <v>Intersection</v>
      </c>
      <c r="W549" t="s">
        <v>594</v>
      </c>
      <c r="X549">
        <v>42.376564000000002</v>
      </c>
      <c r="Y549">
        <v>-71.122185000000002</v>
      </c>
      <c r="Z549" t="s">
        <v>298</v>
      </c>
    </row>
    <row r="550" spans="1:26">
      <c r="A550">
        <v>24229</v>
      </c>
      <c r="B550" s="1">
        <v>40319.520833333336</v>
      </c>
      <c r="C550" s="1">
        <f t="shared" si="96"/>
        <v>40179</v>
      </c>
      <c r="D550" s="4">
        <f t="shared" si="97"/>
        <v>0.3888888888888889</v>
      </c>
      <c r="E550" s="3">
        <f t="shared" si="98"/>
        <v>2010</v>
      </c>
      <c r="F550" s="3">
        <f t="shared" si="99"/>
        <v>5</v>
      </c>
      <c r="G550" s="3">
        <f t="shared" si="100"/>
        <v>21</v>
      </c>
      <c r="H550" s="3">
        <f t="shared" si="101"/>
        <v>12</v>
      </c>
      <c r="I550" s="3">
        <f t="shared" si="102"/>
        <v>30</v>
      </c>
      <c r="J550" s="3">
        <f t="shared" si="103"/>
        <v>6</v>
      </c>
      <c r="K550" s="3" t="str">
        <f>IF(AND(D550&gt;='Season Lookup'!$D$15,D550&lt;'Season Lookup'!$D$16),"Spring",IF(AND(D550&gt;='Season Lookup'!$D$16,D550&lt;'Season Lookup'!$D$17),"Summer",IF(AND(D550&gt;='Season Lookup'!$D$17,D550&lt;'Season Lookup'!$D$18),"Fall",IF(OR(D550&gt;='Season Lookup'!$D$18,D550&lt;'Season Lookup'!$D$15),"Winter"))))</f>
        <v>Spring</v>
      </c>
      <c r="L550" s="3" t="str">
        <f>VLOOKUP(F550,'Season Lookup'!$A$1:$B$13,2,0)</f>
        <v>Spring</v>
      </c>
      <c r="M550" t="s">
        <v>12</v>
      </c>
      <c r="N550" t="s">
        <v>13</v>
      </c>
      <c r="O550" t="s">
        <v>549</v>
      </c>
      <c r="P550" t="str">
        <f t="shared" si="104"/>
        <v>Yes</v>
      </c>
      <c r="Q550" t="str">
        <f t="shared" si="105"/>
        <v>No</v>
      </c>
      <c r="R550" t="str">
        <f t="shared" si="106"/>
        <v>No</v>
      </c>
      <c r="T550" t="s">
        <v>14</v>
      </c>
      <c r="U550" t="s">
        <v>550</v>
      </c>
      <c r="V550" t="str">
        <f t="shared" si="107"/>
        <v>Intersection</v>
      </c>
      <c r="W550" t="s">
        <v>551</v>
      </c>
      <c r="X550">
        <v>42.388173000000002</v>
      </c>
      <c r="Y550">
        <v>-71.119415000000004</v>
      </c>
      <c r="Z550" t="s">
        <v>552</v>
      </c>
    </row>
    <row r="551" spans="1:26">
      <c r="A551">
        <v>24230</v>
      </c>
      <c r="B551" s="1">
        <v>40319.618043981478</v>
      </c>
      <c r="C551" s="1">
        <f t="shared" ref="C551:C612" si="108">EOMONTH(B551,MONTH(B551)*-1)+1</f>
        <v>40179</v>
      </c>
      <c r="D551" s="4">
        <f t="shared" ref="D551:D612" si="109">YEARFRAC(C551,B551)</f>
        <v>0.3888888888888889</v>
      </c>
      <c r="E551" s="3">
        <f t="shared" ref="E551:E612" si="110">YEAR(B551)</f>
        <v>2010</v>
      </c>
      <c r="F551" s="3">
        <f t="shared" ref="F551:F612" si="111">MONTH(B551)</f>
        <v>5</v>
      </c>
      <c r="G551" s="3">
        <f t="shared" ref="G551:G612" si="112">DAY(B551)</f>
        <v>21</v>
      </c>
      <c r="H551" s="3">
        <f t="shared" ref="H551:H612" si="113">HOUR(B551)</f>
        <v>14</v>
      </c>
      <c r="I551" s="3">
        <f t="shared" ref="I551:I612" si="114">MINUTE(B551)</f>
        <v>49</v>
      </c>
      <c r="J551" s="3">
        <f t="shared" ref="J551:J612" si="115">WEEKDAY(B551,1)</f>
        <v>6</v>
      </c>
      <c r="K551" s="3" t="str">
        <f>IF(AND(D551&gt;='Season Lookup'!$D$15,D551&lt;'Season Lookup'!$D$16),"Spring",IF(AND(D551&gt;='Season Lookup'!$D$16,D551&lt;'Season Lookup'!$D$17),"Summer",IF(AND(D551&gt;='Season Lookup'!$D$17,D551&lt;'Season Lookup'!$D$18),"Fall",IF(OR(D551&gt;='Season Lookup'!$D$18,D551&lt;'Season Lookup'!$D$15),"Winter"))))</f>
        <v>Spring</v>
      </c>
      <c r="L551" s="3" t="str">
        <f>VLOOKUP(F551,'Season Lookup'!$A$1:$B$13,2,0)</f>
        <v>Spring</v>
      </c>
      <c r="M551" t="s">
        <v>12</v>
      </c>
      <c r="N551" t="s">
        <v>35</v>
      </c>
      <c r="O551" t="s">
        <v>13</v>
      </c>
      <c r="P551" t="str">
        <f t="shared" ref="P551:P612" si="116">IF(OR(N551="Auto",O551="Auto"),"Yes",IF(OR(N551="Taxi",O551="Taxi"),"Yes",IF(OR(N551="Truck",O551="Truck"),"Yes",IF(OR(N551="Van",O551="Van"),"Yes","No"))))</f>
        <v>Yes</v>
      </c>
      <c r="Q551" t="str">
        <f t="shared" ref="Q551:Q612" si="117">IF(OR(N551="Bicycle",O551="Bicycle"),"Yes","No")</f>
        <v>No</v>
      </c>
      <c r="R551" t="str">
        <f t="shared" ref="R551:R612" si="118">IF(OR(N551="Pedestrian",O551="Pedestrian"),"Yes","No")</f>
        <v>No</v>
      </c>
      <c r="S551">
        <v>51</v>
      </c>
      <c r="T551" t="s">
        <v>156</v>
      </c>
      <c r="V551" t="str">
        <f t="shared" ref="V551:V612" si="119">IF(ISBLANK(S551),"Intersection","Non Intersection")</f>
        <v>Non Intersection</v>
      </c>
      <c r="W551" t="s">
        <v>1141</v>
      </c>
      <c r="X551">
        <v>42.366064000000001</v>
      </c>
      <c r="Y551">
        <v>-71.111574000000005</v>
      </c>
      <c r="Z551" t="s">
        <v>1142</v>
      </c>
    </row>
    <row r="552" spans="1:26">
      <c r="A552">
        <v>24231</v>
      </c>
      <c r="B552" s="1">
        <v>40319.645833333336</v>
      </c>
      <c r="C552" s="1">
        <f t="shared" si="108"/>
        <v>40179</v>
      </c>
      <c r="D552" s="4">
        <f t="shared" si="109"/>
        <v>0.3888888888888889</v>
      </c>
      <c r="E552" s="3">
        <f t="shared" si="110"/>
        <v>2010</v>
      </c>
      <c r="F552" s="3">
        <f t="shared" si="111"/>
        <v>5</v>
      </c>
      <c r="G552" s="3">
        <f t="shared" si="112"/>
        <v>21</v>
      </c>
      <c r="H552" s="3">
        <f t="shared" si="113"/>
        <v>15</v>
      </c>
      <c r="I552" s="3">
        <f t="shared" si="114"/>
        <v>30</v>
      </c>
      <c r="J552" s="3">
        <f t="shared" si="115"/>
        <v>6</v>
      </c>
      <c r="K552" s="3" t="str">
        <f>IF(AND(D552&gt;='Season Lookup'!$D$15,D552&lt;'Season Lookup'!$D$16),"Spring",IF(AND(D552&gt;='Season Lookup'!$D$16,D552&lt;'Season Lookup'!$D$17),"Summer",IF(AND(D552&gt;='Season Lookup'!$D$17,D552&lt;'Season Lookup'!$D$18),"Fall",IF(OR(D552&gt;='Season Lookup'!$D$18,D552&lt;'Season Lookup'!$D$15),"Winter"))))</f>
        <v>Spring</v>
      </c>
      <c r="L552" s="3" t="str">
        <f>VLOOKUP(F552,'Season Lookup'!$A$1:$B$13,2,0)</f>
        <v>Spring</v>
      </c>
      <c r="M552" t="s">
        <v>12</v>
      </c>
      <c r="N552" t="s">
        <v>13</v>
      </c>
      <c r="O552" t="s">
        <v>23</v>
      </c>
      <c r="P552" t="str">
        <f t="shared" si="116"/>
        <v>Yes</v>
      </c>
      <c r="Q552" t="str">
        <f t="shared" si="117"/>
        <v>No</v>
      </c>
      <c r="R552" t="str">
        <f t="shared" si="118"/>
        <v>No</v>
      </c>
      <c r="S552">
        <v>100</v>
      </c>
      <c r="T552" t="s">
        <v>1062</v>
      </c>
      <c r="V552" t="str">
        <f t="shared" si="119"/>
        <v>Non Intersection</v>
      </c>
      <c r="W552" t="s">
        <v>1143</v>
      </c>
      <c r="X552">
        <v>42.369137000000002</v>
      </c>
      <c r="Y552">
        <v>-71.077147999999994</v>
      </c>
      <c r="Z552" t="s">
        <v>1144</v>
      </c>
    </row>
    <row r="553" spans="1:26">
      <c r="A553">
        <v>24232</v>
      </c>
      <c r="B553" s="1">
        <v>40319.666655092595</v>
      </c>
      <c r="C553" s="1">
        <f t="shared" si="108"/>
        <v>40179</v>
      </c>
      <c r="D553" s="4">
        <f t="shared" si="109"/>
        <v>0.3888888888888889</v>
      </c>
      <c r="E553" s="3">
        <f t="shared" si="110"/>
        <v>2010</v>
      </c>
      <c r="F553" s="3">
        <f t="shared" si="111"/>
        <v>5</v>
      </c>
      <c r="G553" s="3">
        <f t="shared" si="112"/>
        <v>21</v>
      </c>
      <c r="H553" s="3">
        <f t="shared" si="113"/>
        <v>15</v>
      </c>
      <c r="I553" s="3">
        <f t="shared" si="114"/>
        <v>59</v>
      </c>
      <c r="J553" s="3">
        <f t="shared" si="115"/>
        <v>6</v>
      </c>
      <c r="K553" s="3" t="str">
        <f>IF(AND(D553&gt;='Season Lookup'!$D$15,D553&lt;'Season Lookup'!$D$16),"Spring",IF(AND(D553&gt;='Season Lookup'!$D$16,D553&lt;'Season Lookup'!$D$17),"Summer",IF(AND(D553&gt;='Season Lookup'!$D$17,D553&lt;'Season Lookup'!$D$18),"Fall",IF(OR(D553&gt;='Season Lookup'!$D$18,D553&lt;'Season Lookup'!$D$15),"Winter"))))</f>
        <v>Spring</v>
      </c>
      <c r="L553" s="3" t="str">
        <f>VLOOKUP(F553,'Season Lookup'!$A$1:$B$13,2,0)</f>
        <v>Spring</v>
      </c>
      <c r="M553" t="s">
        <v>12</v>
      </c>
      <c r="N553" t="s">
        <v>13</v>
      </c>
      <c r="O553" t="s">
        <v>23</v>
      </c>
      <c r="P553" t="str">
        <f t="shared" si="116"/>
        <v>Yes</v>
      </c>
      <c r="Q553" t="str">
        <f t="shared" si="117"/>
        <v>No</v>
      </c>
      <c r="R553" t="str">
        <f t="shared" si="118"/>
        <v>No</v>
      </c>
      <c r="T553" t="s">
        <v>1145</v>
      </c>
      <c r="U553" t="s">
        <v>1146</v>
      </c>
      <c r="V553" t="str">
        <f t="shared" si="119"/>
        <v>Intersection</v>
      </c>
      <c r="W553" t="s">
        <v>1147</v>
      </c>
      <c r="X553">
        <v>42.391275999999998</v>
      </c>
      <c r="Y553">
        <v>-71.126058999999998</v>
      </c>
      <c r="Z553" t="s">
        <v>1148</v>
      </c>
    </row>
    <row r="554" spans="1:26">
      <c r="A554">
        <v>24233</v>
      </c>
      <c r="B554" s="1">
        <v>40319.76734953704</v>
      </c>
      <c r="C554" s="1">
        <f t="shared" si="108"/>
        <v>40179</v>
      </c>
      <c r="D554" s="4">
        <f t="shared" si="109"/>
        <v>0.3888888888888889</v>
      </c>
      <c r="E554" s="3">
        <f t="shared" si="110"/>
        <v>2010</v>
      </c>
      <c r="F554" s="3">
        <f t="shared" si="111"/>
        <v>5</v>
      </c>
      <c r="G554" s="3">
        <f t="shared" si="112"/>
        <v>21</v>
      </c>
      <c r="H554" s="3">
        <f t="shared" si="113"/>
        <v>18</v>
      </c>
      <c r="I554" s="3">
        <f t="shared" si="114"/>
        <v>24</v>
      </c>
      <c r="J554" s="3">
        <f t="shared" si="115"/>
        <v>6</v>
      </c>
      <c r="K554" s="3" t="str">
        <f>IF(AND(D554&gt;='Season Lookup'!$D$15,D554&lt;'Season Lookup'!$D$16),"Spring",IF(AND(D554&gt;='Season Lookup'!$D$16,D554&lt;'Season Lookup'!$D$17),"Summer",IF(AND(D554&gt;='Season Lookup'!$D$17,D554&lt;'Season Lookup'!$D$18),"Fall",IF(OR(D554&gt;='Season Lookup'!$D$18,D554&lt;'Season Lookup'!$D$15),"Winter"))))</f>
        <v>Spring</v>
      </c>
      <c r="L554" s="3" t="str">
        <f>VLOOKUP(F554,'Season Lookup'!$A$1:$B$13,2,0)</f>
        <v>Spring</v>
      </c>
      <c r="M554" t="s">
        <v>12</v>
      </c>
      <c r="N554" t="s">
        <v>35</v>
      </c>
      <c r="O554" t="s">
        <v>23</v>
      </c>
      <c r="P554" t="str">
        <f t="shared" si="116"/>
        <v>Yes</v>
      </c>
      <c r="Q554" t="str">
        <f t="shared" si="117"/>
        <v>No</v>
      </c>
      <c r="R554" t="str">
        <f t="shared" si="118"/>
        <v>No</v>
      </c>
      <c r="T554" t="s">
        <v>1149</v>
      </c>
      <c r="U554" t="s">
        <v>406</v>
      </c>
      <c r="V554" t="str">
        <f t="shared" si="119"/>
        <v>Intersection</v>
      </c>
      <c r="W554" t="s">
        <v>1150</v>
      </c>
      <c r="X554">
        <v>42.373001000000002</v>
      </c>
      <c r="Y554">
        <v>-71.088785000000001</v>
      </c>
      <c r="Z554" t="s">
        <v>1151</v>
      </c>
    </row>
    <row r="555" spans="1:26">
      <c r="A555">
        <v>24241</v>
      </c>
      <c r="B555" s="1">
        <v>40319.375</v>
      </c>
      <c r="C555" s="1">
        <f t="shared" si="108"/>
        <v>40179</v>
      </c>
      <c r="D555" s="4">
        <f t="shared" si="109"/>
        <v>0.3888888888888889</v>
      </c>
      <c r="E555" s="3">
        <f t="shared" si="110"/>
        <v>2010</v>
      </c>
      <c r="F555" s="3">
        <f t="shared" si="111"/>
        <v>5</v>
      </c>
      <c r="G555" s="3">
        <f t="shared" si="112"/>
        <v>21</v>
      </c>
      <c r="H555" s="3">
        <f t="shared" si="113"/>
        <v>9</v>
      </c>
      <c r="I555" s="3">
        <f t="shared" si="114"/>
        <v>0</v>
      </c>
      <c r="J555" s="3">
        <f t="shared" si="115"/>
        <v>6</v>
      </c>
      <c r="K555" s="3" t="str">
        <f>IF(AND(D555&gt;='Season Lookup'!$D$15,D555&lt;'Season Lookup'!$D$16),"Spring",IF(AND(D555&gt;='Season Lookup'!$D$16,D555&lt;'Season Lookup'!$D$17),"Summer",IF(AND(D555&gt;='Season Lookup'!$D$17,D555&lt;'Season Lookup'!$D$18),"Fall",IF(OR(D555&gt;='Season Lookup'!$D$18,D555&lt;'Season Lookup'!$D$15),"Winter"))))</f>
        <v>Spring</v>
      </c>
      <c r="L555" s="3" t="str">
        <f>VLOOKUP(F555,'Season Lookup'!$A$1:$B$13,2,0)</f>
        <v>Spring</v>
      </c>
      <c r="M555" t="s">
        <v>12</v>
      </c>
      <c r="N555" t="s">
        <v>13</v>
      </c>
      <c r="O555" t="s">
        <v>23</v>
      </c>
      <c r="P555" t="str">
        <f t="shared" si="116"/>
        <v>Yes</v>
      </c>
      <c r="Q555" t="str">
        <f t="shared" si="117"/>
        <v>No</v>
      </c>
      <c r="R555" t="str">
        <f t="shared" si="118"/>
        <v>No</v>
      </c>
      <c r="S555">
        <v>100</v>
      </c>
      <c r="T555" t="s">
        <v>1062</v>
      </c>
      <c r="V555" t="str">
        <f t="shared" si="119"/>
        <v>Non Intersection</v>
      </c>
      <c r="W555" t="s">
        <v>1143</v>
      </c>
      <c r="X555">
        <v>42.369137000000002</v>
      </c>
      <c r="Y555">
        <v>-71.077147999999994</v>
      </c>
      <c r="Z555" t="s">
        <v>1144</v>
      </c>
    </row>
    <row r="556" spans="1:26">
      <c r="A556">
        <v>24247</v>
      </c>
      <c r="B556" s="1">
        <v>40319.447905092595</v>
      </c>
      <c r="C556" s="1">
        <f t="shared" si="108"/>
        <v>40179</v>
      </c>
      <c r="D556" s="4">
        <f t="shared" si="109"/>
        <v>0.3888888888888889</v>
      </c>
      <c r="E556" s="3">
        <f t="shared" si="110"/>
        <v>2010</v>
      </c>
      <c r="F556" s="3">
        <f t="shared" si="111"/>
        <v>5</v>
      </c>
      <c r="G556" s="3">
        <f t="shared" si="112"/>
        <v>21</v>
      </c>
      <c r="H556" s="3">
        <f t="shared" si="113"/>
        <v>10</v>
      </c>
      <c r="I556" s="3">
        <f t="shared" si="114"/>
        <v>44</v>
      </c>
      <c r="J556" s="3">
        <f t="shared" si="115"/>
        <v>6</v>
      </c>
      <c r="K556" s="3" t="str">
        <f>IF(AND(D556&gt;='Season Lookup'!$D$15,D556&lt;'Season Lookup'!$D$16),"Spring",IF(AND(D556&gt;='Season Lookup'!$D$16,D556&lt;'Season Lookup'!$D$17),"Summer",IF(AND(D556&gt;='Season Lookup'!$D$17,D556&lt;'Season Lookup'!$D$18),"Fall",IF(OR(D556&gt;='Season Lookup'!$D$18,D556&lt;'Season Lookup'!$D$15),"Winter"))))</f>
        <v>Spring</v>
      </c>
      <c r="L556" s="3" t="str">
        <f>VLOOKUP(F556,'Season Lookup'!$A$1:$B$13,2,0)</f>
        <v>Spring</v>
      </c>
      <c r="M556" t="s">
        <v>12</v>
      </c>
      <c r="N556" t="s">
        <v>13</v>
      </c>
      <c r="O556" t="s">
        <v>132</v>
      </c>
      <c r="P556" t="str">
        <f t="shared" si="116"/>
        <v>Yes</v>
      </c>
      <c r="Q556" t="str">
        <f t="shared" si="117"/>
        <v>Yes</v>
      </c>
      <c r="R556" t="str">
        <f t="shared" si="118"/>
        <v>No</v>
      </c>
      <c r="T556" t="s">
        <v>195</v>
      </c>
      <c r="U556" t="s">
        <v>1152</v>
      </c>
      <c r="V556" t="str">
        <f t="shared" si="119"/>
        <v>Intersection</v>
      </c>
      <c r="W556" t="s">
        <v>1153</v>
      </c>
      <c r="X556">
        <v>42.357863999999999</v>
      </c>
      <c r="Y556">
        <v>-71.105423000000002</v>
      </c>
      <c r="Z556" t="s">
        <v>1154</v>
      </c>
    </row>
    <row r="557" spans="1:26">
      <c r="A557">
        <v>24234</v>
      </c>
      <c r="B557" s="1">
        <v>40320.541655092595</v>
      </c>
      <c r="C557" s="1">
        <f t="shared" si="108"/>
        <v>40179</v>
      </c>
      <c r="D557" s="4">
        <f t="shared" si="109"/>
        <v>0.39166666666666666</v>
      </c>
      <c r="E557" s="3">
        <f t="shared" si="110"/>
        <v>2010</v>
      </c>
      <c r="F557" s="3">
        <f t="shared" si="111"/>
        <v>5</v>
      </c>
      <c r="G557" s="3">
        <f t="shared" si="112"/>
        <v>22</v>
      </c>
      <c r="H557" s="3">
        <f t="shared" si="113"/>
        <v>12</v>
      </c>
      <c r="I557" s="3">
        <f t="shared" si="114"/>
        <v>59</v>
      </c>
      <c r="J557" s="3">
        <f t="shared" si="115"/>
        <v>7</v>
      </c>
      <c r="K557" s="3" t="str">
        <f>IF(AND(D557&gt;='Season Lookup'!$D$15,D557&lt;'Season Lookup'!$D$16),"Spring",IF(AND(D557&gt;='Season Lookup'!$D$16,D557&lt;'Season Lookup'!$D$17),"Summer",IF(AND(D557&gt;='Season Lookup'!$D$17,D557&lt;'Season Lookup'!$D$18),"Fall",IF(OR(D557&gt;='Season Lookup'!$D$18,D557&lt;'Season Lookup'!$D$15),"Winter"))))</f>
        <v>Spring</v>
      </c>
      <c r="L557" s="3" t="str">
        <f>VLOOKUP(F557,'Season Lookup'!$A$1:$B$13,2,0)</f>
        <v>Spring</v>
      </c>
      <c r="M557" t="s">
        <v>31</v>
      </c>
      <c r="N557" t="s">
        <v>13</v>
      </c>
      <c r="O557" t="s">
        <v>23</v>
      </c>
      <c r="P557" t="str">
        <f t="shared" si="116"/>
        <v>Yes</v>
      </c>
      <c r="Q557" t="str">
        <f t="shared" si="117"/>
        <v>No</v>
      </c>
      <c r="R557" t="str">
        <f t="shared" si="118"/>
        <v>No</v>
      </c>
      <c r="S557">
        <v>1</v>
      </c>
      <c r="T557" t="s">
        <v>1155</v>
      </c>
      <c r="V557" t="str">
        <f t="shared" si="119"/>
        <v>Non Intersection</v>
      </c>
      <c r="W557" t="s">
        <v>1156</v>
      </c>
      <c r="X557">
        <v>42.401384</v>
      </c>
      <c r="Y557">
        <v>-71.131338</v>
      </c>
      <c r="Z557" t="s">
        <v>1157</v>
      </c>
    </row>
    <row r="558" spans="1:26">
      <c r="A558">
        <v>24235</v>
      </c>
      <c r="B558" s="1">
        <v>40320.597905092596</v>
      </c>
      <c r="C558" s="1">
        <f t="shared" si="108"/>
        <v>40179</v>
      </c>
      <c r="D558" s="4">
        <f t="shared" si="109"/>
        <v>0.39166666666666666</v>
      </c>
      <c r="E558" s="3">
        <f t="shared" si="110"/>
        <v>2010</v>
      </c>
      <c r="F558" s="3">
        <f t="shared" si="111"/>
        <v>5</v>
      </c>
      <c r="G558" s="3">
        <f t="shared" si="112"/>
        <v>22</v>
      </c>
      <c r="H558" s="3">
        <f t="shared" si="113"/>
        <v>14</v>
      </c>
      <c r="I558" s="3">
        <f t="shared" si="114"/>
        <v>20</v>
      </c>
      <c r="J558" s="3">
        <f t="shared" si="115"/>
        <v>7</v>
      </c>
      <c r="K558" s="3" t="str">
        <f>IF(AND(D558&gt;='Season Lookup'!$D$15,D558&lt;'Season Lookup'!$D$16),"Spring",IF(AND(D558&gt;='Season Lookup'!$D$16,D558&lt;'Season Lookup'!$D$17),"Summer",IF(AND(D558&gt;='Season Lookup'!$D$17,D558&lt;'Season Lookup'!$D$18),"Fall",IF(OR(D558&gt;='Season Lookup'!$D$18,D558&lt;'Season Lookup'!$D$15),"Winter"))))</f>
        <v>Spring</v>
      </c>
      <c r="L558" s="3" t="str">
        <f>VLOOKUP(F558,'Season Lookup'!$A$1:$B$13,2,0)</f>
        <v>Spring</v>
      </c>
      <c r="M558" t="s">
        <v>31</v>
      </c>
      <c r="N558" t="s">
        <v>13</v>
      </c>
      <c r="O558" t="s">
        <v>13</v>
      </c>
      <c r="P558" t="str">
        <f t="shared" si="116"/>
        <v>Yes</v>
      </c>
      <c r="Q558" t="str">
        <f t="shared" si="117"/>
        <v>No</v>
      </c>
      <c r="R558" t="str">
        <f t="shared" si="118"/>
        <v>No</v>
      </c>
      <c r="S558">
        <v>100</v>
      </c>
      <c r="T558" t="s">
        <v>1062</v>
      </c>
      <c r="V558" t="str">
        <f t="shared" si="119"/>
        <v>Non Intersection</v>
      </c>
      <c r="W558" t="s">
        <v>1143</v>
      </c>
      <c r="X558">
        <v>42.369137000000002</v>
      </c>
      <c r="Y558">
        <v>-71.077147999999994</v>
      </c>
      <c r="Z558" t="s">
        <v>1144</v>
      </c>
    </row>
    <row r="559" spans="1:26">
      <c r="A559">
        <v>24236</v>
      </c>
      <c r="B559" s="1">
        <v>40320.666655092595</v>
      </c>
      <c r="C559" s="1">
        <f t="shared" si="108"/>
        <v>40179</v>
      </c>
      <c r="D559" s="4">
        <f t="shared" si="109"/>
        <v>0.39166666666666666</v>
      </c>
      <c r="E559" s="3">
        <f t="shared" si="110"/>
        <v>2010</v>
      </c>
      <c r="F559" s="3">
        <f t="shared" si="111"/>
        <v>5</v>
      </c>
      <c r="G559" s="3">
        <f t="shared" si="112"/>
        <v>22</v>
      </c>
      <c r="H559" s="3">
        <f t="shared" si="113"/>
        <v>15</v>
      </c>
      <c r="I559" s="3">
        <f t="shared" si="114"/>
        <v>59</v>
      </c>
      <c r="J559" s="3">
        <f t="shared" si="115"/>
        <v>7</v>
      </c>
      <c r="K559" s="3" t="str">
        <f>IF(AND(D559&gt;='Season Lookup'!$D$15,D559&lt;'Season Lookup'!$D$16),"Spring",IF(AND(D559&gt;='Season Lookup'!$D$16,D559&lt;'Season Lookup'!$D$17),"Summer",IF(AND(D559&gt;='Season Lookup'!$D$17,D559&lt;'Season Lookup'!$D$18),"Fall",IF(OR(D559&gt;='Season Lookup'!$D$18,D559&lt;'Season Lookup'!$D$15),"Winter"))))</f>
        <v>Spring</v>
      </c>
      <c r="L559" s="3" t="str">
        <f>VLOOKUP(F559,'Season Lookup'!$A$1:$B$13,2,0)</f>
        <v>Spring</v>
      </c>
      <c r="M559" t="s">
        <v>31</v>
      </c>
      <c r="N559" t="s">
        <v>13</v>
      </c>
      <c r="O559" t="s">
        <v>132</v>
      </c>
      <c r="P559" t="str">
        <f t="shared" si="116"/>
        <v>Yes</v>
      </c>
      <c r="Q559" t="str">
        <f t="shared" si="117"/>
        <v>Yes</v>
      </c>
      <c r="R559" t="str">
        <f t="shared" si="118"/>
        <v>No</v>
      </c>
      <c r="T559" t="s">
        <v>14</v>
      </c>
      <c r="U559" t="s">
        <v>189</v>
      </c>
      <c r="V559" t="str">
        <f t="shared" si="119"/>
        <v>Intersection</v>
      </c>
      <c r="W559" t="s">
        <v>595</v>
      </c>
      <c r="X559">
        <v>42.361389000000003</v>
      </c>
      <c r="Y559">
        <v>-71.096952999999999</v>
      </c>
      <c r="Z559" t="s">
        <v>596</v>
      </c>
    </row>
    <row r="560" spans="1:26">
      <c r="A560">
        <v>24237</v>
      </c>
      <c r="B560" s="1">
        <v>40320.708333333336</v>
      </c>
      <c r="C560" s="1">
        <f t="shared" si="108"/>
        <v>40179</v>
      </c>
      <c r="D560" s="4">
        <f t="shared" si="109"/>
        <v>0.39166666666666666</v>
      </c>
      <c r="E560" s="3">
        <f t="shared" si="110"/>
        <v>2010</v>
      </c>
      <c r="F560" s="3">
        <f t="shared" si="111"/>
        <v>5</v>
      </c>
      <c r="G560" s="3">
        <f t="shared" si="112"/>
        <v>22</v>
      </c>
      <c r="H560" s="3">
        <f t="shared" si="113"/>
        <v>17</v>
      </c>
      <c r="I560" s="3">
        <f t="shared" si="114"/>
        <v>0</v>
      </c>
      <c r="J560" s="3">
        <f t="shared" si="115"/>
        <v>7</v>
      </c>
      <c r="K560" s="3" t="str">
        <f>IF(AND(D560&gt;='Season Lookup'!$D$15,D560&lt;'Season Lookup'!$D$16),"Spring",IF(AND(D560&gt;='Season Lookup'!$D$16,D560&lt;'Season Lookup'!$D$17),"Summer",IF(AND(D560&gt;='Season Lookup'!$D$17,D560&lt;'Season Lookup'!$D$18),"Fall",IF(OR(D560&gt;='Season Lookup'!$D$18,D560&lt;'Season Lookup'!$D$15),"Winter"))))</f>
        <v>Spring</v>
      </c>
      <c r="L560" s="3" t="str">
        <f>VLOOKUP(F560,'Season Lookup'!$A$1:$B$13,2,0)</f>
        <v>Spring</v>
      </c>
      <c r="M560" t="s">
        <v>31</v>
      </c>
      <c r="N560" t="s">
        <v>13</v>
      </c>
      <c r="O560" t="s">
        <v>23</v>
      </c>
      <c r="P560" t="str">
        <f t="shared" si="116"/>
        <v>Yes</v>
      </c>
      <c r="Q560" t="str">
        <f t="shared" si="117"/>
        <v>No</v>
      </c>
      <c r="R560" t="str">
        <f t="shared" si="118"/>
        <v>No</v>
      </c>
      <c r="S560">
        <v>8</v>
      </c>
      <c r="T560" t="s">
        <v>104</v>
      </c>
      <c r="V560" t="str">
        <f t="shared" si="119"/>
        <v>Non Intersection</v>
      </c>
      <c r="W560" t="s">
        <v>733</v>
      </c>
      <c r="X560">
        <v>42.366911999999999</v>
      </c>
      <c r="Y560">
        <v>-71.105125000000001</v>
      </c>
      <c r="Z560" t="s">
        <v>734</v>
      </c>
    </row>
    <row r="561" spans="1:26">
      <c r="A561">
        <v>24238</v>
      </c>
      <c r="B561" s="1">
        <v>40320.759027777778</v>
      </c>
      <c r="C561" s="1">
        <f t="shared" si="108"/>
        <v>40179</v>
      </c>
      <c r="D561" s="4">
        <f t="shared" si="109"/>
        <v>0.39166666666666666</v>
      </c>
      <c r="E561" s="3">
        <f t="shared" si="110"/>
        <v>2010</v>
      </c>
      <c r="F561" s="3">
        <f t="shared" si="111"/>
        <v>5</v>
      </c>
      <c r="G561" s="3">
        <f t="shared" si="112"/>
        <v>22</v>
      </c>
      <c r="H561" s="3">
        <f t="shared" si="113"/>
        <v>18</v>
      </c>
      <c r="I561" s="3">
        <f t="shared" si="114"/>
        <v>13</v>
      </c>
      <c r="J561" s="3">
        <f t="shared" si="115"/>
        <v>7</v>
      </c>
      <c r="K561" s="3" t="str">
        <f>IF(AND(D561&gt;='Season Lookup'!$D$15,D561&lt;'Season Lookup'!$D$16),"Spring",IF(AND(D561&gt;='Season Lookup'!$D$16,D561&lt;'Season Lookup'!$D$17),"Summer",IF(AND(D561&gt;='Season Lookup'!$D$17,D561&lt;'Season Lookup'!$D$18),"Fall",IF(OR(D561&gt;='Season Lookup'!$D$18,D561&lt;'Season Lookup'!$D$15),"Winter"))))</f>
        <v>Spring</v>
      </c>
      <c r="L561" s="3" t="str">
        <f>VLOOKUP(F561,'Season Lookup'!$A$1:$B$13,2,0)</f>
        <v>Spring</v>
      </c>
      <c r="M561" t="s">
        <v>31</v>
      </c>
      <c r="N561" t="s">
        <v>35</v>
      </c>
      <c r="O561" t="s">
        <v>132</v>
      </c>
      <c r="P561" t="str">
        <f t="shared" si="116"/>
        <v>Yes</v>
      </c>
      <c r="Q561" t="str">
        <f t="shared" si="117"/>
        <v>Yes</v>
      </c>
      <c r="R561" t="str">
        <f t="shared" si="118"/>
        <v>No</v>
      </c>
      <c r="T561" t="s">
        <v>15</v>
      </c>
      <c r="U561" t="s">
        <v>1158</v>
      </c>
      <c r="V561" t="str">
        <f t="shared" si="119"/>
        <v>Intersection</v>
      </c>
      <c r="W561" t="s">
        <v>1159</v>
      </c>
      <c r="X561">
        <v>42.393701999999998</v>
      </c>
      <c r="Y561">
        <v>-71.136228000000003</v>
      </c>
      <c r="Z561" t="s">
        <v>1160</v>
      </c>
    </row>
    <row r="562" spans="1:26">
      <c r="A562">
        <v>24239</v>
      </c>
      <c r="B562" s="1">
        <v>40321.194444444445</v>
      </c>
      <c r="C562" s="1">
        <f t="shared" si="108"/>
        <v>40179</v>
      </c>
      <c r="D562" s="4">
        <f t="shared" si="109"/>
        <v>0.39444444444444443</v>
      </c>
      <c r="E562" s="3">
        <f t="shared" si="110"/>
        <v>2010</v>
      </c>
      <c r="F562" s="3">
        <f t="shared" si="111"/>
        <v>5</v>
      </c>
      <c r="G562" s="3">
        <f t="shared" si="112"/>
        <v>23</v>
      </c>
      <c r="H562" s="3">
        <f t="shared" si="113"/>
        <v>4</v>
      </c>
      <c r="I562" s="3">
        <f t="shared" si="114"/>
        <v>40</v>
      </c>
      <c r="J562" s="3">
        <f t="shared" si="115"/>
        <v>1</v>
      </c>
      <c r="K562" s="3" t="str">
        <f>IF(AND(D562&gt;='Season Lookup'!$D$15,D562&lt;'Season Lookup'!$D$16),"Spring",IF(AND(D562&gt;='Season Lookup'!$D$16,D562&lt;'Season Lookup'!$D$17),"Summer",IF(AND(D562&gt;='Season Lookup'!$D$17,D562&lt;'Season Lookup'!$D$18),"Fall",IF(OR(D562&gt;='Season Lookup'!$D$18,D562&lt;'Season Lookup'!$D$15),"Winter"))))</f>
        <v>Spring</v>
      </c>
      <c r="L562" s="3" t="str">
        <f>VLOOKUP(F562,'Season Lookup'!$A$1:$B$13,2,0)</f>
        <v>Spring</v>
      </c>
      <c r="M562" t="s">
        <v>48</v>
      </c>
      <c r="N562" t="s">
        <v>13</v>
      </c>
      <c r="O562" t="s">
        <v>23</v>
      </c>
      <c r="P562" t="str">
        <f t="shared" si="116"/>
        <v>Yes</v>
      </c>
      <c r="Q562" t="str">
        <f t="shared" si="117"/>
        <v>No</v>
      </c>
      <c r="R562" t="str">
        <f t="shared" si="118"/>
        <v>No</v>
      </c>
      <c r="S562">
        <v>389</v>
      </c>
      <c r="T562" t="s">
        <v>133</v>
      </c>
      <c r="V562" t="str">
        <f t="shared" si="119"/>
        <v>Non Intersection</v>
      </c>
      <c r="W562" t="s">
        <v>1161</v>
      </c>
      <c r="X562">
        <v>42.372145000000003</v>
      </c>
      <c r="Y562">
        <v>-71.113652999999999</v>
      </c>
      <c r="Z562" t="s">
        <v>1162</v>
      </c>
    </row>
    <row r="563" spans="1:26">
      <c r="A563">
        <v>24240</v>
      </c>
      <c r="B563" s="1">
        <v>40321.693055555559</v>
      </c>
      <c r="C563" s="1">
        <f t="shared" si="108"/>
        <v>40179</v>
      </c>
      <c r="D563" s="4">
        <f t="shared" si="109"/>
        <v>0.39444444444444443</v>
      </c>
      <c r="E563" s="3">
        <f t="shared" si="110"/>
        <v>2010</v>
      </c>
      <c r="F563" s="3">
        <f t="shared" si="111"/>
        <v>5</v>
      </c>
      <c r="G563" s="3">
        <f t="shared" si="112"/>
        <v>23</v>
      </c>
      <c r="H563" s="3">
        <f t="shared" si="113"/>
        <v>16</v>
      </c>
      <c r="I563" s="3">
        <f t="shared" si="114"/>
        <v>38</v>
      </c>
      <c r="J563" s="3">
        <f t="shared" si="115"/>
        <v>1</v>
      </c>
      <c r="K563" s="3" t="str">
        <f>IF(AND(D563&gt;='Season Lookup'!$D$15,D563&lt;'Season Lookup'!$D$16),"Spring",IF(AND(D563&gt;='Season Lookup'!$D$16,D563&lt;'Season Lookup'!$D$17),"Summer",IF(AND(D563&gt;='Season Lookup'!$D$17,D563&lt;'Season Lookup'!$D$18),"Fall",IF(OR(D563&gt;='Season Lookup'!$D$18,D563&lt;'Season Lookup'!$D$15),"Winter"))))</f>
        <v>Spring</v>
      </c>
      <c r="L563" s="3" t="str">
        <f>VLOOKUP(F563,'Season Lookup'!$A$1:$B$13,2,0)</f>
        <v>Spring</v>
      </c>
      <c r="M563" t="s">
        <v>48</v>
      </c>
      <c r="N563" t="s">
        <v>13</v>
      </c>
      <c r="O563" t="s">
        <v>13</v>
      </c>
      <c r="P563" t="str">
        <f t="shared" si="116"/>
        <v>Yes</v>
      </c>
      <c r="Q563" t="str">
        <f t="shared" si="117"/>
        <v>No</v>
      </c>
      <c r="R563" t="str">
        <f t="shared" si="118"/>
        <v>No</v>
      </c>
      <c r="T563" t="s">
        <v>342</v>
      </c>
      <c r="U563" t="s">
        <v>14</v>
      </c>
      <c r="V563" t="str">
        <f t="shared" si="119"/>
        <v>Intersection</v>
      </c>
      <c r="W563" t="s">
        <v>1163</v>
      </c>
      <c r="X563">
        <v>42.365574000000002</v>
      </c>
      <c r="Y563">
        <v>-71.103990999999994</v>
      </c>
      <c r="Z563" t="s">
        <v>267</v>
      </c>
    </row>
    <row r="564" spans="1:26">
      <c r="A564">
        <v>24242</v>
      </c>
      <c r="B564" s="1">
        <v>40322.378460648149</v>
      </c>
      <c r="C564" s="1">
        <f t="shared" si="108"/>
        <v>40179</v>
      </c>
      <c r="D564" s="4">
        <f t="shared" si="109"/>
        <v>0.3972222222222222</v>
      </c>
      <c r="E564" s="3">
        <f t="shared" si="110"/>
        <v>2010</v>
      </c>
      <c r="F564" s="3">
        <f t="shared" si="111"/>
        <v>5</v>
      </c>
      <c r="G564" s="3">
        <f t="shared" si="112"/>
        <v>24</v>
      </c>
      <c r="H564" s="3">
        <f t="shared" si="113"/>
        <v>9</v>
      </c>
      <c r="I564" s="3">
        <f t="shared" si="114"/>
        <v>4</v>
      </c>
      <c r="J564" s="3">
        <f t="shared" si="115"/>
        <v>2</v>
      </c>
      <c r="K564" s="3" t="str">
        <f>IF(AND(D564&gt;='Season Lookup'!$D$15,D564&lt;'Season Lookup'!$D$16),"Spring",IF(AND(D564&gt;='Season Lookup'!$D$16,D564&lt;'Season Lookup'!$D$17),"Summer",IF(AND(D564&gt;='Season Lookup'!$D$17,D564&lt;'Season Lookup'!$D$18),"Fall",IF(OR(D564&gt;='Season Lookup'!$D$18,D564&lt;'Season Lookup'!$D$15),"Winter"))))</f>
        <v>Spring</v>
      </c>
      <c r="L564" s="3" t="str">
        <f>VLOOKUP(F564,'Season Lookup'!$A$1:$B$13,2,0)</f>
        <v>Spring</v>
      </c>
      <c r="M564" t="s">
        <v>56</v>
      </c>
      <c r="N564" t="s">
        <v>13</v>
      </c>
      <c r="O564" t="s">
        <v>23</v>
      </c>
      <c r="P564" t="str">
        <f t="shared" si="116"/>
        <v>Yes</v>
      </c>
      <c r="Q564" t="str">
        <f t="shared" si="117"/>
        <v>No</v>
      </c>
      <c r="R564" t="str">
        <f t="shared" si="118"/>
        <v>No</v>
      </c>
      <c r="S564">
        <v>85</v>
      </c>
      <c r="T564" t="s">
        <v>42</v>
      </c>
      <c r="V564" t="str">
        <f t="shared" si="119"/>
        <v>Non Intersection</v>
      </c>
      <c r="W564" t="s">
        <v>1164</v>
      </c>
      <c r="X564">
        <v>42.367421</v>
      </c>
      <c r="Y564">
        <v>-71.113680000000002</v>
      </c>
      <c r="Z564" t="s">
        <v>1165</v>
      </c>
    </row>
    <row r="565" spans="1:26">
      <c r="A565">
        <v>24246</v>
      </c>
      <c r="B565" s="1">
        <v>40322.723611111112</v>
      </c>
      <c r="C565" s="1">
        <f t="shared" si="108"/>
        <v>40179</v>
      </c>
      <c r="D565" s="4">
        <f t="shared" si="109"/>
        <v>0.3972222222222222</v>
      </c>
      <c r="E565" s="3">
        <f t="shared" si="110"/>
        <v>2010</v>
      </c>
      <c r="F565" s="3">
        <f t="shared" si="111"/>
        <v>5</v>
      </c>
      <c r="G565" s="3">
        <f t="shared" si="112"/>
        <v>24</v>
      </c>
      <c r="H565" s="3">
        <f t="shared" si="113"/>
        <v>17</v>
      </c>
      <c r="I565" s="3">
        <f t="shared" si="114"/>
        <v>22</v>
      </c>
      <c r="J565" s="3">
        <f t="shared" si="115"/>
        <v>2</v>
      </c>
      <c r="K565" s="3" t="str">
        <f>IF(AND(D565&gt;='Season Lookup'!$D$15,D565&lt;'Season Lookup'!$D$16),"Spring",IF(AND(D565&gt;='Season Lookup'!$D$16,D565&lt;'Season Lookup'!$D$17),"Summer",IF(AND(D565&gt;='Season Lookup'!$D$17,D565&lt;'Season Lookup'!$D$18),"Fall",IF(OR(D565&gt;='Season Lookup'!$D$18,D565&lt;'Season Lookup'!$D$15),"Winter"))))</f>
        <v>Spring</v>
      </c>
      <c r="L565" s="3" t="str">
        <f>VLOOKUP(F565,'Season Lookup'!$A$1:$B$13,2,0)</f>
        <v>Spring</v>
      </c>
      <c r="M565" t="s">
        <v>56</v>
      </c>
      <c r="N565" t="s">
        <v>13</v>
      </c>
      <c r="O565" t="s">
        <v>132</v>
      </c>
      <c r="P565" t="str">
        <f t="shared" si="116"/>
        <v>Yes</v>
      </c>
      <c r="Q565" t="str">
        <f t="shared" si="117"/>
        <v>Yes</v>
      </c>
      <c r="R565" t="str">
        <f t="shared" si="118"/>
        <v>No</v>
      </c>
      <c r="S565">
        <v>1745</v>
      </c>
      <c r="T565" t="s">
        <v>14</v>
      </c>
      <c r="V565" t="str">
        <f t="shared" si="119"/>
        <v>Non Intersection</v>
      </c>
      <c r="W565" t="s">
        <v>1166</v>
      </c>
      <c r="X565">
        <v>42.369202000000001</v>
      </c>
      <c r="Y565">
        <v>-71.110688999999994</v>
      </c>
      <c r="Z565" t="s">
        <v>633</v>
      </c>
    </row>
    <row r="566" spans="1:26">
      <c r="A566">
        <v>24243</v>
      </c>
      <c r="B566" s="1">
        <v>40323.305543981478</v>
      </c>
      <c r="C566" s="1">
        <f t="shared" si="108"/>
        <v>40179</v>
      </c>
      <c r="D566" s="4">
        <f t="shared" si="109"/>
        <v>0.4</v>
      </c>
      <c r="E566" s="3">
        <f t="shared" si="110"/>
        <v>2010</v>
      </c>
      <c r="F566" s="3">
        <f t="shared" si="111"/>
        <v>5</v>
      </c>
      <c r="G566" s="3">
        <f t="shared" si="112"/>
        <v>25</v>
      </c>
      <c r="H566" s="3">
        <f t="shared" si="113"/>
        <v>7</v>
      </c>
      <c r="I566" s="3">
        <f t="shared" si="114"/>
        <v>19</v>
      </c>
      <c r="J566" s="3">
        <f t="shared" si="115"/>
        <v>3</v>
      </c>
      <c r="K566" s="3" t="str">
        <f>IF(AND(D566&gt;='Season Lookup'!$D$15,D566&lt;'Season Lookup'!$D$16),"Spring",IF(AND(D566&gt;='Season Lookup'!$D$16,D566&lt;'Season Lookup'!$D$17),"Summer",IF(AND(D566&gt;='Season Lookup'!$D$17,D566&lt;'Season Lookup'!$D$18),"Fall",IF(OR(D566&gt;='Season Lookup'!$D$18,D566&lt;'Season Lookup'!$D$15),"Winter"))))</f>
        <v>Spring</v>
      </c>
      <c r="L566" s="3" t="str">
        <f>VLOOKUP(F566,'Season Lookup'!$A$1:$B$13,2,0)</f>
        <v>Spring</v>
      </c>
      <c r="M566" t="s">
        <v>73</v>
      </c>
      <c r="N566" t="s">
        <v>13</v>
      </c>
      <c r="O566" t="s">
        <v>132</v>
      </c>
      <c r="P566" t="str">
        <f t="shared" si="116"/>
        <v>Yes</v>
      </c>
      <c r="Q566" t="str">
        <f t="shared" si="117"/>
        <v>Yes</v>
      </c>
      <c r="R566" t="str">
        <f t="shared" si="118"/>
        <v>No</v>
      </c>
      <c r="T566" t="s">
        <v>19</v>
      </c>
      <c r="U566" t="s">
        <v>224</v>
      </c>
      <c r="V566" t="str">
        <f t="shared" si="119"/>
        <v>Intersection</v>
      </c>
      <c r="W566" t="s">
        <v>1169</v>
      </c>
      <c r="X566">
        <v>42.375266000000003</v>
      </c>
      <c r="Y566">
        <v>-71.112729000000002</v>
      </c>
      <c r="Z566" t="s">
        <v>1170</v>
      </c>
    </row>
    <row r="567" spans="1:26">
      <c r="A567">
        <v>24244</v>
      </c>
      <c r="B567" s="1">
        <v>40323.309710648151</v>
      </c>
      <c r="C567" s="1">
        <f t="shared" si="108"/>
        <v>40179</v>
      </c>
      <c r="D567" s="4">
        <f t="shared" si="109"/>
        <v>0.4</v>
      </c>
      <c r="E567" s="3">
        <f t="shared" si="110"/>
        <v>2010</v>
      </c>
      <c r="F567" s="3">
        <f t="shared" si="111"/>
        <v>5</v>
      </c>
      <c r="G567" s="3">
        <f t="shared" si="112"/>
        <v>25</v>
      </c>
      <c r="H567" s="3">
        <f t="shared" si="113"/>
        <v>7</v>
      </c>
      <c r="I567" s="3">
        <f t="shared" si="114"/>
        <v>25</v>
      </c>
      <c r="J567" s="3">
        <f t="shared" si="115"/>
        <v>3</v>
      </c>
      <c r="K567" s="3" t="str">
        <f>IF(AND(D567&gt;='Season Lookup'!$D$15,D567&lt;'Season Lookup'!$D$16),"Spring",IF(AND(D567&gt;='Season Lookup'!$D$16,D567&lt;'Season Lookup'!$D$17),"Summer",IF(AND(D567&gt;='Season Lookup'!$D$17,D567&lt;'Season Lookup'!$D$18),"Fall",IF(OR(D567&gt;='Season Lookup'!$D$18,D567&lt;'Season Lookup'!$D$15),"Winter"))))</f>
        <v>Spring</v>
      </c>
      <c r="L567" s="3" t="str">
        <f>VLOOKUP(F567,'Season Lookup'!$A$1:$B$13,2,0)</f>
        <v>Spring</v>
      </c>
      <c r="M567" t="s">
        <v>73</v>
      </c>
      <c r="N567" t="s">
        <v>13</v>
      </c>
      <c r="O567" t="s">
        <v>152</v>
      </c>
      <c r="P567" t="str">
        <f t="shared" si="116"/>
        <v>Yes</v>
      </c>
      <c r="Q567" t="str">
        <f t="shared" si="117"/>
        <v>No</v>
      </c>
      <c r="R567" t="str">
        <f t="shared" si="118"/>
        <v>Yes</v>
      </c>
      <c r="T567" t="s">
        <v>133</v>
      </c>
      <c r="U567" t="s">
        <v>1171</v>
      </c>
      <c r="V567" t="str">
        <f t="shared" si="119"/>
        <v>Intersection</v>
      </c>
      <c r="W567" t="s">
        <v>1172</v>
      </c>
      <c r="X567">
        <v>42.366646000000003</v>
      </c>
      <c r="Y567">
        <v>-71.096858999999995</v>
      </c>
      <c r="Z567" t="s">
        <v>1173</v>
      </c>
    </row>
    <row r="568" spans="1:26">
      <c r="A568">
        <v>24245</v>
      </c>
      <c r="B568" s="1">
        <v>40323.404861111114</v>
      </c>
      <c r="C568" s="1">
        <f t="shared" si="108"/>
        <v>40179</v>
      </c>
      <c r="D568" s="4">
        <f t="shared" si="109"/>
        <v>0.4</v>
      </c>
      <c r="E568" s="3">
        <f t="shared" si="110"/>
        <v>2010</v>
      </c>
      <c r="F568" s="3">
        <f t="shared" si="111"/>
        <v>5</v>
      </c>
      <c r="G568" s="3">
        <f t="shared" si="112"/>
        <v>25</v>
      </c>
      <c r="H568" s="3">
        <f t="shared" si="113"/>
        <v>9</v>
      </c>
      <c r="I568" s="3">
        <f t="shared" si="114"/>
        <v>43</v>
      </c>
      <c r="J568" s="3">
        <f t="shared" si="115"/>
        <v>3</v>
      </c>
      <c r="K568" s="3" t="str">
        <f>IF(AND(D568&gt;='Season Lookup'!$D$15,D568&lt;'Season Lookup'!$D$16),"Spring",IF(AND(D568&gt;='Season Lookup'!$D$16,D568&lt;'Season Lookup'!$D$17),"Summer",IF(AND(D568&gt;='Season Lookup'!$D$17,D568&lt;'Season Lookup'!$D$18),"Fall",IF(OR(D568&gt;='Season Lookup'!$D$18,D568&lt;'Season Lookup'!$D$15),"Winter"))))</f>
        <v>Spring</v>
      </c>
      <c r="L568" s="3" t="str">
        <f>VLOOKUP(F568,'Season Lookup'!$A$1:$B$13,2,0)</f>
        <v>Spring</v>
      </c>
      <c r="M568" t="s">
        <v>73</v>
      </c>
      <c r="N568" t="s">
        <v>13</v>
      </c>
      <c r="O568" t="s">
        <v>13</v>
      </c>
      <c r="P568" t="str">
        <f t="shared" si="116"/>
        <v>Yes</v>
      </c>
      <c r="Q568" t="str">
        <f t="shared" si="117"/>
        <v>No</v>
      </c>
      <c r="R568" t="str">
        <f t="shared" si="118"/>
        <v>No</v>
      </c>
      <c r="T568" t="s">
        <v>19</v>
      </c>
      <c r="U568" t="s">
        <v>1174</v>
      </c>
      <c r="V568" t="str">
        <f t="shared" si="119"/>
        <v>Intersection</v>
      </c>
      <c r="W568" t="s">
        <v>1175</v>
      </c>
      <c r="X568">
        <v>42.374760000000002</v>
      </c>
      <c r="Y568">
        <v>-71.108823999999998</v>
      </c>
      <c r="Z568" t="s">
        <v>1176</v>
      </c>
    </row>
    <row r="569" spans="1:26">
      <c r="A569">
        <v>24248</v>
      </c>
      <c r="B569" s="1">
        <v>40324.510405092595</v>
      </c>
      <c r="C569" s="1">
        <f t="shared" si="108"/>
        <v>40179</v>
      </c>
      <c r="D569" s="4">
        <f t="shared" si="109"/>
        <v>0.40277777777777779</v>
      </c>
      <c r="E569" s="3">
        <f t="shared" si="110"/>
        <v>2010</v>
      </c>
      <c r="F569" s="3">
        <f t="shared" si="111"/>
        <v>5</v>
      </c>
      <c r="G569" s="3">
        <f t="shared" si="112"/>
        <v>26</v>
      </c>
      <c r="H569" s="3">
        <f t="shared" si="113"/>
        <v>12</v>
      </c>
      <c r="I569" s="3">
        <f t="shared" si="114"/>
        <v>14</v>
      </c>
      <c r="J569" s="3">
        <f t="shared" si="115"/>
        <v>4</v>
      </c>
      <c r="K569" s="3" t="str">
        <f>IF(AND(D569&gt;='Season Lookup'!$D$15,D569&lt;'Season Lookup'!$D$16),"Spring",IF(AND(D569&gt;='Season Lookup'!$D$16,D569&lt;'Season Lookup'!$D$17),"Summer",IF(AND(D569&gt;='Season Lookup'!$D$17,D569&lt;'Season Lookup'!$D$18),"Fall",IF(OR(D569&gt;='Season Lookup'!$D$18,D569&lt;'Season Lookup'!$D$15),"Winter"))))</f>
        <v>Spring</v>
      </c>
      <c r="L569" s="3" t="str">
        <f>VLOOKUP(F569,'Season Lookup'!$A$1:$B$13,2,0)</f>
        <v>Spring</v>
      </c>
      <c r="M569" t="s">
        <v>82</v>
      </c>
      <c r="N569" t="s">
        <v>329</v>
      </c>
      <c r="O569" t="s">
        <v>13</v>
      </c>
      <c r="P569" t="str">
        <f t="shared" si="116"/>
        <v>Yes</v>
      </c>
      <c r="Q569" t="str">
        <f t="shared" si="117"/>
        <v>No</v>
      </c>
      <c r="R569" t="str">
        <f t="shared" si="118"/>
        <v>No</v>
      </c>
      <c r="S569">
        <v>1246</v>
      </c>
      <c r="T569" t="s">
        <v>14</v>
      </c>
      <c r="U569" t="s">
        <v>1177</v>
      </c>
      <c r="V569" t="str">
        <f t="shared" si="119"/>
        <v>Non Intersection</v>
      </c>
      <c r="W569" t="s">
        <v>1178</v>
      </c>
      <c r="X569">
        <v>42.372487999999997</v>
      </c>
      <c r="Y569">
        <v>-71.116148999999993</v>
      </c>
      <c r="Z569" t="s">
        <v>1179</v>
      </c>
    </row>
    <row r="570" spans="1:26">
      <c r="A570">
        <v>24249</v>
      </c>
      <c r="B570" s="1">
        <v>40324.5</v>
      </c>
      <c r="C570" s="1">
        <f t="shared" si="108"/>
        <v>40179</v>
      </c>
      <c r="D570" s="4">
        <f t="shared" si="109"/>
        <v>0.40277777777777779</v>
      </c>
      <c r="E570" s="3">
        <f t="shared" si="110"/>
        <v>2010</v>
      </c>
      <c r="F570" s="3">
        <f t="shared" si="111"/>
        <v>5</v>
      </c>
      <c r="G570" s="3">
        <f t="shared" si="112"/>
        <v>26</v>
      </c>
      <c r="H570" s="3">
        <f t="shared" si="113"/>
        <v>12</v>
      </c>
      <c r="I570" s="3">
        <f t="shared" si="114"/>
        <v>0</v>
      </c>
      <c r="J570" s="3">
        <f t="shared" si="115"/>
        <v>4</v>
      </c>
      <c r="K570" s="3" t="str">
        <f>IF(AND(D570&gt;='Season Lookup'!$D$15,D570&lt;'Season Lookup'!$D$16),"Spring",IF(AND(D570&gt;='Season Lookup'!$D$16,D570&lt;'Season Lookup'!$D$17),"Summer",IF(AND(D570&gt;='Season Lookup'!$D$17,D570&lt;'Season Lookup'!$D$18),"Fall",IF(OR(D570&gt;='Season Lookup'!$D$18,D570&lt;'Season Lookup'!$D$15),"Winter"))))</f>
        <v>Spring</v>
      </c>
      <c r="L570" s="3" t="str">
        <f>VLOOKUP(F570,'Season Lookup'!$A$1:$B$13,2,0)</f>
        <v>Spring</v>
      </c>
      <c r="M570" t="s">
        <v>82</v>
      </c>
      <c r="N570" t="s">
        <v>619</v>
      </c>
      <c r="O570" t="s">
        <v>13</v>
      </c>
      <c r="P570" t="str">
        <f t="shared" si="116"/>
        <v>Yes</v>
      </c>
      <c r="Q570" t="str">
        <f t="shared" si="117"/>
        <v>No</v>
      </c>
      <c r="R570" t="str">
        <f t="shared" si="118"/>
        <v>No</v>
      </c>
      <c r="T570" t="s">
        <v>166</v>
      </c>
      <c r="U570" t="s">
        <v>57</v>
      </c>
      <c r="V570" t="str">
        <f t="shared" si="119"/>
        <v>Intersection</v>
      </c>
      <c r="W570" t="s">
        <v>264</v>
      </c>
      <c r="X570">
        <v>42.379809999999999</v>
      </c>
      <c r="Y570">
        <v>-71.116491999999994</v>
      </c>
      <c r="Z570" t="s">
        <v>265</v>
      </c>
    </row>
    <row r="571" spans="1:26">
      <c r="A571">
        <v>24250</v>
      </c>
      <c r="B571" s="1">
        <v>40324.574305555558</v>
      </c>
      <c r="C571" s="1">
        <f t="shared" si="108"/>
        <v>40179</v>
      </c>
      <c r="D571" s="4">
        <f t="shared" si="109"/>
        <v>0.40277777777777779</v>
      </c>
      <c r="E571" s="3">
        <f t="shared" si="110"/>
        <v>2010</v>
      </c>
      <c r="F571" s="3">
        <f t="shared" si="111"/>
        <v>5</v>
      </c>
      <c r="G571" s="3">
        <f t="shared" si="112"/>
        <v>26</v>
      </c>
      <c r="H571" s="3">
        <f t="shared" si="113"/>
        <v>13</v>
      </c>
      <c r="I571" s="3">
        <f t="shared" si="114"/>
        <v>47</v>
      </c>
      <c r="J571" s="3">
        <f t="shared" si="115"/>
        <v>4</v>
      </c>
      <c r="K571" s="3" t="str">
        <f>IF(AND(D571&gt;='Season Lookup'!$D$15,D571&lt;'Season Lookup'!$D$16),"Spring",IF(AND(D571&gt;='Season Lookup'!$D$16,D571&lt;'Season Lookup'!$D$17),"Summer",IF(AND(D571&gt;='Season Lookup'!$D$17,D571&lt;'Season Lookup'!$D$18),"Fall",IF(OR(D571&gt;='Season Lookup'!$D$18,D571&lt;'Season Lookup'!$D$15),"Winter"))))</f>
        <v>Spring</v>
      </c>
      <c r="L571" s="3" t="str">
        <f>VLOOKUP(F571,'Season Lookup'!$A$1:$B$13,2,0)</f>
        <v>Spring</v>
      </c>
      <c r="M571" t="s">
        <v>82</v>
      </c>
      <c r="N571" t="s">
        <v>13</v>
      </c>
      <c r="O571" t="s">
        <v>13</v>
      </c>
      <c r="P571" t="str">
        <f t="shared" si="116"/>
        <v>Yes</v>
      </c>
      <c r="Q571" t="str">
        <f t="shared" si="117"/>
        <v>No</v>
      </c>
      <c r="R571" t="str">
        <f t="shared" si="118"/>
        <v>No</v>
      </c>
      <c r="S571">
        <v>41</v>
      </c>
      <c r="T571" t="s">
        <v>840</v>
      </c>
      <c r="V571" t="str">
        <f t="shared" si="119"/>
        <v>Non Intersection</v>
      </c>
      <c r="W571" t="s">
        <v>1180</v>
      </c>
      <c r="X571">
        <v>42.374538000000001</v>
      </c>
      <c r="Y571">
        <v>-71.120671999999999</v>
      </c>
      <c r="Z571" t="s">
        <v>1181</v>
      </c>
    </row>
    <row r="572" spans="1:26">
      <c r="A572">
        <v>24251</v>
      </c>
      <c r="B572" s="1">
        <v>40324.62777777778</v>
      </c>
      <c r="C572" s="1">
        <f t="shared" si="108"/>
        <v>40179</v>
      </c>
      <c r="D572" s="4">
        <f t="shared" si="109"/>
        <v>0.40277777777777779</v>
      </c>
      <c r="E572" s="3">
        <f t="shared" si="110"/>
        <v>2010</v>
      </c>
      <c r="F572" s="3">
        <f t="shared" si="111"/>
        <v>5</v>
      </c>
      <c r="G572" s="3">
        <f t="shared" si="112"/>
        <v>26</v>
      </c>
      <c r="H572" s="3">
        <f t="shared" si="113"/>
        <v>15</v>
      </c>
      <c r="I572" s="3">
        <f t="shared" si="114"/>
        <v>4</v>
      </c>
      <c r="J572" s="3">
        <f t="shared" si="115"/>
        <v>4</v>
      </c>
      <c r="K572" s="3" t="str">
        <f>IF(AND(D572&gt;='Season Lookup'!$D$15,D572&lt;'Season Lookup'!$D$16),"Spring",IF(AND(D572&gt;='Season Lookup'!$D$16,D572&lt;'Season Lookup'!$D$17),"Summer",IF(AND(D572&gt;='Season Lookup'!$D$17,D572&lt;'Season Lookup'!$D$18),"Fall",IF(OR(D572&gt;='Season Lookup'!$D$18,D572&lt;'Season Lookup'!$D$15),"Winter"))))</f>
        <v>Spring</v>
      </c>
      <c r="L572" s="3" t="str">
        <f>VLOOKUP(F572,'Season Lookup'!$A$1:$B$13,2,0)</f>
        <v>Spring</v>
      </c>
      <c r="M572" t="s">
        <v>82</v>
      </c>
      <c r="N572" t="s">
        <v>549</v>
      </c>
      <c r="O572" t="s">
        <v>132</v>
      </c>
      <c r="P572" t="str">
        <f t="shared" si="116"/>
        <v>No</v>
      </c>
      <c r="Q572" t="str">
        <f t="shared" si="117"/>
        <v>Yes</v>
      </c>
      <c r="R572" t="str">
        <f t="shared" si="118"/>
        <v>No</v>
      </c>
      <c r="T572" t="s">
        <v>79</v>
      </c>
      <c r="U572" t="s">
        <v>1182</v>
      </c>
      <c r="V572" t="str">
        <f t="shared" si="119"/>
        <v>Intersection</v>
      </c>
      <c r="W572" t="s">
        <v>1183</v>
      </c>
      <c r="X572">
        <v>42.360008999999998</v>
      </c>
      <c r="Y572">
        <v>-71.087643</v>
      </c>
      <c r="Z572" t="s">
        <v>1184</v>
      </c>
    </row>
    <row r="573" spans="1:26">
      <c r="A573">
        <v>24252</v>
      </c>
      <c r="B573" s="1">
        <v>40324.685416666667</v>
      </c>
      <c r="C573" s="1">
        <f t="shared" si="108"/>
        <v>40179</v>
      </c>
      <c r="D573" s="4">
        <f t="shared" si="109"/>
        <v>0.40277777777777779</v>
      </c>
      <c r="E573" s="3">
        <f t="shared" si="110"/>
        <v>2010</v>
      </c>
      <c r="F573" s="3">
        <f t="shared" si="111"/>
        <v>5</v>
      </c>
      <c r="G573" s="3">
        <f t="shared" si="112"/>
        <v>26</v>
      </c>
      <c r="H573" s="3">
        <f t="shared" si="113"/>
        <v>16</v>
      </c>
      <c r="I573" s="3">
        <f t="shared" si="114"/>
        <v>27</v>
      </c>
      <c r="J573" s="3">
        <f t="shared" si="115"/>
        <v>4</v>
      </c>
      <c r="K573" s="3" t="str">
        <f>IF(AND(D573&gt;='Season Lookup'!$D$15,D573&lt;'Season Lookup'!$D$16),"Spring",IF(AND(D573&gt;='Season Lookup'!$D$16,D573&lt;'Season Lookup'!$D$17),"Summer",IF(AND(D573&gt;='Season Lookup'!$D$17,D573&lt;'Season Lookup'!$D$18),"Fall",IF(OR(D573&gt;='Season Lookup'!$D$18,D573&lt;'Season Lookup'!$D$15),"Winter"))))</f>
        <v>Spring</v>
      </c>
      <c r="L573" s="3" t="str">
        <f>VLOOKUP(F573,'Season Lookup'!$A$1:$B$13,2,0)</f>
        <v>Spring</v>
      </c>
      <c r="M573" t="s">
        <v>82</v>
      </c>
      <c r="N573" t="s">
        <v>13</v>
      </c>
      <c r="O573" t="s">
        <v>13</v>
      </c>
      <c r="P573" t="str">
        <f t="shared" si="116"/>
        <v>Yes</v>
      </c>
      <c r="Q573" t="str">
        <f t="shared" si="117"/>
        <v>No</v>
      </c>
      <c r="R573" t="str">
        <f t="shared" si="118"/>
        <v>No</v>
      </c>
      <c r="T573" t="s">
        <v>14</v>
      </c>
      <c r="U573" t="s">
        <v>249</v>
      </c>
      <c r="V573" t="str">
        <f t="shared" si="119"/>
        <v>Intersection</v>
      </c>
      <c r="W573" t="s">
        <v>250</v>
      </c>
      <c r="X573">
        <v>42.361745999999997</v>
      </c>
      <c r="Y573">
        <v>-71.097555999999997</v>
      </c>
      <c r="Z573" t="s">
        <v>251</v>
      </c>
    </row>
    <row r="574" spans="1:26">
      <c r="A574">
        <v>24253</v>
      </c>
      <c r="B574" s="1">
        <v>40324.729849537034</v>
      </c>
      <c r="C574" s="1">
        <f t="shared" si="108"/>
        <v>40179</v>
      </c>
      <c r="D574" s="4">
        <f t="shared" si="109"/>
        <v>0.40277777777777779</v>
      </c>
      <c r="E574" s="3">
        <f t="shared" si="110"/>
        <v>2010</v>
      </c>
      <c r="F574" s="3">
        <f t="shared" si="111"/>
        <v>5</v>
      </c>
      <c r="G574" s="3">
        <f t="shared" si="112"/>
        <v>26</v>
      </c>
      <c r="H574" s="3">
        <f t="shared" si="113"/>
        <v>17</v>
      </c>
      <c r="I574" s="3">
        <f t="shared" si="114"/>
        <v>30</v>
      </c>
      <c r="J574" s="3">
        <f t="shared" si="115"/>
        <v>4</v>
      </c>
      <c r="K574" s="3" t="str">
        <f>IF(AND(D574&gt;='Season Lookup'!$D$15,D574&lt;'Season Lookup'!$D$16),"Spring",IF(AND(D574&gt;='Season Lookup'!$D$16,D574&lt;'Season Lookup'!$D$17),"Summer",IF(AND(D574&gt;='Season Lookup'!$D$17,D574&lt;'Season Lookup'!$D$18),"Fall",IF(OR(D574&gt;='Season Lookup'!$D$18,D574&lt;'Season Lookup'!$D$15),"Winter"))))</f>
        <v>Spring</v>
      </c>
      <c r="L574" s="3" t="str">
        <f>VLOOKUP(F574,'Season Lookup'!$A$1:$B$13,2,0)</f>
        <v>Spring</v>
      </c>
      <c r="M574" t="s">
        <v>82</v>
      </c>
      <c r="N574" t="s">
        <v>13</v>
      </c>
      <c r="O574" t="s">
        <v>132</v>
      </c>
      <c r="P574" t="str">
        <f t="shared" si="116"/>
        <v>Yes</v>
      </c>
      <c r="Q574" t="str">
        <f t="shared" si="117"/>
        <v>Yes</v>
      </c>
      <c r="R574" t="str">
        <f t="shared" si="118"/>
        <v>No</v>
      </c>
      <c r="T574" t="s">
        <v>199</v>
      </c>
      <c r="U574" t="s">
        <v>980</v>
      </c>
      <c r="V574" t="str">
        <f t="shared" si="119"/>
        <v>Intersection</v>
      </c>
      <c r="W574" t="s">
        <v>1185</v>
      </c>
      <c r="X574">
        <v>42.376345000000001</v>
      </c>
      <c r="Y574">
        <v>-71.139753999999996</v>
      </c>
      <c r="Z574" t="s">
        <v>1186</v>
      </c>
    </row>
    <row r="575" spans="1:26">
      <c r="A575">
        <v>24254</v>
      </c>
      <c r="B575" s="1">
        <v>40324.788888888892</v>
      </c>
      <c r="C575" s="1">
        <f t="shared" si="108"/>
        <v>40179</v>
      </c>
      <c r="D575" s="4">
        <f t="shared" si="109"/>
        <v>0.40277777777777779</v>
      </c>
      <c r="E575" s="3">
        <f t="shared" si="110"/>
        <v>2010</v>
      </c>
      <c r="F575" s="3">
        <f t="shared" si="111"/>
        <v>5</v>
      </c>
      <c r="G575" s="3">
        <f t="shared" si="112"/>
        <v>26</v>
      </c>
      <c r="H575" s="3">
        <f t="shared" si="113"/>
        <v>18</v>
      </c>
      <c r="I575" s="3">
        <f t="shared" si="114"/>
        <v>56</v>
      </c>
      <c r="J575" s="3">
        <f t="shared" si="115"/>
        <v>4</v>
      </c>
      <c r="K575" s="3" t="str">
        <f>IF(AND(D575&gt;='Season Lookup'!$D$15,D575&lt;'Season Lookup'!$D$16),"Spring",IF(AND(D575&gt;='Season Lookup'!$D$16,D575&lt;'Season Lookup'!$D$17),"Summer",IF(AND(D575&gt;='Season Lookup'!$D$17,D575&lt;'Season Lookup'!$D$18),"Fall",IF(OR(D575&gt;='Season Lookup'!$D$18,D575&lt;'Season Lookup'!$D$15),"Winter"))))</f>
        <v>Spring</v>
      </c>
      <c r="L575" s="3" t="str">
        <f>VLOOKUP(F575,'Season Lookup'!$A$1:$B$13,2,0)</f>
        <v>Spring</v>
      </c>
      <c r="M575" t="s">
        <v>82</v>
      </c>
      <c r="N575" t="s">
        <v>13</v>
      </c>
      <c r="O575" t="s">
        <v>549</v>
      </c>
      <c r="P575" t="str">
        <f t="shared" si="116"/>
        <v>Yes</v>
      </c>
      <c r="Q575" t="str">
        <f t="shared" si="117"/>
        <v>No</v>
      </c>
      <c r="R575" t="str">
        <f t="shared" si="118"/>
        <v>No</v>
      </c>
      <c r="T575" t="s">
        <v>14</v>
      </c>
      <c r="U575" t="s">
        <v>420</v>
      </c>
      <c r="V575" t="str">
        <f t="shared" si="119"/>
        <v>Intersection</v>
      </c>
      <c r="W575" t="s">
        <v>421</v>
      </c>
      <c r="X575">
        <v>42.363897000000001</v>
      </c>
      <c r="Y575">
        <v>-71.101190000000003</v>
      </c>
      <c r="Z575" t="s">
        <v>422</v>
      </c>
    </row>
    <row r="576" spans="1:26">
      <c r="A576">
        <v>24255</v>
      </c>
      <c r="B576" s="1">
        <v>40325.600694444445</v>
      </c>
      <c r="C576" s="1">
        <f t="shared" si="108"/>
        <v>40179</v>
      </c>
      <c r="D576" s="4">
        <f t="shared" si="109"/>
        <v>0.40555555555555556</v>
      </c>
      <c r="E576" s="3">
        <f t="shared" si="110"/>
        <v>2010</v>
      </c>
      <c r="F576" s="3">
        <f t="shared" si="111"/>
        <v>5</v>
      </c>
      <c r="G576" s="3">
        <f t="shared" si="112"/>
        <v>27</v>
      </c>
      <c r="H576" s="3">
        <f t="shared" si="113"/>
        <v>14</v>
      </c>
      <c r="I576" s="3">
        <f t="shared" si="114"/>
        <v>25</v>
      </c>
      <c r="J576" s="3">
        <f t="shared" si="115"/>
        <v>5</v>
      </c>
      <c r="K576" s="3" t="str">
        <f>IF(AND(D576&gt;='Season Lookup'!$D$15,D576&lt;'Season Lookup'!$D$16),"Spring",IF(AND(D576&gt;='Season Lookup'!$D$16,D576&lt;'Season Lookup'!$D$17),"Summer",IF(AND(D576&gt;='Season Lookup'!$D$17,D576&lt;'Season Lookup'!$D$18),"Fall",IF(OR(D576&gt;='Season Lookup'!$D$18,D576&lt;'Season Lookup'!$D$15),"Winter"))))</f>
        <v>Spring</v>
      </c>
      <c r="L576" s="3" t="str">
        <f>VLOOKUP(F576,'Season Lookup'!$A$1:$B$13,2,0)</f>
        <v>Spring</v>
      </c>
      <c r="M576" t="s">
        <v>78</v>
      </c>
      <c r="N576" t="s">
        <v>13</v>
      </c>
      <c r="O576" t="s">
        <v>13</v>
      </c>
      <c r="P576" t="str">
        <f t="shared" si="116"/>
        <v>Yes</v>
      </c>
      <c r="Q576" t="str">
        <f t="shared" si="117"/>
        <v>No</v>
      </c>
      <c r="R576" t="str">
        <f t="shared" si="118"/>
        <v>No</v>
      </c>
      <c r="T576" t="s">
        <v>19</v>
      </c>
      <c r="U576" t="s">
        <v>1174</v>
      </c>
      <c r="V576" t="str">
        <f t="shared" si="119"/>
        <v>Intersection</v>
      </c>
      <c r="W576" t="s">
        <v>1175</v>
      </c>
      <c r="X576">
        <v>42.374760000000002</v>
      </c>
      <c r="Y576">
        <v>-71.108823999999998</v>
      </c>
      <c r="Z576" t="s">
        <v>1176</v>
      </c>
    </row>
    <row r="577" spans="1:26">
      <c r="A577">
        <v>24256</v>
      </c>
      <c r="B577" s="1">
        <v>40325.674305555556</v>
      </c>
      <c r="C577" s="1">
        <f t="shared" si="108"/>
        <v>40179</v>
      </c>
      <c r="D577" s="4">
        <f t="shared" si="109"/>
        <v>0.40555555555555556</v>
      </c>
      <c r="E577" s="3">
        <f t="shared" si="110"/>
        <v>2010</v>
      </c>
      <c r="F577" s="3">
        <f t="shared" si="111"/>
        <v>5</v>
      </c>
      <c r="G577" s="3">
        <f t="shared" si="112"/>
        <v>27</v>
      </c>
      <c r="H577" s="3">
        <f t="shared" si="113"/>
        <v>16</v>
      </c>
      <c r="I577" s="3">
        <f t="shared" si="114"/>
        <v>11</v>
      </c>
      <c r="J577" s="3">
        <f t="shared" si="115"/>
        <v>5</v>
      </c>
      <c r="K577" s="3" t="str">
        <f>IF(AND(D577&gt;='Season Lookup'!$D$15,D577&lt;'Season Lookup'!$D$16),"Spring",IF(AND(D577&gt;='Season Lookup'!$D$16,D577&lt;'Season Lookup'!$D$17),"Summer",IF(AND(D577&gt;='Season Lookup'!$D$17,D577&lt;'Season Lookup'!$D$18),"Fall",IF(OR(D577&gt;='Season Lookup'!$D$18,D577&lt;'Season Lookup'!$D$15),"Winter"))))</f>
        <v>Spring</v>
      </c>
      <c r="L577" s="3" t="str">
        <f>VLOOKUP(F577,'Season Lookup'!$A$1:$B$13,2,0)</f>
        <v>Spring</v>
      </c>
      <c r="M577" t="s">
        <v>78</v>
      </c>
      <c r="N577" t="s">
        <v>18</v>
      </c>
      <c r="O577" t="s">
        <v>132</v>
      </c>
      <c r="P577" t="str">
        <f t="shared" si="116"/>
        <v>Yes</v>
      </c>
      <c r="Q577" t="str">
        <f t="shared" si="117"/>
        <v>Yes</v>
      </c>
      <c r="R577" t="str">
        <f t="shared" si="118"/>
        <v>No</v>
      </c>
      <c r="S577">
        <v>340</v>
      </c>
      <c r="T577" t="s">
        <v>42</v>
      </c>
      <c r="V577" t="str">
        <f t="shared" si="119"/>
        <v>Non Intersection</v>
      </c>
      <c r="W577" t="s">
        <v>1187</v>
      </c>
      <c r="X577">
        <v>42.361553999999998</v>
      </c>
      <c r="Y577">
        <v>-71.113335000000006</v>
      </c>
      <c r="Z577" t="s">
        <v>1188</v>
      </c>
    </row>
    <row r="578" spans="1:26">
      <c r="A578">
        <v>24257</v>
      </c>
      <c r="B578" s="1">
        <v>40325.719444444447</v>
      </c>
      <c r="C578" s="1">
        <f t="shared" si="108"/>
        <v>40179</v>
      </c>
      <c r="D578" s="4">
        <f t="shared" si="109"/>
        <v>0.40555555555555556</v>
      </c>
      <c r="E578" s="3">
        <f t="shared" si="110"/>
        <v>2010</v>
      </c>
      <c r="F578" s="3">
        <f t="shared" si="111"/>
        <v>5</v>
      </c>
      <c r="G578" s="3">
        <f t="shared" si="112"/>
        <v>27</v>
      </c>
      <c r="H578" s="3">
        <f t="shared" si="113"/>
        <v>17</v>
      </c>
      <c r="I578" s="3">
        <f t="shared" si="114"/>
        <v>16</v>
      </c>
      <c r="J578" s="3">
        <f t="shared" si="115"/>
        <v>5</v>
      </c>
      <c r="K578" s="3" t="str">
        <f>IF(AND(D578&gt;='Season Lookup'!$D$15,D578&lt;'Season Lookup'!$D$16),"Spring",IF(AND(D578&gt;='Season Lookup'!$D$16,D578&lt;'Season Lookup'!$D$17),"Summer",IF(AND(D578&gt;='Season Lookup'!$D$17,D578&lt;'Season Lookup'!$D$18),"Fall",IF(OR(D578&gt;='Season Lookup'!$D$18,D578&lt;'Season Lookup'!$D$15),"Winter"))))</f>
        <v>Spring</v>
      </c>
      <c r="L578" s="3" t="str">
        <f>VLOOKUP(F578,'Season Lookup'!$A$1:$B$13,2,0)</f>
        <v>Spring</v>
      </c>
      <c r="M578" t="s">
        <v>78</v>
      </c>
      <c r="N578" t="s">
        <v>13</v>
      </c>
      <c r="O578" t="s">
        <v>18</v>
      </c>
      <c r="P578" t="str">
        <f t="shared" si="116"/>
        <v>Yes</v>
      </c>
      <c r="Q578" t="str">
        <f t="shared" si="117"/>
        <v>No</v>
      </c>
      <c r="R578" t="str">
        <f t="shared" si="118"/>
        <v>No</v>
      </c>
      <c r="S578">
        <v>114</v>
      </c>
      <c r="T578" t="s">
        <v>1189</v>
      </c>
      <c r="V578" t="str">
        <f t="shared" si="119"/>
        <v>Non Intersection</v>
      </c>
      <c r="W578" t="s">
        <v>1190</v>
      </c>
      <c r="X578">
        <v>42.365985000000002</v>
      </c>
      <c r="Y578">
        <v>-71.097506999999993</v>
      </c>
      <c r="Z578" t="s">
        <v>1191</v>
      </c>
    </row>
    <row r="579" spans="1:26">
      <c r="A579">
        <v>24258</v>
      </c>
      <c r="B579" s="1">
        <v>40325.974305555559</v>
      </c>
      <c r="C579" s="1">
        <f t="shared" si="108"/>
        <v>40179</v>
      </c>
      <c r="D579" s="4">
        <f t="shared" si="109"/>
        <v>0.40555555555555556</v>
      </c>
      <c r="E579" s="3">
        <f t="shared" si="110"/>
        <v>2010</v>
      </c>
      <c r="F579" s="3">
        <f t="shared" si="111"/>
        <v>5</v>
      </c>
      <c r="G579" s="3">
        <f t="shared" si="112"/>
        <v>27</v>
      </c>
      <c r="H579" s="3">
        <f t="shared" si="113"/>
        <v>23</v>
      </c>
      <c r="I579" s="3">
        <f t="shared" si="114"/>
        <v>23</v>
      </c>
      <c r="J579" s="3">
        <f t="shared" si="115"/>
        <v>5</v>
      </c>
      <c r="K579" s="3" t="str">
        <f>IF(AND(D579&gt;='Season Lookup'!$D$15,D579&lt;'Season Lookup'!$D$16),"Spring",IF(AND(D579&gt;='Season Lookup'!$D$16,D579&lt;'Season Lookup'!$D$17),"Summer",IF(AND(D579&gt;='Season Lookup'!$D$17,D579&lt;'Season Lookup'!$D$18),"Fall",IF(OR(D579&gt;='Season Lookup'!$D$18,D579&lt;'Season Lookup'!$D$15),"Winter"))))</f>
        <v>Spring</v>
      </c>
      <c r="L579" s="3" t="str">
        <f>VLOOKUP(F579,'Season Lookup'!$A$1:$B$13,2,0)</f>
        <v>Spring</v>
      </c>
      <c r="M579" t="s">
        <v>78</v>
      </c>
      <c r="N579" t="s">
        <v>13</v>
      </c>
      <c r="O579" t="s">
        <v>23</v>
      </c>
      <c r="P579" t="str">
        <f t="shared" si="116"/>
        <v>Yes</v>
      </c>
      <c r="Q579" t="str">
        <f t="shared" si="117"/>
        <v>No</v>
      </c>
      <c r="R579" t="str">
        <f t="shared" si="118"/>
        <v>No</v>
      </c>
      <c r="S579">
        <v>58</v>
      </c>
      <c r="T579" t="s">
        <v>611</v>
      </c>
      <c r="V579" t="str">
        <f t="shared" si="119"/>
        <v>Non Intersection</v>
      </c>
      <c r="W579" t="s">
        <v>1192</v>
      </c>
      <c r="X579">
        <v>42.369824000000001</v>
      </c>
      <c r="Y579">
        <v>-71.091055999999995</v>
      </c>
      <c r="Z579" t="s">
        <v>1193</v>
      </c>
    </row>
    <row r="580" spans="1:26">
      <c r="A580">
        <v>24260</v>
      </c>
      <c r="B580" s="1">
        <v>40325.302083333336</v>
      </c>
      <c r="C580" s="1">
        <f t="shared" si="108"/>
        <v>40179</v>
      </c>
      <c r="D580" s="4">
        <f t="shared" si="109"/>
        <v>0.40555555555555556</v>
      </c>
      <c r="E580" s="3">
        <f t="shared" si="110"/>
        <v>2010</v>
      </c>
      <c r="F580" s="3">
        <f t="shared" si="111"/>
        <v>5</v>
      </c>
      <c r="G580" s="3">
        <f t="shared" si="112"/>
        <v>27</v>
      </c>
      <c r="H580" s="3">
        <f t="shared" si="113"/>
        <v>7</v>
      </c>
      <c r="I580" s="3">
        <f t="shared" si="114"/>
        <v>15</v>
      </c>
      <c r="J580" s="3">
        <f t="shared" si="115"/>
        <v>5</v>
      </c>
      <c r="K580" s="3" t="str">
        <f>IF(AND(D580&gt;='Season Lookup'!$D$15,D580&lt;'Season Lookup'!$D$16),"Spring",IF(AND(D580&gt;='Season Lookup'!$D$16,D580&lt;'Season Lookup'!$D$17),"Summer",IF(AND(D580&gt;='Season Lookup'!$D$17,D580&lt;'Season Lookup'!$D$18),"Fall",IF(OR(D580&gt;='Season Lookup'!$D$18,D580&lt;'Season Lookup'!$D$15),"Winter"))))</f>
        <v>Spring</v>
      </c>
      <c r="L580" s="3" t="str">
        <f>VLOOKUP(F580,'Season Lookup'!$A$1:$B$13,2,0)</f>
        <v>Spring</v>
      </c>
      <c r="M580" t="s">
        <v>48</v>
      </c>
      <c r="N580" t="s">
        <v>13</v>
      </c>
      <c r="O580" t="s">
        <v>13</v>
      </c>
      <c r="P580" t="str">
        <f t="shared" si="116"/>
        <v>Yes</v>
      </c>
      <c r="Q580" t="str">
        <f t="shared" si="117"/>
        <v>No</v>
      </c>
      <c r="R580" t="str">
        <f t="shared" si="118"/>
        <v>No</v>
      </c>
      <c r="S580">
        <v>2029</v>
      </c>
      <c r="T580" t="s">
        <v>524</v>
      </c>
      <c r="U580" t="s">
        <v>14</v>
      </c>
      <c r="V580" t="str">
        <f t="shared" si="119"/>
        <v>Non Intersection</v>
      </c>
      <c r="W580" t="s">
        <v>1194</v>
      </c>
      <c r="X580">
        <v>42.391413</v>
      </c>
      <c r="Y580">
        <v>-71.121583000000001</v>
      </c>
      <c r="Z580" t="s">
        <v>1195</v>
      </c>
    </row>
    <row r="581" spans="1:26">
      <c r="A581">
        <v>24261</v>
      </c>
      <c r="B581" s="1">
        <v>40325.493043981478</v>
      </c>
      <c r="C581" s="1">
        <f t="shared" si="108"/>
        <v>40179</v>
      </c>
      <c r="D581" s="4">
        <f t="shared" si="109"/>
        <v>0.40555555555555556</v>
      </c>
      <c r="E581" s="3">
        <f t="shared" si="110"/>
        <v>2010</v>
      </c>
      <c r="F581" s="3">
        <f t="shared" si="111"/>
        <v>5</v>
      </c>
      <c r="G581" s="3">
        <f t="shared" si="112"/>
        <v>27</v>
      </c>
      <c r="H581" s="3">
        <f t="shared" si="113"/>
        <v>11</v>
      </c>
      <c r="I581" s="3">
        <f t="shared" si="114"/>
        <v>49</v>
      </c>
      <c r="J581" s="3">
        <f t="shared" si="115"/>
        <v>5</v>
      </c>
      <c r="K581" s="3" t="str">
        <f>IF(AND(D581&gt;='Season Lookup'!$D$15,D581&lt;'Season Lookup'!$D$16),"Spring",IF(AND(D581&gt;='Season Lookup'!$D$16,D581&lt;'Season Lookup'!$D$17),"Summer",IF(AND(D581&gt;='Season Lookup'!$D$17,D581&lt;'Season Lookup'!$D$18),"Fall",IF(OR(D581&gt;='Season Lookup'!$D$18,D581&lt;'Season Lookup'!$D$15),"Winter"))))</f>
        <v>Spring</v>
      </c>
      <c r="L581" s="3" t="str">
        <f>VLOOKUP(F581,'Season Lookup'!$A$1:$B$13,2,0)</f>
        <v>Spring</v>
      </c>
      <c r="M581" t="s">
        <v>48</v>
      </c>
      <c r="N581" t="s">
        <v>18</v>
      </c>
      <c r="O581" t="s">
        <v>132</v>
      </c>
      <c r="P581" t="str">
        <f t="shared" si="116"/>
        <v>Yes</v>
      </c>
      <c r="Q581" t="str">
        <f t="shared" si="117"/>
        <v>Yes</v>
      </c>
      <c r="R581" t="str">
        <f t="shared" si="118"/>
        <v>No</v>
      </c>
      <c r="T581" t="s">
        <v>14</v>
      </c>
      <c r="U581" t="s">
        <v>57</v>
      </c>
      <c r="V581" t="str">
        <f t="shared" si="119"/>
        <v>Intersection</v>
      </c>
      <c r="W581" t="s">
        <v>58</v>
      </c>
      <c r="X581">
        <v>42.380006000000002</v>
      </c>
      <c r="Y581">
        <v>-71.119917000000001</v>
      </c>
      <c r="Z581" t="s">
        <v>59</v>
      </c>
    </row>
    <row r="582" spans="1:26">
      <c r="A582">
        <v>24262</v>
      </c>
      <c r="B582" s="1">
        <v>40325.71875</v>
      </c>
      <c r="C582" s="1">
        <f t="shared" si="108"/>
        <v>40179</v>
      </c>
      <c r="D582" s="4">
        <f t="shared" si="109"/>
        <v>0.40555555555555556</v>
      </c>
      <c r="E582" s="3">
        <f t="shared" si="110"/>
        <v>2010</v>
      </c>
      <c r="F582" s="3">
        <f t="shared" si="111"/>
        <v>5</v>
      </c>
      <c r="G582" s="3">
        <f t="shared" si="112"/>
        <v>27</v>
      </c>
      <c r="H582" s="3">
        <f t="shared" si="113"/>
        <v>17</v>
      </c>
      <c r="I582" s="3">
        <f t="shared" si="114"/>
        <v>15</v>
      </c>
      <c r="J582" s="3">
        <f t="shared" si="115"/>
        <v>5</v>
      </c>
      <c r="K582" s="3" t="str">
        <f>IF(AND(D582&gt;='Season Lookup'!$D$15,D582&lt;'Season Lookup'!$D$16),"Spring",IF(AND(D582&gt;='Season Lookup'!$D$16,D582&lt;'Season Lookup'!$D$17),"Summer",IF(AND(D582&gt;='Season Lookup'!$D$17,D582&lt;'Season Lookup'!$D$18),"Fall",IF(OR(D582&gt;='Season Lookup'!$D$18,D582&lt;'Season Lookup'!$D$15),"Winter"))))</f>
        <v>Spring</v>
      </c>
      <c r="L582" s="3" t="str">
        <f>VLOOKUP(F582,'Season Lookup'!$A$1:$B$13,2,0)</f>
        <v>Spring</v>
      </c>
      <c r="M582" t="s">
        <v>48</v>
      </c>
      <c r="N582" t="s">
        <v>13</v>
      </c>
      <c r="O582" t="s">
        <v>13</v>
      </c>
      <c r="P582" t="str">
        <f t="shared" si="116"/>
        <v>Yes</v>
      </c>
      <c r="Q582" t="str">
        <f t="shared" si="117"/>
        <v>No</v>
      </c>
      <c r="R582" t="str">
        <f t="shared" si="118"/>
        <v>No</v>
      </c>
      <c r="T582" t="s">
        <v>252</v>
      </c>
      <c r="U582" t="s">
        <v>1196</v>
      </c>
      <c r="V582" t="str">
        <f t="shared" si="119"/>
        <v>Intersection</v>
      </c>
      <c r="W582" t="s">
        <v>1197</v>
      </c>
      <c r="X582">
        <v>42.388316000000003</v>
      </c>
      <c r="Y582">
        <v>-71.125450999999998</v>
      </c>
      <c r="Z582" t="s">
        <v>1198</v>
      </c>
    </row>
    <row r="583" spans="1:26">
      <c r="A583">
        <v>24263</v>
      </c>
      <c r="B583" s="1">
        <v>40326.29859953704</v>
      </c>
      <c r="C583" s="1">
        <f t="shared" si="108"/>
        <v>40179</v>
      </c>
      <c r="D583" s="4">
        <f t="shared" si="109"/>
        <v>0.40833333333333333</v>
      </c>
      <c r="E583" s="3">
        <f t="shared" si="110"/>
        <v>2010</v>
      </c>
      <c r="F583" s="3">
        <f t="shared" si="111"/>
        <v>5</v>
      </c>
      <c r="G583" s="3">
        <f t="shared" si="112"/>
        <v>28</v>
      </c>
      <c r="H583" s="3">
        <f t="shared" si="113"/>
        <v>7</v>
      </c>
      <c r="I583" s="3">
        <f t="shared" si="114"/>
        <v>9</v>
      </c>
      <c r="J583" s="3">
        <f t="shared" si="115"/>
        <v>6</v>
      </c>
      <c r="K583" s="3" t="str">
        <f>IF(AND(D583&gt;='Season Lookup'!$D$15,D583&lt;'Season Lookup'!$D$16),"Spring",IF(AND(D583&gt;='Season Lookup'!$D$16,D583&lt;'Season Lookup'!$D$17),"Summer",IF(AND(D583&gt;='Season Lookup'!$D$17,D583&lt;'Season Lookup'!$D$18),"Fall",IF(OR(D583&gt;='Season Lookup'!$D$18,D583&lt;'Season Lookup'!$D$15),"Winter"))))</f>
        <v>Spring</v>
      </c>
      <c r="L583" s="3" t="str">
        <f>VLOOKUP(F583,'Season Lookup'!$A$1:$B$13,2,0)</f>
        <v>Spring</v>
      </c>
      <c r="M583" t="s">
        <v>56</v>
      </c>
      <c r="N583" t="s">
        <v>13</v>
      </c>
      <c r="O583" t="s">
        <v>132</v>
      </c>
      <c r="P583" t="str">
        <f t="shared" si="116"/>
        <v>Yes</v>
      </c>
      <c r="Q583" t="str">
        <f t="shared" si="117"/>
        <v>Yes</v>
      </c>
      <c r="R583" t="str">
        <f t="shared" si="118"/>
        <v>No</v>
      </c>
      <c r="S583">
        <v>12</v>
      </c>
      <c r="T583" t="s">
        <v>57</v>
      </c>
      <c r="V583" t="str">
        <f t="shared" si="119"/>
        <v>Non Intersection</v>
      </c>
      <c r="W583" t="s">
        <v>1199</v>
      </c>
      <c r="X583">
        <v>42.379797000000003</v>
      </c>
      <c r="Y583">
        <v>-71.118688000000006</v>
      </c>
      <c r="Z583" t="s">
        <v>1200</v>
      </c>
    </row>
    <row r="584" spans="1:26">
      <c r="A584">
        <v>24264</v>
      </c>
      <c r="B584" s="1">
        <v>40326.434027777781</v>
      </c>
      <c r="C584" s="1">
        <f t="shared" si="108"/>
        <v>40179</v>
      </c>
      <c r="D584" s="4">
        <f t="shared" si="109"/>
        <v>0.40833333333333333</v>
      </c>
      <c r="E584" s="3">
        <f t="shared" si="110"/>
        <v>2010</v>
      </c>
      <c r="F584" s="3">
        <f t="shared" si="111"/>
        <v>5</v>
      </c>
      <c r="G584" s="3">
        <f t="shared" si="112"/>
        <v>28</v>
      </c>
      <c r="H584" s="3">
        <f t="shared" si="113"/>
        <v>10</v>
      </c>
      <c r="I584" s="3">
        <f t="shared" si="114"/>
        <v>25</v>
      </c>
      <c r="J584" s="3">
        <f t="shared" si="115"/>
        <v>6</v>
      </c>
      <c r="K584" s="3" t="str">
        <f>IF(AND(D584&gt;='Season Lookup'!$D$15,D584&lt;'Season Lookup'!$D$16),"Spring",IF(AND(D584&gt;='Season Lookup'!$D$16,D584&lt;'Season Lookup'!$D$17),"Summer",IF(AND(D584&gt;='Season Lookup'!$D$17,D584&lt;'Season Lookup'!$D$18),"Fall",IF(OR(D584&gt;='Season Lookup'!$D$18,D584&lt;'Season Lookup'!$D$15),"Winter"))))</f>
        <v>Spring</v>
      </c>
      <c r="L584" s="3" t="str">
        <f>VLOOKUP(F584,'Season Lookup'!$A$1:$B$13,2,0)</f>
        <v>Spring</v>
      </c>
      <c r="M584" t="s">
        <v>56</v>
      </c>
      <c r="N584" t="s">
        <v>13</v>
      </c>
      <c r="O584" t="s">
        <v>13</v>
      </c>
      <c r="P584" t="str">
        <f t="shared" si="116"/>
        <v>Yes</v>
      </c>
      <c r="Q584" t="str">
        <f t="shared" si="117"/>
        <v>No</v>
      </c>
      <c r="R584" t="str">
        <f t="shared" si="118"/>
        <v>No</v>
      </c>
      <c r="T584" t="s">
        <v>760</v>
      </c>
      <c r="U584" t="s">
        <v>261</v>
      </c>
      <c r="V584" t="str">
        <f t="shared" si="119"/>
        <v>Intersection</v>
      </c>
      <c r="W584" t="s">
        <v>1201</v>
      </c>
      <c r="X584">
        <v>42.371223000000001</v>
      </c>
      <c r="Y584">
        <v>-71.087055000000007</v>
      </c>
      <c r="Z584" t="s">
        <v>1202</v>
      </c>
    </row>
    <row r="585" spans="1:26">
      <c r="A585">
        <v>24265</v>
      </c>
      <c r="B585" s="1">
        <v>40326.496527777781</v>
      </c>
      <c r="C585" s="1">
        <f t="shared" si="108"/>
        <v>40179</v>
      </c>
      <c r="D585" s="4">
        <f t="shared" si="109"/>
        <v>0.40833333333333333</v>
      </c>
      <c r="E585" s="3">
        <f t="shared" si="110"/>
        <v>2010</v>
      </c>
      <c r="F585" s="3">
        <f t="shared" si="111"/>
        <v>5</v>
      </c>
      <c r="G585" s="3">
        <f t="shared" si="112"/>
        <v>28</v>
      </c>
      <c r="H585" s="3">
        <f t="shared" si="113"/>
        <v>11</v>
      </c>
      <c r="I585" s="3">
        <f t="shared" si="114"/>
        <v>55</v>
      </c>
      <c r="J585" s="3">
        <f t="shared" si="115"/>
        <v>6</v>
      </c>
      <c r="K585" s="3" t="str">
        <f>IF(AND(D585&gt;='Season Lookup'!$D$15,D585&lt;'Season Lookup'!$D$16),"Spring",IF(AND(D585&gt;='Season Lookup'!$D$16,D585&lt;'Season Lookup'!$D$17),"Summer",IF(AND(D585&gt;='Season Lookup'!$D$17,D585&lt;'Season Lookup'!$D$18),"Fall",IF(OR(D585&gt;='Season Lookup'!$D$18,D585&lt;'Season Lookup'!$D$15),"Winter"))))</f>
        <v>Spring</v>
      </c>
      <c r="L585" s="3" t="str">
        <f>VLOOKUP(F585,'Season Lookup'!$A$1:$B$13,2,0)</f>
        <v>Spring</v>
      </c>
      <c r="M585" t="s">
        <v>56</v>
      </c>
      <c r="N585" t="s">
        <v>13</v>
      </c>
      <c r="O585" t="s">
        <v>36</v>
      </c>
      <c r="P585" t="str">
        <f t="shared" si="116"/>
        <v>Yes</v>
      </c>
      <c r="Q585" t="str">
        <f t="shared" si="117"/>
        <v>No</v>
      </c>
      <c r="R585" t="str">
        <f t="shared" si="118"/>
        <v>No</v>
      </c>
      <c r="T585" t="s">
        <v>209</v>
      </c>
      <c r="U585" t="s">
        <v>260</v>
      </c>
      <c r="V585" t="str">
        <f t="shared" si="119"/>
        <v>Intersection</v>
      </c>
      <c r="W585" t="s">
        <v>531</v>
      </c>
      <c r="X585">
        <v>42.365678000000003</v>
      </c>
      <c r="Y585">
        <v>-71.082406000000006</v>
      </c>
      <c r="Z585" t="s">
        <v>532</v>
      </c>
    </row>
    <row r="586" spans="1:26">
      <c r="A586">
        <v>24266</v>
      </c>
      <c r="B586" s="1">
        <v>40326.8125</v>
      </c>
      <c r="C586" s="1">
        <f t="shared" si="108"/>
        <v>40179</v>
      </c>
      <c r="D586" s="4">
        <f t="shared" si="109"/>
        <v>0.40833333333333333</v>
      </c>
      <c r="E586" s="3">
        <f t="shared" si="110"/>
        <v>2010</v>
      </c>
      <c r="F586" s="3">
        <f t="shared" si="111"/>
        <v>5</v>
      </c>
      <c r="G586" s="3">
        <f t="shared" si="112"/>
        <v>28</v>
      </c>
      <c r="H586" s="3">
        <f t="shared" si="113"/>
        <v>19</v>
      </c>
      <c r="I586" s="3">
        <f t="shared" si="114"/>
        <v>30</v>
      </c>
      <c r="J586" s="3">
        <f t="shared" si="115"/>
        <v>6</v>
      </c>
      <c r="K586" s="3" t="str">
        <f>IF(AND(D586&gt;='Season Lookup'!$D$15,D586&lt;'Season Lookup'!$D$16),"Spring",IF(AND(D586&gt;='Season Lookup'!$D$16,D586&lt;'Season Lookup'!$D$17),"Summer",IF(AND(D586&gt;='Season Lookup'!$D$17,D586&lt;'Season Lookup'!$D$18),"Fall",IF(OR(D586&gt;='Season Lookup'!$D$18,D586&lt;'Season Lookup'!$D$15),"Winter"))))</f>
        <v>Spring</v>
      </c>
      <c r="L586" s="3" t="str">
        <f>VLOOKUP(F586,'Season Lookup'!$A$1:$B$13,2,0)</f>
        <v>Spring</v>
      </c>
      <c r="M586" t="s">
        <v>56</v>
      </c>
      <c r="N586" t="s">
        <v>13</v>
      </c>
      <c r="O586" t="s">
        <v>13</v>
      </c>
      <c r="P586" t="str">
        <f t="shared" si="116"/>
        <v>Yes</v>
      </c>
      <c r="Q586" t="str">
        <f t="shared" si="117"/>
        <v>No</v>
      </c>
      <c r="R586" t="str">
        <f t="shared" si="118"/>
        <v>No</v>
      </c>
      <c r="S586">
        <v>11</v>
      </c>
      <c r="T586" t="s">
        <v>757</v>
      </c>
      <c r="V586" t="str">
        <f t="shared" si="119"/>
        <v>Non Intersection</v>
      </c>
      <c r="W586" t="s">
        <v>1203</v>
      </c>
      <c r="X586">
        <v>42.362504999999999</v>
      </c>
      <c r="Y586">
        <v>-71.114401999999998</v>
      </c>
      <c r="Z586" t="s">
        <v>1204</v>
      </c>
    </row>
    <row r="587" spans="1:26">
      <c r="A587">
        <v>24267</v>
      </c>
      <c r="B587" s="1">
        <v>40326.982638888891</v>
      </c>
      <c r="C587" s="1">
        <f t="shared" si="108"/>
        <v>40179</v>
      </c>
      <c r="D587" s="4">
        <f t="shared" si="109"/>
        <v>0.40833333333333333</v>
      </c>
      <c r="E587" s="3">
        <f t="shared" si="110"/>
        <v>2010</v>
      </c>
      <c r="F587" s="3">
        <f t="shared" si="111"/>
        <v>5</v>
      </c>
      <c r="G587" s="3">
        <f t="shared" si="112"/>
        <v>28</v>
      </c>
      <c r="H587" s="3">
        <f t="shared" si="113"/>
        <v>23</v>
      </c>
      <c r="I587" s="3">
        <f t="shared" si="114"/>
        <v>35</v>
      </c>
      <c r="J587" s="3">
        <f t="shared" si="115"/>
        <v>6</v>
      </c>
      <c r="K587" s="3" t="str">
        <f>IF(AND(D587&gt;='Season Lookup'!$D$15,D587&lt;'Season Lookup'!$D$16),"Spring",IF(AND(D587&gt;='Season Lookup'!$D$16,D587&lt;'Season Lookup'!$D$17),"Summer",IF(AND(D587&gt;='Season Lookup'!$D$17,D587&lt;'Season Lookup'!$D$18),"Fall",IF(OR(D587&gt;='Season Lookup'!$D$18,D587&lt;'Season Lookup'!$D$15),"Winter"))))</f>
        <v>Spring</v>
      </c>
      <c r="L587" s="3" t="str">
        <f>VLOOKUP(F587,'Season Lookup'!$A$1:$B$13,2,0)</f>
        <v>Spring</v>
      </c>
      <c r="M587" t="s">
        <v>56</v>
      </c>
      <c r="N587" t="s">
        <v>18</v>
      </c>
      <c r="O587" t="s">
        <v>132</v>
      </c>
      <c r="P587" t="str">
        <f t="shared" si="116"/>
        <v>Yes</v>
      </c>
      <c r="Q587" t="str">
        <f t="shared" si="117"/>
        <v>Yes</v>
      </c>
      <c r="R587" t="str">
        <f t="shared" si="118"/>
        <v>No</v>
      </c>
      <c r="S587">
        <v>1945</v>
      </c>
      <c r="T587" t="s">
        <v>14</v>
      </c>
      <c r="V587" t="str">
        <f t="shared" si="119"/>
        <v>Non Intersection</v>
      </c>
      <c r="W587" t="s">
        <v>1205</v>
      </c>
      <c r="X587">
        <v>42.389749999999999</v>
      </c>
      <c r="Y587">
        <v>-71.120095000000006</v>
      </c>
      <c r="Z587" t="s">
        <v>1206</v>
      </c>
    </row>
    <row r="588" spans="1:26">
      <c r="A588">
        <v>24280</v>
      </c>
      <c r="B588" s="1">
        <v>40327.958333333336</v>
      </c>
      <c r="C588" s="1">
        <f t="shared" si="108"/>
        <v>40179</v>
      </c>
      <c r="D588" s="4">
        <f t="shared" si="109"/>
        <v>0.41111111111111109</v>
      </c>
      <c r="E588" s="3">
        <f t="shared" si="110"/>
        <v>2010</v>
      </c>
      <c r="F588" s="3">
        <f t="shared" si="111"/>
        <v>5</v>
      </c>
      <c r="G588" s="3">
        <f t="shared" si="112"/>
        <v>29</v>
      </c>
      <c r="H588" s="3">
        <f t="shared" si="113"/>
        <v>23</v>
      </c>
      <c r="I588" s="3">
        <f t="shared" si="114"/>
        <v>0</v>
      </c>
      <c r="J588" s="3">
        <f t="shared" si="115"/>
        <v>7</v>
      </c>
      <c r="K588" s="3" t="str">
        <f>IF(AND(D588&gt;='Season Lookup'!$D$15,D588&lt;'Season Lookup'!$D$16),"Spring",IF(AND(D588&gt;='Season Lookup'!$D$16,D588&lt;'Season Lookup'!$D$17),"Summer",IF(AND(D588&gt;='Season Lookup'!$D$17,D588&lt;'Season Lookup'!$D$18),"Fall",IF(OR(D588&gt;='Season Lookup'!$D$18,D588&lt;'Season Lookup'!$D$15),"Winter"))))</f>
        <v>Spring</v>
      </c>
      <c r="L588" s="3" t="str">
        <f>VLOOKUP(F588,'Season Lookup'!$A$1:$B$13,2,0)</f>
        <v>Spring</v>
      </c>
      <c r="M588" t="s">
        <v>12</v>
      </c>
      <c r="N588" t="s">
        <v>13</v>
      </c>
      <c r="O588" t="s">
        <v>13</v>
      </c>
      <c r="P588" t="str">
        <f t="shared" si="116"/>
        <v>Yes</v>
      </c>
      <c r="Q588" t="str">
        <f t="shared" si="117"/>
        <v>No</v>
      </c>
      <c r="R588" t="str">
        <f t="shared" si="118"/>
        <v>No</v>
      </c>
      <c r="S588">
        <v>50</v>
      </c>
      <c r="T588" t="s">
        <v>199</v>
      </c>
      <c r="V588" t="str">
        <f t="shared" si="119"/>
        <v>Non Intersection</v>
      </c>
      <c r="W588" t="s">
        <v>1207</v>
      </c>
      <c r="X588">
        <v>42.374383000000002</v>
      </c>
      <c r="Y588">
        <v>-71.121770999999995</v>
      </c>
      <c r="Z588" t="s">
        <v>1208</v>
      </c>
    </row>
    <row r="589" spans="1:26">
      <c r="A589">
        <v>24268</v>
      </c>
      <c r="B589" s="1">
        <v>40328.39234953704</v>
      </c>
      <c r="C589" s="1">
        <f t="shared" si="108"/>
        <v>40179</v>
      </c>
      <c r="D589" s="4">
        <f t="shared" si="109"/>
        <v>0.41388888888888886</v>
      </c>
      <c r="E589" s="3">
        <f t="shared" si="110"/>
        <v>2010</v>
      </c>
      <c r="F589" s="3">
        <f t="shared" si="111"/>
        <v>5</v>
      </c>
      <c r="G589" s="3">
        <f t="shared" si="112"/>
        <v>30</v>
      </c>
      <c r="H589" s="3">
        <f t="shared" si="113"/>
        <v>9</v>
      </c>
      <c r="I589" s="3">
        <f t="shared" si="114"/>
        <v>24</v>
      </c>
      <c r="J589" s="3">
        <f t="shared" si="115"/>
        <v>1</v>
      </c>
      <c r="K589" s="3" t="str">
        <f>IF(AND(D589&gt;='Season Lookup'!$D$15,D589&lt;'Season Lookup'!$D$16),"Spring",IF(AND(D589&gt;='Season Lookup'!$D$16,D589&lt;'Season Lookup'!$D$17),"Summer",IF(AND(D589&gt;='Season Lookup'!$D$17,D589&lt;'Season Lookup'!$D$18),"Fall",IF(OR(D589&gt;='Season Lookup'!$D$18,D589&lt;'Season Lookup'!$D$15),"Winter"))))</f>
        <v>Spring</v>
      </c>
      <c r="L589" s="3" t="str">
        <f>VLOOKUP(F589,'Season Lookup'!$A$1:$B$13,2,0)</f>
        <v>Spring</v>
      </c>
      <c r="M589" t="s">
        <v>48</v>
      </c>
      <c r="N589" t="s">
        <v>13</v>
      </c>
      <c r="O589" t="s">
        <v>36</v>
      </c>
      <c r="P589" t="str">
        <f t="shared" si="116"/>
        <v>Yes</v>
      </c>
      <c r="Q589" t="str">
        <f t="shared" si="117"/>
        <v>No</v>
      </c>
      <c r="R589" t="str">
        <f t="shared" si="118"/>
        <v>No</v>
      </c>
      <c r="T589" t="s">
        <v>1013</v>
      </c>
      <c r="U589" t="s">
        <v>186</v>
      </c>
      <c r="V589" t="str">
        <f t="shared" si="119"/>
        <v>Intersection</v>
      </c>
      <c r="W589" t="s">
        <v>1209</v>
      </c>
      <c r="X589">
        <v>42.390875000000001</v>
      </c>
      <c r="Y589">
        <v>-71.157256000000004</v>
      </c>
      <c r="Z589" t="s">
        <v>1210</v>
      </c>
    </row>
    <row r="590" spans="1:26">
      <c r="A590">
        <v>24269</v>
      </c>
      <c r="B590" s="1">
        <v>40328.8125</v>
      </c>
      <c r="C590" s="1">
        <f t="shared" si="108"/>
        <v>40179</v>
      </c>
      <c r="D590" s="4">
        <f t="shared" si="109"/>
        <v>0.41388888888888886</v>
      </c>
      <c r="E590" s="3">
        <f t="shared" si="110"/>
        <v>2010</v>
      </c>
      <c r="F590" s="3">
        <f t="shared" si="111"/>
        <v>5</v>
      </c>
      <c r="G590" s="3">
        <f t="shared" si="112"/>
        <v>30</v>
      </c>
      <c r="H590" s="3">
        <f t="shared" si="113"/>
        <v>19</v>
      </c>
      <c r="I590" s="3">
        <f t="shared" si="114"/>
        <v>30</v>
      </c>
      <c r="J590" s="3">
        <f t="shared" si="115"/>
        <v>1</v>
      </c>
      <c r="K590" s="3" t="str">
        <f>IF(AND(D590&gt;='Season Lookup'!$D$15,D590&lt;'Season Lookup'!$D$16),"Spring",IF(AND(D590&gt;='Season Lookup'!$D$16,D590&lt;'Season Lookup'!$D$17),"Summer",IF(AND(D590&gt;='Season Lookup'!$D$17,D590&lt;'Season Lookup'!$D$18),"Fall",IF(OR(D590&gt;='Season Lookup'!$D$18,D590&lt;'Season Lookup'!$D$15),"Winter"))))</f>
        <v>Spring</v>
      </c>
      <c r="L590" s="3" t="str">
        <f>VLOOKUP(F590,'Season Lookup'!$A$1:$B$13,2,0)</f>
        <v>Spring</v>
      </c>
      <c r="M590" t="s">
        <v>48</v>
      </c>
      <c r="N590" t="s">
        <v>13</v>
      </c>
      <c r="O590" t="s">
        <v>35</v>
      </c>
      <c r="P590" t="str">
        <f t="shared" si="116"/>
        <v>Yes</v>
      </c>
      <c r="Q590" t="str">
        <f t="shared" si="117"/>
        <v>No</v>
      </c>
      <c r="R590" t="str">
        <f t="shared" si="118"/>
        <v>No</v>
      </c>
      <c r="T590" t="s">
        <v>1211</v>
      </c>
      <c r="U590" t="s">
        <v>198</v>
      </c>
      <c r="V590" t="str">
        <f t="shared" si="119"/>
        <v>Intersection</v>
      </c>
      <c r="W590" t="s">
        <v>1212</v>
      </c>
      <c r="X590">
        <v>42.373201999999999</v>
      </c>
      <c r="Y590">
        <v>-71.122517999999999</v>
      </c>
      <c r="Z590" t="s">
        <v>1213</v>
      </c>
    </row>
    <row r="591" spans="1:26">
      <c r="A591">
        <v>24270</v>
      </c>
      <c r="B591" s="1">
        <v>40328.708333333336</v>
      </c>
      <c r="C591" s="1">
        <f t="shared" si="108"/>
        <v>40179</v>
      </c>
      <c r="D591" s="4">
        <f t="shared" si="109"/>
        <v>0.41388888888888886</v>
      </c>
      <c r="E591" s="3">
        <f t="shared" si="110"/>
        <v>2010</v>
      </c>
      <c r="F591" s="3">
        <f t="shared" si="111"/>
        <v>5</v>
      </c>
      <c r="G591" s="3">
        <f t="shared" si="112"/>
        <v>30</v>
      </c>
      <c r="H591" s="3">
        <f t="shared" si="113"/>
        <v>17</v>
      </c>
      <c r="I591" s="3">
        <f t="shared" si="114"/>
        <v>0</v>
      </c>
      <c r="J591" s="3">
        <f t="shared" si="115"/>
        <v>1</v>
      </c>
      <c r="K591" s="3" t="str">
        <f>IF(AND(D591&gt;='Season Lookup'!$D$15,D591&lt;'Season Lookup'!$D$16),"Spring",IF(AND(D591&gt;='Season Lookup'!$D$16,D591&lt;'Season Lookup'!$D$17),"Summer",IF(AND(D591&gt;='Season Lookup'!$D$17,D591&lt;'Season Lookup'!$D$18),"Fall",IF(OR(D591&gt;='Season Lookup'!$D$18,D591&lt;'Season Lookup'!$D$15),"Winter"))))</f>
        <v>Spring</v>
      </c>
      <c r="L591" s="3" t="str">
        <f>VLOOKUP(F591,'Season Lookup'!$A$1:$B$13,2,0)</f>
        <v>Spring</v>
      </c>
      <c r="M591" t="s">
        <v>48</v>
      </c>
      <c r="N591" t="s">
        <v>13</v>
      </c>
      <c r="O591" t="s">
        <v>23</v>
      </c>
      <c r="P591" t="str">
        <f t="shared" si="116"/>
        <v>Yes</v>
      </c>
      <c r="Q591" t="str">
        <f t="shared" si="117"/>
        <v>No</v>
      </c>
      <c r="R591" t="str">
        <f t="shared" si="118"/>
        <v>No</v>
      </c>
      <c r="T591" t="s">
        <v>1214</v>
      </c>
      <c r="U591" t="s">
        <v>66</v>
      </c>
      <c r="V591" t="str">
        <f t="shared" si="119"/>
        <v>Intersection</v>
      </c>
      <c r="W591" t="s">
        <v>1215</v>
      </c>
      <c r="X591">
        <v>42.395767999999997</v>
      </c>
      <c r="Y591">
        <v>-71.132154</v>
      </c>
      <c r="Z591" t="s">
        <v>1216</v>
      </c>
    </row>
    <row r="592" spans="1:26">
      <c r="A592">
        <v>24271</v>
      </c>
      <c r="B592" s="1">
        <v>40330.474305555559</v>
      </c>
      <c r="C592" s="1">
        <f t="shared" si="108"/>
        <v>40179</v>
      </c>
      <c r="D592" s="4">
        <f t="shared" si="109"/>
        <v>0.41666666666666669</v>
      </c>
      <c r="E592" s="3">
        <f t="shared" si="110"/>
        <v>2010</v>
      </c>
      <c r="F592" s="3">
        <f t="shared" si="111"/>
        <v>6</v>
      </c>
      <c r="G592" s="3">
        <f t="shared" si="112"/>
        <v>1</v>
      </c>
      <c r="H592" s="3">
        <f t="shared" si="113"/>
        <v>11</v>
      </c>
      <c r="I592" s="3">
        <f t="shared" si="114"/>
        <v>23</v>
      </c>
      <c r="J592" s="3">
        <f t="shared" si="115"/>
        <v>3</v>
      </c>
      <c r="K592" s="3" t="str">
        <f>IF(AND(D592&gt;='Season Lookup'!$D$15,D592&lt;'Season Lookup'!$D$16),"Spring",IF(AND(D592&gt;='Season Lookup'!$D$16,D592&lt;'Season Lookup'!$D$17),"Summer",IF(AND(D592&gt;='Season Lookup'!$D$17,D592&lt;'Season Lookup'!$D$18),"Fall",IF(OR(D592&gt;='Season Lookup'!$D$18,D592&lt;'Season Lookup'!$D$15),"Winter"))))</f>
        <v>Spring</v>
      </c>
      <c r="L592" s="3" t="str">
        <f>VLOOKUP(F592,'Season Lookup'!$A$1:$B$13,2,0)</f>
        <v>Summer</v>
      </c>
      <c r="M592" t="s">
        <v>73</v>
      </c>
      <c r="N592" t="s">
        <v>13</v>
      </c>
      <c r="O592" t="s">
        <v>132</v>
      </c>
      <c r="P592" t="str">
        <f t="shared" si="116"/>
        <v>Yes</v>
      </c>
      <c r="Q592" t="str">
        <f t="shared" si="117"/>
        <v>Yes</v>
      </c>
      <c r="R592" t="str">
        <f t="shared" si="118"/>
        <v>No</v>
      </c>
      <c r="T592" t="s">
        <v>19</v>
      </c>
      <c r="U592" t="s">
        <v>685</v>
      </c>
      <c r="V592" t="str">
        <f t="shared" si="119"/>
        <v>Intersection</v>
      </c>
      <c r="W592" t="s">
        <v>1217</v>
      </c>
      <c r="X592">
        <v>42.372101999999998</v>
      </c>
      <c r="Y592">
        <v>-71.088275999999993</v>
      </c>
      <c r="Z592" t="s">
        <v>1218</v>
      </c>
    </row>
    <row r="593" spans="1:26">
      <c r="A593">
        <v>24272</v>
      </c>
      <c r="B593" s="1">
        <v>40330.583333333336</v>
      </c>
      <c r="C593" s="1">
        <f t="shared" si="108"/>
        <v>40179</v>
      </c>
      <c r="D593" s="4">
        <f t="shared" si="109"/>
        <v>0.41666666666666669</v>
      </c>
      <c r="E593" s="3">
        <f t="shared" si="110"/>
        <v>2010</v>
      </c>
      <c r="F593" s="3">
        <f t="shared" si="111"/>
        <v>6</v>
      </c>
      <c r="G593" s="3">
        <f t="shared" si="112"/>
        <v>1</v>
      </c>
      <c r="H593" s="3">
        <f t="shared" si="113"/>
        <v>14</v>
      </c>
      <c r="I593" s="3">
        <f t="shared" si="114"/>
        <v>0</v>
      </c>
      <c r="J593" s="3">
        <f t="shared" si="115"/>
        <v>3</v>
      </c>
      <c r="K593" s="3" t="str">
        <f>IF(AND(D593&gt;='Season Lookup'!$D$15,D593&lt;'Season Lookup'!$D$16),"Spring",IF(AND(D593&gt;='Season Lookup'!$D$16,D593&lt;'Season Lookup'!$D$17),"Summer",IF(AND(D593&gt;='Season Lookup'!$D$17,D593&lt;'Season Lookup'!$D$18),"Fall",IF(OR(D593&gt;='Season Lookup'!$D$18,D593&lt;'Season Lookup'!$D$15),"Winter"))))</f>
        <v>Spring</v>
      </c>
      <c r="L593" s="3" t="str">
        <f>VLOOKUP(F593,'Season Lookup'!$A$1:$B$13,2,0)</f>
        <v>Summer</v>
      </c>
      <c r="M593" t="s">
        <v>73</v>
      </c>
      <c r="N593" t="s">
        <v>13</v>
      </c>
      <c r="O593" t="s">
        <v>13</v>
      </c>
      <c r="P593" t="str">
        <f t="shared" si="116"/>
        <v>Yes</v>
      </c>
      <c r="Q593" t="str">
        <f t="shared" si="117"/>
        <v>No</v>
      </c>
      <c r="R593" t="str">
        <f t="shared" si="118"/>
        <v>No</v>
      </c>
      <c r="T593" t="s">
        <v>19</v>
      </c>
      <c r="U593" t="s">
        <v>342</v>
      </c>
      <c r="V593" t="str">
        <f t="shared" si="119"/>
        <v>Intersection</v>
      </c>
      <c r="W593" t="s">
        <v>821</v>
      </c>
      <c r="X593">
        <v>42.373379999999997</v>
      </c>
      <c r="Y593">
        <v>-71.098140000000001</v>
      </c>
      <c r="Z593" t="s">
        <v>822</v>
      </c>
    </row>
    <row r="594" spans="1:26">
      <c r="A594">
        <v>24273</v>
      </c>
      <c r="B594" s="1">
        <v>40330.59375</v>
      </c>
      <c r="C594" s="1">
        <f t="shared" si="108"/>
        <v>40179</v>
      </c>
      <c r="D594" s="4">
        <f t="shared" si="109"/>
        <v>0.41666666666666669</v>
      </c>
      <c r="E594" s="3">
        <f t="shared" si="110"/>
        <v>2010</v>
      </c>
      <c r="F594" s="3">
        <f t="shared" si="111"/>
        <v>6</v>
      </c>
      <c r="G594" s="3">
        <f t="shared" si="112"/>
        <v>1</v>
      </c>
      <c r="H594" s="3">
        <f t="shared" si="113"/>
        <v>14</v>
      </c>
      <c r="I594" s="3">
        <f t="shared" si="114"/>
        <v>15</v>
      </c>
      <c r="J594" s="3">
        <f t="shared" si="115"/>
        <v>3</v>
      </c>
      <c r="K594" s="3" t="str">
        <f>IF(AND(D594&gt;='Season Lookup'!$D$15,D594&lt;'Season Lookup'!$D$16),"Spring",IF(AND(D594&gt;='Season Lookup'!$D$16,D594&lt;'Season Lookup'!$D$17),"Summer",IF(AND(D594&gt;='Season Lookup'!$D$17,D594&lt;'Season Lookup'!$D$18),"Fall",IF(OR(D594&gt;='Season Lookup'!$D$18,D594&lt;'Season Lookup'!$D$15),"Winter"))))</f>
        <v>Spring</v>
      </c>
      <c r="L594" s="3" t="str">
        <f>VLOOKUP(F594,'Season Lookup'!$A$1:$B$13,2,0)</f>
        <v>Summer</v>
      </c>
      <c r="M594" t="s">
        <v>73</v>
      </c>
      <c r="N594" t="s">
        <v>13</v>
      </c>
      <c r="O594" t="s">
        <v>152</v>
      </c>
      <c r="P594" t="str">
        <f t="shared" si="116"/>
        <v>Yes</v>
      </c>
      <c r="Q594" t="str">
        <f t="shared" si="117"/>
        <v>No</v>
      </c>
      <c r="R594" t="str">
        <f t="shared" si="118"/>
        <v>Yes</v>
      </c>
      <c r="S594">
        <v>147</v>
      </c>
      <c r="T594" t="s">
        <v>75</v>
      </c>
      <c r="U594" t="s">
        <v>74</v>
      </c>
      <c r="V594" t="str">
        <f t="shared" si="119"/>
        <v>Non Intersection</v>
      </c>
      <c r="W594" t="s">
        <v>1219</v>
      </c>
      <c r="X594">
        <v>42.370466999999998</v>
      </c>
      <c r="Y594">
        <v>-71.096968000000004</v>
      </c>
      <c r="Z594" t="s">
        <v>1220</v>
      </c>
    </row>
    <row r="595" spans="1:26">
      <c r="A595">
        <v>24274</v>
      </c>
      <c r="B595" s="1">
        <v>40330.689571759256</v>
      </c>
      <c r="C595" s="1">
        <f t="shared" si="108"/>
        <v>40179</v>
      </c>
      <c r="D595" s="4">
        <f t="shared" si="109"/>
        <v>0.41666666666666669</v>
      </c>
      <c r="E595" s="3">
        <f t="shared" si="110"/>
        <v>2010</v>
      </c>
      <c r="F595" s="3">
        <f t="shared" si="111"/>
        <v>6</v>
      </c>
      <c r="G595" s="3">
        <f t="shared" si="112"/>
        <v>1</v>
      </c>
      <c r="H595" s="3">
        <f t="shared" si="113"/>
        <v>16</v>
      </c>
      <c r="I595" s="3">
        <f t="shared" si="114"/>
        <v>32</v>
      </c>
      <c r="J595" s="3">
        <f t="shared" si="115"/>
        <v>3</v>
      </c>
      <c r="K595" s="3" t="str">
        <f>IF(AND(D595&gt;='Season Lookup'!$D$15,D595&lt;'Season Lookup'!$D$16),"Spring",IF(AND(D595&gt;='Season Lookup'!$D$16,D595&lt;'Season Lookup'!$D$17),"Summer",IF(AND(D595&gt;='Season Lookup'!$D$17,D595&lt;'Season Lookup'!$D$18),"Fall",IF(OR(D595&gt;='Season Lookup'!$D$18,D595&lt;'Season Lookup'!$D$15),"Winter"))))</f>
        <v>Spring</v>
      </c>
      <c r="L595" s="3" t="str">
        <f>VLOOKUP(F595,'Season Lookup'!$A$1:$B$13,2,0)</f>
        <v>Summer</v>
      </c>
      <c r="M595" t="s">
        <v>73</v>
      </c>
      <c r="N595" t="s">
        <v>13</v>
      </c>
      <c r="O595" t="s">
        <v>13</v>
      </c>
      <c r="P595" t="str">
        <f t="shared" si="116"/>
        <v>Yes</v>
      </c>
      <c r="Q595" t="str">
        <f t="shared" si="117"/>
        <v>No</v>
      </c>
      <c r="R595" t="str">
        <f t="shared" si="118"/>
        <v>No</v>
      </c>
      <c r="T595" t="s">
        <v>74</v>
      </c>
      <c r="U595" t="s">
        <v>667</v>
      </c>
      <c r="V595" t="str">
        <f t="shared" si="119"/>
        <v>Intersection</v>
      </c>
      <c r="W595" t="s">
        <v>668</v>
      </c>
      <c r="X595">
        <v>42.371501000000002</v>
      </c>
      <c r="Y595">
        <v>-71.098121000000006</v>
      </c>
      <c r="Z595" t="s">
        <v>669</v>
      </c>
    </row>
    <row r="596" spans="1:26">
      <c r="A596">
        <v>24275</v>
      </c>
      <c r="B596" s="1">
        <v>40330.75</v>
      </c>
      <c r="C596" s="1">
        <f t="shared" si="108"/>
        <v>40179</v>
      </c>
      <c r="D596" s="4">
        <f t="shared" si="109"/>
        <v>0.41666666666666669</v>
      </c>
      <c r="E596" s="3">
        <f t="shared" si="110"/>
        <v>2010</v>
      </c>
      <c r="F596" s="3">
        <f t="shared" si="111"/>
        <v>6</v>
      </c>
      <c r="G596" s="3">
        <f t="shared" si="112"/>
        <v>1</v>
      </c>
      <c r="H596" s="3">
        <f t="shared" si="113"/>
        <v>18</v>
      </c>
      <c r="I596" s="3">
        <f t="shared" si="114"/>
        <v>0</v>
      </c>
      <c r="J596" s="3">
        <f t="shared" si="115"/>
        <v>3</v>
      </c>
      <c r="K596" s="3" t="str">
        <f>IF(AND(D596&gt;='Season Lookup'!$D$15,D596&lt;'Season Lookup'!$D$16),"Spring",IF(AND(D596&gt;='Season Lookup'!$D$16,D596&lt;'Season Lookup'!$D$17),"Summer",IF(AND(D596&gt;='Season Lookup'!$D$17,D596&lt;'Season Lookup'!$D$18),"Fall",IF(OR(D596&gt;='Season Lookup'!$D$18,D596&lt;'Season Lookup'!$D$15),"Winter"))))</f>
        <v>Spring</v>
      </c>
      <c r="L596" s="3" t="str">
        <f>VLOOKUP(F596,'Season Lookup'!$A$1:$B$13,2,0)</f>
        <v>Summer</v>
      </c>
      <c r="M596" t="s">
        <v>73</v>
      </c>
      <c r="N596" t="s">
        <v>13</v>
      </c>
      <c r="O596" t="s">
        <v>13</v>
      </c>
      <c r="P596" t="str">
        <f t="shared" si="116"/>
        <v>Yes</v>
      </c>
      <c r="Q596" t="str">
        <f t="shared" si="117"/>
        <v>No</v>
      </c>
      <c r="R596" t="str">
        <f t="shared" si="118"/>
        <v>No</v>
      </c>
      <c r="T596" t="s">
        <v>105</v>
      </c>
      <c r="U596" t="s">
        <v>745</v>
      </c>
      <c r="V596" t="str">
        <f t="shared" si="119"/>
        <v>Intersection</v>
      </c>
      <c r="W596" t="s">
        <v>1070</v>
      </c>
      <c r="X596">
        <v>42.368519999999997</v>
      </c>
      <c r="Y596">
        <v>-71.099001000000001</v>
      </c>
      <c r="Z596" t="s">
        <v>1071</v>
      </c>
    </row>
    <row r="597" spans="1:26">
      <c r="A597">
        <v>24276</v>
      </c>
      <c r="B597" s="1">
        <v>40330.795138888891</v>
      </c>
      <c r="C597" s="1">
        <f t="shared" si="108"/>
        <v>40179</v>
      </c>
      <c r="D597" s="4">
        <f t="shared" si="109"/>
        <v>0.41666666666666669</v>
      </c>
      <c r="E597" s="3">
        <f t="shared" si="110"/>
        <v>2010</v>
      </c>
      <c r="F597" s="3">
        <f t="shared" si="111"/>
        <v>6</v>
      </c>
      <c r="G597" s="3">
        <f t="shared" si="112"/>
        <v>1</v>
      </c>
      <c r="H597" s="3">
        <f t="shared" si="113"/>
        <v>19</v>
      </c>
      <c r="I597" s="3">
        <f t="shared" si="114"/>
        <v>5</v>
      </c>
      <c r="J597" s="3">
        <f t="shared" si="115"/>
        <v>3</v>
      </c>
      <c r="K597" s="3" t="str">
        <f>IF(AND(D597&gt;='Season Lookup'!$D$15,D597&lt;'Season Lookup'!$D$16),"Spring",IF(AND(D597&gt;='Season Lookup'!$D$16,D597&lt;'Season Lookup'!$D$17),"Summer",IF(AND(D597&gt;='Season Lookup'!$D$17,D597&lt;'Season Lookup'!$D$18),"Fall",IF(OR(D597&gt;='Season Lookup'!$D$18,D597&lt;'Season Lookup'!$D$15),"Winter"))))</f>
        <v>Spring</v>
      </c>
      <c r="L597" s="3" t="str">
        <f>VLOOKUP(F597,'Season Lookup'!$A$1:$B$13,2,0)</f>
        <v>Summer</v>
      </c>
      <c r="M597" t="s">
        <v>73</v>
      </c>
      <c r="N597" t="s">
        <v>13</v>
      </c>
      <c r="O597" t="s">
        <v>13</v>
      </c>
      <c r="P597" t="str">
        <f t="shared" si="116"/>
        <v>Yes</v>
      </c>
      <c r="Q597" t="str">
        <f t="shared" si="117"/>
        <v>No</v>
      </c>
      <c r="R597" t="str">
        <f t="shared" si="118"/>
        <v>No</v>
      </c>
      <c r="T597" t="s">
        <v>675</v>
      </c>
      <c r="U597" t="s">
        <v>14</v>
      </c>
      <c r="V597" t="str">
        <f t="shared" si="119"/>
        <v>Intersection</v>
      </c>
      <c r="W597" t="s">
        <v>1221</v>
      </c>
      <c r="X597">
        <v>42.386820999999998</v>
      </c>
      <c r="Y597">
        <v>-71.119181999999995</v>
      </c>
      <c r="Z597" t="s">
        <v>1222</v>
      </c>
    </row>
    <row r="598" spans="1:26">
      <c r="A598">
        <v>24277</v>
      </c>
      <c r="B598" s="1">
        <v>40330.595821759256</v>
      </c>
      <c r="C598" s="1">
        <f t="shared" si="108"/>
        <v>40179</v>
      </c>
      <c r="D598" s="4">
        <f t="shared" si="109"/>
        <v>0.41666666666666669</v>
      </c>
      <c r="E598" s="3">
        <f t="shared" si="110"/>
        <v>2010</v>
      </c>
      <c r="F598" s="3">
        <f t="shared" si="111"/>
        <v>6</v>
      </c>
      <c r="G598" s="3">
        <f t="shared" si="112"/>
        <v>1</v>
      </c>
      <c r="H598" s="3">
        <f t="shared" si="113"/>
        <v>14</v>
      </c>
      <c r="I598" s="3">
        <f t="shared" si="114"/>
        <v>17</v>
      </c>
      <c r="J598" s="3">
        <f t="shared" si="115"/>
        <v>3</v>
      </c>
      <c r="K598" s="3" t="str">
        <f>IF(AND(D598&gt;='Season Lookup'!$D$15,D598&lt;'Season Lookup'!$D$16),"Spring",IF(AND(D598&gt;='Season Lookup'!$D$16,D598&lt;'Season Lookup'!$D$17),"Summer",IF(AND(D598&gt;='Season Lookup'!$D$17,D598&lt;'Season Lookup'!$D$18),"Fall",IF(OR(D598&gt;='Season Lookup'!$D$18,D598&lt;'Season Lookup'!$D$15),"Winter"))))</f>
        <v>Spring</v>
      </c>
      <c r="L598" s="3" t="str">
        <f>VLOOKUP(F598,'Season Lookup'!$A$1:$B$13,2,0)</f>
        <v>Summer</v>
      </c>
      <c r="M598" t="s">
        <v>73</v>
      </c>
      <c r="N598" t="s">
        <v>13</v>
      </c>
      <c r="O598" t="s">
        <v>35</v>
      </c>
      <c r="P598" t="str">
        <f t="shared" si="116"/>
        <v>Yes</v>
      </c>
      <c r="Q598" t="str">
        <f t="shared" si="117"/>
        <v>No</v>
      </c>
      <c r="R598" t="str">
        <f t="shared" si="118"/>
        <v>No</v>
      </c>
      <c r="S598">
        <v>147</v>
      </c>
      <c r="T598" t="s">
        <v>74</v>
      </c>
      <c r="U598" t="s">
        <v>745</v>
      </c>
      <c r="V598" t="str">
        <f t="shared" si="119"/>
        <v>Non Intersection</v>
      </c>
      <c r="W598" t="s">
        <v>1042</v>
      </c>
      <c r="X598">
        <v>42.371327000000001</v>
      </c>
      <c r="Y598">
        <v>-71.097695999999999</v>
      </c>
      <c r="Z598" t="s">
        <v>1043</v>
      </c>
    </row>
    <row r="599" spans="1:26">
      <c r="A599">
        <v>24279</v>
      </c>
      <c r="B599" s="1">
        <v>40330.692361111112</v>
      </c>
      <c r="C599" s="1">
        <f t="shared" si="108"/>
        <v>40179</v>
      </c>
      <c r="D599" s="4">
        <f t="shared" si="109"/>
        <v>0.41666666666666669</v>
      </c>
      <c r="E599" s="3">
        <f t="shared" si="110"/>
        <v>2010</v>
      </c>
      <c r="F599" s="3">
        <f t="shared" si="111"/>
        <v>6</v>
      </c>
      <c r="G599" s="3">
        <f t="shared" si="112"/>
        <v>1</v>
      </c>
      <c r="H599" s="3">
        <f t="shared" si="113"/>
        <v>16</v>
      </c>
      <c r="I599" s="3">
        <f t="shared" si="114"/>
        <v>37</v>
      </c>
      <c r="J599" s="3">
        <f t="shared" si="115"/>
        <v>3</v>
      </c>
      <c r="K599" s="3" t="str">
        <f>IF(AND(D599&gt;='Season Lookup'!$D$15,D599&lt;'Season Lookup'!$D$16),"Spring",IF(AND(D599&gt;='Season Lookup'!$D$16,D599&lt;'Season Lookup'!$D$17),"Summer",IF(AND(D599&gt;='Season Lookup'!$D$17,D599&lt;'Season Lookup'!$D$18),"Fall",IF(OR(D599&gt;='Season Lookup'!$D$18,D599&lt;'Season Lookup'!$D$15),"Winter"))))</f>
        <v>Spring</v>
      </c>
      <c r="L599" s="3" t="str">
        <f>VLOOKUP(F599,'Season Lookup'!$A$1:$B$13,2,0)</f>
        <v>Summer</v>
      </c>
      <c r="M599" t="s">
        <v>73</v>
      </c>
      <c r="N599" t="s">
        <v>13</v>
      </c>
      <c r="O599" t="s">
        <v>13</v>
      </c>
      <c r="P599" t="str">
        <f t="shared" si="116"/>
        <v>Yes</v>
      </c>
      <c r="Q599" t="str">
        <f t="shared" si="117"/>
        <v>No</v>
      </c>
      <c r="R599" t="str">
        <f t="shared" si="118"/>
        <v>No</v>
      </c>
      <c r="S599">
        <v>48</v>
      </c>
      <c r="T599" t="s">
        <v>326</v>
      </c>
      <c r="U599" t="s">
        <v>1223</v>
      </c>
      <c r="V599" t="str">
        <f t="shared" si="119"/>
        <v>Non Intersection</v>
      </c>
      <c r="W599" t="s">
        <v>1224</v>
      </c>
      <c r="X599">
        <v>42.372197999999997</v>
      </c>
      <c r="Y599">
        <v>-71.120307999999994</v>
      </c>
      <c r="Z599" t="s">
        <v>1225</v>
      </c>
    </row>
    <row r="600" spans="1:26">
      <c r="A600">
        <v>24281</v>
      </c>
      <c r="B600" s="1">
        <v>40331.770833333336</v>
      </c>
      <c r="C600" s="1">
        <f t="shared" si="108"/>
        <v>40179</v>
      </c>
      <c r="D600" s="4">
        <f t="shared" si="109"/>
        <v>0.41944444444444445</v>
      </c>
      <c r="E600" s="3">
        <f t="shared" si="110"/>
        <v>2010</v>
      </c>
      <c r="F600" s="3">
        <f t="shared" si="111"/>
        <v>6</v>
      </c>
      <c r="G600" s="3">
        <f t="shared" si="112"/>
        <v>2</v>
      </c>
      <c r="H600" s="3">
        <f t="shared" si="113"/>
        <v>18</v>
      </c>
      <c r="I600" s="3">
        <f t="shared" si="114"/>
        <v>30</v>
      </c>
      <c r="J600" s="3">
        <f t="shared" si="115"/>
        <v>4</v>
      </c>
      <c r="K600" s="3" t="str">
        <f>IF(AND(D600&gt;='Season Lookup'!$D$15,D600&lt;'Season Lookup'!$D$16),"Spring",IF(AND(D600&gt;='Season Lookup'!$D$16,D600&lt;'Season Lookup'!$D$17),"Summer",IF(AND(D600&gt;='Season Lookup'!$D$17,D600&lt;'Season Lookup'!$D$18),"Fall",IF(OR(D600&gt;='Season Lookup'!$D$18,D600&lt;'Season Lookup'!$D$15),"Winter"))))</f>
        <v>Spring</v>
      </c>
      <c r="L600" s="3" t="str">
        <f>VLOOKUP(F600,'Season Lookup'!$A$1:$B$13,2,0)</f>
        <v>Summer</v>
      </c>
      <c r="M600" t="s">
        <v>82</v>
      </c>
      <c r="N600" t="s">
        <v>13</v>
      </c>
      <c r="O600" t="s">
        <v>13</v>
      </c>
      <c r="P600" t="str">
        <f t="shared" si="116"/>
        <v>Yes</v>
      </c>
      <c r="Q600" t="str">
        <f t="shared" si="117"/>
        <v>No</v>
      </c>
      <c r="R600" t="str">
        <f t="shared" si="118"/>
        <v>No</v>
      </c>
      <c r="T600" t="s">
        <v>209</v>
      </c>
      <c r="U600" t="s">
        <v>105</v>
      </c>
      <c r="V600" t="str">
        <f t="shared" si="119"/>
        <v>Intersection</v>
      </c>
      <c r="W600" t="s">
        <v>258</v>
      </c>
      <c r="X600">
        <v>42.364795999999998</v>
      </c>
      <c r="Y600">
        <v>-71.089417999999995</v>
      </c>
      <c r="Z600" t="s">
        <v>259</v>
      </c>
    </row>
    <row r="601" spans="1:26">
      <c r="A601">
        <v>24282</v>
      </c>
      <c r="B601" s="1">
        <v>40331.770833333336</v>
      </c>
      <c r="C601" s="1">
        <f t="shared" si="108"/>
        <v>40179</v>
      </c>
      <c r="D601" s="4">
        <f t="shared" si="109"/>
        <v>0.41944444444444445</v>
      </c>
      <c r="E601" s="3">
        <f t="shared" si="110"/>
        <v>2010</v>
      </c>
      <c r="F601" s="3">
        <f t="shared" si="111"/>
        <v>6</v>
      </c>
      <c r="G601" s="3">
        <f t="shared" si="112"/>
        <v>2</v>
      </c>
      <c r="H601" s="3">
        <f t="shared" si="113"/>
        <v>18</v>
      </c>
      <c r="I601" s="3">
        <f t="shared" si="114"/>
        <v>30</v>
      </c>
      <c r="J601" s="3">
        <f t="shared" si="115"/>
        <v>4</v>
      </c>
      <c r="K601" s="3" t="str">
        <f>IF(AND(D601&gt;='Season Lookup'!$D$15,D601&lt;'Season Lookup'!$D$16),"Spring",IF(AND(D601&gt;='Season Lookup'!$D$16,D601&lt;'Season Lookup'!$D$17),"Summer",IF(AND(D601&gt;='Season Lookup'!$D$17,D601&lt;'Season Lookup'!$D$18),"Fall",IF(OR(D601&gt;='Season Lookup'!$D$18,D601&lt;'Season Lookup'!$D$15),"Winter"))))</f>
        <v>Spring</v>
      </c>
      <c r="L601" s="3" t="str">
        <f>VLOOKUP(F601,'Season Lookup'!$A$1:$B$13,2,0)</f>
        <v>Summer</v>
      </c>
      <c r="M601" t="s">
        <v>82</v>
      </c>
      <c r="N601" t="s">
        <v>13</v>
      </c>
      <c r="O601" t="s">
        <v>13</v>
      </c>
      <c r="P601" t="str">
        <f t="shared" si="116"/>
        <v>Yes</v>
      </c>
      <c r="Q601" t="str">
        <f t="shared" si="117"/>
        <v>No</v>
      </c>
      <c r="R601" t="str">
        <f t="shared" si="118"/>
        <v>No</v>
      </c>
      <c r="T601" t="s">
        <v>1226</v>
      </c>
      <c r="U601" t="s">
        <v>105</v>
      </c>
      <c r="V601" t="str">
        <f t="shared" si="119"/>
        <v>Intersection</v>
      </c>
      <c r="W601" t="s">
        <v>1227</v>
      </c>
      <c r="X601">
        <v>42.372318999999997</v>
      </c>
      <c r="Y601">
        <v>-71.108616999999995</v>
      </c>
      <c r="Z601" t="s">
        <v>1228</v>
      </c>
    </row>
    <row r="602" spans="1:26">
      <c r="A602">
        <v>24283</v>
      </c>
      <c r="B602" s="1">
        <v>40331.166655092595</v>
      </c>
      <c r="C602" s="1">
        <f t="shared" si="108"/>
        <v>40179</v>
      </c>
      <c r="D602" s="4">
        <f t="shared" si="109"/>
        <v>0.41944444444444445</v>
      </c>
      <c r="E602" s="3">
        <f t="shared" si="110"/>
        <v>2010</v>
      </c>
      <c r="F602" s="3">
        <f t="shared" si="111"/>
        <v>6</v>
      </c>
      <c r="G602" s="3">
        <f t="shared" si="112"/>
        <v>2</v>
      </c>
      <c r="H602" s="3">
        <f t="shared" si="113"/>
        <v>3</v>
      </c>
      <c r="I602" s="3">
        <f t="shared" si="114"/>
        <v>59</v>
      </c>
      <c r="J602" s="3">
        <f t="shared" si="115"/>
        <v>4</v>
      </c>
      <c r="K602" s="3" t="str">
        <f>IF(AND(D602&gt;='Season Lookup'!$D$15,D602&lt;'Season Lookup'!$D$16),"Spring",IF(AND(D602&gt;='Season Lookup'!$D$16,D602&lt;'Season Lookup'!$D$17),"Summer",IF(AND(D602&gt;='Season Lookup'!$D$17,D602&lt;'Season Lookup'!$D$18),"Fall",IF(OR(D602&gt;='Season Lookup'!$D$18,D602&lt;'Season Lookup'!$D$15),"Winter"))))</f>
        <v>Spring</v>
      </c>
      <c r="L602" s="3" t="str">
        <f>VLOOKUP(F602,'Season Lookup'!$A$1:$B$13,2,0)</f>
        <v>Summer</v>
      </c>
      <c r="M602" t="s">
        <v>82</v>
      </c>
      <c r="N602" t="s">
        <v>13</v>
      </c>
      <c r="O602" t="s">
        <v>36</v>
      </c>
      <c r="P602" t="str">
        <f t="shared" si="116"/>
        <v>Yes</v>
      </c>
      <c r="Q602" t="str">
        <f t="shared" si="117"/>
        <v>No</v>
      </c>
      <c r="R602" t="str">
        <f t="shared" si="118"/>
        <v>No</v>
      </c>
      <c r="T602" t="s">
        <v>325</v>
      </c>
      <c r="U602" t="s">
        <v>162</v>
      </c>
      <c r="V602" t="str">
        <f t="shared" si="119"/>
        <v>Intersection</v>
      </c>
      <c r="W602" t="s">
        <v>1229</v>
      </c>
      <c r="X602">
        <v>42.372315999999998</v>
      </c>
      <c r="Y602">
        <v>-71.121860999999996</v>
      </c>
      <c r="Z602" t="s">
        <v>1230</v>
      </c>
    </row>
    <row r="603" spans="1:26">
      <c r="A603">
        <v>24285</v>
      </c>
      <c r="B603" s="1">
        <v>40331.385405092595</v>
      </c>
      <c r="C603" s="1">
        <f t="shared" si="108"/>
        <v>40179</v>
      </c>
      <c r="D603" s="4">
        <f t="shared" si="109"/>
        <v>0.41944444444444445</v>
      </c>
      <c r="E603" s="3">
        <f t="shared" si="110"/>
        <v>2010</v>
      </c>
      <c r="F603" s="3">
        <f t="shared" si="111"/>
        <v>6</v>
      </c>
      <c r="G603" s="3">
        <f t="shared" si="112"/>
        <v>2</v>
      </c>
      <c r="H603" s="3">
        <f t="shared" si="113"/>
        <v>9</v>
      </c>
      <c r="I603" s="3">
        <f t="shared" si="114"/>
        <v>14</v>
      </c>
      <c r="J603" s="3">
        <f t="shared" si="115"/>
        <v>4</v>
      </c>
      <c r="K603" s="3" t="str">
        <f>IF(AND(D603&gt;='Season Lookup'!$D$15,D603&lt;'Season Lookup'!$D$16),"Spring",IF(AND(D603&gt;='Season Lookup'!$D$16,D603&lt;'Season Lookup'!$D$17),"Summer",IF(AND(D603&gt;='Season Lookup'!$D$17,D603&lt;'Season Lookup'!$D$18),"Fall",IF(OR(D603&gt;='Season Lookup'!$D$18,D603&lt;'Season Lookup'!$D$15),"Winter"))))</f>
        <v>Spring</v>
      </c>
      <c r="L603" s="3" t="str">
        <f>VLOOKUP(F603,'Season Lookup'!$A$1:$B$13,2,0)</f>
        <v>Summer</v>
      </c>
      <c r="M603" t="s">
        <v>82</v>
      </c>
      <c r="N603" t="s">
        <v>13</v>
      </c>
      <c r="O603" t="s">
        <v>23</v>
      </c>
      <c r="P603" t="str">
        <f t="shared" si="116"/>
        <v>Yes</v>
      </c>
      <c r="Q603" t="str">
        <f t="shared" si="117"/>
        <v>No</v>
      </c>
      <c r="R603" t="str">
        <f t="shared" si="118"/>
        <v>No</v>
      </c>
      <c r="S603">
        <v>15</v>
      </c>
      <c r="T603" t="s">
        <v>351</v>
      </c>
      <c r="V603" t="str">
        <f t="shared" si="119"/>
        <v>Non Intersection</v>
      </c>
      <c r="W603" t="s">
        <v>1231</v>
      </c>
      <c r="X603">
        <v>42.372861</v>
      </c>
      <c r="Y603">
        <v>-71.094549999999998</v>
      </c>
      <c r="Z603" t="s">
        <v>257</v>
      </c>
    </row>
    <row r="604" spans="1:26">
      <c r="A604">
        <v>24286</v>
      </c>
      <c r="B604" s="1">
        <v>40331.541655092595</v>
      </c>
      <c r="C604" s="1">
        <f t="shared" si="108"/>
        <v>40179</v>
      </c>
      <c r="D604" s="4">
        <f t="shared" si="109"/>
        <v>0.41944444444444445</v>
      </c>
      <c r="E604" s="3">
        <f t="shared" si="110"/>
        <v>2010</v>
      </c>
      <c r="F604" s="3">
        <f t="shared" si="111"/>
        <v>6</v>
      </c>
      <c r="G604" s="3">
        <f t="shared" si="112"/>
        <v>2</v>
      </c>
      <c r="H604" s="3">
        <f t="shared" si="113"/>
        <v>12</v>
      </c>
      <c r="I604" s="3">
        <f t="shared" si="114"/>
        <v>59</v>
      </c>
      <c r="J604" s="3">
        <f t="shared" si="115"/>
        <v>4</v>
      </c>
      <c r="K604" s="3" t="str">
        <f>IF(AND(D604&gt;='Season Lookup'!$D$15,D604&lt;'Season Lookup'!$D$16),"Spring",IF(AND(D604&gt;='Season Lookup'!$D$16,D604&lt;'Season Lookup'!$D$17),"Summer",IF(AND(D604&gt;='Season Lookup'!$D$17,D604&lt;'Season Lookup'!$D$18),"Fall",IF(OR(D604&gt;='Season Lookup'!$D$18,D604&lt;'Season Lookup'!$D$15),"Winter"))))</f>
        <v>Spring</v>
      </c>
      <c r="L604" s="3" t="str">
        <f>VLOOKUP(F604,'Season Lookup'!$A$1:$B$13,2,0)</f>
        <v>Summer</v>
      </c>
      <c r="M604" t="s">
        <v>82</v>
      </c>
      <c r="N604" t="s">
        <v>13</v>
      </c>
      <c r="O604" t="s">
        <v>13</v>
      </c>
      <c r="P604" t="str">
        <f t="shared" si="116"/>
        <v>Yes</v>
      </c>
      <c r="Q604" t="str">
        <f t="shared" si="117"/>
        <v>No</v>
      </c>
      <c r="R604" t="str">
        <f t="shared" si="118"/>
        <v>No</v>
      </c>
      <c r="T604" t="s">
        <v>19</v>
      </c>
      <c r="U604" t="s">
        <v>1174</v>
      </c>
      <c r="V604" t="str">
        <f t="shared" si="119"/>
        <v>Intersection</v>
      </c>
      <c r="W604" t="s">
        <v>1175</v>
      </c>
      <c r="X604">
        <v>42.374760000000002</v>
      </c>
      <c r="Y604">
        <v>-71.108823999999998</v>
      </c>
      <c r="Z604" t="s">
        <v>1176</v>
      </c>
    </row>
    <row r="605" spans="1:26">
      <c r="A605">
        <v>24287</v>
      </c>
      <c r="B605" s="1">
        <v>40331.827766203707</v>
      </c>
      <c r="C605" s="1">
        <f t="shared" si="108"/>
        <v>40179</v>
      </c>
      <c r="D605" s="4">
        <f t="shared" si="109"/>
        <v>0.41944444444444445</v>
      </c>
      <c r="E605" s="3">
        <f t="shared" si="110"/>
        <v>2010</v>
      </c>
      <c r="F605" s="3">
        <f t="shared" si="111"/>
        <v>6</v>
      </c>
      <c r="G605" s="3">
        <f t="shared" si="112"/>
        <v>2</v>
      </c>
      <c r="H605" s="3">
        <f t="shared" si="113"/>
        <v>19</v>
      </c>
      <c r="I605" s="3">
        <f t="shared" si="114"/>
        <v>51</v>
      </c>
      <c r="J605" s="3">
        <f t="shared" si="115"/>
        <v>4</v>
      </c>
      <c r="K605" s="3" t="str">
        <f>IF(AND(D605&gt;='Season Lookup'!$D$15,D605&lt;'Season Lookup'!$D$16),"Spring",IF(AND(D605&gt;='Season Lookup'!$D$16,D605&lt;'Season Lookup'!$D$17),"Summer",IF(AND(D605&gt;='Season Lookup'!$D$17,D605&lt;'Season Lookup'!$D$18),"Fall",IF(OR(D605&gt;='Season Lookup'!$D$18,D605&lt;'Season Lookup'!$D$15),"Winter"))))</f>
        <v>Spring</v>
      </c>
      <c r="L605" s="3" t="str">
        <f>VLOOKUP(F605,'Season Lookup'!$A$1:$B$13,2,0)</f>
        <v>Summer</v>
      </c>
      <c r="M605" t="s">
        <v>82</v>
      </c>
      <c r="N605" t="s">
        <v>13</v>
      </c>
      <c r="O605" t="s">
        <v>13</v>
      </c>
      <c r="P605" t="str">
        <f t="shared" si="116"/>
        <v>Yes</v>
      </c>
      <c r="Q605" t="str">
        <f t="shared" si="117"/>
        <v>No</v>
      </c>
      <c r="R605" t="str">
        <f t="shared" si="118"/>
        <v>No</v>
      </c>
      <c r="T605" t="s">
        <v>142</v>
      </c>
      <c r="U605" t="s">
        <v>208</v>
      </c>
      <c r="V605" t="str">
        <f t="shared" si="119"/>
        <v>Intersection</v>
      </c>
      <c r="W605" t="s">
        <v>1232</v>
      </c>
      <c r="X605">
        <v>42.381453</v>
      </c>
      <c r="Y605">
        <v>-71.132264000000006</v>
      </c>
      <c r="Z605" t="s">
        <v>1233</v>
      </c>
    </row>
    <row r="606" spans="1:26">
      <c r="A606">
        <v>24284</v>
      </c>
      <c r="B606" s="1">
        <v>40332.479155092595</v>
      </c>
      <c r="C606" s="1">
        <f t="shared" si="108"/>
        <v>40179</v>
      </c>
      <c r="D606" s="4">
        <f t="shared" si="109"/>
        <v>0.42222222222222222</v>
      </c>
      <c r="E606" s="3">
        <f t="shared" si="110"/>
        <v>2010</v>
      </c>
      <c r="F606" s="3">
        <f t="shared" si="111"/>
        <v>6</v>
      </c>
      <c r="G606" s="3">
        <f t="shared" si="112"/>
        <v>3</v>
      </c>
      <c r="H606" s="3">
        <f t="shared" si="113"/>
        <v>11</v>
      </c>
      <c r="I606" s="3">
        <f t="shared" si="114"/>
        <v>29</v>
      </c>
      <c r="J606" s="3">
        <f t="shared" si="115"/>
        <v>5</v>
      </c>
      <c r="K606" s="3" t="str">
        <f>IF(AND(D606&gt;='Season Lookup'!$D$15,D606&lt;'Season Lookup'!$D$16),"Spring",IF(AND(D606&gt;='Season Lookup'!$D$16,D606&lt;'Season Lookup'!$D$17),"Summer",IF(AND(D606&gt;='Season Lookup'!$D$17,D606&lt;'Season Lookup'!$D$18),"Fall",IF(OR(D606&gt;='Season Lookup'!$D$18,D606&lt;'Season Lookup'!$D$15),"Winter"))))</f>
        <v>Spring</v>
      </c>
      <c r="L606" s="3" t="str">
        <f>VLOOKUP(F606,'Season Lookup'!$A$1:$B$13,2,0)</f>
        <v>Summer</v>
      </c>
      <c r="M606" t="s">
        <v>82</v>
      </c>
      <c r="N606" t="s">
        <v>18</v>
      </c>
      <c r="O606" t="s">
        <v>13</v>
      </c>
      <c r="P606" t="str">
        <f t="shared" si="116"/>
        <v>Yes</v>
      </c>
      <c r="Q606" t="str">
        <f t="shared" si="117"/>
        <v>No</v>
      </c>
      <c r="R606" t="str">
        <f t="shared" si="118"/>
        <v>No</v>
      </c>
      <c r="T606" t="s">
        <v>14</v>
      </c>
      <c r="U606" t="s">
        <v>354</v>
      </c>
      <c r="V606" t="str">
        <f t="shared" si="119"/>
        <v>Intersection</v>
      </c>
      <c r="W606" t="s">
        <v>1234</v>
      </c>
      <c r="X606">
        <v>42.384872000000001</v>
      </c>
      <c r="Y606">
        <v>-71.119394</v>
      </c>
      <c r="Z606" t="s">
        <v>1235</v>
      </c>
    </row>
    <row r="607" spans="1:26">
      <c r="A607">
        <v>24288</v>
      </c>
      <c r="B607" s="1">
        <v>40332.520833333336</v>
      </c>
      <c r="C607" s="1">
        <f t="shared" si="108"/>
        <v>40179</v>
      </c>
      <c r="D607" s="4">
        <f t="shared" si="109"/>
        <v>0.42222222222222222</v>
      </c>
      <c r="E607" s="3">
        <f t="shared" si="110"/>
        <v>2010</v>
      </c>
      <c r="F607" s="3">
        <f t="shared" si="111"/>
        <v>6</v>
      </c>
      <c r="G607" s="3">
        <f t="shared" si="112"/>
        <v>3</v>
      </c>
      <c r="H607" s="3">
        <f t="shared" si="113"/>
        <v>12</v>
      </c>
      <c r="I607" s="3">
        <f t="shared" si="114"/>
        <v>30</v>
      </c>
      <c r="J607" s="3">
        <f t="shared" si="115"/>
        <v>5</v>
      </c>
      <c r="K607" s="3" t="str">
        <f>IF(AND(D607&gt;='Season Lookup'!$D$15,D607&lt;'Season Lookup'!$D$16),"Spring",IF(AND(D607&gt;='Season Lookup'!$D$16,D607&lt;'Season Lookup'!$D$17),"Summer",IF(AND(D607&gt;='Season Lookup'!$D$17,D607&lt;'Season Lookup'!$D$18),"Fall",IF(OR(D607&gt;='Season Lookup'!$D$18,D607&lt;'Season Lookup'!$D$15),"Winter"))))</f>
        <v>Spring</v>
      </c>
      <c r="L607" s="3" t="str">
        <f>VLOOKUP(F607,'Season Lookup'!$A$1:$B$13,2,0)</f>
        <v>Summer</v>
      </c>
      <c r="M607" t="s">
        <v>78</v>
      </c>
      <c r="N607" t="s">
        <v>13</v>
      </c>
      <c r="O607" t="s">
        <v>13</v>
      </c>
      <c r="P607" t="str">
        <f t="shared" si="116"/>
        <v>Yes</v>
      </c>
      <c r="Q607" t="str">
        <f t="shared" si="117"/>
        <v>No</v>
      </c>
      <c r="R607" t="str">
        <f t="shared" si="118"/>
        <v>No</v>
      </c>
      <c r="T607" t="s">
        <v>587</v>
      </c>
      <c r="U607" t="s">
        <v>75</v>
      </c>
      <c r="V607" t="str">
        <f t="shared" si="119"/>
        <v>Intersection</v>
      </c>
      <c r="W607" t="s">
        <v>597</v>
      </c>
      <c r="X607">
        <v>42.374290000000002</v>
      </c>
      <c r="Y607">
        <v>-71.094746999999998</v>
      </c>
      <c r="Z607" t="s">
        <v>598</v>
      </c>
    </row>
    <row r="608" spans="1:26">
      <c r="A608">
        <v>24289</v>
      </c>
      <c r="B608" s="1">
        <v>40332.618043981478</v>
      </c>
      <c r="C608" s="1">
        <f t="shared" si="108"/>
        <v>40179</v>
      </c>
      <c r="D608" s="4">
        <f t="shared" si="109"/>
        <v>0.42222222222222222</v>
      </c>
      <c r="E608" s="3">
        <f t="shared" si="110"/>
        <v>2010</v>
      </c>
      <c r="F608" s="3">
        <f t="shared" si="111"/>
        <v>6</v>
      </c>
      <c r="G608" s="3">
        <f t="shared" si="112"/>
        <v>3</v>
      </c>
      <c r="H608" s="3">
        <f t="shared" si="113"/>
        <v>14</v>
      </c>
      <c r="I608" s="3">
        <f t="shared" si="114"/>
        <v>49</v>
      </c>
      <c r="J608" s="3">
        <f t="shared" si="115"/>
        <v>5</v>
      </c>
      <c r="K608" s="3" t="str">
        <f>IF(AND(D608&gt;='Season Lookup'!$D$15,D608&lt;'Season Lookup'!$D$16),"Spring",IF(AND(D608&gt;='Season Lookup'!$D$16,D608&lt;'Season Lookup'!$D$17),"Summer",IF(AND(D608&gt;='Season Lookup'!$D$17,D608&lt;'Season Lookup'!$D$18),"Fall",IF(OR(D608&gt;='Season Lookup'!$D$18,D608&lt;'Season Lookup'!$D$15),"Winter"))))</f>
        <v>Spring</v>
      </c>
      <c r="L608" s="3" t="str">
        <f>VLOOKUP(F608,'Season Lookup'!$A$1:$B$13,2,0)</f>
        <v>Summer</v>
      </c>
      <c r="M608" t="s">
        <v>78</v>
      </c>
      <c r="N608" t="s">
        <v>13</v>
      </c>
      <c r="O608" t="s">
        <v>132</v>
      </c>
      <c r="P608" t="str">
        <f t="shared" si="116"/>
        <v>Yes</v>
      </c>
      <c r="Q608" t="str">
        <f t="shared" si="117"/>
        <v>Yes</v>
      </c>
      <c r="R608" t="str">
        <f t="shared" si="118"/>
        <v>No</v>
      </c>
      <c r="S608">
        <v>1544</v>
      </c>
      <c r="T608" t="s">
        <v>19</v>
      </c>
      <c r="V608" t="str">
        <f t="shared" si="119"/>
        <v>Non Intersection</v>
      </c>
      <c r="W608" t="s">
        <v>1236</v>
      </c>
      <c r="X608">
        <v>42.374378999999998</v>
      </c>
      <c r="Y608">
        <v>-71.106301999999999</v>
      </c>
      <c r="Z608" t="s">
        <v>1237</v>
      </c>
    </row>
    <row r="609" spans="1:26">
      <c r="A609">
        <v>24290</v>
      </c>
      <c r="B609" s="1">
        <v>40332.688194444447</v>
      </c>
      <c r="C609" s="1">
        <f t="shared" si="108"/>
        <v>40179</v>
      </c>
      <c r="D609" s="4">
        <f t="shared" si="109"/>
        <v>0.42222222222222222</v>
      </c>
      <c r="E609" s="3">
        <f t="shared" si="110"/>
        <v>2010</v>
      </c>
      <c r="F609" s="3">
        <f t="shared" si="111"/>
        <v>6</v>
      </c>
      <c r="G609" s="3">
        <f t="shared" si="112"/>
        <v>3</v>
      </c>
      <c r="H609" s="3">
        <f t="shared" si="113"/>
        <v>16</v>
      </c>
      <c r="I609" s="3">
        <f t="shared" si="114"/>
        <v>31</v>
      </c>
      <c r="J609" s="3">
        <f t="shared" si="115"/>
        <v>5</v>
      </c>
      <c r="K609" s="3" t="str">
        <f>IF(AND(D609&gt;='Season Lookup'!$D$15,D609&lt;'Season Lookup'!$D$16),"Spring",IF(AND(D609&gt;='Season Lookup'!$D$16,D609&lt;'Season Lookup'!$D$17),"Summer",IF(AND(D609&gt;='Season Lookup'!$D$17,D609&lt;'Season Lookup'!$D$18),"Fall",IF(OR(D609&gt;='Season Lookup'!$D$18,D609&lt;'Season Lookup'!$D$15),"Winter"))))</f>
        <v>Spring</v>
      </c>
      <c r="L609" s="3" t="str">
        <f>VLOOKUP(F609,'Season Lookup'!$A$1:$B$13,2,0)</f>
        <v>Summer</v>
      </c>
      <c r="M609" t="s">
        <v>78</v>
      </c>
      <c r="N609" t="s">
        <v>13</v>
      </c>
      <c r="O609" t="s">
        <v>23</v>
      </c>
      <c r="P609" t="str">
        <f t="shared" si="116"/>
        <v>Yes</v>
      </c>
      <c r="Q609" t="str">
        <f t="shared" si="117"/>
        <v>No</v>
      </c>
      <c r="R609" t="str">
        <f t="shared" si="118"/>
        <v>No</v>
      </c>
      <c r="S609">
        <v>350</v>
      </c>
      <c r="T609" t="s">
        <v>15</v>
      </c>
      <c r="V609" t="str">
        <f t="shared" si="119"/>
        <v>Non Intersection</v>
      </c>
      <c r="W609" t="s">
        <v>1238</v>
      </c>
      <c r="X609">
        <v>42.393783999999997</v>
      </c>
      <c r="Y609">
        <v>-71.138011000000006</v>
      </c>
      <c r="Z609" t="s">
        <v>1239</v>
      </c>
    </row>
    <row r="610" spans="1:26">
      <c r="A610">
        <v>24291</v>
      </c>
      <c r="B610" s="1">
        <v>40332.718043981484</v>
      </c>
      <c r="C610" s="1">
        <f t="shared" si="108"/>
        <v>40179</v>
      </c>
      <c r="D610" s="4">
        <f t="shared" si="109"/>
        <v>0.42222222222222222</v>
      </c>
      <c r="E610" s="3">
        <f t="shared" si="110"/>
        <v>2010</v>
      </c>
      <c r="F610" s="3">
        <f t="shared" si="111"/>
        <v>6</v>
      </c>
      <c r="G610" s="3">
        <f t="shared" si="112"/>
        <v>3</v>
      </c>
      <c r="H610" s="3">
        <f t="shared" si="113"/>
        <v>17</v>
      </c>
      <c r="I610" s="3">
        <f t="shared" si="114"/>
        <v>13</v>
      </c>
      <c r="J610" s="3">
        <f t="shared" si="115"/>
        <v>5</v>
      </c>
      <c r="K610" s="3" t="str">
        <f>IF(AND(D610&gt;='Season Lookup'!$D$15,D610&lt;'Season Lookup'!$D$16),"Spring",IF(AND(D610&gt;='Season Lookup'!$D$16,D610&lt;'Season Lookup'!$D$17),"Summer",IF(AND(D610&gt;='Season Lookup'!$D$17,D610&lt;'Season Lookup'!$D$18),"Fall",IF(OR(D610&gt;='Season Lookup'!$D$18,D610&lt;'Season Lookup'!$D$15),"Winter"))))</f>
        <v>Spring</v>
      </c>
      <c r="L610" s="3" t="str">
        <f>VLOOKUP(F610,'Season Lookup'!$A$1:$B$13,2,0)</f>
        <v>Summer</v>
      </c>
      <c r="M610" t="s">
        <v>78</v>
      </c>
      <c r="N610" t="s">
        <v>13</v>
      </c>
      <c r="O610" t="s">
        <v>13</v>
      </c>
      <c r="P610" t="str">
        <f t="shared" si="116"/>
        <v>Yes</v>
      </c>
      <c r="Q610" t="str">
        <f t="shared" si="117"/>
        <v>No</v>
      </c>
      <c r="R610" t="str">
        <f t="shared" si="118"/>
        <v>No</v>
      </c>
      <c r="T610" t="s">
        <v>27</v>
      </c>
      <c r="U610" t="s">
        <v>28</v>
      </c>
      <c r="V610" t="str">
        <f t="shared" si="119"/>
        <v>Intersection</v>
      </c>
      <c r="W610" t="s">
        <v>29</v>
      </c>
      <c r="X610">
        <v>42.364749000000003</v>
      </c>
      <c r="Y610">
        <v>-71.110774000000006</v>
      </c>
      <c r="Z610" t="s">
        <v>30</v>
      </c>
    </row>
    <row r="611" spans="1:26">
      <c r="A611">
        <v>24292</v>
      </c>
      <c r="B611" s="1">
        <v>40332.76666666667</v>
      </c>
      <c r="C611" s="1">
        <f t="shared" si="108"/>
        <v>40179</v>
      </c>
      <c r="D611" s="4">
        <f t="shared" si="109"/>
        <v>0.42222222222222222</v>
      </c>
      <c r="E611" s="3">
        <f t="shared" si="110"/>
        <v>2010</v>
      </c>
      <c r="F611" s="3">
        <f t="shared" si="111"/>
        <v>6</v>
      </c>
      <c r="G611" s="3">
        <f t="shared" si="112"/>
        <v>3</v>
      </c>
      <c r="H611" s="3">
        <f t="shared" si="113"/>
        <v>18</v>
      </c>
      <c r="I611" s="3">
        <f t="shared" si="114"/>
        <v>24</v>
      </c>
      <c r="J611" s="3">
        <f t="shared" si="115"/>
        <v>5</v>
      </c>
      <c r="K611" s="3" t="str">
        <f>IF(AND(D611&gt;='Season Lookup'!$D$15,D611&lt;'Season Lookup'!$D$16),"Spring",IF(AND(D611&gt;='Season Lookup'!$D$16,D611&lt;'Season Lookup'!$D$17),"Summer",IF(AND(D611&gt;='Season Lookup'!$D$17,D611&lt;'Season Lookup'!$D$18),"Fall",IF(OR(D611&gt;='Season Lookup'!$D$18,D611&lt;'Season Lookup'!$D$15),"Winter"))))</f>
        <v>Spring</v>
      </c>
      <c r="L611" s="3" t="str">
        <f>VLOOKUP(F611,'Season Lookup'!$A$1:$B$13,2,0)</f>
        <v>Summer</v>
      </c>
      <c r="M611" t="s">
        <v>78</v>
      </c>
      <c r="N611" t="s">
        <v>329</v>
      </c>
      <c r="O611" t="s">
        <v>132</v>
      </c>
      <c r="P611" t="str">
        <f t="shared" si="116"/>
        <v>No</v>
      </c>
      <c r="Q611" t="str">
        <f t="shared" si="117"/>
        <v>Yes</v>
      </c>
      <c r="R611" t="str">
        <f t="shared" si="118"/>
        <v>No</v>
      </c>
      <c r="T611" t="s">
        <v>14</v>
      </c>
      <c r="U611" t="s">
        <v>1182</v>
      </c>
      <c r="V611" t="str">
        <f t="shared" si="119"/>
        <v>Intersection</v>
      </c>
      <c r="W611" t="s">
        <v>1240</v>
      </c>
      <c r="X611">
        <v>42.358187999999998</v>
      </c>
      <c r="Y611">
        <v>-71.093089000000006</v>
      </c>
      <c r="Z611" t="s">
        <v>1241</v>
      </c>
    </row>
    <row r="612" spans="1:26">
      <c r="A612">
        <v>24293</v>
      </c>
      <c r="B612" s="1">
        <v>40332.870127314818</v>
      </c>
      <c r="C612" s="1">
        <f t="shared" si="108"/>
        <v>40179</v>
      </c>
      <c r="D612" s="4">
        <f t="shared" si="109"/>
        <v>0.42222222222222222</v>
      </c>
      <c r="E612" s="3">
        <f t="shared" si="110"/>
        <v>2010</v>
      </c>
      <c r="F612" s="3">
        <f t="shared" si="111"/>
        <v>6</v>
      </c>
      <c r="G612" s="3">
        <f t="shared" si="112"/>
        <v>3</v>
      </c>
      <c r="H612" s="3">
        <f t="shared" si="113"/>
        <v>20</v>
      </c>
      <c r="I612" s="3">
        <f t="shared" si="114"/>
        <v>52</v>
      </c>
      <c r="J612" s="3">
        <f t="shared" si="115"/>
        <v>5</v>
      </c>
      <c r="K612" s="3" t="str">
        <f>IF(AND(D612&gt;='Season Lookup'!$D$15,D612&lt;'Season Lookup'!$D$16),"Spring",IF(AND(D612&gt;='Season Lookup'!$D$16,D612&lt;'Season Lookup'!$D$17),"Summer",IF(AND(D612&gt;='Season Lookup'!$D$17,D612&lt;'Season Lookup'!$D$18),"Fall",IF(OR(D612&gt;='Season Lookup'!$D$18,D612&lt;'Season Lookup'!$D$15),"Winter"))))</f>
        <v>Spring</v>
      </c>
      <c r="L612" s="3" t="str">
        <f>VLOOKUP(F612,'Season Lookup'!$A$1:$B$13,2,0)</f>
        <v>Summer</v>
      </c>
      <c r="M612" t="s">
        <v>78</v>
      </c>
      <c r="N612" t="s">
        <v>13</v>
      </c>
      <c r="O612" t="s">
        <v>132</v>
      </c>
      <c r="P612" t="str">
        <f t="shared" si="116"/>
        <v>Yes</v>
      </c>
      <c r="Q612" t="str">
        <f t="shared" si="117"/>
        <v>Yes</v>
      </c>
      <c r="R612" t="str">
        <f t="shared" si="118"/>
        <v>No</v>
      </c>
      <c r="S612">
        <v>472</v>
      </c>
      <c r="T612" t="s">
        <v>14</v>
      </c>
      <c r="V612" t="str">
        <f t="shared" si="119"/>
        <v>Non Intersection</v>
      </c>
      <c r="W612" t="s">
        <v>1242</v>
      </c>
      <c r="X612">
        <v>42.363773000000002</v>
      </c>
      <c r="Y612">
        <v>-71.101286000000002</v>
      </c>
      <c r="Z612" t="s">
        <v>1243</v>
      </c>
    </row>
    <row r="613" spans="1:26">
      <c r="A613">
        <v>24294</v>
      </c>
      <c r="B613" s="1">
        <v>40333.291655092595</v>
      </c>
      <c r="C613" s="1">
        <f t="shared" ref="C613:C672" si="120">EOMONTH(B613,MONTH(B613)*-1)+1</f>
        <v>40179</v>
      </c>
      <c r="D613" s="4">
        <f t="shared" ref="D613:D672" si="121">YEARFRAC(C613,B613)</f>
        <v>0.42499999999999999</v>
      </c>
      <c r="E613" s="3">
        <f t="shared" ref="E613:E672" si="122">YEAR(B613)</f>
        <v>2010</v>
      </c>
      <c r="F613" s="3">
        <f t="shared" ref="F613:F672" si="123">MONTH(B613)</f>
        <v>6</v>
      </c>
      <c r="G613" s="3">
        <f t="shared" ref="G613:G672" si="124">DAY(B613)</f>
        <v>4</v>
      </c>
      <c r="H613" s="3">
        <f t="shared" ref="H613:H672" si="125">HOUR(B613)</f>
        <v>6</v>
      </c>
      <c r="I613" s="3">
        <f t="shared" ref="I613:I672" si="126">MINUTE(B613)</f>
        <v>59</v>
      </c>
      <c r="J613" s="3">
        <f t="shared" ref="J613:J672" si="127">WEEKDAY(B613,1)</f>
        <v>6</v>
      </c>
      <c r="K613" s="3" t="str">
        <f>IF(AND(D613&gt;='Season Lookup'!$D$15,D613&lt;'Season Lookup'!$D$16),"Spring",IF(AND(D613&gt;='Season Lookup'!$D$16,D613&lt;'Season Lookup'!$D$17),"Summer",IF(AND(D613&gt;='Season Lookup'!$D$17,D613&lt;'Season Lookup'!$D$18),"Fall",IF(OR(D613&gt;='Season Lookup'!$D$18,D613&lt;'Season Lookup'!$D$15),"Winter"))))</f>
        <v>Spring</v>
      </c>
      <c r="L613" s="3" t="str">
        <f>VLOOKUP(F613,'Season Lookup'!$A$1:$B$13,2,0)</f>
        <v>Summer</v>
      </c>
      <c r="M613" t="s">
        <v>12</v>
      </c>
      <c r="N613" t="s">
        <v>13</v>
      </c>
      <c r="O613" t="s">
        <v>23</v>
      </c>
      <c r="P613" t="str">
        <f t="shared" ref="P613:P672" si="128">IF(OR(N613="Auto",O613="Auto"),"Yes",IF(OR(N613="Taxi",O613="Taxi"),"Yes",IF(OR(N613="Truck",O613="Truck"),"Yes",IF(OR(N613="Van",O613="Van"),"Yes","No"))))</f>
        <v>Yes</v>
      </c>
      <c r="Q613" t="str">
        <f t="shared" ref="Q613:Q672" si="129">IF(OR(N613="Bicycle",O613="Bicycle"),"Yes","No")</f>
        <v>No</v>
      </c>
      <c r="R613" t="str">
        <f t="shared" ref="R613:R672" si="130">IF(OR(N613="Pedestrian",O613="Pedestrian"),"Yes","No")</f>
        <v>No</v>
      </c>
      <c r="T613" t="s">
        <v>1244</v>
      </c>
      <c r="V613" t="str">
        <f t="shared" ref="V613:V672" si="131">IF(ISBLANK(S613),"Intersection","Non Intersection")</f>
        <v>Intersection</v>
      </c>
      <c r="W613" t="s">
        <v>1245</v>
      </c>
      <c r="X613">
        <v>0</v>
      </c>
      <c r="Y613">
        <v>0</v>
      </c>
      <c r="Z613" t="s">
        <v>81</v>
      </c>
    </row>
    <row r="614" spans="1:26">
      <c r="A614">
        <v>24295</v>
      </c>
      <c r="B614" s="1">
        <v>40333.427083333336</v>
      </c>
      <c r="C614" s="1">
        <f t="shared" si="120"/>
        <v>40179</v>
      </c>
      <c r="D614" s="4">
        <f t="shared" si="121"/>
        <v>0.42499999999999999</v>
      </c>
      <c r="E614" s="3">
        <f t="shared" si="122"/>
        <v>2010</v>
      </c>
      <c r="F614" s="3">
        <f t="shared" si="123"/>
        <v>6</v>
      </c>
      <c r="G614" s="3">
        <f t="shared" si="124"/>
        <v>4</v>
      </c>
      <c r="H614" s="3">
        <f t="shared" si="125"/>
        <v>10</v>
      </c>
      <c r="I614" s="3">
        <f t="shared" si="126"/>
        <v>15</v>
      </c>
      <c r="J614" s="3">
        <f t="shared" si="127"/>
        <v>6</v>
      </c>
      <c r="K614" s="3" t="str">
        <f>IF(AND(D614&gt;='Season Lookup'!$D$15,D614&lt;'Season Lookup'!$D$16),"Spring",IF(AND(D614&gt;='Season Lookup'!$D$16,D614&lt;'Season Lookup'!$D$17),"Summer",IF(AND(D614&gt;='Season Lookup'!$D$17,D614&lt;'Season Lookup'!$D$18),"Fall",IF(OR(D614&gt;='Season Lookup'!$D$18,D614&lt;'Season Lookup'!$D$15),"Winter"))))</f>
        <v>Spring</v>
      </c>
      <c r="L614" s="3" t="str">
        <f>VLOOKUP(F614,'Season Lookup'!$A$1:$B$13,2,0)</f>
        <v>Summer</v>
      </c>
      <c r="M614" t="s">
        <v>12</v>
      </c>
      <c r="N614" t="s">
        <v>13</v>
      </c>
      <c r="O614" t="s">
        <v>13</v>
      </c>
      <c r="P614" t="str">
        <f t="shared" si="128"/>
        <v>Yes</v>
      </c>
      <c r="Q614" t="str">
        <f t="shared" si="129"/>
        <v>No</v>
      </c>
      <c r="R614" t="str">
        <f t="shared" si="130"/>
        <v>No</v>
      </c>
      <c r="T614" t="s">
        <v>37</v>
      </c>
      <c r="U614" t="s">
        <v>116</v>
      </c>
      <c r="V614" t="str">
        <f t="shared" si="131"/>
        <v>Intersection</v>
      </c>
      <c r="W614" t="s">
        <v>1246</v>
      </c>
      <c r="X614">
        <v>42.358387999999998</v>
      </c>
      <c r="Y614">
        <v>-71.111880999999997</v>
      </c>
      <c r="Z614" t="s">
        <v>118</v>
      </c>
    </row>
    <row r="615" spans="1:26">
      <c r="A615">
        <v>24296</v>
      </c>
      <c r="B615" s="1">
        <v>40333.434027777781</v>
      </c>
      <c r="C615" s="1">
        <f t="shared" si="120"/>
        <v>40179</v>
      </c>
      <c r="D615" s="4">
        <f t="shared" si="121"/>
        <v>0.42499999999999999</v>
      </c>
      <c r="E615" s="3">
        <f t="shared" si="122"/>
        <v>2010</v>
      </c>
      <c r="F615" s="3">
        <f t="shared" si="123"/>
        <v>6</v>
      </c>
      <c r="G615" s="3">
        <f t="shared" si="124"/>
        <v>4</v>
      </c>
      <c r="H615" s="3">
        <f t="shared" si="125"/>
        <v>10</v>
      </c>
      <c r="I615" s="3">
        <f t="shared" si="126"/>
        <v>25</v>
      </c>
      <c r="J615" s="3">
        <f t="shared" si="127"/>
        <v>6</v>
      </c>
      <c r="K615" s="3" t="str">
        <f>IF(AND(D615&gt;='Season Lookup'!$D$15,D615&lt;'Season Lookup'!$D$16),"Spring",IF(AND(D615&gt;='Season Lookup'!$D$16,D615&lt;'Season Lookup'!$D$17),"Summer",IF(AND(D615&gt;='Season Lookup'!$D$17,D615&lt;'Season Lookup'!$D$18),"Fall",IF(OR(D615&gt;='Season Lookup'!$D$18,D615&lt;'Season Lookup'!$D$15),"Winter"))))</f>
        <v>Spring</v>
      </c>
      <c r="L615" s="3" t="str">
        <f>VLOOKUP(F615,'Season Lookup'!$A$1:$B$13,2,0)</f>
        <v>Summer</v>
      </c>
      <c r="M615" t="s">
        <v>12</v>
      </c>
      <c r="N615" t="s">
        <v>13</v>
      </c>
      <c r="O615" t="s">
        <v>36</v>
      </c>
      <c r="P615" t="str">
        <f t="shared" si="128"/>
        <v>Yes</v>
      </c>
      <c r="Q615" t="str">
        <f t="shared" si="129"/>
        <v>No</v>
      </c>
      <c r="R615" t="str">
        <f t="shared" si="130"/>
        <v>No</v>
      </c>
      <c r="T615" t="s">
        <v>14</v>
      </c>
      <c r="U615" t="s">
        <v>185</v>
      </c>
      <c r="V615" t="str">
        <f t="shared" si="131"/>
        <v>Intersection</v>
      </c>
      <c r="W615" t="s">
        <v>1247</v>
      </c>
      <c r="X615">
        <v>42.375131000000003</v>
      </c>
      <c r="Y615">
        <v>-71.119151000000002</v>
      </c>
      <c r="Z615" t="s">
        <v>1248</v>
      </c>
    </row>
    <row r="616" spans="1:26">
      <c r="A616">
        <v>24297</v>
      </c>
      <c r="B616" s="1">
        <v>40333.618043981478</v>
      </c>
      <c r="C616" s="1">
        <f t="shared" si="120"/>
        <v>40179</v>
      </c>
      <c r="D616" s="4">
        <f t="shared" si="121"/>
        <v>0.42499999999999999</v>
      </c>
      <c r="E616" s="3">
        <f t="shared" si="122"/>
        <v>2010</v>
      </c>
      <c r="F616" s="3">
        <f t="shared" si="123"/>
        <v>6</v>
      </c>
      <c r="G616" s="3">
        <f t="shared" si="124"/>
        <v>4</v>
      </c>
      <c r="H616" s="3">
        <f t="shared" si="125"/>
        <v>14</v>
      </c>
      <c r="I616" s="3">
        <f t="shared" si="126"/>
        <v>49</v>
      </c>
      <c r="J616" s="3">
        <f t="shared" si="127"/>
        <v>6</v>
      </c>
      <c r="K616" s="3" t="str">
        <f>IF(AND(D616&gt;='Season Lookup'!$D$15,D616&lt;'Season Lookup'!$D$16),"Spring",IF(AND(D616&gt;='Season Lookup'!$D$16,D616&lt;'Season Lookup'!$D$17),"Summer",IF(AND(D616&gt;='Season Lookup'!$D$17,D616&lt;'Season Lookup'!$D$18),"Fall",IF(OR(D616&gt;='Season Lookup'!$D$18,D616&lt;'Season Lookup'!$D$15),"Winter"))))</f>
        <v>Spring</v>
      </c>
      <c r="L616" s="3" t="str">
        <f>VLOOKUP(F616,'Season Lookup'!$A$1:$B$13,2,0)</f>
        <v>Summer</v>
      </c>
      <c r="M616" t="s">
        <v>12</v>
      </c>
      <c r="N616" t="s">
        <v>13</v>
      </c>
      <c r="O616" t="s">
        <v>132</v>
      </c>
      <c r="P616" t="str">
        <f t="shared" si="128"/>
        <v>Yes</v>
      </c>
      <c r="Q616" t="str">
        <f t="shared" si="129"/>
        <v>Yes</v>
      </c>
      <c r="R616" t="str">
        <f t="shared" si="130"/>
        <v>No</v>
      </c>
      <c r="T616" t="s">
        <v>105</v>
      </c>
      <c r="U616" t="s">
        <v>1249</v>
      </c>
      <c r="V616" t="str">
        <f t="shared" si="131"/>
        <v>Intersection</v>
      </c>
      <c r="W616" t="s">
        <v>1250</v>
      </c>
      <c r="X616">
        <v>42.370339999999999</v>
      </c>
      <c r="Y616">
        <v>-71.103615000000005</v>
      </c>
      <c r="Z616" t="s">
        <v>1251</v>
      </c>
    </row>
    <row r="617" spans="1:26">
      <c r="A617">
        <v>24298</v>
      </c>
      <c r="B617" s="1">
        <v>40333.65625</v>
      </c>
      <c r="C617" s="1">
        <f t="shared" si="120"/>
        <v>40179</v>
      </c>
      <c r="D617" s="4">
        <f t="shared" si="121"/>
        <v>0.42499999999999999</v>
      </c>
      <c r="E617" s="3">
        <f t="shared" si="122"/>
        <v>2010</v>
      </c>
      <c r="F617" s="3">
        <f t="shared" si="123"/>
        <v>6</v>
      </c>
      <c r="G617" s="3">
        <f t="shared" si="124"/>
        <v>4</v>
      </c>
      <c r="H617" s="3">
        <f t="shared" si="125"/>
        <v>15</v>
      </c>
      <c r="I617" s="3">
        <f t="shared" si="126"/>
        <v>45</v>
      </c>
      <c r="J617" s="3">
        <f t="shared" si="127"/>
        <v>6</v>
      </c>
      <c r="K617" s="3" t="str">
        <f>IF(AND(D617&gt;='Season Lookup'!$D$15,D617&lt;'Season Lookup'!$D$16),"Spring",IF(AND(D617&gt;='Season Lookup'!$D$16,D617&lt;'Season Lookup'!$D$17),"Summer",IF(AND(D617&gt;='Season Lookup'!$D$17,D617&lt;'Season Lookup'!$D$18),"Fall",IF(OR(D617&gt;='Season Lookup'!$D$18,D617&lt;'Season Lookup'!$D$15),"Winter"))))</f>
        <v>Spring</v>
      </c>
      <c r="L617" s="3" t="str">
        <f>VLOOKUP(F617,'Season Lookup'!$A$1:$B$13,2,0)</f>
        <v>Summer</v>
      </c>
      <c r="M617" t="s">
        <v>12</v>
      </c>
      <c r="N617" t="s">
        <v>13</v>
      </c>
      <c r="O617" t="s">
        <v>23</v>
      </c>
      <c r="P617" t="str">
        <f t="shared" si="128"/>
        <v>Yes</v>
      </c>
      <c r="Q617" t="str">
        <f t="shared" si="129"/>
        <v>No</v>
      </c>
      <c r="R617" t="str">
        <f t="shared" si="130"/>
        <v>No</v>
      </c>
      <c r="S617">
        <v>528</v>
      </c>
      <c r="T617" t="s">
        <v>189</v>
      </c>
      <c r="V617" t="str">
        <f t="shared" si="131"/>
        <v>Non Intersection</v>
      </c>
      <c r="W617" t="s">
        <v>1252</v>
      </c>
      <c r="X617">
        <v>42.373157999999997</v>
      </c>
      <c r="Y617">
        <v>-71.092877999999999</v>
      </c>
      <c r="Z617" t="s">
        <v>1253</v>
      </c>
    </row>
    <row r="618" spans="1:26">
      <c r="A618">
        <v>24299</v>
      </c>
      <c r="B618" s="1">
        <v>40333.677083333336</v>
      </c>
      <c r="C618" s="1">
        <f t="shared" si="120"/>
        <v>40179</v>
      </c>
      <c r="D618" s="4">
        <f t="shared" si="121"/>
        <v>0.42499999999999999</v>
      </c>
      <c r="E618" s="3">
        <f t="shared" si="122"/>
        <v>2010</v>
      </c>
      <c r="F618" s="3">
        <f t="shared" si="123"/>
        <v>6</v>
      </c>
      <c r="G618" s="3">
        <f t="shared" si="124"/>
        <v>4</v>
      </c>
      <c r="H618" s="3">
        <f t="shared" si="125"/>
        <v>16</v>
      </c>
      <c r="I618" s="3">
        <f t="shared" si="126"/>
        <v>15</v>
      </c>
      <c r="J618" s="3">
        <f t="shared" si="127"/>
        <v>6</v>
      </c>
      <c r="K618" s="3" t="str">
        <f>IF(AND(D618&gt;='Season Lookup'!$D$15,D618&lt;'Season Lookup'!$D$16),"Spring",IF(AND(D618&gt;='Season Lookup'!$D$16,D618&lt;'Season Lookup'!$D$17),"Summer",IF(AND(D618&gt;='Season Lookup'!$D$17,D618&lt;'Season Lookup'!$D$18),"Fall",IF(OR(D618&gt;='Season Lookup'!$D$18,D618&lt;'Season Lookup'!$D$15),"Winter"))))</f>
        <v>Spring</v>
      </c>
      <c r="L618" s="3" t="str">
        <f>VLOOKUP(F618,'Season Lookup'!$A$1:$B$13,2,0)</f>
        <v>Summer</v>
      </c>
      <c r="M618" t="s">
        <v>12</v>
      </c>
      <c r="N618" t="s">
        <v>13</v>
      </c>
      <c r="O618" t="s">
        <v>13</v>
      </c>
      <c r="P618" t="str">
        <f t="shared" si="128"/>
        <v>Yes</v>
      </c>
      <c r="Q618" t="str">
        <f t="shared" si="129"/>
        <v>No</v>
      </c>
      <c r="R618" t="str">
        <f t="shared" si="130"/>
        <v>No</v>
      </c>
      <c r="S618">
        <v>1</v>
      </c>
      <c r="T618" t="s">
        <v>162</v>
      </c>
      <c r="V618" t="str">
        <f t="shared" si="131"/>
        <v>Non Intersection</v>
      </c>
      <c r="W618" t="s">
        <v>163</v>
      </c>
      <c r="X618">
        <v>42.371983</v>
      </c>
      <c r="Y618">
        <v>-71.122510000000005</v>
      </c>
      <c r="Z618" t="s">
        <v>164</v>
      </c>
    </row>
    <row r="619" spans="1:26">
      <c r="A619">
        <v>24307</v>
      </c>
      <c r="B619" s="1">
        <v>40333.949988425928</v>
      </c>
      <c r="C619" s="1">
        <f t="shared" si="120"/>
        <v>40179</v>
      </c>
      <c r="D619" s="4">
        <f t="shared" si="121"/>
        <v>0.42499999999999999</v>
      </c>
      <c r="E619" s="3">
        <f t="shared" si="122"/>
        <v>2010</v>
      </c>
      <c r="F619" s="3">
        <f t="shared" si="123"/>
        <v>6</v>
      </c>
      <c r="G619" s="3">
        <f t="shared" si="124"/>
        <v>4</v>
      </c>
      <c r="H619" s="3">
        <f t="shared" si="125"/>
        <v>22</v>
      </c>
      <c r="I619" s="3">
        <f t="shared" si="126"/>
        <v>47</v>
      </c>
      <c r="J619" s="3">
        <f t="shared" si="127"/>
        <v>6</v>
      </c>
      <c r="K619" s="3" t="str">
        <f>IF(AND(D619&gt;='Season Lookup'!$D$15,D619&lt;'Season Lookup'!$D$16),"Spring",IF(AND(D619&gt;='Season Lookup'!$D$16,D619&lt;'Season Lookup'!$D$17),"Summer",IF(AND(D619&gt;='Season Lookup'!$D$17,D619&lt;'Season Lookup'!$D$18),"Fall",IF(OR(D619&gt;='Season Lookup'!$D$18,D619&lt;'Season Lookup'!$D$15),"Winter"))))</f>
        <v>Spring</v>
      </c>
      <c r="L619" s="3" t="str">
        <f>VLOOKUP(F619,'Season Lookup'!$A$1:$B$13,2,0)</f>
        <v>Summer</v>
      </c>
      <c r="M619" t="s">
        <v>12</v>
      </c>
      <c r="N619" t="s">
        <v>13</v>
      </c>
      <c r="O619" t="s">
        <v>13</v>
      </c>
      <c r="P619" t="str">
        <f t="shared" si="128"/>
        <v>Yes</v>
      </c>
      <c r="Q619" t="str">
        <f t="shared" si="129"/>
        <v>No</v>
      </c>
      <c r="R619" t="str">
        <f t="shared" si="130"/>
        <v>No</v>
      </c>
      <c r="T619" t="s">
        <v>50</v>
      </c>
      <c r="U619" t="s">
        <v>1254</v>
      </c>
      <c r="V619" t="str">
        <f t="shared" si="131"/>
        <v>Intersection</v>
      </c>
      <c r="W619" t="s">
        <v>1255</v>
      </c>
      <c r="X619">
        <v>42.375109999999999</v>
      </c>
      <c r="Y619">
        <v>-71.153862000000004</v>
      </c>
      <c r="Z619" t="s">
        <v>1256</v>
      </c>
    </row>
    <row r="620" spans="1:26">
      <c r="A620">
        <v>24300</v>
      </c>
      <c r="B620" s="1">
        <v>40334.314571759256</v>
      </c>
      <c r="C620" s="1">
        <f t="shared" si="120"/>
        <v>40179</v>
      </c>
      <c r="D620" s="4">
        <f t="shared" si="121"/>
        <v>0.42777777777777776</v>
      </c>
      <c r="E620" s="3">
        <f t="shared" si="122"/>
        <v>2010</v>
      </c>
      <c r="F620" s="3">
        <f t="shared" si="123"/>
        <v>6</v>
      </c>
      <c r="G620" s="3">
        <f t="shared" si="124"/>
        <v>5</v>
      </c>
      <c r="H620" s="3">
        <f t="shared" si="125"/>
        <v>7</v>
      </c>
      <c r="I620" s="3">
        <f t="shared" si="126"/>
        <v>32</v>
      </c>
      <c r="J620" s="3">
        <f t="shared" si="127"/>
        <v>7</v>
      </c>
      <c r="K620" s="3" t="str">
        <f>IF(AND(D620&gt;='Season Lookup'!$D$15,D620&lt;'Season Lookup'!$D$16),"Spring",IF(AND(D620&gt;='Season Lookup'!$D$16,D620&lt;'Season Lookup'!$D$17),"Summer",IF(AND(D620&gt;='Season Lookup'!$D$17,D620&lt;'Season Lookup'!$D$18),"Fall",IF(OR(D620&gt;='Season Lookup'!$D$18,D620&lt;'Season Lookup'!$D$15),"Winter"))))</f>
        <v>Spring</v>
      </c>
      <c r="L620" s="3" t="str">
        <f>VLOOKUP(F620,'Season Lookup'!$A$1:$B$13,2,0)</f>
        <v>Summer</v>
      </c>
      <c r="M620" t="s">
        <v>31</v>
      </c>
      <c r="N620" t="s">
        <v>13</v>
      </c>
      <c r="O620" t="s">
        <v>13</v>
      </c>
      <c r="P620" t="str">
        <f t="shared" si="128"/>
        <v>Yes</v>
      </c>
      <c r="Q620" t="str">
        <f t="shared" si="129"/>
        <v>No</v>
      </c>
      <c r="R620" t="str">
        <f t="shared" si="130"/>
        <v>No</v>
      </c>
      <c r="T620" t="s">
        <v>41</v>
      </c>
      <c r="U620" t="s">
        <v>108</v>
      </c>
      <c r="V620" t="str">
        <f t="shared" si="131"/>
        <v>Intersection</v>
      </c>
      <c r="W620" t="s">
        <v>427</v>
      </c>
      <c r="X620">
        <v>42.364893000000002</v>
      </c>
      <c r="Y620">
        <v>-71.105806999999999</v>
      </c>
      <c r="Z620" t="s">
        <v>428</v>
      </c>
    </row>
    <row r="621" spans="1:26">
      <c r="A621">
        <v>24301</v>
      </c>
      <c r="B621" s="1">
        <v>40334.36109953704</v>
      </c>
      <c r="C621" s="1">
        <f t="shared" si="120"/>
        <v>40179</v>
      </c>
      <c r="D621" s="4">
        <f t="shared" si="121"/>
        <v>0.42777777777777776</v>
      </c>
      <c r="E621" s="3">
        <f t="shared" si="122"/>
        <v>2010</v>
      </c>
      <c r="F621" s="3">
        <f t="shared" si="123"/>
        <v>6</v>
      </c>
      <c r="G621" s="3">
        <f t="shared" si="124"/>
        <v>5</v>
      </c>
      <c r="H621" s="3">
        <f t="shared" si="125"/>
        <v>8</v>
      </c>
      <c r="I621" s="3">
        <f t="shared" si="126"/>
        <v>39</v>
      </c>
      <c r="J621" s="3">
        <f t="shared" si="127"/>
        <v>7</v>
      </c>
      <c r="K621" s="3" t="str">
        <f>IF(AND(D621&gt;='Season Lookup'!$D$15,D621&lt;'Season Lookup'!$D$16),"Spring",IF(AND(D621&gt;='Season Lookup'!$D$16,D621&lt;'Season Lookup'!$D$17),"Summer",IF(AND(D621&gt;='Season Lookup'!$D$17,D621&lt;'Season Lookup'!$D$18),"Fall",IF(OR(D621&gt;='Season Lookup'!$D$18,D621&lt;'Season Lookup'!$D$15),"Winter"))))</f>
        <v>Spring</v>
      </c>
      <c r="L621" s="3" t="str">
        <f>VLOOKUP(F621,'Season Lookup'!$A$1:$B$13,2,0)</f>
        <v>Summer</v>
      </c>
      <c r="M621" t="s">
        <v>31</v>
      </c>
      <c r="N621" t="s">
        <v>13</v>
      </c>
      <c r="O621" t="s">
        <v>13</v>
      </c>
      <c r="P621" t="str">
        <f t="shared" si="128"/>
        <v>Yes</v>
      </c>
      <c r="Q621" t="str">
        <f t="shared" si="129"/>
        <v>No</v>
      </c>
      <c r="R621" t="str">
        <f t="shared" si="130"/>
        <v>No</v>
      </c>
      <c r="S621">
        <v>551</v>
      </c>
      <c r="T621" t="s">
        <v>198</v>
      </c>
      <c r="V621" t="str">
        <f t="shared" si="131"/>
        <v>Non Intersection</v>
      </c>
      <c r="W621" t="s">
        <v>1257</v>
      </c>
      <c r="X621">
        <v>42.375337000000002</v>
      </c>
      <c r="Y621">
        <v>-71.145072999999996</v>
      </c>
      <c r="Z621" t="s">
        <v>1258</v>
      </c>
    </row>
    <row r="622" spans="1:26">
      <c r="A622">
        <v>24302</v>
      </c>
      <c r="B622" s="1">
        <v>40334.552083333336</v>
      </c>
      <c r="C622" s="1">
        <f t="shared" si="120"/>
        <v>40179</v>
      </c>
      <c r="D622" s="4">
        <f t="shared" si="121"/>
        <v>0.42777777777777776</v>
      </c>
      <c r="E622" s="3">
        <f t="shared" si="122"/>
        <v>2010</v>
      </c>
      <c r="F622" s="3">
        <f t="shared" si="123"/>
        <v>6</v>
      </c>
      <c r="G622" s="3">
        <f t="shared" si="124"/>
        <v>5</v>
      </c>
      <c r="H622" s="3">
        <f t="shared" si="125"/>
        <v>13</v>
      </c>
      <c r="I622" s="3">
        <f t="shared" si="126"/>
        <v>15</v>
      </c>
      <c r="J622" s="3">
        <f t="shared" si="127"/>
        <v>7</v>
      </c>
      <c r="K622" s="3" t="str">
        <f>IF(AND(D622&gt;='Season Lookup'!$D$15,D622&lt;'Season Lookup'!$D$16),"Spring",IF(AND(D622&gt;='Season Lookup'!$D$16,D622&lt;'Season Lookup'!$D$17),"Summer",IF(AND(D622&gt;='Season Lookup'!$D$17,D622&lt;'Season Lookup'!$D$18),"Fall",IF(OR(D622&gt;='Season Lookup'!$D$18,D622&lt;'Season Lookup'!$D$15),"Winter"))))</f>
        <v>Spring</v>
      </c>
      <c r="L622" s="3" t="str">
        <f>VLOOKUP(F622,'Season Lookup'!$A$1:$B$13,2,0)</f>
        <v>Summer</v>
      </c>
      <c r="M622" t="s">
        <v>31</v>
      </c>
      <c r="N622" t="s">
        <v>13</v>
      </c>
      <c r="O622" t="s">
        <v>23</v>
      </c>
      <c r="P622" t="str">
        <f t="shared" si="128"/>
        <v>Yes</v>
      </c>
      <c r="Q622" t="str">
        <f t="shared" si="129"/>
        <v>No</v>
      </c>
      <c r="R622" t="str">
        <f t="shared" si="130"/>
        <v>No</v>
      </c>
      <c r="S622">
        <v>132</v>
      </c>
      <c r="T622" t="s">
        <v>142</v>
      </c>
      <c r="V622" t="str">
        <f t="shared" si="131"/>
        <v>Non Intersection</v>
      </c>
      <c r="W622" t="s">
        <v>1259</v>
      </c>
      <c r="X622">
        <v>42.382938000000003</v>
      </c>
      <c r="Y622">
        <v>-71.130224999999996</v>
      </c>
      <c r="Z622" t="s">
        <v>1260</v>
      </c>
    </row>
    <row r="623" spans="1:26">
      <c r="A623">
        <v>24303</v>
      </c>
      <c r="B623" s="1">
        <v>40334.73541666667</v>
      </c>
      <c r="C623" s="1">
        <f t="shared" si="120"/>
        <v>40179</v>
      </c>
      <c r="D623" s="4">
        <f t="shared" si="121"/>
        <v>0.42777777777777776</v>
      </c>
      <c r="E623" s="3">
        <f t="shared" si="122"/>
        <v>2010</v>
      </c>
      <c r="F623" s="3">
        <f t="shared" si="123"/>
        <v>6</v>
      </c>
      <c r="G623" s="3">
        <f t="shared" si="124"/>
        <v>5</v>
      </c>
      <c r="H623" s="3">
        <f t="shared" si="125"/>
        <v>17</v>
      </c>
      <c r="I623" s="3">
        <f t="shared" si="126"/>
        <v>39</v>
      </c>
      <c r="J623" s="3">
        <f t="shared" si="127"/>
        <v>7</v>
      </c>
      <c r="K623" s="3" t="str">
        <f>IF(AND(D623&gt;='Season Lookup'!$D$15,D623&lt;'Season Lookup'!$D$16),"Spring",IF(AND(D623&gt;='Season Lookup'!$D$16,D623&lt;'Season Lookup'!$D$17),"Summer",IF(AND(D623&gt;='Season Lookup'!$D$17,D623&lt;'Season Lookup'!$D$18),"Fall",IF(OR(D623&gt;='Season Lookup'!$D$18,D623&lt;'Season Lookup'!$D$15),"Winter"))))</f>
        <v>Spring</v>
      </c>
      <c r="L623" s="3" t="str">
        <f>VLOOKUP(F623,'Season Lookup'!$A$1:$B$13,2,0)</f>
        <v>Summer</v>
      </c>
      <c r="M623" t="s">
        <v>31</v>
      </c>
      <c r="N623" t="s">
        <v>13</v>
      </c>
      <c r="O623" t="s">
        <v>13</v>
      </c>
      <c r="P623" t="str">
        <f t="shared" si="128"/>
        <v>Yes</v>
      </c>
      <c r="Q623" t="str">
        <f t="shared" si="129"/>
        <v>No</v>
      </c>
      <c r="R623" t="str">
        <f t="shared" si="130"/>
        <v>No</v>
      </c>
      <c r="T623" t="s">
        <v>14</v>
      </c>
      <c r="U623" t="s">
        <v>15</v>
      </c>
      <c r="V623" t="str">
        <f t="shared" si="131"/>
        <v>Intersection</v>
      </c>
      <c r="W623" t="s">
        <v>16</v>
      </c>
      <c r="X623">
        <v>42.392614999999999</v>
      </c>
      <c r="Y623">
        <v>-71.124874000000005</v>
      </c>
      <c r="Z623" t="s">
        <v>17</v>
      </c>
    </row>
    <row r="624" spans="1:26">
      <c r="A624">
        <v>24304</v>
      </c>
      <c r="B624" s="1">
        <v>40334.875</v>
      </c>
      <c r="C624" s="1">
        <f t="shared" si="120"/>
        <v>40179</v>
      </c>
      <c r="D624" s="4">
        <f t="shared" si="121"/>
        <v>0.42777777777777776</v>
      </c>
      <c r="E624" s="3">
        <f t="shared" si="122"/>
        <v>2010</v>
      </c>
      <c r="F624" s="3">
        <f t="shared" si="123"/>
        <v>6</v>
      </c>
      <c r="G624" s="3">
        <f t="shared" si="124"/>
        <v>5</v>
      </c>
      <c r="H624" s="3">
        <f t="shared" si="125"/>
        <v>21</v>
      </c>
      <c r="I624" s="3">
        <f t="shared" si="126"/>
        <v>0</v>
      </c>
      <c r="J624" s="3">
        <f t="shared" si="127"/>
        <v>7</v>
      </c>
      <c r="K624" s="3" t="str">
        <f>IF(AND(D624&gt;='Season Lookup'!$D$15,D624&lt;'Season Lookup'!$D$16),"Spring",IF(AND(D624&gt;='Season Lookup'!$D$16,D624&lt;'Season Lookup'!$D$17),"Summer",IF(AND(D624&gt;='Season Lookup'!$D$17,D624&lt;'Season Lookup'!$D$18),"Fall",IF(OR(D624&gt;='Season Lookup'!$D$18,D624&lt;'Season Lookup'!$D$15),"Winter"))))</f>
        <v>Spring</v>
      </c>
      <c r="L624" s="3" t="str">
        <f>VLOOKUP(F624,'Season Lookup'!$A$1:$B$13,2,0)</f>
        <v>Summer</v>
      </c>
      <c r="M624" t="s">
        <v>31</v>
      </c>
      <c r="N624" t="s">
        <v>13</v>
      </c>
      <c r="O624" t="s">
        <v>13</v>
      </c>
      <c r="P624" t="str">
        <f t="shared" si="128"/>
        <v>Yes</v>
      </c>
      <c r="Q624" t="str">
        <f t="shared" si="129"/>
        <v>No</v>
      </c>
      <c r="R624" t="str">
        <f t="shared" si="130"/>
        <v>No</v>
      </c>
      <c r="T624" t="s">
        <v>195</v>
      </c>
      <c r="U624" t="s">
        <v>1261</v>
      </c>
      <c r="V624" t="str">
        <f t="shared" si="131"/>
        <v>Intersection</v>
      </c>
      <c r="W624" t="s">
        <v>1262</v>
      </c>
      <c r="X624">
        <v>42.359861000000002</v>
      </c>
      <c r="Y624">
        <v>-71.103060999999997</v>
      </c>
      <c r="Z624" t="s">
        <v>1263</v>
      </c>
    </row>
    <row r="625" spans="1:26">
      <c r="A625">
        <v>24305</v>
      </c>
      <c r="B625" s="1">
        <v>40335.11041666667</v>
      </c>
      <c r="C625" s="1">
        <f t="shared" si="120"/>
        <v>40179</v>
      </c>
      <c r="D625" s="4">
        <f t="shared" si="121"/>
        <v>0.43055555555555558</v>
      </c>
      <c r="E625" s="3">
        <f t="shared" si="122"/>
        <v>2010</v>
      </c>
      <c r="F625" s="3">
        <f t="shared" si="123"/>
        <v>6</v>
      </c>
      <c r="G625" s="3">
        <f t="shared" si="124"/>
        <v>6</v>
      </c>
      <c r="H625" s="3">
        <f t="shared" si="125"/>
        <v>2</v>
      </c>
      <c r="I625" s="3">
        <f t="shared" si="126"/>
        <v>39</v>
      </c>
      <c r="J625" s="3">
        <f t="shared" si="127"/>
        <v>1</v>
      </c>
      <c r="K625" s="3" t="str">
        <f>IF(AND(D625&gt;='Season Lookup'!$D$15,D625&lt;'Season Lookup'!$D$16),"Spring",IF(AND(D625&gt;='Season Lookup'!$D$16,D625&lt;'Season Lookup'!$D$17),"Summer",IF(AND(D625&gt;='Season Lookup'!$D$17,D625&lt;'Season Lookup'!$D$18),"Fall",IF(OR(D625&gt;='Season Lookup'!$D$18,D625&lt;'Season Lookup'!$D$15),"Winter"))))</f>
        <v>Spring</v>
      </c>
      <c r="L625" s="3" t="str">
        <f>VLOOKUP(F625,'Season Lookup'!$A$1:$B$13,2,0)</f>
        <v>Summer</v>
      </c>
      <c r="M625" t="s">
        <v>48</v>
      </c>
      <c r="N625" t="s">
        <v>18</v>
      </c>
      <c r="O625" t="s">
        <v>13</v>
      </c>
      <c r="P625" t="str">
        <f t="shared" si="128"/>
        <v>Yes</v>
      </c>
      <c r="Q625" t="str">
        <f t="shared" si="129"/>
        <v>No</v>
      </c>
      <c r="R625" t="str">
        <f t="shared" si="130"/>
        <v>No</v>
      </c>
      <c r="T625" t="s">
        <v>14</v>
      </c>
      <c r="U625" t="s">
        <v>840</v>
      </c>
      <c r="V625" t="str">
        <f t="shared" si="131"/>
        <v>Intersection</v>
      </c>
      <c r="W625" t="s">
        <v>1264</v>
      </c>
      <c r="X625">
        <v>42.374437</v>
      </c>
      <c r="Y625">
        <v>-71.118865999999997</v>
      </c>
      <c r="Z625" t="s">
        <v>1265</v>
      </c>
    </row>
    <row r="626" spans="1:26">
      <c r="A626">
        <v>24315</v>
      </c>
      <c r="B626" s="1">
        <v>40335.680543981478</v>
      </c>
      <c r="C626" s="1">
        <f t="shared" si="120"/>
        <v>40179</v>
      </c>
      <c r="D626" s="4">
        <f t="shared" si="121"/>
        <v>0.43055555555555558</v>
      </c>
      <c r="E626" s="3">
        <f t="shared" si="122"/>
        <v>2010</v>
      </c>
      <c r="F626" s="3">
        <f t="shared" si="123"/>
        <v>6</v>
      </c>
      <c r="G626" s="3">
        <f t="shared" si="124"/>
        <v>6</v>
      </c>
      <c r="H626" s="3">
        <f t="shared" si="125"/>
        <v>16</v>
      </c>
      <c r="I626" s="3">
        <f t="shared" si="126"/>
        <v>19</v>
      </c>
      <c r="J626" s="3">
        <f t="shared" si="127"/>
        <v>1</v>
      </c>
      <c r="K626" s="3" t="str">
        <f>IF(AND(D626&gt;='Season Lookup'!$D$15,D626&lt;'Season Lookup'!$D$16),"Spring",IF(AND(D626&gt;='Season Lookup'!$D$16,D626&lt;'Season Lookup'!$D$17),"Summer",IF(AND(D626&gt;='Season Lookup'!$D$17,D626&lt;'Season Lookup'!$D$18),"Fall",IF(OR(D626&gt;='Season Lookup'!$D$18,D626&lt;'Season Lookup'!$D$15),"Winter"))))</f>
        <v>Spring</v>
      </c>
      <c r="L626" s="3" t="str">
        <f>VLOOKUP(F626,'Season Lookup'!$A$1:$B$13,2,0)</f>
        <v>Summer</v>
      </c>
      <c r="M626" t="s">
        <v>48</v>
      </c>
      <c r="N626" t="s">
        <v>13</v>
      </c>
      <c r="O626" t="s">
        <v>36</v>
      </c>
      <c r="P626" t="str">
        <f t="shared" si="128"/>
        <v>Yes</v>
      </c>
      <c r="Q626" t="str">
        <f t="shared" si="129"/>
        <v>No</v>
      </c>
      <c r="R626" t="str">
        <f t="shared" si="130"/>
        <v>No</v>
      </c>
      <c r="S626">
        <v>99</v>
      </c>
      <c r="T626" t="s">
        <v>45</v>
      </c>
      <c r="V626" t="str">
        <f t="shared" si="131"/>
        <v>Non Intersection</v>
      </c>
      <c r="W626" t="s">
        <v>1266</v>
      </c>
      <c r="X626">
        <v>42.388711000000001</v>
      </c>
      <c r="Y626">
        <v>-71.133178999999998</v>
      </c>
      <c r="Z626" t="s">
        <v>1267</v>
      </c>
    </row>
    <row r="627" spans="1:26">
      <c r="A627">
        <v>24316</v>
      </c>
      <c r="B627" s="1">
        <v>40335.802766203706</v>
      </c>
      <c r="C627" s="1">
        <f t="shared" si="120"/>
        <v>40179</v>
      </c>
      <c r="D627" s="4">
        <f t="shared" si="121"/>
        <v>0.43055555555555558</v>
      </c>
      <c r="E627" s="3">
        <f t="shared" si="122"/>
        <v>2010</v>
      </c>
      <c r="F627" s="3">
        <f t="shared" si="123"/>
        <v>6</v>
      </c>
      <c r="G627" s="3">
        <f t="shared" si="124"/>
        <v>6</v>
      </c>
      <c r="H627" s="3">
        <f t="shared" si="125"/>
        <v>19</v>
      </c>
      <c r="I627" s="3">
        <f t="shared" si="126"/>
        <v>15</v>
      </c>
      <c r="J627" s="3">
        <f t="shared" si="127"/>
        <v>1</v>
      </c>
      <c r="K627" s="3" t="str">
        <f>IF(AND(D627&gt;='Season Lookup'!$D$15,D627&lt;'Season Lookup'!$D$16),"Spring",IF(AND(D627&gt;='Season Lookup'!$D$16,D627&lt;'Season Lookup'!$D$17),"Summer",IF(AND(D627&gt;='Season Lookup'!$D$17,D627&lt;'Season Lookup'!$D$18),"Fall",IF(OR(D627&gt;='Season Lookup'!$D$18,D627&lt;'Season Lookup'!$D$15),"Winter"))))</f>
        <v>Spring</v>
      </c>
      <c r="L627" s="3" t="str">
        <f>VLOOKUP(F627,'Season Lookup'!$A$1:$B$13,2,0)</f>
        <v>Summer</v>
      </c>
      <c r="M627" t="s">
        <v>48</v>
      </c>
      <c r="N627" t="s">
        <v>13</v>
      </c>
      <c r="O627" t="s">
        <v>23</v>
      </c>
      <c r="P627" t="str">
        <f t="shared" si="128"/>
        <v>Yes</v>
      </c>
      <c r="Q627" t="str">
        <f t="shared" si="129"/>
        <v>No</v>
      </c>
      <c r="R627" t="str">
        <f t="shared" si="130"/>
        <v>No</v>
      </c>
      <c r="V627" t="str">
        <f t="shared" si="131"/>
        <v>Intersection</v>
      </c>
      <c r="W627" t="s">
        <v>717</v>
      </c>
      <c r="X627">
        <v>0</v>
      </c>
      <c r="Y627">
        <v>0</v>
      </c>
      <c r="Z627" t="s">
        <v>81</v>
      </c>
    </row>
    <row r="628" spans="1:26">
      <c r="A628">
        <v>24308</v>
      </c>
      <c r="B628" s="1">
        <v>40336.427083333336</v>
      </c>
      <c r="C628" s="1">
        <f t="shared" si="120"/>
        <v>40179</v>
      </c>
      <c r="D628" s="4">
        <f t="shared" si="121"/>
        <v>0.43333333333333335</v>
      </c>
      <c r="E628" s="3">
        <f t="shared" si="122"/>
        <v>2010</v>
      </c>
      <c r="F628" s="3">
        <f t="shared" si="123"/>
        <v>6</v>
      </c>
      <c r="G628" s="3">
        <f t="shared" si="124"/>
        <v>7</v>
      </c>
      <c r="H628" s="3">
        <f t="shared" si="125"/>
        <v>10</v>
      </c>
      <c r="I628" s="3">
        <f t="shared" si="126"/>
        <v>15</v>
      </c>
      <c r="J628" s="3">
        <f t="shared" si="127"/>
        <v>2</v>
      </c>
      <c r="K628" s="3" t="str">
        <f>IF(AND(D628&gt;='Season Lookup'!$D$15,D628&lt;'Season Lookup'!$D$16),"Spring",IF(AND(D628&gt;='Season Lookup'!$D$16,D628&lt;'Season Lookup'!$D$17),"Summer",IF(AND(D628&gt;='Season Lookup'!$D$17,D628&lt;'Season Lookup'!$D$18),"Fall",IF(OR(D628&gt;='Season Lookup'!$D$18,D628&lt;'Season Lookup'!$D$15),"Winter"))))</f>
        <v>Spring</v>
      </c>
      <c r="L628" s="3" t="str">
        <f>VLOOKUP(F628,'Season Lookup'!$A$1:$B$13,2,0)</f>
        <v>Summer</v>
      </c>
      <c r="M628" t="s">
        <v>56</v>
      </c>
      <c r="N628" t="s">
        <v>13</v>
      </c>
      <c r="O628" t="s">
        <v>132</v>
      </c>
      <c r="P628" t="str">
        <f t="shared" si="128"/>
        <v>Yes</v>
      </c>
      <c r="Q628" t="str">
        <f t="shared" si="129"/>
        <v>Yes</v>
      </c>
      <c r="R628" t="str">
        <f t="shared" si="130"/>
        <v>No</v>
      </c>
      <c r="T628" t="s">
        <v>32</v>
      </c>
      <c r="U628" t="s">
        <v>316</v>
      </c>
      <c r="V628" t="str">
        <f t="shared" si="131"/>
        <v>Intersection</v>
      </c>
      <c r="W628" t="s">
        <v>1268</v>
      </c>
      <c r="X628">
        <v>42.363332999999997</v>
      </c>
      <c r="Y628">
        <v>-71.098364000000004</v>
      </c>
      <c r="Z628" t="s">
        <v>1269</v>
      </c>
    </row>
    <row r="629" spans="1:26">
      <c r="A629">
        <v>24309</v>
      </c>
      <c r="B629" s="1">
        <v>40336.552083333336</v>
      </c>
      <c r="C629" s="1">
        <f t="shared" si="120"/>
        <v>40179</v>
      </c>
      <c r="D629" s="4">
        <f t="shared" si="121"/>
        <v>0.43333333333333335</v>
      </c>
      <c r="E629" s="3">
        <f t="shared" si="122"/>
        <v>2010</v>
      </c>
      <c r="F629" s="3">
        <f t="shared" si="123"/>
        <v>6</v>
      </c>
      <c r="G629" s="3">
        <f t="shared" si="124"/>
        <v>7</v>
      </c>
      <c r="H629" s="3">
        <f t="shared" si="125"/>
        <v>13</v>
      </c>
      <c r="I629" s="3">
        <f t="shared" si="126"/>
        <v>15</v>
      </c>
      <c r="J629" s="3">
        <f t="shared" si="127"/>
        <v>2</v>
      </c>
      <c r="K629" s="3" t="str">
        <f>IF(AND(D629&gt;='Season Lookup'!$D$15,D629&lt;'Season Lookup'!$D$16),"Spring",IF(AND(D629&gt;='Season Lookup'!$D$16,D629&lt;'Season Lookup'!$D$17),"Summer",IF(AND(D629&gt;='Season Lookup'!$D$17,D629&lt;'Season Lookup'!$D$18),"Fall",IF(OR(D629&gt;='Season Lookup'!$D$18,D629&lt;'Season Lookup'!$D$15),"Winter"))))</f>
        <v>Spring</v>
      </c>
      <c r="L629" s="3" t="str">
        <f>VLOOKUP(F629,'Season Lookup'!$A$1:$B$13,2,0)</f>
        <v>Summer</v>
      </c>
      <c r="M629" t="s">
        <v>56</v>
      </c>
      <c r="N629" t="s">
        <v>18</v>
      </c>
      <c r="O629" t="s">
        <v>13</v>
      </c>
      <c r="P629" t="str">
        <f t="shared" si="128"/>
        <v>Yes</v>
      </c>
      <c r="Q629" t="str">
        <f t="shared" si="129"/>
        <v>No</v>
      </c>
      <c r="R629" t="str">
        <f t="shared" si="130"/>
        <v>No</v>
      </c>
      <c r="S629">
        <v>777</v>
      </c>
      <c r="T629" t="s">
        <v>178</v>
      </c>
      <c r="U629" t="s">
        <v>203</v>
      </c>
      <c r="V629" t="str">
        <f t="shared" si="131"/>
        <v>Non Intersection</v>
      </c>
      <c r="W629" t="s">
        <v>1270</v>
      </c>
      <c r="X629">
        <v>42.358901000000003</v>
      </c>
      <c r="Y629">
        <v>-71.115555999999998</v>
      </c>
      <c r="Z629" t="s">
        <v>1271</v>
      </c>
    </row>
    <row r="630" spans="1:26">
      <c r="A630">
        <v>24310</v>
      </c>
      <c r="B630" s="1">
        <v>40336.800682870373</v>
      </c>
      <c r="C630" s="1">
        <f t="shared" si="120"/>
        <v>40179</v>
      </c>
      <c r="D630" s="4">
        <f t="shared" si="121"/>
        <v>0.43333333333333335</v>
      </c>
      <c r="E630" s="3">
        <f t="shared" si="122"/>
        <v>2010</v>
      </c>
      <c r="F630" s="3">
        <f t="shared" si="123"/>
        <v>6</v>
      </c>
      <c r="G630" s="3">
        <f t="shared" si="124"/>
        <v>7</v>
      </c>
      <c r="H630" s="3">
        <f t="shared" si="125"/>
        <v>19</v>
      </c>
      <c r="I630" s="3">
        <f t="shared" si="126"/>
        <v>12</v>
      </c>
      <c r="J630" s="3">
        <f t="shared" si="127"/>
        <v>2</v>
      </c>
      <c r="K630" s="3" t="str">
        <f>IF(AND(D630&gt;='Season Lookup'!$D$15,D630&lt;'Season Lookup'!$D$16),"Spring",IF(AND(D630&gt;='Season Lookup'!$D$16,D630&lt;'Season Lookup'!$D$17),"Summer",IF(AND(D630&gt;='Season Lookup'!$D$17,D630&lt;'Season Lookup'!$D$18),"Fall",IF(OR(D630&gt;='Season Lookup'!$D$18,D630&lt;'Season Lookup'!$D$15),"Winter"))))</f>
        <v>Spring</v>
      </c>
      <c r="L630" s="3" t="str">
        <f>VLOOKUP(F630,'Season Lookup'!$A$1:$B$13,2,0)</f>
        <v>Summer</v>
      </c>
      <c r="M630" t="s">
        <v>56</v>
      </c>
      <c r="N630" t="s">
        <v>13</v>
      </c>
      <c r="O630" t="s">
        <v>132</v>
      </c>
      <c r="P630" t="str">
        <f t="shared" si="128"/>
        <v>Yes</v>
      </c>
      <c r="Q630" t="str">
        <f t="shared" si="129"/>
        <v>Yes</v>
      </c>
      <c r="R630" t="str">
        <f t="shared" si="130"/>
        <v>No</v>
      </c>
      <c r="T630" t="s">
        <v>14</v>
      </c>
      <c r="U630" t="s">
        <v>1272</v>
      </c>
      <c r="V630" t="str">
        <f t="shared" si="131"/>
        <v>Intersection</v>
      </c>
      <c r="W630" t="s">
        <v>1273</v>
      </c>
      <c r="X630">
        <v>42.385379999999998</v>
      </c>
      <c r="Y630">
        <v>-71.119336000000004</v>
      </c>
      <c r="Z630" t="s">
        <v>1274</v>
      </c>
    </row>
    <row r="631" spans="1:26">
      <c r="A631">
        <v>24317</v>
      </c>
      <c r="B631" s="1">
        <v>40336.708333333336</v>
      </c>
      <c r="C631" s="1">
        <f t="shared" si="120"/>
        <v>40179</v>
      </c>
      <c r="D631" s="4">
        <f t="shared" si="121"/>
        <v>0.43333333333333335</v>
      </c>
      <c r="E631" s="3">
        <f t="shared" si="122"/>
        <v>2010</v>
      </c>
      <c r="F631" s="3">
        <f t="shared" si="123"/>
        <v>6</v>
      </c>
      <c r="G631" s="3">
        <f t="shared" si="124"/>
        <v>7</v>
      </c>
      <c r="H631" s="3">
        <f t="shared" si="125"/>
        <v>17</v>
      </c>
      <c r="I631" s="3">
        <f t="shared" si="126"/>
        <v>0</v>
      </c>
      <c r="J631" s="3">
        <f t="shared" si="127"/>
        <v>2</v>
      </c>
      <c r="K631" s="3" t="str">
        <f>IF(AND(D631&gt;='Season Lookup'!$D$15,D631&lt;'Season Lookup'!$D$16),"Spring",IF(AND(D631&gt;='Season Lookup'!$D$16,D631&lt;'Season Lookup'!$D$17),"Summer",IF(AND(D631&gt;='Season Lookup'!$D$17,D631&lt;'Season Lookup'!$D$18),"Fall",IF(OR(D631&gt;='Season Lookup'!$D$18,D631&lt;'Season Lookup'!$D$15),"Winter"))))</f>
        <v>Spring</v>
      </c>
      <c r="L631" s="3" t="str">
        <f>VLOOKUP(F631,'Season Lookup'!$A$1:$B$13,2,0)</f>
        <v>Summer</v>
      </c>
      <c r="M631" t="s">
        <v>56</v>
      </c>
      <c r="N631" t="s">
        <v>13</v>
      </c>
      <c r="O631" t="s">
        <v>23</v>
      </c>
      <c r="P631" t="str">
        <f t="shared" si="128"/>
        <v>Yes</v>
      </c>
      <c r="Q631" t="str">
        <f t="shared" si="129"/>
        <v>No</v>
      </c>
      <c r="R631" t="str">
        <f t="shared" si="130"/>
        <v>No</v>
      </c>
      <c r="S631">
        <v>8</v>
      </c>
      <c r="T631" t="s">
        <v>1275</v>
      </c>
      <c r="V631" t="str">
        <f t="shared" si="131"/>
        <v>Non Intersection</v>
      </c>
      <c r="W631" t="s">
        <v>1276</v>
      </c>
      <c r="X631">
        <v>42.400249000000002</v>
      </c>
      <c r="Y631">
        <v>-71.133433999999994</v>
      </c>
      <c r="Z631" t="s">
        <v>1277</v>
      </c>
    </row>
    <row r="632" spans="1:26">
      <c r="A632">
        <v>24311</v>
      </c>
      <c r="B632" s="1">
        <v>40337.458333333336</v>
      </c>
      <c r="C632" s="1">
        <f t="shared" si="120"/>
        <v>40179</v>
      </c>
      <c r="D632" s="4">
        <f t="shared" si="121"/>
        <v>0.43611111111111112</v>
      </c>
      <c r="E632" s="3">
        <f t="shared" si="122"/>
        <v>2010</v>
      </c>
      <c r="F632" s="3">
        <f t="shared" si="123"/>
        <v>6</v>
      </c>
      <c r="G632" s="3">
        <f t="shared" si="124"/>
        <v>8</v>
      </c>
      <c r="H632" s="3">
        <f t="shared" si="125"/>
        <v>11</v>
      </c>
      <c r="I632" s="3">
        <f t="shared" si="126"/>
        <v>0</v>
      </c>
      <c r="J632" s="3">
        <f t="shared" si="127"/>
        <v>3</v>
      </c>
      <c r="K632" s="3" t="str">
        <f>IF(AND(D632&gt;='Season Lookup'!$D$15,D632&lt;'Season Lookup'!$D$16),"Spring",IF(AND(D632&gt;='Season Lookup'!$D$16,D632&lt;'Season Lookup'!$D$17),"Summer",IF(AND(D632&gt;='Season Lookup'!$D$17,D632&lt;'Season Lookup'!$D$18),"Fall",IF(OR(D632&gt;='Season Lookup'!$D$18,D632&lt;'Season Lookup'!$D$15),"Winter"))))</f>
        <v>Spring</v>
      </c>
      <c r="L632" s="3" t="str">
        <f>VLOOKUP(F632,'Season Lookup'!$A$1:$B$13,2,0)</f>
        <v>Summer</v>
      </c>
      <c r="M632" t="s">
        <v>73</v>
      </c>
      <c r="N632" t="s">
        <v>13</v>
      </c>
      <c r="O632" t="s">
        <v>35</v>
      </c>
      <c r="P632" t="str">
        <f t="shared" si="128"/>
        <v>Yes</v>
      </c>
      <c r="Q632" t="str">
        <f t="shared" si="129"/>
        <v>No</v>
      </c>
      <c r="R632" t="str">
        <f t="shared" si="130"/>
        <v>No</v>
      </c>
      <c r="T632" t="s">
        <v>27</v>
      </c>
      <c r="U632" t="s">
        <v>312</v>
      </c>
      <c r="V632" t="str">
        <f t="shared" si="131"/>
        <v>Intersection</v>
      </c>
      <c r="W632" t="s">
        <v>1278</v>
      </c>
      <c r="X632">
        <v>42.365056000000003</v>
      </c>
      <c r="Y632">
        <v>-71.107219000000001</v>
      </c>
      <c r="Z632" t="s">
        <v>1279</v>
      </c>
    </row>
    <row r="633" spans="1:26">
      <c r="A633">
        <v>24312</v>
      </c>
      <c r="B633" s="1">
        <v>40337.525682870371</v>
      </c>
      <c r="C633" s="1">
        <f t="shared" si="120"/>
        <v>40179</v>
      </c>
      <c r="D633" s="4">
        <f t="shared" si="121"/>
        <v>0.43611111111111112</v>
      </c>
      <c r="E633" s="3">
        <f t="shared" si="122"/>
        <v>2010</v>
      </c>
      <c r="F633" s="3">
        <f t="shared" si="123"/>
        <v>6</v>
      </c>
      <c r="G633" s="3">
        <f t="shared" si="124"/>
        <v>8</v>
      </c>
      <c r="H633" s="3">
        <f t="shared" si="125"/>
        <v>12</v>
      </c>
      <c r="I633" s="3">
        <f t="shared" si="126"/>
        <v>36</v>
      </c>
      <c r="J633" s="3">
        <f t="shared" si="127"/>
        <v>3</v>
      </c>
      <c r="K633" s="3" t="str">
        <f>IF(AND(D633&gt;='Season Lookup'!$D$15,D633&lt;'Season Lookup'!$D$16),"Spring",IF(AND(D633&gt;='Season Lookup'!$D$16,D633&lt;'Season Lookup'!$D$17),"Summer",IF(AND(D633&gt;='Season Lookup'!$D$17,D633&lt;'Season Lookup'!$D$18),"Fall",IF(OR(D633&gt;='Season Lookup'!$D$18,D633&lt;'Season Lookup'!$D$15),"Winter"))))</f>
        <v>Spring</v>
      </c>
      <c r="L633" s="3" t="str">
        <f>VLOOKUP(F633,'Season Lookup'!$A$1:$B$13,2,0)</f>
        <v>Summer</v>
      </c>
      <c r="N633" t="s">
        <v>13</v>
      </c>
      <c r="O633" t="s">
        <v>132</v>
      </c>
      <c r="P633" t="str">
        <f t="shared" si="128"/>
        <v>Yes</v>
      </c>
      <c r="Q633" t="str">
        <f t="shared" si="129"/>
        <v>Yes</v>
      </c>
      <c r="R633" t="str">
        <f t="shared" si="130"/>
        <v>No</v>
      </c>
      <c r="S633">
        <v>620</v>
      </c>
      <c r="T633" t="s">
        <v>14</v>
      </c>
      <c r="V633" t="str">
        <f t="shared" si="131"/>
        <v>Non Intersection</v>
      </c>
      <c r="W633" t="s">
        <v>789</v>
      </c>
      <c r="X633">
        <v>42.365023999999998</v>
      </c>
      <c r="Y633">
        <v>-71.103402000000003</v>
      </c>
      <c r="Z633" t="s">
        <v>790</v>
      </c>
    </row>
    <row r="634" spans="1:26">
      <c r="A634">
        <v>24318</v>
      </c>
      <c r="B634" s="1">
        <v>40337.895833333336</v>
      </c>
      <c r="C634" s="1">
        <f t="shared" si="120"/>
        <v>40179</v>
      </c>
      <c r="D634" s="4">
        <f t="shared" si="121"/>
        <v>0.43611111111111112</v>
      </c>
      <c r="E634" s="3">
        <f t="shared" si="122"/>
        <v>2010</v>
      </c>
      <c r="F634" s="3">
        <f t="shared" si="123"/>
        <v>6</v>
      </c>
      <c r="G634" s="3">
        <f t="shared" si="124"/>
        <v>8</v>
      </c>
      <c r="H634" s="3">
        <f t="shared" si="125"/>
        <v>21</v>
      </c>
      <c r="I634" s="3">
        <f t="shared" si="126"/>
        <v>30</v>
      </c>
      <c r="J634" s="3">
        <f t="shared" si="127"/>
        <v>3</v>
      </c>
      <c r="K634" s="3" t="str">
        <f>IF(AND(D634&gt;='Season Lookup'!$D$15,D634&lt;'Season Lookup'!$D$16),"Spring",IF(AND(D634&gt;='Season Lookup'!$D$16,D634&lt;'Season Lookup'!$D$17),"Summer",IF(AND(D634&gt;='Season Lookup'!$D$17,D634&lt;'Season Lookup'!$D$18),"Fall",IF(OR(D634&gt;='Season Lookup'!$D$18,D634&lt;'Season Lookup'!$D$15),"Winter"))))</f>
        <v>Spring</v>
      </c>
      <c r="L634" s="3" t="str">
        <f>VLOOKUP(F634,'Season Lookup'!$A$1:$B$13,2,0)</f>
        <v>Summer</v>
      </c>
      <c r="M634" t="s">
        <v>73</v>
      </c>
      <c r="N634" t="s">
        <v>13</v>
      </c>
      <c r="O634" t="s">
        <v>13</v>
      </c>
      <c r="P634" t="str">
        <f t="shared" si="128"/>
        <v>Yes</v>
      </c>
      <c r="Q634" t="str">
        <f t="shared" si="129"/>
        <v>No</v>
      </c>
      <c r="R634" t="str">
        <f t="shared" si="130"/>
        <v>No</v>
      </c>
      <c r="T634" t="s">
        <v>41</v>
      </c>
      <c r="U634" t="s">
        <v>42</v>
      </c>
      <c r="V634" t="str">
        <f t="shared" si="131"/>
        <v>Intersection</v>
      </c>
      <c r="W634" t="s">
        <v>43</v>
      </c>
      <c r="X634">
        <v>42.362257</v>
      </c>
      <c r="Y634">
        <v>-71.113546999999997</v>
      </c>
      <c r="Z634" t="s">
        <v>44</v>
      </c>
    </row>
    <row r="635" spans="1:26">
      <c r="A635">
        <v>24323</v>
      </c>
      <c r="B635" s="1">
        <v>40337.577766203707</v>
      </c>
      <c r="C635" s="1">
        <f t="shared" si="120"/>
        <v>40179</v>
      </c>
      <c r="D635" s="4">
        <f t="shared" si="121"/>
        <v>0.43611111111111112</v>
      </c>
      <c r="E635" s="3">
        <f t="shared" si="122"/>
        <v>2010</v>
      </c>
      <c r="F635" s="3">
        <f t="shared" si="123"/>
        <v>6</v>
      </c>
      <c r="G635" s="3">
        <f t="shared" si="124"/>
        <v>8</v>
      </c>
      <c r="H635" s="3">
        <f t="shared" si="125"/>
        <v>13</v>
      </c>
      <c r="I635" s="3">
        <f t="shared" si="126"/>
        <v>51</v>
      </c>
      <c r="J635" s="3">
        <f t="shared" si="127"/>
        <v>3</v>
      </c>
      <c r="K635" s="3" t="str">
        <f>IF(AND(D635&gt;='Season Lookup'!$D$15,D635&lt;'Season Lookup'!$D$16),"Spring",IF(AND(D635&gt;='Season Lookup'!$D$16,D635&lt;'Season Lookup'!$D$17),"Summer",IF(AND(D635&gt;='Season Lookup'!$D$17,D635&lt;'Season Lookup'!$D$18),"Fall",IF(OR(D635&gt;='Season Lookup'!$D$18,D635&lt;'Season Lookup'!$D$15),"Winter"))))</f>
        <v>Spring</v>
      </c>
      <c r="L635" s="3" t="str">
        <f>VLOOKUP(F635,'Season Lookup'!$A$1:$B$13,2,0)</f>
        <v>Summer</v>
      </c>
      <c r="M635" t="s">
        <v>73</v>
      </c>
      <c r="N635" t="s">
        <v>13</v>
      </c>
      <c r="O635" t="s">
        <v>23</v>
      </c>
      <c r="P635" t="str">
        <f t="shared" si="128"/>
        <v>Yes</v>
      </c>
      <c r="Q635" t="str">
        <f t="shared" si="129"/>
        <v>No</v>
      </c>
      <c r="R635" t="str">
        <f t="shared" si="130"/>
        <v>No</v>
      </c>
      <c r="T635" t="s">
        <v>189</v>
      </c>
      <c r="V635" t="str">
        <f t="shared" si="131"/>
        <v>Intersection</v>
      </c>
      <c r="W635" t="s">
        <v>1280</v>
      </c>
      <c r="X635">
        <v>0</v>
      </c>
      <c r="Y635">
        <v>0</v>
      </c>
      <c r="Z635" t="s">
        <v>81</v>
      </c>
    </row>
    <row r="636" spans="1:26">
      <c r="A636">
        <v>24319</v>
      </c>
      <c r="B636" s="1">
        <v>40338.756944444445</v>
      </c>
      <c r="C636" s="1">
        <f t="shared" si="120"/>
        <v>40179</v>
      </c>
      <c r="D636" s="4">
        <f t="shared" si="121"/>
        <v>0.43888888888888888</v>
      </c>
      <c r="E636" s="3">
        <f t="shared" si="122"/>
        <v>2010</v>
      </c>
      <c r="F636" s="3">
        <f t="shared" si="123"/>
        <v>6</v>
      </c>
      <c r="G636" s="3">
        <f t="shared" si="124"/>
        <v>9</v>
      </c>
      <c r="H636" s="3">
        <f t="shared" si="125"/>
        <v>18</v>
      </c>
      <c r="I636" s="3">
        <f t="shared" si="126"/>
        <v>10</v>
      </c>
      <c r="J636" s="3">
        <f t="shared" si="127"/>
        <v>4</v>
      </c>
      <c r="K636" s="3" t="str">
        <f>IF(AND(D636&gt;='Season Lookup'!$D$15,D636&lt;'Season Lookup'!$D$16),"Spring",IF(AND(D636&gt;='Season Lookup'!$D$16,D636&lt;'Season Lookup'!$D$17),"Summer",IF(AND(D636&gt;='Season Lookup'!$D$17,D636&lt;'Season Lookup'!$D$18),"Fall",IF(OR(D636&gt;='Season Lookup'!$D$18,D636&lt;'Season Lookup'!$D$15),"Winter"))))</f>
        <v>Spring</v>
      </c>
      <c r="L636" s="3" t="str">
        <f>VLOOKUP(F636,'Season Lookup'!$A$1:$B$13,2,0)</f>
        <v>Summer</v>
      </c>
      <c r="M636" t="s">
        <v>82</v>
      </c>
      <c r="N636" t="s">
        <v>13</v>
      </c>
      <c r="O636" t="s">
        <v>13</v>
      </c>
      <c r="P636" t="str">
        <f t="shared" si="128"/>
        <v>Yes</v>
      </c>
      <c r="Q636" t="str">
        <f t="shared" si="129"/>
        <v>No</v>
      </c>
      <c r="R636" t="str">
        <f t="shared" si="130"/>
        <v>No</v>
      </c>
      <c r="T636" t="s">
        <v>133</v>
      </c>
      <c r="U636" t="s">
        <v>192</v>
      </c>
      <c r="V636" t="str">
        <f t="shared" si="131"/>
        <v>Intersection</v>
      </c>
      <c r="W636" t="s">
        <v>370</v>
      </c>
      <c r="X636">
        <v>42.370049999999999</v>
      </c>
      <c r="Y636">
        <v>-71.106890000000007</v>
      </c>
      <c r="Z636" t="s">
        <v>371</v>
      </c>
    </row>
    <row r="637" spans="1:26">
      <c r="A637">
        <v>24320</v>
      </c>
      <c r="B637" s="1">
        <v>40338.78125</v>
      </c>
      <c r="C637" s="1">
        <f t="shared" si="120"/>
        <v>40179</v>
      </c>
      <c r="D637" s="4">
        <f t="shared" si="121"/>
        <v>0.43888888888888888</v>
      </c>
      <c r="E637" s="3">
        <f t="shared" si="122"/>
        <v>2010</v>
      </c>
      <c r="F637" s="3">
        <f t="shared" si="123"/>
        <v>6</v>
      </c>
      <c r="G637" s="3">
        <f t="shared" si="124"/>
        <v>9</v>
      </c>
      <c r="H637" s="3">
        <f t="shared" si="125"/>
        <v>18</v>
      </c>
      <c r="I637" s="3">
        <f t="shared" si="126"/>
        <v>45</v>
      </c>
      <c r="J637" s="3">
        <f t="shared" si="127"/>
        <v>4</v>
      </c>
      <c r="K637" s="3" t="str">
        <f>IF(AND(D637&gt;='Season Lookup'!$D$15,D637&lt;'Season Lookup'!$D$16),"Spring",IF(AND(D637&gt;='Season Lookup'!$D$16,D637&lt;'Season Lookup'!$D$17),"Summer",IF(AND(D637&gt;='Season Lookup'!$D$17,D637&lt;'Season Lookup'!$D$18),"Fall",IF(OR(D637&gt;='Season Lookup'!$D$18,D637&lt;'Season Lookup'!$D$15),"Winter"))))</f>
        <v>Spring</v>
      </c>
      <c r="L637" s="3" t="str">
        <f>VLOOKUP(F637,'Season Lookup'!$A$1:$B$13,2,0)</f>
        <v>Summer</v>
      </c>
      <c r="M637" t="s">
        <v>82</v>
      </c>
      <c r="N637" t="s">
        <v>13</v>
      </c>
      <c r="O637" t="s">
        <v>36</v>
      </c>
      <c r="P637" t="str">
        <f t="shared" si="128"/>
        <v>Yes</v>
      </c>
      <c r="Q637" t="str">
        <f t="shared" si="129"/>
        <v>No</v>
      </c>
      <c r="R637" t="str">
        <f t="shared" si="130"/>
        <v>No</v>
      </c>
      <c r="T637" t="s">
        <v>288</v>
      </c>
      <c r="U637" t="s">
        <v>32</v>
      </c>
      <c r="V637" t="str">
        <f t="shared" si="131"/>
        <v>Intersection</v>
      </c>
      <c r="W637" t="s">
        <v>1281</v>
      </c>
      <c r="X637">
        <v>42.362704999999998</v>
      </c>
      <c r="Y637">
        <v>-71.089949000000004</v>
      </c>
      <c r="Z637" t="s">
        <v>1282</v>
      </c>
    </row>
    <row r="638" spans="1:26">
      <c r="A638">
        <v>24325</v>
      </c>
      <c r="B638" s="1">
        <v>40339.32707175926</v>
      </c>
      <c r="C638" s="1">
        <f t="shared" si="120"/>
        <v>40179</v>
      </c>
      <c r="D638" s="4">
        <f t="shared" si="121"/>
        <v>0.44166666666666665</v>
      </c>
      <c r="E638" s="3">
        <f t="shared" si="122"/>
        <v>2010</v>
      </c>
      <c r="F638" s="3">
        <f t="shared" si="123"/>
        <v>6</v>
      </c>
      <c r="G638" s="3">
        <f t="shared" si="124"/>
        <v>10</v>
      </c>
      <c r="H638" s="3">
        <f t="shared" si="125"/>
        <v>7</v>
      </c>
      <c r="I638" s="3">
        <f t="shared" si="126"/>
        <v>50</v>
      </c>
      <c r="J638" s="3">
        <f t="shared" si="127"/>
        <v>5</v>
      </c>
      <c r="K638" s="3" t="str">
        <f>IF(AND(D638&gt;='Season Lookup'!$D$15,D638&lt;'Season Lookup'!$D$16),"Spring",IF(AND(D638&gt;='Season Lookup'!$D$16,D638&lt;'Season Lookup'!$D$17),"Summer",IF(AND(D638&gt;='Season Lookup'!$D$17,D638&lt;'Season Lookup'!$D$18),"Fall",IF(OR(D638&gt;='Season Lookup'!$D$18,D638&lt;'Season Lookup'!$D$15),"Winter"))))</f>
        <v>Spring</v>
      </c>
      <c r="L638" s="3" t="str">
        <f>VLOOKUP(F638,'Season Lookup'!$A$1:$B$13,2,0)</f>
        <v>Summer</v>
      </c>
      <c r="M638" t="s">
        <v>78</v>
      </c>
      <c r="N638" t="s">
        <v>13</v>
      </c>
      <c r="O638" t="s">
        <v>152</v>
      </c>
      <c r="P638" t="str">
        <f t="shared" si="128"/>
        <v>Yes</v>
      </c>
      <c r="Q638" t="str">
        <f t="shared" si="129"/>
        <v>No</v>
      </c>
      <c r="R638" t="str">
        <f t="shared" si="130"/>
        <v>Yes</v>
      </c>
      <c r="T638" t="s">
        <v>19</v>
      </c>
      <c r="U638" t="s">
        <v>189</v>
      </c>
      <c r="V638" t="str">
        <f t="shared" si="131"/>
        <v>Intersection</v>
      </c>
      <c r="W638" t="s">
        <v>244</v>
      </c>
      <c r="X638">
        <v>42.372750000000003</v>
      </c>
      <c r="Y638">
        <v>-71.093288000000001</v>
      </c>
      <c r="Z638" t="s">
        <v>245</v>
      </c>
    </row>
    <row r="639" spans="1:26">
      <c r="A639">
        <v>24326</v>
      </c>
      <c r="B639" s="1">
        <v>40339.789571759262</v>
      </c>
      <c r="C639" s="1">
        <f t="shared" si="120"/>
        <v>40179</v>
      </c>
      <c r="D639" s="4">
        <f t="shared" si="121"/>
        <v>0.44166666666666665</v>
      </c>
      <c r="E639" s="3">
        <f t="shared" si="122"/>
        <v>2010</v>
      </c>
      <c r="F639" s="3">
        <f t="shared" si="123"/>
        <v>6</v>
      </c>
      <c r="G639" s="3">
        <f t="shared" si="124"/>
        <v>10</v>
      </c>
      <c r="H639" s="3">
        <f t="shared" si="125"/>
        <v>18</v>
      </c>
      <c r="I639" s="3">
        <f t="shared" si="126"/>
        <v>56</v>
      </c>
      <c r="J639" s="3">
        <f t="shared" si="127"/>
        <v>5</v>
      </c>
      <c r="K639" s="3" t="str">
        <f>IF(AND(D639&gt;='Season Lookup'!$D$15,D639&lt;'Season Lookup'!$D$16),"Spring",IF(AND(D639&gt;='Season Lookup'!$D$16,D639&lt;'Season Lookup'!$D$17),"Summer",IF(AND(D639&gt;='Season Lookup'!$D$17,D639&lt;'Season Lookup'!$D$18),"Fall",IF(OR(D639&gt;='Season Lookup'!$D$18,D639&lt;'Season Lookup'!$D$15),"Winter"))))</f>
        <v>Spring</v>
      </c>
      <c r="L639" s="3" t="str">
        <f>VLOOKUP(F639,'Season Lookup'!$A$1:$B$13,2,0)</f>
        <v>Summer</v>
      </c>
      <c r="M639" t="s">
        <v>78</v>
      </c>
      <c r="N639" t="s">
        <v>18</v>
      </c>
      <c r="O639" t="s">
        <v>132</v>
      </c>
      <c r="P639" t="str">
        <f t="shared" si="128"/>
        <v>Yes</v>
      </c>
      <c r="Q639" t="str">
        <f t="shared" si="129"/>
        <v>Yes</v>
      </c>
      <c r="R639" t="str">
        <f t="shared" si="130"/>
        <v>No</v>
      </c>
      <c r="T639" t="s">
        <v>1062</v>
      </c>
      <c r="V639" t="str">
        <f t="shared" si="131"/>
        <v>Intersection</v>
      </c>
      <c r="W639" t="s">
        <v>1283</v>
      </c>
      <c r="X639">
        <v>0</v>
      </c>
      <c r="Y639">
        <v>0</v>
      </c>
      <c r="Z639" t="s">
        <v>81</v>
      </c>
    </row>
    <row r="640" spans="1:26">
      <c r="A640">
        <v>24327</v>
      </c>
      <c r="B640" s="1">
        <v>40339.843043981484</v>
      </c>
      <c r="C640" s="1">
        <f t="shared" si="120"/>
        <v>40179</v>
      </c>
      <c r="D640" s="4">
        <f t="shared" si="121"/>
        <v>0.44166666666666665</v>
      </c>
      <c r="E640" s="3">
        <f t="shared" si="122"/>
        <v>2010</v>
      </c>
      <c r="F640" s="3">
        <f t="shared" si="123"/>
        <v>6</v>
      </c>
      <c r="G640" s="3">
        <f t="shared" si="124"/>
        <v>10</v>
      </c>
      <c r="H640" s="3">
        <f t="shared" si="125"/>
        <v>20</v>
      </c>
      <c r="I640" s="3">
        <f t="shared" si="126"/>
        <v>13</v>
      </c>
      <c r="J640" s="3">
        <f t="shared" si="127"/>
        <v>5</v>
      </c>
      <c r="K640" s="3" t="str">
        <f>IF(AND(D640&gt;='Season Lookup'!$D$15,D640&lt;'Season Lookup'!$D$16),"Spring",IF(AND(D640&gt;='Season Lookup'!$D$16,D640&lt;'Season Lookup'!$D$17),"Summer",IF(AND(D640&gt;='Season Lookup'!$D$17,D640&lt;'Season Lookup'!$D$18),"Fall",IF(OR(D640&gt;='Season Lookup'!$D$18,D640&lt;'Season Lookup'!$D$15),"Winter"))))</f>
        <v>Spring</v>
      </c>
      <c r="L640" s="3" t="str">
        <f>VLOOKUP(F640,'Season Lookup'!$A$1:$B$13,2,0)</f>
        <v>Summer</v>
      </c>
      <c r="M640" t="s">
        <v>78</v>
      </c>
      <c r="N640" t="s">
        <v>13</v>
      </c>
      <c r="O640" t="s">
        <v>13</v>
      </c>
      <c r="P640" t="str">
        <f t="shared" si="128"/>
        <v>Yes</v>
      </c>
      <c r="Q640" t="str">
        <f t="shared" si="129"/>
        <v>No</v>
      </c>
      <c r="R640" t="str">
        <f t="shared" si="130"/>
        <v>No</v>
      </c>
      <c r="T640" t="s">
        <v>105</v>
      </c>
      <c r="U640" t="s">
        <v>498</v>
      </c>
      <c r="V640" t="str">
        <f t="shared" si="131"/>
        <v>Intersection</v>
      </c>
      <c r="W640" t="s">
        <v>499</v>
      </c>
      <c r="X640">
        <v>42.372751999999998</v>
      </c>
      <c r="Y640">
        <v>-71.109728000000004</v>
      </c>
      <c r="Z640" t="s">
        <v>500</v>
      </c>
    </row>
    <row r="641" spans="1:26">
      <c r="A641">
        <v>24328</v>
      </c>
      <c r="B641" s="1">
        <v>40339.305543981478</v>
      </c>
      <c r="C641" s="1">
        <f t="shared" si="120"/>
        <v>40179</v>
      </c>
      <c r="D641" s="4">
        <f t="shared" si="121"/>
        <v>0.44166666666666665</v>
      </c>
      <c r="E641" s="3">
        <f t="shared" si="122"/>
        <v>2010</v>
      </c>
      <c r="F641" s="3">
        <f t="shared" si="123"/>
        <v>6</v>
      </c>
      <c r="G641" s="3">
        <f t="shared" si="124"/>
        <v>10</v>
      </c>
      <c r="H641" s="3">
        <f t="shared" si="125"/>
        <v>7</v>
      </c>
      <c r="I641" s="3">
        <f t="shared" si="126"/>
        <v>19</v>
      </c>
      <c r="J641" s="3">
        <f t="shared" si="127"/>
        <v>5</v>
      </c>
      <c r="K641" s="3" t="str">
        <f>IF(AND(D641&gt;='Season Lookup'!$D$15,D641&lt;'Season Lookup'!$D$16),"Spring",IF(AND(D641&gt;='Season Lookup'!$D$16,D641&lt;'Season Lookup'!$D$17),"Summer",IF(AND(D641&gt;='Season Lookup'!$D$17,D641&lt;'Season Lookup'!$D$18),"Fall",IF(OR(D641&gt;='Season Lookup'!$D$18,D641&lt;'Season Lookup'!$D$15),"Winter"))))</f>
        <v>Spring</v>
      </c>
      <c r="L641" s="3" t="str">
        <f>VLOOKUP(F641,'Season Lookup'!$A$1:$B$13,2,0)</f>
        <v>Summer</v>
      </c>
      <c r="M641" t="s">
        <v>78</v>
      </c>
      <c r="N641" t="s">
        <v>329</v>
      </c>
      <c r="O641" t="s">
        <v>23</v>
      </c>
      <c r="P641" t="str">
        <f t="shared" si="128"/>
        <v>No</v>
      </c>
      <c r="Q641" t="str">
        <f t="shared" si="129"/>
        <v>No</v>
      </c>
      <c r="R641" t="str">
        <f t="shared" si="130"/>
        <v>No</v>
      </c>
      <c r="S641">
        <v>2585</v>
      </c>
      <c r="T641" t="s">
        <v>14</v>
      </c>
      <c r="V641" t="str">
        <f t="shared" si="131"/>
        <v>Non Intersection</v>
      </c>
      <c r="W641" t="s">
        <v>1284</v>
      </c>
      <c r="X641">
        <v>42.400633999999997</v>
      </c>
      <c r="Y641">
        <v>-71.134968999999998</v>
      </c>
      <c r="Z641" t="s">
        <v>1285</v>
      </c>
    </row>
    <row r="642" spans="1:26">
      <c r="A642">
        <v>24355</v>
      </c>
      <c r="B642" s="1">
        <v>40339.552083333336</v>
      </c>
      <c r="C642" s="1">
        <f t="shared" si="120"/>
        <v>40179</v>
      </c>
      <c r="D642" s="4">
        <f t="shared" si="121"/>
        <v>0.44166666666666665</v>
      </c>
      <c r="E642" s="3">
        <f t="shared" si="122"/>
        <v>2010</v>
      </c>
      <c r="F642" s="3">
        <f t="shared" si="123"/>
        <v>6</v>
      </c>
      <c r="G642" s="3">
        <f t="shared" si="124"/>
        <v>10</v>
      </c>
      <c r="H642" s="3">
        <f t="shared" si="125"/>
        <v>13</v>
      </c>
      <c r="I642" s="3">
        <f t="shared" si="126"/>
        <v>15</v>
      </c>
      <c r="J642" s="3">
        <f t="shared" si="127"/>
        <v>5</v>
      </c>
      <c r="K642" s="3" t="str">
        <f>IF(AND(D642&gt;='Season Lookup'!$D$15,D642&lt;'Season Lookup'!$D$16),"Spring",IF(AND(D642&gt;='Season Lookup'!$D$16,D642&lt;'Season Lookup'!$D$17),"Summer",IF(AND(D642&gt;='Season Lookup'!$D$17,D642&lt;'Season Lookup'!$D$18),"Fall",IF(OR(D642&gt;='Season Lookup'!$D$18,D642&lt;'Season Lookup'!$D$15),"Winter"))))</f>
        <v>Spring</v>
      </c>
      <c r="L642" s="3" t="str">
        <f>VLOOKUP(F642,'Season Lookup'!$A$1:$B$13,2,0)</f>
        <v>Summer</v>
      </c>
      <c r="M642" t="s">
        <v>78</v>
      </c>
      <c r="N642" t="s">
        <v>13</v>
      </c>
      <c r="O642" t="s">
        <v>35</v>
      </c>
      <c r="P642" t="str">
        <f t="shared" si="128"/>
        <v>Yes</v>
      </c>
      <c r="Q642" t="str">
        <f t="shared" si="129"/>
        <v>No</v>
      </c>
      <c r="R642" t="str">
        <f t="shared" si="130"/>
        <v>No</v>
      </c>
      <c r="T642" t="s">
        <v>199</v>
      </c>
      <c r="U642" t="s">
        <v>326</v>
      </c>
      <c r="V642" t="str">
        <f t="shared" si="131"/>
        <v>Intersection</v>
      </c>
      <c r="W642" t="s">
        <v>574</v>
      </c>
      <c r="X642">
        <v>42.373466999999998</v>
      </c>
      <c r="Y642">
        <v>-71.119388999999998</v>
      </c>
      <c r="Z642" t="s">
        <v>575</v>
      </c>
    </row>
    <row r="643" spans="1:26">
      <c r="A643">
        <v>24329</v>
      </c>
      <c r="B643" s="1">
        <v>40340.291655092595</v>
      </c>
      <c r="C643" s="1">
        <f t="shared" si="120"/>
        <v>40179</v>
      </c>
      <c r="D643" s="4">
        <f t="shared" si="121"/>
        <v>0.44444444444444442</v>
      </c>
      <c r="E643" s="3">
        <f t="shared" si="122"/>
        <v>2010</v>
      </c>
      <c r="F643" s="3">
        <f t="shared" si="123"/>
        <v>6</v>
      </c>
      <c r="G643" s="3">
        <f t="shared" si="124"/>
        <v>11</v>
      </c>
      <c r="H643" s="3">
        <f t="shared" si="125"/>
        <v>6</v>
      </c>
      <c r="I643" s="3">
        <f t="shared" si="126"/>
        <v>59</v>
      </c>
      <c r="J643" s="3">
        <f t="shared" si="127"/>
        <v>6</v>
      </c>
      <c r="K643" s="3" t="str">
        <f>IF(AND(D643&gt;='Season Lookup'!$D$15,D643&lt;'Season Lookup'!$D$16),"Spring",IF(AND(D643&gt;='Season Lookup'!$D$16,D643&lt;'Season Lookup'!$D$17),"Summer",IF(AND(D643&gt;='Season Lookup'!$D$17,D643&lt;'Season Lookup'!$D$18),"Fall",IF(OR(D643&gt;='Season Lookup'!$D$18,D643&lt;'Season Lookup'!$D$15),"Winter"))))</f>
        <v>Spring</v>
      </c>
      <c r="L643" s="3" t="str">
        <f>VLOOKUP(F643,'Season Lookup'!$A$1:$B$13,2,0)</f>
        <v>Summer</v>
      </c>
      <c r="M643" t="s">
        <v>12</v>
      </c>
      <c r="N643" t="s">
        <v>13</v>
      </c>
      <c r="O643" t="s">
        <v>13</v>
      </c>
      <c r="P643" t="str">
        <f t="shared" si="128"/>
        <v>Yes</v>
      </c>
      <c r="Q643" t="str">
        <f t="shared" si="129"/>
        <v>No</v>
      </c>
      <c r="R643" t="str">
        <f t="shared" si="130"/>
        <v>No</v>
      </c>
      <c r="S643">
        <v>122</v>
      </c>
      <c r="T643" t="s">
        <v>611</v>
      </c>
      <c r="V643" t="str">
        <f t="shared" si="131"/>
        <v>Non Intersection</v>
      </c>
      <c r="W643" t="s">
        <v>1286</v>
      </c>
      <c r="X643">
        <v>42.371448000000001</v>
      </c>
      <c r="Y643">
        <v>-71.090119999999999</v>
      </c>
      <c r="Z643" t="s">
        <v>1287</v>
      </c>
    </row>
    <row r="644" spans="1:26">
      <c r="A644">
        <v>24330</v>
      </c>
      <c r="B644" s="1">
        <v>40340.309027777781</v>
      </c>
      <c r="C644" s="1">
        <f t="shared" si="120"/>
        <v>40179</v>
      </c>
      <c r="D644" s="4">
        <f t="shared" si="121"/>
        <v>0.44444444444444442</v>
      </c>
      <c r="E644" s="3">
        <f t="shared" si="122"/>
        <v>2010</v>
      </c>
      <c r="F644" s="3">
        <f t="shared" si="123"/>
        <v>6</v>
      </c>
      <c r="G644" s="3">
        <f t="shared" si="124"/>
        <v>11</v>
      </c>
      <c r="H644" s="3">
        <f t="shared" si="125"/>
        <v>7</v>
      </c>
      <c r="I644" s="3">
        <f t="shared" si="126"/>
        <v>25</v>
      </c>
      <c r="J644" s="3">
        <f t="shared" si="127"/>
        <v>6</v>
      </c>
      <c r="K644" s="3" t="str">
        <f>IF(AND(D644&gt;='Season Lookup'!$D$15,D644&lt;'Season Lookup'!$D$16),"Spring",IF(AND(D644&gt;='Season Lookup'!$D$16,D644&lt;'Season Lookup'!$D$17),"Summer",IF(AND(D644&gt;='Season Lookup'!$D$17,D644&lt;'Season Lookup'!$D$18),"Fall",IF(OR(D644&gt;='Season Lookup'!$D$18,D644&lt;'Season Lookup'!$D$15),"Winter"))))</f>
        <v>Spring</v>
      </c>
      <c r="L644" s="3" t="str">
        <f>VLOOKUP(F644,'Season Lookup'!$A$1:$B$13,2,0)</f>
        <v>Summer</v>
      </c>
      <c r="M644" t="s">
        <v>12</v>
      </c>
      <c r="N644" t="s">
        <v>13</v>
      </c>
      <c r="O644" t="s">
        <v>13</v>
      </c>
      <c r="P644" t="str">
        <f t="shared" si="128"/>
        <v>Yes</v>
      </c>
      <c r="Q644" t="str">
        <f t="shared" si="129"/>
        <v>No</v>
      </c>
      <c r="R644" t="str">
        <f t="shared" si="130"/>
        <v>No</v>
      </c>
      <c r="S644">
        <v>195</v>
      </c>
      <c r="T644" t="s">
        <v>133</v>
      </c>
      <c r="V644" t="str">
        <f t="shared" si="131"/>
        <v>Non Intersection</v>
      </c>
      <c r="W644" t="s">
        <v>1288</v>
      </c>
      <c r="X644">
        <v>42.366982</v>
      </c>
      <c r="Y644">
        <v>-71.097496000000007</v>
      </c>
      <c r="Z644" t="s">
        <v>1289</v>
      </c>
    </row>
    <row r="645" spans="1:26">
      <c r="A645">
        <v>24331</v>
      </c>
      <c r="B645" s="1">
        <v>40340.378460648149</v>
      </c>
      <c r="C645" s="1">
        <f t="shared" si="120"/>
        <v>40179</v>
      </c>
      <c r="D645" s="4">
        <f t="shared" si="121"/>
        <v>0.44444444444444442</v>
      </c>
      <c r="E645" s="3">
        <f t="shared" si="122"/>
        <v>2010</v>
      </c>
      <c r="F645" s="3">
        <f t="shared" si="123"/>
        <v>6</v>
      </c>
      <c r="G645" s="3">
        <f t="shared" si="124"/>
        <v>11</v>
      </c>
      <c r="H645" s="3">
        <f t="shared" si="125"/>
        <v>9</v>
      </c>
      <c r="I645" s="3">
        <f t="shared" si="126"/>
        <v>4</v>
      </c>
      <c r="J645" s="3">
        <f t="shared" si="127"/>
        <v>6</v>
      </c>
      <c r="K645" s="3" t="str">
        <f>IF(AND(D645&gt;='Season Lookup'!$D$15,D645&lt;'Season Lookup'!$D$16),"Spring",IF(AND(D645&gt;='Season Lookup'!$D$16,D645&lt;'Season Lookup'!$D$17),"Summer",IF(AND(D645&gt;='Season Lookup'!$D$17,D645&lt;'Season Lookup'!$D$18),"Fall",IF(OR(D645&gt;='Season Lookup'!$D$18,D645&lt;'Season Lookup'!$D$15),"Winter"))))</f>
        <v>Spring</v>
      </c>
      <c r="L645" s="3" t="str">
        <f>VLOOKUP(F645,'Season Lookup'!$A$1:$B$13,2,0)</f>
        <v>Summer</v>
      </c>
      <c r="M645" t="s">
        <v>12</v>
      </c>
      <c r="N645" t="s">
        <v>13</v>
      </c>
      <c r="O645" t="s">
        <v>23</v>
      </c>
      <c r="P645" t="str">
        <f t="shared" si="128"/>
        <v>Yes</v>
      </c>
      <c r="Q645" t="str">
        <f t="shared" si="129"/>
        <v>No</v>
      </c>
      <c r="R645" t="str">
        <f t="shared" si="130"/>
        <v>No</v>
      </c>
      <c r="S645">
        <v>25</v>
      </c>
      <c r="T645" t="s">
        <v>413</v>
      </c>
      <c r="V645" t="str">
        <f t="shared" si="131"/>
        <v>Non Intersection</v>
      </c>
      <c r="W645" t="s">
        <v>1290</v>
      </c>
      <c r="X645">
        <v>42.391016</v>
      </c>
      <c r="Y645">
        <v>-71.150908999999999</v>
      </c>
      <c r="Z645" t="s">
        <v>1291</v>
      </c>
    </row>
    <row r="646" spans="1:26">
      <c r="A646">
        <v>24332</v>
      </c>
      <c r="B646" s="1">
        <v>40340.479155092595</v>
      </c>
      <c r="C646" s="1">
        <f t="shared" si="120"/>
        <v>40179</v>
      </c>
      <c r="D646" s="4">
        <f t="shared" si="121"/>
        <v>0.44444444444444442</v>
      </c>
      <c r="E646" s="3">
        <f t="shared" si="122"/>
        <v>2010</v>
      </c>
      <c r="F646" s="3">
        <f t="shared" si="123"/>
        <v>6</v>
      </c>
      <c r="G646" s="3">
        <f t="shared" si="124"/>
        <v>11</v>
      </c>
      <c r="H646" s="3">
        <f t="shared" si="125"/>
        <v>11</v>
      </c>
      <c r="I646" s="3">
        <f t="shared" si="126"/>
        <v>29</v>
      </c>
      <c r="J646" s="3">
        <f t="shared" si="127"/>
        <v>6</v>
      </c>
      <c r="K646" s="3" t="str">
        <f>IF(AND(D646&gt;='Season Lookup'!$D$15,D646&lt;'Season Lookup'!$D$16),"Spring",IF(AND(D646&gt;='Season Lookup'!$D$16,D646&lt;'Season Lookup'!$D$17),"Summer",IF(AND(D646&gt;='Season Lookup'!$D$17,D646&lt;'Season Lookup'!$D$18),"Fall",IF(OR(D646&gt;='Season Lookup'!$D$18,D646&lt;'Season Lookup'!$D$15),"Winter"))))</f>
        <v>Spring</v>
      </c>
      <c r="L646" s="3" t="str">
        <f>VLOOKUP(F646,'Season Lookup'!$A$1:$B$13,2,0)</f>
        <v>Summer</v>
      </c>
      <c r="M646" t="s">
        <v>12</v>
      </c>
      <c r="N646" t="s">
        <v>13</v>
      </c>
      <c r="O646" t="s">
        <v>13</v>
      </c>
      <c r="P646" t="str">
        <f t="shared" si="128"/>
        <v>Yes</v>
      </c>
      <c r="Q646" t="str">
        <f t="shared" si="129"/>
        <v>No</v>
      </c>
      <c r="R646" t="str">
        <f t="shared" si="130"/>
        <v>No</v>
      </c>
      <c r="S646">
        <v>18</v>
      </c>
      <c r="T646" t="s">
        <v>268</v>
      </c>
      <c r="V646" t="str">
        <f t="shared" si="131"/>
        <v>Non Intersection</v>
      </c>
      <c r="W646" t="s">
        <v>1292</v>
      </c>
      <c r="X646">
        <v>42.388885999999999</v>
      </c>
      <c r="Y646">
        <v>-71.118290999999999</v>
      </c>
      <c r="Z646" t="s">
        <v>1293</v>
      </c>
    </row>
    <row r="647" spans="1:26">
      <c r="A647">
        <v>24333</v>
      </c>
      <c r="B647" s="1">
        <v>40340.520833333336</v>
      </c>
      <c r="C647" s="1">
        <f t="shared" si="120"/>
        <v>40179</v>
      </c>
      <c r="D647" s="4">
        <f t="shared" si="121"/>
        <v>0.44444444444444442</v>
      </c>
      <c r="E647" s="3">
        <f t="shared" si="122"/>
        <v>2010</v>
      </c>
      <c r="F647" s="3">
        <f t="shared" si="123"/>
        <v>6</v>
      </c>
      <c r="G647" s="3">
        <f t="shared" si="124"/>
        <v>11</v>
      </c>
      <c r="H647" s="3">
        <f t="shared" si="125"/>
        <v>12</v>
      </c>
      <c r="I647" s="3">
        <f t="shared" si="126"/>
        <v>30</v>
      </c>
      <c r="J647" s="3">
        <f t="shared" si="127"/>
        <v>6</v>
      </c>
      <c r="K647" s="3" t="str">
        <f>IF(AND(D647&gt;='Season Lookup'!$D$15,D647&lt;'Season Lookup'!$D$16),"Spring",IF(AND(D647&gt;='Season Lookup'!$D$16,D647&lt;'Season Lookup'!$D$17),"Summer",IF(AND(D647&gt;='Season Lookup'!$D$17,D647&lt;'Season Lookup'!$D$18),"Fall",IF(OR(D647&gt;='Season Lookup'!$D$18,D647&lt;'Season Lookup'!$D$15),"Winter"))))</f>
        <v>Spring</v>
      </c>
      <c r="L647" s="3" t="str">
        <f>VLOOKUP(F647,'Season Lookup'!$A$1:$B$13,2,0)</f>
        <v>Summer</v>
      </c>
      <c r="M647" t="s">
        <v>12</v>
      </c>
      <c r="N647" t="s">
        <v>13</v>
      </c>
      <c r="O647" t="s">
        <v>13</v>
      </c>
      <c r="P647" t="str">
        <f t="shared" si="128"/>
        <v>Yes</v>
      </c>
      <c r="Q647" t="str">
        <f t="shared" si="129"/>
        <v>No</v>
      </c>
      <c r="R647" t="str">
        <f t="shared" si="130"/>
        <v>No</v>
      </c>
      <c r="S647">
        <v>372</v>
      </c>
      <c r="T647" t="s">
        <v>142</v>
      </c>
      <c r="V647" t="str">
        <f t="shared" si="131"/>
        <v>Non Intersection</v>
      </c>
      <c r="W647" t="s">
        <v>1294</v>
      </c>
      <c r="X647">
        <v>42.380946000000002</v>
      </c>
      <c r="Y647">
        <v>-71.138914999999997</v>
      </c>
      <c r="Z647" t="s">
        <v>1295</v>
      </c>
    </row>
    <row r="648" spans="1:26">
      <c r="A648">
        <v>24334</v>
      </c>
      <c r="B648" s="1">
        <v>40340.763888888891</v>
      </c>
      <c r="C648" s="1">
        <f t="shared" si="120"/>
        <v>40179</v>
      </c>
      <c r="D648" s="4">
        <f t="shared" si="121"/>
        <v>0.44444444444444442</v>
      </c>
      <c r="E648" s="3">
        <f t="shared" si="122"/>
        <v>2010</v>
      </c>
      <c r="F648" s="3">
        <f t="shared" si="123"/>
        <v>6</v>
      </c>
      <c r="G648" s="3">
        <f t="shared" si="124"/>
        <v>11</v>
      </c>
      <c r="H648" s="3">
        <f t="shared" si="125"/>
        <v>18</v>
      </c>
      <c r="I648" s="3">
        <f t="shared" si="126"/>
        <v>20</v>
      </c>
      <c r="J648" s="3">
        <f t="shared" si="127"/>
        <v>6</v>
      </c>
      <c r="K648" s="3" t="str">
        <f>IF(AND(D648&gt;='Season Lookup'!$D$15,D648&lt;'Season Lookup'!$D$16),"Spring",IF(AND(D648&gt;='Season Lookup'!$D$16,D648&lt;'Season Lookup'!$D$17),"Summer",IF(AND(D648&gt;='Season Lookup'!$D$17,D648&lt;'Season Lookup'!$D$18),"Fall",IF(OR(D648&gt;='Season Lookup'!$D$18,D648&lt;'Season Lookup'!$D$15),"Winter"))))</f>
        <v>Spring</v>
      </c>
      <c r="L648" s="3" t="str">
        <f>VLOOKUP(F648,'Season Lookup'!$A$1:$B$13,2,0)</f>
        <v>Summer</v>
      </c>
      <c r="M648" t="s">
        <v>12</v>
      </c>
      <c r="N648" t="s">
        <v>13</v>
      </c>
      <c r="O648" t="s">
        <v>13</v>
      </c>
      <c r="P648" t="str">
        <f t="shared" si="128"/>
        <v>Yes</v>
      </c>
      <c r="Q648" t="str">
        <f t="shared" si="129"/>
        <v>No</v>
      </c>
      <c r="R648" t="str">
        <f t="shared" si="130"/>
        <v>No</v>
      </c>
      <c r="S648">
        <v>589</v>
      </c>
      <c r="T648" t="s">
        <v>198</v>
      </c>
      <c r="V648" t="str">
        <f t="shared" si="131"/>
        <v>Non Intersection</v>
      </c>
      <c r="W648" t="s">
        <v>200</v>
      </c>
      <c r="X648">
        <v>42.375303000000002</v>
      </c>
      <c r="Y648">
        <v>-71.145643000000007</v>
      </c>
      <c r="Z648" t="s">
        <v>1296</v>
      </c>
    </row>
    <row r="649" spans="1:26">
      <c r="A649">
        <v>24335</v>
      </c>
      <c r="B649" s="1">
        <v>40340.895833333336</v>
      </c>
      <c r="C649" s="1">
        <f t="shared" si="120"/>
        <v>40179</v>
      </c>
      <c r="D649" s="4">
        <f t="shared" si="121"/>
        <v>0.44444444444444442</v>
      </c>
      <c r="E649" s="3">
        <f t="shared" si="122"/>
        <v>2010</v>
      </c>
      <c r="F649" s="3">
        <f t="shared" si="123"/>
        <v>6</v>
      </c>
      <c r="G649" s="3">
        <f t="shared" si="124"/>
        <v>11</v>
      </c>
      <c r="H649" s="3">
        <f t="shared" si="125"/>
        <v>21</v>
      </c>
      <c r="I649" s="3">
        <f t="shared" si="126"/>
        <v>30</v>
      </c>
      <c r="J649" s="3">
        <f t="shared" si="127"/>
        <v>6</v>
      </c>
      <c r="K649" s="3" t="str">
        <f>IF(AND(D649&gt;='Season Lookup'!$D$15,D649&lt;'Season Lookup'!$D$16),"Spring",IF(AND(D649&gt;='Season Lookup'!$D$16,D649&lt;'Season Lookup'!$D$17),"Summer",IF(AND(D649&gt;='Season Lookup'!$D$17,D649&lt;'Season Lookup'!$D$18),"Fall",IF(OR(D649&gt;='Season Lookup'!$D$18,D649&lt;'Season Lookup'!$D$15),"Winter"))))</f>
        <v>Spring</v>
      </c>
      <c r="L649" s="3" t="str">
        <f>VLOOKUP(F649,'Season Lookup'!$A$1:$B$13,2,0)</f>
        <v>Summer</v>
      </c>
      <c r="M649" t="s">
        <v>12</v>
      </c>
      <c r="N649" t="s">
        <v>13</v>
      </c>
      <c r="O649" t="s">
        <v>13</v>
      </c>
      <c r="P649" t="str">
        <f t="shared" si="128"/>
        <v>Yes</v>
      </c>
      <c r="Q649" t="str">
        <f t="shared" si="129"/>
        <v>No</v>
      </c>
      <c r="R649" t="str">
        <f t="shared" si="130"/>
        <v>No</v>
      </c>
      <c r="S649">
        <v>53</v>
      </c>
      <c r="T649" t="s">
        <v>277</v>
      </c>
      <c r="V649" t="str">
        <f t="shared" si="131"/>
        <v>Non Intersection</v>
      </c>
      <c r="W649" t="s">
        <v>1297</v>
      </c>
      <c r="X649">
        <v>42.378315000000001</v>
      </c>
      <c r="Y649">
        <v>-71.15446</v>
      </c>
      <c r="Z649" t="s">
        <v>1298</v>
      </c>
    </row>
    <row r="650" spans="1:26">
      <c r="A650">
        <v>24350</v>
      </c>
      <c r="B650" s="1">
        <v>40340.5625</v>
      </c>
      <c r="C650" s="1">
        <f t="shared" si="120"/>
        <v>40179</v>
      </c>
      <c r="D650" s="4">
        <f t="shared" si="121"/>
        <v>0.44444444444444442</v>
      </c>
      <c r="E650" s="3">
        <f t="shared" si="122"/>
        <v>2010</v>
      </c>
      <c r="F650" s="3">
        <f t="shared" si="123"/>
        <v>6</v>
      </c>
      <c r="G650" s="3">
        <f t="shared" si="124"/>
        <v>11</v>
      </c>
      <c r="H650" s="3">
        <f t="shared" si="125"/>
        <v>13</v>
      </c>
      <c r="I650" s="3">
        <f t="shared" si="126"/>
        <v>30</v>
      </c>
      <c r="J650" s="3">
        <f t="shared" si="127"/>
        <v>6</v>
      </c>
      <c r="K650" s="3" t="str">
        <f>IF(AND(D650&gt;='Season Lookup'!$D$15,D650&lt;'Season Lookup'!$D$16),"Spring",IF(AND(D650&gt;='Season Lookup'!$D$16,D650&lt;'Season Lookup'!$D$17),"Summer",IF(AND(D650&gt;='Season Lookup'!$D$17,D650&lt;'Season Lookup'!$D$18),"Fall",IF(OR(D650&gt;='Season Lookup'!$D$18,D650&lt;'Season Lookup'!$D$15),"Winter"))))</f>
        <v>Spring</v>
      </c>
      <c r="L650" s="3" t="str">
        <f>VLOOKUP(F650,'Season Lookup'!$A$1:$B$13,2,0)</f>
        <v>Summer</v>
      </c>
      <c r="M650" t="s">
        <v>12</v>
      </c>
      <c r="N650" t="s">
        <v>13</v>
      </c>
      <c r="O650" t="s">
        <v>13</v>
      </c>
      <c r="P650" t="str">
        <f t="shared" si="128"/>
        <v>Yes</v>
      </c>
      <c r="Q650" t="str">
        <f t="shared" si="129"/>
        <v>No</v>
      </c>
      <c r="R650" t="str">
        <f t="shared" si="130"/>
        <v>No</v>
      </c>
      <c r="T650" t="s">
        <v>326</v>
      </c>
      <c r="U650" t="s">
        <v>198</v>
      </c>
      <c r="V650" t="str">
        <f t="shared" si="131"/>
        <v>Intersection</v>
      </c>
      <c r="W650" t="s">
        <v>385</v>
      </c>
      <c r="X650">
        <v>42.372565999999999</v>
      </c>
      <c r="Y650">
        <v>-71.120144999999994</v>
      </c>
      <c r="Z650" t="s">
        <v>386</v>
      </c>
    </row>
    <row r="651" spans="1:26">
      <c r="A651">
        <v>24357</v>
      </c>
      <c r="B651" s="1">
        <v>40340.510405092595</v>
      </c>
      <c r="C651" s="1">
        <f t="shared" si="120"/>
        <v>40179</v>
      </c>
      <c r="D651" s="4">
        <f t="shared" si="121"/>
        <v>0.44444444444444442</v>
      </c>
      <c r="E651" s="3">
        <f t="shared" si="122"/>
        <v>2010</v>
      </c>
      <c r="F651" s="3">
        <f t="shared" si="123"/>
        <v>6</v>
      </c>
      <c r="G651" s="3">
        <f t="shared" si="124"/>
        <v>11</v>
      </c>
      <c r="H651" s="3">
        <f t="shared" si="125"/>
        <v>12</v>
      </c>
      <c r="I651" s="3">
        <f t="shared" si="126"/>
        <v>14</v>
      </c>
      <c r="J651" s="3">
        <f t="shared" si="127"/>
        <v>6</v>
      </c>
      <c r="K651" s="3" t="str">
        <f>IF(AND(D651&gt;='Season Lookup'!$D$15,D651&lt;'Season Lookup'!$D$16),"Spring",IF(AND(D651&gt;='Season Lookup'!$D$16,D651&lt;'Season Lookup'!$D$17),"Summer",IF(AND(D651&gt;='Season Lookup'!$D$17,D651&lt;'Season Lookup'!$D$18),"Fall",IF(OR(D651&gt;='Season Lookup'!$D$18,D651&lt;'Season Lookup'!$D$15),"Winter"))))</f>
        <v>Spring</v>
      </c>
      <c r="L651" s="3" t="str">
        <f>VLOOKUP(F651,'Season Lookup'!$A$1:$B$13,2,0)</f>
        <v>Summer</v>
      </c>
      <c r="M651" t="s">
        <v>12</v>
      </c>
      <c r="N651" t="s">
        <v>13</v>
      </c>
      <c r="O651" t="s">
        <v>132</v>
      </c>
      <c r="P651" t="str">
        <f t="shared" si="128"/>
        <v>Yes</v>
      </c>
      <c r="Q651" t="str">
        <f t="shared" si="129"/>
        <v>Yes</v>
      </c>
      <c r="R651" t="str">
        <f t="shared" si="130"/>
        <v>No</v>
      </c>
      <c r="T651" t="s">
        <v>14</v>
      </c>
      <c r="U651" t="s">
        <v>185</v>
      </c>
      <c r="V651" t="str">
        <f t="shared" si="131"/>
        <v>Intersection</v>
      </c>
      <c r="W651" t="s">
        <v>1247</v>
      </c>
      <c r="X651">
        <v>42.375131000000003</v>
      </c>
      <c r="Y651">
        <v>-71.119151000000002</v>
      </c>
      <c r="Z651" t="s">
        <v>1248</v>
      </c>
    </row>
    <row r="652" spans="1:26">
      <c r="A652">
        <v>24336</v>
      </c>
      <c r="B652" s="1">
        <v>40341.53125</v>
      </c>
      <c r="C652" s="1">
        <f t="shared" si="120"/>
        <v>40179</v>
      </c>
      <c r="D652" s="4">
        <f t="shared" si="121"/>
        <v>0.44722222222222224</v>
      </c>
      <c r="E652" s="3">
        <f t="shared" si="122"/>
        <v>2010</v>
      </c>
      <c r="F652" s="3">
        <f t="shared" si="123"/>
        <v>6</v>
      </c>
      <c r="G652" s="3">
        <f t="shared" si="124"/>
        <v>12</v>
      </c>
      <c r="H652" s="3">
        <f t="shared" si="125"/>
        <v>12</v>
      </c>
      <c r="I652" s="3">
        <f t="shared" si="126"/>
        <v>45</v>
      </c>
      <c r="J652" s="3">
        <f t="shared" si="127"/>
        <v>7</v>
      </c>
      <c r="K652" s="3" t="str">
        <f>IF(AND(D652&gt;='Season Lookup'!$D$15,D652&lt;'Season Lookup'!$D$16),"Spring",IF(AND(D652&gt;='Season Lookup'!$D$16,D652&lt;'Season Lookup'!$D$17),"Summer",IF(AND(D652&gt;='Season Lookup'!$D$17,D652&lt;'Season Lookup'!$D$18),"Fall",IF(OR(D652&gt;='Season Lookup'!$D$18,D652&lt;'Season Lookup'!$D$15),"Winter"))))</f>
        <v>Spring</v>
      </c>
      <c r="L652" s="3" t="str">
        <f>VLOOKUP(F652,'Season Lookup'!$A$1:$B$13,2,0)</f>
        <v>Summer</v>
      </c>
      <c r="M652" t="s">
        <v>31</v>
      </c>
      <c r="N652" t="s">
        <v>13</v>
      </c>
      <c r="O652" t="s">
        <v>36</v>
      </c>
      <c r="P652" t="str">
        <f t="shared" si="128"/>
        <v>Yes</v>
      </c>
      <c r="Q652" t="str">
        <f t="shared" si="129"/>
        <v>No</v>
      </c>
      <c r="R652" t="str">
        <f t="shared" si="130"/>
        <v>No</v>
      </c>
      <c r="S652">
        <v>699</v>
      </c>
      <c r="T652" t="s">
        <v>198</v>
      </c>
      <c r="V652" t="str">
        <f t="shared" si="131"/>
        <v>Non Intersection</v>
      </c>
      <c r="W652" t="s">
        <v>585</v>
      </c>
      <c r="X652">
        <v>42.375056999999998</v>
      </c>
      <c r="Y652">
        <v>-71.148745000000005</v>
      </c>
      <c r="Z652" t="s">
        <v>586</v>
      </c>
    </row>
    <row r="653" spans="1:26">
      <c r="A653">
        <v>24337</v>
      </c>
      <c r="B653" s="1">
        <v>40341.636805555558</v>
      </c>
      <c r="C653" s="1">
        <f t="shared" si="120"/>
        <v>40179</v>
      </c>
      <c r="D653" s="4">
        <f t="shared" si="121"/>
        <v>0.44722222222222224</v>
      </c>
      <c r="E653" s="3">
        <f t="shared" si="122"/>
        <v>2010</v>
      </c>
      <c r="F653" s="3">
        <f t="shared" si="123"/>
        <v>6</v>
      </c>
      <c r="G653" s="3">
        <f t="shared" si="124"/>
        <v>12</v>
      </c>
      <c r="H653" s="3">
        <f t="shared" si="125"/>
        <v>15</v>
      </c>
      <c r="I653" s="3">
        <f t="shared" si="126"/>
        <v>17</v>
      </c>
      <c r="J653" s="3">
        <f t="shared" si="127"/>
        <v>7</v>
      </c>
      <c r="K653" s="3" t="str">
        <f>IF(AND(D653&gt;='Season Lookup'!$D$15,D653&lt;'Season Lookup'!$D$16),"Spring",IF(AND(D653&gt;='Season Lookup'!$D$16,D653&lt;'Season Lookup'!$D$17),"Summer",IF(AND(D653&gt;='Season Lookup'!$D$17,D653&lt;'Season Lookup'!$D$18),"Fall",IF(OR(D653&gt;='Season Lookup'!$D$18,D653&lt;'Season Lookup'!$D$15),"Winter"))))</f>
        <v>Spring</v>
      </c>
      <c r="L653" s="3" t="str">
        <f>VLOOKUP(F653,'Season Lookup'!$A$1:$B$13,2,0)</f>
        <v>Summer</v>
      </c>
      <c r="M653" t="s">
        <v>31</v>
      </c>
      <c r="N653" t="s">
        <v>13</v>
      </c>
      <c r="O653" t="s">
        <v>23</v>
      </c>
      <c r="P653" t="str">
        <f t="shared" si="128"/>
        <v>Yes</v>
      </c>
      <c r="Q653" t="str">
        <f t="shared" si="129"/>
        <v>No</v>
      </c>
      <c r="R653" t="str">
        <f t="shared" si="130"/>
        <v>No</v>
      </c>
      <c r="T653" t="s">
        <v>37</v>
      </c>
      <c r="U653" t="s">
        <v>1299</v>
      </c>
      <c r="V653" t="str">
        <f t="shared" si="131"/>
        <v>Intersection</v>
      </c>
      <c r="W653" t="s">
        <v>1300</v>
      </c>
      <c r="X653">
        <v>42.361939</v>
      </c>
      <c r="Y653">
        <v>-71.107973000000001</v>
      </c>
      <c r="Z653" t="s">
        <v>1301</v>
      </c>
    </row>
    <row r="654" spans="1:26">
      <c r="A654">
        <v>24338</v>
      </c>
      <c r="B654" s="1">
        <v>40342.5625</v>
      </c>
      <c r="C654" s="1">
        <f t="shared" si="120"/>
        <v>40179</v>
      </c>
      <c r="D654" s="4">
        <f t="shared" si="121"/>
        <v>0.45</v>
      </c>
      <c r="E654" s="3">
        <f t="shared" si="122"/>
        <v>2010</v>
      </c>
      <c r="F654" s="3">
        <f t="shared" si="123"/>
        <v>6</v>
      </c>
      <c r="G654" s="3">
        <f t="shared" si="124"/>
        <v>13</v>
      </c>
      <c r="H654" s="3">
        <f t="shared" si="125"/>
        <v>13</v>
      </c>
      <c r="I654" s="3">
        <f t="shared" si="126"/>
        <v>30</v>
      </c>
      <c r="J654" s="3">
        <f t="shared" si="127"/>
        <v>1</v>
      </c>
      <c r="K654" s="3" t="str">
        <f>IF(AND(D654&gt;='Season Lookup'!$D$15,D654&lt;'Season Lookup'!$D$16),"Spring",IF(AND(D654&gt;='Season Lookup'!$D$16,D654&lt;'Season Lookup'!$D$17),"Summer",IF(AND(D654&gt;='Season Lookup'!$D$17,D654&lt;'Season Lookup'!$D$18),"Fall",IF(OR(D654&gt;='Season Lookup'!$D$18,D654&lt;'Season Lookup'!$D$15),"Winter"))))</f>
        <v>Spring</v>
      </c>
      <c r="L654" s="3" t="str">
        <f>VLOOKUP(F654,'Season Lookup'!$A$1:$B$13,2,0)</f>
        <v>Summer</v>
      </c>
      <c r="M654" t="s">
        <v>48</v>
      </c>
      <c r="N654" t="s">
        <v>13</v>
      </c>
      <c r="O654" t="s">
        <v>13</v>
      </c>
      <c r="P654" t="str">
        <f t="shared" si="128"/>
        <v>Yes</v>
      </c>
      <c r="Q654" t="str">
        <f t="shared" si="129"/>
        <v>No</v>
      </c>
      <c r="R654" t="str">
        <f t="shared" si="130"/>
        <v>No</v>
      </c>
      <c r="S654">
        <v>209</v>
      </c>
      <c r="T654" t="s">
        <v>170</v>
      </c>
      <c r="V654" t="str">
        <f t="shared" si="131"/>
        <v>Non Intersection</v>
      </c>
      <c r="W654" t="s">
        <v>1302</v>
      </c>
      <c r="X654">
        <v>42.389637</v>
      </c>
      <c r="Y654">
        <v>-71.142602999999994</v>
      </c>
      <c r="Z654" t="s">
        <v>1303</v>
      </c>
    </row>
    <row r="655" spans="1:26">
      <c r="A655">
        <v>24339</v>
      </c>
      <c r="B655" s="1">
        <v>40342.729155092595</v>
      </c>
      <c r="C655" s="1">
        <f t="shared" si="120"/>
        <v>40179</v>
      </c>
      <c r="D655" s="4">
        <f t="shared" si="121"/>
        <v>0.45</v>
      </c>
      <c r="E655" s="3">
        <f t="shared" si="122"/>
        <v>2010</v>
      </c>
      <c r="F655" s="3">
        <f t="shared" si="123"/>
        <v>6</v>
      </c>
      <c r="G655" s="3">
        <f t="shared" si="124"/>
        <v>13</v>
      </c>
      <c r="H655" s="3">
        <f t="shared" si="125"/>
        <v>17</v>
      </c>
      <c r="I655" s="3">
        <f t="shared" si="126"/>
        <v>29</v>
      </c>
      <c r="J655" s="3">
        <f t="shared" si="127"/>
        <v>1</v>
      </c>
      <c r="K655" s="3" t="str">
        <f>IF(AND(D655&gt;='Season Lookup'!$D$15,D655&lt;'Season Lookup'!$D$16),"Spring",IF(AND(D655&gt;='Season Lookup'!$D$16,D655&lt;'Season Lookup'!$D$17),"Summer",IF(AND(D655&gt;='Season Lookup'!$D$17,D655&lt;'Season Lookup'!$D$18),"Fall",IF(OR(D655&gt;='Season Lookup'!$D$18,D655&lt;'Season Lookup'!$D$15),"Winter"))))</f>
        <v>Spring</v>
      </c>
      <c r="L655" s="3" t="str">
        <f>VLOOKUP(F655,'Season Lookup'!$A$1:$B$13,2,0)</f>
        <v>Summer</v>
      </c>
      <c r="M655" t="s">
        <v>48</v>
      </c>
      <c r="N655" t="s">
        <v>13</v>
      </c>
      <c r="O655" t="s">
        <v>23</v>
      </c>
      <c r="P655" t="str">
        <f t="shared" si="128"/>
        <v>Yes</v>
      </c>
      <c r="Q655" t="str">
        <f t="shared" si="129"/>
        <v>No</v>
      </c>
      <c r="R655" t="str">
        <f t="shared" si="130"/>
        <v>No</v>
      </c>
      <c r="T655" t="s">
        <v>70</v>
      </c>
      <c r="V655" t="str">
        <f t="shared" si="131"/>
        <v>Intersection</v>
      </c>
      <c r="W655" t="s">
        <v>1304</v>
      </c>
      <c r="X655">
        <v>0</v>
      </c>
      <c r="Y655">
        <v>0</v>
      </c>
      <c r="Z655" t="s">
        <v>81</v>
      </c>
    </row>
    <row r="656" spans="1:26">
      <c r="A656">
        <v>24342</v>
      </c>
      <c r="B656" s="1">
        <v>40342.708333333336</v>
      </c>
      <c r="C656" s="1">
        <f t="shared" si="120"/>
        <v>40179</v>
      </c>
      <c r="D656" s="4">
        <f t="shared" si="121"/>
        <v>0.45</v>
      </c>
      <c r="E656" s="3">
        <f t="shared" si="122"/>
        <v>2010</v>
      </c>
      <c r="F656" s="3">
        <f t="shared" si="123"/>
        <v>6</v>
      </c>
      <c r="G656" s="3">
        <f t="shared" si="124"/>
        <v>13</v>
      </c>
      <c r="H656" s="3">
        <f t="shared" si="125"/>
        <v>17</v>
      </c>
      <c r="I656" s="3">
        <f t="shared" si="126"/>
        <v>0</v>
      </c>
      <c r="J656" s="3">
        <f t="shared" si="127"/>
        <v>1</v>
      </c>
      <c r="K656" s="3" t="str">
        <f>IF(AND(D656&gt;='Season Lookup'!$D$15,D656&lt;'Season Lookup'!$D$16),"Spring",IF(AND(D656&gt;='Season Lookup'!$D$16,D656&lt;'Season Lookup'!$D$17),"Summer",IF(AND(D656&gt;='Season Lookup'!$D$17,D656&lt;'Season Lookup'!$D$18),"Fall",IF(OR(D656&gt;='Season Lookup'!$D$18,D656&lt;'Season Lookup'!$D$15),"Winter"))))</f>
        <v>Spring</v>
      </c>
      <c r="L656" s="3" t="str">
        <f>VLOOKUP(F656,'Season Lookup'!$A$1:$B$13,2,0)</f>
        <v>Summer</v>
      </c>
      <c r="M656" t="s">
        <v>48</v>
      </c>
      <c r="N656" t="s">
        <v>13</v>
      </c>
      <c r="O656" t="s">
        <v>23</v>
      </c>
      <c r="P656" t="str">
        <f t="shared" si="128"/>
        <v>Yes</v>
      </c>
      <c r="Q656" t="str">
        <f t="shared" si="129"/>
        <v>No</v>
      </c>
      <c r="R656" t="str">
        <f t="shared" si="130"/>
        <v>No</v>
      </c>
      <c r="S656">
        <v>100</v>
      </c>
      <c r="T656" t="s">
        <v>1062</v>
      </c>
      <c r="V656" t="str">
        <f t="shared" si="131"/>
        <v>Non Intersection</v>
      </c>
      <c r="W656" t="s">
        <v>1143</v>
      </c>
      <c r="X656">
        <v>42.369137000000002</v>
      </c>
      <c r="Y656">
        <v>-71.077147999999994</v>
      </c>
      <c r="Z656" t="s">
        <v>1144</v>
      </c>
    </row>
    <row r="657" spans="1:26">
      <c r="A657">
        <v>24352</v>
      </c>
      <c r="B657" s="1">
        <v>40342.104155092595</v>
      </c>
      <c r="C657" s="1">
        <f t="shared" si="120"/>
        <v>40179</v>
      </c>
      <c r="D657" s="4">
        <f t="shared" si="121"/>
        <v>0.45</v>
      </c>
      <c r="E657" s="3">
        <f t="shared" si="122"/>
        <v>2010</v>
      </c>
      <c r="F657" s="3">
        <f t="shared" si="123"/>
        <v>6</v>
      </c>
      <c r="G657" s="3">
        <f t="shared" si="124"/>
        <v>13</v>
      </c>
      <c r="H657" s="3">
        <f t="shared" si="125"/>
        <v>2</v>
      </c>
      <c r="I657" s="3">
        <f t="shared" si="126"/>
        <v>29</v>
      </c>
      <c r="J657" s="3">
        <f t="shared" si="127"/>
        <v>1</v>
      </c>
      <c r="K657" s="3" t="str">
        <f>IF(AND(D657&gt;='Season Lookup'!$D$15,D657&lt;'Season Lookup'!$D$16),"Spring",IF(AND(D657&gt;='Season Lookup'!$D$16,D657&lt;'Season Lookup'!$D$17),"Summer",IF(AND(D657&gt;='Season Lookup'!$D$17,D657&lt;'Season Lookup'!$D$18),"Fall",IF(OR(D657&gt;='Season Lookup'!$D$18,D657&lt;'Season Lookup'!$D$15),"Winter"))))</f>
        <v>Spring</v>
      </c>
      <c r="L657" s="3" t="str">
        <f>VLOOKUP(F657,'Season Lookup'!$A$1:$B$13,2,0)</f>
        <v>Summer</v>
      </c>
      <c r="M657" t="s">
        <v>48</v>
      </c>
      <c r="N657" t="s">
        <v>13</v>
      </c>
      <c r="O657" t="s">
        <v>18</v>
      </c>
      <c r="P657" t="str">
        <f t="shared" si="128"/>
        <v>Yes</v>
      </c>
      <c r="Q657" t="str">
        <f t="shared" si="129"/>
        <v>No</v>
      </c>
      <c r="R657" t="str">
        <f t="shared" si="130"/>
        <v>No</v>
      </c>
      <c r="S657">
        <v>10</v>
      </c>
      <c r="T657" t="s">
        <v>325</v>
      </c>
      <c r="V657" t="str">
        <f t="shared" si="131"/>
        <v>Non Intersection</v>
      </c>
      <c r="W657" t="s">
        <v>1305</v>
      </c>
      <c r="X657">
        <v>42.372464999999998</v>
      </c>
      <c r="Y657">
        <v>-71.121575000000007</v>
      </c>
      <c r="Z657" t="s">
        <v>1306</v>
      </c>
    </row>
    <row r="658" spans="1:26">
      <c r="A658">
        <v>24341</v>
      </c>
      <c r="B658" s="1">
        <v>40343.659710648149</v>
      </c>
      <c r="C658" s="1">
        <f t="shared" si="120"/>
        <v>40179</v>
      </c>
      <c r="D658" s="4">
        <f t="shared" si="121"/>
        <v>0.45277777777777778</v>
      </c>
      <c r="E658" s="3">
        <f t="shared" si="122"/>
        <v>2010</v>
      </c>
      <c r="F658" s="3">
        <f t="shared" si="123"/>
        <v>6</v>
      </c>
      <c r="G658" s="3">
        <f t="shared" si="124"/>
        <v>14</v>
      </c>
      <c r="H658" s="3">
        <f t="shared" si="125"/>
        <v>15</v>
      </c>
      <c r="I658" s="3">
        <f t="shared" si="126"/>
        <v>49</v>
      </c>
      <c r="J658" s="3">
        <f t="shared" si="127"/>
        <v>2</v>
      </c>
      <c r="K658" s="3" t="str">
        <f>IF(AND(D658&gt;='Season Lookup'!$D$15,D658&lt;'Season Lookup'!$D$16),"Spring",IF(AND(D658&gt;='Season Lookup'!$D$16,D658&lt;'Season Lookup'!$D$17),"Summer",IF(AND(D658&gt;='Season Lookup'!$D$17,D658&lt;'Season Lookup'!$D$18),"Fall",IF(OR(D658&gt;='Season Lookup'!$D$18,D658&lt;'Season Lookup'!$D$15),"Winter"))))</f>
        <v>Spring</v>
      </c>
      <c r="L658" s="3" t="str">
        <f>VLOOKUP(F658,'Season Lookup'!$A$1:$B$13,2,0)</f>
        <v>Summer</v>
      </c>
      <c r="M658" t="s">
        <v>56</v>
      </c>
      <c r="N658" t="s">
        <v>13</v>
      </c>
      <c r="O658" t="s">
        <v>13</v>
      </c>
      <c r="P658" t="str">
        <f t="shared" si="128"/>
        <v>Yes</v>
      </c>
      <c r="Q658" t="str">
        <f t="shared" si="129"/>
        <v>No</v>
      </c>
      <c r="R658" t="str">
        <f t="shared" si="130"/>
        <v>No</v>
      </c>
      <c r="S658">
        <v>19</v>
      </c>
      <c r="T658" t="s">
        <v>199</v>
      </c>
      <c r="U658" t="s">
        <v>326</v>
      </c>
      <c r="V658" t="str">
        <f t="shared" si="131"/>
        <v>Non Intersection</v>
      </c>
      <c r="W658" t="s">
        <v>1308</v>
      </c>
      <c r="X658">
        <v>42.373441999999997</v>
      </c>
      <c r="Y658">
        <v>-71.120397999999994</v>
      </c>
      <c r="Z658" t="s">
        <v>1309</v>
      </c>
    </row>
    <row r="659" spans="1:26">
      <c r="A659">
        <v>24347</v>
      </c>
      <c r="B659" s="1">
        <v>40344.583333333336</v>
      </c>
      <c r="C659" s="1">
        <f t="shared" si="120"/>
        <v>40179</v>
      </c>
      <c r="D659" s="4">
        <f t="shared" si="121"/>
        <v>0.45555555555555555</v>
      </c>
      <c r="E659" s="3">
        <f t="shared" si="122"/>
        <v>2010</v>
      </c>
      <c r="F659" s="3">
        <f t="shared" si="123"/>
        <v>6</v>
      </c>
      <c r="G659" s="3">
        <f t="shared" si="124"/>
        <v>15</v>
      </c>
      <c r="H659" s="3">
        <f t="shared" si="125"/>
        <v>14</v>
      </c>
      <c r="I659" s="3">
        <f t="shared" si="126"/>
        <v>0</v>
      </c>
      <c r="J659" s="3">
        <f t="shared" si="127"/>
        <v>3</v>
      </c>
      <c r="K659" s="3" t="str">
        <f>IF(AND(D659&gt;='Season Lookup'!$D$15,D659&lt;'Season Lookup'!$D$16),"Spring",IF(AND(D659&gt;='Season Lookup'!$D$16,D659&lt;'Season Lookup'!$D$17),"Summer",IF(AND(D659&gt;='Season Lookup'!$D$17,D659&lt;'Season Lookup'!$D$18),"Fall",IF(OR(D659&gt;='Season Lookup'!$D$18,D659&lt;'Season Lookup'!$D$15),"Winter"))))</f>
        <v>Spring</v>
      </c>
      <c r="L659" s="3" t="str">
        <f>VLOOKUP(F659,'Season Lookup'!$A$1:$B$13,2,0)</f>
        <v>Summer</v>
      </c>
      <c r="M659" t="s">
        <v>73</v>
      </c>
      <c r="N659" t="s">
        <v>13</v>
      </c>
      <c r="O659" t="s">
        <v>23</v>
      </c>
      <c r="P659" t="str">
        <f t="shared" si="128"/>
        <v>Yes</v>
      </c>
      <c r="Q659" t="str">
        <f t="shared" si="129"/>
        <v>No</v>
      </c>
      <c r="R659" t="str">
        <f t="shared" si="130"/>
        <v>No</v>
      </c>
      <c r="S659">
        <v>102</v>
      </c>
      <c r="T659" t="s">
        <v>20</v>
      </c>
      <c r="V659" t="str">
        <f t="shared" si="131"/>
        <v>Non Intersection</v>
      </c>
      <c r="W659" t="s">
        <v>1310</v>
      </c>
      <c r="X659">
        <v>42.368907</v>
      </c>
      <c r="Y659">
        <v>-71.081895000000003</v>
      </c>
      <c r="Z659" t="s">
        <v>1311</v>
      </c>
    </row>
    <row r="660" spans="1:26">
      <c r="A660">
        <v>24348</v>
      </c>
      <c r="B660" s="1">
        <v>40344.671516203707</v>
      </c>
      <c r="C660" s="1">
        <f t="shared" si="120"/>
        <v>40179</v>
      </c>
      <c r="D660" s="4">
        <f t="shared" si="121"/>
        <v>0.45555555555555555</v>
      </c>
      <c r="E660" s="3">
        <f t="shared" si="122"/>
        <v>2010</v>
      </c>
      <c r="F660" s="3">
        <f t="shared" si="123"/>
        <v>6</v>
      </c>
      <c r="G660" s="3">
        <f t="shared" si="124"/>
        <v>15</v>
      </c>
      <c r="H660" s="3">
        <f t="shared" si="125"/>
        <v>16</v>
      </c>
      <c r="I660" s="3">
        <f t="shared" si="126"/>
        <v>6</v>
      </c>
      <c r="J660" s="3">
        <f t="shared" si="127"/>
        <v>3</v>
      </c>
      <c r="K660" s="3" t="str">
        <f>IF(AND(D660&gt;='Season Lookup'!$D$15,D660&lt;'Season Lookup'!$D$16),"Spring",IF(AND(D660&gt;='Season Lookup'!$D$16,D660&lt;'Season Lookup'!$D$17),"Summer",IF(AND(D660&gt;='Season Lookup'!$D$17,D660&lt;'Season Lookup'!$D$18),"Fall",IF(OR(D660&gt;='Season Lookup'!$D$18,D660&lt;'Season Lookup'!$D$15),"Winter"))))</f>
        <v>Spring</v>
      </c>
      <c r="L660" s="3" t="str">
        <f>VLOOKUP(F660,'Season Lookup'!$A$1:$B$13,2,0)</f>
        <v>Summer</v>
      </c>
      <c r="M660" t="s">
        <v>73</v>
      </c>
      <c r="N660" t="s">
        <v>13</v>
      </c>
      <c r="O660" t="s">
        <v>13</v>
      </c>
      <c r="P660" t="str">
        <f t="shared" si="128"/>
        <v>Yes</v>
      </c>
      <c r="Q660" t="str">
        <f t="shared" si="129"/>
        <v>No</v>
      </c>
      <c r="R660" t="str">
        <f t="shared" si="130"/>
        <v>No</v>
      </c>
      <c r="T660" t="s">
        <v>198</v>
      </c>
      <c r="U660" t="s">
        <v>177</v>
      </c>
      <c r="V660" t="str">
        <f t="shared" si="131"/>
        <v>Intersection</v>
      </c>
      <c r="W660" t="s">
        <v>1312</v>
      </c>
      <c r="X660">
        <v>42.374662999999998</v>
      </c>
      <c r="Y660">
        <v>-71.150110999999995</v>
      </c>
      <c r="Z660" t="s">
        <v>1313</v>
      </c>
    </row>
    <row r="661" spans="1:26">
      <c r="A661">
        <v>24349</v>
      </c>
      <c r="B661" s="1">
        <v>40344.720821759256</v>
      </c>
      <c r="C661" s="1">
        <f t="shared" si="120"/>
        <v>40179</v>
      </c>
      <c r="D661" s="4">
        <f t="shared" si="121"/>
        <v>0.45555555555555555</v>
      </c>
      <c r="E661" s="3">
        <f t="shared" si="122"/>
        <v>2010</v>
      </c>
      <c r="F661" s="3">
        <f t="shared" si="123"/>
        <v>6</v>
      </c>
      <c r="G661" s="3">
        <f t="shared" si="124"/>
        <v>15</v>
      </c>
      <c r="H661" s="3">
        <f t="shared" si="125"/>
        <v>17</v>
      </c>
      <c r="I661" s="3">
        <f t="shared" si="126"/>
        <v>17</v>
      </c>
      <c r="J661" s="3">
        <f t="shared" si="127"/>
        <v>3</v>
      </c>
      <c r="K661" s="3" t="str">
        <f>IF(AND(D661&gt;='Season Lookup'!$D$15,D661&lt;'Season Lookup'!$D$16),"Spring",IF(AND(D661&gt;='Season Lookup'!$D$16,D661&lt;'Season Lookup'!$D$17),"Summer",IF(AND(D661&gt;='Season Lookup'!$D$17,D661&lt;'Season Lookup'!$D$18),"Fall",IF(OR(D661&gt;='Season Lookup'!$D$18,D661&lt;'Season Lookup'!$D$15),"Winter"))))</f>
        <v>Spring</v>
      </c>
      <c r="L661" s="3" t="str">
        <f>VLOOKUP(F661,'Season Lookup'!$A$1:$B$13,2,0)</f>
        <v>Summer</v>
      </c>
      <c r="M661" t="s">
        <v>73</v>
      </c>
      <c r="N661" t="s">
        <v>13</v>
      </c>
      <c r="O661" t="s">
        <v>132</v>
      </c>
      <c r="P661" t="str">
        <f t="shared" si="128"/>
        <v>Yes</v>
      </c>
      <c r="Q661" t="str">
        <f t="shared" si="129"/>
        <v>Yes</v>
      </c>
      <c r="R661" t="str">
        <f t="shared" si="130"/>
        <v>No</v>
      </c>
      <c r="S661">
        <v>319</v>
      </c>
      <c r="T661" t="s">
        <v>14</v>
      </c>
      <c r="V661" t="str">
        <f t="shared" si="131"/>
        <v>Non Intersection</v>
      </c>
      <c r="W661" t="s">
        <v>1314</v>
      </c>
      <c r="X661">
        <v>42.362479999999998</v>
      </c>
      <c r="Y661">
        <v>-71.098519999999994</v>
      </c>
      <c r="Z661" t="s">
        <v>1315</v>
      </c>
    </row>
    <row r="662" spans="1:26">
      <c r="A662">
        <v>24351</v>
      </c>
      <c r="B662" s="1">
        <v>40345.413194444445</v>
      </c>
      <c r="C662" s="1">
        <f t="shared" si="120"/>
        <v>40179</v>
      </c>
      <c r="D662" s="4">
        <f t="shared" si="121"/>
        <v>0.45833333333333331</v>
      </c>
      <c r="E662" s="3">
        <f t="shared" si="122"/>
        <v>2010</v>
      </c>
      <c r="F662" s="3">
        <f t="shared" si="123"/>
        <v>6</v>
      </c>
      <c r="G662" s="3">
        <f t="shared" si="124"/>
        <v>16</v>
      </c>
      <c r="H662" s="3">
        <f t="shared" si="125"/>
        <v>9</v>
      </c>
      <c r="I662" s="3">
        <f t="shared" si="126"/>
        <v>55</v>
      </c>
      <c r="J662" s="3">
        <f t="shared" si="127"/>
        <v>4</v>
      </c>
      <c r="K662" s="3" t="str">
        <f>IF(AND(D662&gt;='Season Lookup'!$D$15,D662&lt;'Season Lookup'!$D$16),"Spring",IF(AND(D662&gt;='Season Lookup'!$D$16,D662&lt;'Season Lookup'!$D$17),"Summer",IF(AND(D662&gt;='Season Lookup'!$D$17,D662&lt;'Season Lookup'!$D$18),"Fall",IF(OR(D662&gt;='Season Lookup'!$D$18,D662&lt;'Season Lookup'!$D$15),"Winter"))))</f>
        <v>Spring</v>
      </c>
      <c r="L662" s="3" t="str">
        <f>VLOOKUP(F662,'Season Lookup'!$A$1:$B$13,2,0)</f>
        <v>Summer</v>
      </c>
      <c r="M662" t="s">
        <v>82</v>
      </c>
      <c r="N662" t="s">
        <v>13</v>
      </c>
      <c r="O662" t="s">
        <v>132</v>
      </c>
      <c r="P662" t="str">
        <f t="shared" si="128"/>
        <v>Yes</v>
      </c>
      <c r="Q662" t="str">
        <f t="shared" si="129"/>
        <v>Yes</v>
      </c>
      <c r="R662" t="str">
        <f t="shared" si="130"/>
        <v>No</v>
      </c>
      <c r="T662" t="s">
        <v>14</v>
      </c>
      <c r="U662" t="s">
        <v>1316</v>
      </c>
      <c r="V662" t="str">
        <f t="shared" si="131"/>
        <v>Intersection</v>
      </c>
      <c r="W662" t="s">
        <v>1317</v>
      </c>
      <c r="X662">
        <v>42.362647000000003</v>
      </c>
      <c r="Y662">
        <v>-71.099069</v>
      </c>
      <c r="Z662" t="s">
        <v>1318</v>
      </c>
    </row>
    <row r="663" spans="1:26">
      <c r="A663">
        <v>24353</v>
      </c>
      <c r="B663" s="1">
        <v>40345.743043981478</v>
      </c>
      <c r="C663" s="1">
        <f t="shared" si="120"/>
        <v>40179</v>
      </c>
      <c r="D663" s="4">
        <f t="shared" si="121"/>
        <v>0.45833333333333331</v>
      </c>
      <c r="E663" s="3">
        <f t="shared" si="122"/>
        <v>2010</v>
      </c>
      <c r="F663" s="3">
        <f t="shared" si="123"/>
        <v>6</v>
      </c>
      <c r="G663" s="3">
        <f t="shared" si="124"/>
        <v>16</v>
      </c>
      <c r="H663" s="3">
        <f t="shared" si="125"/>
        <v>17</v>
      </c>
      <c r="I663" s="3">
        <f t="shared" si="126"/>
        <v>49</v>
      </c>
      <c r="J663" s="3">
        <f t="shared" si="127"/>
        <v>4</v>
      </c>
      <c r="K663" s="3" t="str">
        <f>IF(AND(D663&gt;='Season Lookup'!$D$15,D663&lt;'Season Lookup'!$D$16),"Spring",IF(AND(D663&gt;='Season Lookup'!$D$16,D663&lt;'Season Lookup'!$D$17),"Summer",IF(AND(D663&gt;='Season Lookup'!$D$17,D663&lt;'Season Lookup'!$D$18),"Fall",IF(OR(D663&gt;='Season Lookup'!$D$18,D663&lt;'Season Lookup'!$D$15),"Winter"))))</f>
        <v>Spring</v>
      </c>
      <c r="L663" s="3" t="str">
        <f>VLOOKUP(F663,'Season Lookup'!$A$1:$B$13,2,0)</f>
        <v>Summer</v>
      </c>
      <c r="M663" t="s">
        <v>82</v>
      </c>
      <c r="N663" t="s">
        <v>13</v>
      </c>
      <c r="O663" t="s">
        <v>132</v>
      </c>
      <c r="P663" t="str">
        <f t="shared" si="128"/>
        <v>Yes</v>
      </c>
      <c r="Q663" t="str">
        <f t="shared" si="129"/>
        <v>Yes</v>
      </c>
      <c r="R663" t="str">
        <f t="shared" si="130"/>
        <v>No</v>
      </c>
      <c r="T663" t="s">
        <v>14</v>
      </c>
      <c r="U663" t="s">
        <v>70</v>
      </c>
      <c r="V663" t="str">
        <f t="shared" si="131"/>
        <v>Intersection</v>
      </c>
      <c r="W663" t="s">
        <v>855</v>
      </c>
      <c r="X663">
        <v>42.364710000000002</v>
      </c>
      <c r="Y663">
        <v>-71.102566999999993</v>
      </c>
      <c r="Z663" t="s">
        <v>856</v>
      </c>
    </row>
    <row r="664" spans="1:26">
      <c r="A664">
        <v>24354</v>
      </c>
      <c r="B664" s="1">
        <v>40346.375</v>
      </c>
      <c r="C664" s="1">
        <f t="shared" si="120"/>
        <v>40179</v>
      </c>
      <c r="D664" s="4">
        <f t="shared" si="121"/>
        <v>0.46111111111111114</v>
      </c>
      <c r="E664" s="3">
        <f t="shared" si="122"/>
        <v>2010</v>
      </c>
      <c r="F664" s="3">
        <f t="shared" si="123"/>
        <v>6</v>
      </c>
      <c r="G664" s="3">
        <f t="shared" si="124"/>
        <v>17</v>
      </c>
      <c r="H664" s="3">
        <f t="shared" si="125"/>
        <v>9</v>
      </c>
      <c r="I664" s="3">
        <f t="shared" si="126"/>
        <v>0</v>
      </c>
      <c r="J664" s="3">
        <f t="shared" si="127"/>
        <v>5</v>
      </c>
      <c r="K664" s="3" t="str">
        <f>IF(AND(D664&gt;='Season Lookup'!$D$15,D664&lt;'Season Lookup'!$D$16),"Spring",IF(AND(D664&gt;='Season Lookup'!$D$16,D664&lt;'Season Lookup'!$D$17),"Summer",IF(AND(D664&gt;='Season Lookup'!$D$17,D664&lt;'Season Lookup'!$D$18),"Fall",IF(OR(D664&gt;='Season Lookup'!$D$18,D664&lt;'Season Lookup'!$D$15),"Winter"))))</f>
        <v>Spring</v>
      </c>
      <c r="L664" s="3" t="str">
        <f>VLOOKUP(F664,'Season Lookup'!$A$1:$B$13,2,0)</f>
        <v>Summer</v>
      </c>
      <c r="M664" t="s">
        <v>78</v>
      </c>
      <c r="N664" t="s">
        <v>13</v>
      </c>
      <c r="O664" t="s">
        <v>35</v>
      </c>
      <c r="P664" t="str">
        <f t="shared" si="128"/>
        <v>Yes</v>
      </c>
      <c r="Q664" t="str">
        <f t="shared" si="129"/>
        <v>No</v>
      </c>
      <c r="R664" t="str">
        <f t="shared" si="130"/>
        <v>No</v>
      </c>
      <c r="T664" t="s">
        <v>147</v>
      </c>
      <c r="U664" t="s">
        <v>19</v>
      </c>
      <c r="V664" t="str">
        <f t="shared" si="131"/>
        <v>Intersection</v>
      </c>
      <c r="W664" t="s">
        <v>1319</v>
      </c>
      <c r="X664">
        <v>42.371654999999997</v>
      </c>
      <c r="Y664">
        <v>-71.084789999999998</v>
      </c>
      <c r="Z664" t="s">
        <v>537</v>
      </c>
    </row>
    <row r="665" spans="1:26">
      <c r="A665">
        <v>24356</v>
      </c>
      <c r="B665" s="1">
        <v>40346.583333333336</v>
      </c>
      <c r="C665" s="1">
        <f t="shared" si="120"/>
        <v>40179</v>
      </c>
      <c r="D665" s="4">
        <f t="shared" si="121"/>
        <v>0.46111111111111114</v>
      </c>
      <c r="E665" s="3">
        <f t="shared" si="122"/>
        <v>2010</v>
      </c>
      <c r="F665" s="3">
        <f t="shared" si="123"/>
        <v>6</v>
      </c>
      <c r="G665" s="3">
        <f t="shared" si="124"/>
        <v>17</v>
      </c>
      <c r="H665" s="3">
        <f t="shared" si="125"/>
        <v>14</v>
      </c>
      <c r="I665" s="3">
        <f t="shared" si="126"/>
        <v>0</v>
      </c>
      <c r="J665" s="3">
        <f t="shared" si="127"/>
        <v>5</v>
      </c>
      <c r="K665" s="3" t="str">
        <f>IF(AND(D665&gt;='Season Lookup'!$D$15,D665&lt;'Season Lookup'!$D$16),"Spring",IF(AND(D665&gt;='Season Lookup'!$D$16,D665&lt;'Season Lookup'!$D$17),"Summer",IF(AND(D665&gt;='Season Lookup'!$D$17,D665&lt;'Season Lookup'!$D$18),"Fall",IF(OR(D665&gt;='Season Lookup'!$D$18,D665&lt;'Season Lookup'!$D$15),"Winter"))))</f>
        <v>Spring</v>
      </c>
      <c r="L665" s="3" t="str">
        <f>VLOOKUP(F665,'Season Lookup'!$A$1:$B$13,2,0)</f>
        <v>Summer</v>
      </c>
      <c r="M665" t="s">
        <v>78</v>
      </c>
      <c r="N665" t="s">
        <v>13</v>
      </c>
      <c r="O665" t="s">
        <v>152</v>
      </c>
      <c r="P665" t="str">
        <f t="shared" si="128"/>
        <v>Yes</v>
      </c>
      <c r="Q665" t="str">
        <f t="shared" si="129"/>
        <v>No</v>
      </c>
      <c r="R665" t="str">
        <f t="shared" si="130"/>
        <v>Yes</v>
      </c>
      <c r="S665">
        <v>5</v>
      </c>
      <c r="T665" t="s">
        <v>260</v>
      </c>
      <c r="V665" t="str">
        <f t="shared" si="131"/>
        <v>Non Intersection</v>
      </c>
      <c r="W665" t="s">
        <v>912</v>
      </c>
      <c r="X665">
        <v>42.372261999999999</v>
      </c>
      <c r="Y665">
        <v>-71.079742999999993</v>
      </c>
      <c r="Z665" t="s">
        <v>913</v>
      </c>
    </row>
    <row r="666" spans="1:26">
      <c r="A666">
        <v>24369</v>
      </c>
      <c r="B666" s="1">
        <v>40346.979155092595</v>
      </c>
      <c r="C666" s="1">
        <f t="shared" si="120"/>
        <v>40179</v>
      </c>
      <c r="D666" s="4">
        <f t="shared" si="121"/>
        <v>0.46111111111111114</v>
      </c>
      <c r="E666" s="3">
        <f t="shared" si="122"/>
        <v>2010</v>
      </c>
      <c r="F666" s="3">
        <f t="shared" si="123"/>
        <v>6</v>
      </c>
      <c r="G666" s="3">
        <f t="shared" si="124"/>
        <v>17</v>
      </c>
      <c r="H666" s="3">
        <f t="shared" si="125"/>
        <v>23</v>
      </c>
      <c r="I666" s="3">
        <f t="shared" si="126"/>
        <v>29</v>
      </c>
      <c r="J666" s="3">
        <f t="shared" si="127"/>
        <v>5</v>
      </c>
      <c r="K666" s="3" t="str">
        <f>IF(AND(D666&gt;='Season Lookup'!$D$15,D666&lt;'Season Lookup'!$D$16),"Spring",IF(AND(D666&gt;='Season Lookup'!$D$16,D666&lt;'Season Lookup'!$D$17),"Summer",IF(AND(D666&gt;='Season Lookup'!$D$17,D666&lt;'Season Lookup'!$D$18),"Fall",IF(OR(D666&gt;='Season Lookup'!$D$18,D666&lt;'Season Lookup'!$D$15),"Winter"))))</f>
        <v>Spring</v>
      </c>
      <c r="L666" s="3" t="str">
        <f>VLOOKUP(F666,'Season Lookup'!$A$1:$B$13,2,0)</f>
        <v>Summer</v>
      </c>
      <c r="M666" t="s">
        <v>78</v>
      </c>
      <c r="N666" t="s">
        <v>13</v>
      </c>
      <c r="O666" t="s">
        <v>23</v>
      </c>
      <c r="P666" t="str">
        <f t="shared" si="128"/>
        <v>Yes</v>
      </c>
      <c r="Q666" t="str">
        <f t="shared" si="129"/>
        <v>No</v>
      </c>
      <c r="R666" t="str">
        <f t="shared" si="130"/>
        <v>No</v>
      </c>
      <c r="S666">
        <v>18</v>
      </c>
      <c r="T666" t="s">
        <v>1320</v>
      </c>
      <c r="V666" t="str">
        <f t="shared" si="131"/>
        <v>Non Intersection</v>
      </c>
      <c r="W666" t="s">
        <v>1321</v>
      </c>
      <c r="X666">
        <v>42.378185000000002</v>
      </c>
      <c r="Y666">
        <v>-71.128116000000006</v>
      </c>
      <c r="Z666" t="s">
        <v>1322</v>
      </c>
    </row>
    <row r="667" spans="1:26">
      <c r="A667">
        <v>24359</v>
      </c>
      <c r="B667" s="1">
        <v>40347.3125</v>
      </c>
      <c r="C667" s="1">
        <f t="shared" si="120"/>
        <v>40179</v>
      </c>
      <c r="D667" s="4">
        <f t="shared" si="121"/>
        <v>0.46388888888888891</v>
      </c>
      <c r="E667" s="3">
        <f t="shared" si="122"/>
        <v>2010</v>
      </c>
      <c r="F667" s="3">
        <f t="shared" si="123"/>
        <v>6</v>
      </c>
      <c r="G667" s="3">
        <f t="shared" si="124"/>
        <v>18</v>
      </c>
      <c r="H667" s="3">
        <f t="shared" si="125"/>
        <v>7</v>
      </c>
      <c r="I667" s="3">
        <f t="shared" si="126"/>
        <v>30</v>
      </c>
      <c r="J667" s="3">
        <f t="shared" si="127"/>
        <v>6</v>
      </c>
      <c r="K667" s="3" t="str">
        <f>IF(AND(D667&gt;='Season Lookup'!$D$15,D667&lt;'Season Lookup'!$D$16),"Spring",IF(AND(D667&gt;='Season Lookup'!$D$16,D667&lt;'Season Lookup'!$D$17),"Summer",IF(AND(D667&gt;='Season Lookup'!$D$17,D667&lt;'Season Lookup'!$D$18),"Fall",IF(OR(D667&gt;='Season Lookup'!$D$18,D667&lt;'Season Lookup'!$D$15),"Winter"))))</f>
        <v>Spring</v>
      </c>
      <c r="L667" s="3" t="str">
        <f>VLOOKUP(F667,'Season Lookup'!$A$1:$B$13,2,0)</f>
        <v>Summer</v>
      </c>
      <c r="M667" t="s">
        <v>12</v>
      </c>
      <c r="N667" t="s">
        <v>13</v>
      </c>
      <c r="O667" t="s">
        <v>23</v>
      </c>
      <c r="P667" t="str">
        <f t="shared" si="128"/>
        <v>Yes</v>
      </c>
      <c r="Q667" t="str">
        <f t="shared" si="129"/>
        <v>No</v>
      </c>
      <c r="R667" t="str">
        <f t="shared" si="130"/>
        <v>No</v>
      </c>
      <c r="T667" t="s">
        <v>216</v>
      </c>
      <c r="U667" t="s">
        <v>796</v>
      </c>
      <c r="V667" t="str">
        <f t="shared" si="131"/>
        <v>Intersection</v>
      </c>
      <c r="W667" t="s">
        <v>1323</v>
      </c>
      <c r="X667">
        <v>42.363883999999999</v>
      </c>
      <c r="Y667">
        <v>-71.093157000000005</v>
      </c>
      <c r="Z667" t="s">
        <v>798</v>
      </c>
    </row>
    <row r="668" spans="1:26">
      <c r="A668">
        <v>24360</v>
      </c>
      <c r="B668" s="1">
        <v>40347.645833333336</v>
      </c>
      <c r="C668" s="1">
        <f t="shared" si="120"/>
        <v>40179</v>
      </c>
      <c r="D668" s="4">
        <f t="shared" si="121"/>
        <v>0.46388888888888891</v>
      </c>
      <c r="E668" s="3">
        <f t="shared" si="122"/>
        <v>2010</v>
      </c>
      <c r="F668" s="3">
        <f t="shared" si="123"/>
        <v>6</v>
      </c>
      <c r="G668" s="3">
        <f t="shared" si="124"/>
        <v>18</v>
      </c>
      <c r="H668" s="3">
        <f t="shared" si="125"/>
        <v>15</v>
      </c>
      <c r="I668" s="3">
        <f t="shared" si="126"/>
        <v>30</v>
      </c>
      <c r="J668" s="3">
        <f t="shared" si="127"/>
        <v>6</v>
      </c>
      <c r="K668" s="3" t="str">
        <f>IF(AND(D668&gt;='Season Lookup'!$D$15,D668&lt;'Season Lookup'!$D$16),"Spring",IF(AND(D668&gt;='Season Lookup'!$D$16,D668&lt;'Season Lookup'!$D$17),"Summer",IF(AND(D668&gt;='Season Lookup'!$D$17,D668&lt;'Season Lookup'!$D$18),"Fall",IF(OR(D668&gt;='Season Lookup'!$D$18,D668&lt;'Season Lookup'!$D$15),"Winter"))))</f>
        <v>Spring</v>
      </c>
      <c r="L668" s="3" t="str">
        <f>VLOOKUP(F668,'Season Lookup'!$A$1:$B$13,2,0)</f>
        <v>Summer</v>
      </c>
      <c r="M668" t="s">
        <v>12</v>
      </c>
      <c r="N668" t="s">
        <v>13</v>
      </c>
      <c r="O668" t="s">
        <v>23</v>
      </c>
      <c r="P668" t="str">
        <f t="shared" si="128"/>
        <v>Yes</v>
      </c>
      <c r="Q668" t="str">
        <f t="shared" si="129"/>
        <v>No</v>
      </c>
      <c r="R668" t="str">
        <f t="shared" si="130"/>
        <v>No</v>
      </c>
      <c r="S668">
        <v>100</v>
      </c>
      <c r="T668" t="s">
        <v>1062</v>
      </c>
      <c r="V668" t="str">
        <f t="shared" si="131"/>
        <v>Non Intersection</v>
      </c>
      <c r="W668" t="s">
        <v>1143</v>
      </c>
      <c r="X668">
        <v>42.369137000000002</v>
      </c>
      <c r="Y668">
        <v>-71.077147999999994</v>
      </c>
      <c r="Z668" t="s">
        <v>1144</v>
      </c>
    </row>
    <row r="669" spans="1:26">
      <c r="A669">
        <v>24361</v>
      </c>
      <c r="B669" s="1">
        <v>40347.791655092595</v>
      </c>
      <c r="C669" s="1">
        <f t="shared" si="120"/>
        <v>40179</v>
      </c>
      <c r="D669" s="4">
        <f t="shared" si="121"/>
        <v>0.46388888888888891</v>
      </c>
      <c r="E669" s="3">
        <f t="shared" si="122"/>
        <v>2010</v>
      </c>
      <c r="F669" s="3">
        <f t="shared" si="123"/>
        <v>6</v>
      </c>
      <c r="G669" s="3">
        <f t="shared" si="124"/>
        <v>18</v>
      </c>
      <c r="H669" s="3">
        <f t="shared" si="125"/>
        <v>18</v>
      </c>
      <c r="I669" s="3">
        <f t="shared" si="126"/>
        <v>59</v>
      </c>
      <c r="J669" s="3">
        <f t="shared" si="127"/>
        <v>6</v>
      </c>
      <c r="K669" s="3" t="str">
        <f>IF(AND(D669&gt;='Season Lookup'!$D$15,D669&lt;'Season Lookup'!$D$16),"Spring",IF(AND(D669&gt;='Season Lookup'!$D$16,D669&lt;'Season Lookup'!$D$17),"Summer",IF(AND(D669&gt;='Season Lookup'!$D$17,D669&lt;'Season Lookup'!$D$18),"Fall",IF(OR(D669&gt;='Season Lookup'!$D$18,D669&lt;'Season Lookup'!$D$15),"Winter"))))</f>
        <v>Spring</v>
      </c>
      <c r="L669" s="3" t="str">
        <f>VLOOKUP(F669,'Season Lookup'!$A$1:$B$13,2,0)</f>
        <v>Summer</v>
      </c>
      <c r="M669" t="s">
        <v>12</v>
      </c>
      <c r="N669" t="s">
        <v>13</v>
      </c>
      <c r="O669" t="s">
        <v>23</v>
      </c>
      <c r="P669" t="str">
        <f t="shared" si="128"/>
        <v>Yes</v>
      </c>
      <c r="Q669" t="str">
        <f t="shared" si="129"/>
        <v>No</v>
      </c>
      <c r="R669" t="str">
        <f t="shared" si="130"/>
        <v>No</v>
      </c>
      <c r="S669">
        <v>100</v>
      </c>
      <c r="T669" t="s">
        <v>1062</v>
      </c>
      <c r="V669" t="str">
        <f t="shared" si="131"/>
        <v>Non Intersection</v>
      </c>
      <c r="W669" t="s">
        <v>1143</v>
      </c>
      <c r="X669">
        <v>42.369137000000002</v>
      </c>
      <c r="Y669">
        <v>-71.077147999999994</v>
      </c>
      <c r="Z669" t="s">
        <v>1144</v>
      </c>
    </row>
    <row r="670" spans="1:26">
      <c r="A670">
        <v>24457</v>
      </c>
      <c r="B670" s="1">
        <v>40347.122916666667</v>
      </c>
      <c r="C670" s="1">
        <f t="shared" si="120"/>
        <v>40179</v>
      </c>
      <c r="D670" s="4">
        <f t="shared" si="121"/>
        <v>0.46388888888888891</v>
      </c>
      <c r="E670" s="3">
        <f t="shared" si="122"/>
        <v>2010</v>
      </c>
      <c r="F670" s="3">
        <f t="shared" si="123"/>
        <v>6</v>
      </c>
      <c r="G670" s="3">
        <f t="shared" si="124"/>
        <v>18</v>
      </c>
      <c r="H670" s="3">
        <f t="shared" si="125"/>
        <v>2</v>
      </c>
      <c r="I670" s="3">
        <f t="shared" si="126"/>
        <v>57</v>
      </c>
      <c r="J670" s="3">
        <f t="shared" si="127"/>
        <v>6</v>
      </c>
      <c r="K670" s="3" t="str">
        <f>IF(AND(D670&gt;='Season Lookup'!$D$15,D670&lt;'Season Lookup'!$D$16),"Spring",IF(AND(D670&gt;='Season Lookup'!$D$16,D670&lt;'Season Lookup'!$D$17),"Summer",IF(AND(D670&gt;='Season Lookup'!$D$17,D670&lt;'Season Lookup'!$D$18),"Fall",IF(OR(D670&gt;='Season Lookup'!$D$18,D670&lt;'Season Lookup'!$D$15),"Winter"))))</f>
        <v>Spring</v>
      </c>
      <c r="L670" s="3" t="str">
        <f>VLOOKUP(F670,'Season Lookup'!$A$1:$B$13,2,0)</f>
        <v>Summer</v>
      </c>
      <c r="N670" t="s">
        <v>13</v>
      </c>
      <c r="O670" t="s">
        <v>36</v>
      </c>
      <c r="P670" t="str">
        <f t="shared" si="128"/>
        <v>Yes</v>
      </c>
      <c r="Q670" t="str">
        <f t="shared" si="129"/>
        <v>No</v>
      </c>
      <c r="R670" t="str">
        <f t="shared" si="130"/>
        <v>No</v>
      </c>
      <c r="S670">
        <v>16</v>
      </c>
      <c r="T670" t="s">
        <v>1324</v>
      </c>
      <c r="V670" t="str">
        <f t="shared" si="131"/>
        <v>Non Intersection</v>
      </c>
      <c r="W670" t="s">
        <v>1325</v>
      </c>
      <c r="X670">
        <v>42.367651000000002</v>
      </c>
      <c r="Y670">
        <v>-71.114125999999999</v>
      </c>
      <c r="Z670" t="s">
        <v>1326</v>
      </c>
    </row>
    <row r="671" spans="1:26">
      <c r="A671">
        <v>24362</v>
      </c>
      <c r="B671" s="1">
        <v>40348.270833333336</v>
      </c>
      <c r="C671" s="1">
        <f t="shared" si="120"/>
        <v>40179</v>
      </c>
      <c r="D671" s="4">
        <f t="shared" si="121"/>
        <v>0.46666666666666667</v>
      </c>
      <c r="E671" s="3">
        <f t="shared" si="122"/>
        <v>2010</v>
      </c>
      <c r="F671" s="3">
        <f t="shared" si="123"/>
        <v>6</v>
      </c>
      <c r="G671" s="3">
        <f t="shared" si="124"/>
        <v>19</v>
      </c>
      <c r="H671" s="3">
        <f t="shared" si="125"/>
        <v>6</v>
      </c>
      <c r="I671" s="3">
        <f t="shared" si="126"/>
        <v>30</v>
      </c>
      <c r="J671" s="3">
        <f t="shared" si="127"/>
        <v>7</v>
      </c>
      <c r="K671" s="3" t="str">
        <f>IF(AND(D671&gt;='Season Lookup'!$D$15,D671&lt;'Season Lookup'!$D$16),"Spring",IF(AND(D671&gt;='Season Lookup'!$D$16,D671&lt;'Season Lookup'!$D$17),"Summer",IF(AND(D671&gt;='Season Lookup'!$D$17,D671&lt;'Season Lookup'!$D$18),"Fall",IF(OR(D671&gt;='Season Lookup'!$D$18,D671&lt;'Season Lookup'!$D$15),"Winter"))))</f>
        <v>Spring</v>
      </c>
      <c r="L671" s="3" t="str">
        <f>VLOOKUP(F671,'Season Lookup'!$A$1:$B$13,2,0)</f>
        <v>Summer</v>
      </c>
      <c r="M671" t="s">
        <v>31</v>
      </c>
      <c r="N671" t="s">
        <v>13</v>
      </c>
      <c r="O671" t="s">
        <v>13</v>
      </c>
      <c r="P671" t="str">
        <f t="shared" si="128"/>
        <v>Yes</v>
      </c>
      <c r="Q671" t="str">
        <f t="shared" si="129"/>
        <v>No</v>
      </c>
      <c r="R671" t="str">
        <f t="shared" si="130"/>
        <v>No</v>
      </c>
      <c r="S671">
        <v>27</v>
      </c>
      <c r="T671" t="s">
        <v>832</v>
      </c>
      <c r="V671" t="str">
        <f t="shared" si="131"/>
        <v>Non Intersection</v>
      </c>
      <c r="W671" t="s">
        <v>1327</v>
      </c>
      <c r="X671">
        <v>42.361671999999999</v>
      </c>
      <c r="Y671">
        <v>-71.112729999999999</v>
      </c>
      <c r="Z671" t="s">
        <v>1328</v>
      </c>
    </row>
    <row r="672" spans="1:26">
      <c r="A672">
        <v>24363</v>
      </c>
      <c r="B672" s="1">
        <v>40348.493043981478</v>
      </c>
      <c r="C672" s="1">
        <f t="shared" si="120"/>
        <v>40179</v>
      </c>
      <c r="D672" s="4">
        <f t="shared" si="121"/>
        <v>0.46666666666666667</v>
      </c>
      <c r="E672" s="3">
        <f t="shared" si="122"/>
        <v>2010</v>
      </c>
      <c r="F672" s="3">
        <f t="shared" si="123"/>
        <v>6</v>
      </c>
      <c r="G672" s="3">
        <f t="shared" si="124"/>
        <v>19</v>
      </c>
      <c r="H672" s="3">
        <f t="shared" si="125"/>
        <v>11</v>
      </c>
      <c r="I672" s="3">
        <f t="shared" si="126"/>
        <v>49</v>
      </c>
      <c r="J672" s="3">
        <f t="shared" si="127"/>
        <v>7</v>
      </c>
      <c r="K672" s="3" t="str">
        <f>IF(AND(D672&gt;='Season Lookup'!$D$15,D672&lt;'Season Lookup'!$D$16),"Spring",IF(AND(D672&gt;='Season Lookup'!$D$16,D672&lt;'Season Lookup'!$D$17),"Summer",IF(AND(D672&gt;='Season Lookup'!$D$17,D672&lt;'Season Lookup'!$D$18),"Fall",IF(OR(D672&gt;='Season Lookup'!$D$18,D672&lt;'Season Lookup'!$D$15),"Winter"))))</f>
        <v>Spring</v>
      </c>
      <c r="L672" s="3" t="str">
        <f>VLOOKUP(F672,'Season Lookup'!$A$1:$B$13,2,0)</f>
        <v>Summer</v>
      </c>
      <c r="M672" t="s">
        <v>31</v>
      </c>
      <c r="N672" t="s">
        <v>13</v>
      </c>
      <c r="O672" t="s">
        <v>13</v>
      </c>
      <c r="P672" t="str">
        <f t="shared" si="128"/>
        <v>Yes</v>
      </c>
      <c r="Q672" t="str">
        <f t="shared" si="129"/>
        <v>No</v>
      </c>
      <c r="R672" t="str">
        <f t="shared" si="130"/>
        <v>No</v>
      </c>
      <c r="T672" t="s">
        <v>142</v>
      </c>
      <c r="U672" t="s">
        <v>409</v>
      </c>
      <c r="V672" t="str">
        <f t="shared" si="131"/>
        <v>Intersection</v>
      </c>
      <c r="W672" t="s">
        <v>1329</v>
      </c>
      <c r="X672">
        <v>42.381520999999999</v>
      </c>
      <c r="Y672">
        <v>-71.134101999999999</v>
      </c>
      <c r="Z672" t="s">
        <v>1330</v>
      </c>
    </row>
    <row r="673" spans="1:26">
      <c r="A673">
        <v>24364</v>
      </c>
      <c r="B673" s="1">
        <v>40349.615960648145</v>
      </c>
      <c r="C673" s="1">
        <f t="shared" ref="C673:C734" si="132">EOMONTH(B673,MONTH(B673)*-1)+1</f>
        <v>40179</v>
      </c>
      <c r="D673" s="4">
        <f t="shared" ref="D673:D734" si="133">YEARFRAC(C673,B673)</f>
        <v>0.46944444444444444</v>
      </c>
      <c r="E673" s="3">
        <f t="shared" ref="E673:E734" si="134">YEAR(B673)</f>
        <v>2010</v>
      </c>
      <c r="F673" s="3">
        <f t="shared" ref="F673:F734" si="135">MONTH(B673)</f>
        <v>6</v>
      </c>
      <c r="G673" s="3">
        <f t="shared" ref="G673:G734" si="136">DAY(B673)</f>
        <v>20</v>
      </c>
      <c r="H673" s="3">
        <f t="shared" ref="H673:H734" si="137">HOUR(B673)</f>
        <v>14</v>
      </c>
      <c r="I673" s="3">
        <f t="shared" ref="I673:I734" si="138">MINUTE(B673)</f>
        <v>46</v>
      </c>
      <c r="J673" s="3">
        <f t="shared" ref="J673:J734" si="139">WEEKDAY(B673,1)</f>
        <v>1</v>
      </c>
      <c r="K673" s="3" t="str">
        <f>IF(AND(D673&gt;='Season Lookup'!$D$15,D673&lt;'Season Lookup'!$D$16),"Spring",IF(AND(D673&gt;='Season Lookup'!$D$16,D673&lt;'Season Lookup'!$D$17),"Summer",IF(AND(D673&gt;='Season Lookup'!$D$17,D673&lt;'Season Lookup'!$D$18),"Fall",IF(OR(D673&gt;='Season Lookup'!$D$18,D673&lt;'Season Lookup'!$D$15),"Winter"))))</f>
        <v>Spring</v>
      </c>
      <c r="L673" s="3" t="str">
        <f>VLOOKUP(F673,'Season Lookup'!$A$1:$B$13,2,0)</f>
        <v>Summer</v>
      </c>
      <c r="M673" t="s">
        <v>48</v>
      </c>
      <c r="N673" t="s">
        <v>13</v>
      </c>
      <c r="O673" t="s">
        <v>23</v>
      </c>
      <c r="P673" t="str">
        <f t="shared" ref="P673:P734" si="140">IF(OR(N673="Auto",O673="Auto"),"Yes",IF(OR(N673="Taxi",O673="Taxi"),"Yes",IF(OR(N673="Truck",O673="Truck"),"Yes",IF(OR(N673="Van",O673="Van"),"Yes","No"))))</f>
        <v>Yes</v>
      </c>
      <c r="Q673" t="str">
        <f t="shared" ref="Q673:Q734" si="141">IF(OR(N673="Bicycle",O673="Bicycle"),"Yes","No")</f>
        <v>No</v>
      </c>
      <c r="R673" t="str">
        <f t="shared" ref="R673:R734" si="142">IF(OR(N673="Pedestrian",O673="Pedestrian"),"Yes","No")</f>
        <v>No</v>
      </c>
      <c r="T673" t="s">
        <v>146</v>
      </c>
      <c r="U673" t="s">
        <v>260</v>
      </c>
      <c r="V673" t="str">
        <f t="shared" ref="V673:V734" si="143">IF(ISBLANK(S673),"Intersection","Non Intersection")</f>
        <v>Intersection</v>
      </c>
      <c r="W673" t="s">
        <v>1331</v>
      </c>
      <c r="X673">
        <v>42.368965000000003</v>
      </c>
      <c r="Y673">
        <v>-71.080324000000005</v>
      </c>
      <c r="Z673" t="s">
        <v>545</v>
      </c>
    </row>
    <row r="674" spans="1:26">
      <c r="A674">
        <v>24368</v>
      </c>
      <c r="B674" s="1">
        <v>40349.927083333336</v>
      </c>
      <c r="C674" s="1">
        <f t="shared" si="132"/>
        <v>40179</v>
      </c>
      <c r="D674" s="4">
        <f t="shared" si="133"/>
        <v>0.46944444444444444</v>
      </c>
      <c r="E674" s="3">
        <f t="shared" si="134"/>
        <v>2010</v>
      </c>
      <c r="F674" s="3">
        <f t="shared" si="135"/>
        <v>6</v>
      </c>
      <c r="G674" s="3">
        <f t="shared" si="136"/>
        <v>20</v>
      </c>
      <c r="H674" s="3">
        <f t="shared" si="137"/>
        <v>22</v>
      </c>
      <c r="I674" s="3">
        <f t="shared" si="138"/>
        <v>15</v>
      </c>
      <c r="J674" s="3">
        <f t="shared" si="139"/>
        <v>1</v>
      </c>
      <c r="K674" s="3" t="str">
        <f>IF(AND(D674&gt;='Season Lookup'!$D$15,D674&lt;'Season Lookup'!$D$16),"Spring",IF(AND(D674&gt;='Season Lookup'!$D$16,D674&lt;'Season Lookup'!$D$17),"Summer",IF(AND(D674&gt;='Season Lookup'!$D$17,D674&lt;'Season Lookup'!$D$18),"Fall",IF(OR(D674&gt;='Season Lookup'!$D$18,D674&lt;'Season Lookup'!$D$15),"Winter"))))</f>
        <v>Spring</v>
      </c>
      <c r="L674" s="3" t="str">
        <f>VLOOKUP(F674,'Season Lookup'!$A$1:$B$13,2,0)</f>
        <v>Summer</v>
      </c>
      <c r="M674" t="s">
        <v>48</v>
      </c>
      <c r="N674" t="s">
        <v>13</v>
      </c>
      <c r="O674" t="s">
        <v>13</v>
      </c>
      <c r="P674" t="str">
        <f t="shared" si="140"/>
        <v>Yes</v>
      </c>
      <c r="Q674" t="str">
        <f t="shared" si="141"/>
        <v>No</v>
      </c>
      <c r="R674" t="str">
        <f t="shared" si="142"/>
        <v>No</v>
      </c>
      <c r="T674" t="s">
        <v>14</v>
      </c>
      <c r="U674" t="s">
        <v>94</v>
      </c>
      <c r="V674" t="str">
        <f t="shared" si="143"/>
        <v>Intersection</v>
      </c>
      <c r="W674" t="s">
        <v>95</v>
      </c>
      <c r="X674">
        <v>42.381853</v>
      </c>
      <c r="Y674">
        <v>-71.119722999999993</v>
      </c>
      <c r="Z674" t="s">
        <v>96</v>
      </c>
    </row>
    <row r="675" spans="1:26">
      <c r="A675">
        <v>24372</v>
      </c>
      <c r="B675" s="1">
        <v>40349.708333333336</v>
      </c>
      <c r="C675" s="1">
        <f t="shared" si="132"/>
        <v>40179</v>
      </c>
      <c r="D675" s="4">
        <f t="shared" si="133"/>
        <v>0.46944444444444444</v>
      </c>
      <c r="E675" s="3">
        <f t="shared" si="134"/>
        <v>2010</v>
      </c>
      <c r="F675" s="3">
        <f t="shared" si="135"/>
        <v>6</v>
      </c>
      <c r="G675" s="3">
        <f t="shared" si="136"/>
        <v>20</v>
      </c>
      <c r="H675" s="3">
        <f t="shared" si="137"/>
        <v>17</v>
      </c>
      <c r="I675" s="3">
        <f t="shared" si="138"/>
        <v>0</v>
      </c>
      <c r="J675" s="3">
        <f t="shared" si="139"/>
        <v>1</v>
      </c>
      <c r="K675" s="3" t="str">
        <f>IF(AND(D675&gt;='Season Lookup'!$D$15,D675&lt;'Season Lookup'!$D$16),"Spring",IF(AND(D675&gt;='Season Lookup'!$D$16,D675&lt;'Season Lookup'!$D$17),"Summer",IF(AND(D675&gt;='Season Lookup'!$D$17,D675&lt;'Season Lookup'!$D$18),"Fall",IF(OR(D675&gt;='Season Lookup'!$D$18,D675&lt;'Season Lookup'!$D$15),"Winter"))))</f>
        <v>Spring</v>
      </c>
      <c r="L675" s="3" t="str">
        <f>VLOOKUP(F675,'Season Lookup'!$A$1:$B$13,2,0)</f>
        <v>Summer</v>
      </c>
      <c r="M675" t="s">
        <v>48</v>
      </c>
      <c r="N675" t="s">
        <v>13</v>
      </c>
      <c r="O675" t="s">
        <v>619</v>
      </c>
      <c r="P675" t="str">
        <f t="shared" si="140"/>
        <v>Yes</v>
      </c>
      <c r="Q675" t="str">
        <f t="shared" si="141"/>
        <v>No</v>
      </c>
      <c r="R675" t="str">
        <f t="shared" si="142"/>
        <v>No</v>
      </c>
      <c r="T675" t="s">
        <v>185</v>
      </c>
      <c r="U675" t="s">
        <v>449</v>
      </c>
      <c r="V675" t="str">
        <f t="shared" si="143"/>
        <v>Intersection</v>
      </c>
      <c r="W675" t="s">
        <v>729</v>
      </c>
      <c r="X675">
        <v>42.375973999999999</v>
      </c>
      <c r="Y675">
        <v>-71.120982999999995</v>
      </c>
      <c r="Z675" t="s">
        <v>730</v>
      </c>
    </row>
    <row r="676" spans="1:26">
      <c r="A676">
        <v>24365</v>
      </c>
      <c r="B676" s="1">
        <v>40350.395833333336</v>
      </c>
      <c r="C676" s="1">
        <f t="shared" si="132"/>
        <v>40179</v>
      </c>
      <c r="D676" s="4">
        <f t="shared" si="133"/>
        <v>0.47222222222222221</v>
      </c>
      <c r="E676" s="3">
        <f t="shared" si="134"/>
        <v>2010</v>
      </c>
      <c r="F676" s="3">
        <f t="shared" si="135"/>
        <v>6</v>
      </c>
      <c r="G676" s="3">
        <f t="shared" si="136"/>
        <v>21</v>
      </c>
      <c r="H676" s="3">
        <f t="shared" si="137"/>
        <v>9</v>
      </c>
      <c r="I676" s="3">
        <f t="shared" si="138"/>
        <v>30</v>
      </c>
      <c r="J676" s="3">
        <f t="shared" si="139"/>
        <v>2</v>
      </c>
      <c r="K676" s="3" t="str">
        <f>IF(AND(D676&gt;='Season Lookup'!$D$15,D676&lt;'Season Lookup'!$D$16),"Spring",IF(AND(D676&gt;='Season Lookup'!$D$16,D676&lt;'Season Lookup'!$D$17),"Summer",IF(AND(D676&gt;='Season Lookup'!$D$17,D676&lt;'Season Lookup'!$D$18),"Fall",IF(OR(D676&gt;='Season Lookup'!$D$18,D676&lt;'Season Lookup'!$D$15),"Winter"))))</f>
        <v>Summer</v>
      </c>
      <c r="L676" s="3" t="str">
        <f>VLOOKUP(F676,'Season Lookup'!$A$1:$B$13,2,0)</f>
        <v>Summer</v>
      </c>
      <c r="M676" t="s">
        <v>56</v>
      </c>
      <c r="N676" t="s">
        <v>13</v>
      </c>
      <c r="O676" t="s">
        <v>13</v>
      </c>
      <c r="P676" t="str">
        <f t="shared" si="140"/>
        <v>Yes</v>
      </c>
      <c r="Q676" t="str">
        <f t="shared" si="141"/>
        <v>No</v>
      </c>
      <c r="R676" t="str">
        <f t="shared" si="142"/>
        <v>No</v>
      </c>
      <c r="T676" t="s">
        <v>198</v>
      </c>
      <c r="U676" t="s">
        <v>42</v>
      </c>
      <c r="V676" t="str">
        <f t="shared" si="143"/>
        <v>Intersection</v>
      </c>
      <c r="W676" t="s">
        <v>285</v>
      </c>
      <c r="X676">
        <v>42.370091000000002</v>
      </c>
      <c r="Y676">
        <v>-71.113336000000004</v>
      </c>
      <c r="Z676" t="s">
        <v>286</v>
      </c>
    </row>
    <row r="677" spans="1:26">
      <c r="A677">
        <v>24366</v>
      </c>
      <c r="B677" s="1">
        <v>40350.479155092595</v>
      </c>
      <c r="C677" s="1">
        <f t="shared" si="132"/>
        <v>40179</v>
      </c>
      <c r="D677" s="4">
        <f t="shared" si="133"/>
        <v>0.47222222222222221</v>
      </c>
      <c r="E677" s="3">
        <f t="shared" si="134"/>
        <v>2010</v>
      </c>
      <c r="F677" s="3">
        <f t="shared" si="135"/>
        <v>6</v>
      </c>
      <c r="G677" s="3">
        <f t="shared" si="136"/>
        <v>21</v>
      </c>
      <c r="H677" s="3">
        <f t="shared" si="137"/>
        <v>11</v>
      </c>
      <c r="I677" s="3">
        <f t="shared" si="138"/>
        <v>29</v>
      </c>
      <c r="J677" s="3">
        <f t="shared" si="139"/>
        <v>2</v>
      </c>
      <c r="K677" s="3" t="str">
        <f>IF(AND(D677&gt;='Season Lookup'!$D$15,D677&lt;'Season Lookup'!$D$16),"Spring",IF(AND(D677&gt;='Season Lookup'!$D$16,D677&lt;'Season Lookup'!$D$17),"Summer",IF(AND(D677&gt;='Season Lookup'!$D$17,D677&lt;'Season Lookup'!$D$18),"Fall",IF(OR(D677&gt;='Season Lookup'!$D$18,D677&lt;'Season Lookup'!$D$15),"Winter"))))</f>
        <v>Summer</v>
      </c>
      <c r="L677" s="3" t="str">
        <f>VLOOKUP(F677,'Season Lookup'!$A$1:$B$13,2,0)</f>
        <v>Summer</v>
      </c>
      <c r="M677" t="s">
        <v>56</v>
      </c>
      <c r="N677" t="s">
        <v>13</v>
      </c>
      <c r="O677" t="s">
        <v>13</v>
      </c>
      <c r="P677" t="str">
        <f t="shared" si="140"/>
        <v>Yes</v>
      </c>
      <c r="Q677" t="str">
        <f t="shared" si="141"/>
        <v>No</v>
      </c>
      <c r="R677" t="str">
        <f t="shared" si="142"/>
        <v>No</v>
      </c>
      <c r="S677">
        <v>1920</v>
      </c>
      <c r="T677" t="s">
        <v>14</v>
      </c>
      <c r="U677" t="s">
        <v>1332</v>
      </c>
      <c r="V677" t="str">
        <f t="shared" si="143"/>
        <v>Non Intersection</v>
      </c>
      <c r="W677" t="s">
        <v>1333</v>
      </c>
      <c r="X677">
        <v>42.389043999999998</v>
      </c>
      <c r="Y677">
        <v>-71.119951</v>
      </c>
      <c r="Z677" t="s">
        <v>1334</v>
      </c>
    </row>
    <row r="678" spans="1:26">
      <c r="A678">
        <v>24367</v>
      </c>
      <c r="B678" s="1">
        <v>40350.78125</v>
      </c>
      <c r="C678" s="1">
        <f t="shared" si="132"/>
        <v>40179</v>
      </c>
      <c r="D678" s="4">
        <f t="shared" si="133"/>
        <v>0.47222222222222221</v>
      </c>
      <c r="E678" s="3">
        <f t="shared" si="134"/>
        <v>2010</v>
      </c>
      <c r="F678" s="3">
        <f t="shared" si="135"/>
        <v>6</v>
      </c>
      <c r="G678" s="3">
        <f t="shared" si="136"/>
        <v>21</v>
      </c>
      <c r="H678" s="3">
        <f t="shared" si="137"/>
        <v>18</v>
      </c>
      <c r="I678" s="3">
        <f t="shared" si="138"/>
        <v>45</v>
      </c>
      <c r="J678" s="3">
        <f t="shared" si="139"/>
        <v>2</v>
      </c>
      <c r="K678" s="3" t="str">
        <f>IF(AND(D678&gt;='Season Lookup'!$D$15,D678&lt;'Season Lookup'!$D$16),"Spring",IF(AND(D678&gt;='Season Lookup'!$D$16,D678&lt;'Season Lookup'!$D$17),"Summer",IF(AND(D678&gt;='Season Lookup'!$D$17,D678&lt;'Season Lookup'!$D$18),"Fall",IF(OR(D678&gt;='Season Lookup'!$D$18,D678&lt;'Season Lookup'!$D$15),"Winter"))))</f>
        <v>Summer</v>
      </c>
      <c r="L678" s="3" t="str">
        <f>VLOOKUP(F678,'Season Lookup'!$A$1:$B$13,2,0)</f>
        <v>Summer</v>
      </c>
      <c r="M678" t="s">
        <v>56</v>
      </c>
      <c r="N678" t="s">
        <v>13</v>
      </c>
      <c r="O678" t="s">
        <v>23</v>
      </c>
      <c r="P678" t="str">
        <f t="shared" si="140"/>
        <v>Yes</v>
      </c>
      <c r="Q678" t="str">
        <f t="shared" si="141"/>
        <v>No</v>
      </c>
      <c r="R678" t="str">
        <f t="shared" si="142"/>
        <v>No</v>
      </c>
      <c r="S678">
        <v>679</v>
      </c>
      <c r="T678" t="s">
        <v>186</v>
      </c>
      <c r="V678" t="str">
        <f t="shared" si="143"/>
        <v>Non Intersection</v>
      </c>
      <c r="W678" t="s">
        <v>1335</v>
      </c>
      <c r="X678">
        <v>42.390376000000003</v>
      </c>
      <c r="Y678">
        <v>-71.150384000000003</v>
      </c>
      <c r="Z678" t="s">
        <v>1336</v>
      </c>
    </row>
    <row r="679" spans="1:26">
      <c r="A679">
        <v>24371</v>
      </c>
      <c r="B679" s="1">
        <v>40350.333333333336</v>
      </c>
      <c r="C679" s="1">
        <f t="shared" si="132"/>
        <v>40179</v>
      </c>
      <c r="D679" s="4">
        <f t="shared" si="133"/>
        <v>0.47222222222222221</v>
      </c>
      <c r="E679" s="3">
        <f t="shared" si="134"/>
        <v>2010</v>
      </c>
      <c r="F679" s="3">
        <f t="shared" si="135"/>
        <v>6</v>
      </c>
      <c r="G679" s="3">
        <f t="shared" si="136"/>
        <v>21</v>
      </c>
      <c r="H679" s="3">
        <f t="shared" si="137"/>
        <v>8</v>
      </c>
      <c r="I679" s="3">
        <f t="shared" si="138"/>
        <v>0</v>
      </c>
      <c r="J679" s="3">
        <f t="shared" si="139"/>
        <v>2</v>
      </c>
      <c r="K679" s="3" t="str">
        <f>IF(AND(D679&gt;='Season Lookup'!$D$15,D679&lt;'Season Lookup'!$D$16),"Spring",IF(AND(D679&gt;='Season Lookup'!$D$16,D679&lt;'Season Lookup'!$D$17),"Summer",IF(AND(D679&gt;='Season Lookup'!$D$17,D679&lt;'Season Lookup'!$D$18),"Fall",IF(OR(D679&gt;='Season Lookup'!$D$18,D679&lt;'Season Lookup'!$D$15),"Winter"))))</f>
        <v>Summer</v>
      </c>
      <c r="L679" s="3" t="str">
        <f>VLOOKUP(F679,'Season Lookup'!$A$1:$B$13,2,0)</f>
        <v>Summer</v>
      </c>
      <c r="M679" t="s">
        <v>56</v>
      </c>
      <c r="N679" t="s">
        <v>13</v>
      </c>
      <c r="O679" t="s">
        <v>13</v>
      </c>
      <c r="P679" t="str">
        <f t="shared" si="140"/>
        <v>Yes</v>
      </c>
      <c r="Q679" t="str">
        <f t="shared" si="141"/>
        <v>No</v>
      </c>
      <c r="R679" t="str">
        <f t="shared" si="142"/>
        <v>No</v>
      </c>
      <c r="T679" t="s">
        <v>15</v>
      </c>
      <c r="U679" t="s">
        <v>561</v>
      </c>
      <c r="V679" t="str">
        <f t="shared" si="143"/>
        <v>Intersection</v>
      </c>
      <c r="W679" t="s">
        <v>1337</v>
      </c>
      <c r="X679">
        <v>42.393416999999999</v>
      </c>
      <c r="Y679">
        <v>-71.132048999999995</v>
      </c>
      <c r="Z679" t="s">
        <v>1338</v>
      </c>
    </row>
    <row r="680" spans="1:26">
      <c r="A680">
        <v>24374</v>
      </c>
      <c r="B680" s="1">
        <v>40350.899293981478</v>
      </c>
      <c r="C680" s="1">
        <f t="shared" si="132"/>
        <v>40179</v>
      </c>
      <c r="D680" s="4">
        <f t="shared" si="133"/>
        <v>0.47222222222222221</v>
      </c>
      <c r="E680" s="3">
        <f t="shared" si="134"/>
        <v>2010</v>
      </c>
      <c r="F680" s="3">
        <f t="shared" si="135"/>
        <v>6</v>
      </c>
      <c r="G680" s="3">
        <f t="shared" si="136"/>
        <v>21</v>
      </c>
      <c r="H680" s="3">
        <f t="shared" si="137"/>
        <v>21</v>
      </c>
      <c r="I680" s="3">
        <f t="shared" si="138"/>
        <v>34</v>
      </c>
      <c r="J680" s="3">
        <f t="shared" si="139"/>
        <v>2</v>
      </c>
      <c r="K680" s="3" t="str">
        <f>IF(AND(D680&gt;='Season Lookup'!$D$15,D680&lt;'Season Lookup'!$D$16),"Spring",IF(AND(D680&gt;='Season Lookup'!$D$16,D680&lt;'Season Lookup'!$D$17),"Summer",IF(AND(D680&gt;='Season Lookup'!$D$17,D680&lt;'Season Lookup'!$D$18),"Fall",IF(OR(D680&gt;='Season Lookup'!$D$18,D680&lt;'Season Lookup'!$D$15),"Winter"))))</f>
        <v>Summer</v>
      </c>
      <c r="L680" s="3" t="str">
        <f>VLOOKUP(F680,'Season Lookup'!$A$1:$B$13,2,0)</f>
        <v>Summer</v>
      </c>
      <c r="M680" t="s">
        <v>56</v>
      </c>
      <c r="N680" t="s">
        <v>13</v>
      </c>
      <c r="O680" t="s">
        <v>13</v>
      </c>
      <c r="P680" t="str">
        <f t="shared" si="140"/>
        <v>Yes</v>
      </c>
      <c r="Q680" t="str">
        <f t="shared" si="141"/>
        <v>No</v>
      </c>
      <c r="R680" t="str">
        <f t="shared" si="142"/>
        <v>No</v>
      </c>
      <c r="S680">
        <v>85</v>
      </c>
      <c r="T680" t="s">
        <v>316</v>
      </c>
      <c r="V680" t="str">
        <f t="shared" si="143"/>
        <v>Non Intersection</v>
      </c>
      <c r="W680" t="s">
        <v>1339</v>
      </c>
      <c r="X680">
        <v>42.365617999999998</v>
      </c>
      <c r="Y680">
        <v>-71.101780000000005</v>
      </c>
      <c r="Z680" t="s">
        <v>1340</v>
      </c>
    </row>
    <row r="681" spans="1:26">
      <c r="A681">
        <v>24377</v>
      </c>
      <c r="B681" s="1">
        <v>40351.708333333336</v>
      </c>
      <c r="C681" s="1">
        <f t="shared" si="132"/>
        <v>40179</v>
      </c>
      <c r="D681" s="4">
        <f t="shared" si="133"/>
        <v>0.47499999999999998</v>
      </c>
      <c r="E681" s="3">
        <f t="shared" si="134"/>
        <v>2010</v>
      </c>
      <c r="F681" s="3">
        <f t="shared" si="135"/>
        <v>6</v>
      </c>
      <c r="G681" s="3">
        <f t="shared" si="136"/>
        <v>22</v>
      </c>
      <c r="H681" s="3">
        <f t="shared" si="137"/>
        <v>17</v>
      </c>
      <c r="I681" s="3">
        <f t="shared" si="138"/>
        <v>0</v>
      </c>
      <c r="J681" s="3">
        <f t="shared" si="139"/>
        <v>3</v>
      </c>
      <c r="K681" s="3" t="str">
        <f>IF(AND(D681&gt;='Season Lookup'!$D$15,D681&lt;'Season Lookup'!$D$16),"Spring",IF(AND(D681&gt;='Season Lookup'!$D$16,D681&lt;'Season Lookup'!$D$17),"Summer",IF(AND(D681&gt;='Season Lookup'!$D$17,D681&lt;'Season Lookup'!$D$18),"Fall",IF(OR(D681&gt;='Season Lookup'!$D$18,D681&lt;'Season Lookup'!$D$15),"Winter"))))</f>
        <v>Summer</v>
      </c>
      <c r="L681" s="3" t="str">
        <f>VLOOKUP(F681,'Season Lookup'!$A$1:$B$13,2,0)</f>
        <v>Summer</v>
      </c>
      <c r="M681" t="s">
        <v>73</v>
      </c>
      <c r="N681" t="s">
        <v>13</v>
      </c>
      <c r="O681" t="s">
        <v>23</v>
      </c>
      <c r="P681" t="str">
        <f t="shared" si="140"/>
        <v>Yes</v>
      </c>
      <c r="Q681" t="str">
        <f t="shared" si="141"/>
        <v>No</v>
      </c>
      <c r="R681" t="str">
        <f t="shared" si="142"/>
        <v>No</v>
      </c>
      <c r="S681">
        <v>28</v>
      </c>
      <c r="T681" t="s">
        <v>1341</v>
      </c>
      <c r="V681" t="str">
        <f t="shared" si="143"/>
        <v>Non Intersection</v>
      </c>
      <c r="W681" t="s">
        <v>1342</v>
      </c>
      <c r="X681">
        <v>42.398788000000003</v>
      </c>
      <c r="Y681">
        <v>-71.129772000000003</v>
      </c>
      <c r="Z681" t="s">
        <v>1343</v>
      </c>
    </row>
    <row r="682" spans="1:26">
      <c r="A682">
        <v>24375</v>
      </c>
      <c r="B682" s="1">
        <v>40352.840960648151</v>
      </c>
      <c r="C682" s="1">
        <f t="shared" si="132"/>
        <v>40179</v>
      </c>
      <c r="D682" s="4">
        <f t="shared" si="133"/>
        <v>0.4777777777777778</v>
      </c>
      <c r="E682" s="3">
        <f t="shared" si="134"/>
        <v>2010</v>
      </c>
      <c r="F682" s="3">
        <f t="shared" si="135"/>
        <v>6</v>
      </c>
      <c r="G682" s="3">
        <f t="shared" si="136"/>
        <v>23</v>
      </c>
      <c r="H682" s="3">
        <f t="shared" si="137"/>
        <v>20</v>
      </c>
      <c r="I682" s="3">
        <f t="shared" si="138"/>
        <v>10</v>
      </c>
      <c r="J682" s="3">
        <f t="shared" si="139"/>
        <v>4</v>
      </c>
      <c r="K682" s="3" t="str">
        <f>IF(AND(D682&gt;='Season Lookup'!$D$15,D682&lt;'Season Lookup'!$D$16),"Spring",IF(AND(D682&gt;='Season Lookup'!$D$16,D682&lt;'Season Lookup'!$D$17),"Summer",IF(AND(D682&gt;='Season Lookup'!$D$17,D682&lt;'Season Lookup'!$D$18),"Fall",IF(OR(D682&gt;='Season Lookup'!$D$18,D682&lt;'Season Lookup'!$D$15),"Winter"))))</f>
        <v>Summer</v>
      </c>
      <c r="L682" s="3" t="str">
        <f>VLOOKUP(F682,'Season Lookup'!$A$1:$B$13,2,0)</f>
        <v>Summer</v>
      </c>
      <c r="M682" t="s">
        <v>82</v>
      </c>
      <c r="N682" t="s">
        <v>13</v>
      </c>
      <c r="O682" t="s">
        <v>13</v>
      </c>
      <c r="P682" t="str">
        <f t="shared" si="140"/>
        <v>Yes</v>
      </c>
      <c r="Q682" t="str">
        <f t="shared" si="141"/>
        <v>No</v>
      </c>
      <c r="R682" t="str">
        <f t="shared" si="142"/>
        <v>No</v>
      </c>
      <c r="T682" t="s">
        <v>993</v>
      </c>
      <c r="U682" t="s">
        <v>698</v>
      </c>
      <c r="V682" t="str">
        <f t="shared" si="143"/>
        <v>Intersection</v>
      </c>
      <c r="W682" t="s">
        <v>1344</v>
      </c>
      <c r="X682">
        <v>42.370061</v>
      </c>
      <c r="Y682">
        <v>-71.083466000000001</v>
      </c>
      <c r="Z682" t="s">
        <v>1345</v>
      </c>
    </row>
    <row r="683" spans="1:26">
      <c r="A683">
        <v>24376</v>
      </c>
      <c r="B683" s="1">
        <v>40352.854155092595</v>
      </c>
      <c r="C683" s="1">
        <f t="shared" si="132"/>
        <v>40179</v>
      </c>
      <c r="D683" s="4">
        <f t="shared" si="133"/>
        <v>0.4777777777777778</v>
      </c>
      <c r="E683" s="3">
        <f t="shared" si="134"/>
        <v>2010</v>
      </c>
      <c r="F683" s="3">
        <f t="shared" si="135"/>
        <v>6</v>
      </c>
      <c r="G683" s="3">
        <f t="shared" si="136"/>
        <v>23</v>
      </c>
      <c r="H683" s="3">
        <f t="shared" si="137"/>
        <v>20</v>
      </c>
      <c r="I683" s="3">
        <f t="shared" si="138"/>
        <v>29</v>
      </c>
      <c r="J683" s="3">
        <f t="shared" si="139"/>
        <v>4</v>
      </c>
      <c r="K683" s="3" t="str">
        <f>IF(AND(D683&gt;='Season Lookup'!$D$15,D683&lt;'Season Lookup'!$D$16),"Spring",IF(AND(D683&gt;='Season Lookup'!$D$16,D683&lt;'Season Lookup'!$D$17),"Summer",IF(AND(D683&gt;='Season Lookup'!$D$17,D683&lt;'Season Lookup'!$D$18),"Fall",IF(OR(D683&gt;='Season Lookup'!$D$18,D683&lt;'Season Lookup'!$D$15),"Winter"))))</f>
        <v>Summer</v>
      </c>
      <c r="L683" s="3" t="str">
        <f>VLOOKUP(F683,'Season Lookup'!$A$1:$B$13,2,0)</f>
        <v>Summer</v>
      </c>
      <c r="M683" t="s">
        <v>82</v>
      </c>
      <c r="N683" t="s">
        <v>13</v>
      </c>
      <c r="O683" t="s">
        <v>18</v>
      </c>
      <c r="P683" t="str">
        <f t="shared" si="140"/>
        <v>Yes</v>
      </c>
      <c r="Q683" t="str">
        <f t="shared" si="141"/>
        <v>No</v>
      </c>
      <c r="R683" t="str">
        <f t="shared" si="142"/>
        <v>No</v>
      </c>
      <c r="T683" t="s">
        <v>105</v>
      </c>
      <c r="U683" t="s">
        <v>79</v>
      </c>
      <c r="V683" t="str">
        <f t="shared" si="143"/>
        <v>Intersection</v>
      </c>
      <c r="W683" t="s">
        <v>1346</v>
      </c>
      <c r="X683">
        <v>42.363981000000003</v>
      </c>
      <c r="Y683">
        <v>-71.087416000000005</v>
      </c>
      <c r="Z683" t="s">
        <v>1347</v>
      </c>
    </row>
    <row r="684" spans="1:26">
      <c r="A684">
        <v>24382</v>
      </c>
      <c r="B684" s="1">
        <v>40352.427083333336</v>
      </c>
      <c r="C684" s="1">
        <f t="shared" si="132"/>
        <v>40179</v>
      </c>
      <c r="D684" s="4">
        <f t="shared" si="133"/>
        <v>0.4777777777777778</v>
      </c>
      <c r="E684" s="3">
        <f t="shared" si="134"/>
        <v>2010</v>
      </c>
      <c r="F684" s="3">
        <f t="shared" si="135"/>
        <v>6</v>
      </c>
      <c r="G684" s="3">
        <f t="shared" si="136"/>
        <v>23</v>
      </c>
      <c r="H684" s="3">
        <f t="shared" si="137"/>
        <v>10</v>
      </c>
      <c r="I684" s="3">
        <f t="shared" si="138"/>
        <v>15</v>
      </c>
      <c r="J684" s="3">
        <f t="shared" si="139"/>
        <v>4</v>
      </c>
      <c r="K684" s="3" t="str">
        <f>IF(AND(D684&gt;='Season Lookup'!$D$15,D684&lt;'Season Lookup'!$D$16),"Spring",IF(AND(D684&gt;='Season Lookup'!$D$16,D684&lt;'Season Lookup'!$D$17),"Summer",IF(AND(D684&gt;='Season Lookup'!$D$17,D684&lt;'Season Lookup'!$D$18),"Fall",IF(OR(D684&gt;='Season Lookup'!$D$18,D684&lt;'Season Lookup'!$D$15),"Winter"))))</f>
        <v>Summer</v>
      </c>
      <c r="L684" s="3" t="str">
        <f>VLOOKUP(F684,'Season Lookup'!$A$1:$B$13,2,0)</f>
        <v>Summer</v>
      </c>
      <c r="M684" t="s">
        <v>82</v>
      </c>
      <c r="N684" t="s">
        <v>13</v>
      </c>
      <c r="O684" t="s">
        <v>23</v>
      </c>
      <c r="P684" t="str">
        <f t="shared" si="140"/>
        <v>Yes</v>
      </c>
      <c r="Q684" t="str">
        <f t="shared" si="141"/>
        <v>No</v>
      </c>
      <c r="R684" t="str">
        <f t="shared" si="142"/>
        <v>No</v>
      </c>
      <c r="S684">
        <v>22</v>
      </c>
      <c r="T684" t="s">
        <v>1348</v>
      </c>
      <c r="V684" t="str">
        <f t="shared" si="143"/>
        <v>Non Intersection</v>
      </c>
      <c r="W684" t="s">
        <v>1349</v>
      </c>
      <c r="X684">
        <v>42.383454</v>
      </c>
      <c r="Y684">
        <v>-71.126607000000007</v>
      </c>
      <c r="Z684" t="s">
        <v>1350</v>
      </c>
    </row>
    <row r="685" spans="1:26">
      <c r="A685">
        <v>24378</v>
      </c>
      <c r="B685" s="1">
        <v>40353.583333333336</v>
      </c>
      <c r="C685" s="1">
        <f t="shared" si="132"/>
        <v>40179</v>
      </c>
      <c r="D685" s="4">
        <f t="shared" si="133"/>
        <v>0.48055555555555557</v>
      </c>
      <c r="E685" s="3">
        <f t="shared" si="134"/>
        <v>2010</v>
      </c>
      <c r="F685" s="3">
        <f t="shared" si="135"/>
        <v>6</v>
      </c>
      <c r="G685" s="3">
        <f t="shared" si="136"/>
        <v>24</v>
      </c>
      <c r="H685" s="3">
        <f t="shared" si="137"/>
        <v>14</v>
      </c>
      <c r="I685" s="3">
        <f t="shared" si="138"/>
        <v>0</v>
      </c>
      <c r="J685" s="3">
        <f t="shared" si="139"/>
        <v>5</v>
      </c>
      <c r="K685" s="3" t="str">
        <f>IF(AND(D685&gt;='Season Lookup'!$D$15,D685&lt;'Season Lookup'!$D$16),"Spring",IF(AND(D685&gt;='Season Lookup'!$D$16,D685&lt;'Season Lookup'!$D$17),"Summer",IF(AND(D685&gt;='Season Lookup'!$D$17,D685&lt;'Season Lookup'!$D$18),"Fall",IF(OR(D685&gt;='Season Lookup'!$D$18,D685&lt;'Season Lookup'!$D$15),"Winter"))))</f>
        <v>Summer</v>
      </c>
      <c r="L685" s="3" t="str">
        <f>VLOOKUP(F685,'Season Lookup'!$A$1:$B$13,2,0)</f>
        <v>Summer</v>
      </c>
      <c r="M685" t="s">
        <v>78</v>
      </c>
      <c r="N685" t="s">
        <v>13</v>
      </c>
      <c r="O685" t="s">
        <v>132</v>
      </c>
      <c r="P685" t="str">
        <f t="shared" si="140"/>
        <v>Yes</v>
      </c>
      <c r="Q685" t="str">
        <f t="shared" si="141"/>
        <v>Yes</v>
      </c>
      <c r="R685" t="str">
        <f t="shared" si="142"/>
        <v>No</v>
      </c>
      <c r="T685" t="s">
        <v>142</v>
      </c>
      <c r="U685" t="s">
        <v>1351</v>
      </c>
      <c r="V685" t="str">
        <f t="shared" si="143"/>
        <v>Intersection</v>
      </c>
      <c r="W685" t="s">
        <v>1352</v>
      </c>
      <c r="X685">
        <v>42.381520999999999</v>
      </c>
      <c r="Y685">
        <v>-71.134101999999999</v>
      </c>
      <c r="Z685" t="s">
        <v>1330</v>
      </c>
    </row>
    <row r="686" spans="1:26">
      <c r="A686">
        <v>24383</v>
      </c>
      <c r="B686" s="1">
        <v>40353.59375</v>
      </c>
      <c r="C686" s="1">
        <f t="shared" si="132"/>
        <v>40179</v>
      </c>
      <c r="D686" s="4">
        <f t="shared" si="133"/>
        <v>0.48055555555555557</v>
      </c>
      <c r="E686" s="3">
        <f t="shared" si="134"/>
        <v>2010</v>
      </c>
      <c r="F686" s="3">
        <f t="shared" si="135"/>
        <v>6</v>
      </c>
      <c r="G686" s="3">
        <f t="shared" si="136"/>
        <v>24</v>
      </c>
      <c r="H686" s="3">
        <f t="shared" si="137"/>
        <v>14</v>
      </c>
      <c r="I686" s="3">
        <f t="shared" si="138"/>
        <v>15</v>
      </c>
      <c r="J686" s="3">
        <f t="shared" si="139"/>
        <v>5</v>
      </c>
      <c r="K686" s="3" t="str">
        <f>IF(AND(D686&gt;='Season Lookup'!$D$15,D686&lt;'Season Lookup'!$D$16),"Spring",IF(AND(D686&gt;='Season Lookup'!$D$16,D686&lt;'Season Lookup'!$D$17),"Summer",IF(AND(D686&gt;='Season Lookup'!$D$17,D686&lt;'Season Lookup'!$D$18),"Fall",IF(OR(D686&gt;='Season Lookup'!$D$18,D686&lt;'Season Lookup'!$D$15),"Winter"))))</f>
        <v>Summer</v>
      </c>
      <c r="L686" s="3" t="str">
        <f>VLOOKUP(F686,'Season Lookup'!$A$1:$B$13,2,0)</f>
        <v>Summer</v>
      </c>
      <c r="M686" t="s">
        <v>78</v>
      </c>
      <c r="N686" t="s">
        <v>13</v>
      </c>
      <c r="O686" t="s">
        <v>13</v>
      </c>
      <c r="P686" t="str">
        <f t="shared" si="140"/>
        <v>Yes</v>
      </c>
      <c r="Q686" t="str">
        <f t="shared" si="141"/>
        <v>No</v>
      </c>
      <c r="R686" t="str">
        <f t="shared" si="142"/>
        <v>No</v>
      </c>
      <c r="T686" t="s">
        <v>291</v>
      </c>
      <c r="U686" t="s">
        <v>1353</v>
      </c>
      <c r="V686" t="str">
        <f t="shared" si="143"/>
        <v>Intersection</v>
      </c>
      <c r="W686" t="s">
        <v>1354</v>
      </c>
      <c r="X686">
        <v>42.384532</v>
      </c>
      <c r="Y686">
        <v>-71.125864000000007</v>
      </c>
      <c r="Z686" t="s">
        <v>1355</v>
      </c>
    </row>
    <row r="687" spans="1:26">
      <c r="A687">
        <v>24384</v>
      </c>
      <c r="B687" s="1">
        <v>40353.90902777778</v>
      </c>
      <c r="C687" s="1">
        <f t="shared" si="132"/>
        <v>40179</v>
      </c>
      <c r="D687" s="4">
        <f t="shared" si="133"/>
        <v>0.48055555555555557</v>
      </c>
      <c r="E687" s="3">
        <f t="shared" si="134"/>
        <v>2010</v>
      </c>
      <c r="F687" s="3">
        <f t="shared" si="135"/>
        <v>6</v>
      </c>
      <c r="G687" s="3">
        <f t="shared" si="136"/>
        <v>24</v>
      </c>
      <c r="H687" s="3">
        <f t="shared" si="137"/>
        <v>21</v>
      </c>
      <c r="I687" s="3">
        <f t="shared" si="138"/>
        <v>49</v>
      </c>
      <c r="J687" s="3">
        <f t="shared" si="139"/>
        <v>5</v>
      </c>
      <c r="K687" s="3" t="str">
        <f>IF(AND(D687&gt;='Season Lookup'!$D$15,D687&lt;'Season Lookup'!$D$16),"Spring",IF(AND(D687&gt;='Season Lookup'!$D$16,D687&lt;'Season Lookup'!$D$17),"Summer",IF(AND(D687&gt;='Season Lookup'!$D$17,D687&lt;'Season Lookup'!$D$18),"Fall",IF(OR(D687&gt;='Season Lookup'!$D$18,D687&lt;'Season Lookup'!$D$15),"Winter"))))</f>
        <v>Summer</v>
      </c>
      <c r="L687" s="3" t="str">
        <f>VLOOKUP(F687,'Season Lookup'!$A$1:$B$13,2,0)</f>
        <v>Summer</v>
      </c>
      <c r="M687" t="s">
        <v>78</v>
      </c>
      <c r="N687" t="s">
        <v>13</v>
      </c>
      <c r="O687" t="s">
        <v>152</v>
      </c>
      <c r="P687" t="str">
        <f t="shared" si="140"/>
        <v>Yes</v>
      </c>
      <c r="Q687" t="str">
        <f t="shared" si="141"/>
        <v>No</v>
      </c>
      <c r="R687" t="str">
        <f t="shared" si="142"/>
        <v>Yes</v>
      </c>
      <c r="T687" t="s">
        <v>119</v>
      </c>
      <c r="U687" t="s">
        <v>958</v>
      </c>
      <c r="V687" t="str">
        <f t="shared" si="143"/>
        <v>Intersection</v>
      </c>
      <c r="W687" t="s">
        <v>959</v>
      </c>
      <c r="X687">
        <v>42.358977000000003</v>
      </c>
      <c r="Y687">
        <v>-71.100133999999997</v>
      </c>
      <c r="Z687" t="s">
        <v>960</v>
      </c>
    </row>
    <row r="688" spans="1:26">
      <c r="A688">
        <v>24398</v>
      </c>
      <c r="B688" s="1">
        <v>40353.445821759262</v>
      </c>
      <c r="C688" s="1">
        <f t="shared" si="132"/>
        <v>40179</v>
      </c>
      <c r="D688" s="4">
        <f t="shared" si="133"/>
        <v>0.48055555555555557</v>
      </c>
      <c r="E688" s="3">
        <f t="shared" si="134"/>
        <v>2010</v>
      </c>
      <c r="F688" s="3">
        <f t="shared" si="135"/>
        <v>6</v>
      </c>
      <c r="G688" s="3">
        <f t="shared" si="136"/>
        <v>24</v>
      </c>
      <c r="H688" s="3">
        <f t="shared" si="137"/>
        <v>10</v>
      </c>
      <c r="I688" s="3">
        <f t="shared" si="138"/>
        <v>41</v>
      </c>
      <c r="J688" s="3">
        <f t="shared" si="139"/>
        <v>5</v>
      </c>
      <c r="K688" s="3" t="str">
        <f>IF(AND(D688&gt;='Season Lookup'!$D$15,D688&lt;'Season Lookup'!$D$16),"Spring",IF(AND(D688&gt;='Season Lookup'!$D$16,D688&lt;'Season Lookup'!$D$17),"Summer",IF(AND(D688&gt;='Season Lookup'!$D$17,D688&lt;'Season Lookup'!$D$18),"Fall",IF(OR(D688&gt;='Season Lookup'!$D$18,D688&lt;'Season Lookup'!$D$15),"Winter"))))</f>
        <v>Summer</v>
      </c>
      <c r="L688" s="3" t="str">
        <f>VLOOKUP(F688,'Season Lookup'!$A$1:$B$13,2,0)</f>
        <v>Summer</v>
      </c>
      <c r="M688" t="s">
        <v>78</v>
      </c>
      <c r="N688" t="s">
        <v>13</v>
      </c>
      <c r="O688" t="s">
        <v>13</v>
      </c>
      <c r="P688" t="str">
        <f t="shared" si="140"/>
        <v>Yes</v>
      </c>
      <c r="Q688" t="str">
        <f t="shared" si="141"/>
        <v>No</v>
      </c>
      <c r="R688" t="str">
        <f t="shared" si="142"/>
        <v>No</v>
      </c>
      <c r="T688" t="s">
        <v>985</v>
      </c>
      <c r="U688" t="s">
        <v>587</v>
      </c>
      <c r="V688" t="str">
        <f t="shared" si="143"/>
        <v>Intersection</v>
      </c>
      <c r="W688" t="s">
        <v>1356</v>
      </c>
      <c r="X688">
        <v>42.369098000000001</v>
      </c>
      <c r="Y688">
        <v>-71.093102000000002</v>
      </c>
      <c r="Z688" t="s">
        <v>1357</v>
      </c>
    </row>
    <row r="689" spans="1:26">
      <c r="A689">
        <v>24379</v>
      </c>
      <c r="B689" s="1">
        <v>40354.932627314818</v>
      </c>
      <c r="C689" s="1">
        <f t="shared" si="132"/>
        <v>40179</v>
      </c>
      <c r="D689" s="4">
        <f t="shared" si="133"/>
        <v>0.48333333333333334</v>
      </c>
      <c r="E689" s="3">
        <f t="shared" si="134"/>
        <v>2010</v>
      </c>
      <c r="F689" s="3">
        <f t="shared" si="135"/>
        <v>6</v>
      </c>
      <c r="G689" s="3">
        <f t="shared" si="136"/>
        <v>25</v>
      </c>
      <c r="H689" s="3">
        <f t="shared" si="137"/>
        <v>22</v>
      </c>
      <c r="I689" s="3">
        <f t="shared" si="138"/>
        <v>22</v>
      </c>
      <c r="J689" s="3">
        <f t="shared" si="139"/>
        <v>6</v>
      </c>
      <c r="K689" s="3" t="str">
        <f>IF(AND(D689&gt;='Season Lookup'!$D$15,D689&lt;'Season Lookup'!$D$16),"Spring",IF(AND(D689&gt;='Season Lookup'!$D$16,D689&lt;'Season Lookup'!$D$17),"Summer",IF(AND(D689&gt;='Season Lookup'!$D$17,D689&lt;'Season Lookup'!$D$18),"Fall",IF(OR(D689&gt;='Season Lookup'!$D$18,D689&lt;'Season Lookup'!$D$15),"Winter"))))</f>
        <v>Summer</v>
      </c>
      <c r="L689" s="3" t="str">
        <f>VLOOKUP(F689,'Season Lookup'!$A$1:$B$13,2,0)</f>
        <v>Summer</v>
      </c>
      <c r="M689" t="s">
        <v>12</v>
      </c>
      <c r="N689" t="s">
        <v>13</v>
      </c>
      <c r="O689" t="s">
        <v>132</v>
      </c>
      <c r="P689" t="str">
        <f t="shared" si="140"/>
        <v>Yes</v>
      </c>
      <c r="Q689" t="str">
        <f t="shared" si="141"/>
        <v>Yes</v>
      </c>
      <c r="R689" t="str">
        <f t="shared" si="142"/>
        <v>No</v>
      </c>
      <c r="T689" t="s">
        <v>74</v>
      </c>
      <c r="U689" t="s">
        <v>342</v>
      </c>
      <c r="V689" t="str">
        <f t="shared" si="143"/>
        <v>Intersection</v>
      </c>
      <c r="W689" t="s">
        <v>462</v>
      </c>
      <c r="X689">
        <v>42.372202000000001</v>
      </c>
      <c r="Y689">
        <v>-71.098974999999996</v>
      </c>
      <c r="Z689" t="s">
        <v>463</v>
      </c>
    </row>
    <row r="690" spans="1:26">
      <c r="A690">
        <v>24380</v>
      </c>
      <c r="B690" s="1">
        <v>40354.388888888891</v>
      </c>
      <c r="C690" s="1">
        <f t="shared" si="132"/>
        <v>40179</v>
      </c>
      <c r="D690" s="4">
        <f t="shared" si="133"/>
        <v>0.48333333333333334</v>
      </c>
      <c r="E690" s="3">
        <f t="shared" si="134"/>
        <v>2010</v>
      </c>
      <c r="F690" s="3">
        <f t="shared" si="135"/>
        <v>6</v>
      </c>
      <c r="G690" s="3">
        <f t="shared" si="136"/>
        <v>25</v>
      </c>
      <c r="H690" s="3">
        <f t="shared" si="137"/>
        <v>9</v>
      </c>
      <c r="I690" s="3">
        <f t="shared" si="138"/>
        <v>20</v>
      </c>
      <c r="J690" s="3">
        <f t="shared" si="139"/>
        <v>6</v>
      </c>
      <c r="K690" s="3" t="str">
        <f>IF(AND(D690&gt;='Season Lookup'!$D$15,D690&lt;'Season Lookup'!$D$16),"Spring",IF(AND(D690&gt;='Season Lookup'!$D$16,D690&lt;'Season Lookup'!$D$17),"Summer",IF(AND(D690&gt;='Season Lookup'!$D$17,D690&lt;'Season Lookup'!$D$18),"Fall",IF(OR(D690&gt;='Season Lookup'!$D$18,D690&lt;'Season Lookup'!$D$15),"Winter"))))</f>
        <v>Summer</v>
      </c>
      <c r="L690" s="3" t="str">
        <f>VLOOKUP(F690,'Season Lookup'!$A$1:$B$13,2,0)</f>
        <v>Summer</v>
      </c>
      <c r="M690" t="s">
        <v>12</v>
      </c>
      <c r="N690" t="s">
        <v>13</v>
      </c>
      <c r="O690" t="s">
        <v>35</v>
      </c>
      <c r="P690" t="str">
        <f t="shared" si="140"/>
        <v>Yes</v>
      </c>
      <c r="Q690" t="str">
        <f t="shared" si="141"/>
        <v>No</v>
      </c>
      <c r="R690" t="str">
        <f t="shared" si="142"/>
        <v>No</v>
      </c>
      <c r="T690" t="s">
        <v>14</v>
      </c>
      <c r="U690" t="s">
        <v>1182</v>
      </c>
      <c r="V690" t="str">
        <f t="shared" si="143"/>
        <v>Intersection</v>
      </c>
      <c r="W690" t="s">
        <v>1240</v>
      </c>
      <c r="X690">
        <v>42.358187999999998</v>
      </c>
      <c r="Y690">
        <v>-71.093089000000006</v>
      </c>
      <c r="Z690" t="s">
        <v>1241</v>
      </c>
    </row>
    <row r="691" spans="1:26">
      <c r="A691">
        <v>24385</v>
      </c>
      <c r="B691" s="1">
        <v>40354.5625</v>
      </c>
      <c r="C691" s="1">
        <f t="shared" si="132"/>
        <v>40179</v>
      </c>
      <c r="D691" s="4">
        <f t="shared" si="133"/>
        <v>0.48333333333333334</v>
      </c>
      <c r="E691" s="3">
        <f t="shared" si="134"/>
        <v>2010</v>
      </c>
      <c r="F691" s="3">
        <f t="shared" si="135"/>
        <v>6</v>
      </c>
      <c r="G691" s="3">
        <f t="shared" si="136"/>
        <v>25</v>
      </c>
      <c r="H691" s="3">
        <f t="shared" si="137"/>
        <v>13</v>
      </c>
      <c r="I691" s="3">
        <f t="shared" si="138"/>
        <v>30</v>
      </c>
      <c r="J691" s="3">
        <f t="shared" si="139"/>
        <v>6</v>
      </c>
      <c r="K691" s="3" t="str">
        <f>IF(AND(D691&gt;='Season Lookup'!$D$15,D691&lt;'Season Lookup'!$D$16),"Spring",IF(AND(D691&gt;='Season Lookup'!$D$16,D691&lt;'Season Lookup'!$D$17),"Summer",IF(AND(D691&gt;='Season Lookup'!$D$17,D691&lt;'Season Lookup'!$D$18),"Fall",IF(OR(D691&gt;='Season Lookup'!$D$18,D691&lt;'Season Lookup'!$D$15),"Winter"))))</f>
        <v>Summer</v>
      </c>
      <c r="L691" s="3" t="str">
        <f>VLOOKUP(F691,'Season Lookup'!$A$1:$B$13,2,0)</f>
        <v>Summer</v>
      </c>
      <c r="M691" t="s">
        <v>12</v>
      </c>
      <c r="N691" t="s">
        <v>13</v>
      </c>
      <c r="O691" t="s">
        <v>13</v>
      </c>
      <c r="P691" t="str">
        <f t="shared" si="140"/>
        <v>Yes</v>
      </c>
      <c r="Q691" t="str">
        <f t="shared" si="141"/>
        <v>No</v>
      </c>
      <c r="R691" t="str">
        <f t="shared" si="142"/>
        <v>No</v>
      </c>
      <c r="T691" t="s">
        <v>260</v>
      </c>
      <c r="U691" t="s">
        <v>209</v>
      </c>
      <c r="V691" t="str">
        <f t="shared" si="143"/>
        <v>Intersection</v>
      </c>
      <c r="W691" t="s">
        <v>1358</v>
      </c>
      <c r="X691">
        <v>42.365678000000003</v>
      </c>
      <c r="Y691">
        <v>-71.082406000000006</v>
      </c>
      <c r="Z691" t="s">
        <v>532</v>
      </c>
    </row>
    <row r="692" spans="1:26">
      <c r="A692">
        <v>24386</v>
      </c>
      <c r="B692" s="1">
        <v>40354.541655092595</v>
      </c>
      <c r="C692" s="1">
        <f t="shared" si="132"/>
        <v>40179</v>
      </c>
      <c r="D692" s="4">
        <f t="shared" si="133"/>
        <v>0.48333333333333334</v>
      </c>
      <c r="E692" s="3">
        <f t="shared" si="134"/>
        <v>2010</v>
      </c>
      <c r="F692" s="3">
        <f t="shared" si="135"/>
        <v>6</v>
      </c>
      <c r="G692" s="3">
        <f t="shared" si="136"/>
        <v>25</v>
      </c>
      <c r="H692" s="3">
        <f t="shared" si="137"/>
        <v>12</v>
      </c>
      <c r="I692" s="3">
        <f t="shared" si="138"/>
        <v>59</v>
      </c>
      <c r="J692" s="3">
        <f t="shared" si="139"/>
        <v>6</v>
      </c>
      <c r="K692" s="3" t="str">
        <f>IF(AND(D692&gt;='Season Lookup'!$D$15,D692&lt;'Season Lookup'!$D$16),"Spring",IF(AND(D692&gt;='Season Lookup'!$D$16,D692&lt;'Season Lookup'!$D$17),"Summer",IF(AND(D692&gt;='Season Lookup'!$D$17,D692&lt;'Season Lookup'!$D$18),"Fall",IF(OR(D692&gt;='Season Lookup'!$D$18,D692&lt;'Season Lookup'!$D$15),"Winter"))))</f>
        <v>Summer</v>
      </c>
      <c r="L692" s="3" t="str">
        <f>VLOOKUP(F692,'Season Lookup'!$A$1:$B$13,2,0)</f>
        <v>Summer</v>
      </c>
      <c r="M692" t="s">
        <v>12</v>
      </c>
      <c r="N692" t="s">
        <v>13</v>
      </c>
      <c r="O692" t="s">
        <v>13</v>
      </c>
      <c r="P692" t="str">
        <f t="shared" si="140"/>
        <v>Yes</v>
      </c>
      <c r="Q692" t="str">
        <f t="shared" si="141"/>
        <v>No</v>
      </c>
      <c r="R692" t="str">
        <f t="shared" si="142"/>
        <v>No</v>
      </c>
      <c r="S692">
        <v>211</v>
      </c>
      <c r="T692" t="s">
        <v>170</v>
      </c>
      <c r="V692" t="str">
        <f t="shared" si="143"/>
        <v>Non Intersection</v>
      </c>
      <c r="W692" t="s">
        <v>1359</v>
      </c>
      <c r="X692">
        <v>42.389553999999997</v>
      </c>
      <c r="Y692">
        <v>-71.142674999999997</v>
      </c>
      <c r="Z692" t="s">
        <v>1360</v>
      </c>
    </row>
    <row r="693" spans="1:26">
      <c r="A693">
        <v>24381</v>
      </c>
      <c r="B693" s="1">
        <v>40355.854155092595</v>
      </c>
      <c r="C693" s="1">
        <f t="shared" si="132"/>
        <v>40179</v>
      </c>
      <c r="D693" s="4">
        <f t="shared" si="133"/>
        <v>0.4861111111111111</v>
      </c>
      <c r="E693" s="3">
        <f t="shared" si="134"/>
        <v>2010</v>
      </c>
      <c r="F693" s="3">
        <f t="shared" si="135"/>
        <v>6</v>
      </c>
      <c r="G693" s="3">
        <f t="shared" si="136"/>
        <v>26</v>
      </c>
      <c r="H693" s="3">
        <f t="shared" si="137"/>
        <v>20</v>
      </c>
      <c r="I693" s="3">
        <f t="shared" si="138"/>
        <v>29</v>
      </c>
      <c r="J693" s="3">
        <f t="shared" si="139"/>
        <v>7</v>
      </c>
      <c r="K693" s="3" t="str">
        <f>IF(AND(D693&gt;='Season Lookup'!$D$15,D693&lt;'Season Lookup'!$D$16),"Spring",IF(AND(D693&gt;='Season Lookup'!$D$16,D693&lt;'Season Lookup'!$D$17),"Summer",IF(AND(D693&gt;='Season Lookup'!$D$17,D693&lt;'Season Lookup'!$D$18),"Fall",IF(OR(D693&gt;='Season Lookup'!$D$18,D693&lt;'Season Lookup'!$D$15),"Winter"))))</f>
        <v>Summer</v>
      </c>
      <c r="L693" s="3" t="str">
        <f>VLOOKUP(F693,'Season Lookup'!$A$1:$B$13,2,0)</f>
        <v>Summer</v>
      </c>
      <c r="M693" t="s">
        <v>31</v>
      </c>
      <c r="N693" t="s">
        <v>13</v>
      </c>
      <c r="O693" t="s">
        <v>13</v>
      </c>
      <c r="P693" t="str">
        <f t="shared" si="140"/>
        <v>Yes</v>
      </c>
      <c r="Q693" t="str">
        <f t="shared" si="141"/>
        <v>No</v>
      </c>
      <c r="R693" t="str">
        <f t="shared" si="142"/>
        <v>No</v>
      </c>
      <c r="S693">
        <v>77</v>
      </c>
      <c r="T693" t="s">
        <v>14</v>
      </c>
      <c r="V693" t="str">
        <f t="shared" si="143"/>
        <v>Non Intersection</v>
      </c>
      <c r="W693" t="s">
        <v>415</v>
      </c>
      <c r="X693">
        <v>42.359127999999998</v>
      </c>
      <c r="Y693">
        <v>-71.093339</v>
      </c>
      <c r="Z693" t="s">
        <v>416</v>
      </c>
    </row>
    <row r="694" spans="1:26">
      <c r="A694">
        <v>24387</v>
      </c>
      <c r="B694" s="1">
        <v>40355.229155092595</v>
      </c>
      <c r="C694" s="1">
        <f t="shared" si="132"/>
        <v>40179</v>
      </c>
      <c r="D694" s="4">
        <f t="shared" si="133"/>
        <v>0.4861111111111111</v>
      </c>
      <c r="E694" s="3">
        <f t="shared" si="134"/>
        <v>2010</v>
      </c>
      <c r="F694" s="3">
        <f t="shared" si="135"/>
        <v>6</v>
      </c>
      <c r="G694" s="3">
        <f t="shared" si="136"/>
        <v>26</v>
      </c>
      <c r="H694" s="3">
        <f t="shared" si="137"/>
        <v>5</v>
      </c>
      <c r="I694" s="3">
        <f t="shared" si="138"/>
        <v>29</v>
      </c>
      <c r="J694" s="3">
        <f t="shared" si="139"/>
        <v>7</v>
      </c>
      <c r="K694" s="3" t="str">
        <f>IF(AND(D694&gt;='Season Lookup'!$D$15,D694&lt;'Season Lookup'!$D$16),"Spring",IF(AND(D694&gt;='Season Lookup'!$D$16,D694&lt;'Season Lookup'!$D$17),"Summer",IF(AND(D694&gt;='Season Lookup'!$D$17,D694&lt;'Season Lookup'!$D$18),"Fall",IF(OR(D694&gt;='Season Lookup'!$D$18,D694&lt;'Season Lookup'!$D$15),"Winter"))))</f>
        <v>Summer</v>
      </c>
      <c r="L694" s="3" t="str">
        <f>VLOOKUP(F694,'Season Lookup'!$A$1:$B$13,2,0)</f>
        <v>Summer</v>
      </c>
      <c r="M694" t="s">
        <v>31</v>
      </c>
      <c r="N694" t="s">
        <v>13</v>
      </c>
      <c r="O694" t="s">
        <v>23</v>
      </c>
      <c r="P694" t="str">
        <f t="shared" si="140"/>
        <v>Yes</v>
      </c>
      <c r="Q694" t="str">
        <f t="shared" si="141"/>
        <v>No</v>
      </c>
      <c r="R694" t="str">
        <f t="shared" si="142"/>
        <v>No</v>
      </c>
      <c r="S694">
        <v>44</v>
      </c>
      <c r="T694" t="s">
        <v>379</v>
      </c>
      <c r="V694" t="str">
        <f t="shared" si="143"/>
        <v>Non Intersection</v>
      </c>
      <c r="W694" t="s">
        <v>1361</v>
      </c>
      <c r="X694">
        <v>42.369804999999999</v>
      </c>
      <c r="Y694">
        <v>-71.078715000000003</v>
      </c>
      <c r="Z694" t="s">
        <v>1362</v>
      </c>
    </row>
    <row r="695" spans="1:26">
      <c r="A695">
        <v>24389</v>
      </c>
      <c r="B695" s="1">
        <v>40355.718043981484</v>
      </c>
      <c r="C695" s="1">
        <f t="shared" si="132"/>
        <v>40179</v>
      </c>
      <c r="D695" s="4">
        <f t="shared" si="133"/>
        <v>0.4861111111111111</v>
      </c>
      <c r="E695" s="3">
        <f t="shared" si="134"/>
        <v>2010</v>
      </c>
      <c r="F695" s="3">
        <f t="shared" si="135"/>
        <v>6</v>
      </c>
      <c r="G695" s="3">
        <f t="shared" si="136"/>
        <v>26</v>
      </c>
      <c r="H695" s="3">
        <f t="shared" si="137"/>
        <v>17</v>
      </c>
      <c r="I695" s="3">
        <f t="shared" si="138"/>
        <v>13</v>
      </c>
      <c r="J695" s="3">
        <f t="shared" si="139"/>
        <v>7</v>
      </c>
      <c r="K695" s="3" t="str">
        <f>IF(AND(D695&gt;='Season Lookup'!$D$15,D695&lt;'Season Lookup'!$D$16),"Spring",IF(AND(D695&gt;='Season Lookup'!$D$16,D695&lt;'Season Lookup'!$D$17),"Summer",IF(AND(D695&gt;='Season Lookup'!$D$17,D695&lt;'Season Lookup'!$D$18),"Fall",IF(OR(D695&gt;='Season Lookup'!$D$18,D695&lt;'Season Lookup'!$D$15),"Winter"))))</f>
        <v>Summer</v>
      </c>
      <c r="L695" s="3" t="str">
        <f>VLOOKUP(F695,'Season Lookup'!$A$1:$B$13,2,0)</f>
        <v>Summer</v>
      </c>
      <c r="M695" t="s">
        <v>31</v>
      </c>
      <c r="N695" t="s">
        <v>13</v>
      </c>
      <c r="O695" t="s">
        <v>132</v>
      </c>
      <c r="P695" t="str">
        <f t="shared" si="140"/>
        <v>Yes</v>
      </c>
      <c r="Q695" t="str">
        <f t="shared" si="141"/>
        <v>Yes</v>
      </c>
      <c r="R695" t="str">
        <f t="shared" si="142"/>
        <v>No</v>
      </c>
      <c r="S695">
        <v>2161</v>
      </c>
      <c r="T695" t="s">
        <v>14</v>
      </c>
      <c r="V695" t="str">
        <f t="shared" si="143"/>
        <v>Non Intersection</v>
      </c>
      <c r="W695" t="s">
        <v>1363</v>
      </c>
      <c r="X695">
        <v>42.392536999999997</v>
      </c>
      <c r="Y695">
        <v>-71.124398999999997</v>
      </c>
      <c r="Z695" t="s">
        <v>1364</v>
      </c>
    </row>
    <row r="696" spans="1:26">
      <c r="A696">
        <v>24392</v>
      </c>
      <c r="B696" s="1">
        <v>40355.229155092595</v>
      </c>
      <c r="C696" s="1">
        <f t="shared" si="132"/>
        <v>40179</v>
      </c>
      <c r="D696" s="4">
        <f t="shared" si="133"/>
        <v>0.4861111111111111</v>
      </c>
      <c r="E696" s="3">
        <f t="shared" si="134"/>
        <v>2010</v>
      </c>
      <c r="F696" s="3">
        <f t="shared" si="135"/>
        <v>6</v>
      </c>
      <c r="G696" s="3">
        <f t="shared" si="136"/>
        <v>26</v>
      </c>
      <c r="H696" s="3">
        <f t="shared" si="137"/>
        <v>5</v>
      </c>
      <c r="I696" s="3">
        <f t="shared" si="138"/>
        <v>29</v>
      </c>
      <c r="J696" s="3">
        <f t="shared" si="139"/>
        <v>7</v>
      </c>
      <c r="K696" s="3" t="str">
        <f>IF(AND(D696&gt;='Season Lookup'!$D$15,D696&lt;'Season Lookup'!$D$16),"Spring",IF(AND(D696&gt;='Season Lookup'!$D$16,D696&lt;'Season Lookup'!$D$17),"Summer",IF(AND(D696&gt;='Season Lookup'!$D$17,D696&lt;'Season Lookup'!$D$18),"Fall",IF(OR(D696&gt;='Season Lookup'!$D$18,D696&lt;'Season Lookup'!$D$15),"Winter"))))</f>
        <v>Summer</v>
      </c>
      <c r="L696" s="3" t="str">
        <f>VLOOKUP(F696,'Season Lookup'!$A$1:$B$13,2,0)</f>
        <v>Summer</v>
      </c>
      <c r="M696" t="s">
        <v>31</v>
      </c>
      <c r="N696" t="s">
        <v>13</v>
      </c>
      <c r="O696" t="s">
        <v>23</v>
      </c>
      <c r="P696" t="str">
        <f t="shared" si="140"/>
        <v>Yes</v>
      </c>
      <c r="Q696" t="str">
        <f t="shared" si="141"/>
        <v>No</v>
      </c>
      <c r="R696" t="str">
        <f t="shared" si="142"/>
        <v>No</v>
      </c>
      <c r="S696">
        <v>44</v>
      </c>
      <c r="T696" t="s">
        <v>379</v>
      </c>
      <c r="V696" t="str">
        <f t="shared" si="143"/>
        <v>Non Intersection</v>
      </c>
      <c r="W696" t="s">
        <v>1361</v>
      </c>
      <c r="X696">
        <v>42.369804999999999</v>
      </c>
      <c r="Y696">
        <v>-71.078715000000003</v>
      </c>
      <c r="Z696" t="s">
        <v>1362</v>
      </c>
    </row>
    <row r="697" spans="1:26">
      <c r="A697">
        <v>24390</v>
      </c>
      <c r="B697" s="1">
        <v>40356.652777777781</v>
      </c>
      <c r="C697" s="1">
        <f t="shared" si="132"/>
        <v>40179</v>
      </c>
      <c r="D697" s="4">
        <f t="shared" si="133"/>
        <v>0.48888888888888887</v>
      </c>
      <c r="E697" s="3">
        <f t="shared" si="134"/>
        <v>2010</v>
      </c>
      <c r="F697" s="3">
        <f t="shared" si="135"/>
        <v>6</v>
      </c>
      <c r="G697" s="3">
        <f t="shared" si="136"/>
        <v>27</v>
      </c>
      <c r="H697" s="3">
        <f t="shared" si="137"/>
        <v>15</v>
      </c>
      <c r="I697" s="3">
        <f t="shared" si="138"/>
        <v>40</v>
      </c>
      <c r="J697" s="3">
        <f t="shared" si="139"/>
        <v>1</v>
      </c>
      <c r="K697" s="3" t="str">
        <f>IF(AND(D697&gt;='Season Lookup'!$D$15,D697&lt;'Season Lookup'!$D$16),"Spring",IF(AND(D697&gt;='Season Lookup'!$D$16,D697&lt;'Season Lookup'!$D$17),"Summer",IF(AND(D697&gt;='Season Lookup'!$D$17,D697&lt;'Season Lookup'!$D$18),"Fall",IF(OR(D697&gt;='Season Lookup'!$D$18,D697&lt;'Season Lookup'!$D$15),"Winter"))))</f>
        <v>Summer</v>
      </c>
      <c r="L697" s="3" t="str">
        <f>VLOOKUP(F697,'Season Lookup'!$A$1:$B$13,2,0)</f>
        <v>Summer</v>
      </c>
      <c r="M697" t="s">
        <v>48</v>
      </c>
      <c r="N697" t="s">
        <v>13</v>
      </c>
      <c r="O697" t="s">
        <v>13</v>
      </c>
      <c r="P697" t="str">
        <f t="shared" si="140"/>
        <v>Yes</v>
      </c>
      <c r="Q697" t="str">
        <f t="shared" si="141"/>
        <v>No</v>
      </c>
      <c r="R697" t="str">
        <f t="shared" si="142"/>
        <v>No</v>
      </c>
      <c r="S697">
        <v>46</v>
      </c>
      <c r="T697" t="s">
        <v>1226</v>
      </c>
      <c r="V697" t="str">
        <f t="shared" si="143"/>
        <v>Non Intersection</v>
      </c>
      <c r="W697" t="s">
        <v>1365</v>
      </c>
      <c r="X697">
        <v>42.372112000000001</v>
      </c>
      <c r="Y697">
        <v>-71.108548999999996</v>
      </c>
      <c r="Z697" t="s">
        <v>1366</v>
      </c>
    </row>
    <row r="698" spans="1:26">
      <c r="A698">
        <v>24391</v>
      </c>
      <c r="B698" s="1">
        <v>40357.696527777778</v>
      </c>
      <c r="C698" s="1">
        <f t="shared" si="132"/>
        <v>40179</v>
      </c>
      <c r="D698" s="4">
        <f t="shared" si="133"/>
        <v>0.49166666666666664</v>
      </c>
      <c r="E698" s="3">
        <f t="shared" si="134"/>
        <v>2010</v>
      </c>
      <c r="F698" s="3">
        <f t="shared" si="135"/>
        <v>6</v>
      </c>
      <c r="G698" s="3">
        <f t="shared" si="136"/>
        <v>28</v>
      </c>
      <c r="H698" s="3">
        <f t="shared" si="137"/>
        <v>16</v>
      </c>
      <c r="I698" s="3">
        <f t="shared" si="138"/>
        <v>43</v>
      </c>
      <c r="J698" s="3">
        <f t="shared" si="139"/>
        <v>2</v>
      </c>
      <c r="K698" s="3" t="str">
        <f>IF(AND(D698&gt;='Season Lookup'!$D$15,D698&lt;'Season Lookup'!$D$16),"Spring",IF(AND(D698&gt;='Season Lookup'!$D$16,D698&lt;'Season Lookup'!$D$17),"Summer",IF(AND(D698&gt;='Season Lookup'!$D$17,D698&lt;'Season Lookup'!$D$18),"Fall",IF(OR(D698&gt;='Season Lookup'!$D$18,D698&lt;'Season Lookup'!$D$15),"Winter"))))</f>
        <v>Summer</v>
      </c>
      <c r="L698" s="3" t="str">
        <f>VLOOKUP(F698,'Season Lookup'!$A$1:$B$13,2,0)</f>
        <v>Summer</v>
      </c>
      <c r="M698" t="s">
        <v>56</v>
      </c>
      <c r="N698" t="s">
        <v>13</v>
      </c>
      <c r="O698" t="s">
        <v>23</v>
      </c>
      <c r="P698" t="str">
        <f t="shared" si="140"/>
        <v>Yes</v>
      </c>
      <c r="Q698" t="str">
        <f t="shared" si="141"/>
        <v>No</v>
      </c>
      <c r="R698" t="str">
        <f t="shared" si="142"/>
        <v>No</v>
      </c>
      <c r="S698">
        <v>1334</v>
      </c>
      <c r="T698" t="s">
        <v>19</v>
      </c>
      <c r="U698" t="s">
        <v>74</v>
      </c>
      <c r="V698" t="str">
        <f t="shared" si="143"/>
        <v>Non Intersection</v>
      </c>
      <c r="W698" t="s">
        <v>1105</v>
      </c>
      <c r="X698">
        <v>42.373493000000003</v>
      </c>
      <c r="Y698">
        <v>-71.099759000000006</v>
      </c>
      <c r="Z698" t="s">
        <v>1106</v>
      </c>
    </row>
    <row r="699" spans="1:26">
      <c r="A699">
        <v>24393</v>
      </c>
      <c r="B699" s="1">
        <v>40357.614583333336</v>
      </c>
      <c r="C699" s="1">
        <f t="shared" si="132"/>
        <v>40179</v>
      </c>
      <c r="D699" s="4">
        <f t="shared" si="133"/>
        <v>0.49166666666666664</v>
      </c>
      <c r="E699" s="3">
        <f t="shared" si="134"/>
        <v>2010</v>
      </c>
      <c r="F699" s="3">
        <f t="shared" si="135"/>
        <v>6</v>
      </c>
      <c r="G699" s="3">
        <f t="shared" si="136"/>
        <v>28</v>
      </c>
      <c r="H699" s="3">
        <f t="shared" si="137"/>
        <v>14</v>
      </c>
      <c r="I699" s="3">
        <f t="shared" si="138"/>
        <v>45</v>
      </c>
      <c r="J699" s="3">
        <f t="shared" si="139"/>
        <v>2</v>
      </c>
      <c r="K699" s="3" t="str">
        <f>IF(AND(D699&gt;='Season Lookup'!$D$15,D699&lt;'Season Lookup'!$D$16),"Spring",IF(AND(D699&gt;='Season Lookup'!$D$16,D699&lt;'Season Lookup'!$D$17),"Summer",IF(AND(D699&gt;='Season Lookup'!$D$17,D699&lt;'Season Lookup'!$D$18),"Fall",IF(OR(D699&gt;='Season Lookup'!$D$18,D699&lt;'Season Lookup'!$D$15),"Winter"))))</f>
        <v>Summer</v>
      </c>
      <c r="L699" s="3" t="str">
        <f>VLOOKUP(F699,'Season Lookup'!$A$1:$B$13,2,0)</f>
        <v>Summer</v>
      </c>
      <c r="M699" t="s">
        <v>56</v>
      </c>
      <c r="N699" t="s">
        <v>13</v>
      </c>
      <c r="O699" t="s">
        <v>23</v>
      </c>
      <c r="P699" t="str">
        <f t="shared" si="140"/>
        <v>Yes</v>
      </c>
      <c r="Q699" t="str">
        <f t="shared" si="141"/>
        <v>No</v>
      </c>
      <c r="R699" t="str">
        <f t="shared" si="142"/>
        <v>No</v>
      </c>
      <c r="S699">
        <v>318</v>
      </c>
      <c r="T699" t="s">
        <v>105</v>
      </c>
      <c r="V699" t="str">
        <f t="shared" si="143"/>
        <v>Non Intersection</v>
      </c>
      <c r="W699" t="s">
        <v>1367</v>
      </c>
      <c r="X699">
        <v>42.369739000000003</v>
      </c>
      <c r="Y699">
        <v>-71.101935999999995</v>
      </c>
      <c r="Z699" t="s">
        <v>1368</v>
      </c>
    </row>
    <row r="700" spans="1:26">
      <c r="A700">
        <v>24394</v>
      </c>
      <c r="B700" s="1">
        <v>40358.326388888891</v>
      </c>
      <c r="C700" s="1">
        <f t="shared" si="132"/>
        <v>40179</v>
      </c>
      <c r="D700" s="4">
        <f t="shared" si="133"/>
        <v>0.49444444444444446</v>
      </c>
      <c r="E700" s="3">
        <f t="shared" si="134"/>
        <v>2010</v>
      </c>
      <c r="F700" s="3">
        <f t="shared" si="135"/>
        <v>6</v>
      </c>
      <c r="G700" s="3">
        <f t="shared" si="136"/>
        <v>29</v>
      </c>
      <c r="H700" s="3">
        <f t="shared" si="137"/>
        <v>7</v>
      </c>
      <c r="I700" s="3">
        <f t="shared" si="138"/>
        <v>50</v>
      </c>
      <c r="J700" s="3">
        <f t="shared" si="139"/>
        <v>3</v>
      </c>
      <c r="K700" s="3" t="str">
        <f>IF(AND(D700&gt;='Season Lookup'!$D$15,D700&lt;'Season Lookup'!$D$16),"Spring",IF(AND(D700&gt;='Season Lookup'!$D$16,D700&lt;'Season Lookup'!$D$17),"Summer",IF(AND(D700&gt;='Season Lookup'!$D$17,D700&lt;'Season Lookup'!$D$18),"Fall",IF(OR(D700&gt;='Season Lookup'!$D$18,D700&lt;'Season Lookup'!$D$15),"Winter"))))</f>
        <v>Summer</v>
      </c>
      <c r="L700" s="3" t="str">
        <f>VLOOKUP(F700,'Season Lookup'!$A$1:$B$13,2,0)</f>
        <v>Summer</v>
      </c>
      <c r="M700" t="s">
        <v>73</v>
      </c>
      <c r="N700" t="s">
        <v>13</v>
      </c>
      <c r="O700" t="s">
        <v>152</v>
      </c>
      <c r="P700" t="str">
        <f t="shared" si="140"/>
        <v>Yes</v>
      </c>
      <c r="Q700" t="str">
        <f t="shared" si="141"/>
        <v>No</v>
      </c>
      <c r="R700" t="str">
        <f t="shared" si="142"/>
        <v>Yes</v>
      </c>
      <c r="T700" t="s">
        <v>19</v>
      </c>
      <c r="U700" t="s">
        <v>134</v>
      </c>
      <c r="V700" t="str">
        <f t="shared" si="143"/>
        <v>Intersection</v>
      </c>
      <c r="W700" t="s">
        <v>150</v>
      </c>
      <c r="X700">
        <v>42.375473999999997</v>
      </c>
      <c r="Y700">
        <v>-71.114321000000004</v>
      </c>
      <c r="Z700" t="s">
        <v>151</v>
      </c>
    </row>
    <row r="701" spans="1:26">
      <c r="A701">
        <v>24395</v>
      </c>
      <c r="B701" s="1">
        <v>40358.404166666667</v>
      </c>
      <c r="C701" s="1">
        <f t="shared" si="132"/>
        <v>40179</v>
      </c>
      <c r="D701" s="4">
        <f t="shared" si="133"/>
        <v>0.49444444444444446</v>
      </c>
      <c r="E701" s="3">
        <f t="shared" si="134"/>
        <v>2010</v>
      </c>
      <c r="F701" s="3">
        <f t="shared" si="135"/>
        <v>6</v>
      </c>
      <c r="G701" s="3">
        <f t="shared" si="136"/>
        <v>29</v>
      </c>
      <c r="H701" s="3">
        <f t="shared" si="137"/>
        <v>9</v>
      </c>
      <c r="I701" s="3">
        <f t="shared" si="138"/>
        <v>42</v>
      </c>
      <c r="J701" s="3">
        <f t="shared" si="139"/>
        <v>3</v>
      </c>
      <c r="K701" s="3" t="str">
        <f>IF(AND(D701&gt;='Season Lookup'!$D$15,D701&lt;'Season Lookup'!$D$16),"Spring",IF(AND(D701&gt;='Season Lookup'!$D$16,D701&lt;'Season Lookup'!$D$17),"Summer",IF(AND(D701&gt;='Season Lookup'!$D$17,D701&lt;'Season Lookup'!$D$18),"Fall",IF(OR(D701&gt;='Season Lookup'!$D$18,D701&lt;'Season Lookup'!$D$15),"Winter"))))</f>
        <v>Summer</v>
      </c>
      <c r="L701" s="3" t="str">
        <f>VLOOKUP(F701,'Season Lookup'!$A$1:$B$13,2,0)</f>
        <v>Summer</v>
      </c>
      <c r="M701" t="s">
        <v>73</v>
      </c>
      <c r="N701" t="s">
        <v>13</v>
      </c>
      <c r="O701" t="s">
        <v>18</v>
      </c>
      <c r="P701" t="str">
        <f t="shared" si="140"/>
        <v>Yes</v>
      </c>
      <c r="Q701" t="str">
        <f t="shared" si="141"/>
        <v>No</v>
      </c>
      <c r="R701" t="str">
        <f t="shared" si="142"/>
        <v>No</v>
      </c>
      <c r="T701" t="s">
        <v>453</v>
      </c>
      <c r="U701" t="s">
        <v>509</v>
      </c>
      <c r="V701" t="str">
        <f t="shared" si="143"/>
        <v>Intersection</v>
      </c>
      <c r="W701" t="s">
        <v>1369</v>
      </c>
      <c r="X701">
        <v>42.363416999999998</v>
      </c>
      <c r="Y701">
        <v>-71.101934999999997</v>
      </c>
      <c r="Z701" t="s">
        <v>1370</v>
      </c>
    </row>
    <row r="702" spans="1:26">
      <c r="A702">
        <v>24396</v>
      </c>
      <c r="B702" s="1">
        <v>40358.489583333336</v>
      </c>
      <c r="C702" s="1">
        <f t="shared" si="132"/>
        <v>40179</v>
      </c>
      <c r="D702" s="4">
        <f t="shared" si="133"/>
        <v>0.49444444444444446</v>
      </c>
      <c r="E702" s="3">
        <f t="shared" si="134"/>
        <v>2010</v>
      </c>
      <c r="F702" s="3">
        <f t="shared" si="135"/>
        <v>6</v>
      </c>
      <c r="G702" s="3">
        <f t="shared" si="136"/>
        <v>29</v>
      </c>
      <c r="H702" s="3">
        <f t="shared" si="137"/>
        <v>11</v>
      </c>
      <c r="I702" s="3">
        <f t="shared" si="138"/>
        <v>45</v>
      </c>
      <c r="J702" s="3">
        <f t="shared" si="139"/>
        <v>3</v>
      </c>
      <c r="K702" s="3" t="str">
        <f>IF(AND(D702&gt;='Season Lookup'!$D$15,D702&lt;'Season Lookup'!$D$16),"Spring",IF(AND(D702&gt;='Season Lookup'!$D$16,D702&lt;'Season Lookup'!$D$17),"Summer",IF(AND(D702&gt;='Season Lookup'!$D$17,D702&lt;'Season Lookup'!$D$18),"Fall",IF(OR(D702&gt;='Season Lookup'!$D$18,D702&lt;'Season Lookup'!$D$15),"Winter"))))</f>
        <v>Summer</v>
      </c>
      <c r="L702" s="3" t="str">
        <f>VLOOKUP(F702,'Season Lookup'!$A$1:$B$13,2,0)</f>
        <v>Summer</v>
      </c>
      <c r="M702" t="s">
        <v>73</v>
      </c>
      <c r="N702" t="s">
        <v>13</v>
      </c>
      <c r="O702" t="s">
        <v>13</v>
      </c>
      <c r="P702" t="str">
        <f t="shared" si="140"/>
        <v>Yes</v>
      </c>
      <c r="Q702" t="str">
        <f t="shared" si="141"/>
        <v>No</v>
      </c>
      <c r="R702" t="str">
        <f t="shared" si="142"/>
        <v>No</v>
      </c>
      <c r="S702">
        <v>245</v>
      </c>
      <c r="T702" t="s">
        <v>14</v>
      </c>
      <c r="U702" t="s">
        <v>1371</v>
      </c>
      <c r="V702" t="str">
        <f t="shared" si="143"/>
        <v>Non Intersection</v>
      </c>
      <c r="W702" t="s">
        <v>1372</v>
      </c>
      <c r="X702">
        <v>42.361730999999999</v>
      </c>
      <c r="Y702">
        <v>-71.097239999999999</v>
      </c>
      <c r="Z702" t="s">
        <v>1373</v>
      </c>
    </row>
    <row r="703" spans="1:26">
      <c r="A703">
        <v>24397</v>
      </c>
      <c r="B703" s="1">
        <v>40358.656944444447</v>
      </c>
      <c r="C703" s="1">
        <f t="shared" si="132"/>
        <v>40179</v>
      </c>
      <c r="D703" s="4">
        <f t="shared" si="133"/>
        <v>0.49444444444444446</v>
      </c>
      <c r="E703" s="3">
        <f t="shared" si="134"/>
        <v>2010</v>
      </c>
      <c r="F703" s="3">
        <f t="shared" si="135"/>
        <v>6</v>
      </c>
      <c r="G703" s="3">
        <f t="shared" si="136"/>
        <v>29</v>
      </c>
      <c r="H703" s="3">
        <f t="shared" si="137"/>
        <v>15</v>
      </c>
      <c r="I703" s="3">
        <f t="shared" si="138"/>
        <v>46</v>
      </c>
      <c r="J703" s="3">
        <f t="shared" si="139"/>
        <v>3</v>
      </c>
      <c r="K703" s="3" t="str">
        <f>IF(AND(D703&gt;='Season Lookup'!$D$15,D703&lt;'Season Lookup'!$D$16),"Spring",IF(AND(D703&gt;='Season Lookup'!$D$16,D703&lt;'Season Lookup'!$D$17),"Summer",IF(AND(D703&gt;='Season Lookup'!$D$17,D703&lt;'Season Lookup'!$D$18),"Fall",IF(OR(D703&gt;='Season Lookup'!$D$18,D703&lt;'Season Lookup'!$D$15),"Winter"))))</f>
        <v>Summer</v>
      </c>
      <c r="L703" s="3" t="str">
        <f>VLOOKUP(F703,'Season Lookup'!$A$1:$B$13,2,0)</f>
        <v>Summer</v>
      </c>
      <c r="M703" t="s">
        <v>73</v>
      </c>
      <c r="N703" t="s">
        <v>13</v>
      </c>
      <c r="O703" t="s">
        <v>23</v>
      </c>
      <c r="P703" t="str">
        <f t="shared" si="140"/>
        <v>Yes</v>
      </c>
      <c r="Q703" t="str">
        <f t="shared" si="141"/>
        <v>No</v>
      </c>
      <c r="R703" t="str">
        <f t="shared" si="142"/>
        <v>No</v>
      </c>
      <c r="T703" t="s">
        <v>316</v>
      </c>
      <c r="V703" t="str">
        <f t="shared" si="143"/>
        <v>Intersection</v>
      </c>
      <c r="W703" t="s">
        <v>1374</v>
      </c>
      <c r="X703">
        <v>0</v>
      </c>
      <c r="Y703">
        <v>0</v>
      </c>
      <c r="Z703" t="s">
        <v>81</v>
      </c>
    </row>
    <row r="704" spans="1:26">
      <c r="A704">
        <v>24401</v>
      </c>
      <c r="B704" s="1">
        <v>40358.763888888891</v>
      </c>
      <c r="C704" s="1">
        <f t="shared" si="132"/>
        <v>40179</v>
      </c>
      <c r="D704" s="4">
        <f t="shared" si="133"/>
        <v>0.49444444444444446</v>
      </c>
      <c r="E704" s="3">
        <f t="shared" si="134"/>
        <v>2010</v>
      </c>
      <c r="F704" s="3">
        <f t="shared" si="135"/>
        <v>6</v>
      </c>
      <c r="G704" s="3">
        <f t="shared" si="136"/>
        <v>29</v>
      </c>
      <c r="H704" s="3">
        <f t="shared" si="137"/>
        <v>18</v>
      </c>
      <c r="I704" s="3">
        <f t="shared" si="138"/>
        <v>20</v>
      </c>
      <c r="J704" s="3">
        <f t="shared" si="139"/>
        <v>3</v>
      </c>
      <c r="K704" s="3" t="str">
        <f>IF(AND(D704&gt;='Season Lookup'!$D$15,D704&lt;'Season Lookup'!$D$16),"Spring",IF(AND(D704&gt;='Season Lookup'!$D$16,D704&lt;'Season Lookup'!$D$17),"Summer",IF(AND(D704&gt;='Season Lookup'!$D$17,D704&lt;'Season Lookup'!$D$18),"Fall",IF(OR(D704&gt;='Season Lookup'!$D$18,D704&lt;'Season Lookup'!$D$15),"Winter"))))</f>
        <v>Summer</v>
      </c>
      <c r="L704" s="3" t="str">
        <f>VLOOKUP(F704,'Season Lookup'!$A$1:$B$13,2,0)</f>
        <v>Summer</v>
      </c>
      <c r="N704" t="s">
        <v>13</v>
      </c>
      <c r="O704" t="s">
        <v>13</v>
      </c>
      <c r="P704" t="str">
        <f t="shared" si="140"/>
        <v>Yes</v>
      </c>
      <c r="Q704" t="str">
        <f t="shared" si="141"/>
        <v>No</v>
      </c>
      <c r="R704" t="str">
        <f t="shared" si="142"/>
        <v>No</v>
      </c>
      <c r="S704">
        <v>373</v>
      </c>
      <c r="T704" t="s">
        <v>105</v>
      </c>
      <c r="V704" t="str">
        <f t="shared" si="143"/>
        <v>Non Intersection</v>
      </c>
      <c r="W704" t="s">
        <v>1375</v>
      </c>
      <c r="X704">
        <v>42.371029</v>
      </c>
      <c r="Y704">
        <v>-71.104990000000001</v>
      </c>
      <c r="Z704" t="s">
        <v>1376</v>
      </c>
    </row>
    <row r="705" spans="1:26">
      <c r="A705">
        <v>24399</v>
      </c>
      <c r="B705" s="1">
        <v>40359.819444444445</v>
      </c>
      <c r="C705" s="1">
        <f t="shared" si="132"/>
        <v>40179</v>
      </c>
      <c r="D705" s="4">
        <f t="shared" si="133"/>
        <v>0.49722222222222223</v>
      </c>
      <c r="E705" s="3">
        <f t="shared" si="134"/>
        <v>2010</v>
      </c>
      <c r="F705" s="3">
        <f t="shared" si="135"/>
        <v>6</v>
      </c>
      <c r="G705" s="3">
        <f t="shared" si="136"/>
        <v>30</v>
      </c>
      <c r="H705" s="3">
        <f t="shared" si="137"/>
        <v>19</v>
      </c>
      <c r="I705" s="3">
        <f t="shared" si="138"/>
        <v>40</v>
      </c>
      <c r="J705" s="3">
        <f t="shared" si="139"/>
        <v>4</v>
      </c>
      <c r="K705" s="3" t="str">
        <f>IF(AND(D705&gt;='Season Lookup'!$D$15,D705&lt;'Season Lookup'!$D$16),"Spring",IF(AND(D705&gt;='Season Lookup'!$D$16,D705&lt;'Season Lookup'!$D$17),"Summer",IF(AND(D705&gt;='Season Lookup'!$D$17,D705&lt;'Season Lookup'!$D$18),"Fall",IF(OR(D705&gt;='Season Lookup'!$D$18,D705&lt;'Season Lookup'!$D$15),"Winter"))))</f>
        <v>Summer</v>
      </c>
      <c r="L705" s="3" t="str">
        <f>VLOOKUP(F705,'Season Lookup'!$A$1:$B$13,2,0)</f>
        <v>Summer</v>
      </c>
      <c r="M705" t="s">
        <v>82</v>
      </c>
      <c r="N705" t="s">
        <v>13</v>
      </c>
      <c r="O705" t="s">
        <v>23</v>
      </c>
      <c r="P705" t="str">
        <f t="shared" si="140"/>
        <v>Yes</v>
      </c>
      <c r="Q705" t="str">
        <f t="shared" si="141"/>
        <v>No</v>
      </c>
      <c r="R705" t="str">
        <f t="shared" si="142"/>
        <v>No</v>
      </c>
      <c r="S705">
        <v>340</v>
      </c>
      <c r="T705" t="s">
        <v>41</v>
      </c>
      <c r="V705" t="str">
        <f t="shared" si="143"/>
        <v>Non Intersection</v>
      </c>
      <c r="W705" t="s">
        <v>696</v>
      </c>
      <c r="X705">
        <v>42.361142000000001</v>
      </c>
      <c r="Y705">
        <v>-71.114151000000007</v>
      </c>
      <c r="Z705" t="s">
        <v>697</v>
      </c>
    </row>
    <row r="706" spans="1:26">
      <c r="A706">
        <v>24402</v>
      </c>
      <c r="B706" s="1">
        <v>40359.534710648149</v>
      </c>
      <c r="C706" s="1">
        <f t="shared" si="132"/>
        <v>40179</v>
      </c>
      <c r="D706" s="4">
        <f t="shared" si="133"/>
        <v>0.49722222222222223</v>
      </c>
      <c r="E706" s="3">
        <f t="shared" si="134"/>
        <v>2010</v>
      </c>
      <c r="F706" s="3">
        <f t="shared" si="135"/>
        <v>6</v>
      </c>
      <c r="G706" s="3">
        <f t="shared" si="136"/>
        <v>30</v>
      </c>
      <c r="H706" s="3">
        <f t="shared" si="137"/>
        <v>12</v>
      </c>
      <c r="I706" s="3">
        <f t="shared" si="138"/>
        <v>49</v>
      </c>
      <c r="J706" s="3">
        <f t="shared" si="139"/>
        <v>4</v>
      </c>
      <c r="K706" s="3" t="str">
        <f>IF(AND(D706&gt;='Season Lookup'!$D$15,D706&lt;'Season Lookup'!$D$16),"Spring",IF(AND(D706&gt;='Season Lookup'!$D$16,D706&lt;'Season Lookup'!$D$17),"Summer",IF(AND(D706&gt;='Season Lookup'!$D$17,D706&lt;'Season Lookup'!$D$18),"Fall",IF(OR(D706&gt;='Season Lookup'!$D$18,D706&lt;'Season Lookup'!$D$15),"Winter"))))</f>
        <v>Summer</v>
      </c>
      <c r="L706" s="3" t="str">
        <f>VLOOKUP(F706,'Season Lookup'!$A$1:$B$13,2,0)</f>
        <v>Summer</v>
      </c>
      <c r="N706" t="s">
        <v>13</v>
      </c>
      <c r="O706" t="s">
        <v>132</v>
      </c>
      <c r="P706" t="str">
        <f t="shared" si="140"/>
        <v>Yes</v>
      </c>
      <c r="Q706" t="str">
        <f t="shared" si="141"/>
        <v>Yes</v>
      </c>
      <c r="R706" t="str">
        <f t="shared" si="142"/>
        <v>No</v>
      </c>
      <c r="T706" t="s">
        <v>14</v>
      </c>
      <c r="U706" t="s">
        <v>104</v>
      </c>
      <c r="V706" t="str">
        <f t="shared" si="143"/>
        <v>Intersection</v>
      </c>
      <c r="W706" t="s">
        <v>1129</v>
      </c>
      <c r="X706">
        <v>42.366590000000002</v>
      </c>
      <c r="Y706">
        <v>-71.105680000000007</v>
      </c>
      <c r="Z706" t="s">
        <v>435</v>
      </c>
    </row>
    <row r="707" spans="1:26">
      <c r="A707">
        <v>24403</v>
      </c>
      <c r="B707" s="1">
        <v>40359.121527777781</v>
      </c>
      <c r="C707" s="1">
        <f t="shared" si="132"/>
        <v>40179</v>
      </c>
      <c r="D707" s="4">
        <f t="shared" si="133"/>
        <v>0.49722222222222223</v>
      </c>
      <c r="E707" s="3">
        <f t="shared" si="134"/>
        <v>2010</v>
      </c>
      <c r="F707" s="3">
        <f t="shared" si="135"/>
        <v>6</v>
      </c>
      <c r="G707" s="3">
        <f t="shared" si="136"/>
        <v>30</v>
      </c>
      <c r="H707" s="3">
        <f t="shared" si="137"/>
        <v>2</v>
      </c>
      <c r="I707" s="3">
        <f t="shared" si="138"/>
        <v>55</v>
      </c>
      <c r="J707" s="3">
        <f t="shared" si="139"/>
        <v>4</v>
      </c>
      <c r="K707" s="3" t="str">
        <f>IF(AND(D707&gt;='Season Lookup'!$D$15,D707&lt;'Season Lookup'!$D$16),"Spring",IF(AND(D707&gt;='Season Lookup'!$D$16,D707&lt;'Season Lookup'!$D$17),"Summer",IF(AND(D707&gt;='Season Lookup'!$D$17,D707&lt;'Season Lookup'!$D$18),"Fall",IF(OR(D707&gt;='Season Lookup'!$D$18,D707&lt;'Season Lookup'!$D$15),"Winter"))))</f>
        <v>Summer</v>
      </c>
      <c r="L707" s="3" t="str">
        <f>VLOOKUP(F707,'Season Lookup'!$A$1:$B$13,2,0)</f>
        <v>Summer</v>
      </c>
      <c r="N707" t="s">
        <v>13</v>
      </c>
      <c r="O707" t="s">
        <v>471</v>
      </c>
      <c r="P707" t="str">
        <f t="shared" si="140"/>
        <v>Yes</v>
      </c>
      <c r="Q707" t="str">
        <f t="shared" si="141"/>
        <v>No</v>
      </c>
      <c r="R707" t="str">
        <f t="shared" si="142"/>
        <v>No</v>
      </c>
      <c r="S707">
        <v>264</v>
      </c>
      <c r="T707" t="s">
        <v>252</v>
      </c>
      <c r="V707" t="str">
        <f t="shared" si="143"/>
        <v>Non Intersection</v>
      </c>
      <c r="W707" t="s">
        <v>1377</v>
      </c>
      <c r="X707">
        <v>42.385962999999997</v>
      </c>
      <c r="Y707">
        <v>-71.131296000000006</v>
      </c>
      <c r="Z707" t="s">
        <v>1378</v>
      </c>
    </row>
    <row r="708" spans="1:26">
      <c r="A708">
        <v>24404</v>
      </c>
      <c r="B708" s="1">
        <v>40360.618043981478</v>
      </c>
      <c r="C708" s="1">
        <f t="shared" si="132"/>
        <v>40179</v>
      </c>
      <c r="D708" s="4">
        <f t="shared" si="133"/>
        <v>0.5</v>
      </c>
      <c r="E708" s="3">
        <f t="shared" si="134"/>
        <v>2010</v>
      </c>
      <c r="F708" s="3">
        <f t="shared" si="135"/>
        <v>7</v>
      </c>
      <c r="G708" s="3">
        <f t="shared" si="136"/>
        <v>1</v>
      </c>
      <c r="H708" s="3">
        <f t="shared" si="137"/>
        <v>14</v>
      </c>
      <c r="I708" s="3">
        <f t="shared" si="138"/>
        <v>49</v>
      </c>
      <c r="J708" s="3">
        <f t="shared" si="139"/>
        <v>5</v>
      </c>
      <c r="K708" s="3" t="str">
        <f>IF(AND(D708&gt;='Season Lookup'!$D$15,D708&lt;'Season Lookup'!$D$16),"Spring",IF(AND(D708&gt;='Season Lookup'!$D$16,D708&lt;'Season Lookup'!$D$17),"Summer",IF(AND(D708&gt;='Season Lookup'!$D$17,D708&lt;'Season Lookup'!$D$18),"Fall",IF(OR(D708&gt;='Season Lookup'!$D$18,D708&lt;'Season Lookup'!$D$15),"Winter"))))</f>
        <v>Summer</v>
      </c>
      <c r="L708" s="3" t="str">
        <f>VLOOKUP(F708,'Season Lookup'!$A$1:$B$13,2,0)</f>
        <v>Summer</v>
      </c>
      <c r="M708" t="s">
        <v>78</v>
      </c>
      <c r="N708" t="s">
        <v>13</v>
      </c>
      <c r="O708" t="s">
        <v>36</v>
      </c>
      <c r="P708" t="str">
        <f t="shared" si="140"/>
        <v>Yes</v>
      </c>
      <c r="Q708" t="str">
        <f t="shared" si="141"/>
        <v>No</v>
      </c>
      <c r="R708" t="str">
        <f t="shared" si="142"/>
        <v>No</v>
      </c>
      <c r="S708">
        <v>41</v>
      </c>
      <c r="T708" t="s">
        <v>840</v>
      </c>
      <c r="V708" t="str">
        <f t="shared" si="143"/>
        <v>Non Intersection</v>
      </c>
      <c r="W708" t="s">
        <v>1180</v>
      </c>
      <c r="X708">
        <v>42.374538000000001</v>
      </c>
      <c r="Y708">
        <v>-71.120671999999999</v>
      </c>
      <c r="Z708" t="s">
        <v>1181</v>
      </c>
    </row>
    <row r="709" spans="1:26">
      <c r="A709">
        <v>24405</v>
      </c>
      <c r="B709" s="1">
        <v>40360.652777777781</v>
      </c>
      <c r="C709" s="1">
        <f t="shared" si="132"/>
        <v>40179</v>
      </c>
      <c r="D709" s="4">
        <f t="shared" si="133"/>
        <v>0.5</v>
      </c>
      <c r="E709" s="3">
        <f t="shared" si="134"/>
        <v>2010</v>
      </c>
      <c r="F709" s="3">
        <f t="shared" si="135"/>
        <v>7</v>
      </c>
      <c r="G709" s="3">
        <f t="shared" si="136"/>
        <v>1</v>
      </c>
      <c r="H709" s="3">
        <f t="shared" si="137"/>
        <v>15</v>
      </c>
      <c r="I709" s="3">
        <f t="shared" si="138"/>
        <v>40</v>
      </c>
      <c r="J709" s="3">
        <f t="shared" si="139"/>
        <v>5</v>
      </c>
      <c r="K709" s="3" t="str">
        <f>IF(AND(D709&gt;='Season Lookup'!$D$15,D709&lt;'Season Lookup'!$D$16),"Spring",IF(AND(D709&gt;='Season Lookup'!$D$16,D709&lt;'Season Lookup'!$D$17),"Summer",IF(AND(D709&gt;='Season Lookup'!$D$17,D709&lt;'Season Lookup'!$D$18),"Fall",IF(OR(D709&gt;='Season Lookup'!$D$18,D709&lt;'Season Lookup'!$D$15),"Winter"))))</f>
        <v>Summer</v>
      </c>
      <c r="L709" s="3" t="str">
        <f>VLOOKUP(F709,'Season Lookup'!$A$1:$B$13,2,0)</f>
        <v>Summer</v>
      </c>
      <c r="M709" t="s">
        <v>78</v>
      </c>
      <c r="N709" t="s">
        <v>13</v>
      </c>
      <c r="O709" t="s">
        <v>152</v>
      </c>
      <c r="P709" t="str">
        <f t="shared" si="140"/>
        <v>Yes</v>
      </c>
      <c r="Q709" t="str">
        <f t="shared" si="141"/>
        <v>No</v>
      </c>
      <c r="R709" t="str">
        <f t="shared" si="142"/>
        <v>Yes</v>
      </c>
      <c r="S709">
        <v>30</v>
      </c>
      <c r="T709" t="s">
        <v>326</v>
      </c>
      <c r="V709" t="str">
        <f t="shared" si="143"/>
        <v>Non Intersection</v>
      </c>
      <c r="W709" t="s">
        <v>1379</v>
      </c>
      <c r="X709">
        <v>42.372807999999999</v>
      </c>
      <c r="Y709">
        <v>-71.119810000000001</v>
      </c>
      <c r="Z709" t="s">
        <v>1380</v>
      </c>
    </row>
    <row r="710" spans="1:26">
      <c r="A710">
        <v>24406</v>
      </c>
      <c r="B710" s="1">
        <v>40360.822905092595</v>
      </c>
      <c r="C710" s="1">
        <f t="shared" si="132"/>
        <v>40179</v>
      </c>
      <c r="D710" s="4">
        <f t="shared" si="133"/>
        <v>0.5</v>
      </c>
      <c r="E710" s="3">
        <f t="shared" si="134"/>
        <v>2010</v>
      </c>
      <c r="F710" s="3">
        <f t="shared" si="135"/>
        <v>7</v>
      </c>
      <c r="G710" s="3">
        <f t="shared" si="136"/>
        <v>1</v>
      </c>
      <c r="H710" s="3">
        <f t="shared" si="137"/>
        <v>19</v>
      </c>
      <c r="I710" s="3">
        <f t="shared" si="138"/>
        <v>44</v>
      </c>
      <c r="J710" s="3">
        <f t="shared" si="139"/>
        <v>5</v>
      </c>
      <c r="K710" s="3" t="str">
        <f>IF(AND(D710&gt;='Season Lookup'!$D$15,D710&lt;'Season Lookup'!$D$16),"Spring",IF(AND(D710&gt;='Season Lookup'!$D$16,D710&lt;'Season Lookup'!$D$17),"Summer",IF(AND(D710&gt;='Season Lookup'!$D$17,D710&lt;'Season Lookup'!$D$18),"Fall",IF(OR(D710&gt;='Season Lookup'!$D$18,D710&lt;'Season Lookup'!$D$15),"Winter"))))</f>
        <v>Summer</v>
      </c>
      <c r="L710" s="3" t="str">
        <f>VLOOKUP(F710,'Season Lookup'!$A$1:$B$13,2,0)</f>
        <v>Summer</v>
      </c>
      <c r="M710" t="s">
        <v>78</v>
      </c>
      <c r="N710" t="s">
        <v>13</v>
      </c>
      <c r="O710" t="s">
        <v>23</v>
      </c>
      <c r="P710" t="str">
        <f t="shared" si="140"/>
        <v>Yes</v>
      </c>
      <c r="Q710" t="str">
        <f t="shared" si="141"/>
        <v>No</v>
      </c>
      <c r="R710" t="str">
        <f t="shared" si="142"/>
        <v>No</v>
      </c>
      <c r="S710">
        <v>319</v>
      </c>
      <c r="T710" t="s">
        <v>41</v>
      </c>
      <c r="V710" t="str">
        <f t="shared" si="143"/>
        <v>Non Intersection</v>
      </c>
      <c r="W710" t="s">
        <v>1381</v>
      </c>
      <c r="X710">
        <v>42.362233000000003</v>
      </c>
      <c r="Y710">
        <v>-71.113905000000003</v>
      </c>
      <c r="Z710" t="s">
        <v>1382</v>
      </c>
    </row>
    <row r="711" spans="1:26">
      <c r="A711">
        <v>24407</v>
      </c>
      <c r="B711" s="1">
        <v>40360.61109953704</v>
      </c>
      <c r="C711" s="1">
        <f t="shared" si="132"/>
        <v>40179</v>
      </c>
      <c r="D711" s="4">
        <f t="shared" si="133"/>
        <v>0.5</v>
      </c>
      <c r="E711" s="3">
        <f t="shared" si="134"/>
        <v>2010</v>
      </c>
      <c r="F711" s="3">
        <f t="shared" si="135"/>
        <v>7</v>
      </c>
      <c r="G711" s="3">
        <f t="shared" si="136"/>
        <v>1</v>
      </c>
      <c r="H711" s="3">
        <f t="shared" si="137"/>
        <v>14</v>
      </c>
      <c r="I711" s="3">
        <f t="shared" si="138"/>
        <v>39</v>
      </c>
      <c r="J711" s="3">
        <f t="shared" si="139"/>
        <v>5</v>
      </c>
      <c r="K711" s="3" t="str">
        <f>IF(AND(D711&gt;='Season Lookup'!$D$15,D711&lt;'Season Lookup'!$D$16),"Spring",IF(AND(D711&gt;='Season Lookup'!$D$16,D711&lt;'Season Lookup'!$D$17),"Summer",IF(AND(D711&gt;='Season Lookup'!$D$17,D711&lt;'Season Lookup'!$D$18),"Fall",IF(OR(D711&gt;='Season Lookup'!$D$18,D711&lt;'Season Lookup'!$D$15),"Winter"))))</f>
        <v>Summer</v>
      </c>
      <c r="L711" s="3" t="str">
        <f>VLOOKUP(F711,'Season Lookup'!$A$1:$B$13,2,0)</f>
        <v>Summer</v>
      </c>
      <c r="M711" t="s">
        <v>78</v>
      </c>
      <c r="N711" t="s">
        <v>13</v>
      </c>
      <c r="O711" t="s">
        <v>152</v>
      </c>
      <c r="P711" t="str">
        <f t="shared" si="140"/>
        <v>Yes</v>
      </c>
      <c r="Q711" t="str">
        <f t="shared" si="141"/>
        <v>No</v>
      </c>
      <c r="R711" t="str">
        <f t="shared" si="142"/>
        <v>Yes</v>
      </c>
      <c r="T711" t="s">
        <v>14</v>
      </c>
      <c r="U711" t="s">
        <v>315</v>
      </c>
      <c r="V711" t="str">
        <f t="shared" si="143"/>
        <v>Intersection</v>
      </c>
      <c r="W711" t="s">
        <v>1383</v>
      </c>
      <c r="X711">
        <v>42.365079999999999</v>
      </c>
      <c r="Y711">
        <v>-71.103179999999995</v>
      </c>
      <c r="Z711" t="s">
        <v>1384</v>
      </c>
    </row>
    <row r="712" spans="1:26">
      <c r="A712">
        <v>24408</v>
      </c>
      <c r="B712" s="1">
        <v>40360.6875</v>
      </c>
      <c r="C712" s="1">
        <f t="shared" si="132"/>
        <v>40179</v>
      </c>
      <c r="D712" s="4">
        <f t="shared" si="133"/>
        <v>0.5</v>
      </c>
      <c r="E712" s="3">
        <f t="shared" si="134"/>
        <v>2010</v>
      </c>
      <c r="F712" s="3">
        <f t="shared" si="135"/>
        <v>7</v>
      </c>
      <c r="G712" s="3">
        <f t="shared" si="136"/>
        <v>1</v>
      </c>
      <c r="H712" s="3">
        <f t="shared" si="137"/>
        <v>16</v>
      </c>
      <c r="I712" s="3">
        <f t="shared" si="138"/>
        <v>30</v>
      </c>
      <c r="J712" s="3">
        <f t="shared" si="139"/>
        <v>5</v>
      </c>
      <c r="K712" s="3" t="str">
        <f>IF(AND(D712&gt;='Season Lookup'!$D$15,D712&lt;'Season Lookup'!$D$16),"Spring",IF(AND(D712&gt;='Season Lookup'!$D$16,D712&lt;'Season Lookup'!$D$17),"Summer",IF(AND(D712&gt;='Season Lookup'!$D$17,D712&lt;'Season Lookup'!$D$18),"Fall",IF(OR(D712&gt;='Season Lookup'!$D$18,D712&lt;'Season Lookup'!$D$15),"Winter"))))</f>
        <v>Summer</v>
      </c>
      <c r="L712" s="3" t="str">
        <f>VLOOKUP(F712,'Season Lookup'!$A$1:$B$13,2,0)</f>
        <v>Summer</v>
      </c>
      <c r="M712" t="s">
        <v>78</v>
      </c>
      <c r="N712" t="s">
        <v>13</v>
      </c>
      <c r="O712" t="s">
        <v>471</v>
      </c>
      <c r="P712" t="str">
        <f t="shared" si="140"/>
        <v>Yes</v>
      </c>
      <c r="Q712" t="str">
        <f t="shared" si="141"/>
        <v>No</v>
      </c>
      <c r="R712" t="str">
        <f t="shared" si="142"/>
        <v>No</v>
      </c>
      <c r="T712" t="s">
        <v>332</v>
      </c>
      <c r="U712" t="s">
        <v>70</v>
      </c>
      <c r="V712" t="str">
        <f t="shared" si="143"/>
        <v>Intersection</v>
      </c>
      <c r="W712" t="s">
        <v>1385</v>
      </c>
      <c r="X712">
        <v>42.359000000000002</v>
      </c>
      <c r="Y712">
        <v>-71.108812999999998</v>
      </c>
      <c r="Z712" t="s">
        <v>1386</v>
      </c>
    </row>
    <row r="713" spans="1:26">
      <c r="A713">
        <v>24409</v>
      </c>
      <c r="B713" s="1">
        <v>40361.482638888891</v>
      </c>
      <c r="C713" s="1">
        <f t="shared" si="132"/>
        <v>40179</v>
      </c>
      <c r="D713" s="4">
        <f t="shared" si="133"/>
        <v>0.50277777777777777</v>
      </c>
      <c r="E713" s="3">
        <f t="shared" si="134"/>
        <v>2010</v>
      </c>
      <c r="F713" s="3">
        <f t="shared" si="135"/>
        <v>7</v>
      </c>
      <c r="G713" s="3">
        <f t="shared" si="136"/>
        <v>2</v>
      </c>
      <c r="H713" s="3">
        <f t="shared" si="137"/>
        <v>11</v>
      </c>
      <c r="I713" s="3">
        <f t="shared" si="138"/>
        <v>35</v>
      </c>
      <c r="J713" s="3">
        <f t="shared" si="139"/>
        <v>6</v>
      </c>
      <c r="K713" s="3" t="str">
        <f>IF(AND(D713&gt;='Season Lookup'!$D$15,D713&lt;'Season Lookup'!$D$16),"Spring",IF(AND(D713&gt;='Season Lookup'!$D$16,D713&lt;'Season Lookup'!$D$17),"Summer",IF(AND(D713&gt;='Season Lookup'!$D$17,D713&lt;'Season Lookup'!$D$18),"Fall",IF(OR(D713&gt;='Season Lookup'!$D$18,D713&lt;'Season Lookup'!$D$15),"Winter"))))</f>
        <v>Summer</v>
      </c>
      <c r="L713" s="3" t="str">
        <f>VLOOKUP(F713,'Season Lookup'!$A$1:$B$13,2,0)</f>
        <v>Summer</v>
      </c>
      <c r="M713" t="s">
        <v>12</v>
      </c>
      <c r="N713" t="s">
        <v>13</v>
      </c>
      <c r="O713" t="s">
        <v>13</v>
      </c>
      <c r="P713" t="str">
        <f t="shared" si="140"/>
        <v>Yes</v>
      </c>
      <c r="Q713" t="str">
        <f t="shared" si="141"/>
        <v>No</v>
      </c>
      <c r="R713" t="str">
        <f t="shared" si="142"/>
        <v>No</v>
      </c>
      <c r="T713" t="s">
        <v>105</v>
      </c>
      <c r="U713" t="s">
        <v>209</v>
      </c>
      <c r="V713" t="str">
        <f t="shared" si="143"/>
        <v>Intersection</v>
      </c>
      <c r="W713" t="s">
        <v>1387</v>
      </c>
      <c r="X713">
        <v>42.364812000000001</v>
      </c>
      <c r="Y713">
        <v>-71.084013999999996</v>
      </c>
      <c r="Z713" t="s">
        <v>1388</v>
      </c>
    </row>
    <row r="714" spans="1:26">
      <c r="A714">
        <v>24410</v>
      </c>
      <c r="B714" s="1">
        <v>40361.701388888891</v>
      </c>
      <c r="C714" s="1">
        <f t="shared" si="132"/>
        <v>40179</v>
      </c>
      <c r="D714" s="4">
        <f t="shared" si="133"/>
        <v>0.50277777777777777</v>
      </c>
      <c r="E714" s="3">
        <f t="shared" si="134"/>
        <v>2010</v>
      </c>
      <c r="F714" s="3">
        <f t="shared" si="135"/>
        <v>7</v>
      </c>
      <c r="G714" s="3">
        <f t="shared" si="136"/>
        <v>2</v>
      </c>
      <c r="H714" s="3">
        <f t="shared" si="137"/>
        <v>16</v>
      </c>
      <c r="I714" s="3">
        <f t="shared" si="138"/>
        <v>50</v>
      </c>
      <c r="J714" s="3">
        <f t="shared" si="139"/>
        <v>6</v>
      </c>
      <c r="K714" s="3" t="str">
        <f>IF(AND(D714&gt;='Season Lookup'!$D$15,D714&lt;'Season Lookup'!$D$16),"Spring",IF(AND(D714&gt;='Season Lookup'!$D$16,D714&lt;'Season Lookup'!$D$17),"Summer",IF(AND(D714&gt;='Season Lookup'!$D$17,D714&lt;'Season Lookup'!$D$18),"Fall",IF(OR(D714&gt;='Season Lookup'!$D$18,D714&lt;'Season Lookup'!$D$15),"Winter"))))</f>
        <v>Summer</v>
      </c>
      <c r="L714" s="3" t="str">
        <f>VLOOKUP(F714,'Season Lookup'!$A$1:$B$13,2,0)</f>
        <v>Summer</v>
      </c>
      <c r="M714" t="s">
        <v>12</v>
      </c>
      <c r="N714" t="s">
        <v>13</v>
      </c>
      <c r="O714" t="s">
        <v>132</v>
      </c>
      <c r="P714" t="str">
        <f t="shared" si="140"/>
        <v>Yes</v>
      </c>
      <c r="Q714" t="str">
        <f t="shared" si="141"/>
        <v>Yes</v>
      </c>
      <c r="R714" t="str">
        <f t="shared" si="142"/>
        <v>No</v>
      </c>
      <c r="T714" t="s">
        <v>14</v>
      </c>
      <c r="U714" t="s">
        <v>1389</v>
      </c>
      <c r="V714" t="str">
        <f t="shared" si="143"/>
        <v>Intersection</v>
      </c>
      <c r="W714" t="s">
        <v>1390</v>
      </c>
      <c r="X714">
        <v>42.394523999999997</v>
      </c>
      <c r="Y714">
        <v>-71.127011999999993</v>
      </c>
      <c r="Z714" t="s">
        <v>1391</v>
      </c>
    </row>
    <row r="715" spans="1:26">
      <c r="A715">
        <v>24411</v>
      </c>
      <c r="B715" s="1">
        <v>40361.520833333336</v>
      </c>
      <c r="C715" s="1">
        <f t="shared" si="132"/>
        <v>40179</v>
      </c>
      <c r="D715" s="4">
        <f t="shared" si="133"/>
        <v>0.50277777777777777</v>
      </c>
      <c r="E715" s="3">
        <f t="shared" si="134"/>
        <v>2010</v>
      </c>
      <c r="F715" s="3">
        <f t="shared" si="135"/>
        <v>7</v>
      </c>
      <c r="G715" s="3">
        <f t="shared" si="136"/>
        <v>2</v>
      </c>
      <c r="H715" s="3">
        <f t="shared" si="137"/>
        <v>12</v>
      </c>
      <c r="I715" s="3">
        <f t="shared" si="138"/>
        <v>30</v>
      </c>
      <c r="J715" s="3">
        <f t="shared" si="139"/>
        <v>6</v>
      </c>
      <c r="K715" s="3" t="str">
        <f>IF(AND(D715&gt;='Season Lookup'!$D$15,D715&lt;'Season Lookup'!$D$16),"Spring",IF(AND(D715&gt;='Season Lookup'!$D$16,D715&lt;'Season Lookup'!$D$17),"Summer",IF(AND(D715&gt;='Season Lookup'!$D$17,D715&lt;'Season Lookup'!$D$18),"Fall",IF(OR(D715&gt;='Season Lookup'!$D$18,D715&lt;'Season Lookup'!$D$15),"Winter"))))</f>
        <v>Summer</v>
      </c>
      <c r="L715" s="3" t="str">
        <f>VLOOKUP(F715,'Season Lookup'!$A$1:$B$13,2,0)</f>
        <v>Summer</v>
      </c>
      <c r="M715" t="s">
        <v>12</v>
      </c>
      <c r="N715" t="s">
        <v>13</v>
      </c>
      <c r="O715" t="s">
        <v>13</v>
      </c>
      <c r="P715" t="str">
        <f t="shared" si="140"/>
        <v>Yes</v>
      </c>
      <c r="Q715" t="str">
        <f t="shared" si="141"/>
        <v>No</v>
      </c>
      <c r="R715" t="str">
        <f t="shared" si="142"/>
        <v>No</v>
      </c>
      <c r="S715">
        <v>241</v>
      </c>
      <c r="T715" t="s">
        <v>198</v>
      </c>
      <c r="V715" t="str">
        <f t="shared" si="143"/>
        <v>Non Intersection</v>
      </c>
      <c r="W715" t="s">
        <v>1392</v>
      </c>
      <c r="X715">
        <v>42.374740000000003</v>
      </c>
      <c r="Y715">
        <v>-71.130989999999997</v>
      </c>
      <c r="Z715" t="s">
        <v>1393</v>
      </c>
    </row>
    <row r="716" spans="1:26">
      <c r="A716">
        <v>24412</v>
      </c>
      <c r="B716" s="1">
        <v>40361.583333333336</v>
      </c>
      <c r="C716" s="1">
        <f t="shared" si="132"/>
        <v>40179</v>
      </c>
      <c r="D716" s="4">
        <f t="shared" si="133"/>
        <v>0.50277777777777777</v>
      </c>
      <c r="E716" s="3">
        <f t="shared" si="134"/>
        <v>2010</v>
      </c>
      <c r="F716" s="3">
        <f t="shared" si="135"/>
        <v>7</v>
      </c>
      <c r="G716" s="3">
        <f t="shared" si="136"/>
        <v>2</v>
      </c>
      <c r="H716" s="3">
        <f t="shared" si="137"/>
        <v>14</v>
      </c>
      <c r="I716" s="3">
        <f t="shared" si="138"/>
        <v>0</v>
      </c>
      <c r="J716" s="3">
        <f t="shared" si="139"/>
        <v>6</v>
      </c>
      <c r="K716" s="3" t="str">
        <f>IF(AND(D716&gt;='Season Lookup'!$D$15,D716&lt;'Season Lookup'!$D$16),"Spring",IF(AND(D716&gt;='Season Lookup'!$D$16,D716&lt;'Season Lookup'!$D$17),"Summer",IF(AND(D716&gt;='Season Lookup'!$D$17,D716&lt;'Season Lookup'!$D$18),"Fall",IF(OR(D716&gt;='Season Lookup'!$D$18,D716&lt;'Season Lookup'!$D$15),"Winter"))))</f>
        <v>Summer</v>
      </c>
      <c r="L716" s="3" t="str">
        <f>VLOOKUP(F716,'Season Lookup'!$A$1:$B$13,2,0)</f>
        <v>Summer</v>
      </c>
      <c r="M716" t="s">
        <v>12</v>
      </c>
      <c r="N716" t="s">
        <v>13</v>
      </c>
      <c r="O716" t="s">
        <v>35</v>
      </c>
      <c r="P716" t="str">
        <f t="shared" si="140"/>
        <v>Yes</v>
      </c>
      <c r="Q716" t="str">
        <f t="shared" si="141"/>
        <v>No</v>
      </c>
      <c r="R716" t="str">
        <f t="shared" si="142"/>
        <v>No</v>
      </c>
      <c r="T716" t="s">
        <v>14</v>
      </c>
      <c r="U716" t="s">
        <v>340</v>
      </c>
      <c r="V716" t="str">
        <f t="shared" si="143"/>
        <v>Intersection</v>
      </c>
      <c r="W716" t="s">
        <v>1394</v>
      </c>
      <c r="X716">
        <v>42.389418999999997</v>
      </c>
      <c r="Y716">
        <v>-71.120031999999995</v>
      </c>
      <c r="Z716" t="s">
        <v>753</v>
      </c>
    </row>
    <row r="717" spans="1:26">
      <c r="A717">
        <v>24470</v>
      </c>
      <c r="B717" s="1">
        <v>40361.572905092595</v>
      </c>
      <c r="C717" s="1">
        <f t="shared" si="132"/>
        <v>40179</v>
      </c>
      <c r="D717" s="4">
        <f t="shared" si="133"/>
        <v>0.50277777777777777</v>
      </c>
      <c r="E717" s="3">
        <f t="shared" si="134"/>
        <v>2010</v>
      </c>
      <c r="F717" s="3">
        <f t="shared" si="135"/>
        <v>7</v>
      </c>
      <c r="G717" s="3">
        <f t="shared" si="136"/>
        <v>2</v>
      </c>
      <c r="H717" s="3">
        <f t="shared" si="137"/>
        <v>13</v>
      </c>
      <c r="I717" s="3">
        <f t="shared" si="138"/>
        <v>44</v>
      </c>
      <c r="J717" s="3">
        <f t="shared" si="139"/>
        <v>6</v>
      </c>
      <c r="K717" s="3" t="str">
        <f>IF(AND(D717&gt;='Season Lookup'!$D$15,D717&lt;'Season Lookup'!$D$16),"Spring",IF(AND(D717&gt;='Season Lookup'!$D$16,D717&lt;'Season Lookup'!$D$17),"Summer",IF(AND(D717&gt;='Season Lookup'!$D$17,D717&lt;'Season Lookup'!$D$18),"Fall",IF(OR(D717&gt;='Season Lookup'!$D$18,D717&lt;'Season Lookup'!$D$15),"Winter"))))</f>
        <v>Summer</v>
      </c>
      <c r="L717" s="3" t="str">
        <f>VLOOKUP(F717,'Season Lookup'!$A$1:$B$13,2,0)</f>
        <v>Summer</v>
      </c>
      <c r="N717" t="s">
        <v>13</v>
      </c>
      <c r="O717" t="s">
        <v>132</v>
      </c>
      <c r="P717" t="str">
        <f t="shared" si="140"/>
        <v>Yes</v>
      </c>
      <c r="Q717" t="str">
        <f t="shared" si="141"/>
        <v>Yes</v>
      </c>
      <c r="R717" t="str">
        <f t="shared" si="142"/>
        <v>No</v>
      </c>
      <c r="S717">
        <v>720</v>
      </c>
      <c r="T717" t="s">
        <v>14</v>
      </c>
      <c r="V717" t="str">
        <f t="shared" si="143"/>
        <v>Non Intersection</v>
      </c>
      <c r="W717" t="s">
        <v>1395</v>
      </c>
      <c r="X717">
        <v>42.365955</v>
      </c>
      <c r="Y717">
        <v>-71.104965000000007</v>
      </c>
      <c r="Z717" t="s">
        <v>1396</v>
      </c>
    </row>
    <row r="718" spans="1:26">
      <c r="A718">
        <v>24413</v>
      </c>
      <c r="B718" s="1">
        <v>40362.625</v>
      </c>
      <c r="C718" s="1">
        <f t="shared" si="132"/>
        <v>40179</v>
      </c>
      <c r="D718" s="4">
        <f t="shared" si="133"/>
        <v>0.50555555555555554</v>
      </c>
      <c r="E718" s="3">
        <f t="shared" si="134"/>
        <v>2010</v>
      </c>
      <c r="F718" s="3">
        <f t="shared" si="135"/>
        <v>7</v>
      </c>
      <c r="G718" s="3">
        <f t="shared" si="136"/>
        <v>3</v>
      </c>
      <c r="H718" s="3">
        <f t="shared" si="137"/>
        <v>15</v>
      </c>
      <c r="I718" s="3">
        <f t="shared" si="138"/>
        <v>0</v>
      </c>
      <c r="J718" s="3">
        <f t="shared" si="139"/>
        <v>7</v>
      </c>
      <c r="K718" s="3" t="str">
        <f>IF(AND(D718&gt;='Season Lookup'!$D$15,D718&lt;'Season Lookup'!$D$16),"Spring",IF(AND(D718&gt;='Season Lookup'!$D$16,D718&lt;'Season Lookup'!$D$17),"Summer",IF(AND(D718&gt;='Season Lookup'!$D$17,D718&lt;'Season Lookup'!$D$18),"Fall",IF(OR(D718&gt;='Season Lookup'!$D$18,D718&lt;'Season Lookup'!$D$15),"Winter"))))</f>
        <v>Summer</v>
      </c>
      <c r="L718" s="3" t="str">
        <f>VLOOKUP(F718,'Season Lookup'!$A$1:$B$13,2,0)</f>
        <v>Summer</v>
      </c>
      <c r="M718" t="s">
        <v>31</v>
      </c>
      <c r="N718" t="s">
        <v>13</v>
      </c>
      <c r="O718" t="s">
        <v>23</v>
      </c>
      <c r="P718" t="str">
        <f t="shared" si="140"/>
        <v>Yes</v>
      </c>
      <c r="Q718" t="str">
        <f t="shared" si="141"/>
        <v>No</v>
      </c>
      <c r="R718" t="str">
        <f t="shared" si="142"/>
        <v>No</v>
      </c>
      <c r="S718">
        <v>201</v>
      </c>
      <c r="T718" t="s">
        <v>53</v>
      </c>
      <c r="V718" t="str">
        <f t="shared" si="143"/>
        <v>Non Intersection</v>
      </c>
      <c r="W718" t="s">
        <v>1397</v>
      </c>
      <c r="X718">
        <v>42.372441000000002</v>
      </c>
      <c r="Y718">
        <v>-71.079147000000006</v>
      </c>
      <c r="Z718" t="s">
        <v>1398</v>
      </c>
    </row>
    <row r="719" spans="1:26">
      <c r="A719">
        <v>24414</v>
      </c>
      <c r="B719" s="1">
        <v>40362.625</v>
      </c>
      <c r="C719" s="1">
        <f t="shared" si="132"/>
        <v>40179</v>
      </c>
      <c r="D719" s="4">
        <f t="shared" si="133"/>
        <v>0.50555555555555554</v>
      </c>
      <c r="E719" s="3">
        <f t="shared" si="134"/>
        <v>2010</v>
      </c>
      <c r="F719" s="3">
        <f t="shared" si="135"/>
        <v>7</v>
      </c>
      <c r="G719" s="3">
        <f t="shared" si="136"/>
        <v>3</v>
      </c>
      <c r="H719" s="3">
        <f t="shared" si="137"/>
        <v>15</v>
      </c>
      <c r="I719" s="3">
        <f t="shared" si="138"/>
        <v>0</v>
      </c>
      <c r="J719" s="3">
        <f t="shared" si="139"/>
        <v>7</v>
      </c>
      <c r="K719" s="3" t="str">
        <f>IF(AND(D719&gt;='Season Lookup'!$D$15,D719&lt;'Season Lookup'!$D$16),"Spring",IF(AND(D719&gt;='Season Lookup'!$D$16,D719&lt;'Season Lookup'!$D$17),"Summer",IF(AND(D719&gt;='Season Lookup'!$D$17,D719&lt;'Season Lookup'!$D$18),"Fall",IF(OR(D719&gt;='Season Lookup'!$D$18,D719&lt;'Season Lookup'!$D$15),"Winter"))))</f>
        <v>Summer</v>
      </c>
      <c r="L719" s="3" t="str">
        <f>VLOOKUP(F719,'Season Lookup'!$A$1:$B$13,2,0)</f>
        <v>Summer</v>
      </c>
      <c r="M719" t="s">
        <v>31</v>
      </c>
      <c r="N719" t="s">
        <v>13</v>
      </c>
      <c r="O719" t="s">
        <v>23</v>
      </c>
      <c r="P719" t="str">
        <f t="shared" si="140"/>
        <v>Yes</v>
      </c>
      <c r="Q719" t="str">
        <f t="shared" si="141"/>
        <v>No</v>
      </c>
      <c r="R719" t="str">
        <f t="shared" si="142"/>
        <v>No</v>
      </c>
      <c r="S719">
        <v>100</v>
      </c>
      <c r="T719" t="s">
        <v>1062</v>
      </c>
      <c r="V719" t="str">
        <f t="shared" si="143"/>
        <v>Non Intersection</v>
      </c>
      <c r="W719" t="s">
        <v>1143</v>
      </c>
      <c r="X719">
        <v>42.369137000000002</v>
      </c>
      <c r="Y719">
        <v>-71.077147999999994</v>
      </c>
      <c r="Z719" t="s">
        <v>1144</v>
      </c>
    </row>
    <row r="720" spans="1:26">
      <c r="A720">
        <v>24415</v>
      </c>
      <c r="B720" s="1">
        <v>40362.959016203706</v>
      </c>
      <c r="C720" s="1">
        <f t="shared" si="132"/>
        <v>40179</v>
      </c>
      <c r="D720" s="4">
        <f t="shared" si="133"/>
        <v>0.50555555555555554</v>
      </c>
      <c r="E720" s="3">
        <f t="shared" si="134"/>
        <v>2010</v>
      </c>
      <c r="F720" s="3">
        <f t="shared" si="135"/>
        <v>7</v>
      </c>
      <c r="G720" s="3">
        <f t="shared" si="136"/>
        <v>3</v>
      </c>
      <c r="H720" s="3">
        <f t="shared" si="137"/>
        <v>23</v>
      </c>
      <c r="I720" s="3">
        <f t="shared" si="138"/>
        <v>0</v>
      </c>
      <c r="J720" s="3">
        <f t="shared" si="139"/>
        <v>7</v>
      </c>
      <c r="K720" s="3" t="str">
        <f>IF(AND(D720&gt;='Season Lookup'!$D$15,D720&lt;'Season Lookup'!$D$16),"Spring",IF(AND(D720&gt;='Season Lookup'!$D$16,D720&lt;'Season Lookup'!$D$17),"Summer",IF(AND(D720&gt;='Season Lookup'!$D$17,D720&lt;'Season Lookup'!$D$18),"Fall",IF(OR(D720&gt;='Season Lookup'!$D$18,D720&lt;'Season Lookup'!$D$15),"Winter"))))</f>
        <v>Summer</v>
      </c>
      <c r="L720" s="3" t="str">
        <f>VLOOKUP(F720,'Season Lookup'!$A$1:$B$13,2,0)</f>
        <v>Summer</v>
      </c>
      <c r="M720" t="s">
        <v>31</v>
      </c>
      <c r="N720" t="s">
        <v>35</v>
      </c>
      <c r="O720" t="s">
        <v>13</v>
      </c>
      <c r="P720" t="str">
        <f t="shared" si="140"/>
        <v>Yes</v>
      </c>
      <c r="Q720" t="str">
        <f t="shared" si="141"/>
        <v>No</v>
      </c>
      <c r="R720" t="str">
        <f t="shared" si="142"/>
        <v>No</v>
      </c>
      <c r="S720">
        <v>378</v>
      </c>
      <c r="T720" t="s">
        <v>14</v>
      </c>
      <c r="V720" t="str">
        <f t="shared" si="143"/>
        <v>Non Intersection</v>
      </c>
      <c r="W720" t="s">
        <v>1399</v>
      </c>
      <c r="X720">
        <v>42.363047999999999</v>
      </c>
      <c r="Y720">
        <v>-71.100064000000003</v>
      </c>
      <c r="Z720" t="s">
        <v>1400</v>
      </c>
    </row>
    <row r="721" spans="1:26">
      <c r="A721">
        <v>24417</v>
      </c>
      <c r="B721" s="1">
        <v>40363.908321759256</v>
      </c>
      <c r="C721" s="1">
        <f t="shared" si="132"/>
        <v>40179</v>
      </c>
      <c r="D721" s="4">
        <f t="shared" si="133"/>
        <v>0.5083333333333333</v>
      </c>
      <c r="E721" s="3">
        <f t="shared" si="134"/>
        <v>2010</v>
      </c>
      <c r="F721" s="3">
        <f t="shared" si="135"/>
        <v>7</v>
      </c>
      <c r="G721" s="3">
        <f t="shared" si="136"/>
        <v>4</v>
      </c>
      <c r="H721" s="3">
        <f t="shared" si="137"/>
        <v>21</v>
      </c>
      <c r="I721" s="3">
        <f t="shared" si="138"/>
        <v>47</v>
      </c>
      <c r="J721" s="3">
        <f t="shared" si="139"/>
        <v>1</v>
      </c>
      <c r="K721" s="3" t="str">
        <f>IF(AND(D721&gt;='Season Lookup'!$D$15,D721&lt;'Season Lookup'!$D$16),"Spring",IF(AND(D721&gt;='Season Lookup'!$D$16,D721&lt;'Season Lookup'!$D$17),"Summer",IF(AND(D721&gt;='Season Lookup'!$D$17,D721&lt;'Season Lookup'!$D$18),"Fall",IF(OR(D721&gt;='Season Lookup'!$D$18,D721&lt;'Season Lookup'!$D$15),"Winter"))))</f>
        <v>Summer</v>
      </c>
      <c r="L721" s="3" t="str">
        <f>VLOOKUP(F721,'Season Lookup'!$A$1:$B$13,2,0)</f>
        <v>Summer</v>
      </c>
      <c r="M721" t="s">
        <v>48</v>
      </c>
      <c r="N721" t="s">
        <v>13</v>
      </c>
      <c r="O721" t="s">
        <v>132</v>
      </c>
      <c r="P721" t="str">
        <f t="shared" si="140"/>
        <v>Yes</v>
      </c>
      <c r="Q721" t="str">
        <f t="shared" si="141"/>
        <v>Yes</v>
      </c>
      <c r="R721" t="str">
        <f t="shared" si="142"/>
        <v>No</v>
      </c>
      <c r="T721" t="s">
        <v>105</v>
      </c>
      <c r="U721" t="s">
        <v>101</v>
      </c>
      <c r="V721" t="str">
        <f t="shared" si="143"/>
        <v>Intersection</v>
      </c>
      <c r="W721" t="s">
        <v>1403</v>
      </c>
      <c r="X721">
        <v>42.367871000000001</v>
      </c>
      <c r="Y721">
        <v>-71.097359999999995</v>
      </c>
      <c r="Z721" t="s">
        <v>1404</v>
      </c>
    </row>
    <row r="722" spans="1:26">
      <c r="A722">
        <v>24418</v>
      </c>
      <c r="B722" s="1">
        <v>40363.640266203707</v>
      </c>
      <c r="C722" s="1">
        <f t="shared" si="132"/>
        <v>40179</v>
      </c>
      <c r="D722" s="4">
        <f t="shared" si="133"/>
        <v>0.5083333333333333</v>
      </c>
      <c r="E722" s="3">
        <f t="shared" si="134"/>
        <v>2010</v>
      </c>
      <c r="F722" s="3">
        <f t="shared" si="135"/>
        <v>7</v>
      </c>
      <c r="G722" s="3">
        <f t="shared" si="136"/>
        <v>4</v>
      </c>
      <c r="H722" s="3">
        <f t="shared" si="137"/>
        <v>15</v>
      </c>
      <c r="I722" s="3">
        <f t="shared" si="138"/>
        <v>21</v>
      </c>
      <c r="J722" s="3">
        <f t="shared" si="139"/>
        <v>1</v>
      </c>
      <c r="K722" s="3" t="str">
        <f>IF(AND(D722&gt;='Season Lookup'!$D$15,D722&lt;'Season Lookup'!$D$16),"Spring",IF(AND(D722&gt;='Season Lookup'!$D$16,D722&lt;'Season Lookup'!$D$17),"Summer",IF(AND(D722&gt;='Season Lookup'!$D$17,D722&lt;'Season Lookup'!$D$18),"Fall",IF(OR(D722&gt;='Season Lookup'!$D$18,D722&lt;'Season Lookup'!$D$15),"Winter"))))</f>
        <v>Summer</v>
      </c>
      <c r="L722" s="3" t="str">
        <f>VLOOKUP(F722,'Season Lookup'!$A$1:$B$13,2,0)</f>
        <v>Summer</v>
      </c>
      <c r="M722" t="s">
        <v>48</v>
      </c>
      <c r="N722" t="s">
        <v>13</v>
      </c>
      <c r="O722" t="s">
        <v>619</v>
      </c>
      <c r="P722" t="str">
        <f t="shared" si="140"/>
        <v>Yes</v>
      </c>
      <c r="Q722" t="str">
        <f t="shared" si="141"/>
        <v>No</v>
      </c>
      <c r="R722" t="str">
        <f t="shared" si="142"/>
        <v>No</v>
      </c>
      <c r="T722" t="s">
        <v>27</v>
      </c>
      <c r="U722" t="s">
        <v>757</v>
      </c>
      <c r="V722" t="str">
        <f t="shared" si="143"/>
        <v>Intersection</v>
      </c>
      <c r="W722" t="s">
        <v>1405</v>
      </c>
      <c r="X722">
        <v>42.364404999999998</v>
      </c>
      <c r="Y722">
        <v>-71.114819999999995</v>
      </c>
      <c r="Z722" t="s">
        <v>1406</v>
      </c>
    </row>
    <row r="723" spans="1:26">
      <c r="A723">
        <v>24419</v>
      </c>
      <c r="B723" s="1">
        <v>40363.806932870371</v>
      </c>
      <c r="C723" s="1">
        <f t="shared" si="132"/>
        <v>40179</v>
      </c>
      <c r="D723" s="4">
        <f t="shared" si="133"/>
        <v>0.5083333333333333</v>
      </c>
      <c r="E723" s="3">
        <f t="shared" si="134"/>
        <v>2010</v>
      </c>
      <c r="F723" s="3">
        <f t="shared" si="135"/>
        <v>7</v>
      </c>
      <c r="G723" s="3">
        <f t="shared" si="136"/>
        <v>4</v>
      </c>
      <c r="H723" s="3">
        <f t="shared" si="137"/>
        <v>19</v>
      </c>
      <c r="I723" s="3">
        <f t="shared" si="138"/>
        <v>21</v>
      </c>
      <c r="J723" s="3">
        <f t="shared" si="139"/>
        <v>1</v>
      </c>
      <c r="K723" s="3" t="str">
        <f>IF(AND(D723&gt;='Season Lookup'!$D$15,D723&lt;'Season Lookup'!$D$16),"Spring",IF(AND(D723&gt;='Season Lookup'!$D$16,D723&lt;'Season Lookup'!$D$17),"Summer",IF(AND(D723&gt;='Season Lookup'!$D$17,D723&lt;'Season Lookup'!$D$18),"Fall",IF(OR(D723&gt;='Season Lookup'!$D$18,D723&lt;'Season Lookup'!$D$15),"Winter"))))</f>
        <v>Summer</v>
      </c>
      <c r="L723" s="3" t="str">
        <f>VLOOKUP(F723,'Season Lookup'!$A$1:$B$13,2,0)</f>
        <v>Summer</v>
      </c>
      <c r="N723" t="s">
        <v>13</v>
      </c>
      <c r="O723" t="s">
        <v>13</v>
      </c>
      <c r="P723" t="str">
        <f t="shared" si="140"/>
        <v>Yes</v>
      </c>
      <c r="Q723" t="str">
        <f t="shared" si="141"/>
        <v>No</v>
      </c>
      <c r="R723" t="str">
        <f t="shared" si="142"/>
        <v>No</v>
      </c>
      <c r="T723" t="s">
        <v>332</v>
      </c>
      <c r="U723" t="s">
        <v>178</v>
      </c>
      <c r="V723" t="str">
        <f t="shared" si="143"/>
        <v>Intersection</v>
      </c>
      <c r="W723" t="s">
        <v>1407</v>
      </c>
      <c r="X723">
        <v>42.360785</v>
      </c>
      <c r="Y723">
        <v>-71.112035000000006</v>
      </c>
      <c r="Z723" t="s">
        <v>1408</v>
      </c>
    </row>
    <row r="724" spans="1:26">
      <c r="A724">
        <v>24420</v>
      </c>
      <c r="B724" s="1">
        <v>40364.9375</v>
      </c>
      <c r="C724" s="1">
        <f t="shared" si="132"/>
        <v>40179</v>
      </c>
      <c r="D724" s="4">
        <f t="shared" si="133"/>
        <v>0.51111111111111107</v>
      </c>
      <c r="E724" s="3">
        <f t="shared" si="134"/>
        <v>2010</v>
      </c>
      <c r="F724" s="3">
        <f t="shared" si="135"/>
        <v>7</v>
      </c>
      <c r="G724" s="3">
        <f t="shared" si="136"/>
        <v>5</v>
      </c>
      <c r="H724" s="3">
        <f t="shared" si="137"/>
        <v>22</v>
      </c>
      <c r="I724" s="3">
        <f t="shared" si="138"/>
        <v>30</v>
      </c>
      <c r="J724" s="3">
        <f t="shared" si="139"/>
        <v>2</v>
      </c>
      <c r="K724" s="3" t="str">
        <f>IF(AND(D724&gt;='Season Lookup'!$D$15,D724&lt;'Season Lookup'!$D$16),"Spring",IF(AND(D724&gt;='Season Lookup'!$D$16,D724&lt;'Season Lookup'!$D$17),"Summer",IF(AND(D724&gt;='Season Lookup'!$D$17,D724&lt;'Season Lookup'!$D$18),"Fall",IF(OR(D724&gt;='Season Lookup'!$D$18,D724&lt;'Season Lookup'!$D$15),"Winter"))))</f>
        <v>Summer</v>
      </c>
      <c r="L724" s="3" t="str">
        <f>VLOOKUP(F724,'Season Lookup'!$A$1:$B$13,2,0)</f>
        <v>Summer</v>
      </c>
      <c r="N724" t="s">
        <v>619</v>
      </c>
      <c r="O724" t="s">
        <v>471</v>
      </c>
      <c r="P724" t="str">
        <f t="shared" si="140"/>
        <v>No</v>
      </c>
      <c r="Q724" t="str">
        <f t="shared" si="141"/>
        <v>No</v>
      </c>
      <c r="R724" t="str">
        <f t="shared" si="142"/>
        <v>No</v>
      </c>
      <c r="T724" t="s">
        <v>79</v>
      </c>
      <c r="U724" t="s">
        <v>1182</v>
      </c>
      <c r="V724" t="str">
        <f t="shared" si="143"/>
        <v>Intersection</v>
      </c>
      <c r="W724" t="s">
        <v>1183</v>
      </c>
      <c r="X724">
        <v>42.360008999999998</v>
      </c>
      <c r="Y724">
        <v>-71.087643</v>
      </c>
      <c r="Z724" t="s">
        <v>1184</v>
      </c>
    </row>
    <row r="725" spans="1:26">
      <c r="A725">
        <v>24421</v>
      </c>
      <c r="B725" s="1">
        <v>40364.916655092595</v>
      </c>
      <c r="C725" s="1">
        <f t="shared" si="132"/>
        <v>40179</v>
      </c>
      <c r="D725" s="4">
        <f t="shared" si="133"/>
        <v>0.51111111111111107</v>
      </c>
      <c r="E725" s="3">
        <f t="shared" si="134"/>
        <v>2010</v>
      </c>
      <c r="F725" s="3">
        <f t="shared" si="135"/>
        <v>7</v>
      </c>
      <c r="G725" s="3">
        <f t="shared" si="136"/>
        <v>5</v>
      </c>
      <c r="H725" s="3">
        <f t="shared" si="137"/>
        <v>21</v>
      </c>
      <c r="I725" s="3">
        <f t="shared" si="138"/>
        <v>59</v>
      </c>
      <c r="J725" s="3">
        <f t="shared" si="139"/>
        <v>2</v>
      </c>
      <c r="K725" s="3" t="str">
        <f>IF(AND(D725&gt;='Season Lookup'!$D$15,D725&lt;'Season Lookup'!$D$16),"Spring",IF(AND(D725&gt;='Season Lookup'!$D$16,D725&lt;'Season Lookup'!$D$17),"Summer",IF(AND(D725&gt;='Season Lookup'!$D$17,D725&lt;'Season Lookup'!$D$18),"Fall",IF(OR(D725&gt;='Season Lookup'!$D$18,D725&lt;'Season Lookup'!$D$15),"Winter"))))</f>
        <v>Summer</v>
      </c>
      <c r="L725" s="3" t="str">
        <f>VLOOKUP(F725,'Season Lookup'!$A$1:$B$13,2,0)</f>
        <v>Summer</v>
      </c>
      <c r="N725" t="s">
        <v>13</v>
      </c>
      <c r="O725" t="s">
        <v>471</v>
      </c>
      <c r="P725" t="str">
        <f t="shared" si="140"/>
        <v>Yes</v>
      </c>
      <c r="Q725" t="str">
        <f t="shared" si="141"/>
        <v>No</v>
      </c>
      <c r="R725" t="str">
        <f t="shared" si="142"/>
        <v>No</v>
      </c>
      <c r="T725" t="s">
        <v>280</v>
      </c>
      <c r="U725" t="s">
        <v>15</v>
      </c>
      <c r="V725" t="str">
        <f t="shared" si="143"/>
        <v>Intersection</v>
      </c>
      <c r="W725" t="s">
        <v>1409</v>
      </c>
      <c r="X725">
        <v>42.393619000000001</v>
      </c>
      <c r="Y725">
        <v>-71.135182</v>
      </c>
      <c r="Z725" t="s">
        <v>1410</v>
      </c>
    </row>
    <row r="726" spans="1:26">
      <c r="A726">
        <v>24472</v>
      </c>
      <c r="B726" s="1">
        <v>40364.043738425928</v>
      </c>
      <c r="C726" s="1">
        <f t="shared" si="132"/>
        <v>40179</v>
      </c>
      <c r="D726" s="4">
        <f t="shared" si="133"/>
        <v>0.51111111111111107</v>
      </c>
      <c r="E726" s="3">
        <f t="shared" si="134"/>
        <v>2010</v>
      </c>
      <c r="F726" s="3">
        <f t="shared" si="135"/>
        <v>7</v>
      </c>
      <c r="G726" s="3">
        <f t="shared" si="136"/>
        <v>5</v>
      </c>
      <c r="H726" s="3">
        <f t="shared" si="137"/>
        <v>1</v>
      </c>
      <c r="I726" s="3">
        <f t="shared" si="138"/>
        <v>2</v>
      </c>
      <c r="J726" s="3">
        <f t="shared" si="139"/>
        <v>2</v>
      </c>
      <c r="K726" s="3" t="str">
        <f>IF(AND(D726&gt;='Season Lookup'!$D$15,D726&lt;'Season Lookup'!$D$16),"Spring",IF(AND(D726&gt;='Season Lookup'!$D$16,D726&lt;'Season Lookup'!$D$17),"Summer",IF(AND(D726&gt;='Season Lookup'!$D$17,D726&lt;'Season Lookup'!$D$18),"Fall",IF(OR(D726&gt;='Season Lookup'!$D$18,D726&lt;'Season Lookup'!$D$15),"Winter"))))</f>
        <v>Summer</v>
      </c>
      <c r="L726" s="3" t="str">
        <f>VLOOKUP(F726,'Season Lookup'!$A$1:$B$13,2,0)</f>
        <v>Summer</v>
      </c>
      <c r="N726" t="s">
        <v>13</v>
      </c>
      <c r="O726" t="s">
        <v>13</v>
      </c>
      <c r="P726" t="str">
        <f t="shared" si="140"/>
        <v>Yes</v>
      </c>
      <c r="Q726" t="str">
        <f t="shared" si="141"/>
        <v>No</v>
      </c>
      <c r="R726" t="str">
        <f t="shared" si="142"/>
        <v>No</v>
      </c>
      <c r="T726" t="s">
        <v>19</v>
      </c>
      <c r="U726" t="s">
        <v>61</v>
      </c>
      <c r="V726" t="str">
        <f t="shared" si="143"/>
        <v>Intersection</v>
      </c>
      <c r="W726" t="s">
        <v>494</v>
      </c>
      <c r="X726">
        <v>42.370635999999998</v>
      </c>
      <c r="Y726">
        <v>-71.076933999999994</v>
      </c>
      <c r="Z726" t="s">
        <v>495</v>
      </c>
    </row>
    <row r="727" spans="1:26">
      <c r="A727">
        <v>24422</v>
      </c>
      <c r="B727" s="1">
        <v>40365.897916666669</v>
      </c>
      <c r="C727" s="1">
        <f t="shared" si="132"/>
        <v>40179</v>
      </c>
      <c r="D727" s="4">
        <f t="shared" si="133"/>
        <v>0.51388888888888884</v>
      </c>
      <c r="E727" s="3">
        <f t="shared" si="134"/>
        <v>2010</v>
      </c>
      <c r="F727" s="3">
        <f t="shared" si="135"/>
        <v>7</v>
      </c>
      <c r="G727" s="3">
        <f t="shared" si="136"/>
        <v>6</v>
      </c>
      <c r="H727" s="3">
        <f t="shared" si="137"/>
        <v>21</v>
      </c>
      <c r="I727" s="3">
        <f t="shared" si="138"/>
        <v>33</v>
      </c>
      <c r="J727" s="3">
        <f t="shared" si="139"/>
        <v>3</v>
      </c>
      <c r="K727" s="3" t="str">
        <f>IF(AND(D727&gt;='Season Lookup'!$D$15,D727&lt;'Season Lookup'!$D$16),"Spring",IF(AND(D727&gt;='Season Lookup'!$D$16,D727&lt;'Season Lookup'!$D$17),"Summer",IF(AND(D727&gt;='Season Lookup'!$D$17,D727&lt;'Season Lookup'!$D$18),"Fall",IF(OR(D727&gt;='Season Lookup'!$D$18,D727&lt;'Season Lookup'!$D$15),"Winter"))))</f>
        <v>Summer</v>
      </c>
      <c r="L727" s="3" t="str">
        <f>VLOOKUP(F727,'Season Lookup'!$A$1:$B$13,2,0)</f>
        <v>Summer</v>
      </c>
      <c r="N727" t="s">
        <v>13</v>
      </c>
      <c r="O727" t="s">
        <v>13</v>
      </c>
      <c r="P727" t="str">
        <f t="shared" si="140"/>
        <v>Yes</v>
      </c>
      <c r="Q727" t="str">
        <f t="shared" si="141"/>
        <v>No</v>
      </c>
      <c r="R727" t="str">
        <f t="shared" si="142"/>
        <v>No</v>
      </c>
      <c r="T727" t="s">
        <v>42</v>
      </c>
      <c r="U727" t="s">
        <v>453</v>
      </c>
      <c r="V727" t="str">
        <f t="shared" si="143"/>
        <v>Intersection</v>
      </c>
      <c r="W727" t="s">
        <v>1411</v>
      </c>
      <c r="X727">
        <v>42.357368999999998</v>
      </c>
      <c r="Y727">
        <v>-71.108023000000003</v>
      </c>
      <c r="Z727" t="s">
        <v>1412</v>
      </c>
    </row>
    <row r="728" spans="1:26">
      <c r="A728">
        <v>24423</v>
      </c>
      <c r="B728" s="1">
        <v>40365.868043981478</v>
      </c>
      <c r="C728" s="1">
        <f t="shared" si="132"/>
        <v>40179</v>
      </c>
      <c r="D728" s="4">
        <f t="shared" si="133"/>
        <v>0.51388888888888884</v>
      </c>
      <c r="E728" s="3">
        <f t="shared" si="134"/>
        <v>2010</v>
      </c>
      <c r="F728" s="3">
        <f t="shared" si="135"/>
        <v>7</v>
      </c>
      <c r="G728" s="3">
        <f t="shared" si="136"/>
        <v>6</v>
      </c>
      <c r="H728" s="3">
        <f t="shared" si="137"/>
        <v>20</v>
      </c>
      <c r="I728" s="3">
        <f t="shared" si="138"/>
        <v>49</v>
      </c>
      <c r="J728" s="3">
        <f t="shared" si="139"/>
        <v>3</v>
      </c>
      <c r="K728" s="3" t="str">
        <f>IF(AND(D728&gt;='Season Lookup'!$D$15,D728&lt;'Season Lookup'!$D$16),"Spring",IF(AND(D728&gt;='Season Lookup'!$D$16,D728&lt;'Season Lookup'!$D$17),"Summer",IF(AND(D728&gt;='Season Lookup'!$D$17,D728&lt;'Season Lookup'!$D$18),"Fall",IF(OR(D728&gt;='Season Lookup'!$D$18,D728&lt;'Season Lookup'!$D$15),"Winter"))))</f>
        <v>Summer</v>
      </c>
      <c r="L728" s="3" t="str">
        <f>VLOOKUP(F728,'Season Lookup'!$A$1:$B$13,2,0)</f>
        <v>Summer</v>
      </c>
      <c r="N728" t="s">
        <v>13</v>
      </c>
      <c r="O728" t="s">
        <v>13</v>
      </c>
      <c r="P728" t="str">
        <f t="shared" si="140"/>
        <v>Yes</v>
      </c>
      <c r="Q728" t="str">
        <f t="shared" si="141"/>
        <v>No</v>
      </c>
      <c r="R728" t="str">
        <f t="shared" si="142"/>
        <v>No</v>
      </c>
      <c r="T728" t="s">
        <v>27</v>
      </c>
      <c r="U728" t="s">
        <v>757</v>
      </c>
      <c r="V728" t="str">
        <f t="shared" si="143"/>
        <v>Intersection</v>
      </c>
      <c r="W728" t="s">
        <v>1405</v>
      </c>
      <c r="X728">
        <v>42.364404999999998</v>
      </c>
      <c r="Y728">
        <v>-71.114819999999995</v>
      </c>
      <c r="Z728" t="s">
        <v>1406</v>
      </c>
    </row>
    <row r="729" spans="1:26">
      <c r="A729">
        <v>24424</v>
      </c>
      <c r="B729" s="1">
        <v>40365.583333333336</v>
      </c>
      <c r="C729" s="1">
        <f t="shared" si="132"/>
        <v>40179</v>
      </c>
      <c r="D729" s="4">
        <f t="shared" si="133"/>
        <v>0.51388888888888884</v>
      </c>
      <c r="E729" s="3">
        <f t="shared" si="134"/>
        <v>2010</v>
      </c>
      <c r="F729" s="3">
        <f t="shared" si="135"/>
        <v>7</v>
      </c>
      <c r="G729" s="3">
        <f t="shared" si="136"/>
        <v>6</v>
      </c>
      <c r="H729" s="3">
        <f t="shared" si="137"/>
        <v>14</v>
      </c>
      <c r="I729" s="3">
        <f t="shared" si="138"/>
        <v>0</v>
      </c>
      <c r="J729" s="3">
        <f t="shared" si="139"/>
        <v>3</v>
      </c>
      <c r="K729" s="3" t="str">
        <f>IF(AND(D729&gt;='Season Lookup'!$D$15,D729&lt;'Season Lookup'!$D$16),"Spring",IF(AND(D729&gt;='Season Lookup'!$D$16,D729&lt;'Season Lookup'!$D$17),"Summer",IF(AND(D729&gt;='Season Lookup'!$D$17,D729&lt;'Season Lookup'!$D$18),"Fall",IF(OR(D729&gt;='Season Lookup'!$D$18,D729&lt;'Season Lookup'!$D$15),"Winter"))))</f>
        <v>Summer</v>
      </c>
      <c r="L729" s="3" t="str">
        <f>VLOOKUP(F729,'Season Lookup'!$A$1:$B$13,2,0)</f>
        <v>Summer</v>
      </c>
      <c r="N729" t="s">
        <v>13</v>
      </c>
      <c r="O729" t="s">
        <v>132</v>
      </c>
      <c r="P729" t="str">
        <f t="shared" si="140"/>
        <v>Yes</v>
      </c>
      <c r="Q729" t="str">
        <f t="shared" si="141"/>
        <v>Yes</v>
      </c>
      <c r="R729" t="str">
        <f t="shared" si="142"/>
        <v>No</v>
      </c>
      <c r="S729">
        <v>120</v>
      </c>
      <c r="T729" t="s">
        <v>202</v>
      </c>
      <c r="V729" t="str">
        <f t="shared" si="143"/>
        <v>Non Intersection</v>
      </c>
      <c r="W729" t="s">
        <v>1413</v>
      </c>
      <c r="X729">
        <v>42.358848000000002</v>
      </c>
      <c r="Y729">
        <v>-71.096286000000006</v>
      </c>
      <c r="Z729" t="s">
        <v>1414</v>
      </c>
    </row>
    <row r="730" spans="1:26">
      <c r="A730">
        <v>24425</v>
      </c>
      <c r="B730" s="1">
        <v>40365.717361111114</v>
      </c>
      <c r="C730" s="1">
        <f t="shared" si="132"/>
        <v>40179</v>
      </c>
      <c r="D730" s="4">
        <f t="shared" si="133"/>
        <v>0.51388888888888884</v>
      </c>
      <c r="E730" s="3">
        <f t="shared" si="134"/>
        <v>2010</v>
      </c>
      <c r="F730" s="3">
        <f t="shared" si="135"/>
        <v>7</v>
      </c>
      <c r="G730" s="3">
        <f t="shared" si="136"/>
        <v>6</v>
      </c>
      <c r="H730" s="3">
        <f t="shared" si="137"/>
        <v>17</v>
      </c>
      <c r="I730" s="3">
        <f t="shared" si="138"/>
        <v>13</v>
      </c>
      <c r="J730" s="3">
        <f t="shared" si="139"/>
        <v>3</v>
      </c>
      <c r="K730" s="3" t="str">
        <f>IF(AND(D730&gt;='Season Lookup'!$D$15,D730&lt;'Season Lookup'!$D$16),"Spring",IF(AND(D730&gt;='Season Lookup'!$D$16,D730&lt;'Season Lookup'!$D$17),"Summer",IF(AND(D730&gt;='Season Lookup'!$D$17,D730&lt;'Season Lookup'!$D$18),"Fall",IF(OR(D730&gt;='Season Lookup'!$D$18,D730&lt;'Season Lookup'!$D$15),"Winter"))))</f>
        <v>Summer</v>
      </c>
      <c r="L730" s="3" t="str">
        <f>VLOOKUP(F730,'Season Lookup'!$A$1:$B$13,2,0)</f>
        <v>Summer</v>
      </c>
      <c r="N730" t="s">
        <v>13</v>
      </c>
      <c r="O730" t="s">
        <v>132</v>
      </c>
      <c r="P730" t="str">
        <f t="shared" si="140"/>
        <v>Yes</v>
      </c>
      <c r="Q730" t="str">
        <f t="shared" si="141"/>
        <v>Yes</v>
      </c>
      <c r="R730" t="str">
        <f t="shared" si="142"/>
        <v>No</v>
      </c>
      <c r="T730" t="s">
        <v>195</v>
      </c>
      <c r="U730" t="s">
        <v>958</v>
      </c>
      <c r="V730" t="str">
        <f t="shared" si="143"/>
        <v>Intersection</v>
      </c>
      <c r="W730" t="s">
        <v>1415</v>
      </c>
      <c r="X730">
        <v>42.36036</v>
      </c>
      <c r="Y730">
        <v>-71.102479000000002</v>
      </c>
      <c r="Z730" t="s">
        <v>1416</v>
      </c>
    </row>
    <row r="731" spans="1:26">
      <c r="A731">
        <v>24427</v>
      </c>
      <c r="B731" s="1">
        <v>40366.625</v>
      </c>
      <c r="C731" s="1">
        <f t="shared" si="132"/>
        <v>40179</v>
      </c>
      <c r="D731" s="4">
        <f t="shared" si="133"/>
        <v>0.51666666666666672</v>
      </c>
      <c r="E731" s="3">
        <f t="shared" si="134"/>
        <v>2010</v>
      </c>
      <c r="F731" s="3">
        <f t="shared" si="135"/>
        <v>7</v>
      </c>
      <c r="G731" s="3">
        <f t="shared" si="136"/>
        <v>7</v>
      </c>
      <c r="H731" s="3">
        <f t="shared" si="137"/>
        <v>15</v>
      </c>
      <c r="I731" s="3">
        <f t="shared" si="138"/>
        <v>0</v>
      </c>
      <c r="J731" s="3">
        <f t="shared" si="139"/>
        <v>4</v>
      </c>
      <c r="K731" s="3" t="str">
        <f>IF(AND(D731&gt;='Season Lookup'!$D$15,D731&lt;'Season Lookup'!$D$16),"Spring",IF(AND(D731&gt;='Season Lookup'!$D$16,D731&lt;'Season Lookup'!$D$17),"Summer",IF(AND(D731&gt;='Season Lookup'!$D$17,D731&lt;'Season Lookup'!$D$18),"Fall",IF(OR(D731&gt;='Season Lookup'!$D$18,D731&lt;'Season Lookup'!$D$15),"Winter"))))</f>
        <v>Summer</v>
      </c>
      <c r="L731" s="3" t="str">
        <f>VLOOKUP(F731,'Season Lookup'!$A$1:$B$13,2,0)</f>
        <v>Summer</v>
      </c>
      <c r="N731" t="s">
        <v>13</v>
      </c>
      <c r="O731" t="s">
        <v>13</v>
      </c>
      <c r="P731" t="str">
        <f t="shared" si="140"/>
        <v>Yes</v>
      </c>
      <c r="Q731" t="str">
        <f t="shared" si="141"/>
        <v>No</v>
      </c>
      <c r="R731" t="str">
        <f t="shared" si="142"/>
        <v>No</v>
      </c>
      <c r="T731" t="s">
        <v>14</v>
      </c>
      <c r="U731" t="s">
        <v>601</v>
      </c>
      <c r="V731" t="str">
        <f t="shared" si="143"/>
        <v>Intersection</v>
      </c>
      <c r="W731" t="s">
        <v>602</v>
      </c>
      <c r="X731">
        <v>42.397973</v>
      </c>
      <c r="Y731">
        <v>-71.130897000000004</v>
      </c>
      <c r="Z731" t="s">
        <v>603</v>
      </c>
    </row>
    <row r="732" spans="1:26">
      <c r="A732">
        <v>24428</v>
      </c>
      <c r="B732" s="1">
        <v>40366.4375</v>
      </c>
      <c r="C732" s="1">
        <f t="shared" si="132"/>
        <v>40179</v>
      </c>
      <c r="D732" s="4">
        <f t="shared" si="133"/>
        <v>0.51666666666666672</v>
      </c>
      <c r="E732" s="3">
        <f t="shared" si="134"/>
        <v>2010</v>
      </c>
      <c r="F732" s="3">
        <f t="shared" si="135"/>
        <v>7</v>
      </c>
      <c r="G732" s="3">
        <f t="shared" si="136"/>
        <v>7</v>
      </c>
      <c r="H732" s="3">
        <f t="shared" si="137"/>
        <v>10</v>
      </c>
      <c r="I732" s="3">
        <f t="shared" si="138"/>
        <v>30</v>
      </c>
      <c r="J732" s="3">
        <f t="shared" si="139"/>
        <v>4</v>
      </c>
      <c r="K732" s="3" t="str">
        <f>IF(AND(D732&gt;='Season Lookup'!$D$15,D732&lt;'Season Lookup'!$D$16),"Spring",IF(AND(D732&gt;='Season Lookup'!$D$16,D732&lt;'Season Lookup'!$D$17),"Summer",IF(AND(D732&gt;='Season Lookup'!$D$17,D732&lt;'Season Lookup'!$D$18),"Fall",IF(OR(D732&gt;='Season Lookup'!$D$18,D732&lt;'Season Lookup'!$D$15),"Winter"))))</f>
        <v>Summer</v>
      </c>
      <c r="L732" s="3" t="str">
        <f>VLOOKUP(F732,'Season Lookup'!$A$1:$B$13,2,0)</f>
        <v>Summer</v>
      </c>
      <c r="N732" t="s">
        <v>13</v>
      </c>
      <c r="O732" t="s">
        <v>23</v>
      </c>
      <c r="P732" t="str">
        <f t="shared" si="140"/>
        <v>Yes</v>
      </c>
      <c r="Q732" t="str">
        <f t="shared" si="141"/>
        <v>No</v>
      </c>
      <c r="R732" t="str">
        <f t="shared" si="142"/>
        <v>No</v>
      </c>
      <c r="T732" t="s">
        <v>354</v>
      </c>
      <c r="U732" t="s">
        <v>14</v>
      </c>
      <c r="V732" t="str">
        <f t="shared" si="143"/>
        <v>Intersection</v>
      </c>
      <c r="W732" t="s">
        <v>1417</v>
      </c>
      <c r="X732">
        <v>42.384872000000001</v>
      </c>
      <c r="Y732">
        <v>-71.119394</v>
      </c>
      <c r="Z732" t="s">
        <v>1235</v>
      </c>
    </row>
    <row r="733" spans="1:26">
      <c r="A733">
        <v>24429</v>
      </c>
      <c r="B733" s="1">
        <v>40366.92291666667</v>
      </c>
      <c r="C733" s="1">
        <f t="shared" si="132"/>
        <v>40179</v>
      </c>
      <c r="D733" s="4">
        <f t="shared" si="133"/>
        <v>0.51666666666666672</v>
      </c>
      <c r="E733" s="3">
        <f t="shared" si="134"/>
        <v>2010</v>
      </c>
      <c r="F733" s="3">
        <f t="shared" si="135"/>
        <v>7</v>
      </c>
      <c r="G733" s="3">
        <f t="shared" si="136"/>
        <v>7</v>
      </c>
      <c r="H733" s="3">
        <f t="shared" si="137"/>
        <v>22</v>
      </c>
      <c r="I733" s="3">
        <f t="shared" si="138"/>
        <v>9</v>
      </c>
      <c r="J733" s="3">
        <f t="shared" si="139"/>
        <v>4</v>
      </c>
      <c r="K733" s="3" t="str">
        <f>IF(AND(D733&gt;='Season Lookup'!$D$15,D733&lt;'Season Lookup'!$D$16),"Spring",IF(AND(D733&gt;='Season Lookup'!$D$16,D733&lt;'Season Lookup'!$D$17),"Summer",IF(AND(D733&gt;='Season Lookup'!$D$17,D733&lt;'Season Lookup'!$D$18),"Fall",IF(OR(D733&gt;='Season Lookup'!$D$18,D733&lt;'Season Lookup'!$D$15),"Winter"))))</f>
        <v>Summer</v>
      </c>
      <c r="L733" s="3" t="str">
        <f>VLOOKUP(F733,'Season Lookup'!$A$1:$B$13,2,0)</f>
        <v>Summer</v>
      </c>
      <c r="N733" t="s">
        <v>13</v>
      </c>
      <c r="O733" t="s">
        <v>36</v>
      </c>
      <c r="P733" t="str">
        <f t="shared" si="140"/>
        <v>Yes</v>
      </c>
      <c r="Q733" t="str">
        <f t="shared" si="141"/>
        <v>No</v>
      </c>
      <c r="R733" t="str">
        <f t="shared" si="142"/>
        <v>No</v>
      </c>
      <c r="T733" t="s">
        <v>1013</v>
      </c>
      <c r="U733" t="s">
        <v>186</v>
      </c>
      <c r="V733" t="str">
        <f t="shared" si="143"/>
        <v>Intersection</v>
      </c>
      <c r="W733" t="s">
        <v>1209</v>
      </c>
      <c r="X733">
        <v>42.390875000000001</v>
      </c>
      <c r="Y733">
        <v>-71.157256000000004</v>
      </c>
      <c r="Z733" t="s">
        <v>1210</v>
      </c>
    </row>
    <row r="734" spans="1:26">
      <c r="A734">
        <v>24432</v>
      </c>
      <c r="B734" s="1">
        <v>40366.75</v>
      </c>
      <c r="C734" s="1">
        <f t="shared" si="132"/>
        <v>40179</v>
      </c>
      <c r="D734" s="4">
        <f t="shared" si="133"/>
        <v>0.51666666666666672</v>
      </c>
      <c r="E734" s="3">
        <f t="shared" si="134"/>
        <v>2010</v>
      </c>
      <c r="F734" s="3">
        <f t="shared" si="135"/>
        <v>7</v>
      </c>
      <c r="G734" s="3">
        <f t="shared" si="136"/>
        <v>7</v>
      </c>
      <c r="H734" s="3">
        <f t="shared" si="137"/>
        <v>18</v>
      </c>
      <c r="I734" s="3">
        <f t="shared" si="138"/>
        <v>0</v>
      </c>
      <c r="J734" s="3">
        <f t="shared" si="139"/>
        <v>4</v>
      </c>
      <c r="K734" s="3" t="str">
        <f>IF(AND(D734&gt;='Season Lookup'!$D$15,D734&lt;'Season Lookup'!$D$16),"Spring",IF(AND(D734&gt;='Season Lookup'!$D$16,D734&lt;'Season Lookup'!$D$17),"Summer",IF(AND(D734&gt;='Season Lookup'!$D$17,D734&lt;'Season Lookup'!$D$18),"Fall",IF(OR(D734&gt;='Season Lookup'!$D$18,D734&lt;'Season Lookup'!$D$15),"Winter"))))</f>
        <v>Summer</v>
      </c>
      <c r="L734" s="3" t="str">
        <f>VLOOKUP(F734,'Season Lookup'!$A$1:$B$13,2,0)</f>
        <v>Summer</v>
      </c>
      <c r="N734" t="s">
        <v>13</v>
      </c>
      <c r="O734" t="s">
        <v>23</v>
      </c>
      <c r="P734" t="str">
        <f t="shared" si="140"/>
        <v>Yes</v>
      </c>
      <c r="Q734" t="str">
        <f t="shared" si="141"/>
        <v>No</v>
      </c>
      <c r="R734" t="str">
        <f t="shared" si="142"/>
        <v>No</v>
      </c>
      <c r="S734">
        <v>33</v>
      </c>
      <c r="T734" t="s">
        <v>484</v>
      </c>
      <c r="V734" t="str">
        <f t="shared" si="143"/>
        <v>Non Intersection</v>
      </c>
      <c r="W734" t="s">
        <v>1418</v>
      </c>
      <c r="X734">
        <v>42.373627999999997</v>
      </c>
      <c r="Y734">
        <v>-71.088832999999994</v>
      </c>
      <c r="Z734" t="s">
        <v>1419</v>
      </c>
    </row>
    <row r="735" spans="1:26">
      <c r="A735">
        <v>24434</v>
      </c>
      <c r="B735" s="1">
        <v>40366.5625</v>
      </c>
      <c r="C735" s="1">
        <f t="shared" ref="C735:C790" si="144">EOMONTH(B735,MONTH(B735)*-1)+1</f>
        <v>40179</v>
      </c>
      <c r="D735" s="4">
        <f t="shared" ref="D735:D790" si="145">YEARFRAC(C735,B735)</f>
        <v>0.51666666666666672</v>
      </c>
      <c r="E735" s="3">
        <f t="shared" ref="E735:E790" si="146">YEAR(B735)</f>
        <v>2010</v>
      </c>
      <c r="F735" s="3">
        <f t="shared" ref="F735:F790" si="147">MONTH(B735)</f>
        <v>7</v>
      </c>
      <c r="G735" s="3">
        <f t="shared" ref="G735:G790" si="148">DAY(B735)</f>
        <v>7</v>
      </c>
      <c r="H735" s="3">
        <f t="shared" ref="H735:H790" si="149">HOUR(B735)</f>
        <v>13</v>
      </c>
      <c r="I735" s="3">
        <f t="shared" ref="I735:I790" si="150">MINUTE(B735)</f>
        <v>30</v>
      </c>
      <c r="J735" s="3">
        <f t="shared" ref="J735:J790" si="151">WEEKDAY(B735,1)</f>
        <v>4</v>
      </c>
      <c r="K735" s="3" t="str">
        <f>IF(AND(D735&gt;='Season Lookup'!$D$15,D735&lt;'Season Lookup'!$D$16),"Spring",IF(AND(D735&gt;='Season Lookup'!$D$16,D735&lt;'Season Lookup'!$D$17),"Summer",IF(AND(D735&gt;='Season Lookup'!$D$17,D735&lt;'Season Lookup'!$D$18),"Fall",IF(OR(D735&gt;='Season Lookup'!$D$18,D735&lt;'Season Lookup'!$D$15),"Winter"))))</f>
        <v>Summer</v>
      </c>
      <c r="L735" s="3" t="str">
        <f>VLOOKUP(F735,'Season Lookup'!$A$1:$B$13,2,0)</f>
        <v>Summer</v>
      </c>
      <c r="N735" t="s">
        <v>13</v>
      </c>
      <c r="O735" t="s">
        <v>23</v>
      </c>
      <c r="P735" t="str">
        <f t="shared" ref="P735:P790" si="152">IF(OR(N735="Auto",O735="Auto"),"Yes",IF(OR(N735="Taxi",O735="Taxi"),"Yes",IF(OR(N735="Truck",O735="Truck"),"Yes",IF(OR(N735="Van",O735="Van"),"Yes","No"))))</f>
        <v>Yes</v>
      </c>
      <c r="Q735" t="str">
        <f t="shared" ref="Q735:Q790" si="153">IF(OR(N735="Bicycle",O735="Bicycle"),"Yes","No")</f>
        <v>No</v>
      </c>
      <c r="R735" t="str">
        <f t="shared" ref="R735:R790" si="154">IF(OR(N735="Pedestrian",O735="Pedestrian"),"Yes","No")</f>
        <v>No</v>
      </c>
      <c r="T735" t="s">
        <v>326</v>
      </c>
      <c r="U735" t="s">
        <v>325</v>
      </c>
      <c r="V735" t="str">
        <f t="shared" ref="V735:V790" si="155">IF(ISBLANK(S735),"Intersection","Non Intersection")</f>
        <v>Intersection</v>
      </c>
      <c r="W735" t="s">
        <v>1420</v>
      </c>
      <c r="X735">
        <v>42.371416000000004</v>
      </c>
      <c r="Y735">
        <v>-71.121105</v>
      </c>
      <c r="Z735" t="s">
        <v>328</v>
      </c>
    </row>
    <row r="736" spans="1:26">
      <c r="A736">
        <v>24462</v>
      </c>
      <c r="B736" s="1">
        <v>40366.479155092595</v>
      </c>
      <c r="C736" s="1">
        <f t="shared" si="144"/>
        <v>40179</v>
      </c>
      <c r="D736" s="4">
        <f t="shared" si="145"/>
        <v>0.51666666666666672</v>
      </c>
      <c r="E736" s="3">
        <f t="shared" si="146"/>
        <v>2010</v>
      </c>
      <c r="F736" s="3">
        <f t="shared" si="147"/>
        <v>7</v>
      </c>
      <c r="G736" s="3">
        <f t="shared" si="148"/>
        <v>7</v>
      </c>
      <c r="H736" s="3">
        <f t="shared" si="149"/>
        <v>11</v>
      </c>
      <c r="I736" s="3">
        <f t="shared" si="150"/>
        <v>29</v>
      </c>
      <c r="J736" s="3">
        <f t="shared" si="151"/>
        <v>4</v>
      </c>
      <c r="K736" s="3" t="str">
        <f>IF(AND(D736&gt;='Season Lookup'!$D$15,D736&lt;'Season Lookup'!$D$16),"Spring",IF(AND(D736&gt;='Season Lookup'!$D$16,D736&lt;'Season Lookup'!$D$17),"Summer",IF(AND(D736&gt;='Season Lookup'!$D$17,D736&lt;'Season Lookup'!$D$18),"Fall",IF(OR(D736&gt;='Season Lookup'!$D$18,D736&lt;'Season Lookup'!$D$15),"Winter"))))</f>
        <v>Summer</v>
      </c>
      <c r="L736" s="3" t="str">
        <f>VLOOKUP(F736,'Season Lookup'!$A$1:$B$13,2,0)</f>
        <v>Summer</v>
      </c>
      <c r="N736" t="s">
        <v>13</v>
      </c>
      <c r="O736" t="s">
        <v>132</v>
      </c>
      <c r="P736" t="str">
        <f t="shared" si="152"/>
        <v>Yes</v>
      </c>
      <c r="Q736" t="str">
        <f t="shared" si="153"/>
        <v>Yes</v>
      </c>
      <c r="R736" t="str">
        <f t="shared" si="154"/>
        <v>No</v>
      </c>
      <c r="T736" t="s">
        <v>202</v>
      </c>
      <c r="U736" t="s">
        <v>14</v>
      </c>
      <c r="V736" t="str">
        <f t="shared" si="155"/>
        <v>Intersection</v>
      </c>
      <c r="W736" t="s">
        <v>222</v>
      </c>
      <c r="X736">
        <v>42.360154000000001</v>
      </c>
      <c r="Y736">
        <v>-71.094881999999998</v>
      </c>
      <c r="Z736" t="s">
        <v>223</v>
      </c>
    </row>
    <row r="737" spans="1:26">
      <c r="A737">
        <v>24426</v>
      </c>
      <c r="B737" s="1">
        <v>40367.083333333336</v>
      </c>
      <c r="C737" s="1">
        <f t="shared" si="144"/>
        <v>40179</v>
      </c>
      <c r="D737" s="4">
        <f t="shared" si="145"/>
        <v>0.51944444444444449</v>
      </c>
      <c r="E737" s="3">
        <f t="shared" si="146"/>
        <v>2010</v>
      </c>
      <c r="F737" s="3">
        <f t="shared" si="147"/>
        <v>7</v>
      </c>
      <c r="G737" s="3">
        <f t="shared" si="148"/>
        <v>8</v>
      </c>
      <c r="H737" s="3">
        <f t="shared" si="149"/>
        <v>2</v>
      </c>
      <c r="I737" s="3">
        <f t="shared" si="150"/>
        <v>0</v>
      </c>
      <c r="J737" s="3">
        <f t="shared" si="151"/>
        <v>5</v>
      </c>
      <c r="K737" s="3" t="str">
        <f>IF(AND(D737&gt;='Season Lookup'!$D$15,D737&lt;'Season Lookup'!$D$16),"Spring",IF(AND(D737&gt;='Season Lookup'!$D$16,D737&lt;'Season Lookup'!$D$17),"Summer",IF(AND(D737&gt;='Season Lookup'!$D$17,D737&lt;'Season Lookup'!$D$18),"Fall",IF(OR(D737&gt;='Season Lookup'!$D$18,D737&lt;'Season Lookup'!$D$15),"Winter"))))</f>
        <v>Summer</v>
      </c>
      <c r="L737" s="3" t="str">
        <f>VLOOKUP(F737,'Season Lookup'!$A$1:$B$13,2,0)</f>
        <v>Summer</v>
      </c>
      <c r="N737" t="s">
        <v>13</v>
      </c>
      <c r="O737" t="s">
        <v>23</v>
      </c>
      <c r="P737" t="str">
        <f t="shared" si="152"/>
        <v>Yes</v>
      </c>
      <c r="Q737" t="str">
        <f t="shared" si="153"/>
        <v>No</v>
      </c>
      <c r="R737" t="str">
        <f t="shared" si="154"/>
        <v>No</v>
      </c>
      <c r="S737">
        <v>386</v>
      </c>
      <c r="T737" t="s">
        <v>189</v>
      </c>
      <c r="V737" t="str">
        <f t="shared" si="155"/>
        <v>Non Intersection</v>
      </c>
      <c r="W737" t="s">
        <v>1421</v>
      </c>
      <c r="X737">
        <v>42.370455999999997</v>
      </c>
      <c r="Y737">
        <v>-71.094025000000002</v>
      </c>
      <c r="Z737" t="s">
        <v>1422</v>
      </c>
    </row>
    <row r="738" spans="1:26">
      <c r="A738">
        <v>24430</v>
      </c>
      <c r="B738" s="1">
        <v>40367.618043981478</v>
      </c>
      <c r="C738" s="1">
        <f t="shared" si="144"/>
        <v>40179</v>
      </c>
      <c r="D738" s="4">
        <f t="shared" si="145"/>
        <v>0.51944444444444449</v>
      </c>
      <c r="E738" s="3">
        <f t="shared" si="146"/>
        <v>2010</v>
      </c>
      <c r="F738" s="3">
        <f t="shared" si="147"/>
        <v>7</v>
      </c>
      <c r="G738" s="3">
        <f t="shared" si="148"/>
        <v>8</v>
      </c>
      <c r="H738" s="3">
        <f t="shared" si="149"/>
        <v>14</v>
      </c>
      <c r="I738" s="3">
        <f t="shared" si="150"/>
        <v>49</v>
      </c>
      <c r="J738" s="3">
        <f t="shared" si="151"/>
        <v>5</v>
      </c>
      <c r="K738" s="3" t="str">
        <f>IF(AND(D738&gt;='Season Lookup'!$D$15,D738&lt;'Season Lookup'!$D$16),"Spring",IF(AND(D738&gt;='Season Lookup'!$D$16,D738&lt;'Season Lookup'!$D$17),"Summer",IF(AND(D738&gt;='Season Lookup'!$D$17,D738&lt;'Season Lookup'!$D$18),"Fall",IF(OR(D738&gt;='Season Lookup'!$D$18,D738&lt;'Season Lookup'!$D$15),"Winter"))))</f>
        <v>Summer</v>
      </c>
      <c r="L738" s="3" t="str">
        <f>VLOOKUP(F738,'Season Lookup'!$A$1:$B$13,2,0)</f>
        <v>Summer</v>
      </c>
      <c r="N738" t="s">
        <v>13</v>
      </c>
      <c r="O738" t="s">
        <v>132</v>
      </c>
      <c r="P738" t="str">
        <f t="shared" si="152"/>
        <v>Yes</v>
      </c>
      <c r="Q738" t="str">
        <f t="shared" si="153"/>
        <v>Yes</v>
      </c>
      <c r="R738" t="str">
        <f t="shared" si="154"/>
        <v>No</v>
      </c>
      <c r="T738" t="s">
        <v>14</v>
      </c>
      <c r="U738" t="s">
        <v>340</v>
      </c>
      <c r="V738" t="str">
        <f t="shared" si="155"/>
        <v>Intersection</v>
      </c>
      <c r="W738" t="s">
        <v>1394</v>
      </c>
      <c r="X738">
        <v>42.389418999999997</v>
      </c>
      <c r="Y738">
        <v>-71.120031999999995</v>
      </c>
      <c r="Z738" t="s">
        <v>753</v>
      </c>
    </row>
    <row r="739" spans="1:26">
      <c r="A739">
        <v>24431</v>
      </c>
      <c r="B739" s="1">
        <v>40367.364583333336</v>
      </c>
      <c r="C739" s="1">
        <f t="shared" si="144"/>
        <v>40179</v>
      </c>
      <c r="D739" s="4">
        <f t="shared" si="145"/>
        <v>0.51944444444444449</v>
      </c>
      <c r="E739" s="3">
        <f t="shared" si="146"/>
        <v>2010</v>
      </c>
      <c r="F739" s="3">
        <f t="shared" si="147"/>
        <v>7</v>
      </c>
      <c r="G739" s="3">
        <f t="shared" si="148"/>
        <v>8</v>
      </c>
      <c r="H739" s="3">
        <f t="shared" si="149"/>
        <v>8</v>
      </c>
      <c r="I739" s="3">
        <f t="shared" si="150"/>
        <v>45</v>
      </c>
      <c r="J739" s="3">
        <f t="shared" si="151"/>
        <v>5</v>
      </c>
      <c r="K739" s="3" t="str">
        <f>IF(AND(D739&gt;='Season Lookup'!$D$15,D739&lt;'Season Lookup'!$D$16),"Spring",IF(AND(D739&gt;='Season Lookup'!$D$16,D739&lt;'Season Lookup'!$D$17),"Summer",IF(AND(D739&gt;='Season Lookup'!$D$17,D739&lt;'Season Lookup'!$D$18),"Fall",IF(OR(D739&gt;='Season Lookup'!$D$18,D739&lt;'Season Lookup'!$D$15),"Winter"))))</f>
        <v>Summer</v>
      </c>
      <c r="L739" s="3" t="str">
        <f>VLOOKUP(F739,'Season Lookup'!$A$1:$B$13,2,0)</f>
        <v>Summer</v>
      </c>
      <c r="N739" t="s">
        <v>13</v>
      </c>
      <c r="O739" t="s">
        <v>13</v>
      </c>
      <c r="P739" t="str">
        <f t="shared" si="152"/>
        <v>Yes</v>
      </c>
      <c r="Q739" t="str">
        <f t="shared" si="153"/>
        <v>No</v>
      </c>
      <c r="R739" t="str">
        <f t="shared" si="154"/>
        <v>No</v>
      </c>
      <c r="T739" t="s">
        <v>15</v>
      </c>
      <c r="U739" t="s">
        <v>1214</v>
      </c>
      <c r="V739" t="str">
        <f t="shared" si="155"/>
        <v>Intersection</v>
      </c>
      <c r="W739" t="s">
        <v>1423</v>
      </c>
      <c r="X739">
        <v>42.393416999999999</v>
      </c>
      <c r="Y739">
        <v>-71.132048999999995</v>
      </c>
      <c r="Z739" t="s">
        <v>1338</v>
      </c>
    </row>
    <row r="740" spans="1:26">
      <c r="A740">
        <v>24433</v>
      </c>
      <c r="B740" s="1">
        <v>40367.347210648149</v>
      </c>
      <c r="C740" s="1">
        <f t="shared" si="144"/>
        <v>40179</v>
      </c>
      <c r="D740" s="4">
        <f t="shared" si="145"/>
        <v>0.51944444444444449</v>
      </c>
      <c r="E740" s="3">
        <f t="shared" si="146"/>
        <v>2010</v>
      </c>
      <c r="F740" s="3">
        <f t="shared" si="147"/>
        <v>7</v>
      </c>
      <c r="G740" s="3">
        <f t="shared" si="148"/>
        <v>8</v>
      </c>
      <c r="H740" s="3">
        <f t="shared" si="149"/>
        <v>8</v>
      </c>
      <c r="I740" s="3">
        <f t="shared" si="150"/>
        <v>19</v>
      </c>
      <c r="J740" s="3">
        <f t="shared" si="151"/>
        <v>5</v>
      </c>
      <c r="K740" s="3" t="str">
        <f>IF(AND(D740&gt;='Season Lookup'!$D$15,D740&lt;'Season Lookup'!$D$16),"Spring",IF(AND(D740&gt;='Season Lookup'!$D$16,D740&lt;'Season Lookup'!$D$17),"Summer",IF(AND(D740&gt;='Season Lookup'!$D$17,D740&lt;'Season Lookup'!$D$18),"Fall",IF(OR(D740&gt;='Season Lookup'!$D$18,D740&lt;'Season Lookup'!$D$15),"Winter"))))</f>
        <v>Summer</v>
      </c>
      <c r="L740" s="3" t="str">
        <f>VLOOKUP(F740,'Season Lookup'!$A$1:$B$13,2,0)</f>
        <v>Summer</v>
      </c>
      <c r="N740" t="s">
        <v>13</v>
      </c>
      <c r="O740" t="s">
        <v>36</v>
      </c>
      <c r="P740" t="str">
        <f t="shared" si="152"/>
        <v>Yes</v>
      </c>
      <c r="Q740" t="str">
        <f t="shared" si="153"/>
        <v>No</v>
      </c>
      <c r="R740" t="str">
        <f t="shared" si="154"/>
        <v>No</v>
      </c>
      <c r="T740" t="s">
        <v>147</v>
      </c>
      <c r="U740" t="s">
        <v>60</v>
      </c>
      <c r="V740" t="str">
        <f t="shared" si="155"/>
        <v>Intersection</v>
      </c>
      <c r="W740" t="s">
        <v>1424</v>
      </c>
      <c r="X740">
        <v>42.366869999999999</v>
      </c>
      <c r="Y740">
        <v>-71.085903000000002</v>
      </c>
      <c r="Z740" t="s">
        <v>1425</v>
      </c>
    </row>
    <row r="741" spans="1:26">
      <c r="A741">
        <v>24471</v>
      </c>
      <c r="B741" s="1">
        <v>40367.333333333336</v>
      </c>
      <c r="C741" s="1">
        <f t="shared" si="144"/>
        <v>40179</v>
      </c>
      <c r="D741" s="4">
        <f t="shared" si="145"/>
        <v>0.51944444444444449</v>
      </c>
      <c r="E741" s="3">
        <f t="shared" si="146"/>
        <v>2010</v>
      </c>
      <c r="F741" s="3">
        <f t="shared" si="147"/>
        <v>7</v>
      </c>
      <c r="G741" s="3">
        <f t="shared" si="148"/>
        <v>8</v>
      </c>
      <c r="H741" s="3">
        <f t="shared" si="149"/>
        <v>8</v>
      </c>
      <c r="I741" s="3">
        <f t="shared" si="150"/>
        <v>0</v>
      </c>
      <c r="J741" s="3">
        <f t="shared" si="151"/>
        <v>5</v>
      </c>
      <c r="K741" s="3" t="str">
        <f>IF(AND(D741&gt;='Season Lookup'!$D$15,D741&lt;'Season Lookup'!$D$16),"Spring",IF(AND(D741&gt;='Season Lookup'!$D$16,D741&lt;'Season Lookup'!$D$17),"Summer",IF(AND(D741&gt;='Season Lookup'!$D$17,D741&lt;'Season Lookup'!$D$18),"Fall",IF(OR(D741&gt;='Season Lookup'!$D$18,D741&lt;'Season Lookup'!$D$15),"Winter"))))</f>
        <v>Summer</v>
      </c>
      <c r="L741" s="3" t="str">
        <f>VLOOKUP(F741,'Season Lookup'!$A$1:$B$13,2,0)</f>
        <v>Summer</v>
      </c>
      <c r="N741" t="s">
        <v>13</v>
      </c>
      <c r="O741" t="s">
        <v>36</v>
      </c>
      <c r="P741" t="str">
        <f t="shared" si="152"/>
        <v>Yes</v>
      </c>
      <c r="Q741" t="str">
        <f t="shared" si="153"/>
        <v>No</v>
      </c>
      <c r="R741" t="str">
        <f t="shared" si="154"/>
        <v>No</v>
      </c>
      <c r="S741">
        <v>186</v>
      </c>
      <c r="T741" t="s">
        <v>170</v>
      </c>
      <c r="V741" t="str">
        <f t="shared" si="155"/>
        <v>Non Intersection</v>
      </c>
      <c r="W741" t="s">
        <v>242</v>
      </c>
      <c r="X741">
        <v>42.391032000000003</v>
      </c>
      <c r="Y741">
        <v>-71.141350000000003</v>
      </c>
      <c r="Z741" t="s">
        <v>243</v>
      </c>
    </row>
    <row r="742" spans="1:26">
      <c r="A742">
        <v>24436</v>
      </c>
      <c r="B742" s="1">
        <v>40368.379861111112</v>
      </c>
      <c r="C742" s="1">
        <f t="shared" si="144"/>
        <v>40179</v>
      </c>
      <c r="D742" s="4">
        <f t="shared" si="145"/>
        <v>0.52222222222222225</v>
      </c>
      <c r="E742" s="3">
        <f t="shared" si="146"/>
        <v>2010</v>
      </c>
      <c r="F742" s="3">
        <f t="shared" si="147"/>
        <v>7</v>
      </c>
      <c r="G742" s="3">
        <f t="shared" si="148"/>
        <v>9</v>
      </c>
      <c r="H742" s="3">
        <f t="shared" si="149"/>
        <v>9</v>
      </c>
      <c r="I742" s="3">
        <f t="shared" si="150"/>
        <v>7</v>
      </c>
      <c r="J742" s="3">
        <f t="shared" si="151"/>
        <v>6</v>
      </c>
      <c r="K742" s="3" t="str">
        <f>IF(AND(D742&gt;='Season Lookup'!$D$15,D742&lt;'Season Lookup'!$D$16),"Spring",IF(AND(D742&gt;='Season Lookup'!$D$16,D742&lt;'Season Lookup'!$D$17),"Summer",IF(AND(D742&gt;='Season Lookup'!$D$17,D742&lt;'Season Lookup'!$D$18),"Fall",IF(OR(D742&gt;='Season Lookup'!$D$18,D742&lt;'Season Lookup'!$D$15),"Winter"))))</f>
        <v>Summer</v>
      </c>
      <c r="L742" s="3" t="str">
        <f>VLOOKUP(F742,'Season Lookup'!$A$1:$B$13,2,0)</f>
        <v>Summer</v>
      </c>
      <c r="N742" t="s">
        <v>13</v>
      </c>
      <c r="O742" t="s">
        <v>132</v>
      </c>
      <c r="P742" t="str">
        <f t="shared" si="152"/>
        <v>Yes</v>
      </c>
      <c r="Q742" t="str">
        <f t="shared" si="153"/>
        <v>Yes</v>
      </c>
      <c r="R742" t="str">
        <f t="shared" si="154"/>
        <v>No</v>
      </c>
      <c r="S742">
        <v>1</v>
      </c>
      <c r="T742" t="s">
        <v>74</v>
      </c>
      <c r="V742" t="str">
        <f t="shared" si="155"/>
        <v>Non Intersection</v>
      </c>
      <c r="W742" t="s">
        <v>240</v>
      </c>
      <c r="X742">
        <v>42.365231999999999</v>
      </c>
      <c r="Y742">
        <v>-71.090064999999996</v>
      </c>
      <c r="Z742" t="s">
        <v>241</v>
      </c>
    </row>
    <row r="743" spans="1:26">
      <c r="A743">
        <v>24437</v>
      </c>
      <c r="B743" s="1">
        <v>40368.73609953704</v>
      </c>
      <c r="C743" s="1">
        <f t="shared" si="144"/>
        <v>40179</v>
      </c>
      <c r="D743" s="4">
        <f t="shared" si="145"/>
        <v>0.52222222222222225</v>
      </c>
      <c r="E743" s="3">
        <f t="shared" si="146"/>
        <v>2010</v>
      </c>
      <c r="F743" s="3">
        <f t="shared" si="147"/>
        <v>7</v>
      </c>
      <c r="G743" s="3">
        <f t="shared" si="148"/>
        <v>9</v>
      </c>
      <c r="H743" s="3">
        <f t="shared" si="149"/>
        <v>17</v>
      </c>
      <c r="I743" s="3">
        <f t="shared" si="150"/>
        <v>39</v>
      </c>
      <c r="J743" s="3">
        <f t="shared" si="151"/>
        <v>6</v>
      </c>
      <c r="K743" s="3" t="str">
        <f>IF(AND(D743&gt;='Season Lookup'!$D$15,D743&lt;'Season Lookup'!$D$16),"Spring",IF(AND(D743&gt;='Season Lookup'!$D$16,D743&lt;'Season Lookup'!$D$17),"Summer",IF(AND(D743&gt;='Season Lookup'!$D$17,D743&lt;'Season Lookup'!$D$18),"Fall",IF(OR(D743&gt;='Season Lookup'!$D$18,D743&lt;'Season Lookup'!$D$15),"Winter"))))</f>
        <v>Summer</v>
      </c>
      <c r="L743" s="3" t="str">
        <f>VLOOKUP(F743,'Season Lookup'!$A$1:$B$13,2,0)</f>
        <v>Summer</v>
      </c>
      <c r="N743" t="s">
        <v>13</v>
      </c>
      <c r="O743" t="s">
        <v>471</v>
      </c>
      <c r="P743" t="str">
        <f t="shared" si="152"/>
        <v>Yes</v>
      </c>
      <c r="Q743" t="str">
        <f t="shared" si="153"/>
        <v>No</v>
      </c>
      <c r="R743" t="str">
        <f t="shared" si="154"/>
        <v>No</v>
      </c>
      <c r="T743" t="s">
        <v>14</v>
      </c>
      <c r="U743" t="s">
        <v>1427</v>
      </c>
      <c r="V743" t="str">
        <f t="shared" si="155"/>
        <v>Intersection</v>
      </c>
      <c r="W743" t="s">
        <v>1428</v>
      </c>
      <c r="X743">
        <v>42.374383999999999</v>
      </c>
      <c r="Y743">
        <v>-71.118787999999995</v>
      </c>
      <c r="Z743" t="s">
        <v>1429</v>
      </c>
    </row>
    <row r="744" spans="1:26">
      <c r="A744">
        <v>24438</v>
      </c>
      <c r="B744" s="1">
        <v>40368.479155092595</v>
      </c>
      <c r="C744" s="1">
        <f t="shared" si="144"/>
        <v>40179</v>
      </c>
      <c r="D744" s="4">
        <f t="shared" si="145"/>
        <v>0.52222222222222225</v>
      </c>
      <c r="E744" s="3">
        <f t="shared" si="146"/>
        <v>2010</v>
      </c>
      <c r="F744" s="3">
        <f t="shared" si="147"/>
        <v>7</v>
      </c>
      <c r="G744" s="3">
        <f t="shared" si="148"/>
        <v>9</v>
      </c>
      <c r="H744" s="3">
        <f t="shared" si="149"/>
        <v>11</v>
      </c>
      <c r="I744" s="3">
        <f t="shared" si="150"/>
        <v>29</v>
      </c>
      <c r="J744" s="3">
        <f t="shared" si="151"/>
        <v>6</v>
      </c>
      <c r="K744" s="3" t="str">
        <f>IF(AND(D744&gt;='Season Lookup'!$D$15,D744&lt;'Season Lookup'!$D$16),"Spring",IF(AND(D744&gt;='Season Lookup'!$D$16,D744&lt;'Season Lookup'!$D$17),"Summer",IF(AND(D744&gt;='Season Lookup'!$D$17,D744&lt;'Season Lookup'!$D$18),"Fall",IF(OR(D744&gt;='Season Lookup'!$D$18,D744&lt;'Season Lookup'!$D$15),"Winter"))))</f>
        <v>Summer</v>
      </c>
      <c r="L744" s="3" t="str">
        <f>VLOOKUP(F744,'Season Lookup'!$A$1:$B$13,2,0)</f>
        <v>Summer</v>
      </c>
      <c r="N744" t="s">
        <v>13</v>
      </c>
      <c r="O744" t="s">
        <v>13</v>
      </c>
      <c r="P744" t="str">
        <f t="shared" si="152"/>
        <v>Yes</v>
      </c>
      <c r="Q744" t="str">
        <f t="shared" si="153"/>
        <v>No</v>
      </c>
      <c r="R744" t="str">
        <f t="shared" si="154"/>
        <v>No</v>
      </c>
      <c r="T744" t="s">
        <v>19</v>
      </c>
      <c r="U744" t="s">
        <v>129</v>
      </c>
      <c r="V744" t="str">
        <f t="shared" si="155"/>
        <v>Intersection</v>
      </c>
      <c r="W744" t="s">
        <v>130</v>
      </c>
      <c r="X744">
        <v>42.372123000000002</v>
      </c>
      <c r="Y744">
        <v>-71.088455999999994</v>
      </c>
      <c r="Z744" t="s">
        <v>131</v>
      </c>
    </row>
    <row r="745" spans="1:26">
      <c r="A745">
        <v>24439</v>
      </c>
      <c r="B745" s="1">
        <v>40368.693055555559</v>
      </c>
      <c r="C745" s="1">
        <f t="shared" si="144"/>
        <v>40179</v>
      </c>
      <c r="D745" s="4">
        <f t="shared" si="145"/>
        <v>0.52222222222222225</v>
      </c>
      <c r="E745" s="3">
        <f t="shared" si="146"/>
        <v>2010</v>
      </c>
      <c r="F745" s="3">
        <f t="shared" si="147"/>
        <v>7</v>
      </c>
      <c r="G745" s="3">
        <f t="shared" si="148"/>
        <v>9</v>
      </c>
      <c r="H745" s="3">
        <f t="shared" si="149"/>
        <v>16</v>
      </c>
      <c r="I745" s="3">
        <f t="shared" si="150"/>
        <v>38</v>
      </c>
      <c r="J745" s="3">
        <f t="shared" si="151"/>
        <v>6</v>
      </c>
      <c r="K745" s="3" t="str">
        <f>IF(AND(D745&gt;='Season Lookup'!$D$15,D745&lt;'Season Lookup'!$D$16),"Spring",IF(AND(D745&gt;='Season Lookup'!$D$16,D745&lt;'Season Lookup'!$D$17),"Summer",IF(AND(D745&gt;='Season Lookup'!$D$17,D745&lt;'Season Lookup'!$D$18),"Fall",IF(OR(D745&gt;='Season Lookup'!$D$18,D745&lt;'Season Lookup'!$D$15),"Winter"))))</f>
        <v>Summer</v>
      </c>
      <c r="L745" s="3" t="str">
        <f>VLOOKUP(F745,'Season Lookup'!$A$1:$B$13,2,0)</f>
        <v>Summer</v>
      </c>
      <c r="N745" t="s">
        <v>13</v>
      </c>
      <c r="O745" t="s">
        <v>132</v>
      </c>
      <c r="P745" t="str">
        <f t="shared" si="152"/>
        <v>Yes</v>
      </c>
      <c r="Q745" t="str">
        <f t="shared" si="153"/>
        <v>Yes</v>
      </c>
      <c r="R745" t="str">
        <f t="shared" si="154"/>
        <v>No</v>
      </c>
      <c r="T745" t="s">
        <v>19</v>
      </c>
      <c r="U745" t="s">
        <v>189</v>
      </c>
      <c r="V745" t="str">
        <f t="shared" si="155"/>
        <v>Intersection</v>
      </c>
      <c r="W745" t="s">
        <v>244</v>
      </c>
      <c r="X745">
        <v>42.372750000000003</v>
      </c>
      <c r="Y745">
        <v>-71.093288000000001</v>
      </c>
      <c r="Z745" t="s">
        <v>245</v>
      </c>
    </row>
    <row r="746" spans="1:26">
      <c r="A746">
        <v>24440</v>
      </c>
      <c r="B746" s="1">
        <v>40368.395833333336</v>
      </c>
      <c r="C746" s="1">
        <f t="shared" si="144"/>
        <v>40179</v>
      </c>
      <c r="D746" s="4">
        <f t="shared" si="145"/>
        <v>0.52222222222222225</v>
      </c>
      <c r="E746" s="3">
        <f t="shared" si="146"/>
        <v>2010</v>
      </c>
      <c r="F746" s="3">
        <f t="shared" si="147"/>
        <v>7</v>
      </c>
      <c r="G746" s="3">
        <f t="shared" si="148"/>
        <v>9</v>
      </c>
      <c r="H746" s="3">
        <f t="shared" si="149"/>
        <v>9</v>
      </c>
      <c r="I746" s="3">
        <f t="shared" si="150"/>
        <v>30</v>
      </c>
      <c r="J746" s="3">
        <f t="shared" si="151"/>
        <v>6</v>
      </c>
      <c r="K746" s="3" t="str">
        <f>IF(AND(D746&gt;='Season Lookup'!$D$15,D746&lt;'Season Lookup'!$D$16),"Spring",IF(AND(D746&gt;='Season Lookup'!$D$16,D746&lt;'Season Lookup'!$D$17),"Summer",IF(AND(D746&gt;='Season Lookup'!$D$17,D746&lt;'Season Lookup'!$D$18),"Fall",IF(OR(D746&gt;='Season Lookup'!$D$18,D746&lt;'Season Lookup'!$D$15),"Winter"))))</f>
        <v>Summer</v>
      </c>
      <c r="L746" s="3" t="str">
        <f>VLOOKUP(F746,'Season Lookup'!$A$1:$B$13,2,0)</f>
        <v>Summer</v>
      </c>
      <c r="N746" t="s">
        <v>13</v>
      </c>
      <c r="O746" t="s">
        <v>13</v>
      </c>
      <c r="P746" t="str">
        <f t="shared" si="152"/>
        <v>Yes</v>
      </c>
      <c r="Q746" t="str">
        <f t="shared" si="153"/>
        <v>No</v>
      </c>
      <c r="R746" t="str">
        <f t="shared" si="154"/>
        <v>No</v>
      </c>
      <c r="S746">
        <v>274</v>
      </c>
      <c r="T746" t="s">
        <v>42</v>
      </c>
      <c r="U746" t="s">
        <v>41</v>
      </c>
      <c r="V746" t="str">
        <f t="shared" si="155"/>
        <v>Non Intersection</v>
      </c>
      <c r="W746" t="s">
        <v>1430</v>
      </c>
      <c r="X746">
        <v>42.362571000000003</v>
      </c>
      <c r="Y746">
        <v>-71.113480999999993</v>
      </c>
      <c r="Z746" t="s">
        <v>1431</v>
      </c>
    </row>
    <row r="747" spans="1:26">
      <c r="A747">
        <v>24435</v>
      </c>
      <c r="B747" s="1">
        <v>40369.625</v>
      </c>
      <c r="C747" s="1">
        <f t="shared" si="144"/>
        <v>40179</v>
      </c>
      <c r="D747" s="4">
        <f t="shared" si="145"/>
        <v>0.52500000000000002</v>
      </c>
      <c r="E747" s="3">
        <f t="shared" si="146"/>
        <v>2010</v>
      </c>
      <c r="F747" s="3">
        <f t="shared" si="147"/>
        <v>7</v>
      </c>
      <c r="G747" s="3">
        <f t="shared" si="148"/>
        <v>10</v>
      </c>
      <c r="H747" s="3">
        <f t="shared" si="149"/>
        <v>15</v>
      </c>
      <c r="I747" s="3">
        <f t="shared" si="150"/>
        <v>0</v>
      </c>
      <c r="J747" s="3">
        <f t="shared" si="151"/>
        <v>7</v>
      </c>
      <c r="K747" s="3" t="str">
        <f>IF(AND(D747&gt;='Season Lookup'!$D$15,D747&lt;'Season Lookup'!$D$16),"Spring",IF(AND(D747&gt;='Season Lookup'!$D$16,D747&lt;'Season Lookup'!$D$17),"Summer",IF(AND(D747&gt;='Season Lookup'!$D$17,D747&lt;'Season Lookup'!$D$18),"Fall",IF(OR(D747&gt;='Season Lookup'!$D$18,D747&lt;'Season Lookup'!$D$15),"Winter"))))</f>
        <v>Summer</v>
      </c>
      <c r="L747" s="3" t="str">
        <f>VLOOKUP(F747,'Season Lookup'!$A$1:$B$13,2,0)</f>
        <v>Summer</v>
      </c>
      <c r="N747" t="s">
        <v>13</v>
      </c>
      <c r="O747" t="s">
        <v>36</v>
      </c>
      <c r="P747" t="str">
        <f t="shared" si="152"/>
        <v>Yes</v>
      </c>
      <c r="Q747" t="str">
        <f t="shared" si="153"/>
        <v>No</v>
      </c>
      <c r="R747" t="str">
        <f t="shared" si="154"/>
        <v>No</v>
      </c>
      <c r="T747" t="s">
        <v>14</v>
      </c>
      <c r="U747" t="s">
        <v>1432</v>
      </c>
      <c r="V747" t="str">
        <f t="shared" si="155"/>
        <v>Intersection</v>
      </c>
      <c r="W747" t="s">
        <v>1433</v>
      </c>
      <c r="X747">
        <v>42.378976000000002</v>
      </c>
      <c r="Y747">
        <v>-71.120053999999996</v>
      </c>
      <c r="Z747" t="s">
        <v>1434</v>
      </c>
    </row>
    <row r="748" spans="1:26">
      <c r="A748">
        <v>24441</v>
      </c>
      <c r="B748" s="1">
        <v>40369.586099537039</v>
      </c>
      <c r="C748" s="1">
        <f t="shared" si="144"/>
        <v>40179</v>
      </c>
      <c r="D748" s="4">
        <f t="shared" si="145"/>
        <v>0.52500000000000002</v>
      </c>
      <c r="E748" s="3">
        <f t="shared" si="146"/>
        <v>2010</v>
      </c>
      <c r="F748" s="3">
        <f t="shared" si="147"/>
        <v>7</v>
      </c>
      <c r="G748" s="3">
        <f t="shared" si="148"/>
        <v>10</v>
      </c>
      <c r="H748" s="3">
        <f t="shared" si="149"/>
        <v>14</v>
      </c>
      <c r="I748" s="3">
        <f t="shared" si="150"/>
        <v>3</v>
      </c>
      <c r="J748" s="3">
        <f t="shared" si="151"/>
        <v>7</v>
      </c>
      <c r="K748" s="3" t="str">
        <f>IF(AND(D748&gt;='Season Lookup'!$D$15,D748&lt;'Season Lookup'!$D$16),"Spring",IF(AND(D748&gt;='Season Lookup'!$D$16,D748&lt;'Season Lookup'!$D$17),"Summer",IF(AND(D748&gt;='Season Lookup'!$D$17,D748&lt;'Season Lookup'!$D$18),"Fall",IF(OR(D748&gt;='Season Lookup'!$D$18,D748&lt;'Season Lookup'!$D$15),"Winter"))))</f>
        <v>Summer</v>
      </c>
      <c r="L748" s="3" t="str">
        <f>VLOOKUP(F748,'Season Lookup'!$A$1:$B$13,2,0)</f>
        <v>Summer</v>
      </c>
      <c r="N748" t="s">
        <v>13</v>
      </c>
      <c r="O748" t="s">
        <v>132</v>
      </c>
      <c r="P748" t="str">
        <f t="shared" si="152"/>
        <v>Yes</v>
      </c>
      <c r="Q748" t="str">
        <f t="shared" si="153"/>
        <v>Yes</v>
      </c>
      <c r="R748" t="str">
        <f t="shared" si="154"/>
        <v>No</v>
      </c>
      <c r="S748">
        <v>1899</v>
      </c>
      <c r="T748" t="s">
        <v>14</v>
      </c>
      <c r="V748" t="str">
        <f t="shared" si="155"/>
        <v>Non Intersection</v>
      </c>
      <c r="W748" t="s">
        <v>1435</v>
      </c>
      <c r="X748">
        <v>42.369202000000001</v>
      </c>
      <c r="Y748">
        <v>-71.110688999999994</v>
      </c>
      <c r="Z748" t="s">
        <v>633</v>
      </c>
    </row>
    <row r="749" spans="1:26">
      <c r="A749">
        <v>24442</v>
      </c>
      <c r="B749" s="1">
        <v>40369.59375</v>
      </c>
      <c r="C749" s="1">
        <f t="shared" si="144"/>
        <v>40179</v>
      </c>
      <c r="D749" s="4">
        <f t="shared" si="145"/>
        <v>0.52500000000000002</v>
      </c>
      <c r="E749" s="3">
        <f t="shared" si="146"/>
        <v>2010</v>
      </c>
      <c r="F749" s="3">
        <f t="shared" si="147"/>
        <v>7</v>
      </c>
      <c r="G749" s="3">
        <f t="shared" si="148"/>
        <v>10</v>
      </c>
      <c r="H749" s="3">
        <f t="shared" si="149"/>
        <v>14</v>
      </c>
      <c r="I749" s="3">
        <f t="shared" si="150"/>
        <v>15</v>
      </c>
      <c r="J749" s="3">
        <f t="shared" si="151"/>
        <v>7</v>
      </c>
      <c r="K749" s="3" t="str">
        <f>IF(AND(D749&gt;='Season Lookup'!$D$15,D749&lt;'Season Lookup'!$D$16),"Spring",IF(AND(D749&gt;='Season Lookup'!$D$16,D749&lt;'Season Lookup'!$D$17),"Summer",IF(AND(D749&gt;='Season Lookup'!$D$17,D749&lt;'Season Lookup'!$D$18),"Fall",IF(OR(D749&gt;='Season Lookup'!$D$18,D749&lt;'Season Lookup'!$D$15),"Winter"))))</f>
        <v>Summer</v>
      </c>
      <c r="L749" s="3" t="str">
        <f>VLOOKUP(F749,'Season Lookup'!$A$1:$B$13,2,0)</f>
        <v>Summer</v>
      </c>
      <c r="N749" t="s">
        <v>13</v>
      </c>
      <c r="O749" t="s">
        <v>13</v>
      </c>
      <c r="P749" t="str">
        <f t="shared" si="152"/>
        <v>Yes</v>
      </c>
      <c r="Q749" t="str">
        <f t="shared" si="153"/>
        <v>No</v>
      </c>
      <c r="R749" t="str">
        <f t="shared" si="154"/>
        <v>No</v>
      </c>
      <c r="T749" t="s">
        <v>195</v>
      </c>
      <c r="U749" t="s">
        <v>835</v>
      </c>
      <c r="V749" t="str">
        <f t="shared" si="155"/>
        <v>Intersection</v>
      </c>
      <c r="W749" t="s">
        <v>836</v>
      </c>
      <c r="X749">
        <v>42.358376999999997</v>
      </c>
      <c r="Y749">
        <v>-71.104875000000007</v>
      </c>
      <c r="Z749" t="s">
        <v>837</v>
      </c>
    </row>
    <row r="750" spans="1:26">
      <c r="A750">
        <v>24443</v>
      </c>
      <c r="B750" s="1">
        <v>40369.458333333336</v>
      </c>
      <c r="C750" s="1">
        <f t="shared" si="144"/>
        <v>40179</v>
      </c>
      <c r="D750" s="4">
        <f t="shared" si="145"/>
        <v>0.52500000000000002</v>
      </c>
      <c r="E750" s="3">
        <f t="shared" si="146"/>
        <v>2010</v>
      </c>
      <c r="F750" s="3">
        <f t="shared" si="147"/>
        <v>7</v>
      </c>
      <c r="G750" s="3">
        <f t="shared" si="148"/>
        <v>10</v>
      </c>
      <c r="H750" s="3">
        <f t="shared" si="149"/>
        <v>11</v>
      </c>
      <c r="I750" s="3">
        <f t="shared" si="150"/>
        <v>0</v>
      </c>
      <c r="J750" s="3">
        <f t="shared" si="151"/>
        <v>7</v>
      </c>
      <c r="K750" s="3" t="str">
        <f>IF(AND(D750&gt;='Season Lookup'!$D$15,D750&lt;'Season Lookup'!$D$16),"Spring",IF(AND(D750&gt;='Season Lookup'!$D$16,D750&lt;'Season Lookup'!$D$17),"Summer",IF(AND(D750&gt;='Season Lookup'!$D$17,D750&lt;'Season Lookup'!$D$18),"Fall",IF(OR(D750&gt;='Season Lookup'!$D$18,D750&lt;'Season Lookup'!$D$15),"Winter"))))</f>
        <v>Summer</v>
      </c>
      <c r="L750" s="3" t="str">
        <f>VLOOKUP(F750,'Season Lookup'!$A$1:$B$13,2,0)</f>
        <v>Summer</v>
      </c>
      <c r="N750" t="s">
        <v>13</v>
      </c>
      <c r="O750" t="s">
        <v>23</v>
      </c>
      <c r="P750" t="str">
        <f t="shared" si="152"/>
        <v>Yes</v>
      </c>
      <c r="Q750" t="str">
        <f t="shared" si="153"/>
        <v>No</v>
      </c>
      <c r="R750" t="str">
        <f t="shared" si="154"/>
        <v>No</v>
      </c>
      <c r="T750" t="s">
        <v>42</v>
      </c>
      <c r="U750" t="s">
        <v>509</v>
      </c>
      <c r="V750" t="str">
        <f t="shared" si="155"/>
        <v>Intersection</v>
      </c>
      <c r="W750" t="s">
        <v>1436</v>
      </c>
      <c r="X750">
        <v>42.369273999999997</v>
      </c>
      <c r="Y750">
        <v>-71.113453000000007</v>
      </c>
      <c r="Z750" t="s">
        <v>1437</v>
      </c>
    </row>
    <row r="751" spans="1:26">
      <c r="A751">
        <v>24447</v>
      </c>
      <c r="B751" s="1">
        <v>40369.666655092595</v>
      </c>
      <c r="C751" s="1">
        <f t="shared" si="144"/>
        <v>40179</v>
      </c>
      <c r="D751" s="4">
        <f t="shared" si="145"/>
        <v>0.52500000000000002</v>
      </c>
      <c r="E751" s="3">
        <f t="shared" si="146"/>
        <v>2010</v>
      </c>
      <c r="F751" s="3">
        <f t="shared" si="147"/>
        <v>7</v>
      </c>
      <c r="G751" s="3">
        <f t="shared" si="148"/>
        <v>10</v>
      </c>
      <c r="H751" s="3">
        <f t="shared" si="149"/>
        <v>15</v>
      </c>
      <c r="I751" s="3">
        <f t="shared" si="150"/>
        <v>59</v>
      </c>
      <c r="J751" s="3">
        <f t="shared" si="151"/>
        <v>7</v>
      </c>
      <c r="K751" s="3" t="str">
        <f>IF(AND(D751&gt;='Season Lookup'!$D$15,D751&lt;'Season Lookup'!$D$16),"Spring",IF(AND(D751&gt;='Season Lookup'!$D$16,D751&lt;'Season Lookup'!$D$17),"Summer",IF(AND(D751&gt;='Season Lookup'!$D$17,D751&lt;'Season Lookup'!$D$18),"Fall",IF(OR(D751&gt;='Season Lookup'!$D$18,D751&lt;'Season Lookup'!$D$15),"Winter"))))</f>
        <v>Summer</v>
      </c>
      <c r="L751" s="3" t="str">
        <f>VLOOKUP(F751,'Season Lookup'!$A$1:$B$13,2,0)</f>
        <v>Summer</v>
      </c>
      <c r="M751" t="s">
        <v>31</v>
      </c>
      <c r="N751" t="s">
        <v>13</v>
      </c>
      <c r="O751" t="s">
        <v>23</v>
      </c>
      <c r="P751" t="str">
        <f t="shared" si="152"/>
        <v>Yes</v>
      </c>
      <c r="Q751" t="str">
        <f t="shared" si="153"/>
        <v>No</v>
      </c>
      <c r="R751" t="str">
        <f t="shared" si="154"/>
        <v>No</v>
      </c>
      <c r="S751">
        <v>11</v>
      </c>
      <c r="T751" t="s">
        <v>1438</v>
      </c>
      <c r="V751" t="str">
        <f t="shared" si="155"/>
        <v>Non Intersection</v>
      </c>
      <c r="W751" t="s">
        <v>1439</v>
      </c>
      <c r="X751">
        <v>42.372990999999999</v>
      </c>
      <c r="Y751">
        <v>-71.118993000000003</v>
      </c>
      <c r="Z751" t="s">
        <v>1440</v>
      </c>
    </row>
    <row r="752" spans="1:26">
      <c r="A752">
        <v>24452</v>
      </c>
      <c r="B752" s="1">
        <v>40369.052083333336</v>
      </c>
      <c r="C752" s="1">
        <f t="shared" si="144"/>
        <v>40179</v>
      </c>
      <c r="D752" s="4">
        <f t="shared" si="145"/>
        <v>0.52500000000000002</v>
      </c>
      <c r="E752" s="3">
        <f t="shared" si="146"/>
        <v>2010</v>
      </c>
      <c r="F752" s="3">
        <f t="shared" si="147"/>
        <v>7</v>
      </c>
      <c r="G752" s="3">
        <f t="shared" si="148"/>
        <v>10</v>
      </c>
      <c r="H752" s="3">
        <f t="shared" si="149"/>
        <v>1</v>
      </c>
      <c r="I752" s="3">
        <f t="shared" si="150"/>
        <v>15</v>
      </c>
      <c r="J752" s="3">
        <f t="shared" si="151"/>
        <v>7</v>
      </c>
      <c r="K752" s="3" t="str">
        <f>IF(AND(D752&gt;='Season Lookup'!$D$15,D752&lt;'Season Lookup'!$D$16),"Spring",IF(AND(D752&gt;='Season Lookup'!$D$16,D752&lt;'Season Lookup'!$D$17),"Summer",IF(AND(D752&gt;='Season Lookup'!$D$17,D752&lt;'Season Lookup'!$D$18),"Fall",IF(OR(D752&gt;='Season Lookup'!$D$18,D752&lt;'Season Lookup'!$D$15),"Winter"))))</f>
        <v>Summer</v>
      </c>
      <c r="L752" s="3" t="str">
        <f>VLOOKUP(F752,'Season Lookup'!$A$1:$B$13,2,0)</f>
        <v>Summer</v>
      </c>
      <c r="N752" t="s">
        <v>13</v>
      </c>
      <c r="O752" t="s">
        <v>23</v>
      </c>
      <c r="P752" t="str">
        <f t="shared" si="152"/>
        <v>Yes</v>
      </c>
      <c r="Q752" t="str">
        <f t="shared" si="153"/>
        <v>No</v>
      </c>
      <c r="R752" t="str">
        <f t="shared" si="154"/>
        <v>No</v>
      </c>
      <c r="T752" t="s">
        <v>28</v>
      </c>
      <c r="U752" t="s">
        <v>1024</v>
      </c>
      <c r="V752" t="str">
        <f t="shared" si="155"/>
        <v>Intersection</v>
      </c>
      <c r="W752" t="s">
        <v>1441</v>
      </c>
      <c r="X752">
        <v>42.367130000000003</v>
      </c>
      <c r="Y752">
        <v>-71.111129000000005</v>
      </c>
      <c r="Z752" t="s">
        <v>1442</v>
      </c>
    </row>
    <row r="753" spans="1:26">
      <c r="A753">
        <v>24444</v>
      </c>
      <c r="B753" s="1">
        <v>40370.805543981478</v>
      </c>
      <c r="C753" s="1">
        <f t="shared" si="144"/>
        <v>40179</v>
      </c>
      <c r="D753" s="4">
        <f t="shared" si="145"/>
        <v>0.52777777777777779</v>
      </c>
      <c r="E753" s="3">
        <f t="shared" si="146"/>
        <v>2010</v>
      </c>
      <c r="F753" s="3">
        <f t="shared" si="147"/>
        <v>7</v>
      </c>
      <c r="G753" s="3">
        <f t="shared" si="148"/>
        <v>11</v>
      </c>
      <c r="H753" s="3">
        <f t="shared" si="149"/>
        <v>19</v>
      </c>
      <c r="I753" s="3">
        <f t="shared" si="150"/>
        <v>19</v>
      </c>
      <c r="J753" s="3">
        <f t="shared" si="151"/>
        <v>1</v>
      </c>
      <c r="K753" s="3" t="str">
        <f>IF(AND(D753&gt;='Season Lookup'!$D$15,D753&lt;'Season Lookup'!$D$16),"Spring",IF(AND(D753&gt;='Season Lookup'!$D$16,D753&lt;'Season Lookup'!$D$17),"Summer",IF(AND(D753&gt;='Season Lookup'!$D$17,D753&lt;'Season Lookup'!$D$18),"Fall",IF(OR(D753&gt;='Season Lookup'!$D$18,D753&lt;'Season Lookup'!$D$15),"Winter"))))</f>
        <v>Summer</v>
      </c>
      <c r="L753" s="3" t="str">
        <f>VLOOKUP(F753,'Season Lookup'!$A$1:$B$13,2,0)</f>
        <v>Summer</v>
      </c>
      <c r="N753" t="s">
        <v>13</v>
      </c>
      <c r="O753" t="s">
        <v>13</v>
      </c>
      <c r="P753" t="str">
        <f t="shared" si="152"/>
        <v>Yes</v>
      </c>
      <c r="Q753" t="str">
        <f t="shared" si="153"/>
        <v>No</v>
      </c>
      <c r="R753" t="str">
        <f t="shared" si="154"/>
        <v>No</v>
      </c>
      <c r="S753">
        <v>18</v>
      </c>
      <c r="T753" t="s">
        <v>199</v>
      </c>
      <c r="V753" t="str">
        <f t="shared" si="155"/>
        <v>Non Intersection</v>
      </c>
      <c r="W753" t="s">
        <v>1443</v>
      </c>
      <c r="X753">
        <v>42.373252999999998</v>
      </c>
      <c r="Y753">
        <v>-71.120165999999998</v>
      </c>
      <c r="Z753" t="s">
        <v>1444</v>
      </c>
    </row>
    <row r="754" spans="1:26">
      <c r="A754">
        <v>24445</v>
      </c>
      <c r="B754" s="1">
        <v>40370.76734953704</v>
      </c>
      <c r="C754" s="1">
        <f t="shared" si="144"/>
        <v>40179</v>
      </c>
      <c r="D754" s="4">
        <f t="shared" si="145"/>
        <v>0.52777777777777779</v>
      </c>
      <c r="E754" s="3">
        <f t="shared" si="146"/>
        <v>2010</v>
      </c>
      <c r="F754" s="3">
        <f t="shared" si="147"/>
        <v>7</v>
      </c>
      <c r="G754" s="3">
        <f t="shared" si="148"/>
        <v>11</v>
      </c>
      <c r="H754" s="3">
        <f t="shared" si="149"/>
        <v>18</v>
      </c>
      <c r="I754" s="3">
        <f t="shared" si="150"/>
        <v>24</v>
      </c>
      <c r="J754" s="3">
        <f t="shared" si="151"/>
        <v>1</v>
      </c>
      <c r="K754" s="3" t="str">
        <f>IF(AND(D754&gt;='Season Lookup'!$D$15,D754&lt;'Season Lookup'!$D$16),"Spring",IF(AND(D754&gt;='Season Lookup'!$D$16,D754&lt;'Season Lookup'!$D$17),"Summer",IF(AND(D754&gt;='Season Lookup'!$D$17,D754&lt;'Season Lookup'!$D$18),"Fall",IF(OR(D754&gt;='Season Lookup'!$D$18,D754&lt;'Season Lookup'!$D$15),"Winter"))))</f>
        <v>Summer</v>
      </c>
      <c r="L754" s="3" t="str">
        <f>VLOOKUP(F754,'Season Lookup'!$A$1:$B$13,2,0)</f>
        <v>Summer</v>
      </c>
      <c r="N754" t="s">
        <v>13</v>
      </c>
      <c r="O754" t="s">
        <v>13</v>
      </c>
      <c r="P754" t="str">
        <f t="shared" si="152"/>
        <v>Yes</v>
      </c>
      <c r="Q754" t="str">
        <f t="shared" si="153"/>
        <v>No</v>
      </c>
      <c r="R754" t="str">
        <f t="shared" si="154"/>
        <v>No</v>
      </c>
      <c r="T754" t="s">
        <v>27</v>
      </c>
      <c r="U754" t="s">
        <v>28</v>
      </c>
      <c r="V754" t="str">
        <f t="shared" si="155"/>
        <v>Intersection</v>
      </c>
      <c r="W754" t="s">
        <v>29</v>
      </c>
      <c r="X754">
        <v>42.364749000000003</v>
      </c>
      <c r="Y754">
        <v>-71.110774000000006</v>
      </c>
      <c r="Z754" t="s">
        <v>30</v>
      </c>
    </row>
    <row r="755" spans="1:26">
      <c r="A755">
        <v>24450</v>
      </c>
      <c r="B755" s="1">
        <v>40370.083333333336</v>
      </c>
      <c r="C755" s="1">
        <f t="shared" si="144"/>
        <v>40179</v>
      </c>
      <c r="D755" s="4">
        <f t="shared" si="145"/>
        <v>0.52777777777777779</v>
      </c>
      <c r="E755" s="3">
        <f t="shared" si="146"/>
        <v>2010</v>
      </c>
      <c r="F755" s="3">
        <f t="shared" si="147"/>
        <v>7</v>
      </c>
      <c r="G755" s="3">
        <f t="shared" si="148"/>
        <v>11</v>
      </c>
      <c r="H755" s="3">
        <f t="shared" si="149"/>
        <v>2</v>
      </c>
      <c r="I755" s="3">
        <f t="shared" si="150"/>
        <v>0</v>
      </c>
      <c r="J755" s="3">
        <f t="shared" si="151"/>
        <v>1</v>
      </c>
      <c r="K755" s="3" t="str">
        <f>IF(AND(D755&gt;='Season Lookup'!$D$15,D755&lt;'Season Lookup'!$D$16),"Spring",IF(AND(D755&gt;='Season Lookup'!$D$16,D755&lt;'Season Lookup'!$D$17),"Summer",IF(AND(D755&gt;='Season Lookup'!$D$17,D755&lt;'Season Lookup'!$D$18),"Fall",IF(OR(D755&gt;='Season Lookup'!$D$18,D755&lt;'Season Lookup'!$D$15),"Winter"))))</f>
        <v>Summer</v>
      </c>
      <c r="L755" s="3" t="str">
        <f>VLOOKUP(F755,'Season Lookup'!$A$1:$B$13,2,0)</f>
        <v>Summer</v>
      </c>
      <c r="N755" t="s">
        <v>18</v>
      </c>
      <c r="O755" t="s">
        <v>13</v>
      </c>
      <c r="P755" t="str">
        <f t="shared" si="152"/>
        <v>Yes</v>
      </c>
      <c r="Q755" t="str">
        <f t="shared" si="153"/>
        <v>No</v>
      </c>
      <c r="R755" t="str">
        <f t="shared" si="154"/>
        <v>No</v>
      </c>
      <c r="S755">
        <v>98</v>
      </c>
      <c r="T755" t="s">
        <v>14</v>
      </c>
      <c r="V755" t="str">
        <f t="shared" si="155"/>
        <v>Non Intersection</v>
      </c>
      <c r="W755" t="s">
        <v>1445</v>
      </c>
      <c r="X755">
        <v>42.359644000000003</v>
      </c>
      <c r="Y755">
        <v>-71.094249000000005</v>
      </c>
      <c r="Z755" t="s">
        <v>1446</v>
      </c>
    </row>
    <row r="756" spans="1:26">
      <c r="A756">
        <v>24598</v>
      </c>
      <c r="B756" s="1">
        <v>40370.760405092595</v>
      </c>
      <c r="C756" s="1">
        <f t="shared" si="144"/>
        <v>40179</v>
      </c>
      <c r="D756" s="4">
        <f t="shared" si="145"/>
        <v>0.52777777777777779</v>
      </c>
      <c r="E756" s="3">
        <f t="shared" si="146"/>
        <v>2010</v>
      </c>
      <c r="F756" s="3">
        <f t="shared" si="147"/>
        <v>7</v>
      </c>
      <c r="G756" s="3">
        <f t="shared" si="148"/>
        <v>11</v>
      </c>
      <c r="H756" s="3">
        <f t="shared" si="149"/>
        <v>18</v>
      </c>
      <c r="I756" s="3">
        <f t="shared" si="150"/>
        <v>14</v>
      </c>
      <c r="J756" s="3">
        <f t="shared" si="151"/>
        <v>1</v>
      </c>
      <c r="K756" s="3" t="str">
        <f>IF(AND(D756&gt;='Season Lookup'!$D$15,D756&lt;'Season Lookup'!$D$16),"Spring",IF(AND(D756&gt;='Season Lookup'!$D$16,D756&lt;'Season Lookup'!$D$17),"Summer",IF(AND(D756&gt;='Season Lookup'!$D$17,D756&lt;'Season Lookup'!$D$18),"Fall",IF(OR(D756&gt;='Season Lookup'!$D$18,D756&lt;'Season Lookup'!$D$15),"Winter"))))</f>
        <v>Summer</v>
      </c>
      <c r="L756" s="3" t="str">
        <f>VLOOKUP(F756,'Season Lookup'!$A$1:$B$13,2,0)</f>
        <v>Summer</v>
      </c>
      <c r="M756" t="s">
        <v>82</v>
      </c>
      <c r="N756" t="s">
        <v>13</v>
      </c>
      <c r="O756" t="s">
        <v>13</v>
      </c>
      <c r="P756" t="str">
        <f t="shared" si="152"/>
        <v>Yes</v>
      </c>
      <c r="Q756" t="str">
        <f t="shared" si="153"/>
        <v>No</v>
      </c>
      <c r="R756" t="str">
        <f t="shared" si="154"/>
        <v>No</v>
      </c>
      <c r="T756" t="s">
        <v>342</v>
      </c>
      <c r="U756" t="s">
        <v>74</v>
      </c>
      <c r="V756" t="str">
        <f t="shared" si="155"/>
        <v>Intersection</v>
      </c>
      <c r="W756" t="s">
        <v>964</v>
      </c>
      <c r="X756">
        <v>42.372202000000001</v>
      </c>
      <c r="Y756">
        <v>-71.098974999999996</v>
      </c>
      <c r="Z756" t="s">
        <v>463</v>
      </c>
    </row>
    <row r="757" spans="1:26">
      <c r="A757">
        <v>24453</v>
      </c>
      <c r="B757" s="1">
        <v>40371.696527777778</v>
      </c>
      <c r="C757" s="1">
        <f t="shared" si="144"/>
        <v>40179</v>
      </c>
      <c r="D757" s="4">
        <f t="shared" si="145"/>
        <v>0.53055555555555556</v>
      </c>
      <c r="E757" s="3">
        <f t="shared" si="146"/>
        <v>2010</v>
      </c>
      <c r="F757" s="3">
        <f t="shared" si="147"/>
        <v>7</v>
      </c>
      <c r="G757" s="3">
        <f t="shared" si="148"/>
        <v>12</v>
      </c>
      <c r="H757" s="3">
        <f t="shared" si="149"/>
        <v>16</v>
      </c>
      <c r="I757" s="3">
        <f t="shared" si="150"/>
        <v>43</v>
      </c>
      <c r="J757" s="3">
        <f t="shared" si="151"/>
        <v>2</v>
      </c>
      <c r="K757" s="3" t="str">
        <f>IF(AND(D757&gt;='Season Lookup'!$D$15,D757&lt;'Season Lookup'!$D$16),"Spring",IF(AND(D757&gt;='Season Lookup'!$D$16,D757&lt;'Season Lookup'!$D$17),"Summer",IF(AND(D757&gt;='Season Lookup'!$D$17,D757&lt;'Season Lookup'!$D$18),"Fall",IF(OR(D757&gt;='Season Lookup'!$D$18,D757&lt;'Season Lookup'!$D$15),"Winter"))))</f>
        <v>Summer</v>
      </c>
      <c r="L757" s="3" t="str">
        <f>VLOOKUP(F757,'Season Lookup'!$A$1:$B$13,2,0)</f>
        <v>Summer</v>
      </c>
      <c r="N757" t="s">
        <v>13</v>
      </c>
      <c r="O757" t="s">
        <v>13</v>
      </c>
      <c r="P757" t="str">
        <f t="shared" si="152"/>
        <v>Yes</v>
      </c>
      <c r="Q757" t="str">
        <f t="shared" si="153"/>
        <v>No</v>
      </c>
      <c r="R757" t="str">
        <f t="shared" si="154"/>
        <v>No</v>
      </c>
      <c r="T757" t="s">
        <v>74</v>
      </c>
      <c r="U757" t="s">
        <v>189</v>
      </c>
      <c r="V757" t="str">
        <f t="shared" si="155"/>
        <v>Intersection</v>
      </c>
      <c r="W757" t="s">
        <v>1447</v>
      </c>
      <c r="X757">
        <v>42.368765000000003</v>
      </c>
      <c r="Y757">
        <v>-71.094790000000003</v>
      </c>
      <c r="Z757" t="s">
        <v>1448</v>
      </c>
    </row>
    <row r="758" spans="1:26">
      <c r="A758">
        <v>24455</v>
      </c>
      <c r="B758" s="1">
        <v>40371.284710648149</v>
      </c>
      <c r="C758" s="1">
        <f t="shared" si="144"/>
        <v>40179</v>
      </c>
      <c r="D758" s="4">
        <f t="shared" si="145"/>
        <v>0.53055555555555556</v>
      </c>
      <c r="E758" s="3">
        <f t="shared" si="146"/>
        <v>2010</v>
      </c>
      <c r="F758" s="3">
        <f t="shared" si="147"/>
        <v>7</v>
      </c>
      <c r="G758" s="3">
        <f t="shared" si="148"/>
        <v>12</v>
      </c>
      <c r="H758" s="3">
        <f t="shared" si="149"/>
        <v>6</v>
      </c>
      <c r="I758" s="3">
        <f t="shared" si="150"/>
        <v>49</v>
      </c>
      <c r="J758" s="3">
        <f t="shared" si="151"/>
        <v>2</v>
      </c>
      <c r="K758" s="3" t="str">
        <f>IF(AND(D758&gt;='Season Lookup'!$D$15,D758&lt;'Season Lookup'!$D$16),"Spring",IF(AND(D758&gt;='Season Lookup'!$D$16,D758&lt;'Season Lookup'!$D$17),"Summer",IF(AND(D758&gt;='Season Lookup'!$D$17,D758&lt;'Season Lookup'!$D$18),"Fall",IF(OR(D758&gt;='Season Lookup'!$D$18,D758&lt;'Season Lookup'!$D$15),"Winter"))))</f>
        <v>Summer</v>
      </c>
      <c r="L758" s="3" t="str">
        <f>VLOOKUP(F758,'Season Lookup'!$A$1:$B$13,2,0)</f>
        <v>Summer</v>
      </c>
      <c r="N758" t="s">
        <v>13</v>
      </c>
      <c r="O758" t="s">
        <v>13</v>
      </c>
      <c r="P758" t="str">
        <f t="shared" si="152"/>
        <v>Yes</v>
      </c>
      <c r="Q758" t="str">
        <f t="shared" si="153"/>
        <v>No</v>
      </c>
      <c r="R758" t="str">
        <f t="shared" si="154"/>
        <v>No</v>
      </c>
      <c r="T758" t="s">
        <v>105</v>
      </c>
      <c r="U758" t="s">
        <v>396</v>
      </c>
      <c r="V758" t="str">
        <f t="shared" si="155"/>
        <v>Intersection</v>
      </c>
      <c r="W758" t="s">
        <v>397</v>
      </c>
      <c r="X758">
        <v>42.374367999999997</v>
      </c>
      <c r="Y758">
        <v>-71.113637999999995</v>
      </c>
      <c r="Z758" t="s">
        <v>398</v>
      </c>
    </row>
    <row r="759" spans="1:26">
      <c r="A759">
        <v>24456</v>
      </c>
      <c r="B759" s="1">
        <v>40371.5625</v>
      </c>
      <c r="C759" s="1">
        <f t="shared" si="144"/>
        <v>40179</v>
      </c>
      <c r="D759" s="4">
        <f t="shared" si="145"/>
        <v>0.53055555555555556</v>
      </c>
      <c r="E759" s="3">
        <f t="shared" si="146"/>
        <v>2010</v>
      </c>
      <c r="F759" s="3">
        <f t="shared" si="147"/>
        <v>7</v>
      </c>
      <c r="G759" s="3">
        <f t="shared" si="148"/>
        <v>12</v>
      </c>
      <c r="H759" s="3">
        <f t="shared" si="149"/>
        <v>13</v>
      </c>
      <c r="I759" s="3">
        <f t="shared" si="150"/>
        <v>30</v>
      </c>
      <c r="J759" s="3">
        <f t="shared" si="151"/>
        <v>2</v>
      </c>
      <c r="K759" s="3" t="str">
        <f>IF(AND(D759&gt;='Season Lookup'!$D$15,D759&lt;'Season Lookup'!$D$16),"Spring",IF(AND(D759&gt;='Season Lookup'!$D$16,D759&lt;'Season Lookup'!$D$17),"Summer",IF(AND(D759&gt;='Season Lookup'!$D$17,D759&lt;'Season Lookup'!$D$18),"Fall",IF(OR(D759&gt;='Season Lookup'!$D$18,D759&lt;'Season Lookup'!$D$15),"Winter"))))</f>
        <v>Summer</v>
      </c>
      <c r="L759" s="3" t="str">
        <f>VLOOKUP(F759,'Season Lookup'!$A$1:$B$13,2,0)</f>
        <v>Summer</v>
      </c>
      <c r="N759" t="s">
        <v>13</v>
      </c>
      <c r="O759" t="s">
        <v>13</v>
      </c>
      <c r="P759" t="str">
        <f t="shared" si="152"/>
        <v>Yes</v>
      </c>
      <c r="Q759" t="str">
        <f t="shared" si="153"/>
        <v>No</v>
      </c>
      <c r="R759" t="str">
        <f t="shared" si="154"/>
        <v>No</v>
      </c>
      <c r="T759" t="s">
        <v>195</v>
      </c>
      <c r="U759" t="s">
        <v>835</v>
      </c>
      <c r="V759" t="str">
        <f t="shared" si="155"/>
        <v>Intersection</v>
      </c>
      <c r="W759" t="s">
        <v>836</v>
      </c>
      <c r="X759">
        <v>42.358376999999997</v>
      </c>
      <c r="Y759">
        <v>-71.104875000000007</v>
      </c>
      <c r="Z759" t="s">
        <v>837</v>
      </c>
    </row>
    <row r="760" spans="1:26">
      <c r="A760">
        <v>24458</v>
      </c>
      <c r="B760" s="1">
        <v>40371.36109953704</v>
      </c>
      <c r="C760" s="1">
        <f t="shared" si="144"/>
        <v>40179</v>
      </c>
      <c r="D760" s="4">
        <f t="shared" si="145"/>
        <v>0.53055555555555556</v>
      </c>
      <c r="E760" s="3">
        <f t="shared" si="146"/>
        <v>2010</v>
      </c>
      <c r="F760" s="3">
        <f t="shared" si="147"/>
        <v>7</v>
      </c>
      <c r="G760" s="3">
        <f t="shared" si="148"/>
        <v>12</v>
      </c>
      <c r="H760" s="3">
        <f t="shared" si="149"/>
        <v>8</v>
      </c>
      <c r="I760" s="3">
        <f t="shared" si="150"/>
        <v>39</v>
      </c>
      <c r="J760" s="3">
        <f t="shared" si="151"/>
        <v>2</v>
      </c>
      <c r="K760" s="3" t="str">
        <f>IF(AND(D760&gt;='Season Lookup'!$D$15,D760&lt;'Season Lookup'!$D$16),"Spring",IF(AND(D760&gt;='Season Lookup'!$D$16,D760&lt;'Season Lookup'!$D$17),"Summer",IF(AND(D760&gt;='Season Lookup'!$D$17,D760&lt;'Season Lookup'!$D$18),"Fall",IF(OR(D760&gt;='Season Lookup'!$D$18,D760&lt;'Season Lookup'!$D$15),"Winter"))))</f>
        <v>Summer</v>
      </c>
      <c r="L760" s="3" t="str">
        <f>VLOOKUP(F760,'Season Lookup'!$A$1:$B$13,2,0)</f>
        <v>Summer</v>
      </c>
      <c r="N760" t="s">
        <v>13</v>
      </c>
      <c r="O760" t="s">
        <v>23</v>
      </c>
      <c r="P760" t="str">
        <f t="shared" si="152"/>
        <v>Yes</v>
      </c>
      <c r="Q760" t="str">
        <f t="shared" si="153"/>
        <v>No</v>
      </c>
      <c r="R760" t="str">
        <f t="shared" si="154"/>
        <v>No</v>
      </c>
      <c r="S760">
        <v>167</v>
      </c>
      <c r="T760" t="s">
        <v>42</v>
      </c>
      <c r="V760" t="str">
        <f t="shared" si="155"/>
        <v>Non Intersection</v>
      </c>
      <c r="W760" t="s">
        <v>1449</v>
      </c>
      <c r="X760">
        <v>42.365358999999998</v>
      </c>
      <c r="Y760">
        <v>-71.113876000000005</v>
      </c>
      <c r="Z760" t="s">
        <v>1450</v>
      </c>
    </row>
    <row r="761" spans="1:26">
      <c r="A761">
        <v>24459</v>
      </c>
      <c r="B761" s="1">
        <v>40372.5</v>
      </c>
      <c r="C761" s="1">
        <f t="shared" si="144"/>
        <v>40179</v>
      </c>
      <c r="D761" s="4">
        <f t="shared" si="145"/>
        <v>0.53333333333333333</v>
      </c>
      <c r="E761" s="3">
        <f t="shared" si="146"/>
        <v>2010</v>
      </c>
      <c r="F761" s="3">
        <f t="shared" si="147"/>
        <v>7</v>
      </c>
      <c r="G761" s="3">
        <f t="shared" si="148"/>
        <v>13</v>
      </c>
      <c r="H761" s="3">
        <f t="shared" si="149"/>
        <v>12</v>
      </c>
      <c r="I761" s="3">
        <f t="shared" si="150"/>
        <v>0</v>
      </c>
      <c r="J761" s="3">
        <f t="shared" si="151"/>
        <v>3</v>
      </c>
      <c r="K761" s="3" t="str">
        <f>IF(AND(D761&gt;='Season Lookup'!$D$15,D761&lt;'Season Lookup'!$D$16),"Spring",IF(AND(D761&gt;='Season Lookup'!$D$16,D761&lt;'Season Lookup'!$D$17),"Summer",IF(AND(D761&gt;='Season Lookup'!$D$17,D761&lt;'Season Lookup'!$D$18),"Fall",IF(OR(D761&gt;='Season Lookup'!$D$18,D761&lt;'Season Lookup'!$D$15),"Winter"))))</f>
        <v>Summer</v>
      </c>
      <c r="L761" s="3" t="str">
        <f>VLOOKUP(F761,'Season Lookup'!$A$1:$B$13,2,0)</f>
        <v>Summer</v>
      </c>
      <c r="N761" t="s">
        <v>13</v>
      </c>
      <c r="O761" t="s">
        <v>13</v>
      </c>
      <c r="P761" t="str">
        <f t="shared" si="152"/>
        <v>Yes</v>
      </c>
      <c r="Q761" t="str">
        <f t="shared" si="153"/>
        <v>No</v>
      </c>
      <c r="R761" t="str">
        <f t="shared" si="154"/>
        <v>No</v>
      </c>
      <c r="T761" t="s">
        <v>19</v>
      </c>
      <c r="U761" t="s">
        <v>737</v>
      </c>
      <c r="V761" t="str">
        <f t="shared" si="155"/>
        <v>Intersection</v>
      </c>
      <c r="W761" t="s">
        <v>1451</v>
      </c>
      <c r="X761">
        <v>42.37256</v>
      </c>
      <c r="Y761">
        <v>-71.091820999999996</v>
      </c>
      <c r="Z761" t="s">
        <v>1452</v>
      </c>
    </row>
    <row r="762" spans="1:26">
      <c r="A762">
        <v>24460</v>
      </c>
      <c r="B762" s="1">
        <v>40372.70416666667</v>
      </c>
      <c r="C762" s="1">
        <f t="shared" si="144"/>
        <v>40179</v>
      </c>
      <c r="D762" s="4">
        <f t="shared" si="145"/>
        <v>0.53333333333333333</v>
      </c>
      <c r="E762" s="3">
        <f t="shared" si="146"/>
        <v>2010</v>
      </c>
      <c r="F762" s="3">
        <f t="shared" si="147"/>
        <v>7</v>
      </c>
      <c r="G762" s="3">
        <f t="shared" si="148"/>
        <v>13</v>
      </c>
      <c r="H762" s="3">
        <f t="shared" si="149"/>
        <v>16</v>
      </c>
      <c r="I762" s="3">
        <f t="shared" si="150"/>
        <v>54</v>
      </c>
      <c r="J762" s="3">
        <f t="shared" si="151"/>
        <v>3</v>
      </c>
      <c r="K762" s="3" t="str">
        <f>IF(AND(D762&gt;='Season Lookup'!$D$15,D762&lt;'Season Lookup'!$D$16),"Spring",IF(AND(D762&gt;='Season Lookup'!$D$16,D762&lt;'Season Lookup'!$D$17),"Summer",IF(AND(D762&gt;='Season Lookup'!$D$17,D762&lt;'Season Lookup'!$D$18),"Fall",IF(OR(D762&gt;='Season Lookup'!$D$18,D762&lt;'Season Lookup'!$D$15),"Winter"))))</f>
        <v>Summer</v>
      </c>
      <c r="L762" s="3" t="str">
        <f>VLOOKUP(F762,'Season Lookup'!$A$1:$B$13,2,0)</f>
        <v>Summer</v>
      </c>
      <c r="N762" t="s">
        <v>13</v>
      </c>
      <c r="O762" t="s">
        <v>132</v>
      </c>
      <c r="P762" t="str">
        <f t="shared" si="152"/>
        <v>Yes</v>
      </c>
      <c r="Q762" t="str">
        <f t="shared" si="153"/>
        <v>Yes</v>
      </c>
      <c r="R762" t="str">
        <f t="shared" si="154"/>
        <v>No</v>
      </c>
      <c r="S762" t="s">
        <v>1453</v>
      </c>
      <c r="T762" t="s">
        <v>74</v>
      </c>
      <c r="V762" t="str">
        <f t="shared" si="155"/>
        <v>Non Intersection</v>
      </c>
      <c r="W762" t="s">
        <v>1454</v>
      </c>
      <c r="X762">
        <v>42.369242</v>
      </c>
      <c r="Y762">
        <v>-71.095269999999999</v>
      </c>
      <c r="Z762" t="s">
        <v>1455</v>
      </c>
    </row>
    <row r="763" spans="1:26">
      <c r="A763">
        <v>24463</v>
      </c>
      <c r="B763" s="1">
        <v>40372.479155092595</v>
      </c>
      <c r="C763" s="1">
        <f t="shared" si="144"/>
        <v>40179</v>
      </c>
      <c r="D763" s="4">
        <f t="shared" si="145"/>
        <v>0.53333333333333333</v>
      </c>
      <c r="E763" s="3">
        <f t="shared" si="146"/>
        <v>2010</v>
      </c>
      <c r="F763" s="3">
        <f t="shared" si="147"/>
        <v>7</v>
      </c>
      <c r="G763" s="3">
        <f t="shared" si="148"/>
        <v>13</v>
      </c>
      <c r="H763" s="3">
        <f t="shared" si="149"/>
        <v>11</v>
      </c>
      <c r="I763" s="3">
        <f t="shared" si="150"/>
        <v>29</v>
      </c>
      <c r="J763" s="3">
        <f t="shared" si="151"/>
        <v>3</v>
      </c>
      <c r="K763" s="3" t="str">
        <f>IF(AND(D763&gt;='Season Lookup'!$D$15,D763&lt;'Season Lookup'!$D$16),"Spring",IF(AND(D763&gt;='Season Lookup'!$D$16,D763&lt;'Season Lookup'!$D$17),"Summer",IF(AND(D763&gt;='Season Lookup'!$D$17,D763&lt;'Season Lookup'!$D$18),"Fall",IF(OR(D763&gt;='Season Lookup'!$D$18,D763&lt;'Season Lookup'!$D$15),"Winter"))))</f>
        <v>Summer</v>
      </c>
      <c r="L763" s="3" t="str">
        <f>VLOOKUP(F763,'Season Lookup'!$A$1:$B$13,2,0)</f>
        <v>Summer</v>
      </c>
      <c r="N763" t="s">
        <v>13</v>
      </c>
      <c r="O763" t="s">
        <v>23</v>
      </c>
      <c r="P763" t="str">
        <f t="shared" si="152"/>
        <v>Yes</v>
      </c>
      <c r="Q763" t="str">
        <f t="shared" si="153"/>
        <v>No</v>
      </c>
      <c r="R763" t="str">
        <f t="shared" si="154"/>
        <v>No</v>
      </c>
      <c r="S763">
        <v>119</v>
      </c>
      <c r="T763" t="s">
        <v>379</v>
      </c>
      <c r="V763" t="str">
        <f t="shared" si="155"/>
        <v>Non Intersection</v>
      </c>
      <c r="W763" t="s">
        <v>1456</v>
      </c>
      <c r="X763">
        <v>42.367825000000003</v>
      </c>
      <c r="Y763">
        <v>-71.079400000000007</v>
      </c>
      <c r="Z763" t="s">
        <v>1457</v>
      </c>
    </row>
    <row r="764" spans="1:26">
      <c r="A764">
        <v>24474</v>
      </c>
      <c r="B764" s="1">
        <v>40372.750694444447</v>
      </c>
      <c r="C764" s="1">
        <f t="shared" si="144"/>
        <v>40179</v>
      </c>
      <c r="D764" s="4">
        <f t="shared" si="145"/>
        <v>0.53333333333333333</v>
      </c>
      <c r="E764" s="3">
        <f t="shared" si="146"/>
        <v>2010</v>
      </c>
      <c r="F764" s="3">
        <f t="shared" si="147"/>
        <v>7</v>
      </c>
      <c r="G764" s="3">
        <f t="shared" si="148"/>
        <v>13</v>
      </c>
      <c r="H764" s="3">
        <f t="shared" si="149"/>
        <v>18</v>
      </c>
      <c r="I764" s="3">
        <f t="shared" si="150"/>
        <v>1</v>
      </c>
      <c r="J764" s="3">
        <f t="shared" si="151"/>
        <v>3</v>
      </c>
      <c r="K764" s="3" t="str">
        <f>IF(AND(D764&gt;='Season Lookup'!$D$15,D764&lt;'Season Lookup'!$D$16),"Spring",IF(AND(D764&gt;='Season Lookup'!$D$16,D764&lt;'Season Lookup'!$D$17),"Summer",IF(AND(D764&gt;='Season Lookup'!$D$17,D764&lt;'Season Lookup'!$D$18),"Fall",IF(OR(D764&gt;='Season Lookup'!$D$18,D764&lt;'Season Lookup'!$D$15),"Winter"))))</f>
        <v>Summer</v>
      </c>
      <c r="L764" s="3" t="str">
        <f>VLOOKUP(F764,'Season Lookup'!$A$1:$B$13,2,0)</f>
        <v>Summer</v>
      </c>
      <c r="M764" t="s">
        <v>73</v>
      </c>
      <c r="N764" t="s">
        <v>13</v>
      </c>
      <c r="O764" t="s">
        <v>132</v>
      </c>
      <c r="P764" t="str">
        <f t="shared" si="152"/>
        <v>Yes</v>
      </c>
      <c r="Q764" t="str">
        <f t="shared" si="153"/>
        <v>Yes</v>
      </c>
      <c r="R764" t="str">
        <f t="shared" si="154"/>
        <v>No</v>
      </c>
      <c r="T764" t="s">
        <v>199</v>
      </c>
      <c r="U764" t="s">
        <v>1458</v>
      </c>
      <c r="V764" t="str">
        <f t="shared" si="155"/>
        <v>Intersection</v>
      </c>
      <c r="W764" t="s">
        <v>1459</v>
      </c>
      <c r="X764">
        <v>42.374856000000001</v>
      </c>
      <c r="Y764">
        <v>-71.122344999999996</v>
      </c>
      <c r="Z764" t="s">
        <v>451</v>
      </c>
    </row>
    <row r="765" spans="1:26">
      <c r="A765">
        <v>24464</v>
      </c>
      <c r="B765" s="1">
        <v>40373.731932870367</v>
      </c>
      <c r="C765" s="1">
        <f t="shared" si="144"/>
        <v>40179</v>
      </c>
      <c r="D765" s="4">
        <f t="shared" si="145"/>
        <v>0.53611111111111109</v>
      </c>
      <c r="E765" s="3">
        <f t="shared" si="146"/>
        <v>2010</v>
      </c>
      <c r="F765" s="3">
        <f t="shared" si="147"/>
        <v>7</v>
      </c>
      <c r="G765" s="3">
        <f t="shared" si="148"/>
        <v>14</v>
      </c>
      <c r="H765" s="3">
        <f t="shared" si="149"/>
        <v>17</v>
      </c>
      <c r="I765" s="3">
        <f t="shared" si="150"/>
        <v>33</v>
      </c>
      <c r="J765" s="3">
        <f t="shared" si="151"/>
        <v>4</v>
      </c>
      <c r="K765" s="3" t="str">
        <f>IF(AND(D765&gt;='Season Lookup'!$D$15,D765&lt;'Season Lookup'!$D$16),"Spring",IF(AND(D765&gt;='Season Lookup'!$D$16,D765&lt;'Season Lookup'!$D$17),"Summer",IF(AND(D765&gt;='Season Lookup'!$D$17,D765&lt;'Season Lookup'!$D$18),"Fall",IF(OR(D765&gt;='Season Lookup'!$D$18,D765&lt;'Season Lookup'!$D$15),"Winter"))))</f>
        <v>Summer</v>
      </c>
      <c r="L765" s="3" t="str">
        <f>VLOOKUP(F765,'Season Lookup'!$A$1:$B$13,2,0)</f>
        <v>Summer</v>
      </c>
      <c r="N765" t="s">
        <v>13</v>
      </c>
      <c r="O765" t="s">
        <v>132</v>
      </c>
      <c r="P765" t="str">
        <f t="shared" si="152"/>
        <v>Yes</v>
      </c>
      <c r="Q765" t="str">
        <f t="shared" si="153"/>
        <v>Yes</v>
      </c>
      <c r="R765" t="str">
        <f t="shared" si="154"/>
        <v>No</v>
      </c>
      <c r="T765" t="s">
        <v>185</v>
      </c>
      <c r="U765" t="s">
        <v>252</v>
      </c>
      <c r="V765" t="str">
        <f t="shared" si="155"/>
        <v>Intersection</v>
      </c>
      <c r="W765" t="s">
        <v>1460</v>
      </c>
      <c r="X765">
        <v>42.385522999999999</v>
      </c>
      <c r="Y765">
        <v>-71.132216999999997</v>
      </c>
      <c r="Z765" t="s">
        <v>1461</v>
      </c>
    </row>
    <row r="766" spans="1:26">
      <c r="A766">
        <v>24465</v>
      </c>
      <c r="B766" s="1">
        <v>40373.882638888892</v>
      </c>
      <c r="C766" s="1">
        <f t="shared" si="144"/>
        <v>40179</v>
      </c>
      <c r="D766" s="4">
        <f t="shared" si="145"/>
        <v>0.53611111111111109</v>
      </c>
      <c r="E766" s="3">
        <f t="shared" si="146"/>
        <v>2010</v>
      </c>
      <c r="F766" s="3">
        <f t="shared" si="147"/>
        <v>7</v>
      </c>
      <c r="G766" s="3">
        <f t="shared" si="148"/>
        <v>14</v>
      </c>
      <c r="H766" s="3">
        <f t="shared" si="149"/>
        <v>21</v>
      </c>
      <c r="I766" s="3">
        <f t="shared" si="150"/>
        <v>11</v>
      </c>
      <c r="J766" s="3">
        <f t="shared" si="151"/>
        <v>4</v>
      </c>
      <c r="K766" s="3" t="str">
        <f>IF(AND(D766&gt;='Season Lookup'!$D$15,D766&lt;'Season Lookup'!$D$16),"Spring",IF(AND(D766&gt;='Season Lookup'!$D$16,D766&lt;'Season Lookup'!$D$17),"Summer",IF(AND(D766&gt;='Season Lookup'!$D$17,D766&lt;'Season Lookup'!$D$18),"Fall",IF(OR(D766&gt;='Season Lookup'!$D$18,D766&lt;'Season Lookup'!$D$15),"Winter"))))</f>
        <v>Summer</v>
      </c>
      <c r="L766" s="3" t="str">
        <f>VLOOKUP(F766,'Season Lookup'!$A$1:$B$13,2,0)</f>
        <v>Summer</v>
      </c>
      <c r="N766" t="s">
        <v>13</v>
      </c>
      <c r="O766" t="s">
        <v>13</v>
      </c>
      <c r="P766" t="str">
        <f t="shared" si="152"/>
        <v>Yes</v>
      </c>
      <c r="Q766" t="str">
        <f t="shared" si="153"/>
        <v>No</v>
      </c>
      <c r="R766" t="str">
        <f t="shared" si="154"/>
        <v>No</v>
      </c>
      <c r="T766" t="s">
        <v>1462</v>
      </c>
      <c r="U766" t="s">
        <v>260</v>
      </c>
      <c r="V766" t="str">
        <f t="shared" si="155"/>
        <v>Intersection</v>
      </c>
      <c r="W766" t="s">
        <v>1463</v>
      </c>
      <c r="X766">
        <v>42.368958999999997</v>
      </c>
      <c r="Y766">
        <v>-71.080303000000001</v>
      </c>
      <c r="Z766" t="s">
        <v>1464</v>
      </c>
    </row>
    <row r="767" spans="1:26">
      <c r="A767">
        <v>24466</v>
      </c>
      <c r="B767" s="1">
        <v>40373.440960648149</v>
      </c>
      <c r="C767" s="1">
        <f t="shared" si="144"/>
        <v>40179</v>
      </c>
      <c r="D767" s="4">
        <f t="shared" si="145"/>
        <v>0.53611111111111109</v>
      </c>
      <c r="E767" s="3">
        <f t="shared" si="146"/>
        <v>2010</v>
      </c>
      <c r="F767" s="3">
        <f t="shared" si="147"/>
        <v>7</v>
      </c>
      <c r="G767" s="3">
        <f t="shared" si="148"/>
        <v>14</v>
      </c>
      <c r="H767" s="3">
        <f t="shared" si="149"/>
        <v>10</v>
      </c>
      <c r="I767" s="3">
        <f t="shared" si="150"/>
        <v>34</v>
      </c>
      <c r="J767" s="3">
        <f t="shared" si="151"/>
        <v>4</v>
      </c>
      <c r="K767" s="3" t="str">
        <f>IF(AND(D767&gt;='Season Lookup'!$D$15,D767&lt;'Season Lookup'!$D$16),"Spring",IF(AND(D767&gt;='Season Lookup'!$D$16,D767&lt;'Season Lookup'!$D$17),"Summer",IF(AND(D767&gt;='Season Lookup'!$D$17,D767&lt;'Season Lookup'!$D$18),"Fall",IF(OR(D767&gt;='Season Lookup'!$D$18,D767&lt;'Season Lookup'!$D$15),"Winter"))))</f>
        <v>Summer</v>
      </c>
      <c r="L767" s="3" t="str">
        <f>VLOOKUP(F767,'Season Lookup'!$A$1:$B$13,2,0)</f>
        <v>Summer</v>
      </c>
      <c r="N767" t="s">
        <v>13</v>
      </c>
      <c r="O767" t="s">
        <v>13</v>
      </c>
      <c r="P767" t="str">
        <f t="shared" si="152"/>
        <v>Yes</v>
      </c>
      <c r="Q767" t="str">
        <f t="shared" si="153"/>
        <v>No</v>
      </c>
      <c r="R767" t="str">
        <f t="shared" si="154"/>
        <v>No</v>
      </c>
      <c r="T767" t="s">
        <v>1465</v>
      </c>
      <c r="V767" t="str">
        <f t="shared" si="155"/>
        <v>Intersection</v>
      </c>
      <c r="W767" t="s">
        <v>1466</v>
      </c>
      <c r="X767">
        <v>0</v>
      </c>
      <c r="Y767">
        <v>0</v>
      </c>
      <c r="Z767" t="s">
        <v>81</v>
      </c>
    </row>
    <row r="768" spans="1:26">
      <c r="A768">
        <v>24467</v>
      </c>
      <c r="B768" s="1">
        <v>40373.310416666667</v>
      </c>
      <c r="C768" s="1">
        <f t="shared" si="144"/>
        <v>40179</v>
      </c>
      <c r="D768" s="4">
        <f t="shared" si="145"/>
        <v>0.53611111111111109</v>
      </c>
      <c r="E768" s="3">
        <f t="shared" si="146"/>
        <v>2010</v>
      </c>
      <c r="F768" s="3">
        <f t="shared" si="147"/>
        <v>7</v>
      </c>
      <c r="G768" s="3">
        <f t="shared" si="148"/>
        <v>14</v>
      </c>
      <c r="H768" s="3">
        <f t="shared" si="149"/>
        <v>7</v>
      </c>
      <c r="I768" s="3">
        <f t="shared" si="150"/>
        <v>27</v>
      </c>
      <c r="J768" s="3">
        <f t="shared" si="151"/>
        <v>4</v>
      </c>
      <c r="K768" s="3" t="str">
        <f>IF(AND(D768&gt;='Season Lookup'!$D$15,D768&lt;'Season Lookup'!$D$16),"Spring",IF(AND(D768&gt;='Season Lookup'!$D$16,D768&lt;'Season Lookup'!$D$17),"Summer",IF(AND(D768&gt;='Season Lookup'!$D$17,D768&lt;'Season Lookup'!$D$18),"Fall",IF(OR(D768&gt;='Season Lookup'!$D$18,D768&lt;'Season Lookup'!$D$15),"Winter"))))</f>
        <v>Summer</v>
      </c>
      <c r="L768" s="3" t="str">
        <f>VLOOKUP(F768,'Season Lookup'!$A$1:$B$13,2,0)</f>
        <v>Summer</v>
      </c>
      <c r="N768" t="s">
        <v>13</v>
      </c>
      <c r="O768" t="s">
        <v>152</v>
      </c>
      <c r="P768" t="str">
        <f t="shared" si="152"/>
        <v>Yes</v>
      </c>
      <c r="Q768" t="str">
        <f t="shared" si="153"/>
        <v>No</v>
      </c>
      <c r="R768" t="str">
        <f t="shared" si="154"/>
        <v>Yes</v>
      </c>
      <c r="T768" t="s">
        <v>342</v>
      </c>
      <c r="U768" t="s">
        <v>105</v>
      </c>
      <c r="V768" t="str">
        <f t="shared" si="155"/>
        <v>Intersection</v>
      </c>
      <c r="W768" t="s">
        <v>725</v>
      </c>
      <c r="X768">
        <v>42.369317000000002</v>
      </c>
      <c r="Y768">
        <v>-71.101021000000003</v>
      </c>
      <c r="Z768" t="s">
        <v>344</v>
      </c>
    </row>
    <row r="769" spans="1:26">
      <c r="A769">
        <v>24475</v>
      </c>
      <c r="B769" s="1">
        <v>40373.427766203706</v>
      </c>
      <c r="C769" s="1">
        <f t="shared" si="144"/>
        <v>40179</v>
      </c>
      <c r="D769" s="4">
        <f t="shared" si="145"/>
        <v>0.53611111111111109</v>
      </c>
      <c r="E769" s="3">
        <f t="shared" si="146"/>
        <v>2010</v>
      </c>
      <c r="F769" s="3">
        <f t="shared" si="147"/>
        <v>7</v>
      </c>
      <c r="G769" s="3">
        <f t="shared" si="148"/>
        <v>14</v>
      </c>
      <c r="H769" s="3">
        <f t="shared" si="149"/>
        <v>10</v>
      </c>
      <c r="I769" s="3">
        <f t="shared" si="150"/>
        <v>15</v>
      </c>
      <c r="J769" s="3">
        <f t="shared" si="151"/>
        <v>4</v>
      </c>
      <c r="K769" s="3" t="str">
        <f>IF(AND(D769&gt;='Season Lookup'!$D$15,D769&lt;'Season Lookup'!$D$16),"Spring",IF(AND(D769&gt;='Season Lookup'!$D$16,D769&lt;'Season Lookup'!$D$17),"Summer",IF(AND(D769&gt;='Season Lookup'!$D$17,D769&lt;'Season Lookup'!$D$18),"Fall",IF(OR(D769&gt;='Season Lookup'!$D$18,D769&lt;'Season Lookup'!$D$15),"Winter"))))</f>
        <v>Summer</v>
      </c>
      <c r="L769" s="3" t="str">
        <f>VLOOKUP(F769,'Season Lookup'!$A$1:$B$13,2,0)</f>
        <v>Summer</v>
      </c>
      <c r="M769" t="s">
        <v>82</v>
      </c>
      <c r="N769" t="s">
        <v>18</v>
      </c>
      <c r="O769" t="s">
        <v>13</v>
      </c>
      <c r="P769" t="str">
        <f t="shared" si="152"/>
        <v>Yes</v>
      </c>
      <c r="Q769" t="str">
        <f t="shared" si="153"/>
        <v>No</v>
      </c>
      <c r="R769" t="str">
        <f t="shared" si="154"/>
        <v>No</v>
      </c>
      <c r="T769" t="s">
        <v>14</v>
      </c>
      <c r="U769" t="s">
        <v>472</v>
      </c>
      <c r="V769" t="str">
        <f t="shared" si="155"/>
        <v>Intersection</v>
      </c>
      <c r="W769" t="s">
        <v>473</v>
      </c>
      <c r="X769">
        <v>42.393960999999997</v>
      </c>
      <c r="Y769">
        <v>-71.126382000000007</v>
      </c>
      <c r="Z769" t="s">
        <v>474</v>
      </c>
    </row>
    <row r="770" spans="1:26">
      <c r="A770">
        <v>24476</v>
      </c>
      <c r="B770" s="1">
        <v>40373.729155092595</v>
      </c>
      <c r="C770" s="1">
        <f t="shared" si="144"/>
        <v>40179</v>
      </c>
      <c r="D770" s="4">
        <f t="shared" si="145"/>
        <v>0.53611111111111109</v>
      </c>
      <c r="E770" s="3">
        <f t="shared" si="146"/>
        <v>2010</v>
      </c>
      <c r="F770" s="3">
        <f t="shared" si="147"/>
        <v>7</v>
      </c>
      <c r="G770" s="3">
        <f t="shared" si="148"/>
        <v>14</v>
      </c>
      <c r="H770" s="3">
        <f t="shared" si="149"/>
        <v>17</v>
      </c>
      <c r="I770" s="3">
        <f t="shared" si="150"/>
        <v>29</v>
      </c>
      <c r="J770" s="3">
        <f t="shared" si="151"/>
        <v>4</v>
      </c>
      <c r="K770" s="3" t="str">
        <f>IF(AND(D770&gt;='Season Lookup'!$D$15,D770&lt;'Season Lookup'!$D$16),"Spring",IF(AND(D770&gt;='Season Lookup'!$D$16,D770&lt;'Season Lookup'!$D$17),"Summer",IF(AND(D770&gt;='Season Lookup'!$D$17,D770&lt;'Season Lookup'!$D$18),"Fall",IF(OR(D770&gt;='Season Lookup'!$D$18,D770&lt;'Season Lookup'!$D$15),"Winter"))))</f>
        <v>Summer</v>
      </c>
      <c r="L770" s="3" t="str">
        <f>VLOOKUP(F770,'Season Lookup'!$A$1:$B$13,2,0)</f>
        <v>Summer</v>
      </c>
      <c r="M770" t="s">
        <v>82</v>
      </c>
      <c r="N770" t="s">
        <v>18</v>
      </c>
      <c r="O770" t="s">
        <v>132</v>
      </c>
      <c r="P770" t="str">
        <f t="shared" si="152"/>
        <v>Yes</v>
      </c>
      <c r="Q770" t="str">
        <f t="shared" si="153"/>
        <v>Yes</v>
      </c>
      <c r="R770" t="str">
        <f t="shared" si="154"/>
        <v>No</v>
      </c>
      <c r="T770" t="s">
        <v>14</v>
      </c>
      <c r="U770" t="s">
        <v>1427</v>
      </c>
      <c r="V770" t="str">
        <f t="shared" si="155"/>
        <v>Intersection</v>
      </c>
      <c r="W770" t="s">
        <v>1428</v>
      </c>
      <c r="X770">
        <v>42.374383999999999</v>
      </c>
      <c r="Y770">
        <v>-71.118787999999995</v>
      </c>
      <c r="Z770" t="s">
        <v>1429</v>
      </c>
    </row>
    <row r="771" spans="1:26">
      <c r="A771">
        <v>24477</v>
      </c>
      <c r="B771" s="1">
        <v>40374.354155092595</v>
      </c>
      <c r="C771" s="1">
        <f t="shared" si="144"/>
        <v>40179</v>
      </c>
      <c r="D771" s="4">
        <f t="shared" si="145"/>
        <v>0.53888888888888886</v>
      </c>
      <c r="E771" s="3">
        <f t="shared" si="146"/>
        <v>2010</v>
      </c>
      <c r="F771" s="3">
        <f t="shared" si="147"/>
        <v>7</v>
      </c>
      <c r="G771" s="3">
        <f t="shared" si="148"/>
        <v>15</v>
      </c>
      <c r="H771" s="3">
        <f t="shared" si="149"/>
        <v>8</v>
      </c>
      <c r="I771" s="3">
        <f t="shared" si="150"/>
        <v>29</v>
      </c>
      <c r="J771" s="3">
        <f t="shared" si="151"/>
        <v>5</v>
      </c>
      <c r="K771" s="3" t="str">
        <f>IF(AND(D771&gt;='Season Lookup'!$D$15,D771&lt;'Season Lookup'!$D$16),"Spring",IF(AND(D771&gt;='Season Lookup'!$D$16,D771&lt;'Season Lookup'!$D$17),"Summer",IF(AND(D771&gt;='Season Lookup'!$D$17,D771&lt;'Season Lookup'!$D$18),"Fall",IF(OR(D771&gt;='Season Lookup'!$D$18,D771&lt;'Season Lookup'!$D$15),"Winter"))))</f>
        <v>Summer</v>
      </c>
      <c r="L771" s="3" t="str">
        <f>VLOOKUP(F771,'Season Lookup'!$A$1:$B$13,2,0)</f>
        <v>Summer</v>
      </c>
      <c r="M771" t="s">
        <v>78</v>
      </c>
      <c r="N771" t="s">
        <v>13</v>
      </c>
      <c r="O771" t="s">
        <v>23</v>
      </c>
      <c r="P771" t="str">
        <f t="shared" si="152"/>
        <v>Yes</v>
      </c>
      <c r="Q771" t="str">
        <f t="shared" si="153"/>
        <v>No</v>
      </c>
      <c r="R771" t="str">
        <f t="shared" si="154"/>
        <v>No</v>
      </c>
      <c r="S771">
        <v>38</v>
      </c>
      <c r="T771" t="s">
        <v>238</v>
      </c>
      <c r="V771" t="str">
        <f t="shared" si="155"/>
        <v>Non Intersection</v>
      </c>
      <c r="W771" t="s">
        <v>1467</v>
      </c>
      <c r="X771">
        <v>42.376722000000001</v>
      </c>
      <c r="Y771">
        <v>-71.112616000000003</v>
      </c>
      <c r="Z771" t="s">
        <v>1468</v>
      </c>
    </row>
    <row r="772" spans="1:26">
      <c r="A772">
        <v>24478</v>
      </c>
      <c r="B772" s="1">
        <v>40374.354155092595</v>
      </c>
      <c r="C772" s="1">
        <f t="shared" si="144"/>
        <v>40179</v>
      </c>
      <c r="D772" s="4">
        <f t="shared" si="145"/>
        <v>0.53888888888888886</v>
      </c>
      <c r="E772" s="3">
        <f t="shared" si="146"/>
        <v>2010</v>
      </c>
      <c r="F772" s="3">
        <f t="shared" si="147"/>
        <v>7</v>
      </c>
      <c r="G772" s="3">
        <f t="shared" si="148"/>
        <v>15</v>
      </c>
      <c r="H772" s="3">
        <f t="shared" si="149"/>
        <v>8</v>
      </c>
      <c r="I772" s="3">
        <f t="shared" si="150"/>
        <v>29</v>
      </c>
      <c r="J772" s="3">
        <f t="shared" si="151"/>
        <v>5</v>
      </c>
      <c r="K772" s="3" t="str">
        <f>IF(AND(D772&gt;='Season Lookup'!$D$15,D772&lt;'Season Lookup'!$D$16),"Spring",IF(AND(D772&gt;='Season Lookup'!$D$16,D772&lt;'Season Lookup'!$D$17),"Summer",IF(AND(D772&gt;='Season Lookup'!$D$17,D772&lt;'Season Lookup'!$D$18),"Fall",IF(OR(D772&gt;='Season Lookup'!$D$18,D772&lt;'Season Lookup'!$D$15),"Winter"))))</f>
        <v>Summer</v>
      </c>
      <c r="L772" s="3" t="str">
        <f>VLOOKUP(F772,'Season Lookup'!$A$1:$B$13,2,0)</f>
        <v>Summer</v>
      </c>
      <c r="M772" t="s">
        <v>78</v>
      </c>
      <c r="N772" t="s">
        <v>13</v>
      </c>
      <c r="O772" t="s">
        <v>23</v>
      </c>
      <c r="P772" t="str">
        <f t="shared" si="152"/>
        <v>Yes</v>
      </c>
      <c r="Q772" t="str">
        <f t="shared" si="153"/>
        <v>No</v>
      </c>
      <c r="R772" t="str">
        <f t="shared" si="154"/>
        <v>No</v>
      </c>
      <c r="S772">
        <v>38</v>
      </c>
      <c r="T772" t="s">
        <v>238</v>
      </c>
      <c r="V772" t="str">
        <f t="shared" si="155"/>
        <v>Non Intersection</v>
      </c>
      <c r="W772" t="s">
        <v>1467</v>
      </c>
      <c r="X772">
        <v>42.376722000000001</v>
      </c>
      <c r="Y772">
        <v>-71.112616000000003</v>
      </c>
      <c r="Z772" t="s">
        <v>1468</v>
      </c>
    </row>
    <row r="773" spans="1:26">
      <c r="A773">
        <v>24479</v>
      </c>
      <c r="B773" s="1">
        <v>40374.40625</v>
      </c>
      <c r="C773" s="1">
        <f t="shared" si="144"/>
        <v>40179</v>
      </c>
      <c r="D773" s="4">
        <f t="shared" si="145"/>
        <v>0.53888888888888886</v>
      </c>
      <c r="E773" s="3">
        <f t="shared" si="146"/>
        <v>2010</v>
      </c>
      <c r="F773" s="3">
        <f t="shared" si="147"/>
        <v>7</v>
      </c>
      <c r="G773" s="3">
        <f t="shared" si="148"/>
        <v>15</v>
      </c>
      <c r="H773" s="3">
        <f t="shared" si="149"/>
        <v>9</v>
      </c>
      <c r="I773" s="3">
        <f t="shared" si="150"/>
        <v>45</v>
      </c>
      <c r="J773" s="3">
        <f t="shared" si="151"/>
        <v>5</v>
      </c>
      <c r="K773" s="3" t="str">
        <f>IF(AND(D773&gt;='Season Lookup'!$D$15,D773&lt;'Season Lookup'!$D$16),"Spring",IF(AND(D773&gt;='Season Lookup'!$D$16,D773&lt;'Season Lookup'!$D$17),"Summer",IF(AND(D773&gt;='Season Lookup'!$D$17,D773&lt;'Season Lookup'!$D$18),"Fall",IF(OR(D773&gt;='Season Lookup'!$D$18,D773&lt;'Season Lookup'!$D$15),"Winter"))))</f>
        <v>Summer</v>
      </c>
      <c r="L773" s="3" t="str">
        <f>VLOOKUP(F773,'Season Lookup'!$A$1:$B$13,2,0)</f>
        <v>Summer</v>
      </c>
      <c r="M773" t="s">
        <v>78</v>
      </c>
      <c r="N773" t="s">
        <v>13</v>
      </c>
      <c r="O773" t="s">
        <v>13</v>
      </c>
      <c r="P773" t="str">
        <f t="shared" si="152"/>
        <v>Yes</v>
      </c>
      <c r="Q773" t="str">
        <f t="shared" si="153"/>
        <v>No</v>
      </c>
      <c r="R773" t="str">
        <f t="shared" si="154"/>
        <v>No</v>
      </c>
      <c r="S773">
        <v>9</v>
      </c>
      <c r="T773" t="s">
        <v>1469</v>
      </c>
      <c r="V773" t="str">
        <f t="shared" si="155"/>
        <v>Non Intersection</v>
      </c>
      <c r="W773" t="s">
        <v>1470</v>
      </c>
      <c r="X773">
        <v>42.376052000000001</v>
      </c>
      <c r="Y773">
        <v>-71.143135000000001</v>
      </c>
      <c r="Z773" t="s">
        <v>1471</v>
      </c>
    </row>
    <row r="774" spans="1:26">
      <c r="A774">
        <v>24480</v>
      </c>
      <c r="B774" s="1">
        <v>40374.694444444445</v>
      </c>
      <c r="C774" s="1">
        <f t="shared" si="144"/>
        <v>40179</v>
      </c>
      <c r="D774" s="4">
        <f t="shared" si="145"/>
        <v>0.53888888888888886</v>
      </c>
      <c r="E774" s="3">
        <f t="shared" si="146"/>
        <v>2010</v>
      </c>
      <c r="F774" s="3">
        <f t="shared" si="147"/>
        <v>7</v>
      </c>
      <c r="G774" s="3">
        <f t="shared" si="148"/>
        <v>15</v>
      </c>
      <c r="H774" s="3">
        <f t="shared" si="149"/>
        <v>16</v>
      </c>
      <c r="I774" s="3">
        <f t="shared" si="150"/>
        <v>40</v>
      </c>
      <c r="J774" s="3">
        <f t="shared" si="151"/>
        <v>5</v>
      </c>
      <c r="K774" s="3" t="str">
        <f>IF(AND(D774&gt;='Season Lookup'!$D$15,D774&lt;'Season Lookup'!$D$16),"Spring",IF(AND(D774&gt;='Season Lookup'!$D$16,D774&lt;'Season Lookup'!$D$17),"Summer",IF(AND(D774&gt;='Season Lookup'!$D$17,D774&lt;'Season Lookup'!$D$18),"Fall",IF(OR(D774&gt;='Season Lookup'!$D$18,D774&lt;'Season Lookup'!$D$15),"Winter"))))</f>
        <v>Summer</v>
      </c>
      <c r="L774" s="3" t="str">
        <f>VLOOKUP(F774,'Season Lookup'!$A$1:$B$13,2,0)</f>
        <v>Summer</v>
      </c>
      <c r="M774" t="s">
        <v>78</v>
      </c>
      <c r="N774" t="s">
        <v>13</v>
      </c>
      <c r="O774" t="s">
        <v>13</v>
      </c>
      <c r="P774" t="str">
        <f t="shared" si="152"/>
        <v>Yes</v>
      </c>
      <c r="Q774" t="str">
        <f t="shared" si="153"/>
        <v>No</v>
      </c>
      <c r="R774" t="str">
        <f t="shared" si="154"/>
        <v>No</v>
      </c>
      <c r="S774">
        <v>1280</v>
      </c>
      <c r="T774" t="s">
        <v>19</v>
      </c>
      <c r="V774" t="str">
        <f t="shared" si="155"/>
        <v>Non Intersection</v>
      </c>
      <c r="W774" t="s">
        <v>1472</v>
      </c>
      <c r="X774">
        <v>42.373368999999997</v>
      </c>
      <c r="Y774">
        <v>-71.098789999999994</v>
      </c>
      <c r="Z774" t="s">
        <v>1473</v>
      </c>
    </row>
    <row r="775" spans="1:26">
      <c r="A775">
        <v>24481</v>
      </c>
      <c r="B775" s="1">
        <v>40374.697905092595</v>
      </c>
      <c r="C775" s="1">
        <f t="shared" si="144"/>
        <v>40179</v>
      </c>
      <c r="D775" s="4">
        <f t="shared" si="145"/>
        <v>0.53888888888888886</v>
      </c>
      <c r="E775" s="3">
        <f t="shared" si="146"/>
        <v>2010</v>
      </c>
      <c r="F775" s="3">
        <f t="shared" si="147"/>
        <v>7</v>
      </c>
      <c r="G775" s="3">
        <f t="shared" si="148"/>
        <v>15</v>
      </c>
      <c r="H775" s="3">
        <f t="shared" si="149"/>
        <v>16</v>
      </c>
      <c r="I775" s="3">
        <f t="shared" si="150"/>
        <v>44</v>
      </c>
      <c r="J775" s="3">
        <f t="shared" si="151"/>
        <v>5</v>
      </c>
      <c r="K775" s="3" t="str">
        <f>IF(AND(D775&gt;='Season Lookup'!$D$15,D775&lt;'Season Lookup'!$D$16),"Spring",IF(AND(D775&gt;='Season Lookup'!$D$16,D775&lt;'Season Lookup'!$D$17),"Summer",IF(AND(D775&gt;='Season Lookup'!$D$17,D775&lt;'Season Lookup'!$D$18),"Fall",IF(OR(D775&gt;='Season Lookup'!$D$18,D775&lt;'Season Lookup'!$D$15),"Winter"))))</f>
        <v>Summer</v>
      </c>
      <c r="L775" s="3" t="str">
        <f>VLOOKUP(F775,'Season Lookup'!$A$1:$B$13,2,0)</f>
        <v>Summer</v>
      </c>
      <c r="M775" t="s">
        <v>78</v>
      </c>
      <c r="N775" t="s">
        <v>13</v>
      </c>
      <c r="O775" t="s">
        <v>13</v>
      </c>
      <c r="P775" t="str">
        <f t="shared" si="152"/>
        <v>Yes</v>
      </c>
      <c r="Q775" t="str">
        <f t="shared" si="153"/>
        <v>No</v>
      </c>
      <c r="R775" t="str">
        <f t="shared" si="154"/>
        <v>No</v>
      </c>
      <c r="T775" t="s">
        <v>185</v>
      </c>
      <c r="U775" t="s">
        <v>1348</v>
      </c>
      <c r="V775" t="str">
        <f t="shared" si="155"/>
        <v>Intersection</v>
      </c>
      <c r="W775" t="s">
        <v>1474</v>
      </c>
      <c r="X775">
        <v>42.383032999999998</v>
      </c>
      <c r="Y775">
        <v>-71.127744000000007</v>
      </c>
      <c r="Z775" t="s">
        <v>1475</v>
      </c>
    </row>
    <row r="776" spans="1:26">
      <c r="A776">
        <v>24482</v>
      </c>
      <c r="B776" s="1">
        <v>40374.800000000003</v>
      </c>
      <c r="C776" s="1">
        <f t="shared" si="144"/>
        <v>40179</v>
      </c>
      <c r="D776" s="4">
        <f t="shared" si="145"/>
        <v>0.53888888888888886</v>
      </c>
      <c r="E776" s="3">
        <f t="shared" si="146"/>
        <v>2010</v>
      </c>
      <c r="F776" s="3">
        <f t="shared" si="147"/>
        <v>7</v>
      </c>
      <c r="G776" s="3">
        <f t="shared" si="148"/>
        <v>15</v>
      </c>
      <c r="H776" s="3">
        <f t="shared" si="149"/>
        <v>19</v>
      </c>
      <c r="I776" s="3">
        <f t="shared" si="150"/>
        <v>12</v>
      </c>
      <c r="J776" s="3">
        <f t="shared" si="151"/>
        <v>5</v>
      </c>
      <c r="K776" s="3" t="str">
        <f>IF(AND(D776&gt;='Season Lookup'!$D$15,D776&lt;'Season Lookup'!$D$16),"Spring",IF(AND(D776&gt;='Season Lookup'!$D$16,D776&lt;'Season Lookup'!$D$17),"Summer",IF(AND(D776&gt;='Season Lookup'!$D$17,D776&lt;'Season Lookup'!$D$18),"Fall",IF(OR(D776&gt;='Season Lookup'!$D$18,D776&lt;'Season Lookup'!$D$15),"Winter"))))</f>
        <v>Summer</v>
      </c>
      <c r="L776" s="3" t="str">
        <f>VLOOKUP(F776,'Season Lookup'!$A$1:$B$13,2,0)</f>
        <v>Summer</v>
      </c>
      <c r="M776" t="s">
        <v>78</v>
      </c>
      <c r="N776" t="s">
        <v>13</v>
      </c>
      <c r="O776" t="s">
        <v>132</v>
      </c>
      <c r="P776" t="str">
        <f t="shared" si="152"/>
        <v>Yes</v>
      </c>
      <c r="Q776" t="str">
        <f t="shared" si="153"/>
        <v>Yes</v>
      </c>
      <c r="R776" t="str">
        <f t="shared" si="154"/>
        <v>No</v>
      </c>
      <c r="S776" t="s">
        <v>1476</v>
      </c>
      <c r="T776" t="s">
        <v>101</v>
      </c>
      <c r="V776" t="str">
        <f t="shared" si="155"/>
        <v>Non Intersection</v>
      </c>
      <c r="W776" t="s">
        <v>1477</v>
      </c>
      <c r="X776">
        <v>42.364856000000003</v>
      </c>
      <c r="Y776">
        <v>-71.099154999999996</v>
      </c>
      <c r="Z776" t="s">
        <v>1478</v>
      </c>
    </row>
    <row r="777" spans="1:26">
      <c r="A777">
        <v>24483</v>
      </c>
      <c r="B777" s="1">
        <v>40374.955555555556</v>
      </c>
      <c r="C777" s="1">
        <f t="shared" si="144"/>
        <v>40179</v>
      </c>
      <c r="D777" s="4">
        <f t="shared" si="145"/>
        <v>0.53888888888888886</v>
      </c>
      <c r="E777" s="3">
        <f t="shared" si="146"/>
        <v>2010</v>
      </c>
      <c r="F777" s="3">
        <f t="shared" si="147"/>
        <v>7</v>
      </c>
      <c r="G777" s="3">
        <f t="shared" si="148"/>
        <v>15</v>
      </c>
      <c r="H777" s="3">
        <f t="shared" si="149"/>
        <v>22</v>
      </c>
      <c r="I777" s="3">
        <f t="shared" si="150"/>
        <v>56</v>
      </c>
      <c r="J777" s="3">
        <f t="shared" si="151"/>
        <v>5</v>
      </c>
      <c r="K777" s="3" t="str">
        <f>IF(AND(D777&gt;='Season Lookup'!$D$15,D777&lt;'Season Lookup'!$D$16),"Spring",IF(AND(D777&gt;='Season Lookup'!$D$16,D777&lt;'Season Lookup'!$D$17),"Summer",IF(AND(D777&gt;='Season Lookup'!$D$17,D777&lt;'Season Lookup'!$D$18),"Fall",IF(OR(D777&gt;='Season Lookup'!$D$18,D777&lt;'Season Lookup'!$D$15),"Winter"))))</f>
        <v>Summer</v>
      </c>
      <c r="L777" s="3" t="str">
        <f>VLOOKUP(F777,'Season Lookup'!$A$1:$B$13,2,0)</f>
        <v>Summer</v>
      </c>
      <c r="M777" t="s">
        <v>78</v>
      </c>
      <c r="N777" t="s">
        <v>13</v>
      </c>
      <c r="O777" t="s">
        <v>13</v>
      </c>
      <c r="P777" t="str">
        <f t="shared" si="152"/>
        <v>Yes</v>
      </c>
      <c r="Q777" t="str">
        <f t="shared" si="153"/>
        <v>No</v>
      </c>
      <c r="R777" t="str">
        <f t="shared" si="154"/>
        <v>No</v>
      </c>
      <c r="T777" t="s">
        <v>19</v>
      </c>
      <c r="U777" t="s">
        <v>260</v>
      </c>
      <c r="V777" t="str">
        <f t="shared" si="155"/>
        <v>Intersection</v>
      </c>
      <c r="W777" t="s">
        <v>640</v>
      </c>
      <c r="X777">
        <v>42.371020000000001</v>
      </c>
      <c r="Y777">
        <v>-71.079847999999998</v>
      </c>
      <c r="Z777" t="s">
        <v>641</v>
      </c>
    </row>
    <row r="778" spans="1:26">
      <c r="A778">
        <v>24484</v>
      </c>
      <c r="B778" s="1">
        <v>40375.729155092595</v>
      </c>
      <c r="C778" s="1">
        <f t="shared" si="144"/>
        <v>40179</v>
      </c>
      <c r="D778" s="4">
        <f t="shared" si="145"/>
        <v>0.54166666666666663</v>
      </c>
      <c r="E778" s="3">
        <f t="shared" si="146"/>
        <v>2010</v>
      </c>
      <c r="F778" s="3">
        <f t="shared" si="147"/>
        <v>7</v>
      </c>
      <c r="G778" s="3">
        <f t="shared" si="148"/>
        <v>16</v>
      </c>
      <c r="H778" s="3">
        <f t="shared" si="149"/>
        <v>17</v>
      </c>
      <c r="I778" s="3">
        <f t="shared" si="150"/>
        <v>29</v>
      </c>
      <c r="J778" s="3">
        <f t="shared" si="151"/>
        <v>6</v>
      </c>
      <c r="K778" s="3" t="str">
        <f>IF(AND(D778&gt;='Season Lookup'!$D$15,D778&lt;'Season Lookup'!$D$16),"Spring",IF(AND(D778&gt;='Season Lookup'!$D$16,D778&lt;'Season Lookup'!$D$17),"Summer",IF(AND(D778&gt;='Season Lookup'!$D$17,D778&lt;'Season Lookup'!$D$18),"Fall",IF(OR(D778&gt;='Season Lookup'!$D$18,D778&lt;'Season Lookup'!$D$15),"Winter"))))</f>
        <v>Summer</v>
      </c>
      <c r="L778" s="3" t="str">
        <f>VLOOKUP(F778,'Season Lookup'!$A$1:$B$13,2,0)</f>
        <v>Summer</v>
      </c>
      <c r="M778" t="s">
        <v>12</v>
      </c>
      <c r="N778" t="s">
        <v>13</v>
      </c>
      <c r="O778" t="s">
        <v>132</v>
      </c>
      <c r="P778" t="str">
        <f t="shared" si="152"/>
        <v>Yes</v>
      </c>
      <c r="Q778" t="str">
        <f t="shared" si="153"/>
        <v>Yes</v>
      </c>
      <c r="R778" t="str">
        <f t="shared" si="154"/>
        <v>No</v>
      </c>
      <c r="S778">
        <v>700</v>
      </c>
      <c r="T778" t="s">
        <v>14</v>
      </c>
      <c r="V778" t="str">
        <f t="shared" si="155"/>
        <v>Non Intersection</v>
      </c>
      <c r="W778" t="s">
        <v>1479</v>
      </c>
      <c r="X778">
        <v>42.365901000000001</v>
      </c>
      <c r="Y778">
        <v>-71.104876000000004</v>
      </c>
      <c r="Z778" t="s">
        <v>1480</v>
      </c>
    </row>
    <row r="779" spans="1:26">
      <c r="A779">
        <v>24486</v>
      </c>
      <c r="B779" s="1">
        <v>40375.979155092595</v>
      </c>
      <c r="C779" s="1">
        <f t="shared" si="144"/>
        <v>40179</v>
      </c>
      <c r="D779" s="4">
        <f t="shared" si="145"/>
        <v>0.54166666666666663</v>
      </c>
      <c r="E779" s="3">
        <f t="shared" si="146"/>
        <v>2010</v>
      </c>
      <c r="F779" s="3">
        <f t="shared" si="147"/>
        <v>7</v>
      </c>
      <c r="G779" s="3">
        <f t="shared" si="148"/>
        <v>16</v>
      </c>
      <c r="H779" s="3">
        <f t="shared" si="149"/>
        <v>23</v>
      </c>
      <c r="I779" s="3">
        <f t="shared" si="150"/>
        <v>29</v>
      </c>
      <c r="J779" s="3">
        <f t="shared" si="151"/>
        <v>6</v>
      </c>
      <c r="K779" s="3" t="str">
        <f>IF(AND(D779&gt;='Season Lookup'!$D$15,D779&lt;'Season Lookup'!$D$16),"Spring",IF(AND(D779&gt;='Season Lookup'!$D$16,D779&lt;'Season Lookup'!$D$17),"Summer",IF(AND(D779&gt;='Season Lookup'!$D$17,D779&lt;'Season Lookup'!$D$18),"Fall",IF(OR(D779&gt;='Season Lookup'!$D$18,D779&lt;'Season Lookup'!$D$15),"Winter"))))</f>
        <v>Summer</v>
      </c>
      <c r="L779" s="3" t="str">
        <f>VLOOKUP(F779,'Season Lookup'!$A$1:$B$13,2,0)</f>
        <v>Summer</v>
      </c>
      <c r="M779" t="s">
        <v>12</v>
      </c>
      <c r="N779" t="s">
        <v>13</v>
      </c>
      <c r="O779" t="s">
        <v>13</v>
      </c>
      <c r="P779" t="str">
        <f t="shared" si="152"/>
        <v>Yes</v>
      </c>
      <c r="Q779" t="str">
        <f t="shared" si="153"/>
        <v>No</v>
      </c>
      <c r="R779" t="str">
        <f t="shared" si="154"/>
        <v>No</v>
      </c>
      <c r="T779" t="s">
        <v>50</v>
      </c>
      <c r="U779" t="s">
        <v>198</v>
      </c>
      <c r="V779" t="str">
        <f t="shared" si="155"/>
        <v>Intersection</v>
      </c>
      <c r="W779" t="s">
        <v>910</v>
      </c>
      <c r="X779">
        <v>42.374597999999999</v>
      </c>
      <c r="Y779">
        <v>-71.149917000000002</v>
      </c>
      <c r="Z779" t="s">
        <v>911</v>
      </c>
    </row>
    <row r="780" spans="1:26">
      <c r="A780">
        <v>24488</v>
      </c>
      <c r="B780" s="1">
        <v>40375.770833333336</v>
      </c>
      <c r="C780" s="1">
        <f t="shared" si="144"/>
        <v>40179</v>
      </c>
      <c r="D780" s="4">
        <f t="shared" si="145"/>
        <v>0.54166666666666663</v>
      </c>
      <c r="E780" s="3">
        <f t="shared" si="146"/>
        <v>2010</v>
      </c>
      <c r="F780" s="3">
        <f t="shared" si="147"/>
        <v>7</v>
      </c>
      <c r="G780" s="3">
        <f t="shared" si="148"/>
        <v>16</v>
      </c>
      <c r="H780" s="3">
        <f t="shared" si="149"/>
        <v>18</v>
      </c>
      <c r="I780" s="3">
        <f t="shared" si="150"/>
        <v>30</v>
      </c>
      <c r="J780" s="3">
        <f t="shared" si="151"/>
        <v>6</v>
      </c>
      <c r="K780" s="3" t="str">
        <f>IF(AND(D780&gt;='Season Lookup'!$D$15,D780&lt;'Season Lookup'!$D$16),"Spring",IF(AND(D780&gt;='Season Lookup'!$D$16,D780&lt;'Season Lookup'!$D$17),"Summer",IF(AND(D780&gt;='Season Lookup'!$D$17,D780&lt;'Season Lookup'!$D$18),"Fall",IF(OR(D780&gt;='Season Lookup'!$D$18,D780&lt;'Season Lookup'!$D$15),"Winter"))))</f>
        <v>Summer</v>
      </c>
      <c r="L780" s="3" t="str">
        <f>VLOOKUP(F780,'Season Lookup'!$A$1:$B$13,2,0)</f>
        <v>Summer</v>
      </c>
      <c r="M780" t="s">
        <v>12</v>
      </c>
      <c r="N780" t="s">
        <v>35</v>
      </c>
      <c r="O780" t="s">
        <v>619</v>
      </c>
      <c r="P780" t="str">
        <f t="shared" si="152"/>
        <v>Yes</v>
      </c>
      <c r="Q780" t="str">
        <f t="shared" si="153"/>
        <v>No</v>
      </c>
      <c r="R780" t="str">
        <f t="shared" si="154"/>
        <v>No</v>
      </c>
      <c r="S780">
        <v>30</v>
      </c>
      <c r="T780" t="s">
        <v>1438</v>
      </c>
      <c r="V780" t="str">
        <f t="shared" si="155"/>
        <v>Non Intersection</v>
      </c>
      <c r="W780" t="s">
        <v>1481</v>
      </c>
      <c r="X780">
        <v>42.372456999999997</v>
      </c>
      <c r="Y780">
        <v>-71.119135</v>
      </c>
      <c r="Z780" t="s">
        <v>1482</v>
      </c>
    </row>
    <row r="781" spans="1:26">
      <c r="A781">
        <v>24489</v>
      </c>
      <c r="B781" s="1">
        <v>40375.400682870371</v>
      </c>
      <c r="C781" s="1">
        <f t="shared" si="144"/>
        <v>40179</v>
      </c>
      <c r="D781" s="4">
        <f t="shared" si="145"/>
        <v>0.54166666666666663</v>
      </c>
      <c r="E781" s="3">
        <f t="shared" si="146"/>
        <v>2010</v>
      </c>
      <c r="F781" s="3">
        <f t="shared" si="147"/>
        <v>7</v>
      </c>
      <c r="G781" s="3">
        <f t="shared" si="148"/>
        <v>16</v>
      </c>
      <c r="H781" s="3">
        <f t="shared" si="149"/>
        <v>9</v>
      </c>
      <c r="I781" s="3">
        <f t="shared" si="150"/>
        <v>36</v>
      </c>
      <c r="J781" s="3">
        <f t="shared" si="151"/>
        <v>6</v>
      </c>
      <c r="K781" s="3" t="str">
        <f>IF(AND(D781&gt;='Season Lookup'!$D$15,D781&lt;'Season Lookup'!$D$16),"Spring",IF(AND(D781&gt;='Season Lookup'!$D$16,D781&lt;'Season Lookup'!$D$17),"Summer",IF(AND(D781&gt;='Season Lookup'!$D$17,D781&lt;'Season Lookup'!$D$18),"Fall",IF(OR(D781&gt;='Season Lookup'!$D$18,D781&lt;'Season Lookup'!$D$15),"Winter"))))</f>
        <v>Summer</v>
      </c>
      <c r="L781" s="3" t="str">
        <f>VLOOKUP(F781,'Season Lookup'!$A$1:$B$13,2,0)</f>
        <v>Summer</v>
      </c>
      <c r="M781" t="s">
        <v>12</v>
      </c>
      <c r="N781" t="s">
        <v>13</v>
      </c>
      <c r="O781" t="s">
        <v>13</v>
      </c>
      <c r="P781" t="str">
        <f t="shared" si="152"/>
        <v>Yes</v>
      </c>
      <c r="Q781" t="str">
        <f t="shared" si="153"/>
        <v>No</v>
      </c>
      <c r="R781" t="str">
        <f t="shared" si="154"/>
        <v>No</v>
      </c>
      <c r="T781" t="s">
        <v>195</v>
      </c>
      <c r="U781" t="s">
        <v>42</v>
      </c>
      <c r="V781" t="str">
        <f t="shared" si="155"/>
        <v>Intersection</v>
      </c>
      <c r="W781" t="s">
        <v>1483</v>
      </c>
      <c r="X781">
        <v>42.356627000000003</v>
      </c>
      <c r="Y781">
        <v>-71.106729999999999</v>
      </c>
      <c r="Z781" t="s">
        <v>1484</v>
      </c>
    </row>
    <row r="782" spans="1:26">
      <c r="A782">
        <v>24490</v>
      </c>
      <c r="B782" s="1">
        <v>40375.9375</v>
      </c>
      <c r="C782" s="1">
        <f t="shared" si="144"/>
        <v>40179</v>
      </c>
      <c r="D782" s="4">
        <f t="shared" si="145"/>
        <v>0.54166666666666663</v>
      </c>
      <c r="E782" s="3">
        <f t="shared" si="146"/>
        <v>2010</v>
      </c>
      <c r="F782" s="3">
        <f t="shared" si="147"/>
        <v>7</v>
      </c>
      <c r="G782" s="3">
        <f t="shared" si="148"/>
        <v>16</v>
      </c>
      <c r="H782" s="3">
        <f t="shared" si="149"/>
        <v>22</v>
      </c>
      <c r="I782" s="3">
        <f t="shared" si="150"/>
        <v>30</v>
      </c>
      <c r="J782" s="3">
        <f t="shared" si="151"/>
        <v>6</v>
      </c>
      <c r="K782" s="3" t="str">
        <f>IF(AND(D782&gt;='Season Lookup'!$D$15,D782&lt;'Season Lookup'!$D$16),"Spring",IF(AND(D782&gt;='Season Lookup'!$D$16,D782&lt;'Season Lookup'!$D$17),"Summer",IF(AND(D782&gt;='Season Lookup'!$D$17,D782&lt;'Season Lookup'!$D$18),"Fall",IF(OR(D782&gt;='Season Lookup'!$D$18,D782&lt;'Season Lookup'!$D$15),"Winter"))))</f>
        <v>Summer</v>
      </c>
      <c r="L782" s="3" t="str">
        <f>VLOOKUP(F782,'Season Lookup'!$A$1:$B$13,2,0)</f>
        <v>Summer</v>
      </c>
      <c r="M782" t="s">
        <v>12</v>
      </c>
      <c r="N782" t="s">
        <v>13</v>
      </c>
      <c r="O782" t="s">
        <v>23</v>
      </c>
      <c r="P782" t="str">
        <f t="shared" si="152"/>
        <v>Yes</v>
      </c>
      <c r="Q782" t="str">
        <f t="shared" si="153"/>
        <v>No</v>
      </c>
      <c r="R782" t="str">
        <f t="shared" si="154"/>
        <v>No</v>
      </c>
      <c r="T782" t="s">
        <v>216</v>
      </c>
      <c r="U782" t="s">
        <v>745</v>
      </c>
      <c r="V782" t="str">
        <f t="shared" si="155"/>
        <v>Intersection</v>
      </c>
      <c r="W782" t="s">
        <v>1485</v>
      </c>
      <c r="X782">
        <v>42.366000999999997</v>
      </c>
      <c r="Y782">
        <v>-71.100752</v>
      </c>
      <c r="Z782" t="s">
        <v>1486</v>
      </c>
    </row>
    <row r="783" spans="1:26">
      <c r="A783">
        <v>24492</v>
      </c>
      <c r="B783" s="1">
        <v>40376.784710648149</v>
      </c>
      <c r="C783" s="1">
        <f t="shared" si="144"/>
        <v>40179</v>
      </c>
      <c r="D783" s="4">
        <f t="shared" si="145"/>
        <v>0.5444444444444444</v>
      </c>
      <c r="E783" s="3">
        <f t="shared" si="146"/>
        <v>2010</v>
      </c>
      <c r="F783" s="3">
        <f t="shared" si="147"/>
        <v>7</v>
      </c>
      <c r="G783" s="3">
        <f t="shared" si="148"/>
        <v>17</v>
      </c>
      <c r="H783" s="3">
        <f t="shared" si="149"/>
        <v>18</v>
      </c>
      <c r="I783" s="3">
        <f t="shared" si="150"/>
        <v>49</v>
      </c>
      <c r="J783" s="3">
        <f t="shared" si="151"/>
        <v>7</v>
      </c>
      <c r="K783" s="3" t="str">
        <f>IF(AND(D783&gt;='Season Lookup'!$D$15,D783&lt;'Season Lookup'!$D$16),"Spring",IF(AND(D783&gt;='Season Lookup'!$D$16,D783&lt;'Season Lookup'!$D$17),"Summer",IF(AND(D783&gt;='Season Lookup'!$D$17,D783&lt;'Season Lookup'!$D$18),"Fall",IF(OR(D783&gt;='Season Lookup'!$D$18,D783&lt;'Season Lookup'!$D$15),"Winter"))))</f>
        <v>Summer</v>
      </c>
      <c r="L783" s="3" t="str">
        <f>VLOOKUP(F783,'Season Lookup'!$A$1:$B$13,2,0)</f>
        <v>Summer</v>
      </c>
      <c r="M783" t="s">
        <v>31</v>
      </c>
      <c r="N783" t="s">
        <v>13</v>
      </c>
      <c r="O783" t="s">
        <v>23</v>
      </c>
      <c r="P783" t="str">
        <f t="shared" si="152"/>
        <v>Yes</v>
      </c>
      <c r="Q783" t="str">
        <f t="shared" si="153"/>
        <v>No</v>
      </c>
      <c r="R783" t="str">
        <f t="shared" si="154"/>
        <v>No</v>
      </c>
      <c r="S783">
        <v>330</v>
      </c>
      <c r="T783" t="s">
        <v>198</v>
      </c>
      <c r="V783" t="str">
        <f t="shared" si="155"/>
        <v>Non Intersection</v>
      </c>
      <c r="W783" t="s">
        <v>1488</v>
      </c>
      <c r="X783">
        <v>42.374595999999997</v>
      </c>
      <c r="Y783">
        <v>-71.135594999999995</v>
      </c>
      <c r="Z783" t="s">
        <v>1489</v>
      </c>
    </row>
    <row r="784" spans="1:26">
      <c r="A784">
        <v>24493</v>
      </c>
      <c r="B784" s="1">
        <v>40376.458333333336</v>
      </c>
      <c r="C784" s="1">
        <f t="shared" si="144"/>
        <v>40179</v>
      </c>
      <c r="D784" s="4">
        <f t="shared" si="145"/>
        <v>0.5444444444444444</v>
      </c>
      <c r="E784" s="3">
        <f t="shared" si="146"/>
        <v>2010</v>
      </c>
      <c r="F784" s="3">
        <f t="shared" si="147"/>
        <v>7</v>
      </c>
      <c r="G784" s="3">
        <f t="shared" si="148"/>
        <v>17</v>
      </c>
      <c r="H784" s="3">
        <f t="shared" si="149"/>
        <v>11</v>
      </c>
      <c r="I784" s="3">
        <f t="shared" si="150"/>
        <v>0</v>
      </c>
      <c r="J784" s="3">
        <f t="shared" si="151"/>
        <v>7</v>
      </c>
      <c r="K784" s="3" t="str">
        <f>IF(AND(D784&gt;='Season Lookup'!$D$15,D784&lt;'Season Lookup'!$D$16),"Spring",IF(AND(D784&gt;='Season Lookup'!$D$16,D784&lt;'Season Lookup'!$D$17),"Summer",IF(AND(D784&gt;='Season Lookup'!$D$17,D784&lt;'Season Lookup'!$D$18),"Fall",IF(OR(D784&gt;='Season Lookup'!$D$18,D784&lt;'Season Lookup'!$D$15),"Winter"))))</f>
        <v>Summer</v>
      </c>
      <c r="L784" s="3" t="str">
        <f>VLOOKUP(F784,'Season Lookup'!$A$1:$B$13,2,0)</f>
        <v>Summer</v>
      </c>
      <c r="M784" t="s">
        <v>31</v>
      </c>
      <c r="N784" t="s">
        <v>13</v>
      </c>
      <c r="O784" t="s">
        <v>23</v>
      </c>
      <c r="P784" t="str">
        <f t="shared" si="152"/>
        <v>Yes</v>
      </c>
      <c r="Q784" t="str">
        <f t="shared" si="153"/>
        <v>No</v>
      </c>
      <c r="R784" t="str">
        <f t="shared" si="154"/>
        <v>No</v>
      </c>
      <c r="S784">
        <v>30</v>
      </c>
      <c r="T784" t="s">
        <v>124</v>
      </c>
      <c r="V784" t="str">
        <f t="shared" si="155"/>
        <v>Non Intersection</v>
      </c>
      <c r="W784" t="s">
        <v>1490</v>
      </c>
      <c r="X784">
        <v>42.369602999999998</v>
      </c>
      <c r="Y784">
        <v>-71.092291000000003</v>
      </c>
      <c r="Z784" t="s">
        <v>1491</v>
      </c>
    </row>
    <row r="785" spans="1:26">
      <c r="A785">
        <v>24494</v>
      </c>
      <c r="B785" s="1">
        <v>40377.743750000001</v>
      </c>
      <c r="C785" s="1">
        <f t="shared" si="144"/>
        <v>40179</v>
      </c>
      <c r="D785" s="4">
        <f t="shared" si="145"/>
        <v>0.54722222222222228</v>
      </c>
      <c r="E785" s="3">
        <f t="shared" si="146"/>
        <v>2010</v>
      </c>
      <c r="F785" s="3">
        <f t="shared" si="147"/>
        <v>7</v>
      </c>
      <c r="G785" s="3">
        <f t="shared" si="148"/>
        <v>18</v>
      </c>
      <c r="H785" s="3">
        <f t="shared" si="149"/>
        <v>17</v>
      </c>
      <c r="I785" s="3">
        <f t="shared" si="150"/>
        <v>51</v>
      </c>
      <c r="J785" s="3">
        <f t="shared" si="151"/>
        <v>1</v>
      </c>
      <c r="K785" s="3" t="str">
        <f>IF(AND(D785&gt;='Season Lookup'!$D$15,D785&lt;'Season Lookup'!$D$16),"Spring",IF(AND(D785&gt;='Season Lookup'!$D$16,D785&lt;'Season Lookup'!$D$17),"Summer",IF(AND(D785&gt;='Season Lookup'!$D$17,D785&lt;'Season Lookup'!$D$18),"Fall",IF(OR(D785&gt;='Season Lookup'!$D$18,D785&lt;'Season Lookup'!$D$15),"Winter"))))</f>
        <v>Summer</v>
      </c>
      <c r="L785" s="3" t="str">
        <f>VLOOKUP(F785,'Season Lookup'!$A$1:$B$13,2,0)</f>
        <v>Summer</v>
      </c>
      <c r="M785" t="s">
        <v>48</v>
      </c>
      <c r="N785" t="s">
        <v>13</v>
      </c>
      <c r="O785" t="s">
        <v>13</v>
      </c>
      <c r="P785" t="str">
        <f t="shared" si="152"/>
        <v>Yes</v>
      </c>
      <c r="Q785" t="str">
        <f t="shared" si="153"/>
        <v>No</v>
      </c>
      <c r="R785" t="str">
        <f t="shared" si="154"/>
        <v>No</v>
      </c>
      <c r="T785" t="s">
        <v>105</v>
      </c>
      <c r="U785" t="s">
        <v>387</v>
      </c>
      <c r="V785" t="str">
        <f t="shared" si="155"/>
        <v>Intersection</v>
      </c>
      <c r="W785" t="s">
        <v>388</v>
      </c>
      <c r="X785">
        <v>42.370398999999999</v>
      </c>
      <c r="Y785">
        <v>-71.103763999999998</v>
      </c>
      <c r="Z785" t="s">
        <v>389</v>
      </c>
    </row>
    <row r="786" spans="1:26">
      <c r="A786">
        <v>24496</v>
      </c>
      <c r="B786" s="1">
        <v>40377.510405092595</v>
      </c>
      <c r="C786" s="1">
        <f t="shared" si="144"/>
        <v>40179</v>
      </c>
      <c r="D786" s="4">
        <f t="shared" si="145"/>
        <v>0.54722222222222228</v>
      </c>
      <c r="E786" s="3">
        <f t="shared" si="146"/>
        <v>2010</v>
      </c>
      <c r="F786" s="3">
        <f t="shared" si="147"/>
        <v>7</v>
      </c>
      <c r="G786" s="3">
        <f t="shared" si="148"/>
        <v>18</v>
      </c>
      <c r="H786" s="3">
        <f t="shared" si="149"/>
        <v>12</v>
      </c>
      <c r="I786" s="3">
        <f t="shared" si="150"/>
        <v>14</v>
      </c>
      <c r="J786" s="3">
        <f t="shared" si="151"/>
        <v>1</v>
      </c>
      <c r="K786" s="3" t="str">
        <f>IF(AND(D786&gt;='Season Lookup'!$D$15,D786&lt;'Season Lookup'!$D$16),"Spring",IF(AND(D786&gt;='Season Lookup'!$D$16,D786&lt;'Season Lookup'!$D$17),"Summer",IF(AND(D786&gt;='Season Lookup'!$D$17,D786&lt;'Season Lookup'!$D$18),"Fall",IF(OR(D786&gt;='Season Lookup'!$D$18,D786&lt;'Season Lookup'!$D$15),"Winter"))))</f>
        <v>Summer</v>
      </c>
      <c r="L786" s="3" t="str">
        <f>VLOOKUP(F786,'Season Lookup'!$A$1:$B$13,2,0)</f>
        <v>Summer</v>
      </c>
      <c r="M786" t="s">
        <v>48</v>
      </c>
      <c r="N786" t="s">
        <v>13</v>
      </c>
      <c r="O786" t="s">
        <v>132</v>
      </c>
      <c r="P786" t="str">
        <f t="shared" si="152"/>
        <v>Yes</v>
      </c>
      <c r="Q786" t="str">
        <f t="shared" si="153"/>
        <v>Yes</v>
      </c>
      <c r="R786" t="str">
        <f t="shared" si="154"/>
        <v>No</v>
      </c>
      <c r="T786" t="s">
        <v>14</v>
      </c>
      <c r="U786" t="s">
        <v>1492</v>
      </c>
      <c r="V786" t="str">
        <f t="shared" si="155"/>
        <v>Intersection</v>
      </c>
      <c r="W786" t="s">
        <v>1493</v>
      </c>
      <c r="X786">
        <v>42.384802999999998</v>
      </c>
      <c r="Y786">
        <v>-71.119405</v>
      </c>
      <c r="Z786" t="s">
        <v>1494</v>
      </c>
    </row>
    <row r="787" spans="1:26">
      <c r="A787">
        <v>24502</v>
      </c>
      <c r="B787" s="1">
        <v>40377.895833333336</v>
      </c>
      <c r="C787" s="1">
        <f t="shared" si="144"/>
        <v>40179</v>
      </c>
      <c r="D787" s="4">
        <f t="shared" si="145"/>
        <v>0.54722222222222228</v>
      </c>
      <c r="E787" s="3">
        <f t="shared" si="146"/>
        <v>2010</v>
      </c>
      <c r="F787" s="3">
        <f t="shared" si="147"/>
        <v>7</v>
      </c>
      <c r="G787" s="3">
        <f t="shared" si="148"/>
        <v>18</v>
      </c>
      <c r="H787" s="3">
        <f t="shared" si="149"/>
        <v>21</v>
      </c>
      <c r="I787" s="3">
        <f t="shared" si="150"/>
        <v>30</v>
      </c>
      <c r="J787" s="3">
        <f t="shared" si="151"/>
        <v>1</v>
      </c>
      <c r="K787" s="3" t="str">
        <f>IF(AND(D787&gt;='Season Lookup'!$D$15,D787&lt;'Season Lookup'!$D$16),"Spring",IF(AND(D787&gt;='Season Lookup'!$D$16,D787&lt;'Season Lookup'!$D$17),"Summer",IF(AND(D787&gt;='Season Lookup'!$D$17,D787&lt;'Season Lookup'!$D$18),"Fall",IF(OR(D787&gt;='Season Lookup'!$D$18,D787&lt;'Season Lookup'!$D$15),"Winter"))))</f>
        <v>Summer</v>
      </c>
      <c r="L787" s="3" t="str">
        <f>VLOOKUP(F787,'Season Lookup'!$A$1:$B$13,2,0)</f>
        <v>Summer</v>
      </c>
      <c r="M787" t="s">
        <v>48</v>
      </c>
      <c r="N787" t="s">
        <v>13</v>
      </c>
      <c r="O787" t="s">
        <v>23</v>
      </c>
      <c r="P787" t="str">
        <f t="shared" si="152"/>
        <v>Yes</v>
      </c>
      <c r="Q787" t="str">
        <f t="shared" si="153"/>
        <v>No</v>
      </c>
      <c r="R787" t="str">
        <f t="shared" si="154"/>
        <v>No</v>
      </c>
      <c r="S787">
        <v>67</v>
      </c>
      <c r="T787" t="s">
        <v>166</v>
      </c>
      <c r="V787" t="str">
        <f t="shared" si="155"/>
        <v>Non Intersection</v>
      </c>
      <c r="W787" t="s">
        <v>1495</v>
      </c>
      <c r="X787">
        <v>42.378346000000001</v>
      </c>
      <c r="Y787">
        <v>-71.155293999999998</v>
      </c>
      <c r="Z787" t="s">
        <v>1496</v>
      </c>
    </row>
    <row r="788" spans="1:26">
      <c r="A788">
        <v>24523</v>
      </c>
      <c r="B788" s="1">
        <v>40377.743043981478</v>
      </c>
      <c r="C788" s="1">
        <f t="shared" si="144"/>
        <v>40179</v>
      </c>
      <c r="D788" s="4">
        <f t="shared" si="145"/>
        <v>0.54722222222222228</v>
      </c>
      <c r="E788" s="3">
        <f t="shared" si="146"/>
        <v>2010</v>
      </c>
      <c r="F788" s="3">
        <f t="shared" si="147"/>
        <v>7</v>
      </c>
      <c r="G788" s="3">
        <f t="shared" si="148"/>
        <v>18</v>
      </c>
      <c r="H788" s="3">
        <f t="shared" si="149"/>
        <v>17</v>
      </c>
      <c r="I788" s="3">
        <f t="shared" si="150"/>
        <v>49</v>
      </c>
      <c r="J788" s="3">
        <f t="shared" si="151"/>
        <v>1</v>
      </c>
      <c r="K788" s="3" t="str">
        <f>IF(AND(D788&gt;='Season Lookup'!$D$15,D788&lt;'Season Lookup'!$D$16),"Spring",IF(AND(D788&gt;='Season Lookup'!$D$16,D788&lt;'Season Lookup'!$D$17),"Summer",IF(AND(D788&gt;='Season Lookup'!$D$17,D788&lt;'Season Lookup'!$D$18),"Fall",IF(OR(D788&gt;='Season Lookup'!$D$18,D788&lt;'Season Lookup'!$D$15),"Winter"))))</f>
        <v>Summer</v>
      </c>
      <c r="L788" s="3" t="str">
        <f>VLOOKUP(F788,'Season Lookup'!$A$1:$B$13,2,0)</f>
        <v>Summer</v>
      </c>
      <c r="M788" t="s">
        <v>78</v>
      </c>
      <c r="N788" t="s">
        <v>13</v>
      </c>
      <c r="O788" t="s">
        <v>13</v>
      </c>
      <c r="P788" t="str">
        <f t="shared" si="152"/>
        <v>Yes</v>
      </c>
      <c r="Q788" t="str">
        <f t="shared" si="153"/>
        <v>No</v>
      </c>
      <c r="R788" t="str">
        <f t="shared" si="154"/>
        <v>No</v>
      </c>
      <c r="S788">
        <v>575</v>
      </c>
      <c r="T788" t="s">
        <v>203</v>
      </c>
      <c r="U788" t="s">
        <v>202</v>
      </c>
      <c r="V788" t="str">
        <f t="shared" si="155"/>
        <v>Non Intersection</v>
      </c>
      <c r="W788" t="s">
        <v>347</v>
      </c>
      <c r="X788">
        <v>42.354227999999999</v>
      </c>
      <c r="Y788">
        <v>-71.105316000000002</v>
      </c>
      <c r="Z788" t="s">
        <v>348</v>
      </c>
    </row>
    <row r="789" spans="1:26">
      <c r="A789">
        <v>24495</v>
      </c>
      <c r="B789" s="1">
        <v>40378.36109953704</v>
      </c>
      <c r="C789" s="1">
        <f t="shared" si="144"/>
        <v>40179</v>
      </c>
      <c r="D789" s="4">
        <f t="shared" si="145"/>
        <v>0.55000000000000004</v>
      </c>
      <c r="E789" s="3">
        <f t="shared" si="146"/>
        <v>2010</v>
      </c>
      <c r="F789" s="3">
        <f t="shared" si="147"/>
        <v>7</v>
      </c>
      <c r="G789" s="3">
        <f t="shared" si="148"/>
        <v>19</v>
      </c>
      <c r="H789" s="3">
        <f t="shared" si="149"/>
        <v>8</v>
      </c>
      <c r="I789" s="3">
        <f t="shared" si="150"/>
        <v>39</v>
      </c>
      <c r="J789" s="3">
        <f t="shared" si="151"/>
        <v>2</v>
      </c>
      <c r="K789" s="3" t="str">
        <f>IF(AND(D789&gt;='Season Lookup'!$D$15,D789&lt;'Season Lookup'!$D$16),"Spring",IF(AND(D789&gt;='Season Lookup'!$D$16,D789&lt;'Season Lookup'!$D$17),"Summer",IF(AND(D789&gt;='Season Lookup'!$D$17,D789&lt;'Season Lookup'!$D$18),"Fall",IF(OR(D789&gt;='Season Lookup'!$D$18,D789&lt;'Season Lookup'!$D$15),"Winter"))))</f>
        <v>Summer</v>
      </c>
      <c r="L789" s="3" t="str">
        <f>VLOOKUP(F789,'Season Lookup'!$A$1:$B$13,2,0)</f>
        <v>Summer</v>
      </c>
      <c r="M789" t="s">
        <v>56</v>
      </c>
      <c r="N789" t="s">
        <v>13</v>
      </c>
      <c r="O789" t="s">
        <v>35</v>
      </c>
      <c r="P789" t="str">
        <f t="shared" si="152"/>
        <v>Yes</v>
      </c>
      <c r="Q789" t="str">
        <f t="shared" si="153"/>
        <v>No</v>
      </c>
      <c r="R789" t="str">
        <f t="shared" si="154"/>
        <v>No</v>
      </c>
      <c r="T789" t="s">
        <v>74</v>
      </c>
      <c r="U789" t="s">
        <v>105</v>
      </c>
      <c r="V789" t="str">
        <f t="shared" si="155"/>
        <v>Intersection</v>
      </c>
      <c r="W789" t="s">
        <v>1497</v>
      </c>
      <c r="X789">
        <v>42.365434999999998</v>
      </c>
      <c r="Y789">
        <v>-71.091111999999995</v>
      </c>
      <c r="Z789" t="s">
        <v>879</v>
      </c>
    </row>
    <row r="790" spans="1:26">
      <c r="A790">
        <v>24497</v>
      </c>
      <c r="B790" s="1">
        <v>40378.354155092595</v>
      </c>
      <c r="C790" s="1">
        <f t="shared" si="144"/>
        <v>40179</v>
      </c>
      <c r="D790" s="4">
        <f t="shared" si="145"/>
        <v>0.55000000000000004</v>
      </c>
      <c r="E790" s="3">
        <f t="shared" si="146"/>
        <v>2010</v>
      </c>
      <c r="F790" s="3">
        <f t="shared" si="147"/>
        <v>7</v>
      </c>
      <c r="G790" s="3">
        <f t="shared" si="148"/>
        <v>19</v>
      </c>
      <c r="H790" s="3">
        <f t="shared" si="149"/>
        <v>8</v>
      </c>
      <c r="I790" s="3">
        <f t="shared" si="150"/>
        <v>29</v>
      </c>
      <c r="J790" s="3">
        <f t="shared" si="151"/>
        <v>2</v>
      </c>
      <c r="K790" s="3" t="str">
        <f>IF(AND(D790&gt;='Season Lookup'!$D$15,D790&lt;'Season Lookup'!$D$16),"Spring",IF(AND(D790&gt;='Season Lookup'!$D$16,D790&lt;'Season Lookup'!$D$17),"Summer",IF(AND(D790&gt;='Season Lookup'!$D$17,D790&lt;'Season Lookup'!$D$18),"Fall",IF(OR(D790&gt;='Season Lookup'!$D$18,D790&lt;'Season Lookup'!$D$15),"Winter"))))</f>
        <v>Summer</v>
      </c>
      <c r="L790" s="3" t="str">
        <f>VLOOKUP(F790,'Season Lookup'!$A$1:$B$13,2,0)</f>
        <v>Summer</v>
      </c>
      <c r="M790" t="s">
        <v>56</v>
      </c>
      <c r="N790" t="s">
        <v>573</v>
      </c>
      <c r="O790" t="s">
        <v>23</v>
      </c>
      <c r="P790" t="str">
        <f t="shared" si="152"/>
        <v>No</v>
      </c>
      <c r="Q790" t="str">
        <f t="shared" si="153"/>
        <v>No</v>
      </c>
      <c r="R790" t="str">
        <f t="shared" si="154"/>
        <v>No</v>
      </c>
      <c r="S790">
        <v>22</v>
      </c>
      <c r="T790" t="s">
        <v>326</v>
      </c>
      <c r="V790" t="str">
        <f t="shared" si="155"/>
        <v>Non Intersection</v>
      </c>
      <c r="W790" t="s">
        <v>1498</v>
      </c>
      <c r="X790">
        <v>42.373004999999999</v>
      </c>
      <c r="Y790">
        <v>-71.119643999999994</v>
      </c>
      <c r="Z790" t="s">
        <v>1499</v>
      </c>
    </row>
    <row r="791" spans="1:26">
      <c r="A791">
        <v>24498</v>
      </c>
      <c r="B791" s="1">
        <v>40378.763888888891</v>
      </c>
      <c r="C791" s="1">
        <f t="shared" ref="C791:C853" si="156">EOMONTH(B791,MONTH(B791)*-1)+1</f>
        <v>40179</v>
      </c>
      <c r="D791" s="4">
        <f t="shared" ref="D791:D853" si="157">YEARFRAC(C791,B791)</f>
        <v>0.55000000000000004</v>
      </c>
      <c r="E791" s="3">
        <f t="shared" ref="E791:E853" si="158">YEAR(B791)</f>
        <v>2010</v>
      </c>
      <c r="F791" s="3">
        <f t="shared" ref="F791:F853" si="159">MONTH(B791)</f>
        <v>7</v>
      </c>
      <c r="G791" s="3">
        <f t="shared" ref="G791:G853" si="160">DAY(B791)</f>
        <v>19</v>
      </c>
      <c r="H791" s="3">
        <f t="shared" ref="H791:H853" si="161">HOUR(B791)</f>
        <v>18</v>
      </c>
      <c r="I791" s="3">
        <f t="shared" ref="I791:I853" si="162">MINUTE(B791)</f>
        <v>20</v>
      </c>
      <c r="J791" s="3">
        <f t="shared" ref="J791:J853" si="163">WEEKDAY(B791,1)</f>
        <v>2</v>
      </c>
      <c r="K791" s="3" t="str">
        <f>IF(AND(D791&gt;='Season Lookup'!$D$15,D791&lt;'Season Lookup'!$D$16),"Spring",IF(AND(D791&gt;='Season Lookup'!$D$16,D791&lt;'Season Lookup'!$D$17),"Summer",IF(AND(D791&gt;='Season Lookup'!$D$17,D791&lt;'Season Lookup'!$D$18),"Fall",IF(OR(D791&gt;='Season Lookup'!$D$18,D791&lt;'Season Lookup'!$D$15),"Winter"))))</f>
        <v>Summer</v>
      </c>
      <c r="L791" s="3" t="str">
        <f>VLOOKUP(F791,'Season Lookup'!$A$1:$B$13,2,0)</f>
        <v>Summer</v>
      </c>
      <c r="M791" t="s">
        <v>56</v>
      </c>
      <c r="N791" t="s">
        <v>13</v>
      </c>
      <c r="O791" t="s">
        <v>132</v>
      </c>
      <c r="P791" t="str">
        <f t="shared" ref="P791:P853" si="164">IF(OR(N791="Auto",O791="Auto"),"Yes",IF(OR(N791="Taxi",O791="Taxi"),"Yes",IF(OR(N791="Truck",O791="Truck"),"Yes",IF(OR(N791="Van",O791="Van"),"Yes","No"))))</f>
        <v>Yes</v>
      </c>
      <c r="Q791" t="str">
        <f t="shared" ref="Q791:Q853" si="165">IF(OR(N791="Bicycle",O791="Bicycle"),"Yes","No")</f>
        <v>Yes</v>
      </c>
      <c r="R791" t="str">
        <f t="shared" ref="R791:R853" si="166">IF(OR(N791="Pedestrian",O791="Pedestrian"),"Yes","No")</f>
        <v>No</v>
      </c>
      <c r="T791" t="s">
        <v>985</v>
      </c>
      <c r="U791" t="s">
        <v>198</v>
      </c>
      <c r="V791" t="str">
        <f t="shared" ref="V791:V853" si="167">IF(ISBLANK(S791),"Intersection","Non Intersection")</f>
        <v>Intersection</v>
      </c>
      <c r="W791" t="s">
        <v>1500</v>
      </c>
      <c r="X791">
        <v>42.371420999999998</v>
      </c>
      <c r="Y791">
        <v>-71.117061000000007</v>
      </c>
      <c r="Z791" t="s">
        <v>1501</v>
      </c>
    </row>
    <row r="792" spans="1:26">
      <c r="A792">
        <v>24499</v>
      </c>
      <c r="B792" s="1">
        <v>40378.888888888891</v>
      </c>
      <c r="C792" s="1">
        <f t="shared" si="156"/>
        <v>40179</v>
      </c>
      <c r="D792" s="4">
        <f t="shared" si="157"/>
        <v>0.55000000000000004</v>
      </c>
      <c r="E792" s="3">
        <f t="shared" si="158"/>
        <v>2010</v>
      </c>
      <c r="F792" s="3">
        <f t="shared" si="159"/>
        <v>7</v>
      </c>
      <c r="G792" s="3">
        <f t="shared" si="160"/>
        <v>19</v>
      </c>
      <c r="H792" s="3">
        <f t="shared" si="161"/>
        <v>21</v>
      </c>
      <c r="I792" s="3">
        <f t="shared" si="162"/>
        <v>20</v>
      </c>
      <c r="J792" s="3">
        <f t="shared" si="163"/>
        <v>2</v>
      </c>
      <c r="K792" s="3" t="str">
        <f>IF(AND(D792&gt;='Season Lookup'!$D$15,D792&lt;'Season Lookup'!$D$16),"Spring",IF(AND(D792&gt;='Season Lookup'!$D$16,D792&lt;'Season Lookup'!$D$17),"Summer",IF(AND(D792&gt;='Season Lookup'!$D$17,D792&lt;'Season Lookup'!$D$18),"Fall",IF(OR(D792&gt;='Season Lookup'!$D$18,D792&lt;'Season Lookup'!$D$15),"Winter"))))</f>
        <v>Summer</v>
      </c>
      <c r="L792" s="3" t="str">
        <f>VLOOKUP(F792,'Season Lookup'!$A$1:$B$13,2,0)</f>
        <v>Summer</v>
      </c>
      <c r="M792" t="s">
        <v>56</v>
      </c>
      <c r="N792" t="s">
        <v>13</v>
      </c>
      <c r="O792" t="s">
        <v>18</v>
      </c>
      <c r="P792" t="str">
        <f t="shared" si="164"/>
        <v>Yes</v>
      </c>
      <c r="Q792" t="str">
        <f t="shared" si="165"/>
        <v>No</v>
      </c>
      <c r="R792" t="str">
        <f t="shared" si="166"/>
        <v>No</v>
      </c>
      <c r="T792" t="s">
        <v>260</v>
      </c>
      <c r="U792" t="s">
        <v>1502</v>
      </c>
      <c r="V792" t="str">
        <f t="shared" si="167"/>
        <v>Intersection</v>
      </c>
      <c r="W792" t="s">
        <v>1503</v>
      </c>
      <c r="X792">
        <v>42.371716999999997</v>
      </c>
      <c r="Y792">
        <v>-71.079684999999998</v>
      </c>
      <c r="Z792" t="s">
        <v>1504</v>
      </c>
    </row>
    <row r="793" spans="1:26">
      <c r="A793">
        <v>24500</v>
      </c>
      <c r="B793" s="1">
        <v>40378.921516203707</v>
      </c>
      <c r="C793" s="1">
        <f t="shared" si="156"/>
        <v>40179</v>
      </c>
      <c r="D793" s="4">
        <f t="shared" si="157"/>
        <v>0.55000000000000004</v>
      </c>
      <c r="E793" s="3">
        <f t="shared" si="158"/>
        <v>2010</v>
      </c>
      <c r="F793" s="3">
        <f t="shared" si="159"/>
        <v>7</v>
      </c>
      <c r="G793" s="3">
        <f t="shared" si="160"/>
        <v>19</v>
      </c>
      <c r="H793" s="3">
        <f t="shared" si="161"/>
        <v>22</v>
      </c>
      <c r="I793" s="3">
        <f t="shared" si="162"/>
        <v>6</v>
      </c>
      <c r="J793" s="3">
        <f t="shared" si="163"/>
        <v>2</v>
      </c>
      <c r="K793" s="3" t="str">
        <f>IF(AND(D793&gt;='Season Lookup'!$D$15,D793&lt;'Season Lookup'!$D$16),"Spring",IF(AND(D793&gt;='Season Lookup'!$D$16,D793&lt;'Season Lookup'!$D$17),"Summer",IF(AND(D793&gt;='Season Lookup'!$D$17,D793&lt;'Season Lookup'!$D$18),"Fall",IF(OR(D793&gt;='Season Lookup'!$D$18,D793&lt;'Season Lookup'!$D$15),"Winter"))))</f>
        <v>Summer</v>
      </c>
      <c r="L793" s="3" t="str">
        <f>VLOOKUP(F793,'Season Lookup'!$A$1:$B$13,2,0)</f>
        <v>Summer</v>
      </c>
      <c r="M793" t="s">
        <v>56</v>
      </c>
      <c r="N793" t="s">
        <v>13</v>
      </c>
      <c r="O793" t="s">
        <v>23</v>
      </c>
      <c r="P793" t="str">
        <f t="shared" si="164"/>
        <v>Yes</v>
      </c>
      <c r="Q793" t="str">
        <f t="shared" si="165"/>
        <v>No</v>
      </c>
      <c r="R793" t="str">
        <f t="shared" si="166"/>
        <v>No</v>
      </c>
      <c r="T793" t="s">
        <v>14</v>
      </c>
      <c r="U793" t="s">
        <v>189</v>
      </c>
      <c r="V793" t="str">
        <f t="shared" si="167"/>
        <v>Intersection</v>
      </c>
      <c r="W793" t="s">
        <v>595</v>
      </c>
      <c r="X793">
        <v>42.361389000000003</v>
      </c>
      <c r="Y793">
        <v>-71.096952999999999</v>
      </c>
      <c r="Z793" t="s">
        <v>596</v>
      </c>
    </row>
    <row r="794" spans="1:26">
      <c r="A794">
        <v>24504</v>
      </c>
      <c r="B794" s="1">
        <v>40378.708333333336</v>
      </c>
      <c r="C794" s="1">
        <f t="shared" si="156"/>
        <v>40179</v>
      </c>
      <c r="D794" s="4">
        <f t="shared" si="157"/>
        <v>0.55000000000000004</v>
      </c>
      <c r="E794" s="3">
        <f t="shared" si="158"/>
        <v>2010</v>
      </c>
      <c r="F794" s="3">
        <f t="shared" si="159"/>
        <v>7</v>
      </c>
      <c r="G794" s="3">
        <f t="shared" si="160"/>
        <v>19</v>
      </c>
      <c r="H794" s="3">
        <f t="shared" si="161"/>
        <v>17</v>
      </c>
      <c r="I794" s="3">
        <f t="shared" si="162"/>
        <v>0</v>
      </c>
      <c r="J794" s="3">
        <f t="shared" si="163"/>
        <v>2</v>
      </c>
      <c r="K794" s="3" t="str">
        <f>IF(AND(D794&gt;='Season Lookup'!$D$15,D794&lt;'Season Lookup'!$D$16),"Spring",IF(AND(D794&gt;='Season Lookup'!$D$16,D794&lt;'Season Lookup'!$D$17),"Summer",IF(AND(D794&gt;='Season Lookup'!$D$17,D794&lt;'Season Lookup'!$D$18),"Fall",IF(OR(D794&gt;='Season Lookup'!$D$18,D794&lt;'Season Lookup'!$D$15),"Winter"))))</f>
        <v>Summer</v>
      </c>
      <c r="L794" s="3" t="str">
        <f>VLOOKUP(F794,'Season Lookup'!$A$1:$B$13,2,0)</f>
        <v>Summer</v>
      </c>
      <c r="M794" t="s">
        <v>56</v>
      </c>
      <c r="N794" t="s">
        <v>13</v>
      </c>
      <c r="O794" t="s">
        <v>13</v>
      </c>
      <c r="P794" t="str">
        <f t="shared" si="164"/>
        <v>Yes</v>
      </c>
      <c r="Q794" t="str">
        <f t="shared" si="165"/>
        <v>No</v>
      </c>
      <c r="R794" t="str">
        <f t="shared" si="166"/>
        <v>No</v>
      </c>
      <c r="S794">
        <v>700</v>
      </c>
      <c r="T794" t="s">
        <v>142</v>
      </c>
      <c r="V794" t="str">
        <f t="shared" si="167"/>
        <v>Non Intersection</v>
      </c>
      <c r="W794" t="s">
        <v>475</v>
      </c>
      <c r="X794">
        <v>42.380859999999998</v>
      </c>
      <c r="Y794">
        <v>-71.15455</v>
      </c>
      <c r="Z794" t="s">
        <v>476</v>
      </c>
    </row>
    <row r="795" spans="1:26">
      <c r="A795">
        <v>24501</v>
      </c>
      <c r="B795" s="1">
        <v>40379.40625</v>
      </c>
      <c r="C795" s="1">
        <f t="shared" si="156"/>
        <v>40179</v>
      </c>
      <c r="D795" s="4">
        <f t="shared" si="157"/>
        <v>0.55277777777777781</v>
      </c>
      <c r="E795" s="3">
        <f t="shared" si="158"/>
        <v>2010</v>
      </c>
      <c r="F795" s="3">
        <f t="shared" si="159"/>
        <v>7</v>
      </c>
      <c r="G795" s="3">
        <f t="shared" si="160"/>
        <v>20</v>
      </c>
      <c r="H795" s="3">
        <f t="shared" si="161"/>
        <v>9</v>
      </c>
      <c r="I795" s="3">
        <f t="shared" si="162"/>
        <v>45</v>
      </c>
      <c r="J795" s="3">
        <f t="shared" si="163"/>
        <v>3</v>
      </c>
      <c r="K795" s="3" t="str">
        <f>IF(AND(D795&gt;='Season Lookup'!$D$15,D795&lt;'Season Lookup'!$D$16),"Spring",IF(AND(D795&gt;='Season Lookup'!$D$16,D795&lt;'Season Lookup'!$D$17),"Summer",IF(AND(D795&gt;='Season Lookup'!$D$17,D795&lt;'Season Lookup'!$D$18),"Fall",IF(OR(D795&gt;='Season Lookup'!$D$18,D795&lt;'Season Lookup'!$D$15),"Winter"))))</f>
        <v>Summer</v>
      </c>
      <c r="L795" s="3" t="str">
        <f>VLOOKUP(F795,'Season Lookup'!$A$1:$B$13,2,0)</f>
        <v>Summer</v>
      </c>
      <c r="M795" t="s">
        <v>73</v>
      </c>
      <c r="N795" t="s">
        <v>13</v>
      </c>
      <c r="O795" t="s">
        <v>152</v>
      </c>
      <c r="P795" t="str">
        <f t="shared" si="164"/>
        <v>Yes</v>
      </c>
      <c r="Q795" t="str">
        <f t="shared" si="165"/>
        <v>No</v>
      </c>
      <c r="R795" t="str">
        <f t="shared" si="166"/>
        <v>Yes</v>
      </c>
      <c r="S795">
        <v>77</v>
      </c>
      <c r="T795" t="s">
        <v>14</v>
      </c>
      <c r="U795" t="s">
        <v>202</v>
      </c>
      <c r="V795" t="str">
        <f t="shared" si="167"/>
        <v>Non Intersection</v>
      </c>
      <c r="W795" t="s">
        <v>415</v>
      </c>
      <c r="X795">
        <v>42.359127999999998</v>
      </c>
      <c r="Y795">
        <v>-71.093339</v>
      </c>
      <c r="Z795" t="s">
        <v>416</v>
      </c>
    </row>
    <row r="796" spans="1:26">
      <c r="A796">
        <v>24503</v>
      </c>
      <c r="B796" s="1">
        <v>40379.857638888891</v>
      </c>
      <c r="C796" s="1">
        <f t="shared" si="156"/>
        <v>40179</v>
      </c>
      <c r="D796" s="4">
        <f t="shared" si="157"/>
        <v>0.55277777777777781</v>
      </c>
      <c r="E796" s="3">
        <f t="shared" si="158"/>
        <v>2010</v>
      </c>
      <c r="F796" s="3">
        <f t="shared" si="159"/>
        <v>7</v>
      </c>
      <c r="G796" s="3">
        <f t="shared" si="160"/>
        <v>20</v>
      </c>
      <c r="H796" s="3">
        <f t="shared" si="161"/>
        <v>20</v>
      </c>
      <c r="I796" s="3">
        <f t="shared" si="162"/>
        <v>35</v>
      </c>
      <c r="J796" s="3">
        <f t="shared" si="163"/>
        <v>3</v>
      </c>
      <c r="K796" s="3" t="str">
        <f>IF(AND(D796&gt;='Season Lookup'!$D$15,D796&lt;'Season Lookup'!$D$16),"Spring",IF(AND(D796&gt;='Season Lookup'!$D$16,D796&lt;'Season Lookup'!$D$17),"Summer",IF(AND(D796&gt;='Season Lookup'!$D$17,D796&lt;'Season Lookup'!$D$18),"Fall",IF(OR(D796&gt;='Season Lookup'!$D$18,D796&lt;'Season Lookup'!$D$15),"Winter"))))</f>
        <v>Summer</v>
      </c>
      <c r="L796" s="3" t="str">
        <f>VLOOKUP(F796,'Season Lookup'!$A$1:$B$13,2,0)</f>
        <v>Summer</v>
      </c>
      <c r="M796" t="s">
        <v>73</v>
      </c>
      <c r="N796" t="s">
        <v>13</v>
      </c>
      <c r="O796" t="s">
        <v>23</v>
      </c>
      <c r="P796" t="str">
        <f t="shared" si="164"/>
        <v>Yes</v>
      </c>
      <c r="Q796" t="str">
        <f t="shared" si="165"/>
        <v>No</v>
      </c>
      <c r="R796" t="str">
        <f t="shared" si="166"/>
        <v>No</v>
      </c>
      <c r="S796">
        <v>104</v>
      </c>
      <c r="T796" t="s">
        <v>198</v>
      </c>
      <c r="V796" t="str">
        <f t="shared" si="167"/>
        <v>Non Intersection</v>
      </c>
      <c r="W796" t="s">
        <v>1505</v>
      </c>
      <c r="X796">
        <v>42.372776000000002</v>
      </c>
      <c r="Y796">
        <v>-71.121070000000003</v>
      </c>
      <c r="Z796" t="s">
        <v>1506</v>
      </c>
    </row>
    <row r="797" spans="1:26">
      <c r="A797">
        <v>24506</v>
      </c>
      <c r="B797" s="1">
        <v>40379.79859953704</v>
      </c>
      <c r="C797" s="1">
        <f t="shared" si="156"/>
        <v>40179</v>
      </c>
      <c r="D797" s="4">
        <f t="shared" si="157"/>
        <v>0.55277777777777781</v>
      </c>
      <c r="E797" s="3">
        <f t="shared" si="158"/>
        <v>2010</v>
      </c>
      <c r="F797" s="3">
        <f t="shared" si="159"/>
        <v>7</v>
      </c>
      <c r="G797" s="3">
        <f t="shared" si="160"/>
        <v>20</v>
      </c>
      <c r="H797" s="3">
        <f t="shared" si="161"/>
        <v>19</v>
      </c>
      <c r="I797" s="3">
        <f t="shared" si="162"/>
        <v>9</v>
      </c>
      <c r="J797" s="3">
        <f t="shared" si="163"/>
        <v>3</v>
      </c>
      <c r="K797" s="3" t="str">
        <f>IF(AND(D797&gt;='Season Lookup'!$D$15,D797&lt;'Season Lookup'!$D$16),"Spring",IF(AND(D797&gt;='Season Lookup'!$D$16,D797&lt;'Season Lookup'!$D$17),"Summer",IF(AND(D797&gt;='Season Lookup'!$D$17,D797&lt;'Season Lookup'!$D$18),"Fall",IF(OR(D797&gt;='Season Lookup'!$D$18,D797&lt;'Season Lookup'!$D$15),"Winter"))))</f>
        <v>Summer</v>
      </c>
      <c r="L797" s="3" t="str">
        <f>VLOOKUP(F797,'Season Lookup'!$A$1:$B$13,2,0)</f>
        <v>Summer</v>
      </c>
      <c r="M797" t="s">
        <v>73</v>
      </c>
      <c r="N797" t="s">
        <v>18</v>
      </c>
      <c r="O797" t="s">
        <v>132</v>
      </c>
      <c r="P797" t="str">
        <f t="shared" si="164"/>
        <v>Yes</v>
      </c>
      <c r="Q797" t="str">
        <f t="shared" si="165"/>
        <v>Yes</v>
      </c>
      <c r="R797" t="str">
        <f t="shared" si="166"/>
        <v>No</v>
      </c>
      <c r="S797">
        <v>2067</v>
      </c>
      <c r="T797" t="s">
        <v>14</v>
      </c>
      <c r="V797" t="str">
        <f t="shared" si="167"/>
        <v>Non Intersection</v>
      </c>
      <c r="W797" t="s">
        <v>1507</v>
      </c>
      <c r="X797">
        <v>42.391469000000001</v>
      </c>
      <c r="Y797">
        <v>-71.123101000000005</v>
      </c>
      <c r="Z797" t="s">
        <v>1508</v>
      </c>
    </row>
    <row r="798" spans="1:26">
      <c r="A798">
        <v>24507</v>
      </c>
      <c r="B798" s="1">
        <v>40380.349305555559</v>
      </c>
      <c r="C798" s="1">
        <f t="shared" si="156"/>
        <v>40179</v>
      </c>
      <c r="D798" s="4">
        <f t="shared" si="157"/>
        <v>0.55555555555555558</v>
      </c>
      <c r="E798" s="3">
        <f t="shared" si="158"/>
        <v>2010</v>
      </c>
      <c r="F798" s="3">
        <f t="shared" si="159"/>
        <v>7</v>
      </c>
      <c r="G798" s="3">
        <f t="shared" si="160"/>
        <v>21</v>
      </c>
      <c r="H798" s="3">
        <f t="shared" si="161"/>
        <v>8</v>
      </c>
      <c r="I798" s="3">
        <f t="shared" si="162"/>
        <v>23</v>
      </c>
      <c r="J798" s="3">
        <f t="shared" si="163"/>
        <v>4</v>
      </c>
      <c r="K798" s="3" t="str">
        <f>IF(AND(D798&gt;='Season Lookup'!$D$15,D798&lt;'Season Lookup'!$D$16),"Spring",IF(AND(D798&gt;='Season Lookup'!$D$16,D798&lt;'Season Lookup'!$D$17),"Summer",IF(AND(D798&gt;='Season Lookup'!$D$17,D798&lt;'Season Lookup'!$D$18),"Fall",IF(OR(D798&gt;='Season Lookup'!$D$18,D798&lt;'Season Lookup'!$D$15),"Winter"))))</f>
        <v>Summer</v>
      </c>
      <c r="L798" s="3" t="str">
        <f>VLOOKUP(F798,'Season Lookup'!$A$1:$B$13,2,0)</f>
        <v>Summer</v>
      </c>
      <c r="M798" t="s">
        <v>82</v>
      </c>
      <c r="N798" t="s">
        <v>13</v>
      </c>
      <c r="O798" t="s">
        <v>13</v>
      </c>
      <c r="P798" t="str">
        <f t="shared" si="164"/>
        <v>Yes</v>
      </c>
      <c r="Q798" t="str">
        <f t="shared" si="165"/>
        <v>No</v>
      </c>
      <c r="R798" t="str">
        <f t="shared" si="166"/>
        <v>No</v>
      </c>
      <c r="T798" t="s">
        <v>105</v>
      </c>
      <c r="U798" t="s">
        <v>79</v>
      </c>
      <c r="V798" t="str">
        <f t="shared" si="167"/>
        <v>Intersection</v>
      </c>
      <c r="W798" t="s">
        <v>1346</v>
      </c>
      <c r="X798">
        <v>42.363981000000003</v>
      </c>
      <c r="Y798">
        <v>-71.087416000000005</v>
      </c>
      <c r="Z798" t="s">
        <v>1347</v>
      </c>
    </row>
    <row r="799" spans="1:26">
      <c r="A799">
        <v>24508</v>
      </c>
      <c r="B799" s="1">
        <v>40380.672222222223</v>
      </c>
      <c r="C799" s="1">
        <f t="shared" si="156"/>
        <v>40179</v>
      </c>
      <c r="D799" s="4">
        <f t="shared" si="157"/>
        <v>0.55555555555555558</v>
      </c>
      <c r="E799" s="3">
        <f t="shared" si="158"/>
        <v>2010</v>
      </c>
      <c r="F799" s="3">
        <f t="shared" si="159"/>
        <v>7</v>
      </c>
      <c r="G799" s="3">
        <f t="shared" si="160"/>
        <v>21</v>
      </c>
      <c r="H799" s="3">
        <f t="shared" si="161"/>
        <v>16</v>
      </c>
      <c r="I799" s="3">
        <f t="shared" si="162"/>
        <v>8</v>
      </c>
      <c r="J799" s="3">
        <f t="shared" si="163"/>
        <v>4</v>
      </c>
      <c r="K799" s="3" t="str">
        <f>IF(AND(D799&gt;='Season Lookup'!$D$15,D799&lt;'Season Lookup'!$D$16),"Spring",IF(AND(D799&gt;='Season Lookup'!$D$16,D799&lt;'Season Lookup'!$D$17),"Summer",IF(AND(D799&gt;='Season Lookup'!$D$17,D799&lt;'Season Lookup'!$D$18),"Fall",IF(OR(D799&gt;='Season Lookup'!$D$18,D799&lt;'Season Lookup'!$D$15),"Winter"))))</f>
        <v>Summer</v>
      </c>
      <c r="L799" s="3" t="str">
        <f>VLOOKUP(F799,'Season Lookup'!$A$1:$B$13,2,0)</f>
        <v>Summer</v>
      </c>
      <c r="M799" t="s">
        <v>82</v>
      </c>
      <c r="N799" t="s">
        <v>13</v>
      </c>
      <c r="O799" t="s">
        <v>13</v>
      </c>
      <c r="P799" t="str">
        <f t="shared" si="164"/>
        <v>Yes</v>
      </c>
      <c r="Q799" t="str">
        <f t="shared" si="165"/>
        <v>No</v>
      </c>
      <c r="R799" t="str">
        <f t="shared" si="166"/>
        <v>No</v>
      </c>
      <c r="T799" t="s">
        <v>260</v>
      </c>
      <c r="U799" t="s">
        <v>146</v>
      </c>
      <c r="V799" t="str">
        <f t="shared" si="167"/>
        <v>Intersection</v>
      </c>
      <c r="W799" t="s">
        <v>544</v>
      </c>
      <c r="X799">
        <v>42.368965000000003</v>
      </c>
      <c r="Y799">
        <v>-71.080324000000005</v>
      </c>
      <c r="Z799" t="s">
        <v>545</v>
      </c>
    </row>
    <row r="800" spans="1:26">
      <c r="A800">
        <v>24509</v>
      </c>
      <c r="B800" s="1">
        <v>40380.628460648149</v>
      </c>
      <c r="C800" s="1">
        <f t="shared" si="156"/>
        <v>40179</v>
      </c>
      <c r="D800" s="4">
        <f t="shared" si="157"/>
        <v>0.55555555555555558</v>
      </c>
      <c r="E800" s="3">
        <f t="shared" si="158"/>
        <v>2010</v>
      </c>
      <c r="F800" s="3">
        <f t="shared" si="159"/>
        <v>7</v>
      </c>
      <c r="G800" s="3">
        <f t="shared" si="160"/>
        <v>21</v>
      </c>
      <c r="H800" s="3">
        <f t="shared" si="161"/>
        <v>15</v>
      </c>
      <c r="I800" s="3">
        <f t="shared" si="162"/>
        <v>4</v>
      </c>
      <c r="J800" s="3">
        <f t="shared" si="163"/>
        <v>4</v>
      </c>
      <c r="K800" s="3" t="str">
        <f>IF(AND(D800&gt;='Season Lookup'!$D$15,D800&lt;'Season Lookup'!$D$16),"Spring",IF(AND(D800&gt;='Season Lookup'!$D$16,D800&lt;'Season Lookup'!$D$17),"Summer",IF(AND(D800&gt;='Season Lookup'!$D$17,D800&lt;'Season Lookup'!$D$18),"Fall",IF(OR(D800&gt;='Season Lookup'!$D$18,D800&lt;'Season Lookup'!$D$15),"Winter"))))</f>
        <v>Summer</v>
      </c>
      <c r="L800" s="3" t="str">
        <f>VLOOKUP(F800,'Season Lookup'!$A$1:$B$13,2,0)</f>
        <v>Summer</v>
      </c>
      <c r="M800" t="s">
        <v>82</v>
      </c>
      <c r="N800" t="s">
        <v>13</v>
      </c>
      <c r="O800" t="s">
        <v>36</v>
      </c>
      <c r="P800" t="str">
        <f t="shared" si="164"/>
        <v>Yes</v>
      </c>
      <c r="Q800" t="str">
        <f t="shared" si="165"/>
        <v>No</v>
      </c>
      <c r="R800" t="str">
        <f t="shared" si="166"/>
        <v>No</v>
      </c>
      <c r="T800" t="s">
        <v>413</v>
      </c>
      <c r="U800" t="s">
        <v>186</v>
      </c>
      <c r="V800" t="str">
        <f t="shared" si="167"/>
        <v>Intersection</v>
      </c>
      <c r="W800" t="s">
        <v>1509</v>
      </c>
      <c r="X800">
        <v>42.390112999999999</v>
      </c>
      <c r="Y800">
        <v>-71.150661999999997</v>
      </c>
      <c r="Z800" t="s">
        <v>860</v>
      </c>
    </row>
    <row r="801" spans="1:26">
      <c r="A801">
        <v>24510</v>
      </c>
      <c r="B801" s="1">
        <v>40380.731932870367</v>
      </c>
      <c r="C801" s="1">
        <f t="shared" si="156"/>
        <v>40179</v>
      </c>
      <c r="D801" s="4">
        <f t="shared" si="157"/>
        <v>0.55555555555555558</v>
      </c>
      <c r="E801" s="3">
        <f t="shared" si="158"/>
        <v>2010</v>
      </c>
      <c r="F801" s="3">
        <f t="shared" si="159"/>
        <v>7</v>
      </c>
      <c r="G801" s="3">
        <f t="shared" si="160"/>
        <v>21</v>
      </c>
      <c r="H801" s="3">
        <f t="shared" si="161"/>
        <v>17</v>
      </c>
      <c r="I801" s="3">
        <f t="shared" si="162"/>
        <v>33</v>
      </c>
      <c r="J801" s="3">
        <f t="shared" si="163"/>
        <v>4</v>
      </c>
      <c r="K801" s="3" t="str">
        <f>IF(AND(D801&gt;='Season Lookup'!$D$15,D801&lt;'Season Lookup'!$D$16),"Spring",IF(AND(D801&gt;='Season Lookup'!$D$16,D801&lt;'Season Lookup'!$D$17),"Summer",IF(AND(D801&gt;='Season Lookup'!$D$17,D801&lt;'Season Lookup'!$D$18),"Fall",IF(OR(D801&gt;='Season Lookup'!$D$18,D801&lt;'Season Lookup'!$D$15),"Winter"))))</f>
        <v>Summer</v>
      </c>
      <c r="L801" s="3" t="str">
        <f>VLOOKUP(F801,'Season Lookup'!$A$1:$B$13,2,0)</f>
        <v>Summer</v>
      </c>
      <c r="M801" t="s">
        <v>82</v>
      </c>
      <c r="N801" t="s">
        <v>13</v>
      </c>
      <c r="O801" t="s">
        <v>36</v>
      </c>
      <c r="P801" t="str">
        <f t="shared" si="164"/>
        <v>Yes</v>
      </c>
      <c r="Q801" t="str">
        <f t="shared" si="165"/>
        <v>No</v>
      </c>
      <c r="R801" t="str">
        <f t="shared" si="166"/>
        <v>No</v>
      </c>
      <c r="S801">
        <v>12</v>
      </c>
      <c r="T801" t="s">
        <v>1510</v>
      </c>
      <c r="V801" t="str">
        <f t="shared" si="167"/>
        <v>Non Intersection</v>
      </c>
      <c r="W801" t="s">
        <v>1511</v>
      </c>
      <c r="X801">
        <v>42.378523999999999</v>
      </c>
      <c r="Y801">
        <v>-71.137141</v>
      </c>
      <c r="Z801" t="s">
        <v>1512</v>
      </c>
    </row>
    <row r="802" spans="1:26">
      <c r="A802">
        <v>24511</v>
      </c>
      <c r="B802" s="1">
        <v>40380.666655092595</v>
      </c>
      <c r="C802" s="1">
        <f t="shared" si="156"/>
        <v>40179</v>
      </c>
      <c r="D802" s="4">
        <f t="shared" si="157"/>
        <v>0.55555555555555558</v>
      </c>
      <c r="E802" s="3">
        <f t="shared" si="158"/>
        <v>2010</v>
      </c>
      <c r="F802" s="3">
        <f t="shared" si="159"/>
        <v>7</v>
      </c>
      <c r="G802" s="3">
        <f t="shared" si="160"/>
        <v>21</v>
      </c>
      <c r="H802" s="3">
        <f t="shared" si="161"/>
        <v>15</v>
      </c>
      <c r="I802" s="3">
        <f t="shared" si="162"/>
        <v>59</v>
      </c>
      <c r="J802" s="3">
        <f t="shared" si="163"/>
        <v>4</v>
      </c>
      <c r="K802" s="3" t="str">
        <f>IF(AND(D802&gt;='Season Lookup'!$D$15,D802&lt;'Season Lookup'!$D$16),"Spring",IF(AND(D802&gt;='Season Lookup'!$D$16,D802&lt;'Season Lookup'!$D$17),"Summer",IF(AND(D802&gt;='Season Lookup'!$D$17,D802&lt;'Season Lookup'!$D$18),"Fall",IF(OR(D802&gt;='Season Lookup'!$D$18,D802&lt;'Season Lookup'!$D$15),"Winter"))))</f>
        <v>Summer</v>
      </c>
      <c r="L802" s="3" t="str">
        <f>VLOOKUP(F802,'Season Lookup'!$A$1:$B$13,2,0)</f>
        <v>Summer</v>
      </c>
      <c r="M802" t="s">
        <v>82</v>
      </c>
      <c r="N802" t="s">
        <v>13</v>
      </c>
      <c r="O802" t="s">
        <v>23</v>
      </c>
      <c r="P802" t="str">
        <f t="shared" si="164"/>
        <v>Yes</v>
      </c>
      <c r="Q802" t="str">
        <f t="shared" si="165"/>
        <v>No</v>
      </c>
      <c r="R802" t="str">
        <f t="shared" si="166"/>
        <v>No</v>
      </c>
      <c r="S802">
        <v>199</v>
      </c>
      <c r="T802" t="s">
        <v>170</v>
      </c>
      <c r="V802" t="str">
        <f t="shared" si="167"/>
        <v>Non Intersection</v>
      </c>
      <c r="W802" t="s">
        <v>1513</v>
      </c>
      <c r="X802">
        <v>42.390053999999999</v>
      </c>
      <c r="Y802">
        <v>-71.142242999999993</v>
      </c>
      <c r="Z802" t="s">
        <v>1514</v>
      </c>
    </row>
    <row r="803" spans="1:26">
      <c r="A803">
        <v>24512</v>
      </c>
      <c r="B803" s="1">
        <v>40380.625</v>
      </c>
      <c r="C803" s="1">
        <f t="shared" si="156"/>
        <v>40179</v>
      </c>
      <c r="D803" s="4">
        <f t="shared" si="157"/>
        <v>0.55555555555555558</v>
      </c>
      <c r="E803" s="3">
        <f t="shared" si="158"/>
        <v>2010</v>
      </c>
      <c r="F803" s="3">
        <f t="shared" si="159"/>
        <v>7</v>
      </c>
      <c r="G803" s="3">
        <f t="shared" si="160"/>
        <v>21</v>
      </c>
      <c r="H803" s="3">
        <f t="shared" si="161"/>
        <v>15</v>
      </c>
      <c r="I803" s="3">
        <f t="shared" si="162"/>
        <v>0</v>
      </c>
      <c r="J803" s="3">
        <f t="shared" si="163"/>
        <v>4</v>
      </c>
      <c r="K803" s="3" t="str">
        <f>IF(AND(D803&gt;='Season Lookup'!$D$15,D803&lt;'Season Lookup'!$D$16),"Spring",IF(AND(D803&gt;='Season Lookup'!$D$16,D803&lt;'Season Lookup'!$D$17),"Summer",IF(AND(D803&gt;='Season Lookup'!$D$17,D803&lt;'Season Lookup'!$D$18),"Fall",IF(OR(D803&gt;='Season Lookup'!$D$18,D803&lt;'Season Lookup'!$D$15),"Winter"))))</f>
        <v>Summer</v>
      </c>
      <c r="L803" s="3" t="str">
        <f>VLOOKUP(F803,'Season Lookup'!$A$1:$B$13,2,0)</f>
        <v>Summer</v>
      </c>
      <c r="M803" t="s">
        <v>82</v>
      </c>
      <c r="N803" t="s">
        <v>13</v>
      </c>
      <c r="O803" t="s">
        <v>23</v>
      </c>
      <c r="P803" t="str">
        <f t="shared" si="164"/>
        <v>Yes</v>
      </c>
      <c r="Q803" t="str">
        <f t="shared" si="165"/>
        <v>No</v>
      </c>
      <c r="R803" t="str">
        <f t="shared" si="166"/>
        <v>No</v>
      </c>
      <c r="S803">
        <v>250</v>
      </c>
      <c r="T803" t="s">
        <v>53</v>
      </c>
      <c r="V803" t="str">
        <f t="shared" si="167"/>
        <v>Non Intersection</v>
      </c>
      <c r="W803" t="s">
        <v>1515</v>
      </c>
      <c r="X803">
        <v>42.373255</v>
      </c>
      <c r="Y803">
        <v>-71.081523000000004</v>
      </c>
      <c r="Z803" t="s">
        <v>1516</v>
      </c>
    </row>
    <row r="804" spans="1:26">
      <c r="A804">
        <v>24549</v>
      </c>
      <c r="B804" s="1">
        <v>40380.722905092596</v>
      </c>
      <c r="C804" s="1">
        <f t="shared" si="156"/>
        <v>40179</v>
      </c>
      <c r="D804" s="4">
        <f t="shared" si="157"/>
        <v>0.55555555555555558</v>
      </c>
      <c r="E804" s="3">
        <f t="shared" si="158"/>
        <v>2010</v>
      </c>
      <c r="F804" s="3">
        <f t="shared" si="159"/>
        <v>7</v>
      </c>
      <c r="G804" s="3">
        <f t="shared" si="160"/>
        <v>21</v>
      </c>
      <c r="H804" s="3">
        <f t="shared" si="161"/>
        <v>17</v>
      </c>
      <c r="I804" s="3">
        <f t="shared" si="162"/>
        <v>20</v>
      </c>
      <c r="J804" s="3">
        <f t="shared" si="163"/>
        <v>4</v>
      </c>
      <c r="K804" s="3" t="str">
        <f>IF(AND(D804&gt;='Season Lookup'!$D$15,D804&lt;'Season Lookup'!$D$16),"Spring",IF(AND(D804&gt;='Season Lookup'!$D$16,D804&lt;'Season Lookup'!$D$17),"Summer",IF(AND(D804&gt;='Season Lookup'!$D$17,D804&lt;'Season Lookup'!$D$18),"Fall",IF(OR(D804&gt;='Season Lookup'!$D$18,D804&lt;'Season Lookup'!$D$15),"Winter"))))</f>
        <v>Summer</v>
      </c>
      <c r="L804" s="3" t="str">
        <f>VLOOKUP(F804,'Season Lookup'!$A$1:$B$13,2,0)</f>
        <v>Summer</v>
      </c>
      <c r="N804" t="s">
        <v>13</v>
      </c>
      <c r="O804" t="s">
        <v>132</v>
      </c>
      <c r="P804" t="str">
        <f t="shared" si="164"/>
        <v>Yes</v>
      </c>
      <c r="Q804" t="str">
        <f t="shared" si="165"/>
        <v>Yes</v>
      </c>
      <c r="R804" t="str">
        <f t="shared" si="166"/>
        <v>No</v>
      </c>
      <c r="S804">
        <v>689</v>
      </c>
      <c r="T804" t="s">
        <v>14</v>
      </c>
      <c r="V804" t="str">
        <f t="shared" si="167"/>
        <v>Non Intersection</v>
      </c>
      <c r="W804" t="s">
        <v>1517</v>
      </c>
      <c r="X804">
        <v>42.365977000000001</v>
      </c>
      <c r="Y804">
        <v>-71.104355999999996</v>
      </c>
      <c r="Z804" t="s">
        <v>1518</v>
      </c>
    </row>
    <row r="805" spans="1:26">
      <c r="A805">
        <v>24513</v>
      </c>
      <c r="B805" s="1">
        <v>40381.48609953704</v>
      </c>
      <c r="C805" s="1">
        <f t="shared" si="156"/>
        <v>40179</v>
      </c>
      <c r="D805" s="4">
        <f t="shared" si="157"/>
        <v>0.55833333333333335</v>
      </c>
      <c r="E805" s="3">
        <f t="shared" si="158"/>
        <v>2010</v>
      </c>
      <c r="F805" s="3">
        <f t="shared" si="159"/>
        <v>7</v>
      </c>
      <c r="G805" s="3">
        <f t="shared" si="160"/>
        <v>22</v>
      </c>
      <c r="H805" s="3">
        <f t="shared" si="161"/>
        <v>11</v>
      </c>
      <c r="I805" s="3">
        <f t="shared" si="162"/>
        <v>39</v>
      </c>
      <c r="J805" s="3">
        <f t="shared" si="163"/>
        <v>5</v>
      </c>
      <c r="K805" s="3" t="str">
        <f>IF(AND(D805&gt;='Season Lookup'!$D$15,D805&lt;'Season Lookup'!$D$16),"Spring",IF(AND(D805&gt;='Season Lookup'!$D$16,D805&lt;'Season Lookup'!$D$17),"Summer",IF(AND(D805&gt;='Season Lookup'!$D$17,D805&lt;'Season Lookup'!$D$18),"Fall",IF(OR(D805&gt;='Season Lookup'!$D$18,D805&lt;'Season Lookup'!$D$15),"Winter"))))</f>
        <v>Summer</v>
      </c>
      <c r="L805" s="3" t="str">
        <f>VLOOKUP(F805,'Season Lookup'!$A$1:$B$13,2,0)</f>
        <v>Summer</v>
      </c>
      <c r="M805" t="s">
        <v>78</v>
      </c>
      <c r="N805" t="s">
        <v>13</v>
      </c>
      <c r="O805" t="s">
        <v>23</v>
      </c>
      <c r="P805" t="str">
        <f t="shared" si="164"/>
        <v>Yes</v>
      </c>
      <c r="Q805" t="str">
        <f t="shared" si="165"/>
        <v>No</v>
      </c>
      <c r="R805" t="str">
        <f t="shared" si="166"/>
        <v>No</v>
      </c>
      <c r="S805">
        <v>679</v>
      </c>
      <c r="T805" t="s">
        <v>186</v>
      </c>
      <c r="U805" t="s">
        <v>413</v>
      </c>
      <c r="V805" t="str">
        <f t="shared" si="167"/>
        <v>Non Intersection</v>
      </c>
      <c r="W805" t="s">
        <v>1335</v>
      </c>
      <c r="X805">
        <v>42.390376000000003</v>
      </c>
      <c r="Y805">
        <v>-71.150384000000003</v>
      </c>
      <c r="Z805" t="s">
        <v>1336</v>
      </c>
    </row>
    <row r="806" spans="1:26">
      <c r="A806">
        <v>24514</v>
      </c>
      <c r="B806" s="1">
        <v>40381.694444444445</v>
      </c>
      <c r="C806" s="1">
        <f t="shared" si="156"/>
        <v>40179</v>
      </c>
      <c r="D806" s="4">
        <f t="shared" si="157"/>
        <v>0.55833333333333335</v>
      </c>
      <c r="E806" s="3">
        <f t="shared" si="158"/>
        <v>2010</v>
      </c>
      <c r="F806" s="3">
        <f t="shared" si="159"/>
        <v>7</v>
      </c>
      <c r="G806" s="3">
        <f t="shared" si="160"/>
        <v>22</v>
      </c>
      <c r="H806" s="3">
        <f t="shared" si="161"/>
        <v>16</v>
      </c>
      <c r="I806" s="3">
        <f t="shared" si="162"/>
        <v>40</v>
      </c>
      <c r="J806" s="3">
        <f t="shared" si="163"/>
        <v>5</v>
      </c>
      <c r="K806" s="3" t="str">
        <f>IF(AND(D806&gt;='Season Lookup'!$D$15,D806&lt;'Season Lookup'!$D$16),"Spring",IF(AND(D806&gt;='Season Lookup'!$D$16,D806&lt;'Season Lookup'!$D$17),"Summer",IF(AND(D806&gt;='Season Lookup'!$D$17,D806&lt;'Season Lookup'!$D$18),"Fall",IF(OR(D806&gt;='Season Lookup'!$D$18,D806&lt;'Season Lookup'!$D$15),"Winter"))))</f>
        <v>Summer</v>
      </c>
      <c r="L806" s="3" t="str">
        <f>VLOOKUP(F806,'Season Lookup'!$A$1:$B$13,2,0)</f>
        <v>Summer</v>
      </c>
      <c r="M806" t="s">
        <v>78</v>
      </c>
      <c r="N806" t="s">
        <v>13</v>
      </c>
      <c r="O806" t="s">
        <v>23</v>
      </c>
      <c r="P806" t="str">
        <f t="shared" si="164"/>
        <v>Yes</v>
      </c>
      <c r="Q806" t="str">
        <f t="shared" si="165"/>
        <v>No</v>
      </c>
      <c r="R806" t="str">
        <f t="shared" si="166"/>
        <v>No</v>
      </c>
      <c r="T806" t="s">
        <v>74</v>
      </c>
      <c r="V806" t="str">
        <f t="shared" si="167"/>
        <v>Intersection</v>
      </c>
      <c r="W806" t="s">
        <v>1519</v>
      </c>
      <c r="X806">
        <v>0</v>
      </c>
      <c r="Y806">
        <v>0</v>
      </c>
      <c r="Z806" t="s">
        <v>81</v>
      </c>
    </row>
    <row r="807" spans="1:26">
      <c r="A807">
        <v>24527</v>
      </c>
      <c r="B807" s="1">
        <v>40381.747916666667</v>
      </c>
      <c r="C807" s="1">
        <f t="shared" si="156"/>
        <v>40179</v>
      </c>
      <c r="D807" s="4">
        <f t="shared" si="157"/>
        <v>0.55833333333333335</v>
      </c>
      <c r="E807" s="3">
        <f t="shared" si="158"/>
        <v>2010</v>
      </c>
      <c r="F807" s="3">
        <f t="shared" si="159"/>
        <v>7</v>
      </c>
      <c r="G807" s="3">
        <f t="shared" si="160"/>
        <v>22</v>
      </c>
      <c r="H807" s="3">
        <f t="shared" si="161"/>
        <v>17</v>
      </c>
      <c r="I807" s="3">
        <f t="shared" si="162"/>
        <v>57</v>
      </c>
      <c r="J807" s="3">
        <f t="shared" si="163"/>
        <v>5</v>
      </c>
      <c r="K807" s="3" t="str">
        <f>IF(AND(D807&gt;='Season Lookup'!$D$15,D807&lt;'Season Lookup'!$D$16),"Spring",IF(AND(D807&gt;='Season Lookup'!$D$16,D807&lt;'Season Lookup'!$D$17),"Summer",IF(AND(D807&gt;='Season Lookup'!$D$17,D807&lt;'Season Lookup'!$D$18),"Fall",IF(OR(D807&gt;='Season Lookup'!$D$18,D807&lt;'Season Lookup'!$D$15),"Winter"))))</f>
        <v>Summer</v>
      </c>
      <c r="L807" s="3" t="str">
        <f>VLOOKUP(F807,'Season Lookup'!$A$1:$B$13,2,0)</f>
        <v>Summer</v>
      </c>
      <c r="M807" t="s">
        <v>78</v>
      </c>
      <c r="N807" t="s">
        <v>13</v>
      </c>
      <c r="O807" t="s">
        <v>13</v>
      </c>
      <c r="P807" t="str">
        <f t="shared" si="164"/>
        <v>Yes</v>
      </c>
      <c r="Q807" t="str">
        <f t="shared" si="165"/>
        <v>No</v>
      </c>
      <c r="R807" t="str">
        <f t="shared" si="166"/>
        <v>No</v>
      </c>
      <c r="T807" t="s">
        <v>185</v>
      </c>
      <c r="U807" t="s">
        <v>252</v>
      </c>
      <c r="V807" t="str">
        <f t="shared" si="167"/>
        <v>Intersection</v>
      </c>
      <c r="W807" t="s">
        <v>1460</v>
      </c>
      <c r="X807">
        <v>42.385522999999999</v>
      </c>
      <c r="Y807">
        <v>-71.132216999999997</v>
      </c>
      <c r="Z807" t="s">
        <v>1461</v>
      </c>
    </row>
    <row r="808" spans="1:26">
      <c r="A808">
        <v>24515</v>
      </c>
      <c r="B808" s="1">
        <v>40382.61109953704</v>
      </c>
      <c r="C808" s="1">
        <f t="shared" si="156"/>
        <v>40179</v>
      </c>
      <c r="D808" s="4">
        <f t="shared" si="157"/>
        <v>0.56111111111111112</v>
      </c>
      <c r="E808" s="3">
        <f t="shared" si="158"/>
        <v>2010</v>
      </c>
      <c r="F808" s="3">
        <f t="shared" si="159"/>
        <v>7</v>
      </c>
      <c r="G808" s="3">
        <f t="shared" si="160"/>
        <v>23</v>
      </c>
      <c r="H808" s="3">
        <f t="shared" si="161"/>
        <v>14</v>
      </c>
      <c r="I808" s="3">
        <f t="shared" si="162"/>
        <v>39</v>
      </c>
      <c r="J808" s="3">
        <f t="shared" si="163"/>
        <v>6</v>
      </c>
      <c r="K808" s="3" t="str">
        <f>IF(AND(D808&gt;='Season Lookup'!$D$15,D808&lt;'Season Lookup'!$D$16),"Spring",IF(AND(D808&gt;='Season Lookup'!$D$16,D808&lt;'Season Lookup'!$D$17),"Summer",IF(AND(D808&gt;='Season Lookup'!$D$17,D808&lt;'Season Lookup'!$D$18),"Fall",IF(OR(D808&gt;='Season Lookup'!$D$18,D808&lt;'Season Lookup'!$D$15),"Winter"))))</f>
        <v>Summer</v>
      </c>
      <c r="L808" s="3" t="str">
        <f>VLOOKUP(F808,'Season Lookup'!$A$1:$B$13,2,0)</f>
        <v>Summer</v>
      </c>
      <c r="M808" t="s">
        <v>12</v>
      </c>
      <c r="N808" t="s">
        <v>13</v>
      </c>
      <c r="O808" t="s">
        <v>13</v>
      </c>
      <c r="P808" t="str">
        <f t="shared" si="164"/>
        <v>Yes</v>
      </c>
      <c r="Q808" t="str">
        <f t="shared" si="165"/>
        <v>No</v>
      </c>
      <c r="R808" t="str">
        <f t="shared" si="166"/>
        <v>No</v>
      </c>
      <c r="T808" t="s">
        <v>19</v>
      </c>
      <c r="U808" t="s">
        <v>1520</v>
      </c>
      <c r="V808" t="str">
        <f t="shared" si="167"/>
        <v>Intersection</v>
      </c>
      <c r="W808" t="s">
        <v>1521</v>
      </c>
      <c r="X808">
        <v>42.373893000000002</v>
      </c>
      <c r="Y808">
        <v>-71.102107000000004</v>
      </c>
      <c r="Z808" t="s">
        <v>1522</v>
      </c>
    </row>
    <row r="809" spans="1:26">
      <c r="A809">
        <v>24516</v>
      </c>
      <c r="B809" s="1">
        <v>40382.715277777781</v>
      </c>
      <c r="C809" s="1">
        <f t="shared" si="156"/>
        <v>40179</v>
      </c>
      <c r="D809" s="4">
        <f t="shared" si="157"/>
        <v>0.56111111111111112</v>
      </c>
      <c r="E809" s="3">
        <f t="shared" si="158"/>
        <v>2010</v>
      </c>
      <c r="F809" s="3">
        <f t="shared" si="159"/>
        <v>7</v>
      </c>
      <c r="G809" s="3">
        <f t="shared" si="160"/>
        <v>23</v>
      </c>
      <c r="H809" s="3">
        <f t="shared" si="161"/>
        <v>17</v>
      </c>
      <c r="I809" s="3">
        <f t="shared" si="162"/>
        <v>10</v>
      </c>
      <c r="J809" s="3">
        <f t="shared" si="163"/>
        <v>6</v>
      </c>
      <c r="K809" s="3" t="str">
        <f>IF(AND(D809&gt;='Season Lookup'!$D$15,D809&lt;'Season Lookup'!$D$16),"Spring",IF(AND(D809&gt;='Season Lookup'!$D$16,D809&lt;'Season Lookup'!$D$17),"Summer",IF(AND(D809&gt;='Season Lookup'!$D$17,D809&lt;'Season Lookup'!$D$18),"Fall",IF(OR(D809&gt;='Season Lookup'!$D$18,D809&lt;'Season Lookup'!$D$15),"Winter"))))</f>
        <v>Summer</v>
      </c>
      <c r="L809" s="3" t="str">
        <f>VLOOKUP(F809,'Season Lookup'!$A$1:$B$13,2,0)</f>
        <v>Summer</v>
      </c>
      <c r="M809" t="s">
        <v>12</v>
      </c>
      <c r="N809" t="s">
        <v>13</v>
      </c>
      <c r="O809" t="s">
        <v>13</v>
      </c>
      <c r="P809" t="str">
        <f t="shared" si="164"/>
        <v>Yes</v>
      </c>
      <c r="Q809" t="str">
        <f t="shared" si="165"/>
        <v>No</v>
      </c>
      <c r="R809" t="str">
        <f t="shared" si="166"/>
        <v>No</v>
      </c>
      <c r="T809" t="s">
        <v>379</v>
      </c>
      <c r="U809" t="s">
        <v>261</v>
      </c>
      <c r="V809" t="str">
        <f t="shared" si="167"/>
        <v>Intersection</v>
      </c>
      <c r="W809" t="s">
        <v>1523</v>
      </c>
      <c r="X809">
        <v>42.370144000000003</v>
      </c>
      <c r="Y809">
        <v>-71.078750999999997</v>
      </c>
      <c r="Z809" t="s">
        <v>1524</v>
      </c>
    </row>
    <row r="810" spans="1:26">
      <c r="A810">
        <v>24530</v>
      </c>
      <c r="B810" s="1">
        <v>40382.583333333336</v>
      </c>
      <c r="C810" s="1">
        <f t="shared" si="156"/>
        <v>40179</v>
      </c>
      <c r="D810" s="4">
        <f t="shared" si="157"/>
        <v>0.56111111111111112</v>
      </c>
      <c r="E810" s="3">
        <f t="shared" si="158"/>
        <v>2010</v>
      </c>
      <c r="F810" s="3">
        <f t="shared" si="159"/>
        <v>7</v>
      </c>
      <c r="G810" s="3">
        <f t="shared" si="160"/>
        <v>23</v>
      </c>
      <c r="H810" s="3">
        <f t="shared" si="161"/>
        <v>14</v>
      </c>
      <c r="I810" s="3">
        <f t="shared" si="162"/>
        <v>0</v>
      </c>
      <c r="J810" s="3">
        <f t="shared" si="163"/>
        <v>6</v>
      </c>
      <c r="K810" s="3" t="str">
        <f>IF(AND(D810&gt;='Season Lookup'!$D$15,D810&lt;'Season Lookup'!$D$16),"Spring",IF(AND(D810&gt;='Season Lookup'!$D$16,D810&lt;'Season Lookup'!$D$17),"Summer",IF(AND(D810&gt;='Season Lookup'!$D$17,D810&lt;'Season Lookup'!$D$18),"Fall",IF(OR(D810&gt;='Season Lookup'!$D$18,D810&lt;'Season Lookup'!$D$15),"Winter"))))</f>
        <v>Summer</v>
      </c>
      <c r="L810" s="3" t="str">
        <f>VLOOKUP(F810,'Season Lookup'!$A$1:$B$13,2,0)</f>
        <v>Summer</v>
      </c>
      <c r="M810" t="s">
        <v>12</v>
      </c>
      <c r="N810" t="s">
        <v>13</v>
      </c>
      <c r="O810" t="s">
        <v>13</v>
      </c>
      <c r="P810" t="str">
        <f t="shared" si="164"/>
        <v>Yes</v>
      </c>
      <c r="Q810" t="str">
        <f t="shared" si="165"/>
        <v>No</v>
      </c>
      <c r="R810" t="str">
        <f t="shared" si="166"/>
        <v>No</v>
      </c>
      <c r="T810" t="s">
        <v>198</v>
      </c>
      <c r="U810" t="s">
        <v>1525</v>
      </c>
      <c r="V810" t="str">
        <f t="shared" si="167"/>
        <v>Intersection</v>
      </c>
      <c r="W810" t="s">
        <v>1526</v>
      </c>
      <c r="X810">
        <v>42.374851999999997</v>
      </c>
      <c r="Y810">
        <v>-71.133044999999996</v>
      </c>
      <c r="Z810" t="s">
        <v>1527</v>
      </c>
    </row>
    <row r="811" spans="1:26">
      <c r="A811">
        <v>24517</v>
      </c>
      <c r="B811" s="1">
        <v>40383.538194444445</v>
      </c>
      <c r="C811" s="1">
        <f t="shared" si="156"/>
        <v>40179</v>
      </c>
      <c r="D811" s="4">
        <f t="shared" si="157"/>
        <v>0.56388888888888888</v>
      </c>
      <c r="E811" s="3">
        <f t="shared" si="158"/>
        <v>2010</v>
      </c>
      <c r="F811" s="3">
        <f t="shared" si="159"/>
        <v>7</v>
      </c>
      <c r="G811" s="3">
        <f t="shared" si="160"/>
        <v>24</v>
      </c>
      <c r="H811" s="3">
        <f t="shared" si="161"/>
        <v>12</v>
      </c>
      <c r="I811" s="3">
        <f t="shared" si="162"/>
        <v>55</v>
      </c>
      <c r="J811" s="3">
        <f t="shared" si="163"/>
        <v>7</v>
      </c>
      <c r="K811" s="3" t="str">
        <f>IF(AND(D811&gt;='Season Lookup'!$D$15,D811&lt;'Season Lookup'!$D$16),"Spring",IF(AND(D811&gt;='Season Lookup'!$D$16,D811&lt;'Season Lookup'!$D$17),"Summer",IF(AND(D811&gt;='Season Lookup'!$D$17,D811&lt;'Season Lookup'!$D$18),"Fall",IF(OR(D811&gt;='Season Lookup'!$D$18,D811&lt;'Season Lookup'!$D$15),"Winter"))))</f>
        <v>Summer</v>
      </c>
      <c r="L811" s="3" t="str">
        <f>VLOOKUP(F811,'Season Lookup'!$A$1:$B$13,2,0)</f>
        <v>Summer</v>
      </c>
      <c r="M811" t="s">
        <v>31</v>
      </c>
      <c r="N811" t="s">
        <v>13</v>
      </c>
      <c r="O811" t="s">
        <v>23</v>
      </c>
      <c r="P811" t="str">
        <f t="shared" si="164"/>
        <v>Yes</v>
      </c>
      <c r="Q811" t="str">
        <f t="shared" si="165"/>
        <v>No</v>
      </c>
      <c r="R811" t="str">
        <f t="shared" si="166"/>
        <v>No</v>
      </c>
      <c r="S811">
        <v>625</v>
      </c>
      <c r="T811" t="s">
        <v>14</v>
      </c>
      <c r="V811" t="str">
        <f t="shared" si="167"/>
        <v>Non Intersection</v>
      </c>
      <c r="W811" t="s">
        <v>1528</v>
      </c>
      <c r="X811">
        <v>42.365454999999997</v>
      </c>
      <c r="Y811">
        <v>-71.103483999999995</v>
      </c>
      <c r="Z811" t="s">
        <v>1529</v>
      </c>
    </row>
    <row r="812" spans="1:26">
      <c r="A812">
        <v>24518</v>
      </c>
      <c r="B812" s="1">
        <v>40383.576388888891</v>
      </c>
      <c r="C812" s="1">
        <f t="shared" si="156"/>
        <v>40179</v>
      </c>
      <c r="D812" s="4">
        <f t="shared" si="157"/>
        <v>0.56388888888888888</v>
      </c>
      <c r="E812" s="3">
        <f t="shared" si="158"/>
        <v>2010</v>
      </c>
      <c r="F812" s="3">
        <f t="shared" si="159"/>
        <v>7</v>
      </c>
      <c r="G812" s="3">
        <f t="shared" si="160"/>
        <v>24</v>
      </c>
      <c r="H812" s="3">
        <f t="shared" si="161"/>
        <v>13</v>
      </c>
      <c r="I812" s="3">
        <f t="shared" si="162"/>
        <v>50</v>
      </c>
      <c r="J812" s="3">
        <f t="shared" si="163"/>
        <v>7</v>
      </c>
      <c r="K812" s="3" t="str">
        <f>IF(AND(D812&gt;='Season Lookup'!$D$15,D812&lt;'Season Lookup'!$D$16),"Spring",IF(AND(D812&gt;='Season Lookup'!$D$16,D812&lt;'Season Lookup'!$D$17),"Summer",IF(AND(D812&gt;='Season Lookup'!$D$17,D812&lt;'Season Lookup'!$D$18),"Fall",IF(OR(D812&gt;='Season Lookup'!$D$18,D812&lt;'Season Lookup'!$D$15),"Winter"))))</f>
        <v>Summer</v>
      </c>
      <c r="L812" s="3" t="str">
        <f>VLOOKUP(F812,'Season Lookup'!$A$1:$B$13,2,0)</f>
        <v>Summer</v>
      </c>
      <c r="M812" t="s">
        <v>31</v>
      </c>
      <c r="N812" t="s">
        <v>13</v>
      </c>
      <c r="O812" t="s">
        <v>549</v>
      </c>
      <c r="P812" t="str">
        <f t="shared" si="164"/>
        <v>Yes</v>
      </c>
      <c r="Q812" t="str">
        <f t="shared" si="165"/>
        <v>No</v>
      </c>
      <c r="R812" t="str">
        <f t="shared" si="166"/>
        <v>No</v>
      </c>
      <c r="S812">
        <v>2615</v>
      </c>
      <c r="T812" t="s">
        <v>14</v>
      </c>
      <c r="V812" t="str">
        <f t="shared" si="167"/>
        <v>Non Intersection</v>
      </c>
      <c r="W812" t="s">
        <v>1530</v>
      </c>
      <c r="X812">
        <v>42.401023000000002</v>
      </c>
      <c r="Y812">
        <v>-71.135315000000006</v>
      </c>
      <c r="Z812" t="s">
        <v>1531</v>
      </c>
    </row>
    <row r="813" spans="1:26">
      <c r="A813">
        <v>24519</v>
      </c>
      <c r="B813" s="1">
        <v>40383.76734953704</v>
      </c>
      <c r="C813" s="1">
        <f t="shared" si="156"/>
        <v>40179</v>
      </c>
      <c r="D813" s="4">
        <f t="shared" si="157"/>
        <v>0.56388888888888888</v>
      </c>
      <c r="E813" s="3">
        <f t="shared" si="158"/>
        <v>2010</v>
      </c>
      <c r="F813" s="3">
        <f t="shared" si="159"/>
        <v>7</v>
      </c>
      <c r="G813" s="3">
        <f t="shared" si="160"/>
        <v>24</v>
      </c>
      <c r="H813" s="3">
        <f t="shared" si="161"/>
        <v>18</v>
      </c>
      <c r="I813" s="3">
        <f t="shared" si="162"/>
        <v>24</v>
      </c>
      <c r="J813" s="3">
        <f t="shared" si="163"/>
        <v>7</v>
      </c>
      <c r="K813" s="3" t="str">
        <f>IF(AND(D813&gt;='Season Lookup'!$D$15,D813&lt;'Season Lookup'!$D$16),"Spring",IF(AND(D813&gt;='Season Lookup'!$D$16,D813&lt;'Season Lookup'!$D$17),"Summer",IF(AND(D813&gt;='Season Lookup'!$D$17,D813&lt;'Season Lookup'!$D$18),"Fall",IF(OR(D813&gt;='Season Lookup'!$D$18,D813&lt;'Season Lookup'!$D$15),"Winter"))))</f>
        <v>Summer</v>
      </c>
      <c r="L813" s="3" t="str">
        <f>VLOOKUP(F813,'Season Lookup'!$A$1:$B$13,2,0)</f>
        <v>Summer</v>
      </c>
      <c r="M813" t="s">
        <v>31</v>
      </c>
      <c r="N813" t="s">
        <v>13</v>
      </c>
      <c r="O813" t="s">
        <v>13</v>
      </c>
      <c r="P813" t="str">
        <f t="shared" si="164"/>
        <v>Yes</v>
      </c>
      <c r="Q813" t="str">
        <f t="shared" si="165"/>
        <v>No</v>
      </c>
      <c r="R813" t="str">
        <f t="shared" si="166"/>
        <v>No</v>
      </c>
      <c r="T813" t="s">
        <v>209</v>
      </c>
      <c r="U813" t="s">
        <v>760</v>
      </c>
      <c r="V813" t="str">
        <f t="shared" si="167"/>
        <v>Intersection</v>
      </c>
      <c r="W813" t="s">
        <v>1532</v>
      </c>
      <c r="X813">
        <v>42.366591999999997</v>
      </c>
      <c r="Y813">
        <v>-71.088200000000001</v>
      </c>
      <c r="Z813" t="s">
        <v>762</v>
      </c>
    </row>
    <row r="814" spans="1:26">
      <c r="A814">
        <v>24524</v>
      </c>
      <c r="B814" s="1">
        <v>40383.916655092595</v>
      </c>
      <c r="C814" s="1">
        <f t="shared" si="156"/>
        <v>40179</v>
      </c>
      <c r="D814" s="4">
        <f t="shared" si="157"/>
        <v>0.56388888888888888</v>
      </c>
      <c r="E814" s="3">
        <f t="shared" si="158"/>
        <v>2010</v>
      </c>
      <c r="F814" s="3">
        <f t="shared" si="159"/>
        <v>7</v>
      </c>
      <c r="G814" s="3">
        <f t="shared" si="160"/>
        <v>24</v>
      </c>
      <c r="H814" s="3">
        <f t="shared" si="161"/>
        <v>21</v>
      </c>
      <c r="I814" s="3">
        <f t="shared" si="162"/>
        <v>59</v>
      </c>
      <c r="J814" s="3">
        <f t="shared" si="163"/>
        <v>7</v>
      </c>
      <c r="K814" s="3" t="str">
        <f>IF(AND(D814&gt;='Season Lookup'!$D$15,D814&lt;'Season Lookup'!$D$16),"Spring",IF(AND(D814&gt;='Season Lookup'!$D$16,D814&lt;'Season Lookup'!$D$17),"Summer",IF(AND(D814&gt;='Season Lookup'!$D$17,D814&lt;'Season Lookup'!$D$18),"Fall",IF(OR(D814&gt;='Season Lookup'!$D$18,D814&lt;'Season Lookup'!$D$15),"Winter"))))</f>
        <v>Summer</v>
      </c>
      <c r="L814" s="3" t="str">
        <f>VLOOKUP(F814,'Season Lookup'!$A$1:$B$13,2,0)</f>
        <v>Summer</v>
      </c>
      <c r="M814" t="s">
        <v>31</v>
      </c>
      <c r="N814" t="s">
        <v>13</v>
      </c>
      <c r="O814" t="s">
        <v>23</v>
      </c>
      <c r="P814" t="str">
        <f t="shared" si="164"/>
        <v>Yes</v>
      </c>
      <c r="Q814" t="str">
        <f t="shared" si="165"/>
        <v>No</v>
      </c>
      <c r="R814" t="str">
        <f t="shared" si="166"/>
        <v>No</v>
      </c>
      <c r="T814" t="s">
        <v>1533</v>
      </c>
      <c r="U814" t="s">
        <v>70</v>
      </c>
      <c r="V814" t="str">
        <f t="shared" si="167"/>
        <v>Intersection</v>
      </c>
      <c r="W814" t="s">
        <v>1534</v>
      </c>
      <c r="X814">
        <v>42.360861999999997</v>
      </c>
      <c r="Y814">
        <v>-71.106797</v>
      </c>
      <c r="Z814" t="s">
        <v>1535</v>
      </c>
    </row>
    <row r="815" spans="1:26">
      <c r="A815">
        <v>24528</v>
      </c>
      <c r="B815" s="1">
        <v>40383.284710648149</v>
      </c>
      <c r="C815" s="1">
        <f t="shared" si="156"/>
        <v>40179</v>
      </c>
      <c r="D815" s="4">
        <f t="shared" si="157"/>
        <v>0.56388888888888888</v>
      </c>
      <c r="E815" s="3">
        <f t="shared" si="158"/>
        <v>2010</v>
      </c>
      <c r="F815" s="3">
        <f t="shared" si="159"/>
        <v>7</v>
      </c>
      <c r="G815" s="3">
        <f t="shared" si="160"/>
        <v>24</v>
      </c>
      <c r="H815" s="3">
        <f t="shared" si="161"/>
        <v>6</v>
      </c>
      <c r="I815" s="3">
        <f t="shared" si="162"/>
        <v>49</v>
      </c>
      <c r="J815" s="3">
        <f t="shared" si="163"/>
        <v>7</v>
      </c>
      <c r="K815" s="3" t="str">
        <f>IF(AND(D815&gt;='Season Lookup'!$D$15,D815&lt;'Season Lookup'!$D$16),"Spring",IF(AND(D815&gt;='Season Lookup'!$D$16,D815&lt;'Season Lookup'!$D$17),"Summer",IF(AND(D815&gt;='Season Lookup'!$D$17,D815&lt;'Season Lookup'!$D$18),"Fall",IF(OR(D815&gt;='Season Lookup'!$D$18,D815&lt;'Season Lookup'!$D$15),"Winter"))))</f>
        <v>Summer</v>
      </c>
      <c r="L815" s="3" t="str">
        <f>VLOOKUP(F815,'Season Lookup'!$A$1:$B$13,2,0)</f>
        <v>Summer</v>
      </c>
      <c r="M815" t="s">
        <v>31</v>
      </c>
      <c r="N815" t="s">
        <v>13</v>
      </c>
      <c r="O815" t="s">
        <v>13</v>
      </c>
      <c r="P815" t="str">
        <f t="shared" si="164"/>
        <v>Yes</v>
      </c>
      <c r="Q815" t="str">
        <f t="shared" si="165"/>
        <v>No</v>
      </c>
      <c r="R815" t="str">
        <f t="shared" si="166"/>
        <v>No</v>
      </c>
      <c r="S815">
        <v>1</v>
      </c>
      <c r="T815" t="s">
        <v>501</v>
      </c>
      <c r="V815" t="str">
        <f t="shared" si="167"/>
        <v>Non Intersection</v>
      </c>
      <c r="W815" t="s">
        <v>1536</v>
      </c>
      <c r="X815">
        <v>42.383797999999999</v>
      </c>
      <c r="Y815">
        <v>-71.119365000000002</v>
      </c>
      <c r="Z815" t="s">
        <v>1537</v>
      </c>
    </row>
    <row r="816" spans="1:26">
      <c r="A816">
        <v>24520</v>
      </c>
      <c r="B816" s="1">
        <v>40385.416655092595</v>
      </c>
      <c r="C816" s="1">
        <f t="shared" si="156"/>
        <v>40179</v>
      </c>
      <c r="D816" s="4">
        <f t="shared" si="157"/>
        <v>0.56944444444444442</v>
      </c>
      <c r="E816" s="3">
        <f t="shared" si="158"/>
        <v>2010</v>
      </c>
      <c r="F816" s="3">
        <f t="shared" si="159"/>
        <v>7</v>
      </c>
      <c r="G816" s="3">
        <f t="shared" si="160"/>
        <v>26</v>
      </c>
      <c r="H816" s="3">
        <f t="shared" si="161"/>
        <v>9</v>
      </c>
      <c r="I816" s="3">
        <f t="shared" si="162"/>
        <v>59</v>
      </c>
      <c r="J816" s="3">
        <f t="shared" si="163"/>
        <v>2</v>
      </c>
      <c r="K816" s="3" t="str">
        <f>IF(AND(D816&gt;='Season Lookup'!$D$15,D816&lt;'Season Lookup'!$D$16),"Spring",IF(AND(D816&gt;='Season Lookup'!$D$16,D816&lt;'Season Lookup'!$D$17),"Summer",IF(AND(D816&gt;='Season Lookup'!$D$17,D816&lt;'Season Lookup'!$D$18),"Fall",IF(OR(D816&gt;='Season Lookup'!$D$18,D816&lt;'Season Lookup'!$D$15),"Winter"))))</f>
        <v>Summer</v>
      </c>
      <c r="L816" s="3" t="str">
        <f>VLOOKUP(F816,'Season Lookup'!$A$1:$B$13,2,0)</f>
        <v>Summer</v>
      </c>
      <c r="M816" t="s">
        <v>56</v>
      </c>
      <c r="N816" t="s">
        <v>13</v>
      </c>
      <c r="O816" t="s">
        <v>23</v>
      </c>
      <c r="P816" t="str">
        <f t="shared" si="164"/>
        <v>Yes</v>
      </c>
      <c r="Q816" t="str">
        <f t="shared" si="165"/>
        <v>No</v>
      </c>
      <c r="R816" t="str">
        <f t="shared" si="166"/>
        <v>No</v>
      </c>
      <c r="T816" t="s">
        <v>745</v>
      </c>
      <c r="U816" t="s">
        <v>100</v>
      </c>
      <c r="V816" t="str">
        <f t="shared" si="167"/>
        <v>Intersection</v>
      </c>
      <c r="W816" t="s">
        <v>1538</v>
      </c>
      <c r="X816">
        <v>42.366483000000002</v>
      </c>
      <c r="Y816">
        <v>-71.100414999999998</v>
      </c>
      <c r="Z816" t="s">
        <v>1539</v>
      </c>
    </row>
    <row r="817" spans="1:26">
      <c r="A817">
        <v>24521</v>
      </c>
      <c r="B817" s="1">
        <v>40385.458333333336</v>
      </c>
      <c r="C817" s="1">
        <f t="shared" si="156"/>
        <v>40179</v>
      </c>
      <c r="D817" s="4">
        <f t="shared" si="157"/>
        <v>0.56944444444444442</v>
      </c>
      <c r="E817" s="3">
        <f t="shared" si="158"/>
        <v>2010</v>
      </c>
      <c r="F817" s="3">
        <f t="shared" si="159"/>
        <v>7</v>
      </c>
      <c r="G817" s="3">
        <f t="shared" si="160"/>
        <v>26</v>
      </c>
      <c r="H817" s="3">
        <f t="shared" si="161"/>
        <v>11</v>
      </c>
      <c r="I817" s="3">
        <f t="shared" si="162"/>
        <v>0</v>
      </c>
      <c r="J817" s="3">
        <f t="shared" si="163"/>
        <v>2</v>
      </c>
      <c r="K817" s="3" t="str">
        <f>IF(AND(D817&gt;='Season Lookup'!$D$15,D817&lt;'Season Lookup'!$D$16),"Spring",IF(AND(D817&gt;='Season Lookup'!$D$16,D817&lt;'Season Lookup'!$D$17),"Summer",IF(AND(D817&gt;='Season Lookup'!$D$17,D817&lt;'Season Lookup'!$D$18),"Fall",IF(OR(D817&gt;='Season Lookup'!$D$18,D817&lt;'Season Lookup'!$D$15),"Winter"))))</f>
        <v>Summer</v>
      </c>
      <c r="L817" s="3" t="str">
        <f>VLOOKUP(F817,'Season Lookup'!$A$1:$B$13,2,0)</f>
        <v>Summer</v>
      </c>
      <c r="M817" t="s">
        <v>56</v>
      </c>
      <c r="N817" t="s">
        <v>13</v>
      </c>
      <c r="O817" t="s">
        <v>13</v>
      </c>
      <c r="P817" t="str">
        <f t="shared" si="164"/>
        <v>Yes</v>
      </c>
      <c r="Q817" t="str">
        <f t="shared" si="165"/>
        <v>No</v>
      </c>
      <c r="R817" t="str">
        <f t="shared" si="166"/>
        <v>No</v>
      </c>
      <c r="T817" t="s">
        <v>27</v>
      </c>
      <c r="U817" t="s">
        <v>757</v>
      </c>
      <c r="V817" t="str">
        <f t="shared" si="167"/>
        <v>Intersection</v>
      </c>
      <c r="W817" t="s">
        <v>1405</v>
      </c>
      <c r="X817">
        <v>42.364404999999998</v>
      </c>
      <c r="Y817">
        <v>-71.114819999999995</v>
      </c>
      <c r="Z817" t="s">
        <v>1406</v>
      </c>
    </row>
    <row r="818" spans="1:26">
      <c r="A818">
        <v>24525</v>
      </c>
      <c r="B818" s="1">
        <v>40385.73609953704</v>
      </c>
      <c r="C818" s="1">
        <f t="shared" si="156"/>
        <v>40179</v>
      </c>
      <c r="D818" s="4">
        <f t="shared" si="157"/>
        <v>0.56944444444444442</v>
      </c>
      <c r="E818" s="3">
        <f t="shared" si="158"/>
        <v>2010</v>
      </c>
      <c r="F818" s="3">
        <f t="shared" si="159"/>
        <v>7</v>
      </c>
      <c r="G818" s="3">
        <f t="shared" si="160"/>
        <v>26</v>
      </c>
      <c r="H818" s="3">
        <f t="shared" si="161"/>
        <v>17</v>
      </c>
      <c r="I818" s="3">
        <f t="shared" si="162"/>
        <v>39</v>
      </c>
      <c r="J818" s="3">
        <f t="shared" si="163"/>
        <v>2</v>
      </c>
      <c r="K818" s="3" t="str">
        <f>IF(AND(D818&gt;='Season Lookup'!$D$15,D818&lt;'Season Lookup'!$D$16),"Spring",IF(AND(D818&gt;='Season Lookup'!$D$16,D818&lt;'Season Lookup'!$D$17),"Summer",IF(AND(D818&gt;='Season Lookup'!$D$17,D818&lt;'Season Lookup'!$D$18),"Fall",IF(OR(D818&gt;='Season Lookup'!$D$18,D818&lt;'Season Lookup'!$D$15),"Winter"))))</f>
        <v>Summer</v>
      </c>
      <c r="L818" s="3" t="str">
        <f>VLOOKUP(F818,'Season Lookup'!$A$1:$B$13,2,0)</f>
        <v>Summer</v>
      </c>
      <c r="M818" t="s">
        <v>56</v>
      </c>
      <c r="N818" t="s">
        <v>13</v>
      </c>
      <c r="O818" t="s">
        <v>13</v>
      </c>
      <c r="P818" t="str">
        <f t="shared" si="164"/>
        <v>Yes</v>
      </c>
      <c r="Q818" t="str">
        <f t="shared" si="165"/>
        <v>No</v>
      </c>
      <c r="R818" t="str">
        <f t="shared" si="166"/>
        <v>No</v>
      </c>
      <c r="T818" t="s">
        <v>1502</v>
      </c>
      <c r="U818" t="s">
        <v>20</v>
      </c>
      <c r="V818" t="str">
        <f t="shared" si="167"/>
        <v>Intersection</v>
      </c>
      <c r="W818" t="s">
        <v>1540</v>
      </c>
      <c r="X818">
        <v>42.371927999999997</v>
      </c>
      <c r="Y818">
        <v>-71.081327999999999</v>
      </c>
      <c r="Z818" t="s">
        <v>1541</v>
      </c>
    </row>
    <row r="819" spans="1:26">
      <c r="A819">
        <v>24531</v>
      </c>
      <c r="B819" s="1">
        <v>40385.559710648151</v>
      </c>
      <c r="C819" s="1">
        <f t="shared" si="156"/>
        <v>40179</v>
      </c>
      <c r="D819" s="4">
        <f t="shared" si="157"/>
        <v>0.56944444444444442</v>
      </c>
      <c r="E819" s="3">
        <f t="shared" si="158"/>
        <v>2010</v>
      </c>
      <c r="F819" s="3">
        <f t="shared" si="159"/>
        <v>7</v>
      </c>
      <c r="G819" s="3">
        <f t="shared" si="160"/>
        <v>26</v>
      </c>
      <c r="H819" s="3">
        <f t="shared" si="161"/>
        <v>13</v>
      </c>
      <c r="I819" s="3">
        <f t="shared" si="162"/>
        <v>25</v>
      </c>
      <c r="J819" s="3">
        <f t="shared" si="163"/>
        <v>2</v>
      </c>
      <c r="K819" s="3" t="str">
        <f>IF(AND(D819&gt;='Season Lookup'!$D$15,D819&lt;'Season Lookup'!$D$16),"Spring",IF(AND(D819&gt;='Season Lookup'!$D$16,D819&lt;'Season Lookup'!$D$17),"Summer",IF(AND(D819&gt;='Season Lookup'!$D$17,D819&lt;'Season Lookup'!$D$18),"Fall",IF(OR(D819&gt;='Season Lookup'!$D$18,D819&lt;'Season Lookup'!$D$15),"Winter"))))</f>
        <v>Summer</v>
      </c>
      <c r="L819" s="3" t="str">
        <f>VLOOKUP(F819,'Season Lookup'!$A$1:$B$13,2,0)</f>
        <v>Summer</v>
      </c>
      <c r="M819" t="s">
        <v>56</v>
      </c>
      <c r="N819" t="s">
        <v>13</v>
      </c>
      <c r="O819" t="s">
        <v>13</v>
      </c>
      <c r="P819" t="str">
        <f t="shared" si="164"/>
        <v>Yes</v>
      </c>
      <c r="Q819" t="str">
        <f t="shared" si="165"/>
        <v>No</v>
      </c>
      <c r="R819" t="str">
        <f t="shared" si="166"/>
        <v>No</v>
      </c>
      <c r="T819" t="s">
        <v>198</v>
      </c>
      <c r="U819" t="s">
        <v>199</v>
      </c>
      <c r="V819" t="str">
        <f t="shared" si="167"/>
        <v>Intersection</v>
      </c>
      <c r="W819" t="s">
        <v>767</v>
      </c>
      <c r="X819">
        <v>42.375281999999999</v>
      </c>
      <c r="Y819">
        <v>-71.145695000000003</v>
      </c>
      <c r="Z819" t="s">
        <v>201</v>
      </c>
    </row>
    <row r="820" spans="1:26">
      <c r="A820">
        <v>24534</v>
      </c>
      <c r="B820" s="1">
        <v>40386.935416666667</v>
      </c>
      <c r="C820" s="1">
        <f t="shared" si="156"/>
        <v>40179</v>
      </c>
      <c r="D820" s="4">
        <f t="shared" si="157"/>
        <v>0.57222222222222219</v>
      </c>
      <c r="E820" s="3">
        <f t="shared" si="158"/>
        <v>2010</v>
      </c>
      <c r="F820" s="3">
        <f t="shared" si="159"/>
        <v>7</v>
      </c>
      <c r="G820" s="3">
        <f t="shared" si="160"/>
        <v>27</v>
      </c>
      <c r="H820" s="3">
        <f t="shared" si="161"/>
        <v>22</v>
      </c>
      <c r="I820" s="3">
        <f t="shared" si="162"/>
        <v>27</v>
      </c>
      <c r="J820" s="3">
        <f t="shared" si="163"/>
        <v>3</v>
      </c>
      <c r="K820" s="3" t="str">
        <f>IF(AND(D820&gt;='Season Lookup'!$D$15,D820&lt;'Season Lookup'!$D$16),"Spring",IF(AND(D820&gt;='Season Lookup'!$D$16,D820&lt;'Season Lookup'!$D$17),"Summer",IF(AND(D820&gt;='Season Lookup'!$D$17,D820&lt;'Season Lookup'!$D$18),"Fall",IF(OR(D820&gt;='Season Lookup'!$D$18,D820&lt;'Season Lookup'!$D$15),"Winter"))))</f>
        <v>Summer</v>
      </c>
      <c r="L820" s="3" t="str">
        <f>VLOOKUP(F820,'Season Lookup'!$A$1:$B$13,2,0)</f>
        <v>Summer</v>
      </c>
      <c r="M820" t="s">
        <v>12</v>
      </c>
      <c r="N820" t="s">
        <v>152</v>
      </c>
      <c r="O820" t="s">
        <v>13</v>
      </c>
      <c r="P820" t="str">
        <f t="shared" si="164"/>
        <v>Yes</v>
      </c>
      <c r="Q820" t="str">
        <f t="shared" si="165"/>
        <v>No</v>
      </c>
      <c r="R820" t="str">
        <f t="shared" si="166"/>
        <v>Yes</v>
      </c>
      <c r="T820" t="s">
        <v>178</v>
      </c>
      <c r="U820" t="s">
        <v>332</v>
      </c>
      <c r="V820" t="str">
        <f t="shared" si="167"/>
        <v>Intersection</v>
      </c>
      <c r="W820" t="s">
        <v>1542</v>
      </c>
      <c r="X820">
        <v>42.360785</v>
      </c>
      <c r="Y820">
        <v>-71.112035000000006</v>
      </c>
      <c r="Z820" t="s">
        <v>1408</v>
      </c>
    </row>
    <row r="821" spans="1:26">
      <c r="A821">
        <v>24529</v>
      </c>
      <c r="B821" s="1">
        <v>40387.083333333336</v>
      </c>
      <c r="C821" s="1">
        <f t="shared" si="156"/>
        <v>40179</v>
      </c>
      <c r="D821" s="4">
        <f t="shared" si="157"/>
        <v>0.57499999999999996</v>
      </c>
      <c r="E821" s="3">
        <f t="shared" si="158"/>
        <v>2010</v>
      </c>
      <c r="F821" s="3">
        <f t="shared" si="159"/>
        <v>7</v>
      </c>
      <c r="G821" s="3">
        <f t="shared" si="160"/>
        <v>28</v>
      </c>
      <c r="H821" s="3">
        <f t="shared" si="161"/>
        <v>2</v>
      </c>
      <c r="I821" s="3">
        <f t="shared" si="162"/>
        <v>0</v>
      </c>
      <c r="J821" s="3">
        <f t="shared" si="163"/>
        <v>4</v>
      </c>
      <c r="K821" s="3" t="str">
        <f>IF(AND(D821&gt;='Season Lookup'!$D$15,D821&lt;'Season Lookup'!$D$16),"Spring",IF(AND(D821&gt;='Season Lookup'!$D$16,D821&lt;'Season Lookup'!$D$17),"Summer",IF(AND(D821&gt;='Season Lookup'!$D$17,D821&lt;'Season Lookup'!$D$18),"Fall",IF(OR(D821&gt;='Season Lookup'!$D$18,D821&lt;'Season Lookup'!$D$15),"Winter"))))</f>
        <v>Summer</v>
      </c>
      <c r="L821" s="3" t="str">
        <f>VLOOKUP(F821,'Season Lookup'!$A$1:$B$13,2,0)</f>
        <v>Summer</v>
      </c>
      <c r="M821" t="s">
        <v>82</v>
      </c>
      <c r="N821" t="s">
        <v>13</v>
      </c>
      <c r="O821" t="s">
        <v>13</v>
      </c>
      <c r="P821" t="str">
        <f t="shared" si="164"/>
        <v>Yes</v>
      </c>
      <c r="Q821" t="str">
        <f t="shared" si="165"/>
        <v>No</v>
      </c>
      <c r="R821" t="str">
        <f t="shared" si="166"/>
        <v>No</v>
      </c>
      <c r="S821">
        <v>488</v>
      </c>
      <c r="T821" t="s">
        <v>509</v>
      </c>
      <c r="V821" t="str">
        <f t="shared" si="167"/>
        <v>Non Intersection</v>
      </c>
      <c r="W821" t="s">
        <v>1543</v>
      </c>
      <c r="X821">
        <v>42.367179999999998</v>
      </c>
      <c r="Y821">
        <v>-71.108483000000007</v>
      </c>
      <c r="Z821" t="s">
        <v>1544</v>
      </c>
    </row>
    <row r="822" spans="1:26">
      <c r="A822">
        <v>24532</v>
      </c>
      <c r="B822" s="1">
        <v>40387.5</v>
      </c>
      <c r="C822" s="1">
        <f t="shared" si="156"/>
        <v>40179</v>
      </c>
      <c r="D822" s="4">
        <f t="shared" si="157"/>
        <v>0.57499999999999996</v>
      </c>
      <c r="E822" s="3">
        <f t="shared" si="158"/>
        <v>2010</v>
      </c>
      <c r="F822" s="3">
        <f t="shared" si="159"/>
        <v>7</v>
      </c>
      <c r="G822" s="3">
        <f t="shared" si="160"/>
        <v>28</v>
      </c>
      <c r="H822" s="3">
        <f t="shared" si="161"/>
        <v>12</v>
      </c>
      <c r="I822" s="3">
        <f t="shared" si="162"/>
        <v>0</v>
      </c>
      <c r="J822" s="3">
        <f t="shared" si="163"/>
        <v>4</v>
      </c>
      <c r="K822" s="3" t="str">
        <f>IF(AND(D822&gt;='Season Lookup'!$D$15,D822&lt;'Season Lookup'!$D$16),"Spring",IF(AND(D822&gt;='Season Lookup'!$D$16,D822&lt;'Season Lookup'!$D$17),"Summer",IF(AND(D822&gt;='Season Lookup'!$D$17,D822&lt;'Season Lookup'!$D$18),"Fall",IF(OR(D822&gt;='Season Lookup'!$D$18,D822&lt;'Season Lookup'!$D$15),"Winter"))))</f>
        <v>Summer</v>
      </c>
      <c r="L822" s="3" t="str">
        <f>VLOOKUP(F822,'Season Lookup'!$A$1:$B$13,2,0)</f>
        <v>Summer</v>
      </c>
      <c r="M822" t="s">
        <v>82</v>
      </c>
      <c r="N822" t="s">
        <v>13</v>
      </c>
      <c r="O822" t="s">
        <v>13</v>
      </c>
      <c r="P822" t="str">
        <f t="shared" si="164"/>
        <v>Yes</v>
      </c>
      <c r="Q822" t="str">
        <f t="shared" si="165"/>
        <v>No</v>
      </c>
      <c r="R822" t="str">
        <f t="shared" si="166"/>
        <v>No</v>
      </c>
      <c r="T822" t="s">
        <v>19</v>
      </c>
      <c r="U822" t="s">
        <v>387</v>
      </c>
      <c r="V822" t="str">
        <f t="shared" si="167"/>
        <v>Intersection</v>
      </c>
      <c r="W822" t="s">
        <v>952</v>
      </c>
      <c r="X822">
        <v>42.373781000000001</v>
      </c>
      <c r="Y822">
        <v>-71.101236999999998</v>
      </c>
      <c r="Z822" t="s">
        <v>953</v>
      </c>
    </row>
    <row r="823" spans="1:26">
      <c r="A823">
        <v>24543</v>
      </c>
      <c r="B823" s="1">
        <v>40387.875</v>
      </c>
      <c r="C823" s="1">
        <f t="shared" si="156"/>
        <v>40179</v>
      </c>
      <c r="D823" s="4">
        <f t="shared" si="157"/>
        <v>0.57499999999999996</v>
      </c>
      <c r="E823" s="3">
        <f t="shared" si="158"/>
        <v>2010</v>
      </c>
      <c r="F823" s="3">
        <f t="shared" si="159"/>
        <v>7</v>
      </c>
      <c r="G823" s="3">
        <f t="shared" si="160"/>
        <v>28</v>
      </c>
      <c r="H823" s="3">
        <f t="shared" si="161"/>
        <v>21</v>
      </c>
      <c r="I823" s="3">
        <f t="shared" si="162"/>
        <v>0</v>
      </c>
      <c r="J823" s="3">
        <f t="shared" si="163"/>
        <v>4</v>
      </c>
      <c r="K823" s="3" t="str">
        <f>IF(AND(D823&gt;='Season Lookup'!$D$15,D823&lt;'Season Lookup'!$D$16),"Spring",IF(AND(D823&gt;='Season Lookup'!$D$16,D823&lt;'Season Lookup'!$D$17),"Summer",IF(AND(D823&gt;='Season Lookup'!$D$17,D823&lt;'Season Lookup'!$D$18),"Fall",IF(OR(D823&gt;='Season Lookup'!$D$18,D823&lt;'Season Lookup'!$D$15),"Winter"))))</f>
        <v>Summer</v>
      </c>
      <c r="L823" s="3" t="str">
        <f>VLOOKUP(F823,'Season Lookup'!$A$1:$B$13,2,0)</f>
        <v>Summer</v>
      </c>
      <c r="M823" t="s">
        <v>82</v>
      </c>
      <c r="N823" t="s">
        <v>13</v>
      </c>
      <c r="O823" t="s">
        <v>13</v>
      </c>
      <c r="P823" t="str">
        <f t="shared" si="164"/>
        <v>Yes</v>
      </c>
      <c r="Q823" t="str">
        <f t="shared" si="165"/>
        <v>No</v>
      </c>
      <c r="R823" t="str">
        <f t="shared" si="166"/>
        <v>No</v>
      </c>
      <c r="S823">
        <v>21</v>
      </c>
      <c r="T823" t="s">
        <v>1545</v>
      </c>
      <c r="V823" t="str">
        <f t="shared" si="167"/>
        <v>Non Intersection</v>
      </c>
      <c r="W823" t="s">
        <v>1546</v>
      </c>
      <c r="X823">
        <v>42.364043000000002</v>
      </c>
      <c r="Y823">
        <v>-71.093487999999994</v>
      </c>
      <c r="Z823" t="s">
        <v>1547</v>
      </c>
    </row>
    <row r="824" spans="1:26">
      <c r="A824">
        <v>24533</v>
      </c>
      <c r="B824" s="1">
        <v>40388.008321759262</v>
      </c>
      <c r="C824" s="1">
        <f t="shared" si="156"/>
        <v>40179</v>
      </c>
      <c r="D824" s="4">
        <f t="shared" si="157"/>
        <v>0.57777777777777772</v>
      </c>
      <c r="E824" s="3">
        <f t="shared" si="158"/>
        <v>2010</v>
      </c>
      <c r="F824" s="3">
        <f t="shared" si="159"/>
        <v>7</v>
      </c>
      <c r="G824" s="3">
        <f t="shared" si="160"/>
        <v>29</v>
      </c>
      <c r="H824" s="3">
        <f t="shared" si="161"/>
        <v>0</v>
      </c>
      <c r="I824" s="3">
        <f t="shared" si="162"/>
        <v>11</v>
      </c>
      <c r="J824" s="3">
        <f t="shared" si="163"/>
        <v>5</v>
      </c>
      <c r="K824" s="3" t="str">
        <f>IF(AND(D824&gt;='Season Lookup'!$D$15,D824&lt;'Season Lookup'!$D$16),"Spring",IF(AND(D824&gt;='Season Lookup'!$D$16,D824&lt;'Season Lookup'!$D$17),"Summer",IF(AND(D824&gt;='Season Lookup'!$D$17,D824&lt;'Season Lookup'!$D$18),"Fall",IF(OR(D824&gt;='Season Lookup'!$D$18,D824&lt;'Season Lookup'!$D$15),"Winter"))))</f>
        <v>Summer</v>
      </c>
      <c r="L824" s="3" t="str">
        <f>VLOOKUP(F824,'Season Lookup'!$A$1:$B$13,2,0)</f>
        <v>Summer</v>
      </c>
      <c r="M824" t="s">
        <v>78</v>
      </c>
      <c r="N824" t="s">
        <v>13</v>
      </c>
      <c r="O824" t="s">
        <v>13</v>
      </c>
      <c r="P824" t="str">
        <f t="shared" si="164"/>
        <v>Yes</v>
      </c>
      <c r="Q824" t="str">
        <f t="shared" si="165"/>
        <v>No</v>
      </c>
      <c r="R824" t="str">
        <f t="shared" si="166"/>
        <v>No</v>
      </c>
      <c r="S824">
        <v>13</v>
      </c>
      <c r="T824" t="s">
        <v>1548</v>
      </c>
      <c r="V824" t="str">
        <f t="shared" si="167"/>
        <v>Non Intersection</v>
      </c>
      <c r="W824" t="s">
        <v>1549</v>
      </c>
      <c r="X824">
        <v>42.384186999999997</v>
      </c>
      <c r="Y824">
        <v>-71.131169999999997</v>
      </c>
      <c r="Z824" t="s">
        <v>1550</v>
      </c>
    </row>
    <row r="825" spans="1:26">
      <c r="A825">
        <v>24535</v>
      </c>
      <c r="B825" s="1">
        <v>40388.385405092595</v>
      </c>
      <c r="C825" s="1">
        <f t="shared" si="156"/>
        <v>40179</v>
      </c>
      <c r="D825" s="4">
        <f t="shared" si="157"/>
        <v>0.57777777777777772</v>
      </c>
      <c r="E825" s="3">
        <f t="shared" si="158"/>
        <v>2010</v>
      </c>
      <c r="F825" s="3">
        <f t="shared" si="159"/>
        <v>7</v>
      </c>
      <c r="G825" s="3">
        <f t="shared" si="160"/>
        <v>29</v>
      </c>
      <c r="H825" s="3">
        <f t="shared" si="161"/>
        <v>9</v>
      </c>
      <c r="I825" s="3">
        <f t="shared" si="162"/>
        <v>14</v>
      </c>
      <c r="J825" s="3">
        <f t="shared" si="163"/>
        <v>5</v>
      </c>
      <c r="K825" s="3" t="str">
        <f>IF(AND(D825&gt;='Season Lookup'!$D$15,D825&lt;'Season Lookup'!$D$16),"Spring",IF(AND(D825&gt;='Season Lookup'!$D$16,D825&lt;'Season Lookup'!$D$17),"Summer",IF(AND(D825&gt;='Season Lookup'!$D$17,D825&lt;'Season Lookup'!$D$18),"Fall",IF(OR(D825&gt;='Season Lookup'!$D$18,D825&lt;'Season Lookup'!$D$15),"Winter"))))</f>
        <v>Summer</v>
      </c>
      <c r="L825" s="3" t="str">
        <f>VLOOKUP(F825,'Season Lookup'!$A$1:$B$13,2,0)</f>
        <v>Summer</v>
      </c>
      <c r="M825" t="s">
        <v>78</v>
      </c>
      <c r="N825" t="s">
        <v>13</v>
      </c>
      <c r="O825" t="s">
        <v>13</v>
      </c>
      <c r="P825" t="str">
        <f t="shared" si="164"/>
        <v>Yes</v>
      </c>
      <c r="Q825" t="str">
        <f t="shared" si="165"/>
        <v>No</v>
      </c>
      <c r="R825" t="str">
        <f t="shared" si="166"/>
        <v>No</v>
      </c>
      <c r="T825" t="s">
        <v>105</v>
      </c>
      <c r="U825" t="s">
        <v>1016</v>
      </c>
      <c r="V825" t="str">
        <f t="shared" si="167"/>
        <v>Intersection</v>
      </c>
      <c r="W825" t="s">
        <v>1551</v>
      </c>
      <c r="X825">
        <v>42.371178</v>
      </c>
      <c r="Y825">
        <v>-71.105739</v>
      </c>
      <c r="Z825" t="s">
        <v>1552</v>
      </c>
    </row>
    <row r="826" spans="1:26">
      <c r="A826">
        <v>24536</v>
      </c>
      <c r="B826" s="1">
        <v>40388.447905092595</v>
      </c>
      <c r="C826" s="1">
        <f t="shared" si="156"/>
        <v>40179</v>
      </c>
      <c r="D826" s="4">
        <f t="shared" si="157"/>
        <v>0.57777777777777772</v>
      </c>
      <c r="E826" s="3">
        <f t="shared" si="158"/>
        <v>2010</v>
      </c>
      <c r="F826" s="3">
        <f t="shared" si="159"/>
        <v>7</v>
      </c>
      <c r="G826" s="3">
        <f t="shared" si="160"/>
        <v>29</v>
      </c>
      <c r="H826" s="3">
        <f t="shared" si="161"/>
        <v>10</v>
      </c>
      <c r="I826" s="3">
        <f t="shared" si="162"/>
        <v>44</v>
      </c>
      <c r="J826" s="3">
        <f t="shared" si="163"/>
        <v>5</v>
      </c>
      <c r="K826" s="3" t="str">
        <f>IF(AND(D826&gt;='Season Lookup'!$D$15,D826&lt;'Season Lookup'!$D$16),"Spring",IF(AND(D826&gt;='Season Lookup'!$D$16,D826&lt;'Season Lookup'!$D$17),"Summer",IF(AND(D826&gt;='Season Lookup'!$D$17,D826&lt;'Season Lookup'!$D$18),"Fall",IF(OR(D826&gt;='Season Lookup'!$D$18,D826&lt;'Season Lookup'!$D$15),"Winter"))))</f>
        <v>Summer</v>
      </c>
      <c r="L826" s="3" t="str">
        <f>VLOOKUP(F826,'Season Lookup'!$A$1:$B$13,2,0)</f>
        <v>Summer</v>
      </c>
      <c r="M826" t="s">
        <v>78</v>
      </c>
      <c r="N826" t="s">
        <v>13</v>
      </c>
      <c r="O826" t="s">
        <v>13</v>
      </c>
      <c r="P826" t="str">
        <f t="shared" si="164"/>
        <v>Yes</v>
      </c>
      <c r="Q826" t="str">
        <f t="shared" si="165"/>
        <v>No</v>
      </c>
      <c r="R826" t="str">
        <f t="shared" si="166"/>
        <v>No</v>
      </c>
      <c r="S826">
        <v>101</v>
      </c>
      <c r="T826" t="s">
        <v>60</v>
      </c>
      <c r="V826" t="str">
        <f t="shared" si="167"/>
        <v>Non Intersection</v>
      </c>
      <c r="W826" t="s">
        <v>1553</v>
      </c>
      <c r="X826">
        <v>42.366517999999999</v>
      </c>
      <c r="Y826">
        <v>-71.082768999999999</v>
      </c>
      <c r="Z826" t="s">
        <v>1554</v>
      </c>
    </row>
    <row r="827" spans="1:26">
      <c r="A827">
        <v>24537</v>
      </c>
      <c r="B827" s="1">
        <v>40388.489583333336</v>
      </c>
      <c r="C827" s="1">
        <f t="shared" si="156"/>
        <v>40179</v>
      </c>
      <c r="D827" s="4">
        <f t="shared" si="157"/>
        <v>0.57777777777777772</v>
      </c>
      <c r="E827" s="3">
        <f t="shared" si="158"/>
        <v>2010</v>
      </c>
      <c r="F827" s="3">
        <f t="shared" si="159"/>
        <v>7</v>
      </c>
      <c r="G827" s="3">
        <f t="shared" si="160"/>
        <v>29</v>
      </c>
      <c r="H827" s="3">
        <f t="shared" si="161"/>
        <v>11</v>
      </c>
      <c r="I827" s="3">
        <f t="shared" si="162"/>
        <v>45</v>
      </c>
      <c r="J827" s="3">
        <f t="shared" si="163"/>
        <v>5</v>
      </c>
      <c r="K827" s="3" t="str">
        <f>IF(AND(D827&gt;='Season Lookup'!$D$15,D827&lt;'Season Lookup'!$D$16),"Spring",IF(AND(D827&gt;='Season Lookup'!$D$16,D827&lt;'Season Lookup'!$D$17),"Summer",IF(AND(D827&gt;='Season Lookup'!$D$17,D827&lt;'Season Lookup'!$D$18),"Fall",IF(OR(D827&gt;='Season Lookup'!$D$18,D827&lt;'Season Lookup'!$D$15),"Winter"))))</f>
        <v>Summer</v>
      </c>
      <c r="L827" s="3" t="str">
        <f>VLOOKUP(F827,'Season Lookup'!$A$1:$B$13,2,0)</f>
        <v>Summer</v>
      </c>
      <c r="M827" t="s">
        <v>78</v>
      </c>
      <c r="N827" t="s">
        <v>13</v>
      </c>
      <c r="O827" t="s">
        <v>13</v>
      </c>
      <c r="P827" t="str">
        <f t="shared" si="164"/>
        <v>Yes</v>
      </c>
      <c r="Q827" t="str">
        <f t="shared" si="165"/>
        <v>No</v>
      </c>
      <c r="R827" t="str">
        <f t="shared" si="166"/>
        <v>No</v>
      </c>
      <c r="S827">
        <v>42</v>
      </c>
      <c r="T827" t="s">
        <v>698</v>
      </c>
      <c r="V827" t="str">
        <f t="shared" si="167"/>
        <v>Non Intersection</v>
      </c>
      <c r="W827" t="s">
        <v>1555</v>
      </c>
      <c r="X827">
        <v>42.369542000000003</v>
      </c>
      <c r="Y827">
        <v>-71.079498999999998</v>
      </c>
      <c r="Z827" t="s">
        <v>1556</v>
      </c>
    </row>
    <row r="828" spans="1:26">
      <c r="A828">
        <v>24538</v>
      </c>
      <c r="B828" s="1">
        <v>40388.553460648145</v>
      </c>
      <c r="C828" s="1">
        <f t="shared" si="156"/>
        <v>40179</v>
      </c>
      <c r="D828" s="4">
        <f t="shared" si="157"/>
        <v>0.57777777777777772</v>
      </c>
      <c r="E828" s="3">
        <f t="shared" si="158"/>
        <v>2010</v>
      </c>
      <c r="F828" s="3">
        <f t="shared" si="159"/>
        <v>7</v>
      </c>
      <c r="G828" s="3">
        <f t="shared" si="160"/>
        <v>29</v>
      </c>
      <c r="H828" s="3">
        <f t="shared" si="161"/>
        <v>13</v>
      </c>
      <c r="I828" s="3">
        <f t="shared" si="162"/>
        <v>16</v>
      </c>
      <c r="J828" s="3">
        <f t="shared" si="163"/>
        <v>5</v>
      </c>
      <c r="K828" s="3" t="str">
        <f>IF(AND(D828&gt;='Season Lookup'!$D$15,D828&lt;'Season Lookup'!$D$16),"Spring",IF(AND(D828&gt;='Season Lookup'!$D$16,D828&lt;'Season Lookup'!$D$17),"Summer",IF(AND(D828&gt;='Season Lookup'!$D$17,D828&lt;'Season Lookup'!$D$18),"Fall",IF(OR(D828&gt;='Season Lookup'!$D$18,D828&lt;'Season Lookup'!$D$15),"Winter"))))</f>
        <v>Summer</v>
      </c>
      <c r="L828" s="3" t="str">
        <f>VLOOKUP(F828,'Season Lookup'!$A$1:$B$13,2,0)</f>
        <v>Summer</v>
      </c>
      <c r="M828" t="s">
        <v>78</v>
      </c>
      <c r="N828" t="s">
        <v>13</v>
      </c>
      <c r="O828" t="s">
        <v>13</v>
      </c>
      <c r="P828" t="str">
        <f t="shared" si="164"/>
        <v>Yes</v>
      </c>
      <c r="Q828" t="str">
        <f t="shared" si="165"/>
        <v>No</v>
      </c>
      <c r="R828" t="str">
        <f t="shared" si="166"/>
        <v>No</v>
      </c>
      <c r="T828" t="s">
        <v>19</v>
      </c>
      <c r="U828" t="s">
        <v>342</v>
      </c>
      <c r="V828" t="str">
        <f t="shared" si="167"/>
        <v>Intersection</v>
      </c>
      <c r="W828" t="s">
        <v>821</v>
      </c>
      <c r="X828">
        <v>42.373379999999997</v>
      </c>
      <c r="Y828">
        <v>-71.098140000000001</v>
      </c>
      <c r="Z828" t="s">
        <v>822</v>
      </c>
    </row>
    <row r="829" spans="1:26">
      <c r="A829">
        <v>24539</v>
      </c>
      <c r="B829" s="1">
        <v>40388.614583333336</v>
      </c>
      <c r="C829" s="1">
        <f t="shared" si="156"/>
        <v>40179</v>
      </c>
      <c r="D829" s="4">
        <f t="shared" si="157"/>
        <v>0.57777777777777772</v>
      </c>
      <c r="E829" s="3">
        <f t="shared" si="158"/>
        <v>2010</v>
      </c>
      <c r="F829" s="3">
        <f t="shared" si="159"/>
        <v>7</v>
      </c>
      <c r="G829" s="3">
        <f t="shared" si="160"/>
        <v>29</v>
      </c>
      <c r="H829" s="3">
        <f t="shared" si="161"/>
        <v>14</v>
      </c>
      <c r="I829" s="3">
        <f t="shared" si="162"/>
        <v>45</v>
      </c>
      <c r="J829" s="3">
        <f t="shared" si="163"/>
        <v>5</v>
      </c>
      <c r="K829" s="3" t="str">
        <f>IF(AND(D829&gt;='Season Lookup'!$D$15,D829&lt;'Season Lookup'!$D$16),"Spring",IF(AND(D829&gt;='Season Lookup'!$D$16,D829&lt;'Season Lookup'!$D$17),"Summer",IF(AND(D829&gt;='Season Lookup'!$D$17,D829&lt;'Season Lookup'!$D$18),"Fall",IF(OR(D829&gt;='Season Lookup'!$D$18,D829&lt;'Season Lookup'!$D$15),"Winter"))))</f>
        <v>Summer</v>
      </c>
      <c r="L829" s="3" t="str">
        <f>VLOOKUP(F829,'Season Lookup'!$A$1:$B$13,2,0)</f>
        <v>Summer</v>
      </c>
      <c r="M829" t="s">
        <v>78</v>
      </c>
      <c r="N829" t="s">
        <v>13</v>
      </c>
      <c r="O829" t="s">
        <v>152</v>
      </c>
      <c r="P829" t="str">
        <f t="shared" si="164"/>
        <v>Yes</v>
      </c>
      <c r="Q829" t="str">
        <f t="shared" si="165"/>
        <v>No</v>
      </c>
      <c r="R829" t="str">
        <f t="shared" si="166"/>
        <v>Yes</v>
      </c>
      <c r="T829" t="s">
        <v>105</v>
      </c>
      <c r="U829" t="s">
        <v>342</v>
      </c>
      <c r="V829" t="str">
        <f t="shared" si="167"/>
        <v>Intersection</v>
      </c>
      <c r="W829" t="s">
        <v>343</v>
      </c>
      <c r="X829">
        <v>42.369317000000002</v>
      </c>
      <c r="Y829">
        <v>-71.101021000000003</v>
      </c>
      <c r="Z829" t="s">
        <v>344</v>
      </c>
    </row>
    <row r="830" spans="1:26">
      <c r="A830">
        <v>24540</v>
      </c>
      <c r="B830" s="1">
        <v>40388.635405092595</v>
      </c>
      <c r="C830" s="1">
        <f t="shared" si="156"/>
        <v>40179</v>
      </c>
      <c r="D830" s="4">
        <f t="shared" si="157"/>
        <v>0.57777777777777772</v>
      </c>
      <c r="E830" s="3">
        <f t="shared" si="158"/>
        <v>2010</v>
      </c>
      <c r="F830" s="3">
        <f t="shared" si="159"/>
        <v>7</v>
      </c>
      <c r="G830" s="3">
        <f t="shared" si="160"/>
        <v>29</v>
      </c>
      <c r="H830" s="3">
        <f t="shared" si="161"/>
        <v>15</v>
      </c>
      <c r="I830" s="3">
        <f t="shared" si="162"/>
        <v>14</v>
      </c>
      <c r="J830" s="3">
        <f t="shared" si="163"/>
        <v>5</v>
      </c>
      <c r="K830" s="3" t="str">
        <f>IF(AND(D830&gt;='Season Lookup'!$D$15,D830&lt;'Season Lookup'!$D$16),"Spring",IF(AND(D830&gt;='Season Lookup'!$D$16,D830&lt;'Season Lookup'!$D$17),"Summer",IF(AND(D830&gt;='Season Lookup'!$D$17,D830&lt;'Season Lookup'!$D$18),"Fall",IF(OR(D830&gt;='Season Lookup'!$D$18,D830&lt;'Season Lookup'!$D$15),"Winter"))))</f>
        <v>Summer</v>
      </c>
      <c r="L830" s="3" t="str">
        <f>VLOOKUP(F830,'Season Lookup'!$A$1:$B$13,2,0)</f>
        <v>Summer</v>
      </c>
      <c r="M830" t="s">
        <v>78</v>
      </c>
      <c r="N830" t="s">
        <v>13</v>
      </c>
      <c r="O830" t="s">
        <v>13</v>
      </c>
      <c r="P830" t="str">
        <f t="shared" si="164"/>
        <v>Yes</v>
      </c>
      <c r="Q830" t="str">
        <f t="shared" si="165"/>
        <v>No</v>
      </c>
      <c r="R830" t="str">
        <f t="shared" si="166"/>
        <v>No</v>
      </c>
      <c r="S830">
        <v>1221</v>
      </c>
      <c r="T830" t="s">
        <v>19</v>
      </c>
      <c r="V830" t="str">
        <f t="shared" si="167"/>
        <v>Non Intersection</v>
      </c>
      <c r="W830" t="s">
        <v>1557</v>
      </c>
      <c r="X830">
        <v>42.373423000000003</v>
      </c>
      <c r="Y830">
        <v>-71.097669999999994</v>
      </c>
      <c r="Z830" t="s">
        <v>1558</v>
      </c>
    </row>
    <row r="831" spans="1:26">
      <c r="A831">
        <v>24541</v>
      </c>
      <c r="B831" s="1">
        <v>40388.76734953704</v>
      </c>
      <c r="C831" s="1">
        <f t="shared" si="156"/>
        <v>40179</v>
      </c>
      <c r="D831" s="4">
        <f t="shared" si="157"/>
        <v>0.57777777777777772</v>
      </c>
      <c r="E831" s="3">
        <f t="shared" si="158"/>
        <v>2010</v>
      </c>
      <c r="F831" s="3">
        <f t="shared" si="159"/>
        <v>7</v>
      </c>
      <c r="G831" s="3">
        <f t="shared" si="160"/>
        <v>29</v>
      </c>
      <c r="H831" s="3">
        <f t="shared" si="161"/>
        <v>18</v>
      </c>
      <c r="I831" s="3">
        <f t="shared" si="162"/>
        <v>24</v>
      </c>
      <c r="J831" s="3">
        <f t="shared" si="163"/>
        <v>5</v>
      </c>
      <c r="K831" s="3" t="str">
        <f>IF(AND(D831&gt;='Season Lookup'!$D$15,D831&lt;'Season Lookup'!$D$16),"Spring",IF(AND(D831&gt;='Season Lookup'!$D$16,D831&lt;'Season Lookup'!$D$17),"Summer",IF(AND(D831&gt;='Season Lookup'!$D$17,D831&lt;'Season Lookup'!$D$18),"Fall",IF(OR(D831&gt;='Season Lookup'!$D$18,D831&lt;'Season Lookup'!$D$15),"Winter"))))</f>
        <v>Summer</v>
      </c>
      <c r="L831" s="3" t="str">
        <f>VLOOKUP(F831,'Season Lookup'!$A$1:$B$13,2,0)</f>
        <v>Summer</v>
      </c>
      <c r="M831" t="s">
        <v>78</v>
      </c>
      <c r="N831" t="s">
        <v>13</v>
      </c>
      <c r="O831" t="s">
        <v>13</v>
      </c>
      <c r="P831" t="str">
        <f t="shared" si="164"/>
        <v>Yes</v>
      </c>
      <c r="Q831" t="str">
        <f t="shared" si="165"/>
        <v>No</v>
      </c>
      <c r="R831" t="str">
        <f t="shared" si="166"/>
        <v>No</v>
      </c>
      <c r="T831" t="s">
        <v>14</v>
      </c>
      <c r="U831" t="s">
        <v>185</v>
      </c>
      <c r="V831" t="str">
        <f t="shared" si="167"/>
        <v>Intersection</v>
      </c>
      <c r="W831" t="s">
        <v>1247</v>
      </c>
      <c r="X831">
        <v>42.375131000000003</v>
      </c>
      <c r="Y831">
        <v>-71.119151000000002</v>
      </c>
      <c r="Z831" t="s">
        <v>1248</v>
      </c>
    </row>
    <row r="832" spans="1:26">
      <c r="A832">
        <v>24542</v>
      </c>
      <c r="B832" s="1">
        <v>40389.10832175926</v>
      </c>
      <c r="C832" s="1">
        <f t="shared" si="156"/>
        <v>40179</v>
      </c>
      <c r="D832" s="4">
        <f t="shared" si="157"/>
        <v>0.5805555555555556</v>
      </c>
      <c r="E832" s="3">
        <f t="shared" si="158"/>
        <v>2010</v>
      </c>
      <c r="F832" s="3">
        <f t="shared" si="159"/>
        <v>7</v>
      </c>
      <c r="G832" s="3">
        <f t="shared" si="160"/>
        <v>30</v>
      </c>
      <c r="H832" s="3">
        <f t="shared" si="161"/>
        <v>2</v>
      </c>
      <c r="I832" s="3">
        <f t="shared" si="162"/>
        <v>35</v>
      </c>
      <c r="J832" s="3">
        <f t="shared" si="163"/>
        <v>6</v>
      </c>
      <c r="K832" s="3" t="str">
        <f>IF(AND(D832&gt;='Season Lookup'!$D$15,D832&lt;'Season Lookup'!$D$16),"Spring",IF(AND(D832&gt;='Season Lookup'!$D$16,D832&lt;'Season Lookup'!$D$17),"Summer",IF(AND(D832&gt;='Season Lookup'!$D$17,D832&lt;'Season Lookup'!$D$18),"Fall",IF(OR(D832&gt;='Season Lookup'!$D$18,D832&lt;'Season Lookup'!$D$15),"Winter"))))</f>
        <v>Summer</v>
      </c>
      <c r="L832" s="3" t="str">
        <f>VLOOKUP(F832,'Season Lookup'!$A$1:$B$13,2,0)</f>
        <v>Summer</v>
      </c>
      <c r="M832" t="s">
        <v>12</v>
      </c>
      <c r="N832" t="s">
        <v>13</v>
      </c>
      <c r="O832" t="s">
        <v>23</v>
      </c>
      <c r="P832" t="str">
        <f t="shared" si="164"/>
        <v>Yes</v>
      </c>
      <c r="Q832" t="str">
        <f t="shared" si="165"/>
        <v>No</v>
      </c>
      <c r="R832" t="str">
        <f t="shared" si="166"/>
        <v>No</v>
      </c>
      <c r="S832">
        <v>85</v>
      </c>
      <c r="T832" t="s">
        <v>45</v>
      </c>
      <c r="V832" t="str">
        <f t="shared" si="167"/>
        <v>Non Intersection</v>
      </c>
      <c r="W832" t="s">
        <v>1559</v>
      </c>
      <c r="X832">
        <v>42.388216999999997</v>
      </c>
      <c r="Y832">
        <v>-71.132480999999999</v>
      </c>
      <c r="Z832" t="s">
        <v>1560</v>
      </c>
    </row>
    <row r="833" spans="1:26">
      <c r="A833">
        <v>24544</v>
      </c>
      <c r="B833" s="1">
        <v>40389.741666666669</v>
      </c>
      <c r="C833" s="1">
        <f t="shared" si="156"/>
        <v>40179</v>
      </c>
      <c r="D833" s="4">
        <f t="shared" si="157"/>
        <v>0.5805555555555556</v>
      </c>
      <c r="E833" s="3">
        <f t="shared" si="158"/>
        <v>2010</v>
      </c>
      <c r="F833" s="3">
        <f t="shared" si="159"/>
        <v>7</v>
      </c>
      <c r="G833" s="3">
        <f t="shared" si="160"/>
        <v>30</v>
      </c>
      <c r="H833" s="3">
        <f t="shared" si="161"/>
        <v>17</v>
      </c>
      <c r="I833" s="3">
        <f t="shared" si="162"/>
        <v>48</v>
      </c>
      <c r="J833" s="3">
        <f t="shared" si="163"/>
        <v>6</v>
      </c>
      <c r="K833" s="3" t="str">
        <f>IF(AND(D833&gt;='Season Lookup'!$D$15,D833&lt;'Season Lookup'!$D$16),"Spring",IF(AND(D833&gt;='Season Lookup'!$D$16,D833&lt;'Season Lookup'!$D$17),"Summer",IF(AND(D833&gt;='Season Lookup'!$D$17,D833&lt;'Season Lookup'!$D$18),"Fall",IF(OR(D833&gt;='Season Lookup'!$D$18,D833&lt;'Season Lookup'!$D$15),"Winter"))))</f>
        <v>Summer</v>
      </c>
      <c r="L833" s="3" t="str">
        <f>VLOOKUP(F833,'Season Lookup'!$A$1:$B$13,2,0)</f>
        <v>Summer</v>
      </c>
      <c r="M833" t="s">
        <v>12</v>
      </c>
      <c r="N833" t="s">
        <v>13</v>
      </c>
      <c r="O833" t="s">
        <v>132</v>
      </c>
      <c r="P833" t="str">
        <f t="shared" si="164"/>
        <v>Yes</v>
      </c>
      <c r="Q833" t="str">
        <f t="shared" si="165"/>
        <v>Yes</v>
      </c>
      <c r="R833" t="str">
        <f t="shared" si="166"/>
        <v>No</v>
      </c>
      <c r="T833" t="s">
        <v>19</v>
      </c>
      <c r="U833" t="s">
        <v>803</v>
      </c>
      <c r="V833" t="str">
        <f t="shared" si="167"/>
        <v>Intersection</v>
      </c>
      <c r="W833" t="s">
        <v>1561</v>
      </c>
      <c r="X833">
        <v>42.374028000000003</v>
      </c>
      <c r="Y833">
        <v>-71.103097000000005</v>
      </c>
      <c r="Z833" t="s">
        <v>1562</v>
      </c>
    </row>
    <row r="834" spans="1:26">
      <c r="A834">
        <v>24545</v>
      </c>
      <c r="B834" s="1">
        <v>40389.402777777781</v>
      </c>
      <c r="C834" s="1">
        <f t="shared" si="156"/>
        <v>40179</v>
      </c>
      <c r="D834" s="4">
        <f t="shared" si="157"/>
        <v>0.5805555555555556</v>
      </c>
      <c r="E834" s="3">
        <f t="shared" si="158"/>
        <v>2010</v>
      </c>
      <c r="F834" s="3">
        <f t="shared" si="159"/>
        <v>7</v>
      </c>
      <c r="G834" s="3">
        <f t="shared" si="160"/>
        <v>30</v>
      </c>
      <c r="H834" s="3">
        <f t="shared" si="161"/>
        <v>9</v>
      </c>
      <c r="I834" s="3">
        <f t="shared" si="162"/>
        <v>40</v>
      </c>
      <c r="J834" s="3">
        <f t="shared" si="163"/>
        <v>6</v>
      </c>
      <c r="K834" s="3" t="str">
        <f>IF(AND(D834&gt;='Season Lookup'!$D$15,D834&lt;'Season Lookup'!$D$16),"Spring",IF(AND(D834&gt;='Season Lookup'!$D$16,D834&lt;'Season Lookup'!$D$17),"Summer",IF(AND(D834&gt;='Season Lookup'!$D$17,D834&lt;'Season Lookup'!$D$18),"Fall",IF(OR(D834&gt;='Season Lookup'!$D$18,D834&lt;'Season Lookup'!$D$15),"Winter"))))</f>
        <v>Summer</v>
      </c>
      <c r="L834" s="3" t="str">
        <f>VLOOKUP(F834,'Season Lookup'!$A$1:$B$13,2,0)</f>
        <v>Summer</v>
      </c>
      <c r="M834" t="s">
        <v>12</v>
      </c>
      <c r="N834" t="s">
        <v>13</v>
      </c>
      <c r="O834" t="s">
        <v>132</v>
      </c>
      <c r="P834" t="str">
        <f t="shared" si="164"/>
        <v>Yes</v>
      </c>
      <c r="Q834" t="str">
        <f t="shared" si="165"/>
        <v>Yes</v>
      </c>
      <c r="R834" t="str">
        <f t="shared" si="166"/>
        <v>No</v>
      </c>
      <c r="T834" t="s">
        <v>203</v>
      </c>
      <c r="U834" t="s">
        <v>202</v>
      </c>
      <c r="V834" t="str">
        <f t="shared" si="167"/>
        <v>Intersection</v>
      </c>
      <c r="W834" t="s">
        <v>1563</v>
      </c>
      <c r="X834">
        <v>42.353437999999997</v>
      </c>
      <c r="Y834">
        <v>-71.107140999999999</v>
      </c>
      <c r="Z834" t="s">
        <v>1564</v>
      </c>
    </row>
    <row r="835" spans="1:26">
      <c r="A835">
        <v>24546</v>
      </c>
      <c r="B835" s="1">
        <v>40389.840277777781</v>
      </c>
      <c r="C835" s="1">
        <f t="shared" si="156"/>
        <v>40179</v>
      </c>
      <c r="D835" s="4">
        <f t="shared" si="157"/>
        <v>0.5805555555555556</v>
      </c>
      <c r="E835" s="3">
        <f t="shared" si="158"/>
        <v>2010</v>
      </c>
      <c r="F835" s="3">
        <f t="shared" si="159"/>
        <v>7</v>
      </c>
      <c r="G835" s="3">
        <f t="shared" si="160"/>
        <v>30</v>
      </c>
      <c r="H835" s="3">
        <f t="shared" si="161"/>
        <v>20</v>
      </c>
      <c r="I835" s="3">
        <f t="shared" si="162"/>
        <v>10</v>
      </c>
      <c r="J835" s="3">
        <f t="shared" si="163"/>
        <v>6</v>
      </c>
      <c r="K835" s="3" t="str">
        <f>IF(AND(D835&gt;='Season Lookup'!$D$15,D835&lt;'Season Lookup'!$D$16),"Spring",IF(AND(D835&gt;='Season Lookup'!$D$16,D835&lt;'Season Lookup'!$D$17),"Summer",IF(AND(D835&gt;='Season Lookup'!$D$17,D835&lt;'Season Lookup'!$D$18),"Fall",IF(OR(D835&gt;='Season Lookup'!$D$18,D835&lt;'Season Lookup'!$D$15),"Winter"))))</f>
        <v>Summer</v>
      </c>
      <c r="L835" s="3" t="str">
        <f>VLOOKUP(F835,'Season Lookup'!$A$1:$B$13,2,0)</f>
        <v>Summer</v>
      </c>
      <c r="M835" t="s">
        <v>12</v>
      </c>
      <c r="N835" t="s">
        <v>13</v>
      </c>
      <c r="O835" t="s">
        <v>23</v>
      </c>
      <c r="P835" t="str">
        <f t="shared" si="164"/>
        <v>Yes</v>
      </c>
      <c r="Q835" t="str">
        <f t="shared" si="165"/>
        <v>No</v>
      </c>
      <c r="R835" t="str">
        <f t="shared" si="166"/>
        <v>No</v>
      </c>
      <c r="S835">
        <v>115</v>
      </c>
      <c r="T835" t="s">
        <v>342</v>
      </c>
      <c r="V835" t="str">
        <f t="shared" si="167"/>
        <v>Non Intersection</v>
      </c>
      <c r="W835" t="s">
        <v>1565</v>
      </c>
      <c r="X835">
        <v>42.367888000000001</v>
      </c>
      <c r="Y835">
        <v>-71.102159</v>
      </c>
      <c r="Z835" t="s">
        <v>1566</v>
      </c>
    </row>
    <row r="836" spans="1:26">
      <c r="A836">
        <v>24550</v>
      </c>
      <c r="B836" s="1">
        <v>40389.5</v>
      </c>
      <c r="C836" s="1">
        <f t="shared" si="156"/>
        <v>40179</v>
      </c>
      <c r="D836" s="4">
        <f t="shared" si="157"/>
        <v>0.5805555555555556</v>
      </c>
      <c r="E836" s="3">
        <f t="shared" si="158"/>
        <v>2010</v>
      </c>
      <c r="F836" s="3">
        <f t="shared" si="159"/>
        <v>7</v>
      </c>
      <c r="G836" s="3">
        <f t="shared" si="160"/>
        <v>30</v>
      </c>
      <c r="H836" s="3">
        <f t="shared" si="161"/>
        <v>12</v>
      </c>
      <c r="I836" s="3">
        <f t="shared" si="162"/>
        <v>0</v>
      </c>
      <c r="J836" s="3">
        <f t="shared" si="163"/>
        <v>6</v>
      </c>
      <c r="K836" s="3" t="str">
        <f>IF(AND(D836&gt;='Season Lookup'!$D$15,D836&lt;'Season Lookup'!$D$16),"Spring",IF(AND(D836&gt;='Season Lookup'!$D$16,D836&lt;'Season Lookup'!$D$17),"Summer",IF(AND(D836&gt;='Season Lookup'!$D$17,D836&lt;'Season Lookup'!$D$18),"Fall",IF(OR(D836&gt;='Season Lookup'!$D$18,D836&lt;'Season Lookup'!$D$15),"Winter"))))</f>
        <v>Summer</v>
      </c>
      <c r="L836" s="3" t="str">
        <f>VLOOKUP(F836,'Season Lookup'!$A$1:$B$13,2,0)</f>
        <v>Summer</v>
      </c>
      <c r="M836" t="s">
        <v>12</v>
      </c>
      <c r="N836" t="s">
        <v>13</v>
      </c>
      <c r="O836" t="s">
        <v>132</v>
      </c>
      <c r="P836" t="str">
        <f t="shared" si="164"/>
        <v>Yes</v>
      </c>
      <c r="Q836" t="str">
        <f t="shared" si="165"/>
        <v>Yes</v>
      </c>
      <c r="R836" t="str">
        <f t="shared" si="166"/>
        <v>No</v>
      </c>
      <c r="T836" t="s">
        <v>19</v>
      </c>
      <c r="U836" t="s">
        <v>129</v>
      </c>
      <c r="V836" t="str">
        <f t="shared" si="167"/>
        <v>Intersection</v>
      </c>
      <c r="W836" t="s">
        <v>130</v>
      </c>
      <c r="X836">
        <v>42.372123000000002</v>
      </c>
      <c r="Y836">
        <v>-71.088455999999994</v>
      </c>
      <c r="Z836" t="s">
        <v>131</v>
      </c>
    </row>
    <row r="837" spans="1:26">
      <c r="A837">
        <v>24553</v>
      </c>
      <c r="B837" s="1">
        <v>40389.659710648149</v>
      </c>
      <c r="C837" s="1">
        <f t="shared" si="156"/>
        <v>40179</v>
      </c>
      <c r="D837" s="4">
        <f t="shared" si="157"/>
        <v>0.5805555555555556</v>
      </c>
      <c r="E837" s="3">
        <f t="shared" si="158"/>
        <v>2010</v>
      </c>
      <c r="F837" s="3">
        <f t="shared" si="159"/>
        <v>7</v>
      </c>
      <c r="G837" s="3">
        <f t="shared" si="160"/>
        <v>30</v>
      </c>
      <c r="H837" s="3">
        <f t="shared" si="161"/>
        <v>15</v>
      </c>
      <c r="I837" s="3">
        <f t="shared" si="162"/>
        <v>49</v>
      </c>
      <c r="J837" s="3">
        <f t="shared" si="163"/>
        <v>6</v>
      </c>
      <c r="K837" s="3" t="str">
        <f>IF(AND(D837&gt;='Season Lookup'!$D$15,D837&lt;'Season Lookup'!$D$16),"Spring",IF(AND(D837&gt;='Season Lookup'!$D$16,D837&lt;'Season Lookup'!$D$17),"Summer",IF(AND(D837&gt;='Season Lookup'!$D$17,D837&lt;'Season Lookup'!$D$18),"Fall",IF(OR(D837&gt;='Season Lookup'!$D$18,D837&lt;'Season Lookup'!$D$15),"Winter"))))</f>
        <v>Summer</v>
      </c>
      <c r="L837" s="3" t="str">
        <f>VLOOKUP(F837,'Season Lookup'!$A$1:$B$13,2,0)</f>
        <v>Summer</v>
      </c>
      <c r="M837" t="s">
        <v>12</v>
      </c>
      <c r="N837" t="s">
        <v>13</v>
      </c>
      <c r="O837" t="s">
        <v>23</v>
      </c>
      <c r="P837" t="str">
        <f t="shared" si="164"/>
        <v>Yes</v>
      </c>
      <c r="Q837" t="str">
        <f t="shared" si="165"/>
        <v>No</v>
      </c>
      <c r="R837" t="str">
        <f t="shared" si="166"/>
        <v>No</v>
      </c>
      <c r="T837" t="s">
        <v>199</v>
      </c>
      <c r="U837" t="s">
        <v>1567</v>
      </c>
      <c r="V837" t="str">
        <f t="shared" si="167"/>
        <v>Intersection</v>
      </c>
      <c r="W837" t="s">
        <v>1568</v>
      </c>
      <c r="X837">
        <v>42.377198</v>
      </c>
      <c r="Y837">
        <v>-71.128356999999994</v>
      </c>
      <c r="Z837" t="s">
        <v>1569</v>
      </c>
    </row>
    <row r="838" spans="1:26">
      <c r="A838">
        <v>24554</v>
      </c>
      <c r="B838" s="1">
        <v>40389.743043981478</v>
      </c>
      <c r="C838" s="1">
        <f t="shared" si="156"/>
        <v>40179</v>
      </c>
      <c r="D838" s="4">
        <f t="shared" si="157"/>
        <v>0.5805555555555556</v>
      </c>
      <c r="E838" s="3">
        <f t="shared" si="158"/>
        <v>2010</v>
      </c>
      <c r="F838" s="3">
        <f t="shared" si="159"/>
        <v>7</v>
      </c>
      <c r="G838" s="3">
        <f t="shared" si="160"/>
        <v>30</v>
      </c>
      <c r="H838" s="3">
        <f t="shared" si="161"/>
        <v>17</v>
      </c>
      <c r="I838" s="3">
        <f t="shared" si="162"/>
        <v>49</v>
      </c>
      <c r="J838" s="3">
        <f t="shared" si="163"/>
        <v>6</v>
      </c>
      <c r="K838" s="3" t="str">
        <f>IF(AND(D838&gt;='Season Lookup'!$D$15,D838&lt;'Season Lookup'!$D$16),"Spring",IF(AND(D838&gt;='Season Lookup'!$D$16,D838&lt;'Season Lookup'!$D$17),"Summer",IF(AND(D838&gt;='Season Lookup'!$D$17,D838&lt;'Season Lookup'!$D$18),"Fall",IF(OR(D838&gt;='Season Lookup'!$D$18,D838&lt;'Season Lookup'!$D$15),"Winter"))))</f>
        <v>Summer</v>
      </c>
      <c r="L838" s="3" t="str">
        <f>VLOOKUP(F838,'Season Lookup'!$A$1:$B$13,2,0)</f>
        <v>Summer</v>
      </c>
      <c r="M838" t="s">
        <v>31</v>
      </c>
      <c r="N838" t="s">
        <v>13</v>
      </c>
      <c r="O838" t="s">
        <v>13</v>
      </c>
      <c r="P838" t="str">
        <f t="shared" si="164"/>
        <v>Yes</v>
      </c>
      <c r="Q838" t="str">
        <f t="shared" si="165"/>
        <v>No</v>
      </c>
      <c r="R838" t="str">
        <f t="shared" si="166"/>
        <v>No</v>
      </c>
      <c r="T838" t="s">
        <v>198</v>
      </c>
      <c r="U838" t="s">
        <v>1570</v>
      </c>
      <c r="V838" t="str">
        <f t="shared" si="167"/>
        <v>Intersection</v>
      </c>
      <c r="W838" t="s">
        <v>1571</v>
      </c>
      <c r="X838">
        <v>42.374569000000001</v>
      </c>
      <c r="Y838">
        <v>-71.128428</v>
      </c>
      <c r="Z838" t="s">
        <v>520</v>
      </c>
    </row>
    <row r="839" spans="1:26">
      <c r="A839">
        <v>24572</v>
      </c>
      <c r="B839" s="1">
        <v>40389.333333333336</v>
      </c>
      <c r="C839" s="1">
        <f t="shared" si="156"/>
        <v>40179</v>
      </c>
      <c r="D839" s="4">
        <f t="shared" si="157"/>
        <v>0.5805555555555556</v>
      </c>
      <c r="E839" s="3">
        <f t="shared" si="158"/>
        <v>2010</v>
      </c>
      <c r="F839" s="3">
        <f t="shared" si="159"/>
        <v>7</v>
      </c>
      <c r="G839" s="3">
        <f t="shared" si="160"/>
        <v>30</v>
      </c>
      <c r="H839" s="3">
        <f t="shared" si="161"/>
        <v>8</v>
      </c>
      <c r="I839" s="3">
        <f t="shared" si="162"/>
        <v>0</v>
      </c>
      <c r="J839" s="3">
        <f t="shared" si="163"/>
        <v>6</v>
      </c>
      <c r="K839" s="3" t="str">
        <f>IF(AND(D839&gt;='Season Lookup'!$D$15,D839&lt;'Season Lookup'!$D$16),"Spring",IF(AND(D839&gt;='Season Lookup'!$D$16,D839&lt;'Season Lookup'!$D$17),"Summer",IF(AND(D839&gt;='Season Lookup'!$D$17,D839&lt;'Season Lookup'!$D$18),"Fall",IF(OR(D839&gt;='Season Lookup'!$D$18,D839&lt;'Season Lookup'!$D$15),"Winter"))))</f>
        <v>Summer</v>
      </c>
      <c r="L839" s="3" t="str">
        <f>VLOOKUP(F839,'Season Lookup'!$A$1:$B$13,2,0)</f>
        <v>Summer</v>
      </c>
      <c r="M839" t="s">
        <v>31</v>
      </c>
      <c r="N839" t="s">
        <v>13</v>
      </c>
      <c r="O839" t="s">
        <v>13</v>
      </c>
      <c r="P839" t="str">
        <f t="shared" si="164"/>
        <v>Yes</v>
      </c>
      <c r="Q839" t="str">
        <f t="shared" si="165"/>
        <v>No</v>
      </c>
      <c r="R839" t="str">
        <f t="shared" si="166"/>
        <v>No</v>
      </c>
      <c r="S839">
        <v>659</v>
      </c>
      <c r="T839" t="s">
        <v>509</v>
      </c>
      <c r="V839" t="str">
        <f t="shared" si="167"/>
        <v>Non Intersection</v>
      </c>
      <c r="W839" t="s">
        <v>1572</v>
      </c>
      <c r="X839">
        <v>42.369193000000003</v>
      </c>
      <c r="Y839">
        <v>-71.112859</v>
      </c>
      <c r="Z839" t="s">
        <v>1573</v>
      </c>
    </row>
    <row r="840" spans="1:26">
      <c r="A840">
        <v>24573</v>
      </c>
      <c r="B840" s="1">
        <v>40390.8125</v>
      </c>
      <c r="C840" s="1">
        <f t="shared" si="156"/>
        <v>40179</v>
      </c>
      <c r="D840" s="4">
        <f t="shared" si="157"/>
        <v>0.58333333333333337</v>
      </c>
      <c r="E840" s="3">
        <f t="shared" si="158"/>
        <v>2010</v>
      </c>
      <c r="F840" s="3">
        <f t="shared" si="159"/>
        <v>7</v>
      </c>
      <c r="G840" s="3">
        <f t="shared" si="160"/>
        <v>31</v>
      </c>
      <c r="H840" s="3">
        <f t="shared" si="161"/>
        <v>19</v>
      </c>
      <c r="I840" s="3">
        <f t="shared" si="162"/>
        <v>30</v>
      </c>
      <c r="J840" s="3">
        <f t="shared" si="163"/>
        <v>7</v>
      </c>
      <c r="K840" s="3" t="str">
        <f>IF(AND(D840&gt;='Season Lookup'!$D$15,D840&lt;'Season Lookup'!$D$16),"Spring",IF(AND(D840&gt;='Season Lookup'!$D$16,D840&lt;'Season Lookup'!$D$17),"Summer",IF(AND(D840&gt;='Season Lookup'!$D$17,D840&lt;'Season Lookup'!$D$18),"Fall",IF(OR(D840&gt;='Season Lookup'!$D$18,D840&lt;'Season Lookup'!$D$15),"Winter"))))</f>
        <v>Summer</v>
      </c>
      <c r="L840" s="3" t="str">
        <f>VLOOKUP(F840,'Season Lookup'!$A$1:$B$13,2,0)</f>
        <v>Summer</v>
      </c>
      <c r="M840" t="s">
        <v>48</v>
      </c>
      <c r="N840" t="s">
        <v>13</v>
      </c>
      <c r="O840" t="s">
        <v>13</v>
      </c>
      <c r="P840" t="str">
        <f t="shared" si="164"/>
        <v>Yes</v>
      </c>
      <c r="Q840" t="str">
        <f t="shared" si="165"/>
        <v>No</v>
      </c>
      <c r="R840" t="str">
        <f t="shared" si="166"/>
        <v>No</v>
      </c>
      <c r="S840">
        <v>321</v>
      </c>
      <c r="T840" t="s">
        <v>27</v>
      </c>
      <c r="V840" t="str">
        <f t="shared" si="167"/>
        <v>Non Intersection</v>
      </c>
      <c r="W840" t="s">
        <v>1574</v>
      </c>
      <c r="X840">
        <v>42.364626999999999</v>
      </c>
      <c r="Y840">
        <v>-71.113294999999994</v>
      </c>
      <c r="Z840" t="s">
        <v>1575</v>
      </c>
    </row>
    <row r="841" spans="1:26">
      <c r="A841">
        <v>24547</v>
      </c>
      <c r="B841" s="1">
        <v>40391.354155092595</v>
      </c>
      <c r="C841" s="1">
        <f t="shared" si="156"/>
        <v>40179</v>
      </c>
      <c r="D841" s="4">
        <f t="shared" si="157"/>
        <v>0.58333333333333337</v>
      </c>
      <c r="E841" s="3">
        <f t="shared" si="158"/>
        <v>2010</v>
      </c>
      <c r="F841" s="3">
        <f t="shared" si="159"/>
        <v>8</v>
      </c>
      <c r="G841" s="3">
        <f t="shared" si="160"/>
        <v>1</v>
      </c>
      <c r="H841" s="3">
        <f t="shared" si="161"/>
        <v>8</v>
      </c>
      <c r="I841" s="3">
        <f t="shared" si="162"/>
        <v>29</v>
      </c>
      <c r="J841" s="3">
        <f t="shared" si="163"/>
        <v>1</v>
      </c>
      <c r="K841" s="3" t="str">
        <f>IF(AND(D841&gt;='Season Lookup'!$D$15,D841&lt;'Season Lookup'!$D$16),"Spring",IF(AND(D841&gt;='Season Lookup'!$D$16,D841&lt;'Season Lookup'!$D$17),"Summer",IF(AND(D841&gt;='Season Lookup'!$D$17,D841&lt;'Season Lookup'!$D$18),"Fall",IF(OR(D841&gt;='Season Lookup'!$D$18,D841&lt;'Season Lookup'!$D$15),"Winter"))))</f>
        <v>Summer</v>
      </c>
      <c r="L841" s="3" t="str">
        <f>VLOOKUP(F841,'Season Lookup'!$A$1:$B$13,2,0)</f>
        <v>Summer</v>
      </c>
      <c r="M841" t="s">
        <v>48</v>
      </c>
      <c r="N841" t="s">
        <v>13</v>
      </c>
      <c r="O841" t="s">
        <v>23</v>
      </c>
      <c r="P841" t="str">
        <f t="shared" si="164"/>
        <v>Yes</v>
      </c>
      <c r="Q841" t="str">
        <f t="shared" si="165"/>
        <v>No</v>
      </c>
      <c r="R841" t="str">
        <f t="shared" si="166"/>
        <v>No</v>
      </c>
      <c r="T841" t="s">
        <v>506</v>
      </c>
      <c r="U841" t="s">
        <v>703</v>
      </c>
      <c r="V841" t="str">
        <f t="shared" si="167"/>
        <v>Intersection</v>
      </c>
      <c r="W841" t="s">
        <v>1576</v>
      </c>
      <c r="X841">
        <v>42.367517999999997</v>
      </c>
      <c r="Y841">
        <v>-71.105834999999999</v>
      </c>
      <c r="Z841" t="s">
        <v>1577</v>
      </c>
    </row>
    <row r="842" spans="1:26">
      <c r="A842">
        <v>24548</v>
      </c>
      <c r="B842" s="1">
        <v>40391.972210648149</v>
      </c>
      <c r="C842" s="1">
        <f t="shared" si="156"/>
        <v>40179</v>
      </c>
      <c r="D842" s="4">
        <f t="shared" si="157"/>
        <v>0.58333333333333337</v>
      </c>
      <c r="E842" s="3">
        <f t="shared" si="158"/>
        <v>2010</v>
      </c>
      <c r="F842" s="3">
        <f t="shared" si="159"/>
        <v>8</v>
      </c>
      <c r="G842" s="3">
        <f t="shared" si="160"/>
        <v>1</v>
      </c>
      <c r="H842" s="3">
        <f t="shared" si="161"/>
        <v>23</v>
      </c>
      <c r="I842" s="3">
        <f t="shared" si="162"/>
        <v>19</v>
      </c>
      <c r="J842" s="3">
        <f t="shared" si="163"/>
        <v>1</v>
      </c>
      <c r="K842" s="3" t="str">
        <f>IF(AND(D842&gt;='Season Lookup'!$D$15,D842&lt;'Season Lookup'!$D$16),"Spring",IF(AND(D842&gt;='Season Lookup'!$D$16,D842&lt;'Season Lookup'!$D$17),"Summer",IF(AND(D842&gt;='Season Lookup'!$D$17,D842&lt;'Season Lookup'!$D$18),"Fall",IF(OR(D842&gt;='Season Lookup'!$D$18,D842&lt;'Season Lookup'!$D$15),"Winter"))))</f>
        <v>Summer</v>
      </c>
      <c r="L842" s="3" t="str">
        <f>VLOOKUP(F842,'Season Lookup'!$A$1:$B$13,2,0)</f>
        <v>Summer</v>
      </c>
      <c r="M842" t="s">
        <v>12</v>
      </c>
      <c r="N842" t="s">
        <v>35</v>
      </c>
      <c r="O842" t="s">
        <v>13</v>
      </c>
      <c r="P842" t="str">
        <f t="shared" si="164"/>
        <v>Yes</v>
      </c>
      <c r="Q842" t="str">
        <f t="shared" si="165"/>
        <v>No</v>
      </c>
      <c r="R842" t="str">
        <f t="shared" si="166"/>
        <v>No</v>
      </c>
      <c r="S842">
        <v>135</v>
      </c>
      <c r="T842" t="s">
        <v>737</v>
      </c>
      <c r="V842" t="str">
        <f t="shared" si="167"/>
        <v>Non Intersection</v>
      </c>
      <c r="W842" t="s">
        <v>1578</v>
      </c>
      <c r="X842">
        <v>42.373213</v>
      </c>
      <c r="Y842">
        <v>-71.0916</v>
      </c>
      <c r="Z842" t="s">
        <v>1579</v>
      </c>
    </row>
    <row r="843" spans="1:26">
      <c r="A843">
        <v>24551</v>
      </c>
      <c r="B843" s="1">
        <v>40391.291655092595</v>
      </c>
      <c r="C843" s="1">
        <f t="shared" si="156"/>
        <v>40179</v>
      </c>
      <c r="D843" s="4">
        <f t="shared" si="157"/>
        <v>0.58333333333333337</v>
      </c>
      <c r="E843" s="3">
        <f t="shared" si="158"/>
        <v>2010</v>
      </c>
      <c r="F843" s="3">
        <f t="shared" si="159"/>
        <v>8</v>
      </c>
      <c r="G843" s="3">
        <f t="shared" si="160"/>
        <v>1</v>
      </c>
      <c r="H843" s="3">
        <f t="shared" si="161"/>
        <v>6</v>
      </c>
      <c r="I843" s="3">
        <f t="shared" si="162"/>
        <v>59</v>
      </c>
      <c r="J843" s="3">
        <f t="shared" si="163"/>
        <v>1</v>
      </c>
      <c r="K843" s="3" t="str">
        <f>IF(AND(D843&gt;='Season Lookup'!$D$15,D843&lt;'Season Lookup'!$D$16),"Spring",IF(AND(D843&gt;='Season Lookup'!$D$16,D843&lt;'Season Lookup'!$D$17),"Summer",IF(AND(D843&gt;='Season Lookup'!$D$17,D843&lt;'Season Lookup'!$D$18),"Fall",IF(OR(D843&gt;='Season Lookup'!$D$18,D843&lt;'Season Lookup'!$D$15),"Winter"))))</f>
        <v>Summer</v>
      </c>
      <c r="L843" s="3" t="str">
        <f>VLOOKUP(F843,'Season Lookup'!$A$1:$B$13,2,0)</f>
        <v>Summer</v>
      </c>
      <c r="M843" t="s">
        <v>48</v>
      </c>
      <c r="N843" t="s">
        <v>13</v>
      </c>
      <c r="O843" t="s">
        <v>13</v>
      </c>
      <c r="P843" t="str">
        <f t="shared" si="164"/>
        <v>Yes</v>
      </c>
      <c r="Q843" t="str">
        <f t="shared" si="165"/>
        <v>No</v>
      </c>
      <c r="R843" t="str">
        <f t="shared" si="166"/>
        <v>No</v>
      </c>
      <c r="S843">
        <v>2245</v>
      </c>
      <c r="T843" t="s">
        <v>14</v>
      </c>
      <c r="V843" t="str">
        <f t="shared" si="167"/>
        <v>Non Intersection</v>
      </c>
      <c r="W843" t="s">
        <v>1580</v>
      </c>
      <c r="X843">
        <v>42.394257000000003</v>
      </c>
      <c r="Y843">
        <v>-71.126256999999995</v>
      </c>
      <c r="Z843" t="s">
        <v>1581</v>
      </c>
    </row>
    <row r="844" spans="1:26">
      <c r="A844">
        <v>24583</v>
      </c>
      <c r="B844" s="1">
        <v>40391.00277777778</v>
      </c>
      <c r="C844" s="1">
        <f t="shared" si="156"/>
        <v>40179</v>
      </c>
      <c r="D844" s="4">
        <f t="shared" si="157"/>
        <v>0.58333333333333337</v>
      </c>
      <c r="E844" s="3">
        <f t="shared" si="158"/>
        <v>2010</v>
      </c>
      <c r="F844" s="3">
        <f t="shared" si="159"/>
        <v>8</v>
      </c>
      <c r="G844" s="3">
        <f t="shared" si="160"/>
        <v>1</v>
      </c>
      <c r="H844" s="3">
        <f t="shared" si="161"/>
        <v>0</v>
      </c>
      <c r="I844" s="3">
        <f t="shared" si="162"/>
        <v>4</v>
      </c>
      <c r="J844" s="3">
        <f t="shared" si="163"/>
        <v>1</v>
      </c>
      <c r="K844" s="3" t="str">
        <f>IF(AND(D844&gt;='Season Lookup'!$D$15,D844&lt;'Season Lookup'!$D$16),"Spring",IF(AND(D844&gt;='Season Lookup'!$D$16,D844&lt;'Season Lookup'!$D$17),"Summer",IF(AND(D844&gt;='Season Lookup'!$D$17,D844&lt;'Season Lookup'!$D$18),"Fall",IF(OR(D844&gt;='Season Lookup'!$D$18,D844&lt;'Season Lookup'!$D$15),"Winter"))))</f>
        <v>Summer</v>
      </c>
      <c r="L844" s="3" t="str">
        <f>VLOOKUP(F844,'Season Lookup'!$A$1:$B$13,2,0)</f>
        <v>Summer</v>
      </c>
      <c r="M844" t="s">
        <v>48</v>
      </c>
      <c r="N844" t="s">
        <v>13</v>
      </c>
      <c r="O844" t="s">
        <v>23</v>
      </c>
      <c r="P844" t="str">
        <f t="shared" si="164"/>
        <v>Yes</v>
      </c>
      <c r="Q844" t="str">
        <f t="shared" si="165"/>
        <v>No</v>
      </c>
      <c r="R844" t="str">
        <f t="shared" si="166"/>
        <v>No</v>
      </c>
      <c r="T844" t="s">
        <v>19</v>
      </c>
      <c r="U844" t="s">
        <v>342</v>
      </c>
      <c r="V844" t="str">
        <f t="shared" si="167"/>
        <v>Intersection</v>
      </c>
      <c r="W844" t="s">
        <v>821</v>
      </c>
      <c r="X844">
        <v>42.373379999999997</v>
      </c>
      <c r="Y844">
        <v>-71.098140000000001</v>
      </c>
      <c r="Z844" t="s">
        <v>822</v>
      </c>
    </row>
    <row r="845" spans="1:26">
      <c r="A845">
        <v>24947</v>
      </c>
      <c r="B845" s="1">
        <v>40391.333333333336</v>
      </c>
      <c r="C845" s="1">
        <f t="shared" si="156"/>
        <v>40179</v>
      </c>
      <c r="D845" s="4">
        <f t="shared" si="157"/>
        <v>0.58333333333333337</v>
      </c>
      <c r="E845" s="3">
        <f t="shared" si="158"/>
        <v>2010</v>
      </c>
      <c r="F845" s="3">
        <f t="shared" si="159"/>
        <v>8</v>
      </c>
      <c r="G845" s="3">
        <f t="shared" si="160"/>
        <v>1</v>
      </c>
      <c r="H845" s="3">
        <f t="shared" si="161"/>
        <v>8</v>
      </c>
      <c r="I845" s="3">
        <f t="shared" si="162"/>
        <v>0</v>
      </c>
      <c r="J845" s="3">
        <f t="shared" si="163"/>
        <v>1</v>
      </c>
      <c r="K845" s="3" t="str">
        <f>IF(AND(D845&gt;='Season Lookup'!$D$15,D845&lt;'Season Lookup'!$D$16),"Spring",IF(AND(D845&gt;='Season Lookup'!$D$16,D845&lt;'Season Lookup'!$D$17),"Summer",IF(AND(D845&gt;='Season Lookup'!$D$17,D845&lt;'Season Lookup'!$D$18),"Fall",IF(OR(D845&gt;='Season Lookup'!$D$18,D845&lt;'Season Lookup'!$D$15),"Winter"))))</f>
        <v>Summer</v>
      </c>
      <c r="L845" s="3" t="str">
        <f>VLOOKUP(F845,'Season Lookup'!$A$1:$B$13,2,0)</f>
        <v>Summer</v>
      </c>
      <c r="M845" t="s">
        <v>48</v>
      </c>
      <c r="N845" t="s">
        <v>13</v>
      </c>
      <c r="O845" t="s">
        <v>23</v>
      </c>
      <c r="P845" t="str">
        <f t="shared" si="164"/>
        <v>Yes</v>
      </c>
      <c r="Q845" t="str">
        <f t="shared" si="165"/>
        <v>No</v>
      </c>
      <c r="R845" t="str">
        <f t="shared" si="166"/>
        <v>No</v>
      </c>
      <c r="T845" t="s">
        <v>1582</v>
      </c>
      <c r="V845" t="str">
        <f t="shared" si="167"/>
        <v>Intersection</v>
      </c>
      <c r="W845" t="s">
        <v>1583</v>
      </c>
      <c r="X845">
        <v>0</v>
      </c>
      <c r="Y845">
        <v>0</v>
      </c>
      <c r="Z845" t="s">
        <v>81</v>
      </c>
    </row>
    <row r="846" spans="1:26">
      <c r="A846">
        <v>24552</v>
      </c>
      <c r="B846" s="1">
        <v>40392.322905092595</v>
      </c>
      <c r="C846" s="1">
        <f t="shared" si="156"/>
        <v>40179</v>
      </c>
      <c r="D846" s="4">
        <f t="shared" si="157"/>
        <v>0.58611111111111114</v>
      </c>
      <c r="E846" s="3">
        <f t="shared" si="158"/>
        <v>2010</v>
      </c>
      <c r="F846" s="3">
        <f t="shared" si="159"/>
        <v>8</v>
      </c>
      <c r="G846" s="3">
        <f t="shared" si="160"/>
        <v>2</v>
      </c>
      <c r="H846" s="3">
        <f t="shared" si="161"/>
        <v>7</v>
      </c>
      <c r="I846" s="3">
        <f t="shared" si="162"/>
        <v>44</v>
      </c>
      <c r="J846" s="3">
        <f t="shared" si="163"/>
        <v>2</v>
      </c>
      <c r="K846" s="3" t="str">
        <f>IF(AND(D846&gt;='Season Lookup'!$D$15,D846&lt;'Season Lookup'!$D$16),"Spring",IF(AND(D846&gt;='Season Lookup'!$D$16,D846&lt;'Season Lookup'!$D$17),"Summer",IF(AND(D846&gt;='Season Lookup'!$D$17,D846&lt;'Season Lookup'!$D$18),"Fall",IF(OR(D846&gt;='Season Lookup'!$D$18,D846&lt;'Season Lookup'!$D$15),"Winter"))))</f>
        <v>Summer</v>
      </c>
      <c r="L846" s="3" t="str">
        <f>VLOOKUP(F846,'Season Lookup'!$A$1:$B$13,2,0)</f>
        <v>Summer</v>
      </c>
      <c r="M846" t="s">
        <v>56</v>
      </c>
      <c r="N846" t="s">
        <v>13</v>
      </c>
      <c r="O846" t="s">
        <v>13</v>
      </c>
      <c r="P846" t="str">
        <f t="shared" si="164"/>
        <v>Yes</v>
      </c>
      <c r="Q846" t="str">
        <f t="shared" si="165"/>
        <v>No</v>
      </c>
      <c r="R846" t="str">
        <f t="shared" si="166"/>
        <v>No</v>
      </c>
      <c r="T846" t="s">
        <v>15</v>
      </c>
      <c r="U846" t="s">
        <v>864</v>
      </c>
      <c r="V846" t="str">
        <f t="shared" si="167"/>
        <v>Intersection</v>
      </c>
      <c r="W846" t="s">
        <v>1584</v>
      </c>
      <c r="X846">
        <v>42.393382000000003</v>
      </c>
      <c r="Y846">
        <v>-71.131032000000005</v>
      </c>
      <c r="Z846" t="s">
        <v>1585</v>
      </c>
    </row>
    <row r="847" spans="1:26">
      <c r="A847">
        <v>24555</v>
      </c>
      <c r="B847" s="1">
        <v>40392.997210648151</v>
      </c>
      <c r="C847" s="1">
        <f t="shared" si="156"/>
        <v>40179</v>
      </c>
      <c r="D847" s="4">
        <f t="shared" si="157"/>
        <v>0.58611111111111114</v>
      </c>
      <c r="E847" s="3">
        <f t="shared" si="158"/>
        <v>2010</v>
      </c>
      <c r="F847" s="3">
        <f t="shared" si="159"/>
        <v>8</v>
      </c>
      <c r="G847" s="3">
        <f t="shared" si="160"/>
        <v>2</v>
      </c>
      <c r="H847" s="3">
        <f t="shared" si="161"/>
        <v>23</v>
      </c>
      <c r="I847" s="3">
        <f t="shared" si="162"/>
        <v>55</v>
      </c>
      <c r="J847" s="3">
        <f t="shared" si="163"/>
        <v>2</v>
      </c>
      <c r="K847" s="3" t="str">
        <f>IF(AND(D847&gt;='Season Lookup'!$D$15,D847&lt;'Season Lookup'!$D$16),"Spring",IF(AND(D847&gt;='Season Lookup'!$D$16,D847&lt;'Season Lookup'!$D$17),"Summer",IF(AND(D847&gt;='Season Lookup'!$D$17,D847&lt;'Season Lookup'!$D$18),"Fall",IF(OR(D847&gt;='Season Lookup'!$D$18,D847&lt;'Season Lookup'!$D$15),"Winter"))))</f>
        <v>Summer</v>
      </c>
      <c r="L847" s="3" t="str">
        <f>VLOOKUP(F847,'Season Lookup'!$A$1:$B$13,2,0)</f>
        <v>Summer</v>
      </c>
      <c r="M847" t="s">
        <v>56</v>
      </c>
      <c r="N847" t="s">
        <v>13</v>
      </c>
      <c r="O847" t="s">
        <v>13</v>
      </c>
      <c r="P847" t="str">
        <f t="shared" si="164"/>
        <v>Yes</v>
      </c>
      <c r="Q847" t="str">
        <f t="shared" si="165"/>
        <v>No</v>
      </c>
      <c r="R847" t="str">
        <f t="shared" si="166"/>
        <v>No</v>
      </c>
      <c r="T847" t="s">
        <v>166</v>
      </c>
      <c r="V847" t="str">
        <f t="shared" si="167"/>
        <v>Intersection</v>
      </c>
      <c r="W847" t="s">
        <v>1586</v>
      </c>
      <c r="X847">
        <v>0</v>
      </c>
      <c r="Y847">
        <v>0</v>
      </c>
      <c r="Z847" t="s">
        <v>81</v>
      </c>
    </row>
    <row r="848" spans="1:26">
      <c r="A848">
        <v>24557</v>
      </c>
      <c r="B848" s="1">
        <v>40392.326388888891</v>
      </c>
      <c r="C848" s="1">
        <f t="shared" si="156"/>
        <v>40179</v>
      </c>
      <c r="D848" s="4">
        <f t="shared" si="157"/>
        <v>0.58611111111111114</v>
      </c>
      <c r="E848" s="3">
        <f t="shared" si="158"/>
        <v>2010</v>
      </c>
      <c r="F848" s="3">
        <f t="shared" si="159"/>
        <v>8</v>
      </c>
      <c r="G848" s="3">
        <f t="shared" si="160"/>
        <v>2</v>
      </c>
      <c r="H848" s="3">
        <f t="shared" si="161"/>
        <v>7</v>
      </c>
      <c r="I848" s="3">
        <f t="shared" si="162"/>
        <v>50</v>
      </c>
      <c r="J848" s="3">
        <f t="shared" si="163"/>
        <v>2</v>
      </c>
      <c r="K848" s="3" t="str">
        <f>IF(AND(D848&gt;='Season Lookup'!$D$15,D848&lt;'Season Lookup'!$D$16),"Spring",IF(AND(D848&gt;='Season Lookup'!$D$16,D848&lt;'Season Lookup'!$D$17),"Summer",IF(AND(D848&gt;='Season Lookup'!$D$17,D848&lt;'Season Lookup'!$D$18),"Fall",IF(OR(D848&gt;='Season Lookup'!$D$18,D848&lt;'Season Lookup'!$D$15),"Winter"))))</f>
        <v>Summer</v>
      </c>
      <c r="L848" s="3" t="str">
        <f>VLOOKUP(F848,'Season Lookup'!$A$1:$B$13,2,0)</f>
        <v>Summer</v>
      </c>
      <c r="M848" t="s">
        <v>56</v>
      </c>
      <c r="N848" t="s">
        <v>13</v>
      </c>
      <c r="O848" t="s">
        <v>13</v>
      </c>
      <c r="P848" t="str">
        <f t="shared" si="164"/>
        <v>Yes</v>
      </c>
      <c r="Q848" t="str">
        <f t="shared" si="165"/>
        <v>No</v>
      </c>
      <c r="R848" t="str">
        <f t="shared" si="166"/>
        <v>No</v>
      </c>
      <c r="T848" t="s">
        <v>1510</v>
      </c>
      <c r="U848" t="s">
        <v>142</v>
      </c>
      <c r="V848" t="str">
        <f t="shared" si="167"/>
        <v>Intersection</v>
      </c>
      <c r="W848" t="s">
        <v>1587</v>
      </c>
      <c r="X848">
        <v>42.381422999999998</v>
      </c>
      <c r="Y848">
        <v>-71.135807999999997</v>
      </c>
      <c r="Z848" t="s">
        <v>1588</v>
      </c>
    </row>
    <row r="849" spans="1:26">
      <c r="A849">
        <v>24558</v>
      </c>
      <c r="B849" s="1">
        <v>40392.36041666667</v>
      </c>
      <c r="C849" s="1">
        <f t="shared" si="156"/>
        <v>40179</v>
      </c>
      <c r="D849" s="4">
        <f t="shared" si="157"/>
        <v>0.58611111111111114</v>
      </c>
      <c r="E849" s="3">
        <f t="shared" si="158"/>
        <v>2010</v>
      </c>
      <c r="F849" s="3">
        <f t="shared" si="159"/>
        <v>8</v>
      </c>
      <c r="G849" s="3">
        <f t="shared" si="160"/>
        <v>2</v>
      </c>
      <c r="H849" s="3">
        <f t="shared" si="161"/>
        <v>8</v>
      </c>
      <c r="I849" s="3">
        <f t="shared" si="162"/>
        <v>39</v>
      </c>
      <c r="J849" s="3">
        <f t="shared" si="163"/>
        <v>2</v>
      </c>
      <c r="K849" s="3" t="str">
        <f>IF(AND(D849&gt;='Season Lookup'!$D$15,D849&lt;'Season Lookup'!$D$16),"Spring",IF(AND(D849&gt;='Season Lookup'!$D$16,D849&lt;'Season Lookup'!$D$17),"Summer",IF(AND(D849&gt;='Season Lookup'!$D$17,D849&lt;'Season Lookup'!$D$18),"Fall",IF(OR(D849&gt;='Season Lookup'!$D$18,D849&lt;'Season Lookup'!$D$15),"Winter"))))</f>
        <v>Summer</v>
      </c>
      <c r="L849" s="3" t="str">
        <f>VLOOKUP(F849,'Season Lookup'!$A$1:$B$13,2,0)</f>
        <v>Summer</v>
      </c>
      <c r="M849" t="s">
        <v>56</v>
      </c>
      <c r="N849" t="s">
        <v>13</v>
      </c>
      <c r="O849" t="s">
        <v>132</v>
      </c>
      <c r="P849" t="str">
        <f t="shared" si="164"/>
        <v>Yes</v>
      </c>
      <c r="Q849" t="str">
        <f t="shared" si="165"/>
        <v>Yes</v>
      </c>
      <c r="R849" t="str">
        <f t="shared" si="166"/>
        <v>No</v>
      </c>
      <c r="T849" t="s">
        <v>325</v>
      </c>
      <c r="U849" t="s">
        <v>326</v>
      </c>
      <c r="V849" t="str">
        <f t="shared" si="167"/>
        <v>Intersection</v>
      </c>
      <c r="W849" t="s">
        <v>327</v>
      </c>
      <c r="X849">
        <v>42.371416000000004</v>
      </c>
      <c r="Y849">
        <v>-71.121105</v>
      </c>
      <c r="Z849" t="s">
        <v>328</v>
      </c>
    </row>
    <row r="850" spans="1:26">
      <c r="A850">
        <v>24559</v>
      </c>
      <c r="B850" s="1">
        <v>40392.649293981478</v>
      </c>
      <c r="C850" s="1">
        <f t="shared" si="156"/>
        <v>40179</v>
      </c>
      <c r="D850" s="4">
        <f t="shared" si="157"/>
        <v>0.58611111111111114</v>
      </c>
      <c r="E850" s="3">
        <f t="shared" si="158"/>
        <v>2010</v>
      </c>
      <c r="F850" s="3">
        <f t="shared" si="159"/>
        <v>8</v>
      </c>
      <c r="G850" s="3">
        <f t="shared" si="160"/>
        <v>2</v>
      </c>
      <c r="H850" s="3">
        <f t="shared" si="161"/>
        <v>15</v>
      </c>
      <c r="I850" s="3">
        <f t="shared" si="162"/>
        <v>34</v>
      </c>
      <c r="J850" s="3">
        <f t="shared" si="163"/>
        <v>2</v>
      </c>
      <c r="K850" s="3" t="str">
        <f>IF(AND(D850&gt;='Season Lookup'!$D$15,D850&lt;'Season Lookup'!$D$16),"Spring",IF(AND(D850&gt;='Season Lookup'!$D$16,D850&lt;'Season Lookup'!$D$17),"Summer",IF(AND(D850&gt;='Season Lookup'!$D$17,D850&lt;'Season Lookup'!$D$18),"Fall",IF(OR(D850&gt;='Season Lookup'!$D$18,D850&lt;'Season Lookup'!$D$15),"Winter"))))</f>
        <v>Summer</v>
      </c>
      <c r="L850" s="3" t="str">
        <f>VLOOKUP(F850,'Season Lookup'!$A$1:$B$13,2,0)</f>
        <v>Summer</v>
      </c>
      <c r="M850" t="s">
        <v>56</v>
      </c>
      <c r="N850" t="s">
        <v>13</v>
      </c>
      <c r="O850" t="s">
        <v>13</v>
      </c>
      <c r="P850" t="str">
        <f t="shared" si="164"/>
        <v>Yes</v>
      </c>
      <c r="Q850" t="str">
        <f t="shared" si="165"/>
        <v>No</v>
      </c>
      <c r="R850" t="str">
        <f t="shared" si="166"/>
        <v>No</v>
      </c>
      <c r="S850">
        <v>3</v>
      </c>
      <c r="T850" t="s">
        <v>354</v>
      </c>
      <c r="V850" t="str">
        <f t="shared" si="167"/>
        <v>Non Intersection</v>
      </c>
      <c r="W850" t="s">
        <v>1589</v>
      </c>
      <c r="X850">
        <v>42.384979999999999</v>
      </c>
      <c r="Y850">
        <v>-71.120022000000006</v>
      </c>
      <c r="Z850" t="s">
        <v>1590</v>
      </c>
    </row>
    <row r="851" spans="1:26">
      <c r="A851">
        <v>24560</v>
      </c>
      <c r="B851" s="1">
        <v>40392.534710648149</v>
      </c>
      <c r="C851" s="1">
        <f t="shared" si="156"/>
        <v>40179</v>
      </c>
      <c r="D851" s="4">
        <f t="shared" si="157"/>
        <v>0.58611111111111114</v>
      </c>
      <c r="E851" s="3">
        <f t="shared" si="158"/>
        <v>2010</v>
      </c>
      <c r="F851" s="3">
        <f t="shared" si="159"/>
        <v>8</v>
      </c>
      <c r="G851" s="3">
        <f t="shared" si="160"/>
        <v>2</v>
      </c>
      <c r="H851" s="3">
        <f t="shared" si="161"/>
        <v>12</v>
      </c>
      <c r="I851" s="3">
        <f t="shared" si="162"/>
        <v>49</v>
      </c>
      <c r="J851" s="3">
        <f t="shared" si="163"/>
        <v>2</v>
      </c>
      <c r="K851" s="3" t="str">
        <f>IF(AND(D851&gt;='Season Lookup'!$D$15,D851&lt;'Season Lookup'!$D$16),"Spring",IF(AND(D851&gt;='Season Lookup'!$D$16,D851&lt;'Season Lookup'!$D$17),"Summer",IF(AND(D851&gt;='Season Lookup'!$D$17,D851&lt;'Season Lookup'!$D$18),"Fall",IF(OR(D851&gt;='Season Lookup'!$D$18,D851&lt;'Season Lookup'!$D$15),"Winter"))))</f>
        <v>Summer</v>
      </c>
      <c r="L851" s="3" t="str">
        <f>VLOOKUP(F851,'Season Lookup'!$A$1:$B$13,2,0)</f>
        <v>Summer</v>
      </c>
      <c r="M851" t="s">
        <v>56</v>
      </c>
      <c r="N851" t="s">
        <v>13</v>
      </c>
      <c r="O851" t="s">
        <v>13</v>
      </c>
      <c r="P851" t="str">
        <f t="shared" si="164"/>
        <v>Yes</v>
      </c>
      <c r="Q851" t="str">
        <f t="shared" si="165"/>
        <v>No</v>
      </c>
      <c r="R851" t="str">
        <f t="shared" si="166"/>
        <v>No</v>
      </c>
      <c r="S851">
        <v>1350</v>
      </c>
      <c r="T851" t="s">
        <v>14</v>
      </c>
      <c r="U851" t="s">
        <v>1438</v>
      </c>
      <c r="V851" t="str">
        <f t="shared" si="167"/>
        <v>Non Intersection</v>
      </c>
      <c r="W851" t="s">
        <v>1591</v>
      </c>
      <c r="X851">
        <v>42.372962000000001</v>
      </c>
      <c r="Y851">
        <v>-71.118480000000005</v>
      </c>
      <c r="Z851" t="s">
        <v>1592</v>
      </c>
    </row>
    <row r="852" spans="1:26">
      <c r="A852">
        <v>24561</v>
      </c>
      <c r="B852" s="1">
        <v>40392.635405092595</v>
      </c>
      <c r="C852" s="1">
        <f t="shared" si="156"/>
        <v>40179</v>
      </c>
      <c r="D852" s="4">
        <f t="shared" si="157"/>
        <v>0.58611111111111114</v>
      </c>
      <c r="E852" s="3">
        <f t="shared" si="158"/>
        <v>2010</v>
      </c>
      <c r="F852" s="3">
        <f t="shared" si="159"/>
        <v>8</v>
      </c>
      <c r="G852" s="3">
        <f t="shared" si="160"/>
        <v>2</v>
      </c>
      <c r="H852" s="3">
        <f t="shared" si="161"/>
        <v>15</v>
      </c>
      <c r="I852" s="3">
        <f t="shared" si="162"/>
        <v>14</v>
      </c>
      <c r="J852" s="3">
        <f t="shared" si="163"/>
        <v>2</v>
      </c>
      <c r="K852" s="3" t="str">
        <f>IF(AND(D852&gt;='Season Lookup'!$D$15,D852&lt;'Season Lookup'!$D$16),"Spring",IF(AND(D852&gt;='Season Lookup'!$D$16,D852&lt;'Season Lookup'!$D$17),"Summer",IF(AND(D852&gt;='Season Lookup'!$D$17,D852&lt;'Season Lookup'!$D$18),"Fall",IF(OR(D852&gt;='Season Lookup'!$D$18,D852&lt;'Season Lookup'!$D$15),"Winter"))))</f>
        <v>Summer</v>
      </c>
      <c r="L852" s="3" t="str">
        <f>VLOOKUP(F852,'Season Lookup'!$A$1:$B$13,2,0)</f>
        <v>Summer</v>
      </c>
      <c r="M852" t="s">
        <v>56</v>
      </c>
      <c r="N852" t="s">
        <v>13</v>
      </c>
      <c r="O852" t="s">
        <v>13</v>
      </c>
      <c r="P852" t="str">
        <f t="shared" si="164"/>
        <v>Yes</v>
      </c>
      <c r="Q852" t="str">
        <f t="shared" si="165"/>
        <v>No</v>
      </c>
      <c r="R852" t="str">
        <f t="shared" si="166"/>
        <v>No</v>
      </c>
      <c r="S852">
        <v>16</v>
      </c>
      <c r="T852" t="s">
        <v>185</v>
      </c>
      <c r="V852" t="str">
        <f t="shared" si="167"/>
        <v>Non Intersection</v>
      </c>
      <c r="W852" t="s">
        <v>882</v>
      </c>
      <c r="X852">
        <v>42.377301000000003</v>
      </c>
      <c r="Y852">
        <v>-71.123220000000003</v>
      </c>
      <c r="Z852" t="s">
        <v>883</v>
      </c>
    </row>
    <row r="853" spans="1:26">
      <c r="A853">
        <v>24562</v>
      </c>
      <c r="B853" s="1">
        <v>40393.902777777781</v>
      </c>
      <c r="C853" s="1">
        <f t="shared" si="156"/>
        <v>40179</v>
      </c>
      <c r="D853" s="4">
        <f t="shared" si="157"/>
        <v>0.58888888888888891</v>
      </c>
      <c r="E853" s="3">
        <f t="shared" si="158"/>
        <v>2010</v>
      </c>
      <c r="F853" s="3">
        <f t="shared" si="159"/>
        <v>8</v>
      </c>
      <c r="G853" s="3">
        <f t="shared" si="160"/>
        <v>3</v>
      </c>
      <c r="H853" s="3">
        <f t="shared" si="161"/>
        <v>21</v>
      </c>
      <c r="I853" s="3">
        <f t="shared" si="162"/>
        <v>40</v>
      </c>
      <c r="J853" s="3">
        <f t="shared" si="163"/>
        <v>3</v>
      </c>
      <c r="K853" s="3" t="str">
        <f>IF(AND(D853&gt;='Season Lookup'!$D$15,D853&lt;'Season Lookup'!$D$16),"Spring",IF(AND(D853&gt;='Season Lookup'!$D$16,D853&lt;'Season Lookup'!$D$17),"Summer",IF(AND(D853&gt;='Season Lookup'!$D$17,D853&lt;'Season Lookup'!$D$18),"Fall",IF(OR(D853&gt;='Season Lookup'!$D$18,D853&lt;'Season Lookup'!$D$15),"Winter"))))</f>
        <v>Summer</v>
      </c>
      <c r="L853" s="3" t="str">
        <f>VLOOKUP(F853,'Season Lookup'!$A$1:$B$13,2,0)</f>
        <v>Summer</v>
      </c>
      <c r="M853" t="s">
        <v>73</v>
      </c>
      <c r="N853" t="s">
        <v>13</v>
      </c>
      <c r="O853" t="s">
        <v>13</v>
      </c>
      <c r="P853" t="str">
        <f t="shared" si="164"/>
        <v>Yes</v>
      </c>
      <c r="Q853" t="str">
        <f t="shared" si="165"/>
        <v>No</v>
      </c>
      <c r="R853" t="str">
        <f t="shared" si="166"/>
        <v>No</v>
      </c>
      <c r="T853" t="s">
        <v>14</v>
      </c>
      <c r="U853" t="s">
        <v>186</v>
      </c>
      <c r="V853" t="str">
        <f t="shared" si="167"/>
        <v>Intersection</v>
      </c>
      <c r="W853" t="s">
        <v>1593</v>
      </c>
      <c r="X853">
        <v>42.375543999999998</v>
      </c>
      <c r="Y853">
        <v>-71.119553999999994</v>
      </c>
      <c r="Z853" t="s">
        <v>1594</v>
      </c>
    </row>
    <row r="854" spans="1:26">
      <c r="A854">
        <v>24563</v>
      </c>
      <c r="B854" s="1">
        <v>40393.413194444445</v>
      </c>
      <c r="C854" s="1">
        <f t="shared" ref="C854:C916" si="168">EOMONTH(B854,MONTH(B854)*-1)+1</f>
        <v>40179</v>
      </c>
      <c r="D854" s="4">
        <f t="shared" ref="D854:D916" si="169">YEARFRAC(C854,B854)</f>
        <v>0.58888888888888891</v>
      </c>
      <c r="E854" s="3">
        <f t="shared" ref="E854:E916" si="170">YEAR(B854)</f>
        <v>2010</v>
      </c>
      <c r="F854" s="3">
        <f t="shared" ref="F854:F916" si="171">MONTH(B854)</f>
        <v>8</v>
      </c>
      <c r="G854" s="3">
        <f t="shared" ref="G854:G916" si="172">DAY(B854)</f>
        <v>3</v>
      </c>
      <c r="H854" s="3">
        <f t="shared" ref="H854:H916" si="173">HOUR(B854)</f>
        <v>9</v>
      </c>
      <c r="I854" s="3">
        <f t="shared" ref="I854:I916" si="174">MINUTE(B854)</f>
        <v>55</v>
      </c>
      <c r="J854" s="3">
        <f t="shared" ref="J854:J916" si="175">WEEKDAY(B854,1)</f>
        <v>3</v>
      </c>
      <c r="K854" s="3" t="str">
        <f>IF(AND(D854&gt;='Season Lookup'!$D$15,D854&lt;'Season Lookup'!$D$16),"Spring",IF(AND(D854&gt;='Season Lookup'!$D$16,D854&lt;'Season Lookup'!$D$17),"Summer",IF(AND(D854&gt;='Season Lookup'!$D$17,D854&lt;'Season Lookup'!$D$18),"Fall",IF(OR(D854&gt;='Season Lookup'!$D$18,D854&lt;'Season Lookup'!$D$15),"Winter"))))</f>
        <v>Summer</v>
      </c>
      <c r="L854" s="3" t="str">
        <f>VLOOKUP(F854,'Season Lookup'!$A$1:$B$13,2,0)</f>
        <v>Summer</v>
      </c>
      <c r="M854" t="s">
        <v>73</v>
      </c>
      <c r="N854" t="s">
        <v>35</v>
      </c>
      <c r="O854" t="s">
        <v>36</v>
      </c>
      <c r="P854" t="str">
        <f t="shared" ref="P854:P916" si="176">IF(OR(N854="Auto",O854="Auto"),"Yes",IF(OR(N854="Taxi",O854="Taxi"),"Yes",IF(OR(N854="Truck",O854="Truck"),"Yes",IF(OR(N854="Van",O854="Van"),"Yes","No"))))</f>
        <v>Yes</v>
      </c>
      <c r="Q854" t="str">
        <f t="shared" ref="Q854:Q916" si="177">IF(OR(N854="Bicycle",O854="Bicycle"),"Yes","No")</f>
        <v>No</v>
      </c>
      <c r="R854" t="str">
        <f t="shared" ref="R854:R916" si="178">IF(OR(N854="Pedestrian",O854="Pedestrian"),"Yes","No")</f>
        <v>No</v>
      </c>
      <c r="T854" t="s">
        <v>509</v>
      </c>
      <c r="U854" t="s">
        <v>192</v>
      </c>
      <c r="V854" t="str">
        <f t="shared" ref="V854:V916" si="179">IF(ISBLANK(S854),"Intersection","Non Intersection")</f>
        <v>Intersection</v>
      </c>
      <c r="W854" t="s">
        <v>1595</v>
      </c>
      <c r="X854">
        <v>42.367783000000003</v>
      </c>
      <c r="Y854">
        <v>-71.109441000000004</v>
      </c>
      <c r="Z854" t="s">
        <v>1596</v>
      </c>
    </row>
    <row r="855" spans="1:26">
      <c r="A855">
        <v>24571</v>
      </c>
      <c r="B855" s="1">
        <v>40393.39234953704</v>
      </c>
      <c r="C855" s="1">
        <f t="shared" si="168"/>
        <v>40179</v>
      </c>
      <c r="D855" s="4">
        <f t="shared" si="169"/>
        <v>0.58888888888888891</v>
      </c>
      <c r="E855" s="3">
        <f t="shared" si="170"/>
        <v>2010</v>
      </c>
      <c r="F855" s="3">
        <f t="shared" si="171"/>
        <v>8</v>
      </c>
      <c r="G855" s="3">
        <f t="shared" si="172"/>
        <v>3</v>
      </c>
      <c r="H855" s="3">
        <f t="shared" si="173"/>
        <v>9</v>
      </c>
      <c r="I855" s="3">
        <f t="shared" si="174"/>
        <v>24</v>
      </c>
      <c r="J855" s="3">
        <f t="shared" si="175"/>
        <v>3</v>
      </c>
      <c r="K855" s="3" t="str">
        <f>IF(AND(D855&gt;='Season Lookup'!$D$15,D855&lt;'Season Lookup'!$D$16),"Spring",IF(AND(D855&gt;='Season Lookup'!$D$16,D855&lt;'Season Lookup'!$D$17),"Summer",IF(AND(D855&gt;='Season Lookup'!$D$17,D855&lt;'Season Lookup'!$D$18),"Fall",IF(OR(D855&gt;='Season Lookup'!$D$18,D855&lt;'Season Lookup'!$D$15),"Winter"))))</f>
        <v>Summer</v>
      </c>
      <c r="L855" s="3" t="str">
        <f>VLOOKUP(F855,'Season Lookup'!$A$1:$B$13,2,0)</f>
        <v>Summer</v>
      </c>
      <c r="M855" t="s">
        <v>73</v>
      </c>
      <c r="N855" t="s">
        <v>35</v>
      </c>
      <c r="O855" t="s">
        <v>23</v>
      </c>
      <c r="P855" t="str">
        <f t="shared" si="176"/>
        <v>Yes</v>
      </c>
      <c r="Q855" t="str">
        <f t="shared" si="177"/>
        <v>No</v>
      </c>
      <c r="R855" t="str">
        <f t="shared" si="178"/>
        <v>No</v>
      </c>
      <c r="T855" t="s">
        <v>1597</v>
      </c>
      <c r="U855" t="s">
        <v>1598</v>
      </c>
      <c r="V855" t="str">
        <f t="shared" si="179"/>
        <v>Intersection</v>
      </c>
      <c r="W855" t="s">
        <v>1599</v>
      </c>
      <c r="X855">
        <v>42.370936</v>
      </c>
      <c r="Y855">
        <v>-71.107292000000001</v>
      </c>
      <c r="Z855" t="s">
        <v>1600</v>
      </c>
    </row>
    <row r="856" spans="1:26">
      <c r="A856">
        <v>24867</v>
      </c>
      <c r="B856" s="1">
        <v>40393.634027777778</v>
      </c>
      <c r="C856" s="1">
        <f t="shared" si="168"/>
        <v>40179</v>
      </c>
      <c r="D856" s="4">
        <f t="shared" si="169"/>
        <v>0.58888888888888891</v>
      </c>
      <c r="E856" s="3">
        <f t="shared" si="170"/>
        <v>2010</v>
      </c>
      <c r="F856" s="3">
        <f t="shared" si="171"/>
        <v>8</v>
      </c>
      <c r="G856" s="3">
        <f t="shared" si="172"/>
        <v>3</v>
      </c>
      <c r="H856" s="3">
        <f t="shared" si="173"/>
        <v>15</v>
      </c>
      <c r="I856" s="3">
        <f t="shared" si="174"/>
        <v>13</v>
      </c>
      <c r="J856" s="3">
        <f t="shared" si="175"/>
        <v>3</v>
      </c>
      <c r="K856" s="3" t="str">
        <f>IF(AND(D856&gt;='Season Lookup'!$D$15,D856&lt;'Season Lookup'!$D$16),"Spring",IF(AND(D856&gt;='Season Lookup'!$D$16,D856&lt;'Season Lookup'!$D$17),"Summer",IF(AND(D856&gt;='Season Lookup'!$D$17,D856&lt;'Season Lookup'!$D$18),"Fall",IF(OR(D856&gt;='Season Lookup'!$D$18,D856&lt;'Season Lookup'!$D$15),"Winter"))))</f>
        <v>Summer</v>
      </c>
      <c r="L856" s="3" t="str">
        <f>VLOOKUP(F856,'Season Lookup'!$A$1:$B$13,2,0)</f>
        <v>Summer</v>
      </c>
      <c r="N856" t="s">
        <v>13</v>
      </c>
      <c r="O856" t="s">
        <v>36</v>
      </c>
      <c r="P856" t="str">
        <f t="shared" si="176"/>
        <v>Yes</v>
      </c>
      <c r="Q856" t="str">
        <f t="shared" si="177"/>
        <v>No</v>
      </c>
      <c r="R856" t="str">
        <f t="shared" si="178"/>
        <v>No</v>
      </c>
      <c r="S856">
        <v>650</v>
      </c>
      <c r="T856" t="s">
        <v>186</v>
      </c>
      <c r="V856" t="str">
        <f t="shared" si="179"/>
        <v>Non Intersection</v>
      </c>
      <c r="W856" t="s">
        <v>1601</v>
      </c>
      <c r="X856">
        <v>42.389353999999997</v>
      </c>
      <c r="Y856">
        <v>-71.149349999999998</v>
      </c>
      <c r="Z856" t="s">
        <v>1602</v>
      </c>
    </row>
    <row r="857" spans="1:26">
      <c r="A857">
        <v>24564</v>
      </c>
      <c r="B857" s="1">
        <v>40394.98609953704</v>
      </c>
      <c r="C857" s="1">
        <f t="shared" si="168"/>
        <v>40179</v>
      </c>
      <c r="D857" s="4">
        <f t="shared" si="169"/>
        <v>0.59166666666666667</v>
      </c>
      <c r="E857" s="3">
        <f t="shared" si="170"/>
        <v>2010</v>
      </c>
      <c r="F857" s="3">
        <f t="shared" si="171"/>
        <v>8</v>
      </c>
      <c r="G857" s="3">
        <f t="shared" si="172"/>
        <v>4</v>
      </c>
      <c r="H857" s="3">
        <f t="shared" si="173"/>
        <v>23</v>
      </c>
      <c r="I857" s="3">
        <f t="shared" si="174"/>
        <v>39</v>
      </c>
      <c r="J857" s="3">
        <f t="shared" si="175"/>
        <v>4</v>
      </c>
      <c r="K857" s="3" t="str">
        <f>IF(AND(D857&gt;='Season Lookup'!$D$15,D857&lt;'Season Lookup'!$D$16),"Spring",IF(AND(D857&gt;='Season Lookup'!$D$16,D857&lt;'Season Lookup'!$D$17),"Summer",IF(AND(D857&gt;='Season Lookup'!$D$17,D857&lt;'Season Lookup'!$D$18),"Fall",IF(OR(D857&gt;='Season Lookup'!$D$18,D857&lt;'Season Lookup'!$D$15),"Winter"))))</f>
        <v>Summer</v>
      </c>
      <c r="L857" s="3" t="str">
        <f>VLOOKUP(F857,'Season Lookup'!$A$1:$B$13,2,0)</f>
        <v>Summer</v>
      </c>
      <c r="M857" t="s">
        <v>82</v>
      </c>
      <c r="N857" t="s">
        <v>13</v>
      </c>
      <c r="O857" t="s">
        <v>23</v>
      </c>
      <c r="P857" t="str">
        <f t="shared" si="176"/>
        <v>Yes</v>
      </c>
      <c r="Q857" t="str">
        <f t="shared" si="177"/>
        <v>No</v>
      </c>
      <c r="R857" t="str">
        <f t="shared" si="178"/>
        <v>No</v>
      </c>
      <c r="S857">
        <v>101</v>
      </c>
      <c r="T857" t="s">
        <v>27</v>
      </c>
      <c r="V857" t="str">
        <f t="shared" si="179"/>
        <v>Non Intersection</v>
      </c>
      <c r="W857" t="s">
        <v>1603</v>
      </c>
      <c r="X857">
        <v>42.365237</v>
      </c>
      <c r="Y857">
        <v>-71.107583000000005</v>
      </c>
      <c r="Z857" t="s">
        <v>1604</v>
      </c>
    </row>
    <row r="858" spans="1:26">
      <c r="A858">
        <v>24565</v>
      </c>
      <c r="B858" s="1">
        <v>40394.479155092595</v>
      </c>
      <c r="C858" s="1">
        <f t="shared" si="168"/>
        <v>40179</v>
      </c>
      <c r="D858" s="4">
        <f t="shared" si="169"/>
        <v>0.59166666666666667</v>
      </c>
      <c r="E858" s="3">
        <f t="shared" si="170"/>
        <v>2010</v>
      </c>
      <c r="F858" s="3">
        <f t="shared" si="171"/>
        <v>8</v>
      </c>
      <c r="G858" s="3">
        <f t="shared" si="172"/>
        <v>4</v>
      </c>
      <c r="H858" s="3">
        <f t="shared" si="173"/>
        <v>11</v>
      </c>
      <c r="I858" s="3">
        <f t="shared" si="174"/>
        <v>29</v>
      </c>
      <c r="J858" s="3">
        <f t="shared" si="175"/>
        <v>4</v>
      </c>
      <c r="K858" s="3" t="str">
        <f>IF(AND(D858&gt;='Season Lookup'!$D$15,D858&lt;'Season Lookup'!$D$16),"Spring",IF(AND(D858&gt;='Season Lookup'!$D$16,D858&lt;'Season Lookup'!$D$17),"Summer",IF(AND(D858&gt;='Season Lookup'!$D$17,D858&lt;'Season Lookup'!$D$18),"Fall",IF(OR(D858&gt;='Season Lookup'!$D$18,D858&lt;'Season Lookup'!$D$15),"Winter"))))</f>
        <v>Summer</v>
      </c>
      <c r="L858" s="3" t="str">
        <f>VLOOKUP(F858,'Season Lookup'!$A$1:$B$13,2,0)</f>
        <v>Summer</v>
      </c>
      <c r="M858" t="s">
        <v>82</v>
      </c>
      <c r="N858" t="s">
        <v>13</v>
      </c>
      <c r="O858" t="s">
        <v>13</v>
      </c>
      <c r="P858" t="str">
        <f t="shared" si="176"/>
        <v>Yes</v>
      </c>
      <c r="Q858" t="str">
        <f t="shared" si="177"/>
        <v>No</v>
      </c>
      <c r="R858" t="str">
        <f t="shared" si="178"/>
        <v>No</v>
      </c>
      <c r="T858" t="s">
        <v>993</v>
      </c>
      <c r="U858" t="s">
        <v>60</v>
      </c>
      <c r="V858" t="str">
        <f t="shared" si="179"/>
        <v>Intersection</v>
      </c>
      <c r="W858" t="s">
        <v>1605</v>
      </c>
      <c r="X858">
        <v>42.366670999999997</v>
      </c>
      <c r="Y858">
        <v>-71.084260999999998</v>
      </c>
      <c r="Z858" t="s">
        <v>1606</v>
      </c>
    </row>
    <row r="859" spans="1:26">
      <c r="A859">
        <v>24566</v>
      </c>
      <c r="B859" s="1">
        <v>40394.546516203707</v>
      </c>
      <c r="C859" s="1">
        <f t="shared" si="168"/>
        <v>40179</v>
      </c>
      <c r="D859" s="4">
        <f t="shared" si="169"/>
        <v>0.59166666666666667</v>
      </c>
      <c r="E859" s="3">
        <f t="shared" si="170"/>
        <v>2010</v>
      </c>
      <c r="F859" s="3">
        <f t="shared" si="171"/>
        <v>8</v>
      </c>
      <c r="G859" s="3">
        <f t="shared" si="172"/>
        <v>4</v>
      </c>
      <c r="H859" s="3">
        <f t="shared" si="173"/>
        <v>13</v>
      </c>
      <c r="I859" s="3">
        <f t="shared" si="174"/>
        <v>6</v>
      </c>
      <c r="J859" s="3">
        <f t="shared" si="175"/>
        <v>4</v>
      </c>
      <c r="K859" s="3" t="str">
        <f>IF(AND(D859&gt;='Season Lookup'!$D$15,D859&lt;'Season Lookup'!$D$16),"Spring",IF(AND(D859&gt;='Season Lookup'!$D$16,D859&lt;'Season Lookup'!$D$17),"Summer",IF(AND(D859&gt;='Season Lookup'!$D$17,D859&lt;'Season Lookup'!$D$18),"Fall",IF(OR(D859&gt;='Season Lookup'!$D$18,D859&lt;'Season Lookup'!$D$15),"Winter"))))</f>
        <v>Summer</v>
      </c>
      <c r="L859" s="3" t="str">
        <f>VLOOKUP(F859,'Season Lookup'!$A$1:$B$13,2,0)</f>
        <v>Summer</v>
      </c>
      <c r="M859" t="s">
        <v>82</v>
      </c>
      <c r="N859" t="s">
        <v>13</v>
      </c>
      <c r="O859" t="s">
        <v>23</v>
      </c>
      <c r="P859" t="str">
        <f t="shared" si="176"/>
        <v>Yes</v>
      </c>
      <c r="Q859" t="str">
        <f t="shared" si="177"/>
        <v>No</v>
      </c>
      <c r="R859" t="str">
        <f t="shared" si="178"/>
        <v>No</v>
      </c>
      <c r="T859" t="s">
        <v>14</v>
      </c>
      <c r="U859" t="s">
        <v>362</v>
      </c>
      <c r="V859" t="str">
        <f t="shared" si="179"/>
        <v>Intersection</v>
      </c>
      <c r="W859" t="s">
        <v>363</v>
      </c>
      <c r="X859">
        <v>42.394652999999998</v>
      </c>
      <c r="Y859">
        <v>-71.127155000000002</v>
      </c>
      <c r="Z859" t="s">
        <v>364</v>
      </c>
    </row>
    <row r="860" spans="1:26">
      <c r="A860">
        <v>24591</v>
      </c>
      <c r="B860" s="1">
        <v>40394.833333333336</v>
      </c>
      <c r="C860" s="1">
        <f t="shared" si="168"/>
        <v>40179</v>
      </c>
      <c r="D860" s="4">
        <f t="shared" si="169"/>
        <v>0.59166666666666667</v>
      </c>
      <c r="E860" s="3">
        <f t="shared" si="170"/>
        <v>2010</v>
      </c>
      <c r="F860" s="3">
        <f t="shared" si="171"/>
        <v>8</v>
      </c>
      <c r="G860" s="3">
        <f t="shared" si="172"/>
        <v>4</v>
      </c>
      <c r="H860" s="3">
        <f t="shared" si="173"/>
        <v>20</v>
      </c>
      <c r="I860" s="3">
        <f t="shared" si="174"/>
        <v>0</v>
      </c>
      <c r="J860" s="3">
        <f t="shared" si="175"/>
        <v>4</v>
      </c>
      <c r="K860" s="3" t="str">
        <f>IF(AND(D860&gt;='Season Lookup'!$D$15,D860&lt;'Season Lookup'!$D$16),"Spring",IF(AND(D860&gt;='Season Lookup'!$D$16,D860&lt;'Season Lookup'!$D$17),"Summer",IF(AND(D860&gt;='Season Lookup'!$D$17,D860&lt;'Season Lookup'!$D$18),"Fall",IF(OR(D860&gt;='Season Lookup'!$D$18,D860&lt;'Season Lookup'!$D$15),"Winter"))))</f>
        <v>Summer</v>
      </c>
      <c r="L860" s="3" t="str">
        <f>VLOOKUP(F860,'Season Lookup'!$A$1:$B$13,2,0)</f>
        <v>Summer</v>
      </c>
      <c r="M860" t="s">
        <v>82</v>
      </c>
      <c r="N860" t="s">
        <v>13</v>
      </c>
      <c r="O860" t="s">
        <v>23</v>
      </c>
      <c r="P860" t="str">
        <f t="shared" si="176"/>
        <v>Yes</v>
      </c>
      <c r="Q860" t="str">
        <f t="shared" si="177"/>
        <v>No</v>
      </c>
      <c r="R860" t="str">
        <f t="shared" si="178"/>
        <v>No</v>
      </c>
      <c r="T860" t="s">
        <v>32</v>
      </c>
      <c r="U860" t="s">
        <v>202</v>
      </c>
      <c r="V860" t="str">
        <f t="shared" si="179"/>
        <v>Intersection</v>
      </c>
      <c r="W860" t="s">
        <v>772</v>
      </c>
      <c r="X860">
        <v>42.362709000000002</v>
      </c>
      <c r="Y860">
        <v>-71.089933000000002</v>
      </c>
      <c r="Z860" t="s">
        <v>625</v>
      </c>
    </row>
    <row r="861" spans="1:26">
      <c r="A861">
        <v>24567</v>
      </c>
      <c r="B861" s="1">
        <v>40395.48609953704</v>
      </c>
      <c r="C861" s="1">
        <f t="shared" si="168"/>
        <v>40179</v>
      </c>
      <c r="D861" s="4">
        <f t="shared" si="169"/>
        <v>0.59444444444444444</v>
      </c>
      <c r="E861" s="3">
        <f t="shared" si="170"/>
        <v>2010</v>
      </c>
      <c r="F861" s="3">
        <f t="shared" si="171"/>
        <v>8</v>
      </c>
      <c r="G861" s="3">
        <f t="shared" si="172"/>
        <v>5</v>
      </c>
      <c r="H861" s="3">
        <f t="shared" si="173"/>
        <v>11</v>
      </c>
      <c r="I861" s="3">
        <f t="shared" si="174"/>
        <v>39</v>
      </c>
      <c r="J861" s="3">
        <f t="shared" si="175"/>
        <v>5</v>
      </c>
      <c r="K861" s="3" t="str">
        <f>IF(AND(D861&gt;='Season Lookup'!$D$15,D861&lt;'Season Lookup'!$D$16),"Spring",IF(AND(D861&gt;='Season Lookup'!$D$16,D861&lt;'Season Lookup'!$D$17),"Summer",IF(AND(D861&gt;='Season Lookup'!$D$17,D861&lt;'Season Lookup'!$D$18),"Fall",IF(OR(D861&gt;='Season Lookup'!$D$18,D861&lt;'Season Lookup'!$D$15),"Winter"))))</f>
        <v>Summer</v>
      </c>
      <c r="L861" s="3" t="str">
        <f>VLOOKUP(F861,'Season Lookup'!$A$1:$B$13,2,0)</f>
        <v>Summer</v>
      </c>
      <c r="M861" t="s">
        <v>78</v>
      </c>
      <c r="N861" t="s">
        <v>13</v>
      </c>
      <c r="O861" t="s">
        <v>13</v>
      </c>
      <c r="P861" t="str">
        <f t="shared" si="176"/>
        <v>Yes</v>
      </c>
      <c r="Q861" t="str">
        <f t="shared" si="177"/>
        <v>No</v>
      </c>
      <c r="R861" t="str">
        <f t="shared" si="178"/>
        <v>No</v>
      </c>
      <c r="T861" t="s">
        <v>37</v>
      </c>
      <c r="U861" t="s">
        <v>509</v>
      </c>
      <c r="V861" t="str">
        <f t="shared" si="179"/>
        <v>Intersection</v>
      </c>
      <c r="W861" t="s">
        <v>1607</v>
      </c>
      <c r="X861">
        <v>42.365012</v>
      </c>
      <c r="Y861">
        <v>-71.104585999999998</v>
      </c>
      <c r="Z861" t="s">
        <v>1608</v>
      </c>
    </row>
    <row r="862" spans="1:26">
      <c r="A862">
        <v>24568</v>
      </c>
      <c r="B862" s="1">
        <v>40395.59375</v>
      </c>
      <c r="C862" s="1">
        <f t="shared" si="168"/>
        <v>40179</v>
      </c>
      <c r="D862" s="4">
        <f t="shared" si="169"/>
        <v>0.59444444444444444</v>
      </c>
      <c r="E862" s="3">
        <f t="shared" si="170"/>
        <v>2010</v>
      </c>
      <c r="F862" s="3">
        <f t="shared" si="171"/>
        <v>8</v>
      </c>
      <c r="G862" s="3">
        <f t="shared" si="172"/>
        <v>5</v>
      </c>
      <c r="H862" s="3">
        <f t="shared" si="173"/>
        <v>14</v>
      </c>
      <c r="I862" s="3">
        <f t="shared" si="174"/>
        <v>15</v>
      </c>
      <c r="J862" s="3">
        <f t="shared" si="175"/>
        <v>5</v>
      </c>
      <c r="K862" s="3" t="str">
        <f>IF(AND(D862&gt;='Season Lookup'!$D$15,D862&lt;'Season Lookup'!$D$16),"Spring",IF(AND(D862&gt;='Season Lookup'!$D$16,D862&lt;'Season Lookup'!$D$17),"Summer",IF(AND(D862&gt;='Season Lookup'!$D$17,D862&lt;'Season Lookup'!$D$18),"Fall",IF(OR(D862&gt;='Season Lookup'!$D$18,D862&lt;'Season Lookup'!$D$15),"Winter"))))</f>
        <v>Summer</v>
      </c>
      <c r="L862" s="3" t="str">
        <f>VLOOKUP(F862,'Season Lookup'!$A$1:$B$13,2,0)</f>
        <v>Summer</v>
      </c>
      <c r="M862" t="s">
        <v>78</v>
      </c>
      <c r="N862" t="s">
        <v>13</v>
      </c>
      <c r="O862" t="s">
        <v>13</v>
      </c>
      <c r="P862" t="str">
        <f t="shared" si="176"/>
        <v>Yes</v>
      </c>
      <c r="Q862" t="str">
        <f t="shared" si="177"/>
        <v>No</v>
      </c>
      <c r="R862" t="str">
        <f t="shared" si="178"/>
        <v>No</v>
      </c>
      <c r="S862">
        <v>2051</v>
      </c>
      <c r="T862" t="s">
        <v>14</v>
      </c>
      <c r="U862" t="s">
        <v>524</v>
      </c>
      <c r="V862" t="str">
        <f t="shared" si="179"/>
        <v>Non Intersection</v>
      </c>
      <c r="W862" t="s">
        <v>1609</v>
      </c>
      <c r="X862">
        <v>42.369202000000001</v>
      </c>
      <c r="Y862">
        <v>-71.110688999999994</v>
      </c>
      <c r="Z862" t="s">
        <v>633</v>
      </c>
    </row>
    <row r="863" spans="1:26">
      <c r="A863">
        <v>24569</v>
      </c>
      <c r="B863" s="1">
        <v>40395.697222222225</v>
      </c>
      <c r="C863" s="1">
        <f t="shared" si="168"/>
        <v>40179</v>
      </c>
      <c r="D863" s="4">
        <f t="shared" si="169"/>
        <v>0.59444444444444444</v>
      </c>
      <c r="E863" s="3">
        <f t="shared" si="170"/>
        <v>2010</v>
      </c>
      <c r="F863" s="3">
        <f t="shared" si="171"/>
        <v>8</v>
      </c>
      <c r="G863" s="3">
        <f t="shared" si="172"/>
        <v>5</v>
      </c>
      <c r="H863" s="3">
        <f t="shared" si="173"/>
        <v>16</v>
      </c>
      <c r="I863" s="3">
        <f t="shared" si="174"/>
        <v>44</v>
      </c>
      <c r="J863" s="3">
        <f t="shared" si="175"/>
        <v>5</v>
      </c>
      <c r="K863" s="3" t="str">
        <f>IF(AND(D863&gt;='Season Lookup'!$D$15,D863&lt;'Season Lookup'!$D$16),"Spring",IF(AND(D863&gt;='Season Lookup'!$D$16,D863&lt;'Season Lookup'!$D$17),"Summer",IF(AND(D863&gt;='Season Lookup'!$D$17,D863&lt;'Season Lookup'!$D$18),"Fall",IF(OR(D863&gt;='Season Lookup'!$D$18,D863&lt;'Season Lookup'!$D$15),"Winter"))))</f>
        <v>Summer</v>
      </c>
      <c r="L863" s="3" t="str">
        <f>VLOOKUP(F863,'Season Lookup'!$A$1:$B$13,2,0)</f>
        <v>Summer</v>
      </c>
      <c r="M863" t="s">
        <v>78</v>
      </c>
      <c r="N863" t="s">
        <v>13</v>
      </c>
      <c r="O863" t="s">
        <v>13</v>
      </c>
      <c r="P863" t="str">
        <f t="shared" si="176"/>
        <v>Yes</v>
      </c>
      <c r="Q863" t="str">
        <f t="shared" si="177"/>
        <v>No</v>
      </c>
      <c r="R863" t="str">
        <f t="shared" si="178"/>
        <v>No</v>
      </c>
      <c r="S863">
        <v>30</v>
      </c>
      <c r="T863" t="s">
        <v>15</v>
      </c>
      <c r="V863" t="str">
        <f t="shared" si="179"/>
        <v>Non Intersection</v>
      </c>
      <c r="W863" t="s">
        <v>1610</v>
      </c>
      <c r="X863">
        <v>42.392451000000001</v>
      </c>
      <c r="Y863">
        <v>-71.126306</v>
      </c>
      <c r="Z863" t="s">
        <v>1611</v>
      </c>
    </row>
    <row r="864" spans="1:26">
      <c r="A864">
        <v>24570</v>
      </c>
      <c r="B864" s="1">
        <v>40395.455555555556</v>
      </c>
      <c r="C864" s="1">
        <f t="shared" si="168"/>
        <v>40179</v>
      </c>
      <c r="D864" s="4">
        <f t="shared" si="169"/>
        <v>0.59444444444444444</v>
      </c>
      <c r="E864" s="3">
        <f t="shared" si="170"/>
        <v>2010</v>
      </c>
      <c r="F864" s="3">
        <f t="shared" si="171"/>
        <v>8</v>
      </c>
      <c r="G864" s="3">
        <f t="shared" si="172"/>
        <v>5</v>
      </c>
      <c r="H864" s="3">
        <f t="shared" si="173"/>
        <v>10</v>
      </c>
      <c r="I864" s="3">
        <f t="shared" si="174"/>
        <v>56</v>
      </c>
      <c r="J864" s="3">
        <f t="shared" si="175"/>
        <v>5</v>
      </c>
      <c r="K864" s="3" t="str">
        <f>IF(AND(D864&gt;='Season Lookup'!$D$15,D864&lt;'Season Lookup'!$D$16),"Spring",IF(AND(D864&gt;='Season Lookup'!$D$16,D864&lt;'Season Lookup'!$D$17),"Summer",IF(AND(D864&gt;='Season Lookup'!$D$17,D864&lt;'Season Lookup'!$D$18),"Fall",IF(OR(D864&gt;='Season Lookup'!$D$18,D864&lt;'Season Lookup'!$D$15),"Winter"))))</f>
        <v>Summer</v>
      </c>
      <c r="L864" s="3" t="str">
        <f>VLOOKUP(F864,'Season Lookup'!$A$1:$B$13,2,0)</f>
        <v>Summer</v>
      </c>
      <c r="M864" t="s">
        <v>78</v>
      </c>
      <c r="N864" t="s">
        <v>13</v>
      </c>
      <c r="O864" t="s">
        <v>13</v>
      </c>
      <c r="P864" t="str">
        <f t="shared" si="176"/>
        <v>Yes</v>
      </c>
      <c r="Q864" t="str">
        <f t="shared" si="177"/>
        <v>No</v>
      </c>
      <c r="R864" t="str">
        <f t="shared" si="178"/>
        <v>No</v>
      </c>
      <c r="T864" t="s">
        <v>37</v>
      </c>
      <c r="U864" t="s">
        <v>1612</v>
      </c>
      <c r="V864" t="str">
        <f t="shared" si="179"/>
        <v>Intersection</v>
      </c>
      <c r="W864" t="s">
        <v>1613</v>
      </c>
      <c r="X864">
        <v>42.363542000000002</v>
      </c>
      <c r="Y864">
        <v>-71.106209000000007</v>
      </c>
      <c r="Z864" t="s">
        <v>1614</v>
      </c>
    </row>
    <row r="865" spans="1:26">
      <c r="A865">
        <v>24574</v>
      </c>
      <c r="B865" s="1">
        <v>40395.354155092595</v>
      </c>
      <c r="C865" s="1">
        <f t="shared" si="168"/>
        <v>40179</v>
      </c>
      <c r="D865" s="4">
        <f t="shared" si="169"/>
        <v>0.59444444444444444</v>
      </c>
      <c r="E865" s="3">
        <f t="shared" si="170"/>
        <v>2010</v>
      </c>
      <c r="F865" s="3">
        <f t="shared" si="171"/>
        <v>8</v>
      </c>
      <c r="G865" s="3">
        <f t="shared" si="172"/>
        <v>5</v>
      </c>
      <c r="H865" s="3">
        <f t="shared" si="173"/>
        <v>8</v>
      </c>
      <c r="I865" s="3">
        <f t="shared" si="174"/>
        <v>29</v>
      </c>
      <c r="J865" s="3">
        <f t="shared" si="175"/>
        <v>5</v>
      </c>
      <c r="K865" s="3" t="str">
        <f>IF(AND(D865&gt;='Season Lookup'!$D$15,D865&lt;'Season Lookup'!$D$16),"Spring",IF(AND(D865&gt;='Season Lookup'!$D$16,D865&lt;'Season Lookup'!$D$17),"Summer",IF(AND(D865&gt;='Season Lookup'!$D$17,D865&lt;'Season Lookup'!$D$18),"Fall",IF(OR(D865&gt;='Season Lookup'!$D$18,D865&lt;'Season Lookup'!$D$15),"Winter"))))</f>
        <v>Summer</v>
      </c>
      <c r="L865" s="3" t="str">
        <f>VLOOKUP(F865,'Season Lookup'!$A$1:$B$13,2,0)</f>
        <v>Summer</v>
      </c>
      <c r="M865" t="s">
        <v>12</v>
      </c>
      <c r="N865" t="s">
        <v>13</v>
      </c>
      <c r="O865" t="s">
        <v>23</v>
      </c>
      <c r="P865" t="str">
        <f t="shared" si="176"/>
        <v>Yes</v>
      </c>
      <c r="Q865" t="str">
        <f t="shared" si="177"/>
        <v>No</v>
      </c>
      <c r="R865" t="str">
        <f t="shared" si="178"/>
        <v>No</v>
      </c>
      <c r="S865">
        <v>500</v>
      </c>
      <c r="T865" t="s">
        <v>1615</v>
      </c>
      <c r="V865" t="str">
        <f t="shared" si="179"/>
        <v>Non Intersection</v>
      </c>
      <c r="W865" t="s">
        <v>1616</v>
      </c>
      <c r="X865">
        <v>42.363886999999998</v>
      </c>
      <c r="Y865">
        <v>-71.081383000000002</v>
      </c>
      <c r="Z865" t="s">
        <v>1617</v>
      </c>
    </row>
    <row r="866" spans="1:26">
      <c r="A866">
        <v>24575</v>
      </c>
      <c r="B866" s="1">
        <v>40395.583333333336</v>
      </c>
      <c r="C866" s="1">
        <f t="shared" si="168"/>
        <v>40179</v>
      </c>
      <c r="D866" s="4">
        <f t="shared" si="169"/>
        <v>0.59444444444444444</v>
      </c>
      <c r="E866" s="3">
        <f t="shared" si="170"/>
        <v>2010</v>
      </c>
      <c r="F866" s="3">
        <f t="shared" si="171"/>
        <v>8</v>
      </c>
      <c r="G866" s="3">
        <f t="shared" si="172"/>
        <v>5</v>
      </c>
      <c r="H866" s="3">
        <f t="shared" si="173"/>
        <v>14</v>
      </c>
      <c r="I866" s="3">
        <f t="shared" si="174"/>
        <v>0</v>
      </c>
      <c r="J866" s="3">
        <f t="shared" si="175"/>
        <v>5</v>
      </c>
      <c r="K866" s="3" t="str">
        <f>IF(AND(D866&gt;='Season Lookup'!$D$15,D866&lt;'Season Lookup'!$D$16),"Spring",IF(AND(D866&gt;='Season Lookup'!$D$16,D866&lt;'Season Lookup'!$D$17),"Summer",IF(AND(D866&gt;='Season Lookup'!$D$17,D866&lt;'Season Lookup'!$D$18),"Fall",IF(OR(D866&gt;='Season Lookup'!$D$18,D866&lt;'Season Lookup'!$D$15),"Winter"))))</f>
        <v>Summer</v>
      </c>
      <c r="L866" s="3" t="str">
        <f>VLOOKUP(F866,'Season Lookup'!$A$1:$B$13,2,0)</f>
        <v>Summer</v>
      </c>
      <c r="M866" t="s">
        <v>78</v>
      </c>
      <c r="N866" t="s">
        <v>13</v>
      </c>
      <c r="O866" t="s">
        <v>13</v>
      </c>
      <c r="P866" t="str">
        <f t="shared" si="176"/>
        <v>Yes</v>
      </c>
      <c r="Q866" t="str">
        <f t="shared" si="177"/>
        <v>No</v>
      </c>
      <c r="R866" t="str">
        <f t="shared" si="178"/>
        <v>No</v>
      </c>
      <c r="S866">
        <v>725</v>
      </c>
      <c r="T866" t="s">
        <v>186</v>
      </c>
      <c r="V866" t="str">
        <f t="shared" si="179"/>
        <v>Non Intersection</v>
      </c>
      <c r="W866" t="s">
        <v>617</v>
      </c>
      <c r="X866">
        <v>42.390473999999998</v>
      </c>
      <c r="Y866">
        <v>-71.152218000000005</v>
      </c>
      <c r="Z866" t="s">
        <v>618</v>
      </c>
    </row>
    <row r="867" spans="1:26">
      <c r="A867">
        <v>24576</v>
      </c>
      <c r="B867" s="1">
        <v>40396.668738425928</v>
      </c>
      <c r="C867" s="1">
        <f t="shared" si="168"/>
        <v>40179</v>
      </c>
      <c r="D867" s="4">
        <f t="shared" si="169"/>
        <v>0.59722222222222221</v>
      </c>
      <c r="E867" s="3">
        <f t="shared" si="170"/>
        <v>2010</v>
      </c>
      <c r="F867" s="3">
        <f t="shared" si="171"/>
        <v>8</v>
      </c>
      <c r="G867" s="3">
        <f t="shared" si="172"/>
        <v>6</v>
      </c>
      <c r="H867" s="3">
        <f t="shared" si="173"/>
        <v>16</v>
      </c>
      <c r="I867" s="3">
        <f t="shared" si="174"/>
        <v>2</v>
      </c>
      <c r="J867" s="3">
        <f t="shared" si="175"/>
        <v>6</v>
      </c>
      <c r="K867" s="3" t="str">
        <f>IF(AND(D867&gt;='Season Lookup'!$D$15,D867&lt;'Season Lookup'!$D$16),"Spring",IF(AND(D867&gt;='Season Lookup'!$D$16,D867&lt;'Season Lookup'!$D$17),"Summer",IF(AND(D867&gt;='Season Lookup'!$D$17,D867&lt;'Season Lookup'!$D$18),"Fall",IF(OR(D867&gt;='Season Lookup'!$D$18,D867&lt;'Season Lookup'!$D$15),"Winter"))))</f>
        <v>Summer</v>
      </c>
      <c r="L867" s="3" t="str">
        <f>VLOOKUP(F867,'Season Lookup'!$A$1:$B$13,2,0)</f>
        <v>Summer</v>
      </c>
      <c r="M867" t="s">
        <v>12</v>
      </c>
      <c r="N867" t="s">
        <v>13</v>
      </c>
      <c r="O867" t="s">
        <v>13</v>
      </c>
      <c r="P867" t="str">
        <f t="shared" si="176"/>
        <v>Yes</v>
      </c>
      <c r="Q867" t="str">
        <f t="shared" si="177"/>
        <v>No</v>
      </c>
      <c r="R867" t="str">
        <f t="shared" si="178"/>
        <v>No</v>
      </c>
      <c r="T867" t="s">
        <v>260</v>
      </c>
      <c r="U867" t="s">
        <v>1502</v>
      </c>
      <c r="V867" t="str">
        <f t="shared" si="179"/>
        <v>Intersection</v>
      </c>
      <c r="W867" t="s">
        <v>1503</v>
      </c>
      <c r="X867">
        <v>42.371716999999997</v>
      </c>
      <c r="Y867">
        <v>-71.079684999999998</v>
      </c>
      <c r="Z867" t="s">
        <v>1504</v>
      </c>
    </row>
    <row r="868" spans="1:26">
      <c r="A868">
        <v>24577</v>
      </c>
      <c r="B868" s="1">
        <v>40397.693738425929</v>
      </c>
      <c r="C868" s="1">
        <f t="shared" si="168"/>
        <v>40179</v>
      </c>
      <c r="D868" s="4">
        <f t="shared" si="169"/>
        <v>0.6</v>
      </c>
      <c r="E868" s="3">
        <f t="shared" si="170"/>
        <v>2010</v>
      </c>
      <c r="F868" s="3">
        <f t="shared" si="171"/>
        <v>8</v>
      </c>
      <c r="G868" s="3">
        <f t="shared" si="172"/>
        <v>7</v>
      </c>
      <c r="H868" s="3">
        <f t="shared" si="173"/>
        <v>16</v>
      </c>
      <c r="I868" s="3">
        <f t="shared" si="174"/>
        <v>38</v>
      </c>
      <c r="J868" s="3">
        <f t="shared" si="175"/>
        <v>7</v>
      </c>
      <c r="K868" s="3" t="str">
        <f>IF(AND(D868&gt;='Season Lookup'!$D$15,D868&lt;'Season Lookup'!$D$16),"Spring",IF(AND(D868&gt;='Season Lookup'!$D$16,D868&lt;'Season Lookup'!$D$17),"Summer",IF(AND(D868&gt;='Season Lookup'!$D$17,D868&lt;'Season Lookup'!$D$18),"Fall",IF(OR(D868&gt;='Season Lookup'!$D$18,D868&lt;'Season Lookup'!$D$15),"Winter"))))</f>
        <v>Summer</v>
      </c>
      <c r="L868" s="3" t="str">
        <f>VLOOKUP(F868,'Season Lookup'!$A$1:$B$13,2,0)</f>
        <v>Summer</v>
      </c>
      <c r="M868" t="s">
        <v>31</v>
      </c>
      <c r="N868" t="s">
        <v>549</v>
      </c>
      <c r="O868" t="s">
        <v>13</v>
      </c>
      <c r="P868" t="str">
        <f t="shared" si="176"/>
        <v>Yes</v>
      </c>
      <c r="Q868" t="str">
        <f t="shared" si="177"/>
        <v>No</v>
      </c>
      <c r="R868" t="str">
        <f t="shared" si="178"/>
        <v>No</v>
      </c>
      <c r="S868">
        <v>105</v>
      </c>
      <c r="T868" t="s">
        <v>14</v>
      </c>
      <c r="V868" t="str">
        <f t="shared" si="179"/>
        <v>Non Intersection</v>
      </c>
      <c r="W868" t="s">
        <v>1618</v>
      </c>
      <c r="X868">
        <v>42.359679</v>
      </c>
      <c r="Y868">
        <v>-71.093705999999997</v>
      </c>
      <c r="Z868" t="s">
        <v>1619</v>
      </c>
    </row>
    <row r="869" spans="1:26">
      <c r="A869">
        <v>24578</v>
      </c>
      <c r="B869" s="1">
        <v>40397.458333333336</v>
      </c>
      <c r="C869" s="1">
        <f t="shared" si="168"/>
        <v>40179</v>
      </c>
      <c r="D869" s="4">
        <f t="shared" si="169"/>
        <v>0.6</v>
      </c>
      <c r="E869" s="3">
        <f t="shared" si="170"/>
        <v>2010</v>
      </c>
      <c r="F869" s="3">
        <f t="shared" si="171"/>
        <v>8</v>
      </c>
      <c r="G869" s="3">
        <f t="shared" si="172"/>
        <v>7</v>
      </c>
      <c r="H869" s="3">
        <f t="shared" si="173"/>
        <v>11</v>
      </c>
      <c r="I869" s="3">
        <f t="shared" si="174"/>
        <v>0</v>
      </c>
      <c r="J869" s="3">
        <f t="shared" si="175"/>
        <v>7</v>
      </c>
      <c r="K869" s="3" t="str">
        <f>IF(AND(D869&gt;='Season Lookup'!$D$15,D869&lt;'Season Lookup'!$D$16),"Spring",IF(AND(D869&gt;='Season Lookup'!$D$16,D869&lt;'Season Lookup'!$D$17),"Summer",IF(AND(D869&gt;='Season Lookup'!$D$17,D869&lt;'Season Lookup'!$D$18),"Fall",IF(OR(D869&gt;='Season Lookup'!$D$18,D869&lt;'Season Lookup'!$D$15),"Winter"))))</f>
        <v>Summer</v>
      </c>
      <c r="L869" s="3" t="str">
        <f>VLOOKUP(F869,'Season Lookup'!$A$1:$B$13,2,0)</f>
        <v>Summer</v>
      </c>
      <c r="M869" t="s">
        <v>31</v>
      </c>
      <c r="N869" t="s">
        <v>13</v>
      </c>
      <c r="O869" t="s">
        <v>13</v>
      </c>
      <c r="P869" t="str">
        <f t="shared" si="176"/>
        <v>Yes</v>
      </c>
      <c r="Q869" t="str">
        <f t="shared" si="177"/>
        <v>No</v>
      </c>
      <c r="R869" t="str">
        <f t="shared" si="178"/>
        <v>No</v>
      </c>
      <c r="S869">
        <v>121</v>
      </c>
      <c r="T869" t="s">
        <v>104</v>
      </c>
      <c r="V869" t="str">
        <f t="shared" si="179"/>
        <v>Non Intersection</v>
      </c>
      <c r="W869" t="s">
        <v>1620</v>
      </c>
      <c r="X869">
        <v>42.372996000000001</v>
      </c>
      <c r="Y869">
        <v>-71.101056</v>
      </c>
      <c r="Z869" t="s">
        <v>1621</v>
      </c>
    </row>
    <row r="870" spans="1:26">
      <c r="A870">
        <v>24579</v>
      </c>
      <c r="B870" s="1">
        <v>40397.031944444447</v>
      </c>
      <c r="C870" s="1">
        <f t="shared" si="168"/>
        <v>40179</v>
      </c>
      <c r="D870" s="4">
        <f t="shared" si="169"/>
        <v>0.6</v>
      </c>
      <c r="E870" s="3">
        <f t="shared" si="170"/>
        <v>2010</v>
      </c>
      <c r="F870" s="3">
        <f t="shared" si="171"/>
        <v>8</v>
      </c>
      <c r="G870" s="3">
        <f t="shared" si="172"/>
        <v>7</v>
      </c>
      <c r="H870" s="3">
        <f t="shared" si="173"/>
        <v>0</v>
      </c>
      <c r="I870" s="3">
        <f t="shared" si="174"/>
        <v>46</v>
      </c>
      <c r="J870" s="3">
        <f t="shared" si="175"/>
        <v>7</v>
      </c>
      <c r="K870" s="3" t="str">
        <f>IF(AND(D870&gt;='Season Lookup'!$D$15,D870&lt;'Season Lookup'!$D$16),"Spring",IF(AND(D870&gt;='Season Lookup'!$D$16,D870&lt;'Season Lookup'!$D$17),"Summer",IF(AND(D870&gt;='Season Lookup'!$D$17,D870&lt;'Season Lookup'!$D$18),"Fall",IF(OR(D870&gt;='Season Lookup'!$D$18,D870&lt;'Season Lookup'!$D$15),"Winter"))))</f>
        <v>Summer</v>
      </c>
      <c r="L870" s="3" t="str">
        <f>VLOOKUP(F870,'Season Lookup'!$A$1:$B$13,2,0)</f>
        <v>Summer</v>
      </c>
      <c r="M870" t="s">
        <v>31</v>
      </c>
      <c r="N870" t="s">
        <v>18</v>
      </c>
      <c r="O870" t="s">
        <v>152</v>
      </c>
      <c r="P870" t="str">
        <f t="shared" si="176"/>
        <v>Yes</v>
      </c>
      <c r="Q870" t="str">
        <f t="shared" si="177"/>
        <v>No</v>
      </c>
      <c r="R870" t="str">
        <f t="shared" si="178"/>
        <v>Yes</v>
      </c>
      <c r="T870" t="s">
        <v>453</v>
      </c>
      <c r="U870" t="s">
        <v>14</v>
      </c>
      <c r="V870" t="str">
        <f t="shared" si="179"/>
        <v>Intersection</v>
      </c>
      <c r="W870" t="s">
        <v>1622</v>
      </c>
      <c r="X870">
        <v>42.364013999999997</v>
      </c>
      <c r="Y870">
        <v>-71.101389999999995</v>
      </c>
      <c r="Z870" t="s">
        <v>1623</v>
      </c>
    </row>
    <row r="871" spans="1:26">
      <c r="A871">
        <v>24580</v>
      </c>
      <c r="B871" s="1">
        <v>40397.75</v>
      </c>
      <c r="C871" s="1">
        <f t="shared" si="168"/>
        <v>40179</v>
      </c>
      <c r="D871" s="4">
        <f t="shared" si="169"/>
        <v>0.6</v>
      </c>
      <c r="E871" s="3">
        <f t="shared" si="170"/>
        <v>2010</v>
      </c>
      <c r="F871" s="3">
        <f t="shared" si="171"/>
        <v>8</v>
      </c>
      <c r="G871" s="3">
        <f t="shared" si="172"/>
        <v>7</v>
      </c>
      <c r="H871" s="3">
        <f t="shared" si="173"/>
        <v>18</v>
      </c>
      <c r="I871" s="3">
        <f t="shared" si="174"/>
        <v>0</v>
      </c>
      <c r="J871" s="3">
        <f t="shared" si="175"/>
        <v>7</v>
      </c>
      <c r="K871" s="3" t="str">
        <f>IF(AND(D871&gt;='Season Lookup'!$D$15,D871&lt;'Season Lookup'!$D$16),"Spring",IF(AND(D871&gt;='Season Lookup'!$D$16,D871&lt;'Season Lookup'!$D$17),"Summer",IF(AND(D871&gt;='Season Lookup'!$D$17,D871&lt;'Season Lookup'!$D$18),"Fall",IF(OR(D871&gt;='Season Lookup'!$D$18,D871&lt;'Season Lookup'!$D$15),"Winter"))))</f>
        <v>Summer</v>
      </c>
      <c r="L871" s="3" t="str">
        <f>VLOOKUP(F871,'Season Lookup'!$A$1:$B$13,2,0)</f>
        <v>Summer</v>
      </c>
      <c r="M871" t="s">
        <v>31</v>
      </c>
      <c r="N871" t="s">
        <v>13</v>
      </c>
      <c r="O871" t="s">
        <v>132</v>
      </c>
      <c r="P871" t="str">
        <f t="shared" si="176"/>
        <v>Yes</v>
      </c>
      <c r="Q871" t="str">
        <f t="shared" si="177"/>
        <v>Yes</v>
      </c>
      <c r="R871" t="str">
        <f t="shared" si="178"/>
        <v>No</v>
      </c>
      <c r="T871" t="s">
        <v>14</v>
      </c>
      <c r="U871" t="s">
        <v>70</v>
      </c>
      <c r="V871" t="str">
        <f t="shared" si="179"/>
        <v>Intersection</v>
      </c>
      <c r="W871" t="s">
        <v>855</v>
      </c>
      <c r="X871">
        <v>42.364710000000002</v>
      </c>
      <c r="Y871">
        <v>-71.102566999999993</v>
      </c>
      <c r="Z871" t="s">
        <v>856</v>
      </c>
    </row>
    <row r="872" spans="1:26">
      <c r="A872">
        <v>24582</v>
      </c>
      <c r="B872" s="1">
        <v>40398.697905092595</v>
      </c>
      <c r="C872" s="1">
        <f t="shared" si="168"/>
        <v>40179</v>
      </c>
      <c r="D872" s="4">
        <f t="shared" si="169"/>
        <v>0.60277777777777775</v>
      </c>
      <c r="E872" s="3">
        <f t="shared" si="170"/>
        <v>2010</v>
      </c>
      <c r="F872" s="3">
        <f t="shared" si="171"/>
        <v>8</v>
      </c>
      <c r="G872" s="3">
        <f t="shared" si="172"/>
        <v>8</v>
      </c>
      <c r="H872" s="3">
        <f t="shared" si="173"/>
        <v>16</v>
      </c>
      <c r="I872" s="3">
        <f t="shared" si="174"/>
        <v>44</v>
      </c>
      <c r="J872" s="3">
        <f t="shared" si="175"/>
        <v>1</v>
      </c>
      <c r="K872" s="3" t="str">
        <f>IF(AND(D872&gt;='Season Lookup'!$D$15,D872&lt;'Season Lookup'!$D$16),"Spring",IF(AND(D872&gt;='Season Lookup'!$D$16,D872&lt;'Season Lookup'!$D$17),"Summer",IF(AND(D872&gt;='Season Lookup'!$D$17,D872&lt;'Season Lookup'!$D$18),"Fall",IF(OR(D872&gt;='Season Lookup'!$D$18,D872&lt;'Season Lookup'!$D$15),"Winter"))))</f>
        <v>Summer</v>
      </c>
      <c r="L872" s="3" t="str">
        <f>VLOOKUP(F872,'Season Lookup'!$A$1:$B$13,2,0)</f>
        <v>Summer</v>
      </c>
      <c r="M872" t="s">
        <v>48</v>
      </c>
      <c r="N872" t="s">
        <v>13</v>
      </c>
      <c r="O872" t="s">
        <v>13</v>
      </c>
      <c r="P872" t="str">
        <f t="shared" si="176"/>
        <v>Yes</v>
      </c>
      <c r="Q872" t="str">
        <f t="shared" si="177"/>
        <v>No</v>
      </c>
      <c r="R872" t="str">
        <f t="shared" si="178"/>
        <v>No</v>
      </c>
      <c r="T872" t="s">
        <v>14</v>
      </c>
      <c r="U872" t="s">
        <v>1582</v>
      </c>
      <c r="V872" t="str">
        <f t="shared" si="179"/>
        <v>Intersection</v>
      </c>
      <c r="W872" t="s">
        <v>1625</v>
      </c>
      <c r="X872">
        <v>42.398305999999998</v>
      </c>
      <c r="Y872">
        <v>-71.131305999999995</v>
      </c>
      <c r="Z872" t="s">
        <v>1626</v>
      </c>
    </row>
    <row r="873" spans="1:26">
      <c r="A873">
        <v>24866</v>
      </c>
      <c r="B873" s="1">
        <v>40398.684027777781</v>
      </c>
      <c r="C873" s="1">
        <f t="shared" si="168"/>
        <v>40179</v>
      </c>
      <c r="D873" s="4">
        <f t="shared" si="169"/>
        <v>0.60277777777777775</v>
      </c>
      <c r="E873" s="3">
        <f t="shared" si="170"/>
        <v>2010</v>
      </c>
      <c r="F873" s="3">
        <f t="shared" si="171"/>
        <v>8</v>
      </c>
      <c r="G873" s="3">
        <f t="shared" si="172"/>
        <v>8</v>
      </c>
      <c r="H873" s="3">
        <f t="shared" si="173"/>
        <v>16</v>
      </c>
      <c r="I873" s="3">
        <f t="shared" si="174"/>
        <v>25</v>
      </c>
      <c r="J873" s="3">
        <f t="shared" si="175"/>
        <v>1</v>
      </c>
      <c r="K873" s="3" t="str">
        <f>IF(AND(D873&gt;='Season Lookup'!$D$15,D873&lt;'Season Lookup'!$D$16),"Spring",IF(AND(D873&gt;='Season Lookup'!$D$16,D873&lt;'Season Lookup'!$D$17),"Summer",IF(AND(D873&gt;='Season Lookup'!$D$17,D873&lt;'Season Lookup'!$D$18),"Fall",IF(OR(D873&gt;='Season Lookup'!$D$18,D873&lt;'Season Lookup'!$D$15),"Winter"))))</f>
        <v>Summer</v>
      </c>
      <c r="L873" s="3" t="str">
        <f>VLOOKUP(F873,'Season Lookup'!$A$1:$B$13,2,0)</f>
        <v>Summer</v>
      </c>
      <c r="N873" t="s">
        <v>329</v>
      </c>
      <c r="O873" t="s">
        <v>23</v>
      </c>
      <c r="P873" t="str">
        <f t="shared" si="176"/>
        <v>No</v>
      </c>
      <c r="Q873" t="str">
        <f t="shared" si="177"/>
        <v>No</v>
      </c>
      <c r="R873" t="str">
        <f t="shared" si="178"/>
        <v>No</v>
      </c>
      <c r="S873">
        <v>630</v>
      </c>
      <c r="T873" t="s">
        <v>14</v>
      </c>
      <c r="V873" t="str">
        <f t="shared" si="179"/>
        <v>Non Intersection</v>
      </c>
      <c r="W873" t="s">
        <v>1627</v>
      </c>
      <c r="X873">
        <v>42.365245000000002</v>
      </c>
      <c r="Y873">
        <v>-71.103849999999994</v>
      </c>
      <c r="Z873" t="s">
        <v>1628</v>
      </c>
    </row>
    <row r="874" spans="1:26">
      <c r="A874">
        <v>24584</v>
      </c>
      <c r="B874" s="1">
        <v>40399.776377314818</v>
      </c>
      <c r="C874" s="1">
        <f t="shared" si="168"/>
        <v>40179</v>
      </c>
      <c r="D874" s="4">
        <f t="shared" si="169"/>
        <v>0.60555555555555551</v>
      </c>
      <c r="E874" s="3">
        <f t="shared" si="170"/>
        <v>2010</v>
      </c>
      <c r="F874" s="3">
        <f t="shared" si="171"/>
        <v>8</v>
      </c>
      <c r="G874" s="3">
        <f t="shared" si="172"/>
        <v>9</v>
      </c>
      <c r="H874" s="3">
        <f t="shared" si="173"/>
        <v>18</v>
      </c>
      <c r="I874" s="3">
        <f t="shared" si="174"/>
        <v>37</v>
      </c>
      <c r="J874" s="3">
        <f t="shared" si="175"/>
        <v>2</v>
      </c>
      <c r="K874" s="3" t="str">
        <f>IF(AND(D874&gt;='Season Lookup'!$D$15,D874&lt;'Season Lookup'!$D$16),"Spring",IF(AND(D874&gt;='Season Lookup'!$D$16,D874&lt;'Season Lookup'!$D$17),"Summer",IF(AND(D874&gt;='Season Lookup'!$D$17,D874&lt;'Season Lookup'!$D$18),"Fall",IF(OR(D874&gt;='Season Lookup'!$D$18,D874&lt;'Season Lookup'!$D$15),"Winter"))))</f>
        <v>Summer</v>
      </c>
      <c r="L874" s="3" t="str">
        <f>VLOOKUP(F874,'Season Lookup'!$A$1:$B$13,2,0)</f>
        <v>Summer</v>
      </c>
      <c r="M874" t="s">
        <v>56</v>
      </c>
      <c r="N874" t="s">
        <v>13</v>
      </c>
      <c r="O874" t="s">
        <v>13</v>
      </c>
      <c r="P874" t="str">
        <f t="shared" si="176"/>
        <v>Yes</v>
      </c>
      <c r="Q874" t="str">
        <f t="shared" si="177"/>
        <v>No</v>
      </c>
      <c r="R874" t="str">
        <f t="shared" si="178"/>
        <v>No</v>
      </c>
      <c r="T874" t="s">
        <v>453</v>
      </c>
      <c r="U874" t="s">
        <v>332</v>
      </c>
      <c r="V874" t="str">
        <f t="shared" si="179"/>
        <v>Intersection</v>
      </c>
      <c r="W874" t="s">
        <v>1629</v>
      </c>
      <c r="X874">
        <v>42.358105000000002</v>
      </c>
      <c r="Y874">
        <v>-71.107247000000001</v>
      </c>
      <c r="Z874" t="s">
        <v>1041</v>
      </c>
    </row>
    <row r="875" spans="1:26">
      <c r="A875">
        <v>24585</v>
      </c>
      <c r="B875" s="1">
        <v>40399.364583333336</v>
      </c>
      <c r="C875" s="1">
        <f t="shared" si="168"/>
        <v>40179</v>
      </c>
      <c r="D875" s="4">
        <f t="shared" si="169"/>
        <v>0.60555555555555551</v>
      </c>
      <c r="E875" s="3">
        <f t="shared" si="170"/>
        <v>2010</v>
      </c>
      <c r="F875" s="3">
        <f t="shared" si="171"/>
        <v>8</v>
      </c>
      <c r="G875" s="3">
        <f t="shared" si="172"/>
        <v>9</v>
      </c>
      <c r="H875" s="3">
        <f t="shared" si="173"/>
        <v>8</v>
      </c>
      <c r="I875" s="3">
        <f t="shared" si="174"/>
        <v>45</v>
      </c>
      <c r="J875" s="3">
        <f t="shared" si="175"/>
        <v>2</v>
      </c>
      <c r="K875" s="3" t="str">
        <f>IF(AND(D875&gt;='Season Lookup'!$D$15,D875&lt;'Season Lookup'!$D$16),"Spring",IF(AND(D875&gt;='Season Lookup'!$D$16,D875&lt;'Season Lookup'!$D$17),"Summer",IF(AND(D875&gt;='Season Lookup'!$D$17,D875&lt;'Season Lookup'!$D$18),"Fall",IF(OR(D875&gt;='Season Lookup'!$D$18,D875&lt;'Season Lookup'!$D$15),"Winter"))))</f>
        <v>Summer</v>
      </c>
      <c r="L875" s="3" t="str">
        <f>VLOOKUP(F875,'Season Lookup'!$A$1:$B$13,2,0)</f>
        <v>Summer</v>
      </c>
      <c r="M875" t="s">
        <v>56</v>
      </c>
      <c r="N875" t="s">
        <v>35</v>
      </c>
      <c r="O875" t="s">
        <v>36</v>
      </c>
      <c r="P875" t="str">
        <f t="shared" si="176"/>
        <v>Yes</v>
      </c>
      <c r="Q875" t="str">
        <f t="shared" si="177"/>
        <v>No</v>
      </c>
      <c r="R875" t="str">
        <f t="shared" si="178"/>
        <v>No</v>
      </c>
      <c r="S875">
        <v>16</v>
      </c>
      <c r="T875" t="s">
        <v>365</v>
      </c>
      <c r="V875" t="str">
        <f t="shared" si="179"/>
        <v>Non Intersection</v>
      </c>
      <c r="W875" t="s">
        <v>1630</v>
      </c>
      <c r="X875">
        <v>42.367908999999997</v>
      </c>
      <c r="Y875">
        <v>-71.078192999999999</v>
      </c>
      <c r="Z875" t="s">
        <v>1631</v>
      </c>
    </row>
    <row r="876" spans="1:26">
      <c r="A876">
        <v>24734</v>
      </c>
      <c r="B876" s="1">
        <v>40399.833333333336</v>
      </c>
      <c r="C876" s="1">
        <f t="shared" si="168"/>
        <v>40179</v>
      </c>
      <c r="D876" s="4">
        <f t="shared" si="169"/>
        <v>0.60555555555555551</v>
      </c>
      <c r="E876" s="3">
        <f t="shared" si="170"/>
        <v>2010</v>
      </c>
      <c r="F876" s="3">
        <f t="shared" si="171"/>
        <v>8</v>
      </c>
      <c r="G876" s="3">
        <f t="shared" si="172"/>
        <v>9</v>
      </c>
      <c r="H876" s="3">
        <f t="shared" si="173"/>
        <v>20</v>
      </c>
      <c r="I876" s="3">
        <f t="shared" si="174"/>
        <v>0</v>
      </c>
      <c r="J876" s="3">
        <f t="shared" si="175"/>
        <v>2</v>
      </c>
      <c r="K876" s="3" t="str">
        <f>IF(AND(D876&gt;='Season Lookup'!$D$15,D876&lt;'Season Lookup'!$D$16),"Spring",IF(AND(D876&gt;='Season Lookup'!$D$16,D876&lt;'Season Lookup'!$D$17),"Summer",IF(AND(D876&gt;='Season Lookup'!$D$17,D876&lt;'Season Lookup'!$D$18),"Fall",IF(OR(D876&gt;='Season Lookup'!$D$18,D876&lt;'Season Lookup'!$D$15),"Winter"))))</f>
        <v>Summer</v>
      </c>
      <c r="L876" s="3" t="str">
        <f>VLOOKUP(F876,'Season Lookup'!$A$1:$B$13,2,0)</f>
        <v>Summer</v>
      </c>
      <c r="M876" t="s">
        <v>48</v>
      </c>
      <c r="N876" t="s">
        <v>13</v>
      </c>
      <c r="O876" t="s">
        <v>23</v>
      </c>
      <c r="P876" t="str">
        <f t="shared" si="176"/>
        <v>Yes</v>
      </c>
      <c r="Q876" t="str">
        <f t="shared" si="177"/>
        <v>No</v>
      </c>
      <c r="R876" t="str">
        <f t="shared" si="178"/>
        <v>No</v>
      </c>
      <c r="S876">
        <v>650</v>
      </c>
      <c r="T876" t="s">
        <v>19</v>
      </c>
      <c r="V876" t="str">
        <f t="shared" si="179"/>
        <v>Non Intersection</v>
      </c>
      <c r="W876" t="s">
        <v>1632</v>
      </c>
      <c r="X876">
        <v>42.371881000000002</v>
      </c>
      <c r="Y876">
        <v>-71.087315000000004</v>
      </c>
      <c r="Z876" t="s">
        <v>1633</v>
      </c>
    </row>
    <row r="877" spans="1:26">
      <c r="A877">
        <v>24586</v>
      </c>
      <c r="B877" s="1">
        <v>40400.557627314818</v>
      </c>
      <c r="C877" s="1">
        <f t="shared" si="168"/>
        <v>40179</v>
      </c>
      <c r="D877" s="4">
        <f t="shared" si="169"/>
        <v>0.60833333333333328</v>
      </c>
      <c r="E877" s="3">
        <f t="shared" si="170"/>
        <v>2010</v>
      </c>
      <c r="F877" s="3">
        <f t="shared" si="171"/>
        <v>8</v>
      </c>
      <c r="G877" s="3">
        <f t="shared" si="172"/>
        <v>10</v>
      </c>
      <c r="H877" s="3">
        <f t="shared" si="173"/>
        <v>13</v>
      </c>
      <c r="I877" s="3">
        <f t="shared" si="174"/>
        <v>22</v>
      </c>
      <c r="J877" s="3">
        <f t="shared" si="175"/>
        <v>3</v>
      </c>
      <c r="K877" s="3" t="str">
        <f>IF(AND(D877&gt;='Season Lookup'!$D$15,D877&lt;'Season Lookup'!$D$16),"Spring",IF(AND(D877&gt;='Season Lookup'!$D$16,D877&lt;'Season Lookup'!$D$17),"Summer",IF(AND(D877&gt;='Season Lookup'!$D$17,D877&lt;'Season Lookup'!$D$18),"Fall",IF(OR(D877&gt;='Season Lookup'!$D$18,D877&lt;'Season Lookup'!$D$15),"Winter"))))</f>
        <v>Summer</v>
      </c>
      <c r="L877" s="3" t="str">
        <f>VLOOKUP(F877,'Season Lookup'!$A$1:$B$13,2,0)</f>
        <v>Summer</v>
      </c>
      <c r="M877" t="s">
        <v>73</v>
      </c>
      <c r="N877" t="s">
        <v>18</v>
      </c>
      <c r="O877" t="s">
        <v>1085</v>
      </c>
      <c r="P877" t="str">
        <f t="shared" si="176"/>
        <v>Yes</v>
      </c>
      <c r="Q877" t="str">
        <f t="shared" si="177"/>
        <v>No</v>
      </c>
      <c r="R877" t="str">
        <f t="shared" si="178"/>
        <v>No</v>
      </c>
      <c r="S877">
        <v>77</v>
      </c>
      <c r="T877" t="s">
        <v>14</v>
      </c>
      <c r="V877" t="str">
        <f t="shared" si="179"/>
        <v>Non Intersection</v>
      </c>
      <c r="W877" t="s">
        <v>415</v>
      </c>
      <c r="X877">
        <v>42.359127999999998</v>
      </c>
      <c r="Y877">
        <v>-71.093339</v>
      </c>
      <c r="Z877" t="s">
        <v>416</v>
      </c>
    </row>
    <row r="878" spans="1:26">
      <c r="A878">
        <v>24587</v>
      </c>
      <c r="B878" s="1">
        <v>40400.583333333336</v>
      </c>
      <c r="C878" s="1">
        <f t="shared" si="168"/>
        <v>40179</v>
      </c>
      <c r="D878" s="4">
        <f t="shared" si="169"/>
        <v>0.60833333333333328</v>
      </c>
      <c r="E878" s="3">
        <f t="shared" si="170"/>
        <v>2010</v>
      </c>
      <c r="F878" s="3">
        <f t="shared" si="171"/>
        <v>8</v>
      </c>
      <c r="G878" s="3">
        <f t="shared" si="172"/>
        <v>10</v>
      </c>
      <c r="H878" s="3">
        <f t="shared" si="173"/>
        <v>14</v>
      </c>
      <c r="I878" s="3">
        <f t="shared" si="174"/>
        <v>0</v>
      </c>
      <c r="J878" s="3">
        <f t="shared" si="175"/>
        <v>3</v>
      </c>
      <c r="K878" s="3" t="str">
        <f>IF(AND(D878&gt;='Season Lookup'!$D$15,D878&lt;'Season Lookup'!$D$16),"Spring",IF(AND(D878&gt;='Season Lookup'!$D$16,D878&lt;'Season Lookup'!$D$17),"Summer",IF(AND(D878&gt;='Season Lookup'!$D$17,D878&lt;'Season Lookup'!$D$18),"Fall",IF(OR(D878&gt;='Season Lookup'!$D$18,D878&lt;'Season Lookup'!$D$15),"Winter"))))</f>
        <v>Summer</v>
      </c>
      <c r="L878" s="3" t="str">
        <f>VLOOKUP(F878,'Season Lookup'!$A$1:$B$13,2,0)</f>
        <v>Summer</v>
      </c>
      <c r="M878" t="s">
        <v>73</v>
      </c>
      <c r="N878" t="s">
        <v>13</v>
      </c>
      <c r="O878" t="s">
        <v>23</v>
      </c>
      <c r="P878" t="str">
        <f t="shared" si="176"/>
        <v>Yes</v>
      </c>
      <c r="Q878" t="str">
        <f t="shared" si="177"/>
        <v>No</v>
      </c>
      <c r="R878" t="str">
        <f t="shared" si="178"/>
        <v>No</v>
      </c>
      <c r="S878">
        <v>812</v>
      </c>
      <c r="T878" t="s">
        <v>203</v>
      </c>
      <c r="V878" t="str">
        <f t="shared" si="179"/>
        <v>Non Intersection</v>
      </c>
      <c r="W878" t="s">
        <v>1634</v>
      </c>
      <c r="X878">
        <v>42.361199999999997</v>
      </c>
      <c r="Y878">
        <v>-71.115055999999996</v>
      </c>
      <c r="Z878" t="s">
        <v>1635</v>
      </c>
    </row>
    <row r="879" spans="1:26">
      <c r="A879">
        <v>24588</v>
      </c>
      <c r="B879" s="1">
        <v>40400.583333333336</v>
      </c>
      <c r="C879" s="1">
        <f t="shared" si="168"/>
        <v>40179</v>
      </c>
      <c r="D879" s="4">
        <f t="shared" si="169"/>
        <v>0.60833333333333328</v>
      </c>
      <c r="E879" s="3">
        <f t="shared" si="170"/>
        <v>2010</v>
      </c>
      <c r="F879" s="3">
        <f t="shared" si="171"/>
        <v>8</v>
      </c>
      <c r="G879" s="3">
        <f t="shared" si="172"/>
        <v>10</v>
      </c>
      <c r="H879" s="3">
        <f t="shared" si="173"/>
        <v>14</v>
      </c>
      <c r="I879" s="3">
        <f t="shared" si="174"/>
        <v>0</v>
      </c>
      <c r="J879" s="3">
        <f t="shared" si="175"/>
        <v>3</v>
      </c>
      <c r="K879" s="3" t="str">
        <f>IF(AND(D879&gt;='Season Lookup'!$D$15,D879&lt;'Season Lookup'!$D$16),"Spring",IF(AND(D879&gt;='Season Lookup'!$D$16,D879&lt;'Season Lookup'!$D$17),"Summer",IF(AND(D879&gt;='Season Lookup'!$D$17,D879&lt;'Season Lookup'!$D$18),"Fall",IF(OR(D879&gt;='Season Lookup'!$D$18,D879&lt;'Season Lookup'!$D$15),"Winter"))))</f>
        <v>Summer</v>
      </c>
      <c r="L879" s="3" t="str">
        <f>VLOOKUP(F879,'Season Lookup'!$A$1:$B$13,2,0)</f>
        <v>Summer</v>
      </c>
      <c r="M879" t="s">
        <v>73</v>
      </c>
      <c r="N879" t="s">
        <v>13</v>
      </c>
      <c r="O879" t="s">
        <v>13</v>
      </c>
      <c r="P879" t="str">
        <f t="shared" si="176"/>
        <v>Yes</v>
      </c>
      <c r="Q879" t="str">
        <f t="shared" si="177"/>
        <v>No</v>
      </c>
      <c r="R879" t="str">
        <f t="shared" si="178"/>
        <v>No</v>
      </c>
      <c r="T879" t="s">
        <v>19</v>
      </c>
      <c r="U879" t="s">
        <v>993</v>
      </c>
      <c r="V879" t="str">
        <f t="shared" si="179"/>
        <v>Intersection</v>
      </c>
      <c r="W879" t="s">
        <v>1636</v>
      </c>
      <c r="X879">
        <v>42.371443999999997</v>
      </c>
      <c r="Y879">
        <v>-71.08314</v>
      </c>
      <c r="Z879" t="s">
        <v>1637</v>
      </c>
    </row>
    <row r="880" spans="1:26">
      <c r="A880">
        <v>24589</v>
      </c>
      <c r="B880" s="1">
        <v>40400.593043981484</v>
      </c>
      <c r="C880" s="1">
        <f t="shared" si="168"/>
        <v>40179</v>
      </c>
      <c r="D880" s="4">
        <f t="shared" si="169"/>
        <v>0.60833333333333328</v>
      </c>
      <c r="E880" s="3">
        <f t="shared" si="170"/>
        <v>2010</v>
      </c>
      <c r="F880" s="3">
        <f t="shared" si="171"/>
        <v>8</v>
      </c>
      <c r="G880" s="3">
        <f t="shared" si="172"/>
        <v>10</v>
      </c>
      <c r="H880" s="3">
        <f t="shared" si="173"/>
        <v>14</v>
      </c>
      <c r="I880" s="3">
        <f t="shared" si="174"/>
        <v>13</v>
      </c>
      <c r="J880" s="3">
        <f t="shared" si="175"/>
        <v>3</v>
      </c>
      <c r="K880" s="3" t="str">
        <f>IF(AND(D880&gt;='Season Lookup'!$D$15,D880&lt;'Season Lookup'!$D$16),"Spring",IF(AND(D880&gt;='Season Lookup'!$D$16,D880&lt;'Season Lookup'!$D$17),"Summer",IF(AND(D880&gt;='Season Lookup'!$D$17,D880&lt;'Season Lookup'!$D$18),"Fall",IF(OR(D880&gt;='Season Lookup'!$D$18,D880&lt;'Season Lookup'!$D$15),"Winter"))))</f>
        <v>Summer</v>
      </c>
      <c r="L880" s="3" t="str">
        <f>VLOOKUP(F880,'Season Lookup'!$A$1:$B$13,2,0)</f>
        <v>Summer</v>
      </c>
      <c r="M880" t="s">
        <v>73</v>
      </c>
      <c r="N880" t="s">
        <v>13</v>
      </c>
      <c r="O880" t="s">
        <v>13</v>
      </c>
      <c r="P880" t="str">
        <f t="shared" si="176"/>
        <v>Yes</v>
      </c>
      <c r="Q880" t="str">
        <f t="shared" si="177"/>
        <v>No</v>
      </c>
      <c r="R880" t="str">
        <f t="shared" si="178"/>
        <v>No</v>
      </c>
      <c r="T880" t="s">
        <v>1024</v>
      </c>
      <c r="U880" t="s">
        <v>27</v>
      </c>
      <c r="V880" t="str">
        <f t="shared" si="179"/>
        <v>Intersection</v>
      </c>
      <c r="W880" t="s">
        <v>1638</v>
      </c>
      <c r="X880">
        <v>42.364902000000001</v>
      </c>
      <c r="Y880">
        <v>-71.109007000000005</v>
      </c>
      <c r="Z880" t="s">
        <v>1639</v>
      </c>
    </row>
    <row r="881" spans="1:26">
      <c r="A881">
        <v>24590</v>
      </c>
      <c r="B881" s="1">
        <v>40400.776377314818</v>
      </c>
      <c r="C881" s="1">
        <f t="shared" si="168"/>
        <v>40179</v>
      </c>
      <c r="D881" s="4">
        <f t="shared" si="169"/>
        <v>0.60833333333333328</v>
      </c>
      <c r="E881" s="3">
        <f t="shared" si="170"/>
        <v>2010</v>
      </c>
      <c r="F881" s="3">
        <f t="shared" si="171"/>
        <v>8</v>
      </c>
      <c r="G881" s="3">
        <f t="shared" si="172"/>
        <v>10</v>
      </c>
      <c r="H881" s="3">
        <f t="shared" si="173"/>
        <v>18</v>
      </c>
      <c r="I881" s="3">
        <f t="shared" si="174"/>
        <v>37</v>
      </c>
      <c r="J881" s="3">
        <f t="shared" si="175"/>
        <v>3</v>
      </c>
      <c r="K881" s="3" t="str">
        <f>IF(AND(D881&gt;='Season Lookup'!$D$15,D881&lt;'Season Lookup'!$D$16),"Spring",IF(AND(D881&gt;='Season Lookup'!$D$16,D881&lt;'Season Lookup'!$D$17),"Summer",IF(AND(D881&gt;='Season Lookup'!$D$17,D881&lt;'Season Lookup'!$D$18),"Fall",IF(OR(D881&gt;='Season Lookup'!$D$18,D881&lt;'Season Lookup'!$D$15),"Winter"))))</f>
        <v>Summer</v>
      </c>
      <c r="L881" s="3" t="str">
        <f>VLOOKUP(F881,'Season Lookup'!$A$1:$B$13,2,0)</f>
        <v>Summer</v>
      </c>
      <c r="M881" t="s">
        <v>73</v>
      </c>
      <c r="N881" t="s">
        <v>13</v>
      </c>
      <c r="O881" t="s">
        <v>23</v>
      </c>
      <c r="P881" t="str">
        <f t="shared" si="176"/>
        <v>Yes</v>
      </c>
      <c r="Q881" t="str">
        <f t="shared" si="177"/>
        <v>No</v>
      </c>
      <c r="R881" t="str">
        <f t="shared" si="178"/>
        <v>No</v>
      </c>
      <c r="T881" t="s">
        <v>19</v>
      </c>
      <c r="U881" t="s">
        <v>129</v>
      </c>
      <c r="V881" t="str">
        <f t="shared" si="179"/>
        <v>Intersection</v>
      </c>
      <c r="W881" t="s">
        <v>130</v>
      </c>
      <c r="X881">
        <v>42.372123000000002</v>
      </c>
      <c r="Y881">
        <v>-71.088455999999994</v>
      </c>
      <c r="Z881" t="s">
        <v>131</v>
      </c>
    </row>
    <row r="882" spans="1:26">
      <c r="A882">
        <v>24603</v>
      </c>
      <c r="B882" s="1">
        <v>40400.652777777781</v>
      </c>
      <c r="C882" s="1">
        <f t="shared" si="168"/>
        <v>40179</v>
      </c>
      <c r="D882" s="4">
        <f t="shared" si="169"/>
        <v>0.60833333333333328</v>
      </c>
      <c r="E882" s="3">
        <f t="shared" si="170"/>
        <v>2010</v>
      </c>
      <c r="F882" s="3">
        <f t="shared" si="171"/>
        <v>8</v>
      </c>
      <c r="G882" s="3">
        <f t="shared" si="172"/>
        <v>10</v>
      </c>
      <c r="H882" s="3">
        <f t="shared" si="173"/>
        <v>15</v>
      </c>
      <c r="I882" s="3">
        <f t="shared" si="174"/>
        <v>40</v>
      </c>
      <c r="J882" s="3">
        <f t="shared" si="175"/>
        <v>3</v>
      </c>
      <c r="K882" s="3" t="str">
        <f>IF(AND(D882&gt;='Season Lookup'!$D$15,D882&lt;'Season Lookup'!$D$16),"Spring",IF(AND(D882&gt;='Season Lookup'!$D$16,D882&lt;'Season Lookup'!$D$17),"Summer",IF(AND(D882&gt;='Season Lookup'!$D$17,D882&lt;'Season Lookup'!$D$18),"Fall",IF(OR(D882&gt;='Season Lookup'!$D$18,D882&lt;'Season Lookup'!$D$15),"Winter"))))</f>
        <v>Summer</v>
      </c>
      <c r="L882" s="3" t="str">
        <f>VLOOKUP(F882,'Season Lookup'!$A$1:$B$13,2,0)</f>
        <v>Summer</v>
      </c>
      <c r="M882" t="s">
        <v>73</v>
      </c>
      <c r="N882" t="s">
        <v>13</v>
      </c>
      <c r="O882" t="s">
        <v>13</v>
      </c>
      <c r="P882" t="str">
        <f t="shared" si="176"/>
        <v>Yes</v>
      </c>
      <c r="Q882" t="str">
        <f t="shared" si="177"/>
        <v>No</v>
      </c>
      <c r="R882" t="str">
        <f t="shared" si="178"/>
        <v>No</v>
      </c>
      <c r="T882" t="s">
        <v>1427</v>
      </c>
      <c r="V882" t="str">
        <f t="shared" si="179"/>
        <v>Intersection</v>
      </c>
      <c r="W882" t="s">
        <v>1640</v>
      </c>
      <c r="X882">
        <v>0</v>
      </c>
      <c r="Y882">
        <v>0</v>
      </c>
      <c r="Z882" t="s">
        <v>81</v>
      </c>
    </row>
    <row r="883" spans="1:26">
      <c r="A883">
        <v>24592</v>
      </c>
      <c r="B883" s="1">
        <v>40401.3125</v>
      </c>
      <c r="C883" s="1">
        <f t="shared" si="168"/>
        <v>40179</v>
      </c>
      <c r="D883" s="4">
        <f t="shared" si="169"/>
        <v>0.61111111111111116</v>
      </c>
      <c r="E883" s="3">
        <f t="shared" si="170"/>
        <v>2010</v>
      </c>
      <c r="F883" s="3">
        <f t="shared" si="171"/>
        <v>8</v>
      </c>
      <c r="G883" s="3">
        <f t="shared" si="172"/>
        <v>11</v>
      </c>
      <c r="H883" s="3">
        <f t="shared" si="173"/>
        <v>7</v>
      </c>
      <c r="I883" s="3">
        <f t="shared" si="174"/>
        <v>30</v>
      </c>
      <c r="J883" s="3">
        <f t="shared" si="175"/>
        <v>4</v>
      </c>
      <c r="K883" s="3" t="str">
        <f>IF(AND(D883&gt;='Season Lookup'!$D$15,D883&lt;'Season Lookup'!$D$16),"Spring",IF(AND(D883&gt;='Season Lookup'!$D$16,D883&lt;'Season Lookup'!$D$17),"Summer",IF(AND(D883&gt;='Season Lookup'!$D$17,D883&lt;'Season Lookup'!$D$18),"Fall",IF(OR(D883&gt;='Season Lookup'!$D$18,D883&lt;'Season Lookup'!$D$15),"Winter"))))</f>
        <v>Summer</v>
      </c>
      <c r="L883" s="3" t="str">
        <f>VLOOKUP(F883,'Season Lookup'!$A$1:$B$13,2,0)</f>
        <v>Summer</v>
      </c>
      <c r="M883" t="s">
        <v>82</v>
      </c>
      <c r="N883" t="s">
        <v>13</v>
      </c>
      <c r="O883" t="s">
        <v>23</v>
      </c>
      <c r="P883" t="str">
        <f t="shared" si="176"/>
        <v>Yes</v>
      </c>
      <c r="Q883" t="str">
        <f t="shared" si="177"/>
        <v>No</v>
      </c>
      <c r="R883" t="str">
        <f t="shared" si="178"/>
        <v>No</v>
      </c>
      <c r="S883">
        <v>10</v>
      </c>
      <c r="T883" t="s">
        <v>803</v>
      </c>
      <c r="V883" t="str">
        <f t="shared" si="179"/>
        <v>Non Intersection</v>
      </c>
      <c r="W883" t="s">
        <v>1641</v>
      </c>
      <c r="X883">
        <v>42.377786999999998</v>
      </c>
      <c r="Y883">
        <v>-71.106924000000006</v>
      </c>
      <c r="Z883" t="s">
        <v>1642</v>
      </c>
    </row>
    <row r="884" spans="1:26">
      <c r="A884">
        <v>24593</v>
      </c>
      <c r="B884" s="1">
        <v>40401.724305555559</v>
      </c>
      <c r="C884" s="1">
        <f t="shared" si="168"/>
        <v>40179</v>
      </c>
      <c r="D884" s="4">
        <f t="shared" si="169"/>
        <v>0.61111111111111116</v>
      </c>
      <c r="E884" s="3">
        <f t="shared" si="170"/>
        <v>2010</v>
      </c>
      <c r="F884" s="3">
        <f t="shared" si="171"/>
        <v>8</v>
      </c>
      <c r="G884" s="3">
        <f t="shared" si="172"/>
        <v>11</v>
      </c>
      <c r="H884" s="3">
        <f t="shared" si="173"/>
        <v>17</v>
      </c>
      <c r="I884" s="3">
        <f t="shared" si="174"/>
        <v>23</v>
      </c>
      <c r="J884" s="3">
        <f t="shared" si="175"/>
        <v>4</v>
      </c>
      <c r="K884" s="3" t="str">
        <f>IF(AND(D884&gt;='Season Lookup'!$D$15,D884&lt;'Season Lookup'!$D$16),"Spring",IF(AND(D884&gt;='Season Lookup'!$D$16,D884&lt;'Season Lookup'!$D$17),"Summer",IF(AND(D884&gt;='Season Lookup'!$D$17,D884&lt;'Season Lookup'!$D$18),"Fall",IF(OR(D884&gt;='Season Lookup'!$D$18,D884&lt;'Season Lookup'!$D$15),"Winter"))))</f>
        <v>Summer</v>
      </c>
      <c r="L884" s="3" t="str">
        <f>VLOOKUP(F884,'Season Lookup'!$A$1:$B$13,2,0)</f>
        <v>Summer</v>
      </c>
      <c r="M884" t="s">
        <v>82</v>
      </c>
      <c r="N884" t="s">
        <v>13</v>
      </c>
      <c r="O884" t="s">
        <v>132</v>
      </c>
      <c r="P884" t="str">
        <f t="shared" si="176"/>
        <v>Yes</v>
      </c>
      <c r="Q884" t="str">
        <f t="shared" si="177"/>
        <v>Yes</v>
      </c>
      <c r="R884" t="str">
        <f t="shared" si="178"/>
        <v>No</v>
      </c>
      <c r="T884" t="s">
        <v>105</v>
      </c>
      <c r="U884" t="s">
        <v>192</v>
      </c>
      <c r="V884" t="str">
        <f t="shared" si="179"/>
        <v>Intersection</v>
      </c>
      <c r="W884" t="s">
        <v>1643</v>
      </c>
      <c r="X884">
        <v>42.371319999999997</v>
      </c>
      <c r="Y884">
        <v>-71.106093999999999</v>
      </c>
      <c r="Z884" t="s">
        <v>1644</v>
      </c>
    </row>
    <row r="885" spans="1:26">
      <c r="A885">
        <v>24594</v>
      </c>
      <c r="B885" s="1">
        <v>40401.531944444447</v>
      </c>
      <c r="C885" s="1">
        <f t="shared" si="168"/>
        <v>40179</v>
      </c>
      <c r="D885" s="4">
        <f t="shared" si="169"/>
        <v>0.61111111111111116</v>
      </c>
      <c r="E885" s="3">
        <f t="shared" si="170"/>
        <v>2010</v>
      </c>
      <c r="F885" s="3">
        <f t="shared" si="171"/>
        <v>8</v>
      </c>
      <c r="G885" s="3">
        <f t="shared" si="172"/>
        <v>11</v>
      </c>
      <c r="H885" s="3">
        <f t="shared" si="173"/>
        <v>12</v>
      </c>
      <c r="I885" s="3">
        <f t="shared" si="174"/>
        <v>46</v>
      </c>
      <c r="J885" s="3">
        <f t="shared" si="175"/>
        <v>4</v>
      </c>
      <c r="K885" s="3" t="str">
        <f>IF(AND(D885&gt;='Season Lookup'!$D$15,D885&lt;'Season Lookup'!$D$16),"Spring",IF(AND(D885&gt;='Season Lookup'!$D$16,D885&lt;'Season Lookup'!$D$17),"Summer",IF(AND(D885&gt;='Season Lookup'!$D$17,D885&lt;'Season Lookup'!$D$18),"Fall",IF(OR(D885&gt;='Season Lookup'!$D$18,D885&lt;'Season Lookup'!$D$15),"Winter"))))</f>
        <v>Summer</v>
      </c>
      <c r="L885" s="3" t="str">
        <f>VLOOKUP(F885,'Season Lookup'!$A$1:$B$13,2,0)</f>
        <v>Summer</v>
      </c>
      <c r="M885" t="s">
        <v>82</v>
      </c>
      <c r="N885" t="s">
        <v>13</v>
      </c>
      <c r="O885" t="s">
        <v>13</v>
      </c>
      <c r="P885" t="str">
        <f t="shared" si="176"/>
        <v>Yes</v>
      </c>
      <c r="Q885" t="str">
        <f t="shared" si="177"/>
        <v>No</v>
      </c>
      <c r="R885" t="str">
        <f t="shared" si="178"/>
        <v>No</v>
      </c>
      <c r="S885">
        <v>1689</v>
      </c>
      <c r="T885" t="s">
        <v>14</v>
      </c>
      <c r="V885" t="str">
        <f t="shared" si="179"/>
        <v>Non Intersection</v>
      </c>
      <c r="W885" t="s">
        <v>1645</v>
      </c>
      <c r="X885">
        <v>42.369202000000001</v>
      </c>
      <c r="Y885">
        <v>-71.110688999999994</v>
      </c>
      <c r="Z885" t="s">
        <v>633</v>
      </c>
    </row>
    <row r="886" spans="1:26">
      <c r="A886">
        <v>24596</v>
      </c>
      <c r="B886" s="1">
        <v>40401.794432870367</v>
      </c>
      <c r="C886" s="1">
        <f t="shared" si="168"/>
        <v>40179</v>
      </c>
      <c r="D886" s="4">
        <f t="shared" si="169"/>
        <v>0.61111111111111116</v>
      </c>
      <c r="E886" s="3">
        <f t="shared" si="170"/>
        <v>2010</v>
      </c>
      <c r="F886" s="3">
        <f t="shared" si="171"/>
        <v>8</v>
      </c>
      <c r="G886" s="3">
        <f t="shared" si="172"/>
        <v>11</v>
      </c>
      <c r="H886" s="3">
        <f t="shared" si="173"/>
        <v>19</v>
      </c>
      <c r="I886" s="3">
        <f t="shared" si="174"/>
        <v>3</v>
      </c>
      <c r="J886" s="3">
        <f t="shared" si="175"/>
        <v>4</v>
      </c>
      <c r="K886" s="3" t="str">
        <f>IF(AND(D886&gt;='Season Lookup'!$D$15,D886&lt;'Season Lookup'!$D$16),"Spring",IF(AND(D886&gt;='Season Lookup'!$D$16,D886&lt;'Season Lookup'!$D$17),"Summer",IF(AND(D886&gt;='Season Lookup'!$D$17,D886&lt;'Season Lookup'!$D$18),"Fall",IF(OR(D886&gt;='Season Lookup'!$D$18,D886&lt;'Season Lookup'!$D$15),"Winter"))))</f>
        <v>Summer</v>
      </c>
      <c r="L886" s="3" t="str">
        <f>VLOOKUP(F886,'Season Lookup'!$A$1:$B$13,2,0)</f>
        <v>Summer</v>
      </c>
      <c r="M886" t="s">
        <v>82</v>
      </c>
      <c r="N886" t="s">
        <v>13</v>
      </c>
      <c r="O886" t="s">
        <v>152</v>
      </c>
      <c r="P886" t="str">
        <f t="shared" si="176"/>
        <v>Yes</v>
      </c>
      <c r="Q886" t="str">
        <f t="shared" si="177"/>
        <v>No</v>
      </c>
      <c r="R886" t="str">
        <f t="shared" si="178"/>
        <v>Yes</v>
      </c>
      <c r="T886" t="s">
        <v>19</v>
      </c>
      <c r="U886" t="s">
        <v>1646</v>
      </c>
      <c r="V886" t="str">
        <f t="shared" si="179"/>
        <v>Intersection</v>
      </c>
      <c r="W886" t="s">
        <v>1647</v>
      </c>
      <c r="X886">
        <v>42.371946999999999</v>
      </c>
      <c r="Y886">
        <v>-71.087073000000004</v>
      </c>
      <c r="Z886" t="s">
        <v>1648</v>
      </c>
    </row>
    <row r="887" spans="1:26">
      <c r="A887">
        <v>24597</v>
      </c>
      <c r="B887" s="1">
        <v>40401.5</v>
      </c>
      <c r="C887" s="1">
        <f t="shared" si="168"/>
        <v>40179</v>
      </c>
      <c r="D887" s="4">
        <f t="shared" si="169"/>
        <v>0.61111111111111116</v>
      </c>
      <c r="E887" s="3">
        <f t="shared" si="170"/>
        <v>2010</v>
      </c>
      <c r="F887" s="3">
        <f t="shared" si="171"/>
        <v>8</v>
      </c>
      <c r="G887" s="3">
        <f t="shared" si="172"/>
        <v>11</v>
      </c>
      <c r="H887" s="3">
        <f t="shared" si="173"/>
        <v>12</v>
      </c>
      <c r="I887" s="3">
        <f t="shared" si="174"/>
        <v>0</v>
      </c>
      <c r="J887" s="3">
        <f t="shared" si="175"/>
        <v>4</v>
      </c>
      <c r="K887" s="3" t="str">
        <f>IF(AND(D887&gt;='Season Lookup'!$D$15,D887&lt;'Season Lookup'!$D$16),"Spring",IF(AND(D887&gt;='Season Lookup'!$D$16,D887&lt;'Season Lookup'!$D$17),"Summer",IF(AND(D887&gt;='Season Lookup'!$D$17,D887&lt;'Season Lookup'!$D$18),"Fall",IF(OR(D887&gt;='Season Lookup'!$D$18,D887&lt;'Season Lookup'!$D$15),"Winter"))))</f>
        <v>Summer</v>
      </c>
      <c r="L887" s="3" t="str">
        <f>VLOOKUP(F887,'Season Lookup'!$A$1:$B$13,2,0)</f>
        <v>Summer</v>
      </c>
      <c r="M887" t="s">
        <v>82</v>
      </c>
      <c r="N887" t="s">
        <v>13</v>
      </c>
      <c r="O887" t="s">
        <v>23</v>
      </c>
      <c r="P887" t="str">
        <f t="shared" si="176"/>
        <v>Yes</v>
      </c>
      <c r="Q887" t="str">
        <f t="shared" si="177"/>
        <v>No</v>
      </c>
      <c r="R887" t="str">
        <f t="shared" si="178"/>
        <v>No</v>
      </c>
      <c r="S887">
        <v>727</v>
      </c>
      <c r="T887" t="s">
        <v>203</v>
      </c>
      <c r="V887" t="str">
        <f t="shared" si="179"/>
        <v>Non Intersection</v>
      </c>
      <c r="W887" t="s">
        <v>1649</v>
      </c>
      <c r="X887">
        <v>42.357294000000003</v>
      </c>
      <c r="Y887">
        <v>-71.115026</v>
      </c>
      <c r="Z887" t="s">
        <v>1650</v>
      </c>
    </row>
    <row r="888" spans="1:26">
      <c r="A888">
        <v>24604</v>
      </c>
      <c r="B888" s="1">
        <v>40401.381944444445</v>
      </c>
      <c r="C888" s="1">
        <f t="shared" si="168"/>
        <v>40179</v>
      </c>
      <c r="D888" s="4">
        <f t="shared" si="169"/>
        <v>0.61111111111111116</v>
      </c>
      <c r="E888" s="3">
        <f t="shared" si="170"/>
        <v>2010</v>
      </c>
      <c r="F888" s="3">
        <f t="shared" si="171"/>
        <v>8</v>
      </c>
      <c r="G888" s="3">
        <f t="shared" si="172"/>
        <v>11</v>
      </c>
      <c r="H888" s="3">
        <f t="shared" si="173"/>
        <v>9</v>
      </c>
      <c r="I888" s="3">
        <f t="shared" si="174"/>
        <v>10</v>
      </c>
      <c r="J888" s="3">
        <f t="shared" si="175"/>
        <v>4</v>
      </c>
      <c r="K888" s="3" t="str">
        <f>IF(AND(D888&gt;='Season Lookup'!$D$15,D888&lt;'Season Lookup'!$D$16),"Spring",IF(AND(D888&gt;='Season Lookup'!$D$16,D888&lt;'Season Lookup'!$D$17),"Summer",IF(AND(D888&gt;='Season Lookup'!$D$17,D888&lt;'Season Lookup'!$D$18),"Fall",IF(OR(D888&gt;='Season Lookup'!$D$18,D888&lt;'Season Lookup'!$D$15),"Winter"))))</f>
        <v>Summer</v>
      </c>
      <c r="L888" s="3" t="str">
        <f>VLOOKUP(F888,'Season Lookup'!$A$1:$B$13,2,0)</f>
        <v>Summer</v>
      </c>
      <c r="M888" t="s">
        <v>82</v>
      </c>
      <c r="N888" t="s">
        <v>13</v>
      </c>
      <c r="O888" t="s">
        <v>13</v>
      </c>
      <c r="P888" t="str">
        <f t="shared" si="176"/>
        <v>Yes</v>
      </c>
      <c r="Q888" t="str">
        <f t="shared" si="177"/>
        <v>No</v>
      </c>
      <c r="R888" t="str">
        <f t="shared" si="178"/>
        <v>No</v>
      </c>
      <c r="T888" t="s">
        <v>1013</v>
      </c>
      <c r="U888" t="s">
        <v>1651</v>
      </c>
      <c r="V888" t="str">
        <f t="shared" si="179"/>
        <v>Intersection</v>
      </c>
      <c r="W888" t="s">
        <v>1652</v>
      </c>
      <c r="X888">
        <v>42.393635000000003</v>
      </c>
      <c r="Y888">
        <v>-71.158089000000004</v>
      </c>
      <c r="Z888" t="s">
        <v>1653</v>
      </c>
    </row>
    <row r="889" spans="1:26">
      <c r="A889">
        <v>24605</v>
      </c>
      <c r="B889" s="1">
        <v>40401.569444444445</v>
      </c>
      <c r="C889" s="1">
        <f t="shared" si="168"/>
        <v>40179</v>
      </c>
      <c r="D889" s="4">
        <f t="shared" si="169"/>
        <v>0.61111111111111116</v>
      </c>
      <c r="E889" s="3">
        <f t="shared" si="170"/>
        <v>2010</v>
      </c>
      <c r="F889" s="3">
        <f t="shared" si="171"/>
        <v>8</v>
      </c>
      <c r="G889" s="3">
        <f t="shared" si="172"/>
        <v>11</v>
      </c>
      <c r="H889" s="3">
        <f t="shared" si="173"/>
        <v>13</v>
      </c>
      <c r="I889" s="3">
        <f t="shared" si="174"/>
        <v>40</v>
      </c>
      <c r="J889" s="3">
        <f t="shared" si="175"/>
        <v>4</v>
      </c>
      <c r="K889" s="3" t="str">
        <f>IF(AND(D889&gt;='Season Lookup'!$D$15,D889&lt;'Season Lookup'!$D$16),"Spring",IF(AND(D889&gt;='Season Lookup'!$D$16,D889&lt;'Season Lookup'!$D$17),"Summer",IF(AND(D889&gt;='Season Lookup'!$D$17,D889&lt;'Season Lookup'!$D$18),"Fall",IF(OR(D889&gt;='Season Lookup'!$D$18,D889&lt;'Season Lookup'!$D$15),"Winter"))))</f>
        <v>Summer</v>
      </c>
      <c r="L889" s="3" t="str">
        <f>VLOOKUP(F889,'Season Lookup'!$A$1:$B$13,2,0)</f>
        <v>Summer</v>
      </c>
      <c r="M889" t="s">
        <v>82</v>
      </c>
      <c r="N889" t="s">
        <v>13</v>
      </c>
      <c r="O889" t="s">
        <v>13</v>
      </c>
      <c r="P889" t="str">
        <f t="shared" si="176"/>
        <v>Yes</v>
      </c>
      <c r="Q889" t="str">
        <f t="shared" si="177"/>
        <v>No</v>
      </c>
      <c r="R889" t="str">
        <f t="shared" si="178"/>
        <v>No</v>
      </c>
      <c r="T889" t="s">
        <v>186</v>
      </c>
      <c r="U889" t="s">
        <v>186</v>
      </c>
      <c r="V889" t="str">
        <f t="shared" si="179"/>
        <v>Intersection</v>
      </c>
      <c r="W889" t="s">
        <v>1654</v>
      </c>
      <c r="X889">
        <v>0</v>
      </c>
      <c r="Y889">
        <v>0</v>
      </c>
      <c r="Z889" t="s">
        <v>81</v>
      </c>
    </row>
    <row r="890" spans="1:26">
      <c r="A890">
        <v>24633</v>
      </c>
      <c r="B890" s="1">
        <v>40401.958333333336</v>
      </c>
      <c r="C890" s="1">
        <f t="shared" si="168"/>
        <v>40179</v>
      </c>
      <c r="D890" s="4">
        <f t="shared" si="169"/>
        <v>0.61111111111111116</v>
      </c>
      <c r="E890" s="3">
        <f t="shared" si="170"/>
        <v>2010</v>
      </c>
      <c r="F890" s="3">
        <f t="shared" si="171"/>
        <v>8</v>
      </c>
      <c r="G890" s="3">
        <f t="shared" si="172"/>
        <v>11</v>
      </c>
      <c r="H890" s="3">
        <f t="shared" si="173"/>
        <v>23</v>
      </c>
      <c r="I890" s="3">
        <f t="shared" si="174"/>
        <v>0</v>
      </c>
      <c r="J890" s="3">
        <f t="shared" si="175"/>
        <v>4</v>
      </c>
      <c r="K890" s="3" t="str">
        <f>IF(AND(D890&gt;='Season Lookup'!$D$15,D890&lt;'Season Lookup'!$D$16),"Spring",IF(AND(D890&gt;='Season Lookup'!$D$16,D890&lt;'Season Lookup'!$D$17),"Summer",IF(AND(D890&gt;='Season Lookup'!$D$17,D890&lt;'Season Lookup'!$D$18),"Fall",IF(OR(D890&gt;='Season Lookup'!$D$18,D890&lt;'Season Lookup'!$D$15),"Winter"))))</f>
        <v>Summer</v>
      </c>
      <c r="L890" s="3" t="str">
        <f>VLOOKUP(F890,'Season Lookup'!$A$1:$B$13,2,0)</f>
        <v>Summer</v>
      </c>
      <c r="M890" t="s">
        <v>82</v>
      </c>
      <c r="N890" t="s">
        <v>13</v>
      </c>
      <c r="O890" t="s">
        <v>23</v>
      </c>
      <c r="P890" t="str">
        <f t="shared" si="176"/>
        <v>Yes</v>
      </c>
      <c r="Q890" t="str">
        <f t="shared" si="177"/>
        <v>No</v>
      </c>
      <c r="R890" t="str">
        <f t="shared" si="178"/>
        <v>No</v>
      </c>
      <c r="S890">
        <v>14</v>
      </c>
      <c r="T890" t="s">
        <v>351</v>
      </c>
      <c r="V890" t="str">
        <f t="shared" si="179"/>
        <v>Non Intersection</v>
      </c>
      <c r="W890" t="s">
        <v>1655</v>
      </c>
      <c r="X890">
        <v>42.372861</v>
      </c>
      <c r="Y890">
        <v>-71.094549999999998</v>
      </c>
      <c r="Z890" t="s">
        <v>257</v>
      </c>
    </row>
    <row r="891" spans="1:26">
      <c r="A891">
        <v>24599</v>
      </c>
      <c r="B891" s="1">
        <v>40402.590277777781</v>
      </c>
      <c r="C891" s="1">
        <f t="shared" si="168"/>
        <v>40179</v>
      </c>
      <c r="D891" s="4">
        <f t="shared" si="169"/>
        <v>0.61388888888888893</v>
      </c>
      <c r="E891" s="3">
        <f t="shared" si="170"/>
        <v>2010</v>
      </c>
      <c r="F891" s="3">
        <f t="shared" si="171"/>
        <v>8</v>
      </c>
      <c r="G891" s="3">
        <f t="shared" si="172"/>
        <v>12</v>
      </c>
      <c r="H891" s="3">
        <f t="shared" si="173"/>
        <v>14</v>
      </c>
      <c r="I891" s="3">
        <f t="shared" si="174"/>
        <v>10</v>
      </c>
      <c r="J891" s="3">
        <f t="shared" si="175"/>
        <v>5</v>
      </c>
      <c r="K891" s="3" t="str">
        <f>IF(AND(D891&gt;='Season Lookup'!$D$15,D891&lt;'Season Lookup'!$D$16),"Spring",IF(AND(D891&gt;='Season Lookup'!$D$16,D891&lt;'Season Lookup'!$D$17),"Summer",IF(AND(D891&gt;='Season Lookup'!$D$17,D891&lt;'Season Lookup'!$D$18),"Fall",IF(OR(D891&gt;='Season Lookup'!$D$18,D891&lt;'Season Lookup'!$D$15),"Winter"))))</f>
        <v>Summer</v>
      </c>
      <c r="L891" s="3" t="str">
        <f>VLOOKUP(F891,'Season Lookup'!$A$1:$B$13,2,0)</f>
        <v>Summer</v>
      </c>
      <c r="M891" t="s">
        <v>78</v>
      </c>
      <c r="N891" t="s">
        <v>13</v>
      </c>
      <c r="O891" t="s">
        <v>13</v>
      </c>
      <c r="P891" t="str">
        <f t="shared" si="176"/>
        <v>Yes</v>
      </c>
      <c r="Q891" t="str">
        <f t="shared" si="177"/>
        <v>No</v>
      </c>
      <c r="R891" t="str">
        <f t="shared" si="178"/>
        <v>No</v>
      </c>
      <c r="T891" t="s">
        <v>380</v>
      </c>
      <c r="U891" t="s">
        <v>61</v>
      </c>
      <c r="V891" t="str">
        <f t="shared" si="179"/>
        <v>Intersection</v>
      </c>
      <c r="W891" t="s">
        <v>1656</v>
      </c>
      <c r="X891">
        <v>42.367229000000002</v>
      </c>
      <c r="Y891">
        <v>-71.077734000000007</v>
      </c>
      <c r="Z891" t="s">
        <v>1657</v>
      </c>
    </row>
    <row r="892" spans="1:26">
      <c r="A892">
        <v>24600</v>
      </c>
      <c r="B892" s="1">
        <v>40402.625</v>
      </c>
      <c r="C892" s="1">
        <f t="shared" si="168"/>
        <v>40179</v>
      </c>
      <c r="D892" s="4">
        <f t="shared" si="169"/>
        <v>0.61388888888888893</v>
      </c>
      <c r="E892" s="3">
        <f t="shared" si="170"/>
        <v>2010</v>
      </c>
      <c r="F892" s="3">
        <f t="shared" si="171"/>
        <v>8</v>
      </c>
      <c r="G892" s="3">
        <f t="shared" si="172"/>
        <v>12</v>
      </c>
      <c r="H892" s="3">
        <f t="shared" si="173"/>
        <v>15</v>
      </c>
      <c r="I892" s="3">
        <f t="shared" si="174"/>
        <v>0</v>
      </c>
      <c r="J892" s="3">
        <f t="shared" si="175"/>
        <v>5</v>
      </c>
      <c r="K892" s="3" t="str">
        <f>IF(AND(D892&gt;='Season Lookup'!$D$15,D892&lt;'Season Lookup'!$D$16),"Spring",IF(AND(D892&gt;='Season Lookup'!$D$16,D892&lt;'Season Lookup'!$D$17),"Summer",IF(AND(D892&gt;='Season Lookup'!$D$17,D892&lt;'Season Lookup'!$D$18),"Fall",IF(OR(D892&gt;='Season Lookup'!$D$18,D892&lt;'Season Lookup'!$D$15),"Winter"))))</f>
        <v>Summer</v>
      </c>
      <c r="L892" s="3" t="str">
        <f>VLOOKUP(F892,'Season Lookup'!$A$1:$B$13,2,0)</f>
        <v>Summer</v>
      </c>
      <c r="M892" t="s">
        <v>78</v>
      </c>
      <c r="N892" t="s">
        <v>13</v>
      </c>
      <c r="O892" t="s">
        <v>36</v>
      </c>
      <c r="P892" t="str">
        <f t="shared" si="176"/>
        <v>Yes</v>
      </c>
      <c r="Q892" t="str">
        <f t="shared" si="177"/>
        <v>No</v>
      </c>
      <c r="R892" t="str">
        <f t="shared" si="178"/>
        <v>No</v>
      </c>
      <c r="S892">
        <v>450</v>
      </c>
      <c r="T892" t="s">
        <v>186</v>
      </c>
      <c r="V892" t="str">
        <f t="shared" si="179"/>
        <v>Non Intersection</v>
      </c>
      <c r="W892" t="s">
        <v>1658</v>
      </c>
      <c r="X892">
        <v>42.386127000000002</v>
      </c>
      <c r="Y892">
        <v>-71.139809</v>
      </c>
      <c r="Z892" t="s">
        <v>1659</v>
      </c>
    </row>
    <row r="893" spans="1:26">
      <c r="A893">
        <v>24601</v>
      </c>
      <c r="B893" s="1">
        <v>40402.659710648149</v>
      </c>
      <c r="C893" s="1">
        <f t="shared" si="168"/>
        <v>40179</v>
      </c>
      <c r="D893" s="4">
        <f t="shared" si="169"/>
        <v>0.61388888888888893</v>
      </c>
      <c r="E893" s="3">
        <f t="shared" si="170"/>
        <v>2010</v>
      </c>
      <c r="F893" s="3">
        <f t="shared" si="171"/>
        <v>8</v>
      </c>
      <c r="G893" s="3">
        <f t="shared" si="172"/>
        <v>12</v>
      </c>
      <c r="H893" s="3">
        <f t="shared" si="173"/>
        <v>15</v>
      </c>
      <c r="I893" s="3">
        <f t="shared" si="174"/>
        <v>49</v>
      </c>
      <c r="J893" s="3">
        <f t="shared" si="175"/>
        <v>5</v>
      </c>
      <c r="K893" s="3" t="str">
        <f>IF(AND(D893&gt;='Season Lookup'!$D$15,D893&lt;'Season Lookup'!$D$16),"Spring",IF(AND(D893&gt;='Season Lookup'!$D$16,D893&lt;'Season Lookup'!$D$17),"Summer",IF(AND(D893&gt;='Season Lookup'!$D$17,D893&lt;'Season Lookup'!$D$18),"Fall",IF(OR(D893&gt;='Season Lookup'!$D$18,D893&lt;'Season Lookup'!$D$15),"Winter"))))</f>
        <v>Summer</v>
      </c>
      <c r="L893" s="3" t="str">
        <f>VLOOKUP(F893,'Season Lookup'!$A$1:$B$13,2,0)</f>
        <v>Summer</v>
      </c>
      <c r="M893" t="s">
        <v>78</v>
      </c>
      <c r="N893" t="s">
        <v>13</v>
      </c>
      <c r="O893" t="s">
        <v>18</v>
      </c>
      <c r="P893" t="str">
        <f t="shared" si="176"/>
        <v>Yes</v>
      </c>
      <c r="Q893" t="str">
        <f t="shared" si="177"/>
        <v>No</v>
      </c>
      <c r="R893" t="str">
        <f t="shared" si="178"/>
        <v>No</v>
      </c>
      <c r="S893">
        <v>1493</v>
      </c>
      <c r="T893" t="s">
        <v>19</v>
      </c>
      <c r="V893" t="str">
        <f t="shared" si="179"/>
        <v>Non Intersection</v>
      </c>
      <c r="W893" t="s">
        <v>1660</v>
      </c>
      <c r="X893">
        <v>42.374417000000001</v>
      </c>
      <c r="Y893">
        <v>-71.104436000000007</v>
      </c>
      <c r="Z893" t="s">
        <v>1661</v>
      </c>
    </row>
    <row r="894" spans="1:26">
      <c r="A894">
        <v>24602</v>
      </c>
      <c r="B894" s="1">
        <v>40402.760405092595</v>
      </c>
      <c r="C894" s="1">
        <f t="shared" si="168"/>
        <v>40179</v>
      </c>
      <c r="D894" s="4">
        <f t="shared" si="169"/>
        <v>0.61388888888888893</v>
      </c>
      <c r="E894" s="3">
        <f t="shared" si="170"/>
        <v>2010</v>
      </c>
      <c r="F894" s="3">
        <f t="shared" si="171"/>
        <v>8</v>
      </c>
      <c r="G894" s="3">
        <f t="shared" si="172"/>
        <v>12</v>
      </c>
      <c r="H894" s="3">
        <f t="shared" si="173"/>
        <v>18</v>
      </c>
      <c r="I894" s="3">
        <f t="shared" si="174"/>
        <v>14</v>
      </c>
      <c r="J894" s="3">
        <f t="shared" si="175"/>
        <v>5</v>
      </c>
      <c r="K894" s="3" t="str">
        <f>IF(AND(D894&gt;='Season Lookup'!$D$15,D894&lt;'Season Lookup'!$D$16),"Spring",IF(AND(D894&gt;='Season Lookup'!$D$16,D894&lt;'Season Lookup'!$D$17),"Summer",IF(AND(D894&gt;='Season Lookup'!$D$17,D894&lt;'Season Lookup'!$D$18),"Fall",IF(OR(D894&gt;='Season Lookup'!$D$18,D894&lt;'Season Lookup'!$D$15),"Winter"))))</f>
        <v>Summer</v>
      </c>
      <c r="L894" s="3" t="str">
        <f>VLOOKUP(F894,'Season Lookup'!$A$1:$B$13,2,0)</f>
        <v>Summer</v>
      </c>
      <c r="M894" t="s">
        <v>78</v>
      </c>
      <c r="N894" t="s">
        <v>13</v>
      </c>
      <c r="O894" t="s">
        <v>619</v>
      </c>
      <c r="P894" t="str">
        <f t="shared" si="176"/>
        <v>Yes</v>
      </c>
      <c r="Q894" t="str">
        <f t="shared" si="177"/>
        <v>No</v>
      </c>
      <c r="R894" t="str">
        <f t="shared" si="178"/>
        <v>No</v>
      </c>
      <c r="S894">
        <v>89</v>
      </c>
      <c r="T894" t="s">
        <v>61</v>
      </c>
      <c r="V894" t="str">
        <f t="shared" si="179"/>
        <v>Non Intersection</v>
      </c>
      <c r="W894" t="s">
        <v>1662</v>
      </c>
      <c r="X894">
        <v>42.368279999999999</v>
      </c>
      <c r="Y894">
        <v>-71.077596</v>
      </c>
      <c r="Z894" t="s">
        <v>1663</v>
      </c>
    </row>
    <row r="895" spans="1:26">
      <c r="A895">
        <v>24607</v>
      </c>
      <c r="B895" s="1">
        <v>40402.647210648145</v>
      </c>
      <c r="C895" s="1">
        <f t="shared" si="168"/>
        <v>40179</v>
      </c>
      <c r="D895" s="4">
        <f t="shared" si="169"/>
        <v>0.61388888888888893</v>
      </c>
      <c r="E895" s="3">
        <f t="shared" si="170"/>
        <v>2010</v>
      </c>
      <c r="F895" s="3">
        <f t="shared" si="171"/>
        <v>8</v>
      </c>
      <c r="G895" s="3">
        <f t="shared" si="172"/>
        <v>12</v>
      </c>
      <c r="H895" s="3">
        <f t="shared" si="173"/>
        <v>15</v>
      </c>
      <c r="I895" s="3">
        <f t="shared" si="174"/>
        <v>31</v>
      </c>
      <c r="J895" s="3">
        <f t="shared" si="175"/>
        <v>5</v>
      </c>
      <c r="K895" s="3" t="str">
        <f>IF(AND(D895&gt;='Season Lookup'!$D$15,D895&lt;'Season Lookup'!$D$16),"Spring",IF(AND(D895&gt;='Season Lookup'!$D$16,D895&lt;'Season Lookup'!$D$17),"Summer",IF(AND(D895&gt;='Season Lookup'!$D$17,D895&lt;'Season Lookup'!$D$18),"Fall",IF(OR(D895&gt;='Season Lookup'!$D$18,D895&lt;'Season Lookup'!$D$15),"Winter"))))</f>
        <v>Summer</v>
      </c>
      <c r="L895" s="3" t="str">
        <f>VLOOKUP(F895,'Season Lookup'!$A$1:$B$13,2,0)</f>
        <v>Summer</v>
      </c>
      <c r="M895" t="s">
        <v>78</v>
      </c>
      <c r="N895" t="s">
        <v>13</v>
      </c>
      <c r="O895" t="s">
        <v>13</v>
      </c>
      <c r="P895" t="str">
        <f t="shared" si="176"/>
        <v>Yes</v>
      </c>
      <c r="Q895" t="str">
        <f t="shared" si="177"/>
        <v>No</v>
      </c>
      <c r="R895" t="str">
        <f t="shared" si="178"/>
        <v>No</v>
      </c>
      <c r="S895">
        <v>18</v>
      </c>
      <c r="T895" t="s">
        <v>15</v>
      </c>
      <c r="V895" t="str">
        <f t="shared" si="179"/>
        <v>Non Intersection</v>
      </c>
      <c r="W895" t="s">
        <v>1664</v>
      </c>
      <c r="X895">
        <v>42.392468999999998</v>
      </c>
      <c r="Y895">
        <v>-71.125816999999998</v>
      </c>
      <c r="Z895" t="s">
        <v>1665</v>
      </c>
    </row>
    <row r="896" spans="1:26">
      <c r="A896">
        <v>24608</v>
      </c>
      <c r="B896" s="1">
        <v>40403.416655092595</v>
      </c>
      <c r="C896" s="1">
        <f t="shared" si="168"/>
        <v>40179</v>
      </c>
      <c r="D896" s="4">
        <f t="shared" si="169"/>
        <v>0.6166666666666667</v>
      </c>
      <c r="E896" s="3">
        <f t="shared" si="170"/>
        <v>2010</v>
      </c>
      <c r="F896" s="3">
        <f t="shared" si="171"/>
        <v>8</v>
      </c>
      <c r="G896" s="3">
        <f t="shared" si="172"/>
        <v>13</v>
      </c>
      <c r="H896" s="3">
        <f t="shared" si="173"/>
        <v>9</v>
      </c>
      <c r="I896" s="3">
        <f t="shared" si="174"/>
        <v>59</v>
      </c>
      <c r="J896" s="3">
        <f t="shared" si="175"/>
        <v>6</v>
      </c>
      <c r="K896" s="3" t="str">
        <f>IF(AND(D896&gt;='Season Lookup'!$D$15,D896&lt;'Season Lookup'!$D$16),"Spring",IF(AND(D896&gt;='Season Lookup'!$D$16,D896&lt;'Season Lookup'!$D$17),"Summer",IF(AND(D896&gt;='Season Lookup'!$D$17,D896&lt;'Season Lookup'!$D$18),"Fall",IF(OR(D896&gt;='Season Lookup'!$D$18,D896&lt;'Season Lookup'!$D$15),"Winter"))))</f>
        <v>Summer</v>
      </c>
      <c r="L896" s="3" t="str">
        <f>VLOOKUP(F896,'Season Lookup'!$A$1:$B$13,2,0)</f>
        <v>Summer</v>
      </c>
      <c r="M896" t="s">
        <v>12</v>
      </c>
      <c r="N896" t="s">
        <v>13</v>
      </c>
      <c r="O896" t="s">
        <v>13</v>
      </c>
      <c r="P896" t="str">
        <f t="shared" si="176"/>
        <v>Yes</v>
      </c>
      <c r="Q896" t="str">
        <f t="shared" si="177"/>
        <v>No</v>
      </c>
      <c r="R896" t="str">
        <f t="shared" si="178"/>
        <v>No</v>
      </c>
      <c r="T896" t="s">
        <v>198</v>
      </c>
      <c r="U896" t="s">
        <v>464</v>
      </c>
      <c r="V896" t="str">
        <f t="shared" si="179"/>
        <v>Intersection</v>
      </c>
      <c r="W896" t="s">
        <v>1666</v>
      </c>
      <c r="X896">
        <v>42.375273999999997</v>
      </c>
      <c r="Y896">
        <v>-71.145841000000004</v>
      </c>
      <c r="Z896" t="s">
        <v>1667</v>
      </c>
    </row>
    <row r="897" spans="1:26">
      <c r="A897">
        <v>24609</v>
      </c>
      <c r="B897" s="1">
        <v>40403.625</v>
      </c>
      <c r="C897" s="1">
        <f t="shared" si="168"/>
        <v>40179</v>
      </c>
      <c r="D897" s="4">
        <f t="shared" si="169"/>
        <v>0.6166666666666667</v>
      </c>
      <c r="E897" s="3">
        <f t="shared" si="170"/>
        <v>2010</v>
      </c>
      <c r="F897" s="3">
        <f t="shared" si="171"/>
        <v>8</v>
      </c>
      <c r="G897" s="3">
        <f t="shared" si="172"/>
        <v>13</v>
      </c>
      <c r="H897" s="3">
        <f t="shared" si="173"/>
        <v>15</v>
      </c>
      <c r="I897" s="3">
        <f t="shared" si="174"/>
        <v>0</v>
      </c>
      <c r="J897" s="3">
        <f t="shared" si="175"/>
        <v>6</v>
      </c>
      <c r="K897" s="3" t="str">
        <f>IF(AND(D897&gt;='Season Lookup'!$D$15,D897&lt;'Season Lookup'!$D$16),"Spring",IF(AND(D897&gt;='Season Lookup'!$D$16,D897&lt;'Season Lookup'!$D$17),"Summer",IF(AND(D897&gt;='Season Lookup'!$D$17,D897&lt;'Season Lookup'!$D$18),"Fall",IF(OR(D897&gt;='Season Lookup'!$D$18,D897&lt;'Season Lookup'!$D$15),"Winter"))))</f>
        <v>Summer</v>
      </c>
      <c r="L897" s="3" t="str">
        <f>VLOOKUP(F897,'Season Lookup'!$A$1:$B$13,2,0)</f>
        <v>Summer</v>
      </c>
      <c r="M897" t="s">
        <v>12</v>
      </c>
      <c r="N897" t="s">
        <v>13</v>
      </c>
      <c r="O897" t="s">
        <v>619</v>
      </c>
      <c r="P897" t="str">
        <f t="shared" si="176"/>
        <v>Yes</v>
      </c>
      <c r="Q897" t="str">
        <f t="shared" si="177"/>
        <v>No</v>
      </c>
      <c r="R897" t="str">
        <f t="shared" si="178"/>
        <v>No</v>
      </c>
      <c r="S897">
        <v>11</v>
      </c>
      <c r="T897" t="s">
        <v>351</v>
      </c>
      <c r="V897" t="str">
        <f t="shared" si="179"/>
        <v>Non Intersection</v>
      </c>
      <c r="W897" t="s">
        <v>1668</v>
      </c>
      <c r="X897">
        <v>42.372861</v>
      </c>
      <c r="Y897">
        <v>-71.094549999999998</v>
      </c>
      <c r="Z897" t="s">
        <v>257</v>
      </c>
    </row>
    <row r="898" spans="1:26">
      <c r="A898">
        <v>24610</v>
      </c>
      <c r="B898" s="1">
        <v>40403.770833333336</v>
      </c>
      <c r="C898" s="1">
        <f t="shared" si="168"/>
        <v>40179</v>
      </c>
      <c r="D898" s="4">
        <f t="shared" si="169"/>
        <v>0.6166666666666667</v>
      </c>
      <c r="E898" s="3">
        <f t="shared" si="170"/>
        <v>2010</v>
      </c>
      <c r="F898" s="3">
        <f t="shared" si="171"/>
        <v>8</v>
      </c>
      <c r="G898" s="3">
        <f t="shared" si="172"/>
        <v>13</v>
      </c>
      <c r="H898" s="3">
        <f t="shared" si="173"/>
        <v>18</v>
      </c>
      <c r="I898" s="3">
        <f t="shared" si="174"/>
        <v>30</v>
      </c>
      <c r="J898" s="3">
        <f t="shared" si="175"/>
        <v>6</v>
      </c>
      <c r="K898" s="3" t="str">
        <f>IF(AND(D898&gt;='Season Lookup'!$D$15,D898&lt;'Season Lookup'!$D$16),"Spring",IF(AND(D898&gt;='Season Lookup'!$D$16,D898&lt;'Season Lookup'!$D$17),"Summer",IF(AND(D898&gt;='Season Lookup'!$D$17,D898&lt;'Season Lookup'!$D$18),"Fall",IF(OR(D898&gt;='Season Lookup'!$D$18,D898&lt;'Season Lookup'!$D$15),"Winter"))))</f>
        <v>Summer</v>
      </c>
      <c r="L898" s="3" t="str">
        <f>VLOOKUP(F898,'Season Lookup'!$A$1:$B$13,2,0)</f>
        <v>Summer</v>
      </c>
      <c r="M898" t="s">
        <v>12</v>
      </c>
      <c r="N898" t="s">
        <v>13</v>
      </c>
      <c r="O898" t="s">
        <v>132</v>
      </c>
      <c r="P898" t="str">
        <f t="shared" si="176"/>
        <v>Yes</v>
      </c>
      <c r="Q898" t="str">
        <f t="shared" si="177"/>
        <v>Yes</v>
      </c>
      <c r="R898" t="str">
        <f t="shared" si="178"/>
        <v>No</v>
      </c>
      <c r="T898" t="s">
        <v>14</v>
      </c>
      <c r="U898" t="s">
        <v>119</v>
      </c>
      <c r="V898" t="str">
        <f t="shared" si="179"/>
        <v>Intersection</v>
      </c>
      <c r="W898" t="s">
        <v>247</v>
      </c>
      <c r="X898">
        <v>42.360827999999998</v>
      </c>
      <c r="Y898">
        <v>-71.096012000000002</v>
      </c>
      <c r="Z898" t="s">
        <v>248</v>
      </c>
    </row>
    <row r="899" spans="1:26">
      <c r="A899">
        <v>24611</v>
      </c>
      <c r="B899" s="1">
        <v>40403.818738425929</v>
      </c>
      <c r="C899" s="1">
        <f t="shared" si="168"/>
        <v>40179</v>
      </c>
      <c r="D899" s="4">
        <f t="shared" si="169"/>
        <v>0.6166666666666667</v>
      </c>
      <c r="E899" s="3">
        <f t="shared" si="170"/>
        <v>2010</v>
      </c>
      <c r="F899" s="3">
        <f t="shared" si="171"/>
        <v>8</v>
      </c>
      <c r="G899" s="3">
        <f t="shared" si="172"/>
        <v>13</v>
      </c>
      <c r="H899" s="3">
        <f t="shared" si="173"/>
        <v>19</v>
      </c>
      <c r="I899" s="3">
        <f t="shared" si="174"/>
        <v>38</v>
      </c>
      <c r="J899" s="3">
        <f t="shared" si="175"/>
        <v>6</v>
      </c>
      <c r="K899" s="3" t="str">
        <f>IF(AND(D899&gt;='Season Lookup'!$D$15,D899&lt;'Season Lookup'!$D$16),"Spring",IF(AND(D899&gt;='Season Lookup'!$D$16,D899&lt;'Season Lookup'!$D$17),"Summer",IF(AND(D899&gt;='Season Lookup'!$D$17,D899&lt;'Season Lookup'!$D$18),"Fall",IF(OR(D899&gt;='Season Lookup'!$D$18,D899&lt;'Season Lookup'!$D$15),"Winter"))))</f>
        <v>Summer</v>
      </c>
      <c r="L899" s="3" t="str">
        <f>VLOOKUP(F899,'Season Lookup'!$A$1:$B$13,2,0)</f>
        <v>Summer</v>
      </c>
      <c r="M899" t="s">
        <v>12</v>
      </c>
      <c r="N899" t="s">
        <v>13</v>
      </c>
      <c r="O899" t="s">
        <v>13</v>
      </c>
      <c r="P899" t="str">
        <f t="shared" si="176"/>
        <v>Yes</v>
      </c>
      <c r="Q899" t="str">
        <f t="shared" si="177"/>
        <v>No</v>
      </c>
      <c r="R899" t="str">
        <f t="shared" si="178"/>
        <v>No</v>
      </c>
      <c r="S899">
        <v>84</v>
      </c>
      <c r="T899" t="s">
        <v>141</v>
      </c>
      <c r="V899" t="str">
        <f t="shared" si="179"/>
        <v>Non Intersection</v>
      </c>
      <c r="W899" t="s">
        <v>1669</v>
      </c>
      <c r="X899">
        <v>42.383446999999997</v>
      </c>
      <c r="Y899">
        <v>-71.139698999999993</v>
      </c>
      <c r="Z899" t="s">
        <v>1670</v>
      </c>
    </row>
    <row r="900" spans="1:26">
      <c r="A900">
        <v>24612</v>
      </c>
      <c r="B900" s="1">
        <v>40404.211793981478</v>
      </c>
      <c r="C900" s="1">
        <f t="shared" si="168"/>
        <v>40179</v>
      </c>
      <c r="D900" s="4">
        <f t="shared" si="169"/>
        <v>0.61944444444444446</v>
      </c>
      <c r="E900" s="3">
        <f t="shared" si="170"/>
        <v>2010</v>
      </c>
      <c r="F900" s="3">
        <f t="shared" si="171"/>
        <v>8</v>
      </c>
      <c r="G900" s="3">
        <f t="shared" si="172"/>
        <v>14</v>
      </c>
      <c r="H900" s="3">
        <f t="shared" si="173"/>
        <v>5</v>
      </c>
      <c r="I900" s="3">
        <f t="shared" si="174"/>
        <v>4</v>
      </c>
      <c r="J900" s="3">
        <f t="shared" si="175"/>
        <v>7</v>
      </c>
      <c r="K900" s="3" t="str">
        <f>IF(AND(D900&gt;='Season Lookup'!$D$15,D900&lt;'Season Lookup'!$D$16),"Spring",IF(AND(D900&gt;='Season Lookup'!$D$16,D900&lt;'Season Lookup'!$D$17),"Summer",IF(AND(D900&gt;='Season Lookup'!$D$17,D900&lt;'Season Lookup'!$D$18),"Fall",IF(OR(D900&gt;='Season Lookup'!$D$18,D900&lt;'Season Lookup'!$D$15),"Winter"))))</f>
        <v>Summer</v>
      </c>
      <c r="L900" s="3" t="str">
        <f>VLOOKUP(F900,'Season Lookup'!$A$1:$B$13,2,0)</f>
        <v>Summer</v>
      </c>
      <c r="M900" t="s">
        <v>31</v>
      </c>
      <c r="N900" t="s">
        <v>13</v>
      </c>
      <c r="O900" t="s">
        <v>13</v>
      </c>
      <c r="P900" t="str">
        <f t="shared" si="176"/>
        <v>Yes</v>
      </c>
      <c r="Q900" t="str">
        <f t="shared" si="177"/>
        <v>No</v>
      </c>
      <c r="R900" t="str">
        <f t="shared" si="178"/>
        <v>No</v>
      </c>
      <c r="S900">
        <v>1</v>
      </c>
      <c r="T900" t="s">
        <v>1671</v>
      </c>
      <c r="V900" t="str">
        <f t="shared" si="179"/>
        <v>Non Intersection</v>
      </c>
      <c r="W900" t="s">
        <v>1672</v>
      </c>
      <c r="X900">
        <v>42.371847000000002</v>
      </c>
      <c r="Y900">
        <v>-71.092597999999995</v>
      </c>
      <c r="Z900" t="s">
        <v>1673</v>
      </c>
    </row>
    <row r="901" spans="1:26">
      <c r="A901">
        <v>24613</v>
      </c>
      <c r="B901" s="1">
        <v>40404.364583333336</v>
      </c>
      <c r="C901" s="1">
        <f t="shared" si="168"/>
        <v>40179</v>
      </c>
      <c r="D901" s="4">
        <f t="shared" si="169"/>
        <v>0.61944444444444446</v>
      </c>
      <c r="E901" s="3">
        <f t="shared" si="170"/>
        <v>2010</v>
      </c>
      <c r="F901" s="3">
        <f t="shared" si="171"/>
        <v>8</v>
      </c>
      <c r="G901" s="3">
        <f t="shared" si="172"/>
        <v>14</v>
      </c>
      <c r="H901" s="3">
        <f t="shared" si="173"/>
        <v>8</v>
      </c>
      <c r="I901" s="3">
        <f t="shared" si="174"/>
        <v>45</v>
      </c>
      <c r="J901" s="3">
        <f t="shared" si="175"/>
        <v>7</v>
      </c>
      <c r="K901" s="3" t="str">
        <f>IF(AND(D901&gt;='Season Lookup'!$D$15,D901&lt;'Season Lookup'!$D$16),"Spring",IF(AND(D901&gt;='Season Lookup'!$D$16,D901&lt;'Season Lookup'!$D$17),"Summer",IF(AND(D901&gt;='Season Lookup'!$D$17,D901&lt;'Season Lookup'!$D$18),"Fall",IF(OR(D901&gt;='Season Lookup'!$D$18,D901&lt;'Season Lookup'!$D$15),"Winter"))))</f>
        <v>Summer</v>
      </c>
      <c r="L901" s="3" t="str">
        <f>VLOOKUP(F901,'Season Lookup'!$A$1:$B$13,2,0)</f>
        <v>Summer</v>
      </c>
      <c r="M901" t="s">
        <v>31</v>
      </c>
      <c r="N901" t="s">
        <v>13</v>
      </c>
      <c r="O901" t="s">
        <v>132</v>
      </c>
      <c r="P901" t="str">
        <f t="shared" si="176"/>
        <v>Yes</v>
      </c>
      <c r="Q901" t="str">
        <f t="shared" si="177"/>
        <v>Yes</v>
      </c>
      <c r="R901" t="str">
        <f t="shared" si="178"/>
        <v>No</v>
      </c>
      <c r="T901" t="s">
        <v>186</v>
      </c>
      <c r="U901" t="s">
        <v>988</v>
      </c>
      <c r="V901" t="str">
        <f t="shared" si="179"/>
        <v>Intersection</v>
      </c>
      <c r="W901" t="s">
        <v>1674</v>
      </c>
      <c r="X901">
        <v>42.380394000000003</v>
      </c>
      <c r="Y901">
        <v>-71.127504000000002</v>
      </c>
      <c r="Z901" t="s">
        <v>1675</v>
      </c>
    </row>
    <row r="902" spans="1:26">
      <c r="A902">
        <v>24614</v>
      </c>
      <c r="B902" s="1">
        <v>40404.520833333336</v>
      </c>
      <c r="C902" s="1">
        <f t="shared" si="168"/>
        <v>40179</v>
      </c>
      <c r="D902" s="4">
        <f t="shared" si="169"/>
        <v>0.61944444444444446</v>
      </c>
      <c r="E902" s="3">
        <f t="shared" si="170"/>
        <v>2010</v>
      </c>
      <c r="F902" s="3">
        <f t="shared" si="171"/>
        <v>8</v>
      </c>
      <c r="G902" s="3">
        <f t="shared" si="172"/>
        <v>14</v>
      </c>
      <c r="H902" s="3">
        <f t="shared" si="173"/>
        <v>12</v>
      </c>
      <c r="I902" s="3">
        <f t="shared" si="174"/>
        <v>30</v>
      </c>
      <c r="J902" s="3">
        <f t="shared" si="175"/>
        <v>7</v>
      </c>
      <c r="K902" s="3" t="str">
        <f>IF(AND(D902&gt;='Season Lookup'!$D$15,D902&lt;'Season Lookup'!$D$16),"Spring",IF(AND(D902&gt;='Season Lookup'!$D$16,D902&lt;'Season Lookup'!$D$17),"Summer",IF(AND(D902&gt;='Season Lookup'!$D$17,D902&lt;'Season Lookup'!$D$18),"Fall",IF(OR(D902&gt;='Season Lookup'!$D$18,D902&lt;'Season Lookup'!$D$15),"Winter"))))</f>
        <v>Summer</v>
      </c>
      <c r="L902" s="3" t="str">
        <f>VLOOKUP(F902,'Season Lookup'!$A$1:$B$13,2,0)</f>
        <v>Summer</v>
      </c>
      <c r="M902" t="s">
        <v>31</v>
      </c>
      <c r="N902" t="s">
        <v>13</v>
      </c>
      <c r="O902" t="s">
        <v>13</v>
      </c>
      <c r="P902" t="str">
        <f t="shared" si="176"/>
        <v>Yes</v>
      </c>
      <c r="Q902" t="str">
        <f t="shared" si="177"/>
        <v>No</v>
      </c>
      <c r="R902" t="str">
        <f t="shared" si="178"/>
        <v>No</v>
      </c>
      <c r="T902" t="s">
        <v>186</v>
      </c>
      <c r="U902" t="s">
        <v>1676</v>
      </c>
      <c r="V902" t="str">
        <f t="shared" si="179"/>
        <v>Intersection</v>
      </c>
      <c r="W902" t="s">
        <v>1677</v>
      </c>
      <c r="X902">
        <v>42.387965999999999</v>
      </c>
      <c r="Y902">
        <v>-71.142985999999993</v>
      </c>
      <c r="Z902" t="s">
        <v>1678</v>
      </c>
    </row>
    <row r="903" spans="1:26">
      <c r="A903">
        <v>24615</v>
      </c>
      <c r="B903" s="1">
        <v>40404.8125</v>
      </c>
      <c r="C903" s="1">
        <f t="shared" si="168"/>
        <v>40179</v>
      </c>
      <c r="D903" s="4">
        <f t="shared" si="169"/>
        <v>0.61944444444444446</v>
      </c>
      <c r="E903" s="3">
        <f t="shared" si="170"/>
        <v>2010</v>
      </c>
      <c r="F903" s="3">
        <f t="shared" si="171"/>
        <v>8</v>
      </c>
      <c r="G903" s="3">
        <f t="shared" si="172"/>
        <v>14</v>
      </c>
      <c r="H903" s="3">
        <f t="shared" si="173"/>
        <v>19</v>
      </c>
      <c r="I903" s="3">
        <f t="shared" si="174"/>
        <v>30</v>
      </c>
      <c r="J903" s="3">
        <f t="shared" si="175"/>
        <v>7</v>
      </c>
      <c r="K903" s="3" t="str">
        <f>IF(AND(D903&gt;='Season Lookup'!$D$15,D903&lt;'Season Lookup'!$D$16),"Spring",IF(AND(D903&gt;='Season Lookup'!$D$16,D903&lt;'Season Lookup'!$D$17),"Summer",IF(AND(D903&gt;='Season Lookup'!$D$17,D903&lt;'Season Lookup'!$D$18),"Fall",IF(OR(D903&gt;='Season Lookup'!$D$18,D903&lt;'Season Lookup'!$D$15),"Winter"))))</f>
        <v>Summer</v>
      </c>
      <c r="L903" s="3" t="str">
        <f>VLOOKUP(F903,'Season Lookup'!$A$1:$B$13,2,0)</f>
        <v>Summer</v>
      </c>
      <c r="M903" t="s">
        <v>31</v>
      </c>
      <c r="N903" t="s">
        <v>13</v>
      </c>
      <c r="O903" t="s">
        <v>13</v>
      </c>
      <c r="P903" t="str">
        <f t="shared" si="176"/>
        <v>Yes</v>
      </c>
      <c r="Q903" t="str">
        <f t="shared" si="177"/>
        <v>No</v>
      </c>
      <c r="R903" t="str">
        <f t="shared" si="178"/>
        <v>No</v>
      </c>
      <c r="T903" t="s">
        <v>710</v>
      </c>
      <c r="V903" t="str">
        <f t="shared" si="179"/>
        <v>Intersection</v>
      </c>
      <c r="W903" t="s">
        <v>726</v>
      </c>
      <c r="X903">
        <v>0</v>
      </c>
      <c r="Y903">
        <v>0</v>
      </c>
      <c r="Z903" t="s">
        <v>81</v>
      </c>
    </row>
    <row r="904" spans="1:26">
      <c r="A904">
        <v>24616</v>
      </c>
      <c r="B904" s="1">
        <v>40404.831250000003</v>
      </c>
      <c r="C904" s="1">
        <f t="shared" si="168"/>
        <v>40179</v>
      </c>
      <c r="D904" s="4">
        <f t="shared" si="169"/>
        <v>0.61944444444444446</v>
      </c>
      <c r="E904" s="3">
        <f t="shared" si="170"/>
        <v>2010</v>
      </c>
      <c r="F904" s="3">
        <f t="shared" si="171"/>
        <v>8</v>
      </c>
      <c r="G904" s="3">
        <f t="shared" si="172"/>
        <v>14</v>
      </c>
      <c r="H904" s="3">
        <f t="shared" si="173"/>
        <v>19</v>
      </c>
      <c r="I904" s="3">
        <f t="shared" si="174"/>
        <v>57</v>
      </c>
      <c r="J904" s="3">
        <f t="shared" si="175"/>
        <v>7</v>
      </c>
      <c r="K904" s="3" t="str">
        <f>IF(AND(D904&gt;='Season Lookup'!$D$15,D904&lt;'Season Lookup'!$D$16),"Spring",IF(AND(D904&gt;='Season Lookup'!$D$16,D904&lt;'Season Lookup'!$D$17),"Summer",IF(AND(D904&gt;='Season Lookup'!$D$17,D904&lt;'Season Lookup'!$D$18),"Fall",IF(OR(D904&gt;='Season Lookup'!$D$18,D904&lt;'Season Lookup'!$D$15),"Winter"))))</f>
        <v>Summer</v>
      </c>
      <c r="L904" s="3" t="str">
        <f>VLOOKUP(F904,'Season Lookup'!$A$1:$B$13,2,0)</f>
        <v>Summer</v>
      </c>
      <c r="M904" t="s">
        <v>31</v>
      </c>
      <c r="N904" t="s">
        <v>13</v>
      </c>
      <c r="O904" t="s">
        <v>132</v>
      </c>
      <c r="P904" t="str">
        <f t="shared" si="176"/>
        <v>Yes</v>
      </c>
      <c r="Q904" t="str">
        <f t="shared" si="177"/>
        <v>Yes</v>
      </c>
      <c r="R904" t="str">
        <f t="shared" si="178"/>
        <v>No</v>
      </c>
      <c r="S904">
        <v>1008</v>
      </c>
      <c r="T904" t="s">
        <v>14</v>
      </c>
      <c r="V904" t="str">
        <f t="shared" si="179"/>
        <v>Non Intersection</v>
      </c>
      <c r="W904" t="s">
        <v>1679</v>
      </c>
      <c r="X904">
        <v>42.369244000000002</v>
      </c>
      <c r="Y904">
        <v>-71.111345</v>
      </c>
      <c r="Z904" t="s">
        <v>1680</v>
      </c>
    </row>
    <row r="905" spans="1:26">
      <c r="A905">
        <v>24617</v>
      </c>
      <c r="B905" s="1">
        <v>40405.3125</v>
      </c>
      <c r="C905" s="1">
        <f t="shared" si="168"/>
        <v>40179</v>
      </c>
      <c r="D905" s="4">
        <f t="shared" si="169"/>
        <v>0.62222222222222223</v>
      </c>
      <c r="E905" s="3">
        <f t="shared" si="170"/>
        <v>2010</v>
      </c>
      <c r="F905" s="3">
        <f t="shared" si="171"/>
        <v>8</v>
      </c>
      <c r="G905" s="3">
        <f t="shared" si="172"/>
        <v>15</v>
      </c>
      <c r="H905" s="3">
        <f t="shared" si="173"/>
        <v>7</v>
      </c>
      <c r="I905" s="3">
        <f t="shared" si="174"/>
        <v>30</v>
      </c>
      <c r="J905" s="3">
        <f t="shared" si="175"/>
        <v>1</v>
      </c>
      <c r="K905" s="3" t="str">
        <f>IF(AND(D905&gt;='Season Lookup'!$D$15,D905&lt;'Season Lookup'!$D$16),"Spring",IF(AND(D905&gt;='Season Lookup'!$D$16,D905&lt;'Season Lookup'!$D$17),"Summer",IF(AND(D905&gt;='Season Lookup'!$D$17,D905&lt;'Season Lookup'!$D$18),"Fall",IF(OR(D905&gt;='Season Lookup'!$D$18,D905&lt;'Season Lookup'!$D$15),"Winter"))))</f>
        <v>Summer</v>
      </c>
      <c r="L905" s="3" t="str">
        <f>VLOOKUP(F905,'Season Lookup'!$A$1:$B$13,2,0)</f>
        <v>Summer</v>
      </c>
      <c r="M905" t="s">
        <v>48</v>
      </c>
      <c r="N905" t="s">
        <v>13</v>
      </c>
      <c r="O905" t="s">
        <v>23</v>
      </c>
      <c r="P905" t="str">
        <f t="shared" si="176"/>
        <v>Yes</v>
      </c>
      <c r="Q905" t="str">
        <f t="shared" si="177"/>
        <v>No</v>
      </c>
      <c r="R905" t="str">
        <f t="shared" si="178"/>
        <v>No</v>
      </c>
      <c r="S905">
        <v>49</v>
      </c>
      <c r="T905" t="s">
        <v>675</v>
      </c>
      <c r="V905" t="str">
        <f t="shared" si="179"/>
        <v>Non Intersection</v>
      </c>
      <c r="W905" t="s">
        <v>676</v>
      </c>
      <c r="X905">
        <v>42.386809999999997</v>
      </c>
      <c r="Y905">
        <v>-71.117130000000003</v>
      </c>
      <c r="Z905" t="s">
        <v>677</v>
      </c>
    </row>
    <row r="906" spans="1:26">
      <c r="A906">
        <v>24618</v>
      </c>
      <c r="B906" s="1">
        <v>40405.625</v>
      </c>
      <c r="C906" s="1">
        <f t="shared" si="168"/>
        <v>40179</v>
      </c>
      <c r="D906" s="4">
        <f t="shared" si="169"/>
        <v>0.62222222222222223</v>
      </c>
      <c r="E906" s="3">
        <f t="shared" si="170"/>
        <v>2010</v>
      </c>
      <c r="F906" s="3">
        <f t="shared" si="171"/>
        <v>8</v>
      </c>
      <c r="G906" s="3">
        <f t="shared" si="172"/>
        <v>15</v>
      </c>
      <c r="H906" s="3">
        <f t="shared" si="173"/>
        <v>15</v>
      </c>
      <c r="I906" s="3">
        <f t="shared" si="174"/>
        <v>0</v>
      </c>
      <c r="J906" s="3">
        <f t="shared" si="175"/>
        <v>1</v>
      </c>
      <c r="K906" s="3" t="str">
        <f>IF(AND(D906&gt;='Season Lookup'!$D$15,D906&lt;'Season Lookup'!$D$16),"Spring",IF(AND(D906&gt;='Season Lookup'!$D$16,D906&lt;'Season Lookup'!$D$17),"Summer",IF(AND(D906&gt;='Season Lookup'!$D$17,D906&lt;'Season Lookup'!$D$18),"Fall",IF(OR(D906&gt;='Season Lookup'!$D$18,D906&lt;'Season Lookup'!$D$15),"Winter"))))</f>
        <v>Summer</v>
      </c>
      <c r="L906" s="3" t="str">
        <f>VLOOKUP(F906,'Season Lookup'!$A$1:$B$13,2,0)</f>
        <v>Summer</v>
      </c>
      <c r="M906" t="s">
        <v>48</v>
      </c>
      <c r="N906" t="s">
        <v>13</v>
      </c>
      <c r="O906" t="s">
        <v>152</v>
      </c>
      <c r="P906" t="str">
        <f t="shared" si="176"/>
        <v>Yes</v>
      </c>
      <c r="Q906" t="str">
        <f t="shared" si="177"/>
        <v>No</v>
      </c>
      <c r="R906" t="str">
        <f t="shared" si="178"/>
        <v>Yes</v>
      </c>
      <c r="T906" t="s">
        <v>19</v>
      </c>
      <c r="U906" t="s">
        <v>101</v>
      </c>
      <c r="V906" t="str">
        <f t="shared" si="179"/>
        <v>Intersection</v>
      </c>
      <c r="W906" t="s">
        <v>438</v>
      </c>
      <c r="X906">
        <v>42.372911999999999</v>
      </c>
      <c r="Y906">
        <v>-71.094511999999995</v>
      </c>
      <c r="Z906" t="s">
        <v>207</v>
      </c>
    </row>
    <row r="907" spans="1:26">
      <c r="A907">
        <v>24621</v>
      </c>
      <c r="B907" s="1">
        <v>40405.84652777778</v>
      </c>
      <c r="C907" s="1">
        <f t="shared" si="168"/>
        <v>40179</v>
      </c>
      <c r="D907" s="4">
        <f t="shared" si="169"/>
        <v>0.62222222222222223</v>
      </c>
      <c r="E907" s="3">
        <f t="shared" si="170"/>
        <v>2010</v>
      </c>
      <c r="F907" s="3">
        <f t="shared" si="171"/>
        <v>8</v>
      </c>
      <c r="G907" s="3">
        <f t="shared" si="172"/>
        <v>15</v>
      </c>
      <c r="H907" s="3">
        <f t="shared" si="173"/>
        <v>20</v>
      </c>
      <c r="I907" s="3">
        <f t="shared" si="174"/>
        <v>19</v>
      </c>
      <c r="J907" s="3">
        <f t="shared" si="175"/>
        <v>1</v>
      </c>
      <c r="K907" s="3" t="str">
        <f>IF(AND(D907&gt;='Season Lookup'!$D$15,D907&lt;'Season Lookup'!$D$16),"Spring",IF(AND(D907&gt;='Season Lookup'!$D$16,D907&lt;'Season Lookup'!$D$17),"Summer",IF(AND(D907&gt;='Season Lookup'!$D$17,D907&lt;'Season Lookup'!$D$18),"Fall",IF(OR(D907&gt;='Season Lookup'!$D$18,D907&lt;'Season Lookup'!$D$15),"Winter"))))</f>
        <v>Summer</v>
      </c>
      <c r="L907" s="3" t="str">
        <f>VLOOKUP(F907,'Season Lookup'!$A$1:$B$13,2,0)</f>
        <v>Summer</v>
      </c>
      <c r="M907" t="s">
        <v>48</v>
      </c>
      <c r="N907" t="s">
        <v>13</v>
      </c>
      <c r="O907" t="s">
        <v>23</v>
      </c>
      <c r="P907" t="str">
        <f t="shared" si="176"/>
        <v>Yes</v>
      </c>
      <c r="Q907" t="str">
        <f t="shared" si="177"/>
        <v>No</v>
      </c>
      <c r="R907" t="str">
        <f t="shared" si="178"/>
        <v>No</v>
      </c>
      <c r="T907" t="s">
        <v>19</v>
      </c>
      <c r="U907" t="s">
        <v>260</v>
      </c>
      <c r="V907" t="str">
        <f t="shared" si="179"/>
        <v>Intersection</v>
      </c>
      <c r="W907" t="s">
        <v>640</v>
      </c>
      <c r="X907">
        <v>42.371020000000001</v>
      </c>
      <c r="Y907">
        <v>-71.079847999999998</v>
      </c>
      <c r="Z907" t="s">
        <v>641</v>
      </c>
    </row>
    <row r="908" spans="1:26">
      <c r="A908">
        <v>24622</v>
      </c>
      <c r="B908" s="1">
        <v>40405.875</v>
      </c>
      <c r="C908" s="1">
        <f t="shared" si="168"/>
        <v>40179</v>
      </c>
      <c r="D908" s="4">
        <f t="shared" si="169"/>
        <v>0.62222222222222223</v>
      </c>
      <c r="E908" s="3">
        <f t="shared" si="170"/>
        <v>2010</v>
      </c>
      <c r="F908" s="3">
        <f t="shared" si="171"/>
        <v>8</v>
      </c>
      <c r="G908" s="3">
        <f t="shared" si="172"/>
        <v>15</v>
      </c>
      <c r="H908" s="3">
        <f t="shared" si="173"/>
        <v>21</v>
      </c>
      <c r="I908" s="3">
        <f t="shared" si="174"/>
        <v>0</v>
      </c>
      <c r="J908" s="3">
        <f t="shared" si="175"/>
        <v>1</v>
      </c>
      <c r="K908" s="3" t="str">
        <f>IF(AND(D908&gt;='Season Lookup'!$D$15,D908&lt;'Season Lookup'!$D$16),"Spring",IF(AND(D908&gt;='Season Lookup'!$D$16,D908&lt;'Season Lookup'!$D$17),"Summer",IF(AND(D908&gt;='Season Lookup'!$D$17,D908&lt;'Season Lookup'!$D$18),"Fall",IF(OR(D908&gt;='Season Lookup'!$D$18,D908&lt;'Season Lookup'!$D$15),"Winter"))))</f>
        <v>Summer</v>
      </c>
      <c r="L908" s="3" t="str">
        <f>VLOOKUP(F908,'Season Lookup'!$A$1:$B$13,2,0)</f>
        <v>Summer</v>
      </c>
      <c r="M908" t="s">
        <v>48</v>
      </c>
      <c r="N908" t="s">
        <v>13</v>
      </c>
      <c r="O908" t="s">
        <v>23</v>
      </c>
      <c r="P908" t="str">
        <f t="shared" si="176"/>
        <v>Yes</v>
      </c>
      <c r="Q908" t="str">
        <f t="shared" si="177"/>
        <v>No</v>
      </c>
      <c r="R908" t="str">
        <f t="shared" si="178"/>
        <v>No</v>
      </c>
      <c r="S908">
        <v>187</v>
      </c>
      <c r="T908" t="s">
        <v>74</v>
      </c>
      <c r="V908" t="str">
        <f t="shared" si="179"/>
        <v>Non Intersection</v>
      </c>
      <c r="W908" t="s">
        <v>569</v>
      </c>
      <c r="X908">
        <v>42.372746999999997</v>
      </c>
      <c r="Y908">
        <v>-71.099429999999998</v>
      </c>
      <c r="Z908" t="s">
        <v>570</v>
      </c>
    </row>
    <row r="909" spans="1:26">
      <c r="A909">
        <v>24619</v>
      </c>
      <c r="B909" s="1">
        <v>40406.545138888891</v>
      </c>
      <c r="C909" s="1">
        <f t="shared" si="168"/>
        <v>40179</v>
      </c>
      <c r="D909" s="4">
        <f t="shared" si="169"/>
        <v>0.625</v>
      </c>
      <c r="E909" s="3">
        <f t="shared" si="170"/>
        <v>2010</v>
      </c>
      <c r="F909" s="3">
        <f t="shared" si="171"/>
        <v>8</v>
      </c>
      <c r="G909" s="3">
        <f t="shared" si="172"/>
        <v>16</v>
      </c>
      <c r="H909" s="3">
        <f t="shared" si="173"/>
        <v>13</v>
      </c>
      <c r="I909" s="3">
        <f t="shared" si="174"/>
        <v>5</v>
      </c>
      <c r="J909" s="3">
        <f t="shared" si="175"/>
        <v>2</v>
      </c>
      <c r="K909" s="3" t="str">
        <f>IF(AND(D909&gt;='Season Lookup'!$D$15,D909&lt;'Season Lookup'!$D$16),"Spring",IF(AND(D909&gt;='Season Lookup'!$D$16,D909&lt;'Season Lookup'!$D$17),"Summer",IF(AND(D909&gt;='Season Lookup'!$D$17,D909&lt;'Season Lookup'!$D$18),"Fall",IF(OR(D909&gt;='Season Lookup'!$D$18,D909&lt;'Season Lookup'!$D$15),"Winter"))))</f>
        <v>Summer</v>
      </c>
      <c r="L909" s="3" t="str">
        <f>VLOOKUP(F909,'Season Lookup'!$A$1:$B$13,2,0)</f>
        <v>Summer</v>
      </c>
      <c r="M909" t="s">
        <v>56</v>
      </c>
      <c r="N909" t="s">
        <v>13</v>
      </c>
      <c r="O909" t="s">
        <v>23</v>
      </c>
      <c r="P909" t="str">
        <f t="shared" si="176"/>
        <v>Yes</v>
      </c>
      <c r="Q909" t="str">
        <f t="shared" si="177"/>
        <v>No</v>
      </c>
      <c r="R909" t="str">
        <f t="shared" si="178"/>
        <v>No</v>
      </c>
      <c r="S909">
        <v>10</v>
      </c>
      <c r="T909" t="s">
        <v>178</v>
      </c>
      <c r="V909" t="str">
        <f t="shared" si="179"/>
        <v>Non Intersection</v>
      </c>
      <c r="W909" t="s">
        <v>1681</v>
      </c>
      <c r="X909">
        <v>42.365713999999997</v>
      </c>
      <c r="Y909">
        <v>-71.106088</v>
      </c>
      <c r="Z909" t="s">
        <v>1682</v>
      </c>
    </row>
    <row r="910" spans="1:26">
      <c r="A910">
        <v>24620</v>
      </c>
      <c r="B910" s="1">
        <v>40406.645833333336</v>
      </c>
      <c r="C910" s="1">
        <f t="shared" si="168"/>
        <v>40179</v>
      </c>
      <c r="D910" s="4">
        <f t="shared" si="169"/>
        <v>0.625</v>
      </c>
      <c r="E910" s="3">
        <f t="shared" si="170"/>
        <v>2010</v>
      </c>
      <c r="F910" s="3">
        <f t="shared" si="171"/>
        <v>8</v>
      </c>
      <c r="G910" s="3">
        <f t="shared" si="172"/>
        <v>16</v>
      </c>
      <c r="H910" s="3">
        <f t="shared" si="173"/>
        <v>15</v>
      </c>
      <c r="I910" s="3">
        <f t="shared" si="174"/>
        <v>30</v>
      </c>
      <c r="J910" s="3">
        <f t="shared" si="175"/>
        <v>2</v>
      </c>
      <c r="K910" s="3" t="str">
        <f>IF(AND(D910&gt;='Season Lookup'!$D$15,D910&lt;'Season Lookup'!$D$16),"Spring",IF(AND(D910&gt;='Season Lookup'!$D$16,D910&lt;'Season Lookup'!$D$17),"Summer",IF(AND(D910&gt;='Season Lookup'!$D$17,D910&lt;'Season Lookup'!$D$18),"Fall",IF(OR(D910&gt;='Season Lookup'!$D$18,D910&lt;'Season Lookup'!$D$15),"Winter"))))</f>
        <v>Summer</v>
      </c>
      <c r="L910" s="3" t="str">
        <f>VLOOKUP(F910,'Season Lookup'!$A$1:$B$13,2,0)</f>
        <v>Summer</v>
      </c>
      <c r="M910" t="s">
        <v>56</v>
      </c>
      <c r="N910" t="s">
        <v>13</v>
      </c>
      <c r="O910" t="s">
        <v>13</v>
      </c>
      <c r="P910" t="str">
        <f t="shared" si="176"/>
        <v>Yes</v>
      </c>
      <c r="Q910" t="str">
        <f t="shared" si="177"/>
        <v>No</v>
      </c>
      <c r="R910" t="str">
        <f t="shared" si="178"/>
        <v>No</v>
      </c>
      <c r="T910" t="s">
        <v>238</v>
      </c>
      <c r="U910" t="s">
        <v>805</v>
      </c>
      <c r="V910" t="str">
        <f t="shared" si="179"/>
        <v>Intersection</v>
      </c>
      <c r="W910" t="s">
        <v>983</v>
      </c>
      <c r="X910">
        <v>42.377628999999999</v>
      </c>
      <c r="Y910">
        <v>-71.109392999999997</v>
      </c>
      <c r="Z910" t="s">
        <v>984</v>
      </c>
    </row>
    <row r="911" spans="1:26">
      <c r="A911">
        <v>24625</v>
      </c>
      <c r="B911" s="1">
        <v>40406.739583333336</v>
      </c>
      <c r="C911" s="1">
        <f t="shared" si="168"/>
        <v>40179</v>
      </c>
      <c r="D911" s="4">
        <f t="shared" si="169"/>
        <v>0.625</v>
      </c>
      <c r="E911" s="3">
        <f t="shared" si="170"/>
        <v>2010</v>
      </c>
      <c r="F911" s="3">
        <f t="shared" si="171"/>
        <v>8</v>
      </c>
      <c r="G911" s="3">
        <f t="shared" si="172"/>
        <v>16</v>
      </c>
      <c r="H911" s="3">
        <f t="shared" si="173"/>
        <v>17</v>
      </c>
      <c r="I911" s="3">
        <f t="shared" si="174"/>
        <v>45</v>
      </c>
      <c r="J911" s="3">
        <f t="shared" si="175"/>
        <v>2</v>
      </c>
      <c r="K911" s="3" t="str">
        <f>IF(AND(D911&gt;='Season Lookup'!$D$15,D911&lt;'Season Lookup'!$D$16),"Spring",IF(AND(D911&gt;='Season Lookup'!$D$16,D911&lt;'Season Lookup'!$D$17),"Summer",IF(AND(D911&gt;='Season Lookup'!$D$17,D911&lt;'Season Lookup'!$D$18),"Fall",IF(OR(D911&gt;='Season Lookup'!$D$18,D911&lt;'Season Lookup'!$D$15),"Winter"))))</f>
        <v>Summer</v>
      </c>
      <c r="L911" s="3" t="str">
        <f>VLOOKUP(F911,'Season Lookup'!$A$1:$B$13,2,0)</f>
        <v>Summer</v>
      </c>
      <c r="M911" t="s">
        <v>73</v>
      </c>
      <c r="N911" t="s">
        <v>13</v>
      </c>
      <c r="O911" t="s">
        <v>13</v>
      </c>
      <c r="P911" t="str">
        <f t="shared" si="176"/>
        <v>Yes</v>
      </c>
      <c r="Q911" t="str">
        <f t="shared" si="177"/>
        <v>No</v>
      </c>
      <c r="R911" t="str">
        <f t="shared" si="178"/>
        <v>No</v>
      </c>
      <c r="T911" t="s">
        <v>413</v>
      </c>
      <c r="U911" t="s">
        <v>186</v>
      </c>
      <c r="V911" t="str">
        <f t="shared" si="179"/>
        <v>Intersection</v>
      </c>
      <c r="W911" t="s">
        <v>1509</v>
      </c>
      <c r="X911">
        <v>42.390112999999999</v>
      </c>
      <c r="Y911">
        <v>-71.150661999999997</v>
      </c>
      <c r="Z911" t="s">
        <v>860</v>
      </c>
    </row>
    <row r="912" spans="1:26">
      <c r="A912">
        <v>24623</v>
      </c>
      <c r="B912" s="1">
        <v>40407.336793981478</v>
      </c>
      <c r="C912" s="1">
        <f t="shared" si="168"/>
        <v>40179</v>
      </c>
      <c r="D912" s="4">
        <f t="shared" si="169"/>
        <v>0.62777777777777777</v>
      </c>
      <c r="E912" s="3">
        <f t="shared" si="170"/>
        <v>2010</v>
      </c>
      <c r="F912" s="3">
        <f t="shared" si="171"/>
        <v>8</v>
      </c>
      <c r="G912" s="3">
        <f t="shared" si="172"/>
        <v>17</v>
      </c>
      <c r="H912" s="3">
        <f t="shared" si="173"/>
        <v>8</v>
      </c>
      <c r="I912" s="3">
        <f t="shared" si="174"/>
        <v>4</v>
      </c>
      <c r="J912" s="3">
        <f t="shared" si="175"/>
        <v>3</v>
      </c>
      <c r="K912" s="3" t="str">
        <f>IF(AND(D912&gt;='Season Lookup'!$D$15,D912&lt;'Season Lookup'!$D$16),"Spring",IF(AND(D912&gt;='Season Lookup'!$D$16,D912&lt;'Season Lookup'!$D$17),"Summer",IF(AND(D912&gt;='Season Lookup'!$D$17,D912&lt;'Season Lookup'!$D$18),"Fall",IF(OR(D912&gt;='Season Lookup'!$D$18,D912&lt;'Season Lookup'!$D$15),"Winter"))))</f>
        <v>Summer</v>
      </c>
      <c r="L912" s="3" t="str">
        <f>VLOOKUP(F912,'Season Lookup'!$A$1:$B$13,2,0)</f>
        <v>Summer</v>
      </c>
      <c r="M912" t="s">
        <v>73</v>
      </c>
      <c r="N912" t="s">
        <v>13</v>
      </c>
      <c r="O912" t="s">
        <v>23</v>
      </c>
      <c r="P912" t="str">
        <f t="shared" si="176"/>
        <v>Yes</v>
      </c>
      <c r="Q912" t="str">
        <f t="shared" si="177"/>
        <v>No</v>
      </c>
      <c r="R912" t="str">
        <f t="shared" si="178"/>
        <v>No</v>
      </c>
      <c r="S912">
        <v>2</v>
      </c>
      <c r="T912" t="s">
        <v>1683</v>
      </c>
      <c r="V912" t="str">
        <f t="shared" si="179"/>
        <v>Non Intersection</v>
      </c>
      <c r="W912" t="s">
        <v>1684</v>
      </c>
      <c r="X912">
        <v>42.361837000000001</v>
      </c>
      <c r="Y912">
        <v>-71.108434000000003</v>
      </c>
      <c r="Z912" t="s">
        <v>1685</v>
      </c>
    </row>
    <row r="913" spans="1:26">
      <c r="A913">
        <v>24624</v>
      </c>
      <c r="B913" s="1">
        <v>40407.436111111114</v>
      </c>
      <c r="C913" s="1">
        <f t="shared" si="168"/>
        <v>40179</v>
      </c>
      <c r="D913" s="4">
        <f t="shared" si="169"/>
        <v>0.62777777777777777</v>
      </c>
      <c r="E913" s="3">
        <f t="shared" si="170"/>
        <v>2010</v>
      </c>
      <c r="F913" s="3">
        <f t="shared" si="171"/>
        <v>8</v>
      </c>
      <c r="G913" s="3">
        <f t="shared" si="172"/>
        <v>17</v>
      </c>
      <c r="H913" s="3">
        <f t="shared" si="173"/>
        <v>10</v>
      </c>
      <c r="I913" s="3">
        <f t="shared" si="174"/>
        <v>28</v>
      </c>
      <c r="J913" s="3">
        <f t="shared" si="175"/>
        <v>3</v>
      </c>
      <c r="K913" s="3" t="str">
        <f>IF(AND(D913&gt;='Season Lookup'!$D$15,D913&lt;'Season Lookup'!$D$16),"Spring",IF(AND(D913&gt;='Season Lookup'!$D$16,D913&lt;'Season Lookup'!$D$17),"Summer",IF(AND(D913&gt;='Season Lookup'!$D$17,D913&lt;'Season Lookup'!$D$18),"Fall",IF(OR(D913&gt;='Season Lookup'!$D$18,D913&lt;'Season Lookup'!$D$15),"Winter"))))</f>
        <v>Summer</v>
      </c>
      <c r="L913" s="3" t="str">
        <f>VLOOKUP(F913,'Season Lookup'!$A$1:$B$13,2,0)</f>
        <v>Summer</v>
      </c>
      <c r="M913" t="s">
        <v>73</v>
      </c>
      <c r="N913" t="s">
        <v>13</v>
      </c>
      <c r="O913" t="s">
        <v>23</v>
      </c>
      <c r="P913" t="str">
        <f t="shared" si="176"/>
        <v>Yes</v>
      </c>
      <c r="Q913" t="str">
        <f t="shared" si="177"/>
        <v>No</v>
      </c>
      <c r="R913" t="str">
        <f t="shared" si="178"/>
        <v>No</v>
      </c>
      <c r="T913" t="s">
        <v>133</v>
      </c>
      <c r="U913" t="s">
        <v>567</v>
      </c>
      <c r="V913" t="str">
        <f t="shared" si="179"/>
        <v>Intersection</v>
      </c>
      <c r="W913" t="s">
        <v>1686</v>
      </c>
      <c r="X913">
        <v>42.365150999999997</v>
      </c>
      <c r="Y913">
        <v>-71.093297000000007</v>
      </c>
      <c r="Z913" t="s">
        <v>1687</v>
      </c>
    </row>
    <row r="914" spans="1:26">
      <c r="A914">
        <v>24626</v>
      </c>
      <c r="B914" s="1">
        <v>40407.375</v>
      </c>
      <c r="C914" s="1">
        <f t="shared" si="168"/>
        <v>40179</v>
      </c>
      <c r="D914" s="4">
        <f t="shared" si="169"/>
        <v>0.62777777777777777</v>
      </c>
      <c r="E914" s="3">
        <f t="shared" si="170"/>
        <v>2010</v>
      </c>
      <c r="F914" s="3">
        <f t="shared" si="171"/>
        <v>8</v>
      </c>
      <c r="G914" s="3">
        <f t="shared" si="172"/>
        <v>17</v>
      </c>
      <c r="H914" s="3">
        <f t="shared" si="173"/>
        <v>9</v>
      </c>
      <c r="I914" s="3">
        <f t="shared" si="174"/>
        <v>0</v>
      </c>
      <c r="J914" s="3">
        <f t="shared" si="175"/>
        <v>3</v>
      </c>
      <c r="K914" s="3" t="str">
        <f>IF(AND(D914&gt;='Season Lookup'!$D$15,D914&lt;'Season Lookup'!$D$16),"Spring",IF(AND(D914&gt;='Season Lookup'!$D$16,D914&lt;'Season Lookup'!$D$17),"Summer",IF(AND(D914&gt;='Season Lookup'!$D$17,D914&lt;'Season Lookup'!$D$18),"Fall",IF(OR(D914&gt;='Season Lookup'!$D$18,D914&lt;'Season Lookup'!$D$15),"Winter"))))</f>
        <v>Summer</v>
      </c>
      <c r="L914" s="3" t="str">
        <f>VLOOKUP(F914,'Season Lookup'!$A$1:$B$13,2,0)</f>
        <v>Summer</v>
      </c>
      <c r="M914" t="s">
        <v>73</v>
      </c>
      <c r="N914" t="s">
        <v>13</v>
      </c>
      <c r="O914" t="s">
        <v>13</v>
      </c>
      <c r="P914" t="str">
        <f t="shared" si="176"/>
        <v>Yes</v>
      </c>
      <c r="Q914" t="str">
        <f t="shared" si="177"/>
        <v>No</v>
      </c>
      <c r="R914" t="str">
        <f t="shared" si="178"/>
        <v>No</v>
      </c>
      <c r="S914">
        <v>355</v>
      </c>
      <c r="T914" t="s">
        <v>209</v>
      </c>
      <c r="V914" t="str">
        <f t="shared" si="179"/>
        <v>Non Intersection</v>
      </c>
      <c r="W914" t="s">
        <v>1688</v>
      </c>
      <c r="X914">
        <v>42.367297000000001</v>
      </c>
      <c r="Y914">
        <v>-71.089676999999995</v>
      </c>
      <c r="Z914" t="s">
        <v>1689</v>
      </c>
    </row>
    <row r="915" spans="1:26">
      <c r="A915">
        <v>24627</v>
      </c>
      <c r="B915" s="1">
        <v>40407.495833333334</v>
      </c>
      <c r="C915" s="1">
        <f t="shared" si="168"/>
        <v>40179</v>
      </c>
      <c r="D915" s="4">
        <f t="shared" si="169"/>
        <v>0.62777777777777777</v>
      </c>
      <c r="E915" s="3">
        <f t="shared" si="170"/>
        <v>2010</v>
      </c>
      <c r="F915" s="3">
        <f t="shared" si="171"/>
        <v>8</v>
      </c>
      <c r="G915" s="3">
        <f t="shared" si="172"/>
        <v>17</v>
      </c>
      <c r="H915" s="3">
        <f t="shared" si="173"/>
        <v>11</v>
      </c>
      <c r="I915" s="3">
        <f t="shared" si="174"/>
        <v>54</v>
      </c>
      <c r="J915" s="3">
        <f t="shared" si="175"/>
        <v>3</v>
      </c>
      <c r="K915" s="3" t="str">
        <f>IF(AND(D915&gt;='Season Lookup'!$D$15,D915&lt;'Season Lookup'!$D$16),"Spring",IF(AND(D915&gt;='Season Lookup'!$D$16,D915&lt;'Season Lookup'!$D$17),"Summer",IF(AND(D915&gt;='Season Lookup'!$D$17,D915&lt;'Season Lookup'!$D$18),"Fall",IF(OR(D915&gt;='Season Lookup'!$D$18,D915&lt;'Season Lookup'!$D$15),"Winter"))))</f>
        <v>Summer</v>
      </c>
      <c r="L915" s="3" t="str">
        <f>VLOOKUP(F915,'Season Lookup'!$A$1:$B$13,2,0)</f>
        <v>Summer</v>
      </c>
      <c r="M915" t="s">
        <v>73</v>
      </c>
      <c r="N915" t="s">
        <v>13</v>
      </c>
      <c r="O915" t="s">
        <v>13</v>
      </c>
      <c r="P915" t="str">
        <f t="shared" si="176"/>
        <v>Yes</v>
      </c>
      <c r="Q915" t="str">
        <f t="shared" si="177"/>
        <v>No</v>
      </c>
      <c r="R915" t="str">
        <f t="shared" si="178"/>
        <v>No</v>
      </c>
      <c r="T915" t="s">
        <v>178</v>
      </c>
      <c r="U915" t="s">
        <v>509</v>
      </c>
      <c r="V915" t="str">
        <f t="shared" si="179"/>
        <v>Intersection</v>
      </c>
      <c r="W915" t="s">
        <v>1008</v>
      </c>
      <c r="X915">
        <v>42.365872000000003</v>
      </c>
      <c r="Y915">
        <v>-71.106027999999995</v>
      </c>
      <c r="Z915" t="s">
        <v>1009</v>
      </c>
    </row>
    <row r="916" spans="1:26">
      <c r="A916">
        <v>24628</v>
      </c>
      <c r="B916" s="1">
        <v>40408.79859953704</v>
      </c>
      <c r="C916" s="1">
        <f t="shared" si="168"/>
        <v>40179</v>
      </c>
      <c r="D916" s="4">
        <f t="shared" si="169"/>
        <v>0.63055555555555554</v>
      </c>
      <c r="E916" s="3">
        <f t="shared" si="170"/>
        <v>2010</v>
      </c>
      <c r="F916" s="3">
        <f t="shared" si="171"/>
        <v>8</v>
      </c>
      <c r="G916" s="3">
        <f t="shared" si="172"/>
        <v>18</v>
      </c>
      <c r="H916" s="3">
        <f t="shared" si="173"/>
        <v>19</v>
      </c>
      <c r="I916" s="3">
        <f t="shared" si="174"/>
        <v>9</v>
      </c>
      <c r="J916" s="3">
        <f t="shared" si="175"/>
        <v>4</v>
      </c>
      <c r="K916" s="3" t="str">
        <f>IF(AND(D916&gt;='Season Lookup'!$D$15,D916&lt;'Season Lookup'!$D$16),"Spring",IF(AND(D916&gt;='Season Lookup'!$D$16,D916&lt;'Season Lookup'!$D$17),"Summer",IF(AND(D916&gt;='Season Lookup'!$D$17,D916&lt;'Season Lookup'!$D$18),"Fall",IF(OR(D916&gt;='Season Lookup'!$D$18,D916&lt;'Season Lookup'!$D$15),"Winter"))))</f>
        <v>Summer</v>
      </c>
      <c r="L916" s="3" t="str">
        <f>VLOOKUP(F916,'Season Lookup'!$A$1:$B$13,2,0)</f>
        <v>Summer</v>
      </c>
      <c r="M916" t="s">
        <v>82</v>
      </c>
      <c r="N916" t="s">
        <v>13</v>
      </c>
      <c r="O916" t="s">
        <v>13</v>
      </c>
      <c r="P916" t="str">
        <f t="shared" si="176"/>
        <v>Yes</v>
      </c>
      <c r="Q916" t="str">
        <f t="shared" si="177"/>
        <v>No</v>
      </c>
      <c r="R916" t="str">
        <f t="shared" si="178"/>
        <v>No</v>
      </c>
      <c r="S916">
        <v>1</v>
      </c>
      <c r="T916" t="s">
        <v>840</v>
      </c>
      <c r="V916" t="str">
        <f t="shared" si="179"/>
        <v>Non Intersection</v>
      </c>
      <c r="W916" t="s">
        <v>1690</v>
      </c>
      <c r="X916">
        <v>42.374400999999999</v>
      </c>
      <c r="Y916">
        <v>-71.118505999999996</v>
      </c>
      <c r="Z916" t="s">
        <v>1691</v>
      </c>
    </row>
    <row r="917" spans="1:26">
      <c r="A917">
        <v>24629</v>
      </c>
      <c r="B917" s="1">
        <v>40408.854155092595</v>
      </c>
      <c r="C917" s="1">
        <f t="shared" ref="C917:C976" si="180">EOMONTH(B917,MONTH(B917)*-1)+1</f>
        <v>40179</v>
      </c>
      <c r="D917" s="4">
        <f t="shared" ref="D917:D976" si="181">YEARFRAC(C917,B917)</f>
        <v>0.63055555555555554</v>
      </c>
      <c r="E917" s="3">
        <f t="shared" ref="E917:E976" si="182">YEAR(B917)</f>
        <v>2010</v>
      </c>
      <c r="F917" s="3">
        <f t="shared" ref="F917:F976" si="183">MONTH(B917)</f>
        <v>8</v>
      </c>
      <c r="G917" s="3">
        <f t="shared" ref="G917:G976" si="184">DAY(B917)</f>
        <v>18</v>
      </c>
      <c r="H917" s="3">
        <f t="shared" ref="H917:H976" si="185">HOUR(B917)</f>
        <v>20</v>
      </c>
      <c r="I917" s="3">
        <f t="shared" ref="I917:I976" si="186">MINUTE(B917)</f>
        <v>29</v>
      </c>
      <c r="J917" s="3">
        <f t="shared" ref="J917:J976" si="187">WEEKDAY(B917,1)</f>
        <v>4</v>
      </c>
      <c r="K917" s="3" t="str">
        <f>IF(AND(D917&gt;='Season Lookup'!$D$15,D917&lt;'Season Lookup'!$D$16),"Spring",IF(AND(D917&gt;='Season Lookup'!$D$16,D917&lt;'Season Lookup'!$D$17),"Summer",IF(AND(D917&gt;='Season Lookup'!$D$17,D917&lt;'Season Lookup'!$D$18),"Fall",IF(OR(D917&gt;='Season Lookup'!$D$18,D917&lt;'Season Lookup'!$D$15),"Winter"))))</f>
        <v>Summer</v>
      </c>
      <c r="L917" s="3" t="str">
        <f>VLOOKUP(F917,'Season Lookup'!$A$1:$B$13,2,0)</f>
        <v>Summer</v>
      </c>
      <c r="M917" t="s">
        <v>82</v>
      </c>
      <c r="N917" t="s">
        <v>13</v>
      </c>
      <c r="O917" t="s">
        <v>13</v>
      </c>
      <c r="P917" t="str">
        <f t="shared" ref="P917:P976" si="188">IF(OR(N917="Auto",O917="Auto"),"Yes",IF(OR(N917="Taxi",O917="Taxi"),"Yes",IF(OR(N917="Truck",O917="Truck"),"Yes",IF(OR(N917="Van",O917="Van"),"Yes","No"))))</f>
        <v>Yes</v>
      </c>
      <c r="Q917" t="str">
        <f t="shared" ref="Q917:Q976" si="189">IF(OR(N917="Bicycle",O917="Bicycle"),"Yes","No")</f>
        <v>No</v>
      </c>
      <c r="R917" t="str">
        <f t="shared" ref="R917:R976" si="190">IF(OR(N917="Pedestrian",O917="Pedestrian"),"Yes","No")</f>
        <v>No</v>
      </c>
      <c r="T917" t="s">
        <v>186</v>
      </c>
      <c r="U917" t="s">
        <v>1013</v>
      </c>
      <c r="V917" t="str">
        <f t="shared" ref="V917:V976" si="191">IF(ISBLANK(S917),"Intersection","Non Intersection")</f>
        <v>Intersection</v>
      </c>
      <c r="W917" t="s">
        <v>1014</v>
      </c>
      <c r="X917">
        <v>42.390976999999999</v>
      </c>
      <c r="Y917">
        <v>-71.157285000000002</v>
      </c>
      <c r="Z917" t="s">
        <v>1015</v>
      </c>
    </row>
    <row r="918" spans="1:26">
      <c r="A918">
        <v>24630</v>
      </c>
      <c r="B918" s="1">
        <v>40409.413194444445</v>
      </c>
      <c r="C918" s="1">
        <f t="shared" si="180"/>
        <v>40179</v>
      </c>
      <c r="D918" s="4">
        <f t="shared" si="181"/>
        <v>0.6333333333333333</v>
      </c>
      <c r="E918" s="3">
        <f t="shared" si="182"/>
        <v>2010</v>
      </c>
      <c r="F918" s="3">
        <f t="shared" si="183"/>
        <v>8</v>
      </c>
      <c r="G918" s="3">
        <f t="shared" si="184"/>
        <v>19</v>
      </c>
      <c r="H918" s="3">
        <f t="shared" si="185"/>
        <v>9</v>
      </c>
      <c r="I918" s="3">
        <f t="shared" si="186"/>
        <v>55</v>
      </c>
      <c r="J918" s="3">
        <f t="shared" si="187"/>
        <v>5</v>
      </c>
      <c r="K918" s="3" t="str">
        <f>IF(AND(D918&gt;='Season Lookup'!$D$15,D918&lt;'Season Lookup'!$D$16),"Spring",IF(AND(D918&gt;='Season Lookup'!$D$16,D918&lt;'Season Lookup'!$D$17),"Summer",IF(AND(D918&gt;='Season Lookup'!$D$17,D918&lt;'Season Lookup'!$D$18),"Fall",IF(OR(D918&gt;='Season Lookup'!$D$18,D918&lt;'Season Lookup'!$D$15),"Winter"))))</f>
        <v>Summer</v>
      </c>
      <c r="L918" s="3" t="str">
        <f>VLOOKUP(F918,'Season Lookup'!$A$1:$B$13,2,0)</f>
        <v>Summer</v>
      </c>
      <c r="M918" t="s">
        <v>78</v>
      </c>
      <c r="N918" t="s">
        <v>35</v>
      </c>
      <c r="O918" t="s">
        <v>36</v>
      </c>
      <c r="P918" t="str">
        <f t="shared" si="188"/>
        <v>Yes</v>
      </c>
      <c r="Q918" t="str">
        <f t="shared" si="189"/>
        <v>No</v>
      </c>
      <c r="R918" t="str">
        <f t="shared" si="190"/>
        <v>No</v>
      </c>
      <c r="T918" t="s">
        <v>14</v>
      </c>
      <c r="U918" t="s">
        <v>192</v>
      </c>
      <c r="V918" t="str">
        <f t="shared" si="191"/>
        <v>Intersection</v>
      </c>
      <c r="W918" t="s">
        <v>193</v>
      </c>
      <c r="X918">
        <v>42.368380000000002</v>
      </c>
      <c r="Y918">
        <v>-71.108783000000003</v>
      </c>
      <c r="Z918" t="s">
        <v>194</v>
      </c>
    </row>
    <row r="919" spans="1:26">
      <c r="A919">
        <v>24631</v>
      </c>
      <c r="B919" s="1">
        <v>40409.541655092595</v>
      </c>
      <c r="C919" s="1">
        <f t="shared" si="180"/>
        <v>40179</v>
      </c>
      <c r="D919" s="4">
        <f t="shared" si="181"/>
        <v>0.6333333333333333</v>
      </c>
      <c r="E919" s="3">
        <f t="shared" si="182"/>
        <v>2010</v>
      </c>
      <c r="F919" s="3">
        <f t="shared" si="183"/>
        <v>8</v>
      </c>
      <c r="G919" s="3">
        <f t="shared" si="184"/>
        <v>19</v>
      </c>
      <c r="H919" s="3">
        <f t="shared" si="185"/>
        <v>12</v>
      </c>
      <c r="I919" s="3">
        <f t="shared" si="186"/>
        <v>59</v>
      </c>
      <c r="J919" s="3">
        <f t="shared" si="187"/>
        <v>5</v>
      </c>
      <c r="K919" s="3" t="str">
        <f>IF(AND(D919&gt;='Season Lookup'!$D$15,D919&lt;'Season Lookup'!$D$16),"Spring",IF(AND(D919&gt;='Season Lookup'!$D$16,D919&lt;'Season Lookup'!$D$17),"Summer",IF(AND(D919&gt;='Season Lookup'!$D$17,D919&lt;'Season Lookup'!$D$18),"Fall",IF(OR(D919&gt;='Season Lookup'!$D$18,D919&lt;'Season Lookup'!$D$15),"Winter"))))</f>
        <v>Summer</v>
      </c>
      <c r="L919" s="3" t="str">
        <f>VLOOKUP(F919,'Season Lookup'!$A$1:$B$13,2,0)</f>
        <v>Summer</v>
      </c>
      <c r="M919" t="s">
        <v>78</v>
      </c>
      <c r="N919" t="s">
        <v>35</v>
      </c>
      <c r="O919" t="s">
        <v>13</v>
      </c>
      <c r="P919" t="str">
        <f t="shared" si="188"/>
        <v>Yes</v>
      </c>
      <c r="Q919" t="str">
        <f t="shared" si="189"/>
        <v>No</v>
      </c>
      <c r="R919" t="str">
        <f t="shared" si="190"/>
        <v>No</v>
      </c>
      <c r="T919" t="s">
        <v>209</v>
      </c>
      <c r="U919" t="s">
        <v>61</v>
      </c>
      <c r="V919" t="str">
        <f t="shared" si="191"/>
        <v>Intersection</v>
      </c>
      <c r="W919" t="s">
        <v>579</v>
      </c>
      <c r="X919">
        <v>42.365141999999999</v>
      </c>
      <c r="Y919">
        <v>-71.078205999999994</v>
      </c>
      <c r="Z919" t="s">
        <v>448</v>
      </c>
    </row>
    <row r="920" spans="1:26">
      <c r="A920">
        <v>24634</v>
      </c>
      <c r="B920" s="1">
        <v>40409.395833333336</v>
      </c>
      <c r="C920" s="1">
        <f t="shared" si="180"/>
        <v>40179</v>
      </c>
      <c r="D920" s="4">
        <f t="shared" si="181"/>
        <v>0.6333333333333333</v>
      </c>
      <c r="E920" s="3">
        <f t="shared" si="182"/>
        <v>2010</v>
      </c>
      <c r="F920" s="3">
        <f t="shared" si="183"/>
        <v>8</v>
      </c>
      <c r="G920" s="3">
        <f t="shared" si="184"/>
        <v>19</v>
      </c>
      <c r="H920" s="3">
        <f t="shared" si="185"/>
        <v>9</v>
      </c>
      <c r="I920" s="3">
        <f t="shared" si="186"/>
        <v>30</v>
      </c>
      <c r="J920" s="3">
        <f t="shared" si="187"/>
        <v>5</v>
      </c>
      <c r="K920" s="3" t="str">
        <f>IF(AND(D920&gt;='Season Lookup'!$D$15,D920&lt;'Season Lookup'!$D$16),"Spring",IF(AND(D920&gt;='Season Lookup'!$D$16,D920&lt;'Season Lookup'!$D$17),"Summer",IF(AND(D920&gt;='Season Lookup'!$D$17,D920&lt;'Season Lookup'!$D$18),"Fall",IF(OR(D920&gt;='Season Lookup'!$D$18,D920&lt;'Season Lookup'!$D$15),"Winter"))))</f>
        <v>Summer</v>
      </c>
      <c r="L920" s="3" t="str">
        <f>VLOOKUP(F920,'Season Lookup'!$A$1:$B$13,2,0)</f>
        <v>Summer</v>
      </c>
      <c r="M920" t="s">
        <v>78</v>
      </c>
      <c r="N920" t="s">
        <v>13</v>
      </c>
      <c r="O920" t="s">
        <v>36</v>
      </c>
      <c r="P920" t="str">
        <f t="shared" si="188"/>
        <v>Yes</v>
      </c>
      <c r="Q920" t="str">
        <f t="shared" si="189"/>
        <v>No</v>
      </c>
      <c r="R920" t="str">
        <f t="shared" si="190"/>
        <v>No</v>
      </c>
      <c r="T920" t="s">
        <v>1692</v>
      </c>
      <c r="U920" t="s">
        <v>260</v>
      </c>
      <c r="V920" t="str">
        <f t="shared" si="191"/>
        <v>Intersection</v>
      </c>
      <c r="W920" t="s">
        <v>1693</v>
      </c>
      <c r="X920">
        <v>42.363843000000003</v>
      </c>
      <c r="Y920">
        <v>-71.083457999999993</v>
      </c>
      <c r="Z920" t="s">
        <v>1694</v>
      </c>
    </row>
    <row r="921" spans="1:26">
      <c r="A921">
        <v>24632</v>
      </c>
      <c r="B921" s="1">
        <v>40410.099988425929</v>
      </c>
      <c r="C921" s="1">
        <f t="shared" si="180"/>
        <v>40179</v>
      </c>
      <c r="D921" s="4">
        <f t="shared" si="181"/>
        <v>0.63611111111111107</v>
      </c>
      <c r="E921" s="3">
        <f t="shared" si="182"/>
        <v>2010</v>
      </c>
      <c r="F921" s="3">
        <f t="shared" si="183"/>
        <v>8</v>
      </c>
      <c r="G921" s="3">
        <f t="shared" si="184"/>
        <v>20</v>
      </c>
      <c r="H921" s="3">
        <f t="shared" si="185"/>
        <v>2</v>
      </c>
      <c r="I921" s="3">
        <f t="shared" si="186"/>
        <v>23</v>
      </c>
      <c r="J921" s="3">
        <f t="shared" si="187"/>
        <v>6</v>
      </c>
      <c r="K921" s="3" t="str">
        <f>IF(AND(D921&gt;='Season Lookup'!$D$15,D921&lt;'Season Lookup'!$D$16),"Spring",IF(AND(D921&gt;='Season Lookup'!$D$16,D921&lt;'Season Lookup'!$D$17),"Summer",IF(AND(D921&gt;='Season Lookup'!$D$17,D921&lt;'Season Lookup'!$D$18),"Fall",IF(OR(D921&gt;='Season Lookup'!$D$18,D921&lt;'Season Lookup'!$D$15),"Winter"))))</f>
        <v>Summer</v>
      </c>
      <c r="L921" s="3" t="str">
        <f>VLOOKUP(F921,'Season Lookup'!$A$1:$B$13,2,0)</f>
        <v>Summer</v>
      </c>
      <c r="M921" t="s">
        <v>12</v>
      </c>
      <c r="N921" t="s">
        <v>13</v>
      </c>
      <c r="O921" t="s">
        <v>23</v>
      </c>
      <c r="P921" t="str">
        <f t="shared" si="188"/>
        <v>Yes</v>
      </c>
      <c r="Q921" t="str">
        <f t="shared" si="189"/>
        <v>No</v>
      </c>
      <c r="R921" t="str">
        <f t="shared" si="190"/>
        <v>No</v>
      </c>
      <c r="T921" t="s">
        <v>199</v>
      </c>
      <c r="U921" t="s">
        <v>325</v>
      </c>
      <c r="V921" t="str">
        <f t="shared" si="191"/>
        <v>Intersection</v>
      </c>
      <c r="W921" t="s">
        <v>1695</v>
      </c>
      <c r="X921">
        <v>42.373216999999997</v>
      </c>
      <c r="Y921">
        <v>-71.120737000000005</v>
      </c>
      <c r="Z921" t="s">
        <v>1696</v>
      </c>
    </row>
    <row r="922" spans="1:26">
      <c r="A922">
        <v>24635</v>
      </c>
      <c r="B922" s="1">
        <v>40410.319444444445</v>
      </c>
      <c r="C922" s="1">
        <f t="shared" si="180"/>
        <v>40179</v>
      </c>
      <c r="D922" s="4">
        <f t="shared" si="181"/>
        <v>0.63611111111111107</v>
      </c>
      <c r="E922" s="3">
        <f t="shared" si="182"/>
        <v>2010</v>
      </c>
      <c r="F922" s="3">
        <f t="shared" si="183"/>
        <v>8</v>
      </c>
      <c r="G922" s="3">
        <f t="shared" si="184"/>
        <v>20</v>
      </c>
      <c r="H922" s="3">
        <f t="shared" si="185"/>
        <v>7</v>
      </c>
      <c r="I922" s="3">
        <f t="shared" si="186"/>
        <v>40</v>
      </c>
      <c r="J922" s="3">
        <f t="shared" si="187"/>
        <v>6</v>
      </c>
      <c r="K922" s="3" t="str">
        <f>IF(AND(D922&gt;='Season Lookup'!$D$15,D922&lt;'Season Lookup'!$D$16),"Spring",IF(AND(D922&gt;='Season Lookup'!$D$16,D922&lt;'Season Lookup'!$D$17),"Summer",IF(AND(D922&gt;='Season Lookup'!$D$17,D922&lt;'Season Lookup'!$D$18),"Fall",IF(OR(D922&gt;='Season Lookup'!$D$18,D922&lt;'Season Lookup'!$D$15),"Winter"))))</f>
        <v>Summer</v>
      </c>
      <c r="L922" s="3" t="str">
        <f>VLOOKUP(F922,'Season Lookup'!$A$1:$B$13,2,0)</f>
        <v>Summer</v>
      </c>
      <c r="M922" t="s">
        <v>12</v>
      </c>
      <c r="N922" t="s">
        <v>13</v>
      </c>
      <c r="O922" t="s">
        <v>132</v>
      </c>
      <c r="P922" t="str">
        <f t="shared" si="188"/>
        <v>Yes</v>
      </c>
      <c r="Q922" t="str">
        <f t="shared" si="189"/>
        <v>Yes</v>
      </c>
      <c r="R922" t="str">
        <f t="shared" si="190"/>
        <v>No</v>
      </c>
      <c r="S922">
        <v>69</v>
      </c>
      <c r="T922" t="s">
        <v>147</v>
      </c>
      <c r="V922" t="str">
        <f t="shared" si="191"/>
        <v>Non Intersection</v>
      </c>
      <c r="W922" t="s">
        <v>1697</v>
      </c>
      <c r="X922">
        <v>42.369352999999997</v>
      </c>
      <c r="Y922">
        <v>-71.085434000000006</v>
      </c>
      <c r="Z922" t="s">
        <v>1698</v>
      </c>
    </row>
    <row r="923" spans="1:26">
      <c r="A923">
        <v>24636</v>
      </c>
      <c r="B923" s="1">
        <v>40410.34375</v>
      </c>
      <c r="C923" s="1">
        <f t="shared" si="180"/>
        <v>40179</v>
      </c>
      <c r="D923" s="4">
        <f t="shared" si="181"/>
        <v>0.63611111111111107</v>
      </c>
      <c r="E923" s="3">
        <f t="shared" si="182"/>
        <v>2010</v>
      </c>
      <c r="F923" s="3">
        <f t="shared" si="183"/>
        <v>8</v>
      </c>
      <c r="G923" s="3">
        <f t="shared" si="184"/>
        <v>20</v>
      </c>
      <c r="H923" s="3">
        <f t="shared" si="185"/>
        <v>8</v>
      </c>
      <c r="I923" s="3">
        <f t="shared" si="186"/>
        <v>15</v>
      </c>
      <c r="J923" s="3">
        <f t="shared" si="187"/>
        <v>6</v>
      </c>
      <c r="K923" s="3" t="str">
        <f>IF(AND(D923&gt;='Season Lookup'!$D$15,D923&lt;'Season Lookup'!$D$16),"Spring",IF(AND(D923&gt;='Season Lookup'!$D$16,D923&lt;'Season Lookup'!$D$17),"Summer",IF(AND(D923&gt;='Season Lookup'!$D$17,D923&lt;'Season Lookup'!$D$18),"Fall",IF(OR(D923&gt;='Season Lookup'!$D$18,D923&lt;'Season Lookup'!$D$15),"Winter"))))</f>
        <v>Summer</v>
      </c>
      <c r="L923" s="3" t="str">
        <f>VLOOKUP(F923,'Season Lookup'!$A$1:$B$13,2,0)</f>
        <v>Summer</v>
      </c>
      <c r="M923" t="s">
        <v>12</v>
      </c>
      <c r="N923" t="s">
        <v>13</v>
      </c>
      <c r="O923" t="s">
        <v>13</v>
      </c>
      <c r="P923" t="str">
        <f t="shared" si="188"/>
        <v>Yes</v>
      </c>
      <c r="Q923" t="str">
        <f t="shared" si="189"/>
        <v>No</v>
      </c>
      <c r="R923" t="str">
        <f t="shared" si="190"/>
        <v>No</v>
      </c>
      <c r="T923" t="s">
        <v>805</v>
      </c>
      <c r="U923" t="s">
        <v>133</v>
      </c>
      <c r="V923" t="str">
        <f t="shared" si="191"/>
        <v>Intersection</v>
      </c>
      <c r="W923" t="s">
        <v>1699</v>
      </c>
      <c r="X923">
        <v>42.371454</v>
      </c>
      <c r="Y923">
        <v>-71.112004999999996</v>
      </c>
      <c r="Z923" t="s">
        <v>1700</v>
      </c>
    </row>
    <row r="924" spans="1:26">
      <c r="A924">
        <v>24637</v>
      </c>
      <c r="B924" s="1">
        <v>40410.371527777781</v>
      </c>
      <c r="C924" s="1">
        <f t="shared" si="180"/>
        <v>40179</v>
      </c>
      <c r="D924" s="4">
        <f t="shared" si="181"/>
        <v>0.63611111111111107</v>
      </c>
      <c r="E924" s="3">
        <f t="shared" si="182"/>
        <v>2010</v>
      </c>
      <c r="F924" s="3">
        <f t="shared" si="183"/>
        <v>8</v>
      </c>
      <c r="G924" s="3">
        <f t="shared" si="184"/>
        <v>20</v>
      </c>
      <c r="H924" s="3">
        <f t="shared" si="185"/>
        <v>8</v>
      </c>
      <c r="I924" s="3">
        <f t="shared" si="186"/>
        <v>55</v>
      </c>
      <c r="J924" s="3">
        <f t="shared" si="187"/>
        <v>6</v>
      </c>
      <c r="K924" s="3" t="str">
        <f>IF(AND(D924&gt;='Season Lookup'!$D$15,D924&lt;'Season Lookup'!$D$16),"Spring",IF(AND(D924&gt;='Season Lookup'!$D$16,D924&lt;'Season Lookup'!$D$17),"Summer",IF(AND(D924&gt;='Season Lookup'!$D$17,D924&lt;'Season Lookup'!$D$18),"Fall",IF(OR(D924&gt;='Season Lookup'!$D$18,D924&lt;'Season Lookup'!$D$15),"Winter"))))</f>
        <v>Summer</v>
      </c>
      <c r="L924" s="3" t="str">
        <f>VLOOKUP(F924,'Season Lookup'!$A$1:$B$13,2,0)</f>
        <v>Summer</v>
      </c>
      <c r="M924" t="s">
        <v>12</v>
      </c>
      <c r="N924" t="s">
        <v>13</v>
      </c>
      <c r="O924" t="s">
        <v>132</v>
      </c>
      <c r="P924" t="str">
        <f t="shared" si="188"/>
        <v>Yes</v>
      </c>
      <c r="Q924" t="str">
        <f t="shared" si="189"/>
        <v>Yes</v>
      </c>
      <c r="R924" t="str">
        <f t="shared" si="190"/>
        <v>No</v>
      </c>
      <c r="T924" t="s">
        <v>185</v>
      </c>
      <c r="U924" t="s">
        <v>449</v>
      </c>
      <c r="V924" t="str">
        <f t="shared" si="191"/>
        <v>Intersection</v>
      </c>
      <c r="W924" t="s">
        <v>729</v>
      </c>
      <c r="X924">
        <v>42.375973999999999</v>
      </c>
      <c r="Y924">
        <v>-71.120982999999995</v>
      </c>
      <c r="Z924" t="s">
        <v>730</v>
      </c>
    </row>
    <row r="925" spans="1:26">
      <c r="A925">
        <v>24638</v>
      </c>
      <c r="B925" s="1">
        <v>40410.0625</v>
      </c>
      <c r="C925" s="1">
        <f t="shared" si="180"/>
        <v>40179</v>
      </c>
      <c r="D925" s="4">
        <f t="shared" si="181"/>
        <v>0.63611111111111107</v>
      </c>
      <c r="E925" s="3">
        <f t="shared" si="182"/>
        <v>2010</v>
      </c>
      <c r="F925" s="3">
        <f t="shared" si="183"/>
        <v>8</v>
      </c>
      <c r="G925" s="3">
        <f t="shared" si="184"/>
        <v>20</v>
      </c>
      <c r="H925" s="3">
        <f t="shared" si="185"/>
        <v>1</v>
      </c>
      <c r="I925" s="3">
        <f t="shared" si="186"/>
        <v>30</v>
      </c>
      <c r="J925" s="3">
        <f t="shared" si="187"/>
        <v>6</v>
      </c>
      <c r="K925" s="3" t="str">
        <f>IF(AND(D925&gt;='Season Lookup'!$D$15,D925&lt;'Season Lookup'!$D$16),"Spring",IF(AND(D925&gt;='Season Lookup'!$D$16,D925&lt;'Season Lookup'!$D$17),"Summer",IF(AND(D925&gt;='Season Lookup'!$D$17,D925&lt;'Season Lookup'!$D$18),"Fall",IF(OR(D925&gt;='Season Lookup'!$D$18,D925&lt;'Season Lookup'!$D$15),"Winter"))))</f>
        <v>Summer</v>
      </c>
      <c r="L925" s="3" t="str">
        <f>VLOOKUP(F925,'Season Lookup'!$A$1:$B$13,2,0)</f>
        <v>Summer</v>
      </c>
      <c r="M925" t="s">
        <v>12</v>
      </c>
      <c r="N925" t="s">
        <v>13</v>
      </c>
      <c r="O925" t="s">
        <v>23</v>
      </c>
      <c r="P925" t="str">
        <f t="shared" si="188"/>
        <v>Yes</v>
      </c>
      <c r="Q925" t="str">
        <f t="shared" si="189"/>
        <v>No</v>
      </c>
      <c r="R925" t="str">
        <f t="shared" si="190"/>
        <v>No</v>
      </c>
      <c r="T925" t="s">
        <v>14</v>
      </c>
      <c r="U925" t="s">
        <v>1701</v>
      </c>
      <c r="V925" t="str">
        <f t="shared" si="191"/>
        <v>Intersection</v>
      </c>
      <c r="W925" t="s">
        <v>1702</v>
      </c>
      <c r="X925">
        <v>42.384458000000002</v>
      </c>
      <c r="Y925">
        <v>-71.119439</v>
      </c>
      <c r="Z925" t="s">
        <v>1703</v>
      </c>
    </row>
    <row r="926" spans="1:26">
      <c r="A926">
        <v>24639</v>
      </c>
      <c r="B926" s="1">
        <v>40410.916655092595</v>
      </c>
      <c r="C926" s="1">
        <f t="shared" si="180"/>
        <v>40179</v>
      </c>
      <c r="D926" s="4">
        <f t="shared" si="181"/>
        <v>0.63611111111111107</v>
      </c>
      <c r="E926" s="3">
        <f t="shared" si="182"/>
        <v>2010</v>
      </c>
      <c r="F926" s="3">
        <f t="shared" si="183"/>
        <v>8</v>
      </c>
      <c r="G926" s="3">
        <f t="shared" si="184"/>
        <v>20</v>
      </c>
      <c r="H926" s="3">
        <f t="shared" si="185"/>
        <v>21</v>
      </c>
      <c r="I926" s="3">
        <f t="shared" si="186"/>
        <v>59</v>
      </c>
      <c r="J926" s="3">
        <f t="shared" si="187"/>
        <v>6</v>
      </c>
      <c r="K926" s="3" t="str">
        <f>IF(AND(D926&gt;='Season Lookup'!$D$15,D926&lt;'Season Lookup'!$D$16),"Spring",IF(AND(D926&gt;='Season Lookup'!$D$16,D926&lt;'Season Lookup'!$D$17),"Summer",IF(AND(D926&gt;='Season Lookup'!$D$17,D926&lt;'Season Lookup'!$D$18),"Fall",IF(OR(D926&gt;='Season Lookup'!$D$18,D926&lt;'Season Lookup'!$D$15),"Winter"))))</f>
        <v>Summer</v>
      </c>
      <c r="L926" s="3" t="str">
        <f>VLOOKUP(F926,'Season Lookup'!$A$1:$B$13,2,0)</f>
        <v>Summer</v>
      </c>
      <c r="M926" t="s">
        <v>12</v>
      </c>
      <c r="N926" t="s">
        <v>13</v>
      </c>
      <c r="O926" t="s">
        <v>13</v>
      </c>
      <c r="P926" t="str">
        <f t="shared" si="188"/>
        <v>Yes</v>
      </c>
      <c r="Q926" t="str">
        <f t="shared" si="189"/>
        <v>No</v>
      </c>
      <c r="R926" t="str">
        <f t="shared" si="190"/>
        <v>No</v>
      </c>
      <c r="T926" t="s">
        <v>198</v>
      </c>
      <c r="U926" t="s">
        <v>326</v>
      </c>
      <c r="V926" t="str">
        <f t="shared" si="191"/>
        <v>Intersection</v>
      </c>
      <c r="W926" t="s">
        <v>644</v>
      </c>
      <c r="X926">
        <v>42.372565999999999</v>
      </c>
      <c r="Y926">
        <v>-71.120144999999994</v>
      </c>
      <c r="Z926" t="s">
        <v>386</v>
      </c>
    </row>
    <row r="927" spans="1:26">
      <c r="A927">
        <v>24646</v>
      </c>
      <c r="B927" s="1">
        <v>40410.706250000003</v>
      </c>
      <c r="C927" s="1">
        <f t="shared" si="180"/>
        <v>40179</v>
      </c>
      <c r="D927" s="4">
        <f t="shared" si="181"/>
        <v>0.63611111111111107</v>
      </c>
      <c r="E927" s="3">
        <f t="shared" si="182"/>
        <v>2010</v>
      </c>
      <c r="F927" s="3">
        <f t="shared" si="183"/>
        <v>8</v>
      </c>
      <c r="G927" s="3">
        <f t="shared" si="184"/>
        <v>20</v>
      </c>
      <c r="H927" s="3">
        <f t="shared" si="185"/>
        <v>16</v>
      </c>
      <c r="I927" s="3">
        <f t="shared" si="186"/>
        <v>57</v>
      </c>
      <c r="J927" s="3">
        <f t="shared" si="187"/>
        <v>6</v>
      </c>
      <c r="K927" s="3" t="str">
        <f>IF(AND(D927&gt;='Season Lookup'!$D$15,D927&lt;'Season Lookup'!$D$16),"Spring",IF(AND(D927&gt;='Season Lookup'!$D$16,D927&lt;'Season Lookup'!$D$17),"Summer",IF(AND(D927&gt;='Season Lookup'!$D$17,D927&lt;'Season Lookup'!$D$18),"Fall",IF(OR(D927&gt;='Season Lookup'!$D$18,D927&lt;'Season Lookup'!$D$15),"Winter"))))</f>
        <v>Summer</v>
      </c>
      <c r="L927" s="3" t="str">
        <f>VLOOKUP(F927,'Season Lookup'!$A$1:$B$13,2,0)</f>
        <v>Summer</v>
      </c>
      <c r="M927" t="s">
        <v>12</v>
      </c>
      <c r="N927" t="s">
        <v>13</v>
      </c>
      <c r="O927" t="s">
        <v>13</v>
      </c>
      <c r="P927" t="str">
        <f t="shared" si="188"/>
        <v>Yes</v>
      </c>
      <c r="Q927" t="str">
        <f t="shared" si="189"/>
        <v>No</v>
      </c>
      <c r="R927" t="str">
        <f t="shared" si="190"/>
        <v>No</v>
      </c>
      <c r="S927">
        <v>139</v>
      </c>
      <c r="T927" t="s">
        <v>14</v>
      </c>
      <c r="V927" t="str">
        <f t="shared" si="191"/>
        <v>Non Intersection</v>
      </c>
      <c r="W927" t="s">
        <v>1704</v>
      </c>
      <c r="X927">
        <v>42.360351000000001</v>
      </c>
      <c r="Y927">
        <v>-71.094908000000004</v>
      </c>
      <c r="Z927" t="s">
        <v>1705</v>
      </c>
    </row>
    <row r="928" spans="1:26">
      <c r="A928">
        <v>24735</v>
      </c>
      <c r="B928" s="1">
        <v>40410.099988425929</v>
      </c>
      <c r="C928" s="1">
        <f t="shared" si="180"/>
        <v>40179</v>
      </c>
      <c r="D928" s="4">
        <f t="shared" si="181"/>
        <v>0.63611111111111107</v>
      </c>
      <c r="E928" s="3">
        <f t="shared" si="182"/>
        <v>2010</v>
      </c>
      <c r="F928" s="3">
        <f t="shared" si="183"/>
        <v>8</v>
      </c>
      <c r="G928" s="3">
        <f t="shared" si="184"/>
        <v>20</v>
      </c>
      <c r="H928" s="3">
        <f t="shared" si="185"/>
        <v>2</v>
      </c>
      <c r="I928" s="3">
        <f t="shared" si="186"/>
        <v>23</v>
      </c>
      <c r="J928" s="3">
        <f t="shared" si="187"/>
        <v>6</v>
      </c>
      <c r="K928" s="3" t="str">
        <f>IF(AND(D928&gt;='Season Lookup'!$D$15,D928&lt;'Season Lookup'!$D$16),"Spring",IF(AND(D928&gt;='Season Lookup'!$D$16,D928&lt;'Season Lookup'!$D$17),"Summer",IF(AND(D928&gt;='Season Lookup'!$D$17,D928&lt;'Season Lookup'!$D$18),"Fall",IF(OR(D928&gt;='Season Lookup'!$D$18,D928&lt;'Season Lookup'!$D$15),"Winter"))))</f>
        <v>Summer</v>
      </c>
      <c r="L928" s="3" t="str">
        <f>VLOOKUP(F928,'Season Lookup'!$A$1:$B$13,2,0)</f>
        <v>Summer</v>
      </c>
      <c r="M928" t="s">
        <v>56</v>
      </c>
      <c r="N928" t="s">
        <v>13</v>
      </c>
      <c r="O928" t="s">
        <v>13</v>
      </c>
      <c r="P928" t="str">
        <f t="shared" si="188"/>
        <v>Yes</v>
      </c>
      <c r="Q928" t="str">
        <f t="shared" si="189"/>
        <v>No</v>
      </c>
      <c r="R928" t="str">
        <f t="shared" si="190"/>
        <v>No</v>
      </c>
      <c r="T928" t="s">
        <v>199</v>
      </c>
      <c r="U928" t="s">
        <v>325</v>
      </c>
      <c r="V928" t="str">
        <f t="shared" si="191"/>
        <v>Intersection</v>
      </c>
      <c r="W928" t="s">
        <v>1695</v>
      </c>
      <c r="X928">
        <v>42.373216999999997</v>
      </c>
      <c r="Y928">
        <v>-71.120737000000005</v>
      </c>
      <c r="Z928" t="s">
        <v>1696</v>
      </c>
    </row>
    <row r="929" spans="1:26">
      <c r="A929">
        <v>24814</v>
      </c>
      <c r="B929" s="1">
        <v>40410.479155092595</v>
      </c>
      <c r="C929" s="1">
        <f t="shared" si="180"/>
        <v>40179</v>
      </c>
      <c r="D929" s="4">
        <f t="shared" si="181"/>
        <v>0.63611111111111107</v>
      </c>
      <c r="E929" s="3">
        <f t="shared" si="182"/>
        <v>2010</v>
      </c>
      <c r="F929" s="3">
        <f t="shared" si="183"/>
        <v>8</v>
      </c>
      <c r="G929" s="3">
        <f t="shared" si="184"/>
        <v>20</v>
      </c>
      <c r="H929" s="3">
        <f t="shared" si="185"/>
        <v>11</v>
      </c>
      <c r="I929" s="3">
        <f t="shared" si="186"/>
        <v>29</v>
      </c>
      <c r="J929" s="3">
        <f t="shared" si="187"/>
        <v>6</v>
      </c>
      <c r="K929" s="3" t="str">
        <f>IF(AND(D929&gt;='Season Lookup'!$D$15,D929&lt;'Season Lookup'!$D$16),"Spring",IF(AND(D929&gt;='Season Lookup'!$D$16,D929&lt;'Season Lookup'!$D$17),"Summer",IF(AND(D929&gt;='Season Lookup'!$D$17,D929&lt;'Season Lookup'!$D$18),"Fall",IF(OR(D929&gt;='Season Lookup'!$D$18,D929&lt;'Season Lookup'!$D$15),"Winter"))))</f>
        <v>Summer</v>
      </c>
      <c r="L929" s="3" t="str">
        <f>VLOOKUP(F929,'Season Lookup'!$A$1:$B$13,2,0)</f>
        <v>Summer</v>
      </c>
      <c r="M929" t="s">
        <v>12</v>
      </c>
      <c r="N929" t="s">
        <v>13</v>
      </c>
      <c r="O929" t="s">
        <v>36</v>
      </c>
      <c r="P929" t="str">
        <f t="shared" si="188"/>
        <v>Yes</v>
      </c>
      <c r="Q929" t="str">
        <f t="shared" si="189"/>
        <v>No</v>
      </c>
      <c r="R929" t="str">
        <f t="shared" si="190"/>
        <v>No</v>
      </c>
      <c r="S929">
        <v>30</v>
      </c>
      <c r="T929" t="s">
        <v>754</v>
      </c>
      <c r="V929" t="str">
        <f t="shared" si="191"/>
        <v>Non Intersection</v>
      </c>
      <c r="W929" t="s">
        <v>1706</v>
      </c>
      <c r="X929">
        <v>42.402749999999997</v>
      </c>
      <c r="Y929">
        <v>-71.128459000000007</v>
      </c>
      <c r="Z929" t="s">
        <v>1707</v>
      </c>
    </row>
    <row r="930" spans="1:26">
      <c r="A930">
        <v>24640</v>
      </c>
      <c r="B930" s="1">
        <v>40411.444444444445</v>
      </c>
      <c r="C930" s="1">
        <f t="shared" si="180"/>
        <v>40179</v>
      </c>
      <c r="D930" s="4">
        <f t="shared" si="181"/>
        <v>0.63888888888888884</v>
      </c>
      <c r="E930" s="3">
        <f t="shared" si="182"/>
        <v>2010</v>
      </c>
      <c r="F930" s="3">
        <f t="shared" si="183"/>
        <v>8</v>
      </c>
      <c r="G930" s="3">
        <f t="shared" si="184"/>
        <v>21</v>
      </c>
      <c r="H930" s="3">
        <f t="shared" si="185"/>
        <v>10</v>
      </c>
      <c r="I930" s="3">
        <f t="shared" si="186"/>
        <v>40</v>
      </c>
      <c r="J930" s="3">
        <f t="shared" si="187"/>
        <v>7</v>
      </c>
      <c r="K930" s="3" t="str">
        <f>IF(AND(D930&gt;='Season Lookup'!$D$15,D930&lt;'Season Lookup'!$D$16),"Spring",IF(AND(D930&gt;='Season Lookup'!$D$16,D930&lt;'Season Lookup'!$D$17),"Summer",IF(AND(D930&gt;='Season Lookup'!$D$17,D930&lt;'Season Lookup'!$D$18),"Fall",IF(OR(D930&gt;='Season Lookup'!$D$18,D930&lt;'Season Lookup'!$D$15),"Winter"))))</f>
        <v>Summer</v>
      </c>
      <c r="L930" s="3" t="str">
        <f>VLOOKUP(F930,'Season Lookup'!$A$1:$B$13,2,0)</f>
        <v>Summer</v>
      </c>
      <c r="M930" t="s">
        <v>31</v>
      </c>
      <c r="N930" t="s">
        <v>13</v>
      </c>
      <c r="O930" t="s">
        <v>13</v>
      </c>
      <c r="P930" t="str">
        <f t="shared" si="188"/>
        <v>Yes</v>
      </c>
      <c r="Q930" t="str">
        <f t="shared" si="189"/>
        <v>No</v>
      </c>
      <c r="R930" t="str">
        <f t="shared" si="190"/>
        <v>No</v>
      </c>
      <c r="T930" t="s">
        <v>105</v>
      </c>
      <c r="U930" t="s">
        <v>745</v>
      </c>
      <c r="V930" t="str">
        <f t="shared" si="191"/>
        <v>Intersection</v>
      </c>
      <c r="W930" t="s">
        <v>1070</v>
      </c>
      <c r="X930">
        <v>42.368519999999997</v>
      </c>
      <c r="Y930">
        <v>-71.099001000000001</v>
      </c>
      <c r="Z930" t="s">
        <v>1071</v>
      </c>
    </row>
    <row r="931" spans="1:26">
      <c r="A931">
        <v>24649</v>
      </c>
      <c r="B931" s="1">
        <v>40411.083333333336</v>
      </c>
      <c r="C931" s="1">
        <f t="shared" si="180"/>
        <v>40179</v>
      </c>
      <c r="D931" s="4">
        <f t="shared" si="181"/>
        <v>0.63888888888888884</v>
      </c>
      <c r="E931" s="3">
        <f t="shared" si="182"/>
        <v>2010</v>
      </c>
      <c r="F931" s="3">
        <f t="shared" si="183"/>
        <v>8</v>
      </c>
      <c r="G931" s="3">
        <f t="shared" si="184"/>
        <v>21</v>
      </c>
      <c r="H931" s="3">
        <f t="shared" si="185"/>
        <v>2</v>
      </c>
      <c r="I931" s="3">
        <f t="shared" si="186"/>
        <v>0</v>
      </c>
      <c r="J931" s="3">
        <f t="shared" si="187"/>
        <v>7</v>
      </c>
      <c r="K931" s="3" t="str">
        <f>IF(AND(D931&gt;='Season Lookup'!$D$15,D931&lt;'Season Lookup'!$D$16),"Spring",IF(AND(D931&gt;='Season Lookup'!$D$16,D931&lt;'Season Lookup'!$D$17),"Summer",IF(AND(D931&gt;='Season Lookup'!$D$17,D931&lt;'Season Lookup'!$D$18),"Fall",IF(OR(D931&gt;='Season Lookup'!$D$18,D931&lt;'Season Lookup'!$D$15),"Winter"))))</f>
        <v>Summer</v>
      </c>
      <c r="L931" s="3" t="str">
        <f>VLOOKUP(F931,'Season Lookup'!$A$1:$B$13,2,0)</f>
        <v>Summer</v>
      </c>
      <c r="M931" t="s">
        <v>31</v>
      </c>
      <c r="N931" t="s">
        <v>13</v>
      </c>
      <c r="O931" t="s">
        <v>36</v>
      </c>
      <c r="P931" t="str">
        <f t="shared" si="188"/>
        <v>Yes</v>
      </c>
      <c r="Q931" t="str">
        <f t="shared" si="189"/>
        <v>No</v>
      </c>
      <c r="R931" t="str">
        <f t="shared" si="190"/>
        <v>No</v>
      </c>
      <c r="S931">
        <v>1065</v>
      </c>
      <c r="T931" t="s">
        <v>587</v>
      </c>
      <c r="U931" t="s">
        <v>101</v>
      </c>
      <c r="V931" t="str">
        <f t="shared" si="191"/>
        <v>Non Intersection</v>
      </c>
      <c r="W931" t="s">
        <v>1708</v>
      </c>
      <c r="X931">
        <v>42.373213999999997</v>
      </c>
      <c r="Y931">
        <v>-71.094425999999999</v>
      </c>
      <c r="Z931" t="s">
        <v>1709</v>
      </c>
    </row>
    <row r="932" spans="1:26">
      <c r="A932">
        <v>24674</v>
      </c>
      <c r="B932" s="1">
        <v>40411.541655092595</v>
      </c>
      <c r="C932" s="1">
        <f t="shared" si="180"/>
        <v>40179</v>
      </c>
      <c r="D932" s="4">
        <f t="shared" si="181"/>
        <v>0.63888888888888884</v>
      </c>
      <c r="E932" s="3">
        <f t="shared" si="182"/>
        <v>2010</v>
      </c>
      <c r="F932" s="3">
        <f t="shared" si="183"/>
        <v>8</v>
      </c>
      <c r="G932" s="3">
        <f t="shared" si="184"/>
        <v>21</v>
      </c>
      <c r="H932" s="3">
        <f t="shared" si="185"/>
        <v>12</v>
      </c>
      <c r="I932" s="3">
        <f t="shared" si="186"/>
        <v>59</v>
      </c>
      <c r="J932" s="3">
        <f t="shared" si="187"/>
        <v>7</v>
      </c>
      <c r="K932" s="3" t="str">
        <f>IF(AND(D932&gt;='Season Lookup'!$D$15,D932&lt;'Season Lookup'!$D$16),"Spring",IF(AND(D932&gt;='Season Lookup'!$D$16,D932&lt;'Season Lookup'!$D$17),"Summer",IF(AND(D932&gt;='Season Lookup'!$D$17,D932&lt;'Season Lookup'!$D$18),"Fall",IF(OR(D932&gt;='Season Lookup'!$D$18,D932&lt;'Season Lookup'!$D$15),"Winter"))))</f>
        <v>Summer</v>
      </c>
      <c r="L932" s="3" t="str">
        <f>VLOOKUP(F932,'Season Lookup'!$A$1:$B$13,2,0)</f>
        <v>Summer</v>
      </c>
      <c r="M932" t="s">
        <v>31</v>
      </c>
      <c r="N932" t="s">
        <v>13</v>
      </c>
      <c r="O932" t="s">
        <v>13</v>
      </c>
      <c r="P932" t="str">
        <f t="shared" si="188"/>
        <v>Yes</v>
      </c>
      <c r="Q932" t="str">
        <f t="shared" si="189"/>
        <v>No</v>
      </c>
      <c r="R932" t="str">
        <f t="shared" si="190"/>
        <v>No</v>
      </c>
      <c r="S932">
        <v>14</v>
      </c>
      <c r="T932" t="s">
        <v>186</v>
      </c>
      <c r="V932" t="str">
        <f t="shared" si="191"/>
        <v>Non Intersection</v>
      </c>
      <c r="W932" t="s">
        <v>1710</v>
      </c>
      <c r="X932">
        <v>42.378691000000003</v>
      </c>
      <c r="Y932">
        <v>-71.124684000000002</v>
      </c>
      <c r="Z932" t="s">
        <v>1711</v>
      </c>
    </row>
    <row r="933" spans="1:26">
      <c r="A933">
        <v>24751</v>
      </c>
      <c r="B933" s="1">
        <v>40411.833333333336</v>
      </c>
      <c r="C933" s="1">
        <f t="shared" si="180"/>
        <v>40179</v>
      </c>
      <c r="D933" s="4">
        <f t="shared" si="181"/>
        <v>0.63888888888888884</v>
      </c>
      <c r="E933" s="3">
        <f t="shared" si="182"/>
        <v>2010</v>
      </c>
      <c r="F933" s="3">
        <f t="shared" si="183"/>
        <v>8</v>
      </c>
      <c r="G933" s="3">
        <f t="shared" si="184"/>
        <v>21</v>
      </c>
      <c r="H933" s="3">
        <f t="shared" si="185"/>
        <v>20</v>
      </c>
      <c r="I933" s="3">
        <f t="shared" si="186"/>
        <v>0</v>
      </c>
      <c r="J933" s="3">
        <f t="shared" si="187"/>
        <v>7</v>
      </c>
      <c r="K933" s="3" t="str">
        <f>IF(AND(D933&gt;='Season Lookup'!$D$15,D933&lt;'Season Lookup'!$D$16),"Spring",IF(AND(D933&gt;='Season Lookup'!$D$16,D933&lt;'Season Lookup'!$D$17),"Summer",IF(AND(D933&gt;='Season Lookup'!$D$17,D933&lt;'Season Lookup'!$D$18),"Fall",IF(OR(D933&gt;='Season Lookup'!$D$18,D933&lt;'Season Lookup'!$D$15),"Winter"))))</f>
        <v>Summer</v>
      </c>
      <c r="L933" s="3" t="str">
        <f>VLOOKUP(F933,'Season Lookup'!$A$1:$B$13,2,0)</f>
        <v>Summer</v>
      </c>
      <c r="N933" t="s">
        <v>13</v>
      </c>
      <c r="O933" t="s">
        <v>36</v>
      </c>
      <c r="P933" t="str">
        <f t="shared" si="188"/>
        <v>Yes</v>
      </c>
      <c r="Q933" t="str">
        <f t="shared" si="189"/>
        <v>No</v>
      </c>
      <c r="R933" t="str">
        <f t="shared" si="190"/>
        <v>No</v>
      </c>
      <c r="S933">
        <v>4</v>
      </c>
      <c r="T933" t="s">
        <v>1712</v>
      </c>
      <c r="V933" t="str">
        <f t="shared" si="191"/>
        <v>Non Intersection</v>
      </c>
      <c r="W933" t="s">
        <v>1713</v>
      </c>
      <c r="X933">
        <v>42.369878</v>
      </c>
      <c r="Y933">
        <v>-71.076284000000001</v>
      </c>
      <c r="Z933" t="s">
        <v>1714</v>
      </c>
    </row>
    <row r="934" spans="1:26">
      <c r="A934">
        <v>24642</v>
      </c>
      <c r="B934" s="1">
        <v>40412.368750000001</v>
      </c>
      <c r="C934" s="1">
        <f t="shared" si="180"/>
        <v>40179</v>
      </c>
      <c r="D934" s="4">
        <f t="shared" si="181"/>
        <v>0.64166666666666672</v>
      </c>
      <c r="E934" s="3">
        <f t="shared" si="182"/>
        <v>2010</v>
      </c>
      <c r="F934" s="3">
        <f t="shared" si="183"/>
        <v>8</v>
      </c>
      <c r="G934" s="3">
        <f t="shared" si="184"/>
        <v>22</v>
      </c>
      <c r="H934" s="3">
        <f t="shared" si="185"/>
        <v>8</v>
      </c>
      <c r="I934" s="3">
        <f t="shared" si="186"/>
        <v>51</v>
      </c>
      <c r="J934" s="3">
        <f t="shared" si="187"/>
        <v>1</v>
      </c>
      <c r="K934" s="3" t="str">
        <f>IF(AND(D934&gt;='Season Lookup'!$D$15,D934&lt;'Season Lookup'!$D$16),"Spring",IF(AND(D934&gt;='Season Lookup'!$D$16,D934&lt;'Season Lookup'!$D$17),"Summer",IF(AND(D934&gt;='Season Lookup'!$D$17,D934&lt;'Season Lookup'!$D$18),"Fall",IF(OR(D934&gt;='Season Lookup'!$D$18,D934&lt;'Season Lookup'!$D$15),"Winter"))))</f>
        <v>Summer</v>
      </c>
      <c r="L934" s="3" t="str">
        <f>VLOOKUP(F934,'Season Lookup'!$A$1:$B$13,2,0)</f>
        <v>Summer</v>
      </c>
      <c r="M934" t="s">
        <v>48</v>
      </c>
      <c r="N934" t="s">
        <v>13</v>
      </c>
      <c r="O934" t="s">
        <v>23</v>
      </c>
      <c r="P934" t="str">
        <f t="shared" si="188"/>
        <v>Yes</v>
      </c>
      <c r="Q934" t="str">
        <f t="shared" si="189"/>
        <v>No</v>
      </c>
      <c r="R934" t="str">
        <f t="shared" si="190"/>
        <v>No</v>
      </c>
      <c r="S934">
        <v>885</v>
      </c>
      <c r="T934" t="s">
        <v>14</v>
      </c>
      <c r="V934" t="str">
        <f t="shared" si="191"/>
        <v>Non Intersection</v>
      </c>
      <c r="W934" t="s">
        <v>1717</v>
      </c>
      <c r="X934">
        <v>42.368077</v>
      </c>
      <c r="Y934">
        <v>-71.107887000000005</v>
      </c>
      <c r="Z934" t="s">
        <v>1718</v>
      </c>
    </row>
    <row r="935" spans="1:26">
      <c r="A935">
        <v>24643</v>
      </c>
      <c r="B935" s="1">
        <v>40412.416655092595</v>
      </c>
      <c r="C935" s="1">
        <f t="shared" si="180"/>
        <v>40179</v>
      </c>
      <c r="D935" s="4">
        <f t="shared" si="181"/>
        <v>0.64166666666666672</v>
      </c>
      <c r="E935" s="3">
        <f t="shared" si="182"/>
        <v>2010</v>
      </c>
      <c r="F935" s="3">
        <f t="shared" si="183"/>
        <v>8</v>
      </c>
      <c r="G935" s="3">
        <f t="shared" si="184"/>
        <v>22</v>
      </c>
      <c r="H935" s="3">
        <f t="shared" si="185"/>
        <v>9</v>
      </c>
      <c r="I935" s="3">
        <f t="shared" si="186"/>
        <v>59</v>
      </c>
      <c r="J935" s="3">
        <f t="shared" si="187"/>
        <v>1</v>
      </c>
      <c r="K935" s="3" t="str">
        <f>IF(AND(D935&gt;='Season Lookup'!$D$15,D935&lt;'Season Lookup'!$D$16),"Spring",IF(AND(D935&gt;='Season Lookup'!$D$16,D935&lt;'Season Lookup'!$D$17),"Summer",IF(AND(D935&gt;='Season Lookup'!$D$17,D935&lt;'Season Lookup'!$D$18),"Fall",IF(OR(D935&gt;='Season Lookup'!$D$18,D935&lt;'Season Lookup'!$D$15),"Winter"))))</f>
        <v>Summer</v>
      </c>
      <c r="L935" s="3" t="str">
        <f>VLOOKUP(F935,'Season Lookup'!$A$1:$B$13,2,0)</f>
        <v>Summer</v>
      </c>
      <c r="M935" t="s">
        <v>48</v>
      </c>
      <c r="N935" t="s">
        <v>13</v>
      </c>
      <c r="O935" t="s">
        <v>18</v>
      </c>
      <c r="P935" t="str">
        <f t="shared" si="188"/>
        <v>Yes</v>
      </c>
      <c r="Q935" t="str">
        <f t="shared" si="189"/>
        <v>No</v>
      </c>
      <c r="R935" t="str">
        <f t="shared" si="190"/>
        <v>No</v>
      </c>
      <c r="T935" t="s">
        <v>178</v>
      </c>
      <c r="U935" t="s">
        <v>332</v>
      </c>
      <c r="V935" t="str">
        <f t="shared" si="191"/>
        <v>Intersection</v>
      </c>
      <c r="W935" t="s">
        <v>1542</v>
      </c>
      <c r="X935">
        <v>42.360785</v>
      </c>
      <c r="Y935">
        <v>-71.112035000000006</v>
      </c>
      <c r="Z935" t="s">
        <v>1408</v>
      </c>
    </row>
    <row r="936" spans="1:26">
      <c r="A936">
        <v>24644</v>
      </c>
      <c r="B936" s="1">
        <v>40412.574988425928</v>
      </c>
      <c r="C936" s="1">
        <f t="shared" si="180"/>
        <v>40179</v>
      </c>
      <c r="D936" s="4">
        <f t="shared" si="181"/>
        <v>0.64166666666666672</v>
      </c>
      <c r="E936" s="3">
        <f t="shared" si="182"/>
        <v>2010</v>
      </c>
      <c r="F936" s="3">
        <f t="shared" si="183"/>
        <v>8</v>
      </c>
      <c r="G936" s="3">
        <f t="shared" si="184"/>
        <v>22</v>
      </c>
      <c r="H936" s="3">
        <f t="shared" si="185"/>
        <v>13</v>
      </c>
      <c r="I936" s="3">
        <f t="shared" si="186"/>
        <v>47</v>
      </c>
      <c r="J936" s="3">
        <f t="shared" si="187"/>
        <v>1</v>
      </c>
      <c r="K936" s="3" t="str">
        <f>IF(AND(D936&gt;='Season Lookup'!$D$15,D936&lt;'Season Lookup'!$D$16),"Spring",IF(AND(D936&gt;='Season Lookup'!$D$16,D936&lt;'Season Lookup'!$D$17),"Summer",IF(AND(D936&gt;='Season Lookup'!$D$17,D936&lt;'Season Lookup'!$D$18),"Fall",IF(OR(D936&gt;='Season Lookup'!$D$18,D936&lt;'Season Lookup'!$D$15),"Winter"))))</f>
        <v>Summer</v>
      </c>
      <c r="L936" s="3" t="str">
        <f>VLOOKUP(F936,'Season Lookup'!$A$1:$B$13,2,0)</f>
        <v>Summer</v>
      </c>
      <c r="M936" t="s">
        <v>48</v>
      </c>
      <c r="N936" t="s">
        <v>13</v>
      </c>
      <c r="O936" t="s">
        <v>13</v>
      </c>
      <c r="P936" t="str">
        <f t="shared" si="188"/>
        <v>Yes</v>
      </c>
      <c r="Q936" t="str">
        <f t="shared" si="189"/>
        <v>No</v>
      </c>
      <c r="R936" t="str">
        <f t="shared" si="190"/>
        <v>No</v>
      </c>
      <c r="T936" t="s">
        <v>209</v>
      </c>
      <c r="U936" t="s">
        <v>129</v>
      </c>
      <c r="V936" t="str">
        <f t="shared" si="191"/>
        <v>Intersection</v>
      </c>
      <c r="W936" t="s">
        <v>1719</v>
      </c>
      <c r="X936">
        <v>42.367728999999997</v>
      </c>
      <c r="Y936">
        <v>-71.090941000000001</v>
      </c>
      <c r="Z936" t="s">
        <v>1720</v>
      </c>
    </row>
    <row r="937" spans="1:26">
      <c r="A937">
        <v>24645</v>
      </c>
      <c r="B937" s="1">
        <v>40412.791655092595</v>
      </c>
      <c r="C937" s="1">
        <f t="shared" si="180"/>
        <v>40179</v>
      </c>
      <c r="D937" s="4">
        <f t="shared" si="181"/>
        <v>0.64166666666666672</v>
      </c>
      <c r="E937" s="3">
        <f t="shared" si="182"/>
        <v>2010</v>
      </c>
      <c r="F937" s="3">
        <f t="shared" si="183"/>
        <v>8</v>
      </c>
      <c r="G937" s="3">
        <f t="shared" si="184"/>
        <v>22</v>
      </c>
      <c r="H937" s="3">
        <f t="shared" si="185"/>
        <v>18</v>
      </c>
      <c r="I937" s="3">
        <f t="shared" si="186"/>
        <v>59</v>
      </c>
      <c r="J937" s="3">
        <f t="shared" si="187"/>
        <v>1</v>
      </c>
      <c r="K937" s="3" t="str">
        <f>IF(AND(D937&gt;='Season Lookup'!$D$15,D937&lt;'Season Lookup'!$D$16),"Spring",IF(AND(D937&gt;='Season Lookup'!$D$16,D937&lt;'Season Lookup'!$D$17),"Summer",IF(AND(D937&gt;='Season Lookup'!$D$17,D937&lt;'Season Lookup'!$D$18),"Fall",IF(OR(D937&gt;='Season Lookup'!$D$18,D937&lt;'Season Lookup'!$D$15),"Winter"))))</f>
        <v>Summer</v>
      </c>
      <c r="L937" s="3" t="str">
        <f>VLOOKUP(F937,'Season Lookup'!$A$1:$B$13,2,0)</f>
        <v>Summer</v>
      </c>
      <c r="M937" t="s">
        <v>48</v>
      </c>
      <c r="N937" t="s">
        <v>35</v>
      </c>
      <c r="O937" t="s">
        <v>13</v>
      </c>
      <c r="P937" t="str">
        <f t="shared" si="188"/>
        <v>Yes</v>
      </c>
      <c r="Q937" t="str">
        <f t="shared" si="189"/>
        <v>No</v>
      </c>
      <c r="R937" t="str">
        <f t="shared" si="190"/>
        <v>No</v>
      </c>
      <c r="T937" t="s">
        <v>74</v>
      </c>
      <c r="U937" t="s">
        <v>105</v>
      </c>
      <c r="V937" t="str">
        <f t="shared" si="191"/>
        <v>Intersection</v>
      </c>
      <c r="W937" t="s">
        <v>1497</v>
      </c>
      <c r="X937">
        <v>42.365434999999998</v>
      </c>
      <c r="Y937">
        <v>-71.091111999999995</v>
      </c>
      <c r="Z937" t="s">
        <v>879</v>
      </c>
    </row>
    <row r="938" spans="1:26">
      <c r="A938">
        <v>24647</v>
      </c>
      <c r="B938" s="1">
        <v>40413.800000000003</v>
      </c>
      <c r="C938" s="1">
        <f t="shared" si="180"/>
        <v>40179</v>
      </c>
      <c r="D938" s="4">
        <f t="shared" si="181"/>
        <v>0.64444444444444449</v>
      </c>
      <c r="E938" s="3">
        <f t="shared" si="182"/>
        <v>2010</v>
      </c>
      <c r="F938" s="3">
        <f t="shared" si="183"/>
        <v>8</v>
      </c>
      <c r="G938" s="3">
        <f t="shared" si="184"/>
        <v>23</v>
      </c>
      <c r="H938" s="3">
        <f t="shared" si="185"/>
        <v>19</v>
      </c>
      <c r="I938" s="3">
        <f t="shared" si="186"/>
        <v>12</v>
      </c>
      <c r="J938" s="3">
        <f t="shared" si="187"/>
        <v>2</v>
      </c>
      <c r="K938" s="3" t="str">
        <f>IF(AND(D938&gt;='Season Lookup'!$D$15,D938&lt;'Season Lookup'!$D$16),"Spring",IF(AND(D938&gt;='Season Lookup'!$D$16,D938&lt;'Season Lookup'!$D$17),"Summer",IF(AND(D938&gt;='Season Lookup'!$D$17,D938&lt;'Season Lookup'!$D$18),"Fall",IF(OR(D938&gt;='Season Lookup'!$D$18,D938&lt;'Season Lookup'!$D$15),"Winter"))))</f>
        <v>Summer</v>
      </c>
      <c r="L938" s="3" t="str">
        <f>VLOOKUP(F938,'Season Lookup'!$A$1:$B$13,2,0)</f>
        <v>Summer</v>
      </c>
      <c r="M938" t="s">
        <v>56</v>
      </c>
      <c r="N938" t="s">
        <v>13</v>
      </c>
      <c r="O938" t="s">
        <v>13</v>
      </c>
      <c r="P938" t="str">
        <f t="shared" si="188"/>
        <v>Yes</v>
      </c>
      <c r="Q938" t="str">
        <f t="shared" si="189"/>
        <v>No</v>
      </c>
      <c r="R938" t="str">
        <f t="shared" si="190"/>
        <v>No</v>
      </c>
      <c r="T938" t="s">
        <v>105</v>
      </c>
      <c r="U938" t="s">
        <v>667</v>
      </c>
      <c r="V938" t="str">
        <f t="shared" si="191"/>
        <v>Intersection</v>
      </c>
      <c r="W938" t="s">
        <v>1721</v>
      </c>
      <c r="X938">
        <v>42.368893999999997</v>
      </c>
      <c r="Y938">
        <v>-71.099952000000002</v>
      </c>
      <c r="Z938" t="s">
        <v>1722</v>
      </c>
    </row>
    <row r="939" spans="1:26">
      <c r="A939">
        <v>24648</v>
      </c>
      <c r="B939" s="1">
        <v>40413.395833333336</v>
      </c>
      <c r="C939" s="1">
        <f t="shared" si="180"/>
        <v>40179</v>
      </c>
      <c r="D939" s="4">
        <f t="shared" si="181"/>
        <v>0.64444444444444449</v>
      </c>
      <c r="E939" s="3">
        <f t="shared" si="182"/>
        <v>2010</v>
      </c>
      <c r="F939" s="3">
        <f t="shared" si="183"/>
        <v>8</v>
      </c>
      <c r="G939" s="3">
        <f t="shared" si="184"/>
        <v>23</v>
      </c>
      <c r="H939" s="3">
        <f t="shared" si="185"/>
        <v>9</v>
      </c>
      <c r="I939" s="3">
        <f t="shared" si="186"/>
        <v>30</v>
      </c>
      <c r="J939" s="3">
        <f t="shared" si="187"/>
        <v>2</v>
      </c>
      <c r="K939" s="3" t="str">
        <f>IF(AND(D939&gt;='Season Lookup'!$D$15,D939&lt;'Season Lookup'!$D$16),"Spring",IF(AND(D939&gt;='Season Lookup'!$D$16,D939&lt;'Season Lookup'!$D$17),"Summer",IF(AND(D939&gt;='Season Lookup'!$D$17,D939&lt;'Season Lookup'!$D$18),"Fall",IF(OR(D939&gt;='Season Lookup'!$D$18,D939&lt;'Season Lookup'!$D$15),"Winter"))))</f>
        <v>Summer</v>
      </c>
      <c r="L939" s="3" t="str">
        <f>VLOOKUP(F939,'Season Lookup'!$A$1:$B$13,2,0)</f>
        <v>Summer</v>
      </c>
      <c r="M939" t="s">
        <v>56</v>
      </c>
      <c r="N939" t="s">
        <v>13</v>
      </c>
      <c r="O939" t="s">
        <v>13</v>
      </c>
      <c r="P939" t="str">
        <f t="shared" si="188"/>
        <v>Yes</v>
      </c>
      <c r="Q939" t="str">
        <f t="shared" si="189"/>
        <v>No</v>
      </c>
      <c r="R939" t="str">
        <f t="shared" si="190"/>
        <v>No</v>
      </c>
      <c r="T939" t="s">
        <v>1174</v>
      </c>
      <c r="U939" t="s">
        <v>19</v>
      </c>
      <c r="V939" t="str">
        <f t="shared" si="191"/>
        <v>Intersection</v>
      </c>
      <c r="W939" t="s">
        <v>1723</v>
      </c>
      <c r="X939">
        <v>42.374760000000002</v>
      </c>
      <c r="Y939">
        <v>-71.108823999999998</v>
      </c>
      <c r="Z939" t="s">
        <v>1176</v>
      </c>
    </row>
    <row r="940" spans="1:26">
      <c r="A940">
        <v>24663</v>
      </c>
      <c r="B940" s="1">
        <v>40413.597210648149</v>
      </c>
      <c r="C940" s="1">
        <f t="shared" si="180"/>
        <v>40179</v>
      </c>
      <c r="D940" s="4">
        <f t="shared" si="181"/>
        <v>0.64444444444444449</v>
      </c>
      <c r="E940" s="3">
        <f t="shared" si="182"/>
        <v>2010</v>
      </c>
      <c r="F940" s="3">
        <f t="shared" si="183"/>
        <v>8</v>
      </c>
      <c r="G940" s="3">
        <f t="shared" si="184"/>
        <v>23</v>
      </c>
      <c r="H940" s="3">
        <f t="shared" si="185"/>
        <v>14</v>
      </c>
      <c r="I940" s="3">
        <f t="shared" si="186"/>
        <v>19</v>
      </c>
      <c r="J940" s="3">
        <f t="shared" si="187"/>
        <v>2</v>
      </c>
      <c r="K940" s="3" t="str">
        <f>IF(AND(D940&gt;='Season Lookup'!$D$15,D940&lt;'Season Lookup'!$D$16),"Spring",IF(AND(D940&gt;='Season Lookup'!$D$16,D940&lt;'Season Lookup'!$D$17),"Summer",IF(AND(D940&gt;='Season Lookup'!$D$17,D940&lt;'Season Lookup'!$D$18),"Fall",IF(OR(D940&gt;='Season Lookup'!$D$18,D940&lt;'Season Lookup'!$D$15),"Winter"))))</f>
        <v>Summer</v>
      </c>
      <c r="L940" s="3" t="str">
        <f>VLOOKUP(F940,'Season Lookup'!$A$1:$B$13,2,0)</f>
        <v>Summer</v>
      </c>
      <c r="M940" t="s">
        <v>56</v>
      </c>
      <c r="N940" t="s">
        <v>13</v>
      </c>
      <c r="O940" t="s">
        <v>152</v>
      </c>
      <c r="P940" t="str">
        <f t="shared" si="188"/>
        <v>Yes</v>
      </c>
      <c r="Q940" t="str">
        <f t="shared" si="189"/>
        <v>No</v>
      </c>
      <c r="R940" t="str">
        <f t="shared" si="190"/>
        <v>Yes</v>
      </c>
      <c r="T940" t="s">
        <v>553</v>
      </c>
      <c r="U940" t="s">
        <v>14</v>
      </c>
      <c r="V940" t="str">
        <f t="shared" si="191"/>
        <v>Intersection</v>
      </c>
      <c r="W940" t="s">
        <v>1724</v>
      </c>
      <c r="X940">
        <v>42.397409000000003</v>
      </c>
      <c r="Y940">
        <v>-71.130286999999996</v>
      </c>
      <c r="Z940" t="s">
        <v>647</v>
      </c>
    </row>
    <row r="941" spans="1:26">
      <c r="A941">
        <v>24665</v>
      </c>
      <c r="B941" s="1">
        <v>40413.625</v>
      </c>
      <c r="C941" s="1">
        <f t="shared" si="180"/>
        <v>40179</v>
      </c>
      <c r="D941" s="4">
        <f t="shared" si="181"/>
        <v>0.64444444444444449</v>
      </c>
      <c r="E941" s="3">
        <f t="shared" si="182"/>
        <v>2010</v>
      </c>
      <c r="F941" s="3">
        <f t="shared" si="183"/>
        <v>8</v>
      </c>
      <c r="G941" s="3">
        <f t="shared" si="184"/>
        <v>23</v>
      </c>
      <c r="H941" s="3">
        <f t="shared" si="185"/>
        <v>15</v>
      </c>
      <c r="I941" s="3">
        <f t="shared" si="186"/>
        <v>0</v>
      </c>
      <c r="J941" s="3">
        <f t="shared" si="187"/>
        <v>2</v>
      </c>
      <c r="K941" s="3" t="str">
        <f>IF(AND(D941&gt;='Season Lookup'!$D$15,D941&lt;'Season Lookup'!$D$16),"Spring",IF(AND(D941&gt;='Season Lookup'!$D$16,D941&lt;'Season Lookup'!$D$17),"Summer",IF(AND(D941&gt;='Season Lookup'!$D$17,D941&lt;'Season Lookup'!$D$18),"Fall",IF(OR(D941&gt;='Season Lookup'!$D$18,D941&lt;'Season Lookup'!$D$15),"Winter"))))</f>
        <v>Summer</v>
      </c>
      <c r="L941" s="3" t="str">
        <f>VLOOKUP(F941,'Season Lookup'!$A$1:$B$13,2,0)</f>
        <v>Summer</v>
      </c>
      <c r="M941" t="s">
        <v>56</v>
      </c>
      <c r="N941" t="s">
        <v>13</v>
      </c>
      <c r="O941" t="s">
        <v>23</v>
      </c>
      <c r="P941" t="str">
        <f t="shared" si="188"/>
        <v>Yes</v>
      </c>
      <c r="Q941" t="str">
        <f t="shared" si="189"/>
        <v>No</v>
      </c>
      <c r="R941" t="str">
        <f t="shared" si="190"/>
        <v>No</v>
      </c>
      <c r="S941">
        <v>65</v>
      </c>
      <c r="T941" t="s">
        <v>249</v>
      </c>
      <c r="V941" t="str">
        <f t="shared" si="191"/>
        <v>Non Intersection</v>
      </c>
      <c r="W941" t="s">
        <v>1725</v>
      </c>
      <c r="X941">
        <v>42.360615000000003</v>
      </c>
      <c r="Y941">
        <v>-71.100335000000001</v>
      </c>
      <c r="Z941" t="s">
        <v>1726</v>
      </c>
    </row>
    <row r="942" spans="1:26">
      <c r="A942">
        <v>24650</v>
      </c>
      <c r="B942" s="1">
        <v>40414.422222222223</v>
      </c>
      <c r="C942" s="1">
        <f t="shared" si="180"/>
        <v>40179</v>
      </c>
      <c r="D942" s="4">
        <f t="shared" si="181"/>
        <v>0.64722222222222225</v>
      </c>
      <c r="E942" s="3">
        <f t="shared" si="182"/>
        <v>2010</v>
      </c>
      <c r="F942" s="3">
        <f t="shared" si="183"/>
        <v>8</v>
      </c>
      <c r="G942" s="3">
        <f t="shared" si="184"/>
        <v>24</v>
      </c>
      <c r="H942" s="3">
        <f t="shared" si="185"/>
        <v>10</v>
      </c>
      <c r="I942" s="3">
        <f t="shared" si="186"/>
        <v>8</v>
      </c>
      <c r="J942" s="3">
        <f t="shared" si="187"/>
        <v>3</v>
      </c>
      <c r="K942" s="3" t="str">
        <f>IF(AND(D942&gt;='Season Lookup'!$D$15,D942&lt;'Season Lookup'!$D$16),"Spring",IF(AND(D942&gt;='Season Lookup'!$D$16,D942&lt;'Season Lookup'!$D$17),"Summer",IF(AND(D942&gt;='Season Lookup'!$D$17,D942&lt;'Season Lookup'!$D$18),"Fall",IF(OR(D942&gt;='Season Lookup'!$D$18,D942&lt;'Season Lookup'!$D$15),"Winter"))))</f>
        <v>Summer</v>
      </c>
      <c r="L942" s="3" t="str">
        <f>VLOOKUP(F942,'Season Lookup'!$A$1:$B$13,2,0)</f>
        <v>Summer</v>
      </c>
      <c r="M942" t="s">
        <v>73</v>
      </c>
      <c r="N942" t="s">
        <v>13</v>
      </c>
      <c r="O942" t="s">
        <v>36</v>
      </c>
      <c r="P942" t="str">
        <f t="shared" si="188"/>
        <v>Yes</v>
      </c>
      <c r="Q942" t="str">
        <f t="shared" si="189"/>
        <v>No</v>
      </c>
      <c r="R942" t="str">
        <f t="shared" si="190"/>
        <v>No</v>
      </c>
      <c r="S942">
        <v>1</v>
      </c>
      <c r="T942" t="s">
        <v>74</v>
      </c>
      <c r="V942" t="str">
        <f t="shared" si="191"/>
        <v>Non Intersection</v>
      </c>
      <c r="W942" t="s">
        <v>240</v>
      </c>
      <c r="X942">
        <v>42.365231999999999</v>
      </c>
      <c r="Y942">
        <v>-71.090064999999996</v>
      </c>
      <c r="Z942" t="s">
        <v>241</v>
      </c>
    </row>
    <row r="943" spans="1:26">
      <c r="A943">
        <v>24651</v>
      </c>
      <c r="B943" s="1">
        <v>40414.583333333336</v>
      </c>
      <c r="C943" s="1">
        <f t="shared" si="180"/>
        <v>40179</v>
      </c>
      <c r="D943" s="4">
        <f t="shared" si="181"/>
        <v>0.64722222222222225</v>
      </c>
      <c r="E943" s="3">
        <f t="shared" si="182"/>
        <v>2010</v>
      </c>
      <c r="F943" s="3">
        <f t="shared" si="183"/>
        <v>8</v>
      </c>
      <c r="G943" s="3">
        <f t="shared" si="184"/>
        <v>24</v>
      </c>
      <c r="H943" s="3">
        <f t="shared" si="185"/>
        <v>14</v>
      </c>
      <c r="I943" s="3">
        <f t="shared" si="186"/>
        <v>0</v>
      </c>
      <c r="J943" s="3">
        <f t="shared" si="187"/>
        <v>3</v>
      </c>
      <c r="K943" s="3" t="str">
        <f>IF(AND(D943&gt;='Season Lookup'!$D$15,D943&lt;'Season Lookup'!$D$16),"Spring",IF(AND(D943&gt;='Season Lookup'!$D$16,D943&lt;'Season Lookup'!$D$17),"Summer",IF(AND(D943&gt;='Season Lookup'!$D$17,D943&lt;'Season Lookup'!$D$18),"Fall",IF(OR(D943&gt;='Season Lookup'!$D$18,D943&lt;'Season Lookup'!$D$15),"Winter"))))</f>
        <v>Summer</v>
      </c>
      <c r="L943" s="3" t="str">
        <f>VLOOKUP(F943,'Season Lookup'!$A$1:$B$13,2,0)</f>
        <v>Summer</v>
      </c>
      <c r="M943" t="s">
        <v>73</v>
      </c>
      <c r="N943" t="s">
        <v>13</v>
      </c>
      <c r="O943" t="s">
        <v>152</v>
      </c>
      <c r="P943" t="str">
        <f t="shared" si="188"/>
        <v>Yes</v>
      </c>
      <c r="Q943" t="str">
        <f t="shared" si="189"/>
        <v>No</v>
      </c>
      <c r="R943" t="str">
        <f t="shared" si="190"/>
        <v>Yes</v>
      </c>
      <c r="T943" t="s">
        <v>19</v>
      </c>
      <c r="U943" t="s">
        <v>1226</v>
      </c>
      <c r="V943" t="str">
        <f t="shared" si="191"/>
        <v>Intersection</v>
      </c>
      <c r="W943" t="s">
        <v>1727</v>
      </c>
      <c r="X943">
        <v>42.374529000000003</v>
      </c>
      <c r="Y943">
        <v>-71.107033999999999</v>
      </c>
      <c r="Z943" t="s">
        <v>1728</v>
      </c>
    </row>
    <row r="944" spans="1:26">
      <c r="A944">
        <v>24652</v>
      </c>
      <c r="B944" s="1">
        <v>40414.613182870373</v>
      </c>
      <c r="C944" s="1">
        <f t="shared" si="180"/>
        <v>40179</v>
      </c>
      <c r="D944" s="4">
        <f t="shared" si="181"/>
        <v>0.64722222222222225</v>
      </c>
      <c r="E944" s="3">
        <f t="shared" si="182"/>
        <v>2010</v>
      </c>
      <c r="F944" s="3">
        <f t="shared" si="183"/>
        <v>8</v>
      </c>
      <c r="G944" s="3">
        <f t="shared" si="184"/>
        <v>24</v>
      </c>
      <c r="H944" s="3">
        <f t="shared" si="185"/>
        <v>14</v>
      </c>
      <c r="I944" s="3">
        <f t="shared" si="186"/>
        <v>42</v>
      </c>
      <c r="J944" s="3">
        <f t="shared" si="187"/>
        <v>3</v>
      </c>
      <c r="K944" s="3" t="str">
        <f>IF(AND(D944&gt;='Season Lookup'!$D$15,D944&lt;'Season Lookup'!$D$16),"Spring",IF(AND(D944&gt;='Season Lookup'!$D$16,D944&lt;'Season Lookup'!$D$17),"Summer",IF(AND(D944&gt;='Season Lookup'!$D$17,D944&lt;'Season Lookup'!$D$18),"Fall",IF(OR(D944&gt;='Season Lookup'!$D$18,D944&lt;'Season Lookup'!$D$15),"Winter"))))</f>
        <v>Summer</v>
      </c>
      <c r="L944" s="3" t="str">
        <f>VLOOKUP(F944,'Season Lookup'!$A$1:$B$13,2,0)</f>
        <v>Summer</v>
      </c>
      <c r="M944" t="s">
        <v>73</v>
      </c>
      <c r="N944" t="s">
        <v>35</v>
      </c>
      <c r="O944" t="s">
        <v>13</v>
      </c>
      <c r="P944" t="str">
        <f t="shared" si="188"/>
        <v>Yes</v>
      </c>
      <c r="Q944" t="str">
        <f t="shared" si="189"/>
        <v>No</v>
      </c>
      <c r="R944" t="str">
        <f t="shared" si="190"/>
        <v>No</v>
      </c>
      <c r="T944" t="s">
        <v>1729</v>
      </c>
      <c r="V944" t="str">
        <f t="shared" si="191"/>
        <v>Intersection</v>
      </c>
      <c r="W944" t="s">
        <v>1730</v>
      </c>
      <c r="X944">
        <v>0</v>
      </c>
      <c r="Y944">
        <v>0</v>
      </c>
      <c r="Z944" t="s">
        <v>81</v>
      </c>
    </row>
    <row r="945" spans="1:26">
      <c r="A945">
        <v>24654</v>
      </c>
      <c r="B945" s="1">
        <v>40414.788888888892</v>
      </c>
      <c r="C945" s="1">
        <f t="shared" si="180"/>
        <v>40179</v>
      </c>
      <c r="D945" s="4">
        <f t="shared" si="181"/>
        <v>0.64722222222222225</v>
      </c>
      <c r="E945" s="3">
        <f t="shared" si="182"/>
        <v>2010</v>
      </c>
      <c r="F945" s="3">
        <f t="shared" si="183"/>
        <v>8</v>
      </c>
      <c r="G945" s="3">
        <f t="shared" si="184"/>
        <v>24</v>
      </c>
      <c r="H945" s="3">
        <f t="shared" si="185"/>
        <v>18</v>
      </c>
      <c r="I945" s="3">
        <f t="shared" si="186"/>
        <v>56</v>
      </c>
      <c r="J945" s="3">
        <f t="shared" si="187"/>
        <v>3</v>
      </c>
      <c r="K945" s="3" t="str">
        <f>IF(AND(D945&gt;='Season Lookup'!$D$15,D945&lt;'Season Lookup'!$D$16),"Spring",IF(AND(D945&gt;='Season Lookup'!$D$16,D945&lt;'Season Lookup'!$D$17),"Summer",IF(AND(D945&gt;='Season Lookup'!$D$17,D945&lt;'Season Lookup'!$D$18),"Fall",IF(OR(D945&gt;='Season Lookup'!$D$18,D945&lt;'Season Lookup'!$D$15),"Winter"))))</f>
        <v>Summer</v>
      </c>
      <c r="L945" s="3" t="str">
        <f>VLOOKUP(F945,'Season Lookup'!$A$1:$B$13,2,0)</f>
        <v>Summer</v>
      </c>
      <c r="M945" t="s">
        <v>73</v>
      </c>
      <c r="N945" t="s">
        <v>13</v>
      </c>
      <c r="O945" t="s">
        <v>13</v>
      </c>
      <c r="P945" t="str">
        <f t="shared" si="188"/>
        <v>Yes</v>
      </c>
      <c r="Q945" t="str">
        <f t="shared" si="189"/>
        <v>No</v>
      </c>
      <c r="R945" t="str">
        <f t="shared" si="190"/>
        <v>No</v>
      </c>
      <c r="S945">
        <v>748</v>
      </c>
      <c r="T945" t="s">
        <v>203</v>
      </c>
      <c r="V945" t="str">
        <f t="shared" si="191"/>
        <v>Non Intersection</v>
      </c>
      <c r="W945" t="s">
        <v>1731</v>
      </c>
      <c r="X945">
        <v>42.358068000000003</v>
      </c>
      <c r="Y945">
        <v>-71.114272999999997</v>
      </c>
      <c r="Z945" t="s">
        <v>1732</v>
      </c>
    </row>
    <row r="946" spans="1:26">
      <c r="A946">
        <v>24656</v>
      </c>
      <c r="B946" s="1">
        <v>40414.515266203707</v>
      </c>
      <c r="C946" s="1">
        <f t="shared" si="180"/>
        <v>40179</v>
      </c>
      <c r="D946" s="4">
        <f t="shared" si="181"/>
        <v>0.64722222222222225</v>
      </c>
      <c r="E946" s="3">
        <f t="shared" si="182"/>
        <v>2010</v>
      </c>
      <c r="F946" s="3">
        <f t="shared" si="183"/>
        <v>8</v>
      </c>
      <c r="G946" s="3">
        <f t="shared" si="184"/>
        <v>24</v>
      </c>
      <c r="H946" s="3">
        <f t="shared" si="185"/>
        <v>12</v>
      </c>
      <c r="I946" s="3">
        <f t="shared" si="186"/>
        <v>21</v>
      </c>
      <c r="J946" s="3">
        <f t="shared" si="187"/>
        <v>3</v>
      </c>
      <c r="K946" s="3" t="str">
        <f>IF(AND(D946&gt;='Season Lookup'!$D$15,D946&lt;'Season Lookup'!$D$16),"Spring",IF(AND(D946&gt;='Season Lookup'!$D$16,D946&lt;'Season Lookup'!$D$17),"Summer",IF(AND(D946&gt;='Season Lookup'!$D$17,D946&lt;'Season Lookup'!$D$18),"Fall",IF(OR(D946&gt;='Season Lookup'!$D$18,D946&lt;'Season Lookup'!$D$15),"Winter"))))</f>
        <v>Summer</v>
      </c>
      <c r="L946" s="3" t="str">
        <f>VLOOKUP(F946,'Season Lookup'!$A$1:$B$13,2,0)</f>
        <v>Summer</v>
      </c>
      <c r="M946" t="s">
        <v>73</v>
      </c>
      <c r="N946" t="s">
        <v>13</v>
      </c>
      <c r="O946" t="s">
        <v>13</v>
      </c>
      <c r="P946" t="str">
        <f t="shared" si="188"/>
        <v>Yes</v>
      </c>
      <c r="Q946" t="str">
        <f t="shared" si="189"/>
        <v>No</v>
      </c>
      <c r="R946" t="str">
        <f t="shared" si="190"/>
        <v>No</v>
      </c>
      <c r="T946" t="s">
        <v>1432</v>
      </c>
      <c r="U946" t="s">
        <v>14</v>
      </c>
      <c r="V946" t="str">
        <f t="shared" si="191"/>
        <v>Intersection</v>
      </c>
      <c r="W946" t="s">
        <v>1733</v>
      </c>
      <c r="X946">
        <v>42.378996000000001</v>
      </c>
      <c r="Y946">
        <v>-71.120024000000001</v>
      </c>
      <c r="Z946" t="s">
        <v>1734</v>
      </c>
    </row>
    <row r="947" spans="1:26">
      <c r="A947">
        <v>24660</v>
      </c>
      <c r="B947" s="1">
        <v>40414.9375</v>
      </c>
      <c r="C947" s="1">
        <f t="shared" si="180"/>
        <v>40179</v>
      </c>
      <c r="D947" s="4">
        <f t="shared" si="181"/>
        <v>0.64722222222222225</v>
      </c>
      <c r="E947" s="3">
        <f t="shared" si="182"/>
        <v>2010</v>
      </c>
      <c r="F947" s="3">
        <f t="shared" si="183"/>
        <v>8</v>
      </c>
      <c r="G947" s="3">
        <f t="shared" si="184"/>
        <v>24</v>
      </c>
      <c r="H947" s="3">
        <f t="shared" si="185"/>
        <v>22</v>
      </c>
      <c r="I947" s="3">
        <f t="shared" si="186"/>
        <v>30</v>
      </c>
      <c r="J947" s="3">
        <f t="shared" si="187"/>
        <v>3</v>
      </c>
      <c r="K947" s="3" t="str">
        <f>IF(AND(D947&gt;='Season Lookup'!$D$15,D947&lt;'Season Lookup'!$D$16),"Spring",IF(AND(D947&gt;='Season Lookup'!$D$16,D947&lt;'Season Lookup'!$D$17),"Summer",IF(AND(D947&gt;='Season Lookup'!$D$17,D947&lt;'Season Lookup'!$D$18),"Fall",IF(OR(D947&gt;='Season Lookup'!$D$18,D947&lt;'Season Lookup'!$D$15),"Winter"))))</f>
        <v>Summer</v>
      </c>
      <c r="L947" s="3" t="str">
        <f>VLOOKUP(F947,'Season Lookup'!$A$1:$B$13,2,0)</f>
        <v>Summer</v>
      </c>
      <c r="M947" t="s">
        <v>73</v>
      </c>
      <c r="N947" t="s">
        <v>13</v>
      </c>
      <c r="O947" t="s">
        <v>23</v>
      </c>
      <c r="P947" t="str">
        <f t="shared" si="188"/>
        <v>Yes</v>
      </c>
      <c r="Q947" t="str">
        <f t="shared" si="189"/>
        <v>No</v>
      </c>
      <c r="R947" t="str">
        <f t="shared" si="190"/>
        <v>No</v>
      </c>
      <c r="S947">
        <v>723</v>
      </c>
      <c r="T947" t="s">
        <v>19</v>
      </c>
      <c r="V947" t="str">
        <f t="shared" si="191"/>
        <v>Non Intersection</v>
      </c>
      <c r="W947" t="s">
        <v>1735</v>
      </c>
      <c r="X947">
        <v>42.372247000000002</v>
      </c>
      <c r="Y947">
        <v>-71.088657999999995</v>
      </c>
      <c r="Z947" t="s">
        <v>1736</v>
      </c>
    </row>
    <row r="948" spans="1:26">
      <c r="A948">
        <v>24655</v>
      </c>
      <c r="B948" s="1">
        <v>40415.118043981478</v>
      </c>
      <c r="C948" s="1">
        <f t="shared" si="180"/>
        <v>40179</v>
      </c>
      <c r="D948" s="4">
        <f t="shared" si="181"/>
        <v>0.65</v>
      </c>
      <c r="E948" s="3">
        <f t="shared" si="182"/>
        <v>2010</v>
      </c>
      <c r="F948" s="3">
        <f t="shared" si="183"/>
        <v>8</v>
      </c>
      <c r="G948" s="3">
        <f t="shared" si="184"/>
        <v>25</v>
      </c>
      <c r="H948" s="3">
        <f t="shared" si="185"/>
        <v>2</v>
      </c>
      <c r="I948" s="3">
        <f t="shared" si="186"/>
        <v>49</v>
      </c>
      <c r="J948" s="3">
        <f t="shared" si="187"/>
        <v>4</v>
      </c>
      <c r="K948" s="3" t="str">
        <f>IF(AND(D948&gt;='Season Lookup'!$D$15,D948&lt;'Season Lookup'!$D$16),"Spring",IF(AND(D948&gt;='Season Lookup'!$D$16,D948&lt;'Season Lookup'!$D$17),"Summer",IF(AND(D948&gt;='Season Lookup'!$D$17,D948&lt;'Season Lookup'!$D$18),"Fall",IF(OR(D948&gt;='Season Lookup'!$D$18,D948&lt;'Season Lookup'!$D$15),"Winter"))))</f>
        <v>Summer</v>
      </c>
      <c r="L948" s="3" t="str">
        <f>VLOOKUP(F948,'Season Lookup'!$A$1:$B$13,2,0)</f>
        <v>Summer</v>
      </c>
      <c r="M948" t="s">
        <v>82</v>
      </c>
      <c r="N948" t="s">
        <v>13</v>
      </c>
      <c r="O948" t="s">
        <v>13</v>
      </c>
      <c r="P948" t="str">
        <f t="shared" si="188"/>
        <v>Yes</v>
      </c>
      <c r="Q948" t="str">
        <f t="shared" si="189"/>
        <v>No</v>
      </c>
      <c r="R948" t="str">
        <f t="shared" si="190"/>
        <v>No</v>
      </c>
      <c r="T948" t="s">
        <v>32</v>
      </c>
      <c r="U948" t="s">
        <v>189</v>
      </c>
      <c r="V948" t="str">
        <f t="shared" si="191"/>
        <v>Intersection</v>
      </c>
      <c r="W948" t="s">
        <v>1737</v>
      </c>
      <c r="X948">
        <v>42.363207000000003</v>
      </c>
      <c r="Y948">
        <v>-71.096699999999998</v>
      </c>
      <c r="Z948" t="s">
        <v>1738</v>
      </c>
    </row>
    <row r="949" spans="1:26">
      <c r="A949">
        <v>24657</v>
      </c>
      <c r="B949" s="1">
        <v>40415.489583333336</v>
      </c>
      <c r="C949" s="1">
        <f t="shared" si="180"/>
        <v>40179</v>
      </c>
      <c r="D949" s="4">
        <f t="shared" si="181"/>
        <v>0.65</v>
      </c>
      <c r="E949" s="3">
        <f t="shared" si="182"/>
        <v>2010</v>
      </c>
      <c r="F949" s="3">
        <f t="shared" si="183"/>
        <v>8</v>
      </c>
      <c r="G949" s="3">
        <f t="shared" si="184"/>
        <v>25</v>
      </c>
      <c r="H949" s="3">
        <f t="shared" si="185"/>
        <v>11</v>
      </c>
      <c r="I949" s="3">
        <f t="shared" si="186"/>
        <v>45</v>
      </c>
      <c r="J949" s="3">
        <f t="shared" si="187"/>
        <v>4</v>
      </c>
      <c r="K949" s="3" t="str">
        <f>IF(AND(D949&gt;='Season Lookup'!$D$15,D949&lt;'Season Lookup'!$D$16),"Spring",IF(AND(D949&gt;='Season Lookup'!$D$16,D949&lt;'Season Lookup'!$D$17),"Summer",IF(AND(D949&gt;='Season Lookup'!$D$17,D949&lt;'Season Lookup'!$D$18),"Fall",IF(OR(D949&gt;='Season Lookup'!$D$18,D949&lt;'Season Lookup'!$D$15),"Winter"))))</f>
        <v>Summer</v>
      </c>
      <c r="L949" s="3" t="str">
        <f>VLOOKUP(F949,'Season Lookup'!$A$1:$B$13,2,0)</f>
        <v>Summer</v>
      </c>
      <c r="M949" t="s">
        <v>82</v>
      </c>
      <c r="N949" t="s">
        <v>13</v>
      </c>
      <c r="O949" t="s">
        <v>13</v>
      </c>
      <c r="P949" t="str">
        <f t="shared" si="188"/>
        <v>Yes</v>
      </c>
      <c r="Q949" t="str">
        <f t="shared" si="189"/>
        <v>No</v>
      </c>
      <c r="R949" t="str">
        <f t="shared" si="190"/>
        <v>No</v>
      </c>
      <c r="T949" t="s">
        <v>326</v>
      </c>
      <c r="U949" t="s">
        <v>198</v>
      </c>
      <c r="V949" t="str">
        <f t="shared" si="191"/>
        <v>Intersection</v>
      </c>
      <c r="W949" t="s">
        <v>385</v>
      </c>
      <c r="X949">
        <v>42.372565999999999</v>
      </c>
      <c r="Y949">
        <v>-71.120144999999994</v>
      </c>
      <c r="Z949" t="s">
        <v>386</v>
      </c>
    </row>
    <row r="950" spans="1:26">
      <c r="A950">
        <v>24658</v>
      </c>
      <c r="B950" s="1">
        <v>40415.791655092595</v>
      </c>
      <c r="C950" s="1">
        <f t="shared" si="180"/>
        <v>40179</v>
      </c>
      <c r="D950" s="4">
        <f t="shared" si="181"/>
        <v>0.65</v>
      </c>
      <c r="E950" s="3">
        <f t="shared" si="182"/>
        <v>2010</v>
      </c>
      <c r="F950" s="3">
        <f t="shared" si="183"/>
        <v>8</v>
      </c>
      <c r="G950" s="3">
        <f t="shared" si="184"/>
        <v>25</v>
      </c>
      <c r="H950" s="3">
        <f t="shared" si="185"/>
        <v>18</v>
      </c>
      <c r="I950" s="3">
        <f t="shared" si="186"/>
        <v>59</v>
      </c>
      <c r="J950" s="3">
        <f t="shared" si="187"/>
        <v>4</v>
      </c>
      <c r="K950" s="3" t="str">
        <f>IF(AND(D950&gt;='Season Lookup'!$D$15,D950&lt;'Season Lookup'!$D$16),"Spring",IF(AND(D950&gt;='Season Lookup'!$D$16,D950&lt;'Season Lookup'!$D$17),"Summer",IF(AND(D950&gt;='Season Lookup'!$D$17,D950&lt;'Season Lookup'!$D$18),"Fall",IF(OR(D950&gt;='Season Lookup'!$D$18,D950&lt;'Season Lookup'!$D$15),"Winter"))))</f>
        <v>Summer</v>
      </c>
      <c r="L950" s="3" t="str">
        <f>VLOOKUP(F950,'Season Lookup'!$A$1:$B$13,2,0)</f>
        <v>Summer</v>
      </c>
      <c r="M950" t="s">
        <v>82</v>
      </c>
      <c r="N950" t="s">
        <v>18</v>
      </c>
      <c r="O950" t="s">
        <v>36</v>
      </c>
      <c r="P950" t="str">
        <f t="shared" si="188"/>
        <v>Yes</v>
      </c>
      <c r="Q950" t="str">
        <f t="shared" si="189"/>
        <v>No</v>
      </c>
      <c r="R950" t="str">
        <f t="shared" si="190"/>
        <v>No</v>
      </c>
      <c r="S950">
        <v>575</v>
      </c>
      <c r="T950" t="s">
        <v>203</v>
      </c>
      <c r="V950" t="str">
        <f t="shared" si="191"/>
        <v>Non Intersection</v>
      </c>
      <c r="W950" t="s">
        <v>347</v>
      </c>
      <c r="X950">
        <v>42.354227999999999</v>
      </c>
      <c r="Y950">
        <v>-71.105316000000002</v>
      </c>
      <c r="Z950" t="s">
        <v>348</v>
      </c>
    </row>
    <row r="951" spans="1:26">
      <c r="A951">
        <v>24659</v>
      </c>
      <c r="B951" s="1">
        <v>40415.848611111112</v>
      </c>
      <c r="C951" s="1">
        <f t="shared" si="180"/>
        <v>40179</v>
      </c>
      <c r="D951" s="4">
        <f t="shared" si="181"/>
        <v>0.65</v>
      </c>
      <c r="E951" s="3">
        <f t="shared" si="182"/>
        <v>2010</v>
      </c>
      <c r="F951" s="3">
        <f t="shared" si="183"/>
        <v>8</v>
      </c>
      <c r="G951" s="3">
        <f t="shared" si="184"/>
        <v>25</v>
      </c>
      <c r="H951" s="3">
        <f t="shared" si="185"/>
        <v>20</v>
      </c>
      <c r="I951" s="3">
        <f t="shared" si="186"/>
        <v>22</v>
      </c>
      <c r="J951" s="3">
        <f t="shared" si="187"/>
        <v>4</v>
      </c>
      <c r="K951" s="3" t="str">
        <f>IF(AND(D951&gt;='Season Lookup'!$D$15,D951&lt;'Season Lookup'!$D$16),"Spring",IF(AND(D951&gt;='Season Lookup'!$D$16,D951&lt;'Season Lookup'!$D$17),"Summer",IF(AND(D951&gt;='Season Lookup'!$D$17,D951&lt;'Season Lookup'!$D$18),"Fall",IF(OR(D951&gt;='Season Lookup'!$D$18,D951&lt;'Season Lookup'!$D$15),"Winter"))))</f>
        <v>Summer</v>
      </c>
      <c r="L951" s="3" t="str">
        <f>VLOOKUP(F951,'Season Lookup'!$A$1:$B$13,2,0)</f>
        <v>Summer</v>
      </c>
      <c r="M951" t="s">
        <v>82</v>
      </c>
      <c r="N951" t="s">
        <v>13</v>
      </c>
      <c r="O951" t="s">
        <v>132</v>
      </c>
      <c r="P951" t="str">
        <f t="shared" si="188"/>
        <v>Yes</v>
      </c>
      <c r="Q951" t="str">
        <f t="shared" si="189"/>
        <v>Yes</v>
      </c>
      <c r="R951" t="str">
        <f t="shared" si="190"/>
        <v>No</v>
      </c>
      <c r="T951" t="s">
        <v>19</v>
      </c>
      <c r="U951" t="s">
        <v>1739</v>
      </c>
      <c r="V951" t="str">
        <f t="shared" si="191"/>
        <v>Intersection</v>
      </c>
      <c r="W951" t="s">
        <v>1740</v>
      </c>
      <c r="X951">
        <v>42.372408999999998</v>
      </c>
      <c r="Y951">
        <v>-71.090655999999996</v>
      </c>
      <c r="Z951" t="s">
        <v>1741</v>
      </c>
    </row>
    <row r="952" spans="1:26">
      <c r="A952">
        <v>24664</v>
      </c>
      <c r="B952" s="1">
        <v>40415.34375</v>
      </c>
      <c r="C952" s="1">
        <f t="shared" si="180"/>
        <v>40179</v>
      </c>
      <c r="D952" s="4">
        <f t="shared" si="181"/>
        <v>0.65</v>
      </c>
      <c r="E952" s="3">
        <f t="shared" si="182"/>
        <v>2010</v>
      </c>
      <c r="F952" s="3">
        <f t="shared" si="183"/>
        <v>8</v>
      </c>
      <c r="G952" s="3">
        <f t="shared" si="184"/>
        <v>25</v>
      </c>
      <c r="H952" s="3">
        <f t="shared" si="185"/>
        <v>8</v>
      </c>
      <c r="I952" s="3">
        <f t="shared" si="186"/>
        <v>15</v>
      </c>
      <c r="J952" s="3">
        <f t="shared" si="187"/>
        <v>4</v>
      </c>
      <c r="K952" s="3" t="str">
        <f>IF(AND(D952&gt;='Season Lookup'!$D$15,D952&lt;'Season Lookup'!$D$16),"Spring",IF(AND(D952&gt;='Season Lookup'!$D$16,D952&lt;'Season Lookup'!$D$17),"Summer",IF(AND(D952&gt;='Season Lookup'!$D$17,D952&lt;'Season Lookup'!$D$18),"Fall",IF(OR(D952&gt;='Season Lookup'!$D$18,D952&lt;'Season Lookup'!$D$15),"Winter"))))</f>
        <v>Summer</v>
      </c>
      <c r="L952" s="3" t="str">
        <f>VLOOKUP(F952,'Season Lookup'!$A$1:$B$13,2,0)</f>
        <v>Summer</v>
      </c>
      <c r="M952" t="s">
        <v>82</v>
      </c>
      <c r="N952" t="s">
        <v>13</v>
      </c>
      <c r="O952" t="s">
        <v>13</v>
      </c>
      <c r="P952" t="str">
        <f t="shared" si="188"/>
        <v>Yes</v>
      </c>
      <c r="Q952" t="str">
        <f t="shared" si="189"/>
        <v>No</v>
      </c>
      <c r="R952" t="str">
        <f t="shared" si="190"/>
        <v>No</v>
      </c>
      <c r="T952" t="s">
        <v>14</v>
      </c>
      <c r="U952" t="s">
        <v>1742</v>
      </c>
      <c r="V952" t="str">
        <f t="shared" si="191"/>
        <v>Intersection</v>
      </c>
      <c r="W952" t="s">
        <v>1743</v>
      </c>
      <c r="X952">
        <v>42.372211</v>
      </c>
      <c r="Y952">
        <v>-71.115587000000005</v>
      </c>
      <c r="Z952" t="s">
        <v>1744</v>
      </c>
    </row>
    <row r="953" spans="1:26">
      <c r="A953">
        <v>24666</v>
      </c>
      <c r="B953" s="1">
        <v>40415.625</v>
      </c>
      <c r="C953" s="1">
        <f t="shared" si="180"/>
        <v>40179</v>
      </c>
      <c r="D953" s="4">
        <f t="shared" si="181"/>
        <v>0.65</v>
      </c>
      <c r="E953" s="3">
        <f t="shared" si="182"/>
        <v>2010</v>
      </c>
      <c r="F953" s="3">
        <f t="shared" si="183"/>
        <v>8</v>
      </c>
      <c r="G953" s="3">
        <f t="shared" si="184"/>
        <v>25</v>
      </c>
      <c r="H953" s="3">
        <f t="shared" si="185"/>
        <v>15</v>
      </c>
      <c r="I953" s="3">
        <f t="shared" si="186"/>
        <v>0</v>
      </c>
      <c r="J953" s="3">
        <f t="shared" si="187"/>
        <v>4</v>
      </c>
      <c r="K953" s="3" t="str">
        <f>IF(AND(D953&gt;='Season Lookup'!$D$15,D953&lt;'Season Lookup'!$D$16),"Spring",IF(AND(D953&gt;='Season Lookup'!$D$16,D953&lt;'Season Lookup'!$D$17),"Summer",IF(AND(D953&gt;='Season Lookup'!$D$17,D953&lt;'Season Lookup'!$D$18),"Fall",IF(OR(D953&gt;='Season Lookup'!$D$18,D953&lt;'Season Lookup'!$D$15),"Winter"))))</f>
        <v>Summer</v>
      </c>
      <c r="L953" s="3" t="str">
        <f>VLOOKUP(F953,'Season Lookup'!$A$1:$B$13,2,0)</f>
        <v>Summer</v>
      </c>
      <c r="M953" t="s">
        <v>82</v>
      </c>
      <c r="N953" t="s">
        <v>13</v>
      </c>
      <c r="O953" t="s">
        <v>13</v>
      </c>
      <c r="P953" t="str">
        <f t="shared" si="188"/>
        <v>Yes</v>
      </c>
      <c r="Q953" t="str">
        <f t="shared" si="189"/>
        <v>No</v>
      </c>
      <c r="R953" t="str">
        <f t="shared" si="190"/>
        <v>No</v>
      </c>
      <c r="T953" t="s">
        <v>238</v>
      </c>
      <c r="V953" t="str">
        <f t="shared" si="191"/>
        <v>Intersection</v>
      </c>
      <c r="W953" t="s">
        <v>239</v>
      </c>
      <c r="X953">
        <v>0</v>
      </c>
      <c r="Y953">
        <v>0</v>
      </c>
      <c r="Z953" t="s">
        <v>81</v>
      </c>
    </row>
    <row r="954" spans="1:26">
      <c r="A954">
        <v>24667</v>
      </c>
      <c r="B954" s="1">
        <v>40415.645833333336</v>
      </c>
      <c r="C954" s="1">
        <f t="shared" si="180"/>
        <v>40179</v>
      </c>
      <c r="D954" s="4">
        <f t="shared" si="181"/>
        <v>0.65</v>
      </c>
      <c r="E954" s="3">
        <f t="shared" si="182"/>
        <v>2010</v>
      </c>
      <c r="F954" s="3">
        <f t="shared" si="183"/>
        <v>8</v>
      </c>
      <c r="G954" s="3">
        <f t="shared" si="184"/>
        <v>25</v>
      </c>
      <c r="H954" s="3">
        <f t="shared" si="185"/>
        <v>15</v>
      </c>
      <c r="I954" s="3">
        <f t="shared" si="186"/>
        <v>30</v>
      </c>
      <c r="J954" s="3">
        <f t="shared" si="187"/>
        <v>4</v>
      </c>
      <c r="K954" s="3" t="str">
        <f>IF(AND(D954&gt;='Season Lookup'!$D$15,D954&lt;'Season Lookup'!$D$16),"Spring",IF(AND(D954&gt;='Season Lookup'!$D$16,D954&lt;'Season Lookup'!$D$17),"Summer",IF(AND(D954&gt;='Season Lookup'!$D$17,D954&lt;'Season Lookup'!$D$18),"Fall",IF(OR(D954&gt;='Season Lookup'!$D$18,D954&lt;'Season Lookup'!$D$15),"Winter"))))</f>
        <v>Summer</v>
      </c>
      <c r="L954" s="3" t="str">
        <f>VLOOKUP(F954,'Season Lookup'!$A$1:$B$13,2,0)</f>
        <v>Summer</v>
      </c>
      <c r="M954" t="s">
        <v>82</v>
      </c>
      <c r="N954" t="s">
        <v>13</v>
      </c>
      <c r="O954" t="s">
        <v>13</v>
      </c>
      <c r="P954" t="str">
        <f t="shared" si="188"/>
        <v>Yes</v>
      </c>
      <c r="Q954" t="str">
        <f t="shared" si="189"/>
        <v>No</v>
      </c>
      <c r="R954" t="str">
        <f t="shared" si="190"/>
        <v>No</v>
      </c>
      <c r="T954" t="s">
        <v>186</v>
      </c>
      <c r="U954" t="s">
        <v>988</v>
      </c>
      <c r="V954" t="str">
        <f t="shared" si="191"/>
        <v>Intersection</v>
      </c>
      <c r="W954" t="s">
        <v>1674</v>
      </c>
      <c r="X954">
        <v>42.380394000000003</v>
      </c>
      <c r="Y954">
        <v>-71.127504000000002</v>
      </c>
      <c r="Z954" t="s">
        <v>1675</v>
      </c>
    </row>
    <row r="955" spans="1:26">
      <c r="A955">
        <v>24668</v>
      </c>
      <c r="B955" s="1">
        <v>40415.958333333336</v>
      </c>
      <c r="C955" s="1">
        <f t="shared" si="180"/>
        <v>40179</v>
      </c>
      <c r="D955" s="4">
        <f t="shared" si="181"/>
        <v>0.65</v>
      </c>
      <c r="E955" s="3">
        <f t="shared" si="182"/>
        <v>2010</v>
      </c>
      <c r="F955" s="3">
        <f t="shared" si="183"/>
        <v>8</v>
      </c>
      <c r="G955" s="3">
        <f t="shared" si="184"/>
        <v>25</v>
      </c>
      <c r="H955" s="3">
        <f t="shared" si="185"/>
        <v>23</v>
      </c>
      <c r="I955" s="3">
        <f t="shared" si="186"/>
        <v>0</v>
      </c>
      <c r="J955" s="3">
        <f t="shared" si="187"/>
        <v>4</v>
      </c>
      <c r="K955" s="3" t="str">
        <f>IF(AND(D955&gt;='Season Lookup'!$D$15,D955&lt;'Season Lookup'!$D$16),"Spring",IF(AND(D955&gt;='Season Lookup'!$D$16,D955&lt;'Season Lookup'!$D$17),"Summer",IF(AND(D955&gt;='Season Lookup'!$D$17,D955&lt;'Season Lookup'!$D$18),"Fall",IF(OR(D955&gt;='Season Lookup'!$D$18,D955&lt;'Season Lookup'!$D$15),"Winter"))))</f>
        <v>Summer</v>
      </c>
      <c r="L955" s="3" t="str">
        <f>VLOOKUP(F955,'Season Lookup'!$A$1:$B$13,2,0)</f>
        <v>Summer</v>
      </c>
      <c r="M955" t="s">
        <v>82</v>
      </c>
      <c r="N955" t="s">
        <v>13</v>
      </c>
      <c r="O955" t="s">
        <v>13</v>
      </c>
      <c r="P955" t="str">
        <f t="shared" si="188"/>
        <v>Yes</v>
      </c>
      <c r="Q955" t="str">
        <f t="shared" si="189"/>
        <v>No</v>
      </c>
      <c r="R955" t="str">
        <f t="shared" si="190"/>
        <v>No</v>
      </c>
      <c r="S955">
        <v>12</v>
      </c>
      <c r="T955" t="s">
        <v>1745</v>
      </c>
      <c r="V955" t="str">
        <f t="shared" si="191"/>
        <v>Non Intersection</v>
      </c>
      <c r="W955" t="s">
        <v>1746</v>
      </c>
      <c r="X955">
        <v>42.383254999999998</v>
      </c>
      <c r="Y955">
        <v>-71.125478999999999</v>
      </c>
      <c r="Z955" t="s">
        <v>1747</v>
      </c>
    </row>
    <row r="956" spans="1:26">
      <c r="A956">
        <v>24669</v>
      </c>
      <c r="B956" s="1">
        <v>40416.5</v>
      </c>
      <c r="C956" s="1">
        <f t="shared" si="180"/>
        <v>40179</v>
      </c>
      <c r="D956" s="4">
        <f t="shared" si="181"/>
        <v>0.65277777777777779</v>
      </c>
      <c r="E956" s="3">
        <f t="shared" si="182"/>
        <v>2010</v>
      </c>
      <c r="F956" s="3">
        <f t="shared" si="183"/>
        <v>8</v>
      </c>
      <c r="G956" s="3">
        <f t="shared" si="184"/>
        <v>26</v>
      </c>
      <c r="H956" s="3">
        <f t="shared" si="185"/>
        <v>12</v>
      </c>
      <c r="I956" s="3">
        <f t="shared" si="186"/>
        <v>0</v>
      </c>
      <c r="J956" s="3">
        <f t="shared" si="187"/>
        <v>5</v>
      </c>
      <c r="K956" s="3" t="str">
        <f>IF(AND(D956&gt;='Season Lookup'!$D$15,D956&lt;'Season Lookup'!$D$16),"Spring",IF(AND(D956&gt;='Season Lookup'!$D$16,D956&lt;'Season Lookup'!$D$17),"Summer",IF(AND(D956&gt;='Season Lookup'!$D$17,D956&lt;'Season Lookup'!$D$18),"Fall",IF(OR(D956&gt;='Season Lookup'!$D$18,D956&lt;'Season Lookup'!$D$15),"Winter"))))</f>
        <v>Summer</v>
      </c>
      <c r="L956" s="3" t="str">
        <f>VLOOKUP(F956,'Season Lookup'!$A$1:$B$13,2,0)</f>
        <v>Summer</v>
      </c>
      <c r="M956" t="s">
        <v>78</v>
      </c>
      <c r="N956" t="s">
        <v>13</v>
      </c>
      <c r="O956" t="s">
        <v>23</v>
      </c>
      <c r="P956" t="str">
        <f t="shared" si="188"/>
        <v>Yes</v>
      </c>
      <c r="Q956" t="str">
        <f t="shared" si="189"/>
        <v>No</v>
      </c>
      <c r="R956" t="str">
        <f t="shared" si="190"/>
        <v>No</v>
      </c>
      <c r="S956">
        <v>808</v>
      </c>
      <c r="T956" t="s">
        <v>203</v>
      </c>
      <c r="V956" t="str">
        <f t="shared" si="191"/>
        <v>Non Intersection</v>
      </c>
      <c r="W956" t="s">
        <v>1748</v>
      </c>
      <c r="X956">
        <v>42.360692999999998</v>
      </c>
      <c r="Y956">
        <v>-71.115170000000006</v>
      </c>
      <c r="Z956" t="s">
        <v>1749</v>
      </c>
    </row>
    <row r="957" spans="1:26">
      <c r="A957">
        <v>24670</v>
      </c>
      <c r="B957" s="1">
        <v>40416.613182870373</v>
      </c>
      <c r="C957" s="1">
        <f t="shared" si="180"/>
        <v>40179</v>
      </c>
      <c r="D957" s="4">
        <f t="shared" si="181"/>
        <v>0.65277777777777779</v>
      </c>
      <c r="E957" s="3">
        <f t="shared" si="182"/>
        <v>2010</v>
      </c>
      <c r="F957" s="3">
        <f t="shared" si="183"/>
        <v>8</v>
      </c>
      <c r="G957" s="3">
        <f t="shared" si="184"/>
        <v>26</v>
      </c>
      <c r="H957" s="3">
        <f t="shared" si="185"/>
        <v>14</v>
      </c>
      <c r="I957" s="3">
        <f t="shared" si="186"/>
        <v>42</v>
      </c>
      <c r="J957" s="3">
        <f t="shared" si="187"/>
        <v>5</v>
      </c>
      <c r="K957" s="3" t="str">
        <f>IF(AND(D957&gt;='Season Lookup'!$D$15,D957&lt;'Season Lookup'!$D$16),"Spring",IF(AND(D957&gt;='Season Lookup'!$D$16,D957&lt;'Season Lookup'!$D$17),"Summer",IF(AND(D957&gt;='Season Lookup'!$D$17,D957&lt;'Season Lookup'!$D$18),"Fall",IF(OR(D957&gt;='Season Lookup'!$D$18,D957&lt;'Season Lookup'!$D$15),"Winter"))))</f>
        <v>Summer</v>
      </c>
      <c r="L957" s="3" t="str">
        <f>VLOOKUP(F957,'Season Lookup'!$A$1:$B$13,2,0)</f>
        <v>Summer</v>
      </c>
      <c r="M957" t="s">
        <v>78</v>
      </c>
      <c r="N957" t="s">
        <v>13</v>
      </c>
      <c r="O957" t="s">
        <v>132</v>
      </c>
      <c r="P957" t="str">
        <f t="shared" si="188"/>
        <v>Yes</v>
      </c>
      <c r="Q957" t="str">
        <f t="shared" si="189"/>
        <v>Yes</v>
      </c>
      <c r="R957" t="str">
        <f t="shared" si="190"/>
        <v>No</v>
      </c>
      <c r="T957" t="s">
        <v>134</v>
      </c>
      <c r="U957" t="s">
        <v>19</v>
      </c>
      <c r="V957" t="str">
        <f t="shared" si="191"/>
        <v>Intersection</v>
      </c>
      <c r="W957" t="s">
        <v>426</v>
      </c>
      <c r="X957">
        <v>42.375473999999997</v>
      </c>
      <c r="Y957">
        <v>-71.114321000000004</v>
      </c>
      <c r="Z957" t="s">
        <v>151</v>
      </c>
    </row>
    <row r="958" spans="1:26">
      <c r="A958">
        <v>24671</v>
      </c>
      <c r="B958" s="1">
        <v>40416.618043981478</v>
      </c>
      <c r="C958" s="1">
        <f t="shared" si="180"/>
        <v>40179</v>
      </c>
      <c r="D958" s="4">
        <f t="shared" si="181"/>
        <v>0.65277777777777779</v>
      </c>
      <c r="E958" s="3">
        <f t="shared" si="182"/>
        <v>2010</v>
      </c>
      <c r="F958" s="3">
        <f t="shared" si="183"/>
        <v>8</v>
      </c>
      <c r="G958" s="3">
        <f t="shared" si="184"/>
        <v>26</v>
      </c>
      <c r="H958" s="3">
        <f t="shared" si="185"/>
        <v>14</v>
      </c>
      <c r="I958" s="3">
        <f t="shared" si="186"/>
        <v>49</v>
      </c>
      <c r="J958" s="3">
        <f t="shared" si="187"/>
        <v>5</v>
      </c>
      <c r="K958" s="3" t="str">
        <f>IF(AND(D958&gt;='Season Lookup'!$D$15,D958&lt;'Season Lookup'!$D$16),"Spring",IF(AND(D958&gt;='Season Lookup'!$D$16,D958&lt;'Season Lookup'!$D$17),"Summer",IF(AND(D958&gt;='Season Lookup'!$D$17,D958&lt;'Season Lookup'!$D$18),"Fall",IF(OR(D958&gt;='Season Lookup'!$D$18,D958&lt;'Season Lookup'!$D$15),"Winter"))))</f>
        <v>Summer</v>
      </c>
      <c r="L958" s="3" t="str">
        <f>VLOOKUP(F958,'Season Lookup'!$A$1:$B$13,2,0)</f>
        <v>Summer</v>
      </c>
      <c r="M958" t="s">
        <v>78</v>
      </c>
      <c r="N958" t="s">
        <v>13</v>
      </c>
      <c r="O958" t="s">
        <v>13</v>
      </c>
      <c r="P958" t="str">
        <f t="shared" si="188"/>
        <v>Yes</v>
      </c>
      <c r="Q958" t="str">
        <f t="shared" si="189"/>
        <v>No</v>
      </c>
      <c r="R958" t="str">
        <f t="shared" si="190"/>
        <v>No</v>
      </c>
      <c r="T958" t="s">
        <v>97</v>
      </c>
      <c r="U958" t="s">
        <v>14</v>
      </c>
      <c r="V958" t="str">
        <f t="shared" si="191"/>
        <v>Intersection</v>
      </c>
      <c r="W958" t="s">
        <v>98</v>
      </c>
      <c r="X958">
        <v>42.374070000000003</v>
      </c>
      <c r="Y958">
        <v>-71.118838999999994</v>
      </c>
      <c r="Z958" t="s">
        <v>99</v>
      </c>
    </row>
    <row r="959" spans="1:26">
      <c r="A959">
        <v>24672</v>
      </c>
      <c r="B959" s="1">
        <v>40416.770833333336</v>
      </c>
      <c r="C959" s="1">
        <f t="shared" si="180"/>
        <v>40179</v>
      </c>
      <c r="D959" s="4">
        <f t="shared" si="181"/>
        <v>0.65277777777777779</v>
      </c>
      <c r="E959" s="3">
        <f t="shared" si="182"/>
        <v>2010</v>
      </c>
      <c r="F959" s="3">
        <f t="shared" si="183"/>
        <v>8</v>
      </c>
      <c r="G959" s="3">
        <f t="shared" si="184"/>
        <v>26</v>
      </c>
      <c r="H959" s="3">
        <f t="shared" si="185"/>
        <v>18</v>
      </c>
      <c r="I959" s="3">
        <f t="shared" si="186"/>
        <v>30</v>
      </c>
      <c r="J959" s="3">
        <f t="shared" si="187"/>
        <v>5</v>
      </c>
      <c r="K959" s="3" t="str">
        <f>IF(AND(D959&gt;='Season Lookup'!$D$15,D959&lt;'Season Lookup'!$D$16),"Spring",IF(AND(D959&gt;='Season Lookup'!$D$16,D959&lt;'Season Lookup'!$D$17),"Summer",IF(AND(D959&gt;='Season Lookup'!$D$17,D959&lt;'Season Lookup'!$D$18),"Fall",IF(OR(D959&gt;='Season Lookup'!$D$18,D959&lt;'Season Lookup'!$D$15),"Winter"))))</f>
        <v>Summer</v>
      </c>
      <c r="L959" s="3" t="str">
        <f>VLOOKUP(F959,'Season Lookup'!$A$1:$B$13,2,0)</f>
        <v>Summer</v>
      </c>
      <c r="M959" t="s">
        <v>78</v>
      </c>
      <c r="N959" t="s">
        <v>13</v>
      </c>
      <c r="O959" t="s">
        <v>23</v>
      </c>
      <c r="P959" t="str">
        <f t="shared" si="188"/>
        <v>Yes</v>
      </c>
      <c r="Q959" t="str">
        <f t="shared" si="189"/>
        <v>No</v>
      </c>
      <c r="R959" t="str">
        <f t="shared" si="190"/>
        <v>No</v>
      </c>
      <c r="S959">
        <v>38</v>
      </c>
      <c r="T959" t="s">
        <v>942</v>
      </c>
      <c r="V959" t="str">
        <f t="shared" si="191"/>
        <v>Non Intersection</v>
      </c>
      <c r="W959" t="s">
        <v>1750</v>
      </c>
      <c r="X959">
        <v>42.370426000000002</v>
      </c>
      <c r="Y959">
        <v>-71.101354999999998</v>
      </c>
      <c r="Z959" t="s">
        <v>1751</v>
      </c>
    </row>
    <row r="960" spans="1:26">
      <c r="A960">
        <v>24673</v>
      </c>
      <c r="B960" s="1">
        <v>40416.895833333336</v>
      </c>
      <c r="C960" s="1">
        <f t="shared" si="180"/>
        <v>40179</v>
      </c>
      <c r="D960" s="4">
        <f t="shared" si="181"/>
        <v>0.65277777777777779</v>
      </c>
      <c r="E960" s="3">
        <f t="shared" si="182"/>
        <v>2010</v>
      </c>
      <c r="F960" s="3">
        <f t="shared" si="183"/>
        <v>8</v>
      </c>
      <c r="G960" s="3">
        <f t="shared" si="184"/>
        <v>26</v>
      </c>
      <c r="H960" s="3">
        <f t="shared" si="185"/>
        <v>21</v>
      </c>
      <c r="I960" s="3">
        <f t="shared" si="186"/>
        <v>30</v>
      </c>
      <c r="J960" s="3">
        <f t="shared" si="187"/>
        <v>5</v>
      </c>
      <c r="K960" s="3" t="str">
        <f>IF(AND(D960&gt;='Season Lookup'!$D$15,D960&lt;'Season Lookup'!$D$16),"Spring",IF(AND(D960&gt;='Season Lookup'!$D$16,D960&lt;'Season Lookup'!$D$17),"Summer",IF(AND(D960&gt;='Season Lookup'!$D$17,D960&lt;'Season Lookup'!$D$18),"Fall",IF(OR(D960&gt;='Season Lookup'!$D$18,D960&lt;'Season Lookup'!$D$15),"Winter"))))</f>
        <v>Summer</v>
      </c>
      <c r="L960" s="3" t="str">
        <f>VLOOKUP(F960,'Season Lookup'!$A$1:$B$13,2,0)</f>
        <v>Summer</v>
      </c>
      <c r="M960" t="s">
        <v>78</v>
      </c>
      <c r="N960" t="s">
        <v>13</v>
      </c>
      <c r="O960" t="s">
        <v>36</v>
      </c>
      <c r="P960" t="str">
        <f t="shared" si="188"/>
        <v>Yes</v>
      </c>
      <c r="Q960" t="str">
        <f t="shared" si="189"/>
        <v>No</v>
      </c>
      <c r="R960" t="str">
        <f t="shared" si="190"/>
        <v>No</v>
      </c>
      <c r="S960">
        <v>36</v>
      </c>
      <c r="T960" t="s">
        <v>1752</v>
      </c>
      <c r="V960" t="str">
        <f t="shared" si="191"/>
        <v>Non Intersection</v>
      </c>
      <c r="W960" t="s">
        <v>1753</v>
      </c>
      <c r="X960">
        <v>42.394503999999998</v>
      </c>
      <c r="Y960">
        <v>-71.143817999999996</v>
      </c>
      <c r="Z960" t="s">
        <v>1754</v>
      </c>
    </row>
    <row r="961" spans="1:26">
      <c r="A961">
        <v>24675</v>
      </c>
      <c r="B961" s="1">
        <v>40416.618043981478</v>
      </c>
      <c r="C961" s="1">
        <f t="shared" si="180"/>
        <v>40179</v>
      </c>
      <c r="D961" s="4">
        <f t="shared" si="181"/>
        <v>0.65277777777777779</v>
      </c>
      <c r="E961" s="3">
        <f t="shared" si="182"/>
        <v>2010</v>
      </c>
      <c r="F961" s="3">
        <f t="shared" si="183"/>
        <v>8</v>
      </c>
      <c r="G961" s="3">
        <f t="shared" si="184"/>
        <v>26</v>
      </c>
      <c r="H961" s="3">
        <f t="shared" si="185"/>
        <v>14</v>
      </c>
      <c r="I961" s="3">
        <f t="shared" si="186"/>
        <v>49</v>
      </c>
      <c r="J961" s="3">
        <f t="shared" si="187"/>
        <v>5</v>
      </c>
      <c r="K961" s="3" t="str">
        <f>IF(AND(D961&gt;='Season Lookup'!$D$15,D961&lt;'Season Lookup'!$D$16),"Spring",IF(AND(D961&gt;='Season Lookup'!$D$16,D961&lt;'Season Lookup'!$D$17),"Summer",IF(AND(D961&gt;='Season Lookup'!$D$17,D961&lt;'Season Lookup'!$D$18),"Fall",IF(OR(D961&gt;='Season Lookup'!$D$18,D961&lt;'Season Lookup'!$D$15),"Winter"))))</f>
        <v>Summer</v>
      </c>
      <c r="L961" s="3" t="str">
        <f>VLOOKUP(F961,'Season Lookup'!$A$1:$B$13,2,0)</f>
        <v>Summer</v>
      </c>
      <c r="M961" t="s">
        <v>78</v>
      </c>
      <c r="N961" t="s">
        <v>13</v>
      </c>
      <c r="O961" t="s">
        <v>132</v>
      </c>
      <c r="P961" t="str">
        <f t="shared" si="188"/>
        <v>Yes</v>
      </c>
      <c r="Q961" t="str">
        <f t="shared" si="189"/>
        <v>Yes</v>
      </c>
      <c r="R961" t="str">
        <f t="shared" si="190"/>
        <v>No</v>
      </c>
      <c r="T961" t="s">
        <v>104</v>
      </c>
      <c r="U961" t="s">
        <v>1755</v>
      </c>
      <c r="V961" t="str">
        <f t="shared" si="191"/>
        <v>Intersection</v>
      </c>
      <c r="W961" t="s">
        <v>1756</v>
      </c>
      <c r="X961">
        <v>42.369399000000001</v>
      </c>
      <c r="Y961">
        <v>-71.103390000000005</v>
      </c>
      <c r="Z961" t="s">
        <v>1757</v>
      </c>
    </row>
    <row r="962" spans="1:26">
      <c r="A962">
        <v>24676</v>
      </c>
      <c r="B962" s="1">
        <v>40417.010405092595</v>
      </c>
      <c r="C962" s="1">
        <f t="shared" si="180"/>
        <v>40179</v>
      </c>
      <c r="D962" s="4">
        <f t="shared" si="181"/>
        <v>0.65555555555555556</v>
      </c>
      <c r="E962" s="3">
        <f t="shared" si="182"/>
        <v>2010</v>
      </c>
      <c r="F962" s="3">
        <f t="shared" si="183"/>
        <v>8</v>
      </c>
      <c r="G962" s="3">
        <f t="shared" si="184"/>
        <v>27</v>
      </c>
      <c r="H962" s="3">
        <f t="shared" si="185"/>
        <v>0</v>
      </c>
      <c r="I962" s="3">
        <f t="shared" si="186"/>
        <v>14</v>
      </c>
      <c r="J962" s="3">
        <f t="shared" si="187"/>
        <v>6</v>
      </c>
      <c r="K962" s="3" t="str">
        <f>IF(AND(D962&gt;='Season Lookup'!$D$15,D962&lt;'Season Lookup'!$D$16),"Spring",IF(AND(D962&gt;='Season Lookup'!$D$16,D962&lt;'Season Lookup'!$D$17),"Summer",IF(AND(D962&gt;='Season Lookup'!$D$17,D962&lt;'Season Lookup'!$D$18),"Fall",IF(OR(D962&gt;='Season Lookup'!$D$18,D962&lt;'Season Lookup'!$D$15),"Winter"))))</f>
        <v>Summer</v>
      </c>
      <c r="L962" s="3" t="str">
        <f>VLOOKUP(F962,'Season Lookup'!$A$1:$B$13,2,0)</f>
        <v>Summer</v>
      </c>
      <c r="M962" t="s">
        <v>12</v>
      </c>
      <c r="N962" t="s">
        <v>13</v>
      </c>
      <c r="O962" t="s">
        <v>23</v>
      </c>
      <c r="P962" t="str">
        <f t="shared" si="188"/>
        <v>Yes</v>
      </c>
      <c r="Q962" t="str">
        <f t="shared" si="189"/>
        <v>No</v>
      </c>
      <c r="R962" t="str">
        <f t="shared" si="190"/>
        <v>No</v>
      </c>
      <c r="S962">
        <v>575</v>
      </c>
      <c r="T962" t="s">
        <v>203</v>
      </c>
      <c r="V962" t="str">
        <f t="shared" si="191"/>
        <v>Non Intersection</v>
      </c>
      <c r="W962" t="s">
        <v>347</v>
      </c>
      <c r="X962">
        <v>42.354227999999999</v>
      </c>
      <c r="Y962">
        <v>-71.105316000000002</v>
      </c>
      <c r="Z962" t="s">
        <v>348</v>
      </c>
    </row>
    <row r="963" spans="1:26">
      <c r="A963">
        <v>24677</v>
      </c>
      <c r="B963" s="1">
        <v>40417.395833333336</v>
      </c>
      <c r="C963" s="1">
        <f t="shared" si="180"/>
        <v>40179</v>
      </c>
      <c r="D963" s="4">
        <f t="shared" si="181"/>
        <v>0.65555555555555556</v>
      </c>
      <c r="E963" s="3">
        <f t="shared" si="182"/>
        <v>2010</v>
      </c>
      <c r="F963" s="3">
        <f t="shared" si="183"/>
        <v>8</v>
      </c>
      <c r="G963" s="3">
        <f t="shared" si="184"/>
        <v>27</v>
      </c>
      <c r="H963" s="3">
        <f t="shared" si="185"/>
        <v>9</v>
      </c>
      <c r="I963" s="3">
        <f t="shared" si="186"/>
        <v>30</v>
      </c>
      <c r="J963" s="3">
        <f t="shared" si="187"/>
        <v>6</v>
      </c>
      <c r="K963" s="3" t="str">
        <f>IF(AND(D963&gt;='Season Lookup'!$D$15,D963&lt;'Season Lookup'!$D$16),"Spring",IF(AND(D963&gt;='Season Lookup'!$D$16,D963&lt;'Season Lookup'!$D$17),"Summer",IF(AND(D963&gt;='Season Lookup'!$D$17,D963&lt;'Season Lookup'!$D$18),"Fall",IF(OR(D963&gt;='Season Lookup'!$D$18,D963&lt;'Season Lookup'!$D$15),"Winter"))))</f>
        <v>Summer</v>
      </c>
      <c r="L963" s="3" t="str">
        <f>VLOOKUP(F963,'Season Lookup'!$A$1:$B$13,2,0)</f>
        <v>Summer</v>
      </c>
      <c r="M963" t="s">
        <v>12</v>
      </c>
      <c r="N963" t="s">
        <v>13</v>
      </c>
      <c r="O963" t="s">
        <v>13</v>
      </c>
      <c r="P963" t="str">
        <f t="shared" si="188"/>
        <v>Yes</v>
      </c>
      <c r="Q963" t="str">
        <f t="shared" si="189"/>
        <v>No</v>
      </c>
      <c r="R963" t="str">
        <f t="shared" si="190"/>
        <v>No</v>
      </c>
      <c r="T963" t="s">
        <v>61</v>
      </c>
      <c r="U963" t="s">
        <v>60</v>
      </c>
      <c r="V963" t="str">
        <f t="shared" si="191"/>
        <v>Intersection</v>
      </c>
      <c r="W963" t="s">
        <v>1758</v>
      </c>
      <c r="X963">
        <v>42.365878000000002</v>
      </c>
      <c r="Y963">
        <v>-71.078034000000002</v>
      </c>
      <c r="Z963" t="s">
        <v>63</v>
      </c>
    </row>
    <row r="964" spans="1:26">
      <c r="A964">
        <v>24678</v>
      </c>
      <c r="B964" s="1">
        <v>40417.504861111112</v>
      </c>
      <c r="C964" s="1">
        <f t="shared" si="180"/>
        <v>40179</v>
      </c>
      <c r="D964" s="4">
        <f t="shared" si="181"/>
        <v>0.65555555555555556</v>
      </c>
      <c r="E964" s="3">
        <f t="shared" si="182"/>
        <v>2010</v>
      </c>
      <c r="F964" s="3">
        <f t="shared" si="183"/>
        <v>8</v>
      </c>
      <c r="G964" s="3">
        <f t="shared" si="184"/>
        <v>27</v>
      </c>
      <c r="H964" s="3">
        <f t="shared" si="185"/>
        <v>12</v>
      </c>
      <c r="I964" s="3">
        <f t="shared" si="186"/>
        <v>7</v>
      </c>
      <c r="J964" s="3">
        <f t="shared" si="187"/>
        <v>6</v>
      </c>
      <c r="K964" s="3" t="str">
        <f>IF(AND(D964&gt;='Season Lookup'!$D$15,D964&lt;'Season Lookup'!$D$16),"Spring",IF(AND(D964&gt;='Season Lookup'!$D$16,D964&lt;'Season Lookup'!$D$17),"Summer",IF(AND(D964&gt;='Season Lookup'!$D$17,D964&lt;'Season Lookup'!$D$18),"Fall",IF(OR(D964&gt;='Season Lookup'!$D$18,D964&lt;'Season Lookup'!$D$15),"Winter"))))</f>
        <v>Summer</v>
      </c>
      <c r="L964" s="3" t="str">
        <f>VLOOKUP(F964,'Season Lookup'!$A$1:$B$13,2,0)</f>
        <v>Summer</v>
      </c>
      <c r="M964" t="s">
        <v>12</v>
      </c>
      <c r="N964" t="s">
        <v>13</v>
      </c>
      <c r="O964" t="s">
        <v>13</v>
      </c>
      <c r="P964" t="str">
        <f t="shared" si="188"/>
        <v>Yes</v>
      </c>
      <c r="Q964" t="str">
        <f t="shared" si="189"/>
        <v>No</v>
      </c>
      <c r="R964" t="str">
        <f t="shared" si="190"/>
        <v>No</v>
      </c>
      <c r="T964" t="s">
        <v>74</v>
      </c>
      <c r="U964" t="s">
        <v>942</v>
      </c>
      <c r="V964" t="str">
        <f t="shared" si="191"/>
        <v>Intersection</v>
      </c>
      <c r="W964" t="s">
        <v>967</v>
      </c>
      <c r="X964">
        <v>42.372844999999998</v>
      </c>
      <c r="Y964">
        <v>-71.099759000000006</v>
      </c>
      <c r="Z964" t="s">
        <v>968</v>
      </c>
    </row>
    <row r="965" spans="1:26">
      <c r="A965">
        <v>24679</v>
      </c>
      <c r="B965" s="1">
        <v>40417.645833333336</v>
      </c>
      <c r="C965" s="1">
        <f t="shared" si="180"/>
        <v>40179</v>
      </c>
      <c r="D965" s="4">
        <f t="shared" si="181"/>
        <v>0.65555555555555556</v>
      </c>
      <c r="E965" s="3">
        <f t="shared" si="182"/>
        <v>2010</v>
      </c>
      <c r="F965" s="3">
        <f t="shared" si="183"/>
        <v>8</v>
      </c>
      <c r="G965" s="3">
        <f t="shared" si="184"/>
        <v>27</v>
      </c>
      <c r="H965" s="3">
        <f t="shared" si="185"/>
        <v>15</v>
      </c>
      <c r="I965" s="3">
        <f t="shared" si="186"/>
        <v>30</v>
      </c>
      <c r="J965" s="3">
        <f t="shared" si="187"/>
        <v>6</v>
      </c>
      <c r="K965" s="3" t="str">
        <f>IF(AND(D965&gt;='Season Lookup'!$D$15,D965&lt;'Season Lookup'!$D$16),"Spring",IF(AND(D965&gt;='Season Lookup'!$D$16,D965&lt;'Season Lookup'!$D$17),"Summer",IF(AND(D965&gt;='Season Lookup'!$D$17,D965&lt;'Season Lookup'!$D$18),"Fall",IF(OR(D965&gt;='Season Lookup'!$D$18,D965&lt;'Season Lookup'!$D$15),"Winter"))))</f>
        <v>Summer</v>
      </c>
      <c r="L965" s="3" t="str">
        <f>VLOOKUP(F965,'Season Lookup'!$A$1:$B$13,2,0)</f>
        <v>Summer</v>
      </c>
      <c r="M965" t="s">
        <v>12</v>
      </c>
      <c r="N965" t="s">
        <v>13</v>
      </c>
      <c r="O965" t="s">
        <v>132</v>
      </c>
      <c r="P965" t="str">
        <f t="shared" si="188"/>
        <v>Yes</v>
      </c>
      <c r="Q965" t="str">
        <f t="shared" si="189"/>
        <v>Yes</v>
      </c>
      <c r="R965" t="str">
        <f t="shared" si="190"/>
        <v>No</v>
      </c>
      <c r="T965" t="s">
        <v>199</v>
      </c>
      <c r="U965" t="s">
        <v>198</v>
      </c>
      <c r="V965" t="str">
        <f t="shared" si="191"/>
        <v>Intersection</v>
      </c>
      <c r="W965" t="s">
        <v>1759</v>
      </c>
      <c r="X965">
        <v>42.375281999999999</v>
      </c>
      <c r="Y965">
        <v>-71.145695000000003</v>
      </c>
      <c r="Z965" t="s">
        <v>201</v>
      </c>
    </row>
    <row r="966" spans="1:26">
      <c r="A966">
        <v>24680</v>
      </c>
      <c r="B966" s="1">
        <v>40417.67082175926</v>
      </c>
      <c r="C966" s="1">
        <f t="shared" si="180"/>
        <v>40179</v>
      </c>
      <c r="D966" s="4">
        <f t="shared" si="181"/>
        <v>0.65555555555555556</v>
      </c>
      <c r="E966" s="3">
        <f t="shared" si="182"/>
        <v>2010</v>
      </c>
      <c r="F966" s="3">
        <f t="shared" si="183"/>
        <v>8</v>
      </c>
      <c r="G966" s="3">
        <f t="shared" si="184"/>
        <v>27</v>
      </c>
      <c r="H966" s="3">
        <f t="shared" si="185"/>
        <v>16</v>
      </c>
      <c r="I966" s="3">
        <f t="shared" si="186"/>
        <v>5</v>
      </c>
      <c r="J966" s="3">
        <f t="shared" si="187"/>
        <v>6</v>
      </c>
      <c r="K966" s="3" t="str">
        <f>IF(AND(D966&gt;='Season Lookup'!$D$15,D966&lt;'Season Lookup'!$D$16),"Spring",IF(AND(D966&gt;='Season Lookup'!$D$16,D966&lt;'Season Lookup'!$D$17),"Summer",IF(AND(D966&gt;='Season Lookup'!$D$17,D966&lt;'Season Lookup'!$D$18),"Fall",IF(OR(D966&gt;='Season Lookup'!$D$18,D966&lt;'Season Lookup'!$D$15),"Winter"))))</f>
        <v>Summer</v>
      </c>
      <c r="L966" s="3" t="str">
        <f>VLOOKUP(F966,'Season Lookup'!$A$1:$B$13,2,0)</f>
        <v>Summer</v>
      </c>
      <c r="M966" t="s">
        <v>12</v>
      </c>
      <c r="N966" t="s">
        <v>13</v>
      </c>
      <c r="O966" t="s">
        <v>132</v>
      </c>
      <c r="P966" t="str">
        <f t="shared" si="188"/>
        <v>Yes</v>
      </c>
      <c r="Q966" t="str">
        <f t="shared" si="189"/>
        <v>Yes</v>
      </c>
      <c r="R966" t="str">
        <f t="shared" si="190"/>
        <v>No</v>
      </c>
      <c r="T966" t="s">
        <v>105</v>
      </c>
      <c r="U966" t="s">
        <v>396</v>
      </c>
      <c r="V966" t="str">
        <f t="shared" si="191"/>
        <v>Intersection</v>
      </c>
      <c r="W966" t="s">
        <v>397</v>
      </c>
      <c r="X966">
        <v>42.374367999999997</v>
      </c>
      <c r="Y966">
        <v>-71.113637999999995</v>
      </c>
      <c r="Z966" t="s">
        <v>398</v>
      </c>
    </row>
    <row r="967" spans="1:26">
      <c r="A967">
        <v>24682</v>
      </c>
      <c r="B967" s="1">
        <v>40417.75</v>
      </c>
      <c r="C967" s="1">
        <f t="shared" si="180"/>
        <v>40179</v>
      </c>
      <c r="D967" s="4">
        <f t="shared" si="181"/>
        <v>0.65555555555555556</v>
      </c>
      <c r="E967" s="3">
        <f t="shared" si="182"/>
        <v>2010</v>
      </c>
      <c r="F967" s="3">
        <f t="shared" si="183"/>
        <v>8</v>
      </c>
      <c r="G967" s="3">
        <f t="shared" si="184"/>
        <v>27</v>
      </c>
      <c r="H967" s="3">
        <f t="shared" si="185"/>
        <v>18</v>
      </c>
      <c r="I967" s="3">
        <f t="shared" si="186"/>
        <v>0</v>
      </c>
      <c r="J967" s="3">
        <f t="shared" si="187"/>
        <v>6</v>
      </c>
      <c r="K967" s="3" t="str">
        <f>IF(AND(D967&gt;='Season Lookup'!$D$15,D967&lt;'Season Lookup'!$D$16),"Spring",IF(AND(D967&gt;='Season Lookup'!$D$16,D967&lt;'Season Lookup'!$D$17),"Summer",IF(AND(D967&gt;='Season Lookup'!$D$17,D967&lt;'Season Lookup'!$D$18),"Fall",IF(OR(D967&gt;='Season Lookup'!$D$18,D967&lt;'Season Lookup'!$D$15),"Winter"))))</f>
        <v>Summer</v>
      </c>
      <c r="L967" s="3" t="str">
        <f>VLOOKUP(F967,'Season Lookup'!$A$1:$B$13,2,0)</f>
        <v>Summer</v>
      </c>
      <c r="M967" t="s">
        <v>12</v>
      </c>
      <c r="N967" t="s">
        <v>13</v>
      </c>
      <c r="O967" t="s">
        <v>23</v>
      </c>
      <c r="P967" t="str">
        <f t="shared" si="188"/>
        <v>Yes</v>
      </c>
      <c r="Q967" t="str">
        <f t="shared" si="189"/>
        <v>No</v>
      </c>
      <c r="R967" t="str">
        <f t="shared" si="190"/>
        <v>No</v>
      </c>
      <c r="T967" t="s">
        <v>60</v>
      </c>
      <c r="V967" t="str">
        <f t="shared" si="191"/>
        <v>Intersection</v>
      </c>
      <c r="W967" t="s">
        <v>1760</v>
      </c>
      <c r="X967">
        <v>0</v>
      </c>
      <c r="Y967">
        <v>0</v>
      </c>
      <c r="Z967" t="s">
        <v>81</v>
      </c>
    </row>
    <row r="968" spans="1:26">
      <c r="A968">
        <v>24681</v>
      </c>
      <c r="B968" s="1">
        <v>40418.5</v>
      </c>
      <c r="C968" s="1">
        <f t="shared" si="180"/>
        <v>40179</v>
      </c>
      <c r="D968" s="4">
        <f t="shared" si="181"/>
        <v>0.65833333333333333</v>
      </c>
      <c r="E968" s="3">
        <f t="shared" si="182"/>
        <v>2010</v>
      </c>
      <c r="F968" s="3">
        <f t="shared" si="183"/>
        <v>8</v>
      </c>
      <c r="G968" s="3">
        <f t="shared" si="184"/>
        <v>28</v>
      </c>
      <c r="H968" s="3">
        <f t="shared" si="185"/>
        <v>12</v>
      </c>
      <c r="I968" s="3">
        <f t="shared" si="186"/>
        <v>0</v>
      </c>
      <c r="J968" s="3">
        <f t="shared" si="187"/>
        <v>7</v>
      </c>
      <c r="K968" s="3" t="str">
        <f>IF(AND(D968&gt;='Season Lookup'!$D$15,D968&lt;'Season Lookup'!$D$16),"Spring",IF(AND(D968&gt;='Season Lookup'!$D$16,D968&lt;'Season Lookup'!$D$17),"Summer",IF(AND(D968&gt;='Season Lookup'!$D$17,D968&lt;'Season Lookup'!$D$18),"Fall",IF(OR(D968&gt;='Season Lookup'!$D$18,D968&lt;'Season Lookup'!$D$15),"Winter"))))</f>
        <v>Summer</v>
      </c>
      <c r="L968" s="3" t="str">
        <f>VLOOKUP(F968,'Season Lookup'!$A$1:$B$13,2,0)</f>
        <v>Summer</v>
      </c>
      <c r="M968" t="s">
        <v>31</v>
      </c>
      <c r="N968" t="s">
        <v>13</v>
      </c>
      <c r="O968" t="s">
        <v>23</v>
      </c>
      <c r="P968" t="str">
        <f t="shared" si="188"/>
        <v>Yes</v>
      </c>
      <c r="Q968" t="str">
        <f t="shared" si="189"/>
        <v>No</v>
      </c>
      <c r="R968" t="str">
        <f t="shared" si="190"/>
        <v>No</v>
      </c>
      <c r="T968" t="s">
        <v>316</v>
      </c>
      <c r="V968" t="str">
        <f t="shared" si="191"/>
        <v>Intersection</v>
      </c>
      <c r="W968" t="s">
        <v>1374</v>
      </c>
      <c r="X968">
        <v>0</v>
      </c>
      <c r="Y968">
        <v>0</v>
      </c>
      <c r="Z968" t="s">
        <v>81</v>
      </c>
    </row>
    <row r="969" spans="1:26">
      <c r="A969">
        <v>24683</v>
      </c>
      <c r="B969" s="1">
        <v>40419.730555555558</v>
      </c>
      <c r="C969" s="1">
        <f t="shared" si="180"/>
        <v>40179</v>
      </c>
      <c r="D969" s="4">
        <f t="shared" si="181"/>
        <v>0.66111111111111109</v>
      </c>
      <c r="E969" s="3">
        <f t="shared" si="182"/>
        <v>2010</v>
      </c>
      <c r="F969" s="3">
        <f t="shared" si="183"/>
        <v>8</v>
      </c>
      <c r="G969" s="3">
        <f t="shared" si="184"/>
        <v>29</v>
      </c>
      <c r="H969" s="3">
        <f t="shared" si="185"/>
        <v>17</v>
      </c>
      <c r="I969" s="3">
        <f t="shared" si="186"/>
        <v>32</v>
      </c>
      <c r="J969" s="3">
        <f t="shared" si="187"/>
        <v>1</v>
      </c>
      <c r="K969" s="3" t="str">
        <f>IF(AND(D969&gt;='Season Lookup'!$D$15,D969&lt;'Season Lookup'!$D$16),"Spring",IF(AND(D969&gt;='Season Lookup'!$D$16,D969&lt;'Season Lookup'!$D$17),"Summer",IF(AND(D969&gt;='Season Lookup'!$D$17,D969&lt;'Season Lookup'!$D$18),"Fall",IF(OR(D969&gt;='Season Lookup'!$D$18,D969&lt;'Season Lookup'!$D$15),"Winter"))))</f>
        <v>Summer</v>
      </c>
      <c r="L969" s="3" t="str">
        <f>VLOOKUP(F969,'Season Lookup'!$A$1:$B$13,2,0)</f>
        <v>Summer</v>
      </c>
      <c r="M969" t="s">
        <v>48</v>
      </c>
      <c r="N969" t="s">
        <v>13</v>
      </c>
      <c r="O969" t="s">
        <v>23</v>
      </c>
      <c r="P969" t="str">
        <f t="shared" si="188"/>
        <v>Yes</v>
      </c>
      <c r="Q969" t="str">
        <f t="shared" si="189"/>
        <v>No</v>
      </c>
      <c r="R969" t="str">
        <f t="shared" si="190"/>
        <v>No</v>
      </c>
      <c r="T969" t="s">
        <v>252</v>
      </c>
      <c r="U969" t="s">
        <v>155</v>
      </c>
      <c r="V969" t="str">
        <f t="shared" si="191"/>
        <v>Intersection</v>
      </c>
      <c r="W969" t="s">
        <v>1763</v>
      </c>
      <c r="X969">
        <v>42.388942</v>
      </c>
      <c r="Y969">
        <v>-71.125</v>
      </c>
      <c r="Z969" t="s">
        <v>1764</v>
      </c>
    </row>
    <row r="970" spans="1:26">
      <c r="A970">
        <v>24684</v>
      </c>
      <c r="B970" s="1">
        <v>40419.455555555556</v>
      </c>
      <c r="C970" s="1">
        <f t="shared" si="180"/>
        <v>40179</v>
      </c>
      <c r="D970" s="4">
        <f t="shared" si="181"/>
        <v>0.66111111111111109</v>
      </c>
      <c r="E970" s="3">
        <f t="shared" si="182"/>
        <v>2010</v>
      </c>
      <c r="F970" s="3">
        <f t="shared" si="183"/>
        <v>8</v>
      </c>
      <c r="G970" s="3">
        <f t="shared" si="184"/>
        <v>29</v>
      </c>
      <c r="H970" s="3">
        <f t="shared" si="185"/>
        <v>10</v>
      </c>
      <c r="I970" s="3">
        <f t="shared" si="186"/>
        <v>56</v>
      </c>
      <c r="J970" s="3">
        <f t="shared" si="187"/>
        <v>1</v>
      </c>
      <c r="K970" s="3" t="str">
        <f>IF(AND(D970&gt;='Season Lookup'!$D$15,D970&lt;'Season Lookup'!$D$16),"Spring",IF(AND(D970&gt;='Season Lookup'!$D$16,D970&lt;'Season Lookup'!$D$17),"Summer",IF(AND(D970&gt;='Season Lookup'!$D$17,D970&lt;'Season Lookup'!$D$18),"Fall",IF(OR(D970&gt;='Season Lookup'!$D$18,D970&lt;'Season Lookup'!$D$15),"Winter"))))</f>
        <v>Summer</v>
      </c>
      <c r="L970" s="3" t="str">
        <f>VLOOKUP(F970,'Season Lookup'!$A$1:$B$13,2,0)</f>
        <v>Summer</v>
      </c>
      <c r="M970" t="s">
        <v>48</v>
      </c>
      <c r="N970" t="s">
        <v>13</v>
      </c>
      <c r="O970" t="s">
        <v>13</v>
      </c>
      <c r="P970" t="str">
        <f t="shared" si="188"/>
        <v>Yes</v>
      </c>
      <c r="Q970" t="str">
        <f t="shared" si="189"/>
        <v>No</v>
      </c>
      <c r="R970" t="str">
        <f t="shared" si="190"/>
        <v>No</v>
      </c>
      <c r="T970" t="s">
        <v>209</v>
      </c>
      <c r="U970" t="s">
        <v>61</v>
      </c>
      <c r="V970" t="str">
        <f t="shared" si="191"/>
        <v>Intersection</v>
      </c>
      <c r="W970" t="s">
        <v>579</v>
      </c>
      <c r="X970">
        <v>42.365141999999999</v>
      </c>
      <c r="Y970">
        <v>-71.078205999999994</v>
      </c>
      <c r="Z970" t="s">
        <v>448</v>
      </c>
    </row>
    <row r="971" spans="1:26">
      <c r="A971">
        <v>24685</v>
      </c>
      <c r="B971" s="1">
        <v>40419.457638888889</v>
      </c>
      <c r="C971" s="1">
        <f t="shared" si="180"/>
        <v>40179</v>
      </c>
      <c r="D971" s="4">
        <f t="shared" si="181"/>
        <v>0.66111111111111109</v>
      </c>
      <c r="E971" s="3">
        <f t="shared" si="182"/>
        <v>2010</v>
      </c>
      <c r="F971" s="3">
        <f t="shared" si="183"/>
        <v>8</v>
      </c>
      <c r="G971" s="3">
        <f t="shared" si="184"/>
        <v>29</v>
      </c>
      <c r="H971" s="3">
        <f t="shared" si="185"/>
        <v>10</v>
      </c>
      <c r="I971" s="3">
        <f t="shared" si="186"/>
        <v>59</v>
      </c>
      <c r="J971" s="3">
        <f t="shared" si="187"/>
        <v>1</v>
      </c>
      <c r="K971" s="3" t="str">
        <f>IF(AND(D971&gt;='Season Lookup'!$D$15,D971&lt;'Season Lookup'!$D$16),"Spring",IF(AND(D971&gt;='Season Lookup'!$D$16,D971&lt;'Season Lookup'!$D$17),"Summer",IF(AND(D971&gt;='Season Lookup'!$D$17,D971&lt;'Season Lookup'!$D$18),"Fall",IF(OR(D971&gt;='Season Lookup'!$D$18,D971&lt;'Season Lookup'!$D$15),"Winter"))))</f>
        <v>Summer</v>
      </c>
      <c r="L971" s="3" t="str">
        <f>VLOOKUP(F971,'Season Lookup'!$A$1:$B$13,2,0)</f>
        <v>Summer</v>
      </c>
      <c r="M971" t="s">
        <v>48</v>
      </c>
      <c r="N971" t="s">
        <v>13</v>
      </c>
      <c r="O971" t="s">
        <v>13</v>
      </c>
      <c r="P971" t="str">
        <f t="shared" si="188"/>
        <v>Yes</v>
      </c>
      <c r="Q971" t="str">
        <f t="shared" si="189"/>
        <v>No</v>
      </c>
      <c r="R971" t="str">
        <f t="shared" si="190"/>
        <v>No</v>
      </c>
      <c r="T971" t="s">
        <v>1765</v>
      </c>
      <c r="U971" t="s">
        <v>1752</v>
      </c>
      <c r="V971" t="str">
        <f t="shared" si="191"/>
        <v>Intersection</v>
      </c>
      <c r="W971" t="s">
        <v>1766</v>
      </c>
      <c r="X971">
        <v>42.394632999999999</v>
      </c>
      <c r="Y971">
        <v>-71.142307000000002</v>
      </c>
      <c r="Z971" t="s">
        <v>1767</v>
      </c>
    </row>
    <row r="972" spans="1:26">
      <c r="A972">
        <v>24696</v>
      </c>
      <c r="B972" s="1">
        <v>40419.5</v>
      </c>
      <c r="C972" s="1">
        <f t="shared" si="180"/>
        <v>40179</v>
      </c>
      <c r="D972" s="4">
        <f t="shared" si="181"/>
        <v>0.66111111111111109</v>
      </c>
      <c r="E972" s="3">
        <f t="shared" si="182"/>
        <v>2010</v>
      </c>
      <c r="F972" s="3">
        <f t="shared" si="183"/>
        <v>8</v>
      </c>
      <c r="G972" s="3">
        <f t="shared" si="184"/>
        <v>29</v>
      </c>
      <c r="H972" s="3">
        <f t="shared" si="185"/>
        <v>12</v>
      </c>
      <c r="I972" s="3">
        <f t="shared" si="186"/>
        <v>0</v>
      </c>
      <c r="J972" s="3">
        <f t="shared" si="187"/>
        <v>1</v>
      </c>
      <c r="K972" s="3" t="str">
        <f>IF(AND(D972&gt;='Season Lookup'!$D$15,D972&lt;'Season Lookup'!$D$16),"Spring",IF(AND(D972&gt;='Season Lookup'!$D$16,D972&lt;'Season Lookup'!$D$17),"Summer",IF(AND(D972&gt;='Season Lookup'!$D$17,D972&lt;'Season Lookup'!$D$18),"Fall",IF(OR(D972&gt;='Season Lookup'!$D$18,D972&lt;'Season Lookup'!$D$15),"Winter"))))</f>
        <v>Summer</v>
      </c>
      <c r="L972" s="3" t="str">
        <f>VLOOKUP(F972,'Season Lookup'!$A$1:$B$13,2,0)</f>
        <v>Summer</v>
      </c>
      <c r="M972" t="s">
        <v>48</v>
      </c>
      <c r="N972" t="s">
        <v>13</v>
      </c>
      <c r="O972" t="s">
        <v>23</v>
      </c>
      <c r="P972" t="str">
        <f t="shared" si="188"/>
        <v>Yes</v>
      </c>
      <c r="Q972" t="str">
        <f t="shared" si="189"/>
        <v>No</v>
      </c>
      <c r="R972" t="str">
        <f t="shared" si="190"/>
        <v>No</v>
      </c>
      <c r="S972">
        <v>54</v>
      </c>
      <c r="T972" t="s">
        <v>299</v>
      </c>
      <c r="V972" t="str">
        <f t="shared" si="191"/>
        <v>Non Intersection</v>
      </c>
      <c r="W972" t="s">
        <v>1768</v>
      </c>
      <c r="X972">
        <v>42.380166000000003</v>
      </c>
      <c r="Y972">
        <v>-71.129829999999998</v>
      </c>
      <c r="Z972" t="s">
        <v>1769</v>
      </c>
    </row>
    <row r="973" spans="1:26">
      <c r="A973">
        <v>24686</v>
      </c>
      <c r="B973" s="1">
        <v>40420.364583333336</v>
      </c>
      <c r="C973" s="1">
        <f t="shared" si="180"/>
        <v>40179</v>
      </c>
      <c r="D973" s="4">
        <f t="shared" si="181"/>
        <v>0.66388888888888886</v>
      </c>
      <c r="E973" s="3">
        <f t="shared" si="182"/>
        <v>2010</v>
      </c>
      <c r="F973" s="3">
        <f t="shared" si="183"/>
        <v>8</v>
      </c>
      <c r="G973" s="3">
        <f t="shared" si="184"/>
        <v>30</v>
      </c>
      <c r="H973" s="3">
        <f t="shared" si="185"/>
        <v>8</v>
      </c>
      <c r="I973" s="3">
        <f t="shared" si="186"/>
        <v>45</v>
      </c>
      <c r="J973" s="3">
        <f t="shared" si="187"/>
        <v>2</v>
      </c>
      <c r="K973" s="3" t="str">
        <f>IF(AND(D973&gt;='Season Lookup'!$D$15,D973&lt;'Season Lookup'!$D$16),"Spring",IF(AND(D973&gt;='Season Lookup'!$D$16,D973&lt;'Season Lookup'!$D$17),"Summer",IF(AND(D973&gt;='Season Lookup'!$D$17,D973&lt;'Season Lookup'!$D$18),"Fall",IF(OR(D973&gt;='Season Lookup'!$D$18,D973&lt;'Season Lookup'!$D$15),"Winter"))))</f>
        <v>Summer</v>
      </c>
      <c r="L973" s="3" t="str">
        <f>VLOOKUP(F973,'Season Lookup'!$A$1:$B$13,2,0)</f>
        <v>Summer</v>
      </c>
      <c r="M973" t="s">
        <v>56</v>
      </c>
      <c r="N973" t="s">
        <v>13</v>
      </c>
      <c r="O973" t="s">
        <v>23</v>
      </c>
      <c r="P973" t="str">
        <f t="shared" si="188"/>
        <v>Yes</v>
      </c>
      <c r="Q973" t="str">
        <f t="shared" si="189"/>
        <v>No</v>
      </c>
      <c r="R973" t="str">
        <f t="shared" si="190"/>
        <v>No</v>
      </c>
      <c r="S973">
        <v>58</v>
      </c>
      <c r="T973" t="s">
        <v>178</v>
      </c>
      <c r="U973" t="s">
        <v>184</v>
      </c>
      <c r="V973" t="str">
        <f t="shared" si="191"/>
        <v>Non Intersection</v>
      </c>
      <c r="W973" t="s">
        <v>1770</v>
      </c>
      <c r="X973">
        <v>42.363027000000002</v>
      </c>
      <c r="Y973">
        <v>-71.109221000000005</v>
      </c>
      <c r="Z973" t="s">
        <v>1771</v>
      </c>
    </row>
    <row r="974" spans="1:26">
      <c r="A974">
        <v>24687</v>
      </c>
      <c r="B974" s="1">
        <v>40420.520833333336</v>
      </c>
      <c r="C974" s="1">
        <f t="shared" si="180"/>
        <v>40179</v>
      </c>
      <c r="D974" s="4">
        <f t="shared" si="181"/>
        <v>0.66388888888888886</v>
      </c>
      <c r="E974" s="3">
        <f t="shared" si="182"/>
        <v>2010</v>
      </c>
      <c r="F974" s="3">
        <f t="shared" si="183"/>
        <v>8</v>
      </c>
      <c r="G974" s="3">
        <f t="shared" si="184"/>
        <v>30</v>
      </c>
      <c r="H974" s="3">
        <f t="shared" si="185"/>
        <v>12</v>
      </c>
      <c r="I974" s="3">
        <f t="shared" si="186"/>
        <v>30</v>
      </c>
      <c r="J974" s="3">
        <f t="shared" si="187"/>
        <v>2</v>
      </c>
      <c r="K974" s="3" t="str">
        <f>IF(AND(D974&gt;='Season Lookup'!$D$15,D974&lt;'Season Lookup'!$D$16),"Spring",IF(AND(D974&gt;='Season Lookup'!$D$16,D974&lt;'Season Lookup'!$D$17),"Summer",IF(AND(D974&gt;='Season Lookup'!$D$17,D974&lt;'Season Lookup'!$D$18),"Fall",IF(OR(D974&gt;='Season Lookup'!$D$18,D974&lt;'Season Lookup'!$D$15),"Winter"))))</f>
        <v>Summer</v>
      </c>
      <c r="L974" s="3" t="str">
        <f>VLOOKUP(F974,'Season Lookup'!$A$1:$B$13,2,0)</f>
        <v>Summer</v>
      </c>
      <c r="M974" t="s">
        <v>56</v>
      </c>
      <c r="N974" t="s">
        <v>18</v>
      </c>
      <c r="O974" t="s">
        <v>13</v>
      </c>
      <c r="P974" t="str">
        <f t="shared" si="188"/>
        <v>Yes</v>
      </c>
      <c r="Q974" t="str">
        <f t="shared" si="189"/>
        <v>No</v>
      </c>
      <c r="R974" t="str">
        <f t="shared" si="190"/>
        <v>No</v>
      </c>
      <c r="T974" t="s">
        <v>28</v>
      </c>
      <c r="U974" t="s">
        <v>27</v>
      </c>
      <c r="V974" t="str">
        <f t="shared" si="191"/>
        <v>Intersection</v>
      </c>
      <c r="W974" t="s">
        <v>1772</v>
      </c>
      <c r="X974">
        <v>42.364749000000003</v>
      </c>
      <c r="Y974">
        <v>-71.110774000000006</v>
      </c>
      <c r="Z974" t="s">
        <v>30</v>
      </c>
    </row>
    <row r="975" spans="1:26">
      <c r="A975">
        <v>24688</v>
      </c>
      <c r="B975" s="1">
        <v>40420.635405092595</v>
      </c>
      <c r="C975" s="1">
        <f t="shared" si="180"/>
        <v>40179</v>
      </c>
      <c r="D975" s="4">
        <f t="shared" si="181"/>
        <v>0.66388888888888886</v>
      </c>
      <c r="E975" s="3">
        <f t="shared" si="182"/>
        <v>2010</v>
      </c>
      <c r="F975" s="3">
        <f t="shared" si="183"/>
        <v>8</v>
      </c>
      <c r="G975" s="3">
        <f t="shared" si="184"/>
        <v>30</v>
      </c>
      <c r="H975" s="3">
        <f t="shared" si="185"/>
        <v>15</v>
      </c>
      <c r="I975" s="3">
        <f t="shared" si="186"/>
        <v>14</v>
      </c>
      <c r="J975" s="3">
        <f t="shared" si="187"/>
        <v>2</v>
      </c>
      <c r="K975" s="3" t="str">
        <f>IF(AND(D975&gt;='Season Lookup'!$D$15,D975&lt;'Season Lookup'!$D$16),"Spring",IF(AND(D975&gt;='Season Lookup'!$D$16,D975&lt;'Season Lookup'!$D$17),"Summer",IF(AND(D975&gt;='Season Lookup'!$D$17,D975&lt;'Season Lookup'!$D$18),"Fall",IF(OR(D975&gt;='Season Lookup'!$D$18,D975&lt;'Season Lookup'!$D$15),"Winter"))))</f>
        <v>Summer</v>
      </c>
      <c r="L975" s="3" t="str">
        <f>VLOOKUP(F975,'Season Lookup'!$A$1:$B$13,2,0)</f>
        <v>Summer</v>
      </c>
      <c r="M975" t="s">
        <v>56</v>
      </c>
      <c r="N975" t="s">
        <v>13</v>
      </c>
      <c r="O975" t="s">
        <v>132</v>
      </c>
      <c r="P975" t="str">
        <f t="shared" si="188"/>
        <v>Yes</v>
      </c>
      <c r="Q975" t="str">
        <f t="shared" si="189"/>
        <v>Yes</v>
      </c>
      <c r="R975" t="str">
        <f t="shared" si="190"/>
        <v>No</v>
      </c>
      <c r="S975">
        <v>2000</v>
      </c>
      <c r="T975" t="s">
        <v>14</v>
      </c>
      <c r="V975" t="str">
        <f t="shared" si="191"/>
        <v>Non Intersection</v>
      </c>
      <c r="W975" t="s">
        <v>1773</v>
      </c>
      <c r="X975">
        <v>42.390338</v>
      </c>
      <c r="Y975">
        <v>-71.121410999999995</v>
      </c>
      <c r="Z975" t="s">
        <v>1774</v>
      </c>
    </row>
    <row r="976" spans="1:26">
      <c r="A976">
        <v>24689</v>
      </c>
      <c r="B976" s="1">
        <v>40420.791655092595</v>
      </c>
      <c r="C976" s="1">
        <f t="shared" si="180"/>
        <v>40179</v>
      </c>
      <c r="D976" s="4">
        <f t="shared" si="181"/>
        <v>0.66388888888888886</v>
      </c>
      <c r="E976" s="3">
        <f t="shared" si="182"/>
        <v>2010</v>
      </c>
      <c r="F976" s="3">
        <f t="shared" si="183"/>
        <v>8</v>
      </c>
      <c r="G976" s="3">
        <f t="shared" si="184"/>
        <v>30</v>
      </c>
      <c r="H976" s="3">
        <f t="shared" si="185"/>
        <v>18</v>
      </c>
      <c r="I976" s="3">
        <f t="shared" si="186"/>
        <v>59</v>
      </c>
      <c r="J976" s="3">
        <f t="shared" si="187"/>
        <v>2</v>
      </c>
      <c r="K976" s="3" t="str">
        <f>IF(AND(D976&gt;='Season Lookup'!$D$15,D976&lt;'Season Lookup'!$D$16),"Spring",IF(AND(D976&gt;='Season Lookup'!$D$16,D976&lt;'Season Lookup'!$D$17),"Summer",IF(AND(D976&gt;='Season Lookup'!$D$17,D976&lt;'Season Lookup'!$D$18),"Fall",IF(OR(D976&gt;='Season Lookup'!$D$18,D976&lt;'Season Lookup'!$D$15),"Winter"))))</f>
        <v>Summer</v>
      </c>
      <c r="L976" s="3" t="str">
        <f>VLOOKUP(F976,'Season Lookup'!$A$1:$B$13,2,0)</f>
        <v>Summer</v>
      </c>
      <c r="M976" t="s">
        <v>56</v>
      </c>
      <c r="N976" t="s">
        <v>13</v>
      </c>
      <c r="O976" t="s">
        <v>23</v>
      </c>
      <c r="P976" t="str">
        <f t="shared" si="188"/>
        <v>Yes</v>
      </c>
      <c r="Q976" t="str">
        <f t="shared" si="189"/>
        <v>No</v>
      </c>
      <c r="R976" t="str">
        <f t="shared" si="190"/>
        <v>No</v>
      </c>
      <c r="S976">
        <v>20</v>
      </c>
      <c r="T976" t="s">
        <v>1196</v>
      </c>
      <c r="V976" t="str">
        <f t="shared" si="191"/>
        <v>Non Intersection</v>
      </c>
      <c r="W976" t="s">
        <v>1775</v>
      </c>
      <c r="X976">
        <v>42.388433999999997</v>
      </c>
      <c r="Y976">
        <v>-71.126510999999994</v>
      </c>
      <c r="Z976" t="s">
        <v>1776</v>
      </c>
    </row>
    <row r="977" spans="1:26">
      <c r="A977">
        <v>24694</v>
      </c>
      <c r="B977" s="1">
        <v>40420.961099537039</v>
      </c>
      <c r="C977" s="1">
        <f t="shared" ref="C977:C1040" si="192">EOMONTH(B977,MONTH(B977)*-1)+1</f>
        <v>40179</v>
      </c>
      <c r="D977" s="4">
        <f t="shared" ref="D977:D1040" si="193">YEARFRAC(C977,B977)</f>
        <v>0.66388888888888886</v>
      </c>
      <c r="E977" s="3">
        <f t="shared" ref="E977:E1040" si="194">YEAR(B977)</f>
        <v>2010</v>
      </c>
      <c r="F977" s="3">
        <f t="shared" ref="F977:F1040" si="195">MONTH(B977)</f>
        <v>8</v>
      </c>
      <c r="G977" s="3">
        <f t="shared" ref="G977:G1040" si="196">DAY(B977)</f>
        <v>30</v>
      </c>
      <c r="H977" s="3">
        <f t="shared" ref="H977:H1040" si="197">HOUR(B977)</f>
        <v>23</v>
      </c>
      <c r="I977" s="3">
        <f t="shared" ref="I977:I1040" si="198">MINUTE(B977)</f>
        <v>3</v>
      </c>
      <c r="J977" s="3">
        <f t="shared" ref="J977:J1040" si="199">WEEKDAY(B977,1)</f>
        <v>2</v>
      </c>
      <c r="K977" s="3" t="str">
        <f>IF(AND(D977&gt;='Season Lookup'!$D$15,D977&lt;'Season Lookup'!$D$16),"Spring",IF(AND(D977&gt;='Season Lookup'!$D$16,D977&lt;'Season Lookup'!$D$17),"Summer",IF(AND(D977&gt;='Season Lookup'!$D$17,D977&lt;'Season Lookup'!$D$18),"Fall",IF(OR(D977&gt;='Season Lookup'!$D$18,D977&lt;'Season Lookup'!$D$15),"Winter"))))</f>
        <v>Summer</v>
      </c>
      <c r="L977" s="3" t="str">
        <f>VLOOKUP(F977,'Season Lookup'!$A$1:$B$13,2,0)</f>
        <v>Summer</v>
      </c>
      <c r="M977" t="s">
        <v>56</v>
      </c>
      <c r="N977" t="s">
        <v>13</v>
      </c>
      <c r="O977" t="s">
        <v>132</v>
      </c>
      <c r="P977" t="str">
        <f t="shared" ref="P977:P1040" si="200">IF(OR(N977="Auto",O977="Auto"),"Yes",IF(OR(N977="Taxi",O977="Taxi"),"Yes",IF(OR(N977="Truck",O977="Truck"),"Yes",IF(OR(N977="Van",O977="Van"),"Yes","No"))))</f>
        <v>Yes</v>
      </c>
      <c r="Q977" t="str">
        <f t="shared" ref="Q977:Q1040" si="201">IF(OR(N977="Bicycle",O977="Bicycle"),"Yes","No")</f>
        <v>Yes</v>
      </c>
      <c r="R977" t="str">
        <f t="shared" ref="R977:R1040" si="202">IF(OR(N977="Pedestrian",O977="Pedestrian"),"Yes","No")</f>
        <v>No</v>
      </c>
      <c r="T977" t="s">
        <v>14</v>
      </c>
      <c r="U977" t="s">
        <v>119</v>
      </c>
      <c r="V977" t="str">
        <f t="shared" ref="V977:V1040" si="203">IF(ISBLANK(S977),"Intersection","Non Intersection")</f>
        <v>Intersection</v>
      </c>
      <c r="W977" t="s">
        <v>247</v>
      </c>
      <c r="X977">
        <v>42.360827999999998</v>
      </c>
      <c r="Y977">
        <v>-71.096012000000002</v>
      </c>
      <c r="Z977" t="s">
        <v>248</v>
      </c>
    </row>
    <row r="978" spans="1:26">
      <c r="A978">
        <v>24697</v>
      </c>
      <c r="B978" s="1">
        <v>40420.625</v>
      </c>
      <c r="C978" s="1">
        <f t="shared" si="192"/>
        <v>40179</v>
      </c>
      <c r="D978" s="4">
        <f t="shared" si="193"/>
        <v>0.66388888888888886</v>
      </c>
      <c r="E978" s="3">
        <f t="shared" si="194"/>
        <v>2010</v>
      </c>
      <c r="F978" s="3">
        <f t="shared" si="195"/>
        <v>8</v>
      </c>
      <c r="G978" s="3">
        <f t="shared" si="196"/>
        <v>30</v>
      </c>
      <c r="H978" s="3">
        <f t="shared" si="197"/>
        <v>15</v>
      </c>
      <c r="I978" s="3">
        <f t="shared" si="198"/>
        <v>0</v>
      </c>
      <c r="J978" s="3">
        <f t="shared" si="199"/>
        <v>2</v>
      </c>
      <c r="K978" s="3" t="str">
        <f>IF(AND(D978&gt;='Season Lookup'!$D$15,D978&lt;'Season Lookup'!$D$16),"Spring",IF(AND(D978&gt;='Season Lookup'!$D$16,D978&lt;'Season Lookup'!$D$17),"Summer",IF(AND(D978&gt;='Season Lookup'!$D$17,D978&lt;'Season Lookup'!$D$18),"Fall",IF(OR(D978&gt;='Season Lookup'!$D$18,D978&lt;'Season Lookup'!$D$15),"Winter"))))</f>
        <v>Summer</v>
      </c>
      <c r="L978" s="3" t="str">
        <f>VLOOKUP(F978,'Season Lookup'!$A$1:$B$13,2,0)</f>
        <v>Summer</v>
      </c>
      <c r="M978" t="s">
        <v>56</v>
      </c>
      <c r="N978" t="s">
        <v>13</v>
      </c>
      <c r="O978" t="s">
        <v>13</v>
      </c>
      <c r="P978" t="str">
        <f t="shared" si="200"/>
        <v>Yes</v>
      </c>
      <c r="Q978" t="str">
        <f t="shared" si="201"/>
        <v>No</v>
      </c>
      <c r="R978" t="str">
        <f t="shared" si="202"/>
        <v>No</v>
      </c>
      <c r="T978" t="s">
        <v>142</v>
      </c>
      <c r="U978" t="s">
        <v>1777</v>
      </c>
      <c r="V978" t="str">
        <f t="shared" si="203"/>
        <v>Intersection</v>
      </c>
      <c r="W978" t="s">
        <v>1778</v>
      </c>
      <c r="X978">
        <v>42.380249999999997</v>
      </c>
      <c r="Y978">
        <v>-71.143510000000006</v>
      </c>
      <c r="Z978" t="s">
        <v>1779</v>
      </c>
    </row>
    <row r="979" spans="1:26">
      <c r="A979">
        <v>24708</v>
      </c>
      <c r="B979" s="1">
        <v>40420.291655092595</v>
      </c>
      <c r="C979" s="1">
        <f t="shared" si="192"/>
        <v>40179</v>
      </c>
      <c r="D979" s="4">
        <f t="shared" si="193"/>
        <v>0.66388888888888886</v>
      </c>
      <c r="E979" s="3">
        <f t="shared" si="194"/>
        <v>2010</v>
      </c>
      <c r="F979" s="3">
        <f t="shared" si="195"/>
        <v>8</v>
      </c>
      <c r="G979" s="3">
        <f t="shared" si="196"/>
        <v>30</v>
      </c>
      <c r="H979" s="3">
        <f t="shared" si="197"/>
        <v>6</v>
      </c>
      <c r="I979" s="3">
        <f t="shared" si="198"/>
        <v>59</v>
      </c>
      <c r="J979" s="3">
        <f t="shared" si="199"/>
        <v>2</v>
      </c>
      <c r="K979" s="3" t="str">
        <f>IF(AND(D979&gt;='Season Lookup'!$D$15,D979&lt;'Season Lookup'!$D$16),"Spring",IF(AND(D979&gt;='Season Lookup'!$D$16,D979&lt;'Season Lookup'!$D$17),"Summer",IF(AND(D979&gt;='Season Lookup'!$D$17,D979&lt;'Season Lookup'!$D$18),"Fall",IF(OR(D979&gt;='Season Lookup'!$D$18,D979&lt;'Season Lookup'!$D$15),"Winter"))))</f>
        <v>Summer</v>
      </c>
      <c r="L979" s="3" t="str">
        <f>VLOOKUP(F979,'Season Lookup'!$A$1:$B$13,2,0)</f>
        <v>Summer</v>
      </c>
      <c r="M979" t="s">
        <v>56</v>
      </c>
      <c r="N979" t="s">
        <v>13</v>
      </c>
      <c r="O979" t="s">
        <v>23</v>
      </c>
      <c r="P979" t="str">
        <f t="shared" si="200"/>
        <v>Yes</v>
      </c>
      <c r="Q979" t="str">
        <f t="shared" si="201"/>
        <v>No</v>
      </c>
      <c r="R979" t="str">
        <f t="shared" si="202"/>
        <v>No</v>
      </c>
      <c r="S979">
        <v>14</v>
      </c>
      <c r="T979" t="s">
        <v>351</v>
      </c>
      <c r="V979" t="str">
        <f t="shared" si="203"/>
        <v>Non Intersection</v>
      </c>
      <c r="W979" t="s">
        <v>1655</v>
      </c>
      <c r="X979">
        <v>42.372861</v>
      </c>
      <c r="Y979">
        <v>-71.094549999999998</v>
      </c>
      <c r="Z979" t="s">
        <v>257</v>
      </c>
    </row>
    <row r="980" spans="1:26">
      <c r="A980">
        <v>24690</v>
      </c>
      <c r="B980" s="1">
        <v>40421.40625</v>
      </c>
      <c r="C980" s="1">
        <f t="shared" si="192"/>
        <v>40179</v>
      </c>
      <c r="D980" s="4">
        <f t="shared" si="193"/>
        <v>0.66666666666666663</v>
      </c>
      <c r="E980" s="3">
        <f t="shared" si="194"/>
        <v>2010</v>
      </c>
      <c r="F980" s="3">
        <f t="shared" si="195"/>
        <v>8</v>
      </c>
      <c r="G980" s="3">
        <f t="shared" si="196"/>
        <v>31</v>
      </c>
      <c r="H980" s="3">
        <f t="shared" si="197"/>
        <v>9</v>
      </c>
      <c r="I980" s="3">
        <f t="shared" si="198"/>
        <v>45</v>
      </c>
      <c r="J980" s="3">
        <f t="shared" si="199"/>
        <v>3</v>
      </c>
      <c r="K980" s="3" t="str">
        <f>IF(AND(D980&gt;='Season Lookup'!$D$15,D980&lt;'Season Lookup'!$D$16),"Spring",IF(AND(D980&gt;='Season Lookup'!$D$16,D980&lt;'Season Lookup'!$D$17),"Summer",IF(AND(D980&gt;='Season Lookup'!$D$17,D980&lt;'Season Lookup'!$D$18),"Fall",IF(OR(D980&gt;='Season Lookup'!$D$18,D980&lt;'Season Lookup'!$D$15),"Winter"))))</f>
        <v>Summer</v>
      </c>
      <c r="L980" s="3" t="str">
        <f>VLOOKUP(F980,'Season Lookup'!$A$1:$B$13,2,0)</f>
        <v>Summer</v>
      </c>
      <c r="M980" t="s">
        <v>73</v>
      </c>
      <c r="N980" t="s">
        <v>13</v>
      </c>
      <c r="O980" t="s">
        <v>23</v>
      </c>
      <c r="P980" t="str">
        <f t="shared" si="200"/>
        <v>Yes</v>
      </c>
      <c r="Q980" t="str">
        <f t="shared" si="201"/>
        <v>No</v>
      </c>
      <c r="R980" t="str">
        <f t="shared" si="202"/>
        <v>No</v>
      </c>
      <c r="T980" t="s">
        <v>980</v>
      </c>
      <c r="U980" t="s">
        <v>1780</v>
      </c>
      <c r="V980" t="str">
        <f t="shared" si="203"/>
        <v>Intersection</v>
      </c>
      <c r="W980" t="s">
        <v>1781</v>
      </c>
      <c r="X980">
        <v>42.383096000000002</v>
      </c>
      <c r="Y980">
        <v>-71.142131000000006</v>
      </c>
      <c r="Z980" t="s">
        <v>1782</v>
      </c>
    </row>
    <row r="981" spans="1:26">
      <c r="A981">
        <v>24691</v>
      </c>
      <c r="B981" s="1">
        <v>40421.541655092595</v>
      </c>
      <c r="C981" s="1">
        <f t="shared" si="192"/>
        <v>40179</v>
      </c>
      <c r="D981" s="4">
        <f t="shared" si="193"/>
        <v>0.66666666666666663</v>
      </c>
      <c r="E981" s="3">
        <f t="shared" si="194"/>
        <v>2010</v>
      </c>
      <c r="F981" s="3">
        <f t="shared" si="195"/>
        <v>8</v>
      </c>
      <c r="G981" s="3">
        <f t="shared" si="196"/>
        <v>31</v>
      </c>
      <c r="H981" s="3">
        <f t="shared" si="197"/>
        <v>12</v>
      </c>
      <c r="I981" s="3">
        <f t="shared" si="198"/>
        <v>59</v>
      </c>
      <c r="J981" s="3">
        <f t="shared" si="199"/>
        <v>3</v>
      </c>
      <c r="K981" s="3" t="str">
        <f>IF(AND(D981&gt;='Season Lookup'!$D$15,D981&lt;'Season Lookup'!$D$16),"Spring",IF(AND(D981&gt;='Season Lookup'!$D$16,D981&lt;'Season Lookup'!$D$17),"Summer",IF(AND(D981&gt;='Season Lookup'!$D$17,D981&lt;'Season Lookup'!$D$18),"Fall",IF(OR(D981&gt;='Season Lookup'!$D$18,D981&lt;'Season Lookup'!$D$15),"Winter"))))</f>
        <v>Summer</v>
      </c>
      <c r="L981" s="3" t="str">
        <f>VLOOKUP(F981,'Season Lookup'!$A$1:$B$13,2,0)</f>
        <v>Summer</v>
      </c>
      <c r="M981" t="s">
        <v>78</v>
      </c>
      <c r="N981" t="s">
        <v>619</v>
      </c>
      <c r="O981" t="s">
        <v>23</v>
      </c>
      <c r="P981" t="str">
        <f t="shared" si="200"/>
        <v>No</v>
      </c>
      <c r="Q981" t="str">
        <f t="shared" si="201"/>
        <v>No</v>
      </c>
      <c r="R981" t="str">
        <f t="shared" si="202"/>
        <v>No</v>
      </c>
      <c r="S981">
        <v>381</v>
      </c>
      <c r="T981" t="s">
        <v>252</v>
      </c>
      <c r="V981" t="str">
        <f t="shared" si="203"/>
        <v>Non Intersection</v>
      </c>
      <c r="W981" t="s">
        <v>1783</v>
      </c>
      <c r="X981">
        <v>42.383575</v>
      </c>
      <c r="Y981">
        <v>-71.134534000000002</v>
      </c>
      <c r="Z981" t="s">
        <v>1784</v>
      </c>
    </row>
    <row r="982" spans="1:26">
      <c r="A982">
        <v>24692</v>
      </c>
      <c r="B982" s="1">
        <v>40421.67291666667</v>
      </c>
      <c r="C982" s="1">
        <f t="shared" si="192"/>
        <v>40179</v>
      </c>
      <c r="D982" s="4">
        <f t="shared" si="193"/>
        <v>0.66666666666666663</v>
      </c>
      <c r="E982" s="3">
        <f t="shared" si="194"/>
        <v>2010</v>
      </c>
      <c r="F982" s="3">
        <f t="shared" si="195"/>
        <v>8</v>
      </c>
      <c r="G982" s="3">
        <f t="shared" si="196"/>
        <v>31</v>
      </c>
      <c r="H982" s="3">
        <f t="shared" si="197"/>
        <v>16</v>
      </c>
      <c r="I982" s="3">
        <f t="shared" si="198"/>
        <v>9</v>
      </c>
      <c r="J982" s="3">
        <f t="shared" si="199"/>
        <v>3</v>
      </c>
      <c r="K982" s="3" t="str">
        <f>IF(AND(D982&gt;='Season Lookup'!$D$15,D982&lt;'Season Lookup'!$D$16),"Spring",IF(AND(D982&gt;='Season Lookup'!$D$16,D982&lt;'Season Lookup'!$D$17),"Summer",IF(AND(D982&gt;='Season Lookup'!$D$17,D982&lt;'Season Lookup'!$D$18),"Fall",IF(OR(D982&gt;='Season Lookup'!$D$18,D982&lt;'Season Lookup'!$D$15),"Winter"))))</f>
        <v>Summer</v>
      </c>
      <c r="L982" s="3" t="str">
        <f>VLOOKUP(F982,'Season Lookup'!$A$1:$B$13,2,0)</f>
        <v>Summer</v>
      </c>
      <c r="M982" t="s">
        <v>73</v>
      </c>
      <c r="N982" t="s">
        <v>13</v>
      </c>
      <c r="O982" t="s">
        <v>132</v>
      </c>
      <c r="P982" t="str">
        <f t="shared" si="200"/>
        <v>Yes</v>
      </c>
      <c r="Q982" t="str">
        <f t="shared" si="201"/>
        <v>Yes</v>
      </c>
      <c r="R982" t="str">
        <f t="shared" si="202"/>
        <v>No</v>
      </c>
      <c r="T982" t="s">
        <v>19</v>
      </c>
      <c r="U982" t="s">
        <v>971</v>
      </c>
      <c r="V982" t="str">
        <f t="shared" si="203"/>
        <v>Intersection</v>
      </c>
      <c r="W982" t="s">
        <v>1785</v>
      </c>
      <c r="X982">
        <v>42.374406999999998</v>
      </c>
      <c r="Y982">
        <v>-71.106082000000001</v>
      </c>
      <c r="Z982" t="s">
        <v>973</v>
      </c>
    </row>
    <row r="983" spans="1:26">
      <c r="A983">
        <v>24693</v>
      </c>
      <c r="B983" s="1">
        <v>40421.806932870371</v>
      </c>
      <c r="C983" s="1">
        <f t="shared" si="192"/>
        <v>40179</v>
      </c>
      <c r="D983" s="4">
        <f t="shared" si="193"/>
        <v>0.66666666666666663</v>
      </c>
      <c r="E983" s="3">
        <f t="shared" si="194"/>
        <v>2010</v>
      </c>
      <c r="F983" s="3">
        <f t="shared" si="195"/>
        <v>8</v>
      </c>
      <c r="G983" s="3">
        <f t="shared" si="196"/>
        <v>31</v>
      </c>
      <c r="H983" s="3">
        <f t="shared" si="197"/>
        <v>19</v>
      </c>
      <c r="I983" s="3">
        <f t="shared" si="198"/>
        <v>21</v>
      </c>
      <c r="J983" s="3">
        <f t="shared" si="199"/>
        <v>3</v>
      </c>
      <c r="K983" s="3" t="str">
        <f>IF(AND(D983&gt;='Season Lookup'!$D$15,D983&lt;'Season Lookup'!$D$16),"Spring",IF(AND(D983&gt;='Season Lookup'!$D$16,D983&lt;'Season Lookup'!$D$17),"Summer",IF(AND(D983&gt;='Season Lookup'!$D$17,D983&lt;'Season Lookup'!$D$18),"Fall",IF(OR(D983&gt;='Season Lookup'!$D$18,D983&lt;'Season Lookup'!$D$15),"Winter"))))</f>
        <v>Summer</v>
      </c>
      <c r="L983" s="3" t="str">
        <f>VLOOKUP(F983,'Season Lookup'!$A$1:$B$13,2,0)</f>
        <v>Summer</v>
      </c>
      <c r="M983" t="s">
        <v>73</v>
      </c>
      <c r="N983" t="s">
        <v>35</v>
      </c>
      <c r="O983" t="s">
        <v>36</v>
      </c>
      <c r="P983" t="str">
        <f t="shared" si="200"/>
        <v>Yes</v>
      </c>
      <c r="Q983" t="str">
        <f t="shared" si="201"/>
        <v>No</v>
      </c>
      <c r="R983" t="str">
        <f t="shared" si="202"/>
        <v>No</v>
      </c>
      <c r="T983" t="s">
        <v>198</v>
      </c>
      <c r="U983" t="s">
        <v>42</v>
      </c>
      <c r="V983" t="str">
        <f t="shared" si="203"/>
        <v>Intersection</v>
      </c>
      <c r="W983" t="s">
        <v>285</v>
      </c>
      <c r="X983">
        <v>42.370091000000002</v>
      </c>
      <c r="Y983">
        <v>-71.113336000000004</v>
      </c>
      <c r="Z983" t="s">
        <v>286</v>
      </c>
    </row>
    <row r="984" spans="1:26">
      <c r="A984">
        <v>24698</v>
      </c>
      <c r="B984" s="1">
        <v>40421.28125</v>
      </c>
      <c r="C984" s="1">
        <f t="shared" si="192"/>
        <v>40179</v>
      </c>
      <c r="D984" s="4">
        <f t="shared" si="193"/>
        <v>0.66666666666666663</v>
      </c>
      <c r="E984" s="3">
        <f t="shared" si="194"/>
        <v>2010</v>
      </c>
      <c r="F984" s="3">
        <f t="shared" si="195"/>
        <v>8</v>
      </c>
      <c r="G984" s="3">
        <f t="shared" si="196"/>
        <v>31</v>
      </c>
      <c r="H984" s="3">
        <f t="shared" si="197"/>
        <v>6</v>
      </c>
      <c r="I984" s="3">
        <f t="shared" si="198"/>
        <v>45</v>
      </c>
      <c r="J984" s="3">
        <f t="shared" si="199"/>
        <v>3</v>
      </c>
      <c r="K984" s="3" t="str">
        <f>IF(AND(D984&gt;='Season Lookup'!$D$15,D984&lt;'Season Lookup'!$D$16),"Spring",IF(AND(D984&gt;='Season Lookup'!$D$16,D984&lt;'Season Lookup'!$D$17),"Summer",IF(AND(D984&gt;='Season Lookup'!$D$17,D984&lt;'Season Lookup'!$D$18),"Fall",IF(OR(D984&gt;='Season Lookup'!$D$18,D984&lt;'Season Lookup'!$D$15),"Winter"))))</f>
        <v>Summer</v>
      </c>
      <c r="L984" s="3" t="str">
        <f>VLOOKUP(F984,'Season Lookup'!$A$1:$B$13,2,0)</f>
        <v>Summer</v>
      </c>
      <c r="M984" t="s">
        <v>73</v>
      </c>
      <c r="N984" t="s">
        <v>13</v>
      </c>
      <c r="O984" t="s">
        <v>132</v>
      </c>
      <c r="P984" t="str">
        <f t="shared" si="200"/>
        <v>Yes</v>
      </c>
      <c r="Q984" t="str">
        <f t="shared" si="201"/>
        <v>Yes</v>
      </c>
      <c r="R984" t="str">
        <f t="shared" si="202"/>
        <v>No</v>
      </c>
      <c r="T984" t="s">
        <v>185</v>
      </c>
      <c r="U984" t="s">
        <v>296</v>
      </c>
      <c r="V984" t="str">
        <f t="shared" si="203"/>
        <v>Intersection</v>
      </c>
      <c r="W984" t="s">
        <v>594</v>
      </c>
      <c r="X984">
        <v>42.376564000000002</v>
      </c>
      <c r="Y984">
        <v>-71.122185000000002</v>
      </c>
      <c r="Z984" t="s">
        <v>298</v>
      </c>
    </row>
    <row r="985" spans="1:26">
      <c r="A985">
        <v>24707</v>
      </c>
      <c r="B985" s="1">
        <v>40421.795138888891</v>
      </c>
      <c r="C985" s="1">
        <f t="shared" si="192"/>
        <v>40179</v>
      </c>
      <c r="D985" s="4">
        <f t="shared" si="193"/>
        <v>0.66666666666666663</v>
      </c>
      <c r="E985" s="3">
        <f t="shared" si="194"/>
        <v>2010</v>
      </c>
      <c r="F985" s="3">
        <f t="shared" si="195"/>
        <v>8</v>
      </c>
      <c r="G985" s="3">
        <f t="shared" si="196"/>
        <v>31</v>
      </c>
      <c r="H985" s="3">
        <f t="shared" si="197"/>
        <v>19</v>
      </c>
      <c r="I985" s="3">
        <f t="shared" si="198"/>
        <v>5</v>
      </c>
      <c r="J985" s="3">
        <f t="shared" si="199"/>
        <v>3</v>
      </c>
      <c r="K985" s="3" t="str">
        <f>IF(AND(D985&gt;='Season Lookup'!$D$15,D985&lt;'Season Lookup'!$D$16),"Spring",IF(AND(D985&gt;='Season Lookup'!$D$16,D985&lt;'Season Lookup'!$D$17),"Summer",IF(AND(D985&gt;='Season Lookup'!$D$17,D985&lt;'Season Lookup'!$D$18),"Fall",IF(OR(D985&gt;='Season Lookup'!$D$18,D985&lt;'Season Lookup'!$D$15),"Winter"))))</f>
        <v>Summer</v>
      </c>
      <c r="L985" s="3" t="str">
        <f>VLOOKUP(F985,'Season Lookup'!$A$1:$B$13,2,0)</f>
        <v>Summer</v>
      </c>
      <c r="M985" t="s">
        <v>73</v>
      </c>
      <c r="N985" t="s">
        <v>329</v>
      </c>
      <c r="O985" t="s">
        <v>23</v>
      </c>
      <c r="P985" t="str">
        <f t="shared" si="200"/>
        <v>No</v>
      </c>
      <c r="Q985" t="str">
        <f t="shared" si="201"/>
        <v>No</v>
      </c>
      <c r="R985" t="str">
        <f t="shared" si="202"/>
        <v>No</v>
      </c>
      <c r="T985" t="s">
        <v>1438</v>
      </c>
      <c r="U985" t="s">
        <v>198</v>
      </c>
      <c r="V985" t="str">
        <f t="shared" si="203"/>
        <v>Intersection</v>
      </c>
      <c r="W985" t="s">
        <v>1786</v>
      </c>
      <c r="X985">
        <v>42.372252000000003</v>
      </c>
      <c r="Y985">
        <v>-71.119338999999997</v>
      </c>
      <c r="Z985" t="s">
        <v>1787</v>
      </c>
    </row>
    <row r="986" spans="1:26">
      <c r="A986">
        <v>24699</v>
      </c>
      <c r="B986" s="1">
        <v>40422.318055555559</v>
      </c>
      <c r="C986" s="1">
        <f t="shared" si="192"/>
        <v>40179</v>
      </c>
      <c r="D986" s="4">
        <f t="shared" si="193"/>
        <v>0.66666666666666663</v>
      </c>
      <c r="E986" s="3">
        <f t="shared" si="194"/>
        <v>2010</v>
      </c>
      <c r="F986" s="3">
        <f t="shared" si="195"/>
        <v>9</v>
      </c>
      <c r="G986" s="3">
        <f t="shared" si="196"/>
        <v>1</v>
      </c>
      <c r="H986" s="3">
        <f t="shared" si="197"/>
        <v>7</v>
      </c>
      <c r="I986" s="3">
        <f t="shared" si="198"/>
        <v>38</v>
      </c>
      <c r="J986" s="3">
        <f t="shared" si="199"/>
        <v>4</v>
      </c>
      <c r="K986" s="3" t="str">
        <f>IF(AND(D986&gt;='Season Lookup'!$D$15,D986&lt;'Season Lookup'!$D$16),"Spring",IF(AND(D986&gt;='Season Lookup'!$D$16,D986&lt;'Season Lookup'!$D$17),"Summer",IF(AND(D986&gt;='Season Lookup'!$D$17,D986&lt;'Season Lookup'!$D$18),"Fall",IF(OR(D986&gt;='Season Lookup'!$D$18,D986&lt;'Season Lookup'!$D$15),"Winter"))))</f>
        <v>Summer</v>
      </c>
      <c r="L986" s="3" t="str">
        <f>VLOOKUP(F986,'Season Lookup'!$A$1:$B$13,2,0)</f>
        <v>Fall</v>
      </c>
      <c r="M986" t="s">
        <v>82</v>
      </c>
      <c r="N986" t="s">
        <v>13</v>
      </c>
      <c r="O986" t="s">
        <v>23</v>
      </c>
      <c r="P986" t="str">
        <f t="shared" si="200"/>
        <v>Yes</v>
      </c>
      <c r="Q986" t="str">
        <f t="shared" si="201"/>
        <v>No</v>
      </c>
      <c r="R986" t="str">
        <f t="shared" si="202"/>
        <v>No</v>
      </c>
      <c r="S986">
        <v>118</v>
      </c>
      <c r="T986" t="s">
        <v>980</v>
      </c>
      <c r="V986" t="str">
        <f t="shared" si="203"/>
        <v>Non Intersection</v>
      </c>
      <c r="W986" t="s">
        <v>1788</v>
      </c>
      <c r="X986">
        <v>42.378923999999998</v>
      </c>
      <c r="Y986">
        <v>-71.140810000000002</v>
      </c>
      <c r="Z986" t="s">
        <v>1789</v>
      </c>
    </row>
    <row r="987" spans="1:26">
      <c r="A987">
        <v>24700</v>
      </c>
      <c r="B987" s="1">
        <v>40422.513888888891</v>
      </c>
      <c r="C987" s="1">
        <f t="shared" si="192"/>
        <v>40179</v>
      </c>
      <c r="D987" s="4">
        <f t="shared" si="193"/>
        <v>0.66666666666666663</v>
      </c>
      <c r="E987" s="3">
        <f t="shared" si="194"/>
        <v>2010</v>
      </c>
      <c r="F987" s="3">
        <f t="shared" si="195"/>
        <v>9</v>
      </c>
      <c r="G987" s="3">
        <f t="shared" si="196"/>
        <v>1</v>
      </c>
      <c r="H987" s="3">
        <f t="shared" si="197"/>
        <v>12</v>
      </c>
      <c r="I987" s="3">
        <f t="shared" si="198"/>
        <v>20</v>
      </c>
      <c r="J987" s="3">
        <f t="shared" si="199"/>
        <v>4</v>
      </c>
      <c r="K987" s="3" t="str">
        <f>IF(AND(D987&gt;='Season Lookup'!$D$15,D987&lt;'Season Lookup'!$D$16),"Spring",IF(AND(D987&gt;='Season Lookup'!$D$16,D987&lt;'Season Lookup'!$D$17),"Summer",IF(AND(D987&gt;='Season Lookup'!$D$17,D987&lt;'Season Lookup'!$D$18),"Fall",IF(OR(D987&gt;='Season Lookup'!$D$18,D987&lt;'Season Lookup'!$D$15),"Winter"))))</f>
        <v>Summer</v>
      </c>
      <c r="L987" s="3" t="str">
        <f>VLOOKUP(F987,'Season Lookup'!$A$1:$B$13,2,0)</f>
        <v>Fall</v>
      </c>
      <c r="M987" t="s">
        <v>82</v>
      </c>
      <c r="N987" t="s">
        <v>13</v>
      </c>
      <c r="O987" t="s">
        <v>35</v>
      </c>
      <c r="P987" t="str">
        <f t="shared" si="200"/>
        <v>Yes</v>
      </c>
      <c r="Q987" t="str">
        <f t="shared" si="201"/>
        <v>No</v>
      </c>
      <c r="R987" t="str">
        <f t="shared" si="202"/>
        <v>No</v>
      </c>
      <c r="S987">
        <v>725</v>
      </c>
      <c r="T987" t="s">
        <v>186</v>
      </c>
      <c r="V987" t="str">
        <f t="shared" si="203"/>
        <v>Non Intersection</v>
      </c>
      <c r="W987" t="s">
        <v>617</v>
      </c>
      <c r="X987">
        <v>42.390473999999998</v>
      </c>
      <c r="Y987">
        <v>-71.152218000000005</v>
      </c>
      <c r="Z987" t="s">
        <v>618</v>
      </c>
    </row>
    <row r="988" spans="1:26">
      <c r="A988">
        <v>24701</v>
      </c>
      <c r="B988" s="1">
        <v>40422.541655092595</v>
      </c>
      <c r="C988" s="1">
        <f t="shared" si="192"/>
        <v>40179</v>
      </c>
      <c r="D988" s="4">
        <f t="shared" si="193"/>
        <v>0.66666666666666663</v>
      </c>
      <c r="E988" s="3">
        <f t="shared" si="194"/>
        <v>2010</v>
      </c>
      <c r="F988" s="3">
        <f t="shared" si="195"/>
        <v>9</v>
      </c>
      <c r="G988" s="3">
        <f t="shared" si="196"/>
        <v>1</v>
      </c>
      <c r="H988" s="3">
        <f t="shared" si="197"/>
        <v>12</v>
      </c>
      <c r="I988" s="3">
        <f t="shared" si="198"/>
        <v>59</v>
      </c>
      <c r="J988" s="3">
        <f t="shared" si="199"/>
        <v>4</v>
      </c>
      <c r="K988" s="3" t="str">
        <f>IF(AND(D988&gt;='Season Lookup'!$D$15,D988&lt;'Season Lookup'!$D$16),"Spring",IF(AND(D988&gt;='Season Lookup'!$D$16,D988&lt;'Season Lookup'!$D$17),"Summer",IF(AND(D988&gt;='Season Lookup'!$D$17,D988&lt;'Season Lookup'!$D$18),"Fall",IF(OR(D988&gt;='Season Lookup'!$D$18,D988&lt;'Season Lookup'!$D$15),"Winter"))))</f>
        <v>Summer</v>
      </c>
      <c r="L988" s="3" t="str">
        <f>VLOOKUP(F988,'Season Lookup'!$A$1:$B$13,2,0)</f>
        <v>Fall</v>
      </c>
      <c r="M988" t="s">
        <v>82</v>
      </c>
      <c r="N988" t="s">
        <v>35</v>
      </c>
      <c r="O988" t="s">
        <v>23</v>
      </c>
      <c r="P988" t="str">
        <f t="shared" si="200"/>
        <v>Yes</v>
      </c>
      <c r="Q988" t="str">
        <f t="shared" si="201"/>
        <v>No</v>
      </c>
      <c r="R988" t="str">
        <f t="shared" si="202"/>
        <v>No</v>
      </c>
      <c r="T988" t="s">
        <v>216</v>
      </c>
      <c r="U988" t="s">
        <v>745</v>
      </c>
      <c r="V988" t="str">
        <f t="shared" si="203"/>
        <v>Intersection</v>
      </c>
      <c r="W988" t="s">
        <v>1485</v>
      </c>
      <c r="X988">
        <v>42.366000999999997</v>
      </c>
      <c r="Y988">
        <v>-71.100752</v>
      </c>
      <c r="Z988" t="s">
        <v>1486</v>
      </c>
    </row>
    <row r="989" spans="1:26">
      <c r="A989">
        <v>24702</v>
      </c>
      <c r="B989" s="1">
        <v>40422.65625</v>
      </c>
      <c r="C989" s="1">
        <f t="shared" si="192"/>
        <v>40179</v>
      </c>
      <c r="D989" s="4">
        <f t="shared" si="193"/>
        <v>0.66666666666666663</v>
      </c>
      <c r="E989" s="3">
        <f t="shared" si="194"/>
        <v>2010</v>
      </c>
      <c r="F989" s="3">
        <f t="shared" si="195"/>
        <v>9</v>
      </c>
      <c r="G989" s="3">
        <f t="shared" si="196"/>
        <v>1</v>
      </c>
      <c r="H989" s="3">
        <f t="shared" si="197"/>
        <v>15</v>
      </c>
      <c r="I989" s="3">
        <f t="shared" si="198"/>
        <v>45</v>
      </c>
      <c r="J989" s="3">
        <f t="shared" si="199"/>
        <v>4</v>
      </c>
      <c r="K989" s="3" t="str">
        <f>IF(AND(D989&gt;='Season Lookup'!$D$15,D989&lt;'Season Lookup'!$D$16),"Spring",IF(AND(D989&gt;='Season Lookup'!$D$16,D989&lt;'Season Lookup'!$D$17),"Summer",IF(AND(D989&gt;='Season Lookup'!$D$17,D989&lt;'Season Lookup'!$D$18),"Fall",IF(OR(D989&gt;='Season Lookup'!$D$18,D989&lt;'Season Lookup'!$D$15),"Winter"))))</f>
        <v>Summer</v>
      </c>
      <c r="L989" s="3" t="str">
        <f>VLOOKUP(F989,'Season Lookup'!$A$1:$B$13,2,0)</f>
        <v>Fall</v>
      </c>
      <c r="M989" t="s">
        <v>82</v>
      </c>
      <c r="N989" t="s">
        <v>13</v>
      </c>
      <c r="O989" t="s">
        <v>35</v>
      </c>
      <c r="P989" t="str">
        <f t="shared" si="200"/>
        <v>Yes</v>
      </c>
      <c r="Q989" t="str">
        <f t="shared" si="201"/>
        <v>No</v>
      </c>
      <c r="R989" t="str">
        <f t="shared" si="202"/>
        <v>No</v>
      </c>
      <c r="S989">
        <v>1334</v>
      </c>
      <c r="T989" t="s">
        <v>19</v>
      </c>
      <c r="V989" t="str">
        <f t="shared" si="203"/>
        <v>Non Intersection</v>
      </c>
      <c r="W989" t="s">
        <v>1105</v>
      </c>
      <c r="X989">
        <v>42.373493000000003</v>
      </c>
      <c r="Y989">
        <v>-71.099759000000006</v>
      </c>
      <c r="Z989" t="s">
        <v>1106</v>
      </c>
    </row>
    <row r="990" spans="1:26">
      <c r="A990">
        <v>24703</v>
      </c>
      <c r="B990" s="1">
        <v>40422.729155092595</v>
      </c>
      <c r="C990" s="1">
        <f t="shared" si="192"/>
        <v>40179</v>
      </c>
      <c r="D990" s="4">
        <f t="shared" si="193"/>
        <v>0.66666666666666663</v>
      </c>
      <c r="E990" s="3">
        <f t="shared" si="194"/>
        <v>2010</v>
      </c>
      <c r="F990" s="3">
        <f t="shared" si="195"/>
        <v>9</v>
      </c>
      <c r="G990" s="3">
        <f t="shared" si="196"/>
        <v>1</v>
      </c>
      <c r="H990" s="3">
        <f t="shared" si="197"/>
        <v>17</v>
      </c>
      <c r="I990" s="3">
        <f t="shared" si="198"/>
        <v>29</v>
      </c>
      <c r="J990" s="3">
        <f t="shared" si="199"/>
        <v>4</v>
      </c>
      <c r="K990" s="3" t="str">
        <f>IF(AND(D990&gt;='Season Lookup'!$D$15,D990&lt;'Season Lookup'!$D$16),"Spring",IF(AND(D990&gt;='Season Lookup'!$D$16,D990&lt;'Season Lookup'!$D$17),"Summer",IF(AND(D990&gt;='Season Lookup'!$D$17,D990&lt;'Season Lookup'!$D$18),"Fall",IF(OR(D990&gt;='Season Lookup'!$D$18,D990&lt;'Season Lookup'!$D$15),"Winter"))))</f>
        <v>Summer</v>
      </c>
      <c r="L990" s="3" t="str">
        <f>VLOOKUP(F990,'Season Lookup'!$A$1:$B$13,2,0)</f>
        <v>Fall</v>
      </c>
      <c r="M990" t="s">
        <v>82</v>
      </c>
      <c r="N990" t="s">
        <v>13</v>
      </c>
      <c r="O990" t="s">
        <v>13</v>
      </c>
      <c r="P990" t="str">
        <f t="shared" si="200"/>
        <v>Yes</v>
      </c>
      <c r="Q990" t="str">
        <f t="shared" si="201"/>
        <v>No</v>
      </c>
      <c r="R990" t="str">
        <f t="shared" si="202"/>
        <v>No</v>
      </c>
      <c r="T990" t="s">
        <v>97</v>
      </c>
      <c r="V990" t="str">
        <f t="shared" si="203"/>
        <v>Intersection</v>
      </c>
      <c r="W990" t="s">
        <v>1790</v>
      </c>
      <c r="X990">
        <v>0</v>
      </c>
      <c r="Y990">
        <v>0</v>
      </c>
      <c r="Z990" t="s">
        <v>81</v>
      </c>
    </row>
    <row r="991" spans="1:26">
      <c r="A991">
        <v>24704</v>
      </c>
      <c r="B991" s="1">
        <v>40422.770833333336</v>
      </c>
      <c r="C991" s="1">
        <f t="shared" si="192"/>
        <v>40179</v>
      </c>
      <c r="D991" s="4">
        <f t="shared" si="193"/>
        <v>0.66666666666666663</v>
      </c>
      <c r="E991" s="3">
        <f t="shared" si="194"/>
        <v>2010</v>
      </c>
      <c r="F991" s="3">
        <f t="shared" si="195"/>
        <v>9</v>
      </c>
      <c r="G991" s="3">
        <f t="shared" si="196"/>
        <v>1</v>
      </c>
      <c r="H991" s="3">
        <f t="shared" si="197"/>
        <v>18</v>
      </c>
      <c r="I991" s="3">
        <f t="shared" si="198"/>
        <v>30</v>
      </c>
      <c r="J991" s="3">
        <f t="shared" si="199"/>
        <v>4</v>
      </c>
      <c r="K991" s="3" t="str">
        <f>IF(AND(D991&gt;='Season Lookup'!$D$15,D991&lt;'Season Lookup'!$D$16),"Spring",IF(AND(D991&gt;='Season Lookup'!$D$16,D991&lt;'Season Lookup'!$D$17),"Summer",IF(AND(D991&gt;='Season Lookup'!$D$17,D991&lt;'Season Lookup'!$D$18),"Fall",IF(OR(D991&gt;='Season Lookup'!$D$18,D991&lt;'Season Lookup'!$D$15),"Winter"))))</f>
        <v>Summer</v>
      </c>
      <c r="L991" s="3" t="str">
        <f>VLOOKUP(F991,'Season Lookup'!$A$1:$B$13,2,0)</f>
        <v>Fall</v>
      </c>
      <c r="M991" t="s">
        <v>82</v>
      </c>
      <c r="N991" t="s">
        <v>13</v>
      </c>
      <c r="O991" t="s">
        <v>23</v>
      </c>
      <c r="P991" t="str">
        <f t="shared" si="200"/>
        <v>Yes</v>
      </c>
      <c r="Q991" t="str">
        <f t="shared" si="201"/>
        <v>No</v>
      </c>
      <c r="R991" t="str">
        <f t="shared" si="202"/>
        <v>No</v>
      </c>
      <c r="S991">
        <v>291</v>
      </c>
      <c r="T991" t="s">
        <v>189</v>
      </c>
      <c r="V991" t="str">
        <f t="shared" si="203"/>
        <v>Non Intersection</v>
      </c>
      <c r="W991" t="s">
        <v>1791</v>
      </c>
      <c r="X991">
        <v>42.368333999999997</v>
      </c>
      <c r="Y991">
        <v>-71.095056999999997</v>
      </c>
      <c r="Z991" t="s">
        <v>1792</v>
      </c>
    </row>
    <row r="992" spans="1:26">
      <c r="A992">
        <v>24705</v>
      </c>
      <c r="B992" s="1">
        <v>40422.833333333336</v>
      </c>
      <c r="C992" s="1">
        <f t="shared" si="192"/>
        <v>40179</v>
      </c>
      <c r="D992" s="4">
        <f t="shared" si="193"/>
        <v>0.66666666666666663</v>
      </c>
      <c r="E992" s="3">
        <f t="shared" si="194"/>
        <v>2010</v>
      </c>
      <c r="F992" s="3">
        <f t="shared" si="195"/>
        <v>9</v>
      </c>
      <c r="G992" s="3">
        <f t="shared" si="196"/>
        <v>1</v>
      </c>
      <c r="H992" s="3">
        <f t="shared" si="197"/>
        <v>20</v>
      </c>
      <c r="I992" s="3">
        <f t="shared" si="198"/>
        <v>0</v>
      </c>
      <c r="J992" s="3">
        <f t="shared" si="199"/>
        <v>4</v>
      </c>
      <c r="K992" s="3" t="str">
        <f>IF(AND(D992&gt;='Season Lookup'!$D$15,D992&lt;'Season Lookup'!$D$16),"Spring",IF(AND(D992&gt;='Season Lookup'!$D$16,D992&lt;'Season Lookup'!$D$17),"Summer",IF(AND(D992&gt;='Season Lookup'!$D$17,D992&lt;'Season Lookup'!$D$18),"Fall",IF(OR(D992&gt;='Season Lookup'!$D$18,D992&lt;'Season Lookup'!$D$15),"Winter"))))</f>
        <v>Summer</v>
      </c>
      <c r="L992" s="3" t="str">
        <f>VLOOKUP(F992,'Season Lookup'!$A$1:$B$13,2,0)</f>
        <v>Fall</v>
      </c>
      <c r="M992" t="s">
        <v>82</v>
      </c>
      <c r="N992" t="s">
        <v>13</v>
      </c>
      <c r="O992" t="s">
        <v>23</v>
      </c>
      <c r="P992" t="str">
        <f t="shared" si="200"/>
        <v>Yes</v>
      </c>
      <c r="Q992" t="str">
        <f t="shared" si="201"/>
        <v>No</v>
      </c>
      <c r="R992" t="str">
        <f t="shared" si="202"/>
        <v>No</v>
      </c>
      <c r="S992">
        <v>11</v>
      </c>
      <c r="T992" t="s">
        <v>326</v>
      </c>
      <c r="V992" t="str">
        <f t="shared" si="203"/>
        <v>Non Intersection</v>
      </c>
      <c r="W992" t="s">
        <v>1793</v>
      </c>
      <c r="X992">
        <v>42.37303</v>
      </c>
      <c r="Y992">
        <v>-71.119895999999997</v>
      </c>
      <c r="Z992" t="s">
        <v>1794</v>
      </c>
    </row>
    <row r="993" spans="1:26">
      <c r="A993">
        <v>24711</v>
      </c>
      <c r="B993" s="1">
        <v>40422.5</v>
      </c>
      <c r="C993" s="1">
        <f t="shared" si="192"/>
        <v>40179</v>
      </c>
      <c r="D993" s="4">
        <f t="shared" si="193"/>
        <v>0.66666666666666663</v>
      </c>
      <c r="E993" s="3">
        <f t="shared" si="194"/>
        <v>2010</v>
      </c>
      <c r="F993" s="3">
        <f t="shared" si="195"/>
        <v>9</v>
      </c>
      <c r="G993" s="3">
        <f t="shared" si="196"/>
        <v>1</v>
      </c>
      <c r="H993" s="3">
        <f t="shared" si="197"/>
        <v>12</v>
      </c>
      <c r="I993" s="3">
        <f t="shared" si="198"/>
        <v>0</v>
      </c>
      <c r="J993" s="3">
        <f t="shared" si="199"/>
        <v>4</v>
      </c>
      <c r="K993" s="3" t="str">
        <f>IF(AND(D993&gt;='Season Lookup'!$D$15,D993&lt;'Season Lookup'!$D$16),"Spring",IF(AND(D993&gt;='Season Lookup'!$D$16,D993&lt;'Season Lookup'!$D$17),"Summer",IF(AND(D993&gt;='Season Lookup'!$D$17,D993&lt;'Season Lookup'!$D$18),"Fall",IF(OR(D993&gt;='Season Lookup'!$D$18,D993&lt;'Season Lookup'!$D$15),"Winter"))))</f>
        <v>Summer</v>
      </c>
      <c r="L993" s="3" t="str">
        <f>VLOOKUP(F993,'Season Lookup'!$A$1:$B$13,2,0)</f>
        <v>Fall</v>
      </c>
      <c r="M993" t="s">
        <v>82</v>
      </c>
      <c r="N993" t="s">
        <v>13</v>
      </c>
      <c r="O993" t="s">
        <v>23</v>
      </c>
      <c r="P993" t="str">
        <f t="shared" si="200"/>
        <v>Yes</v>
      </c>
      <c r="Q993" t="str">
        <f t="shared" si="201"/>
        <v>No</v>
      </c>
      <c r="R993" t="str">
        <f t="shared" si="202"/>
        <v>No</v>
      </c>
      <c r="T993" t="s">
        <v>1795</v>
      </c>
      <c r="U993" t="s">
        <v>479</v>
      </c>
      <c r="V993" t="str">
        <f t="shared" si="203"/>
        <v>Intersection</v>
      </c>
      <c r="W993" t="s">
        <v>1796</v>
      </c>
      <c r="X993">
        <v>42.365456000000002</v>
      </c>
      <c r="Y993">
        <v>-71.112864000000002</v>
      </c>
      <c r="Z993" t="s">
        <v>1797</v>
      </c>
    </row>
    <row r="994" spans="1:26">
      <c r="A994">
        <v>24848</v>
      </c>
      <c r="B994" s="1">
        <v>40422.458333333336</v>
      </c>
      <c r="C994" s="1">
        <f t="shared" si="192"/>
        <v>40179</v>
      </c>
      <c r="D994" s="4">
        <f t="shared" si="193"/>
        <v>0.66666666666666663</v>
      </c>
      <c r="E994" s="3">
        <f t="shared" si="194"/>
        <v>2010</v>
      </c>
      <c r="F994" s="3">
        <f t="shared" si="195"/>
        <v>9</v>
      </c>
      <c r="G994" s="3">
        <f t="shared" si="196"/>
        <v>1</v>
      </c>
      <c r="H994" s="3">
        <f t="shared" si="197"/>
        <v>11</v>
      </c>
      <c r="I994" s="3">
        <f t="shared" si="198"/>
        <v>0</v>
      </c>
      <c r="J994" s="3">
        <f t="shared" si="199"/>
        <v>4</v>
      </c>
      <c r="K994" s="3" t="str">
        <f>IF(AND(D994&gt;='Season Lookup'!$D$15,D994&lt;'Season Lookup'!$D$16),"Spring",IF(AND(D994&gt;='Season Lookup'!$D$16,D994&lt;'Season Lookup'!$D$17),"Summer",IF(AND(D994&gt;='Season Lookup'!$D$17,D994&lt;'Season Lookup'!$D$18),"Fall",IF(OR(D994&gt;='Season Lookup'!$D$18,D994&lt;'Season Lookup'!$D$15),"Winter"))))</f>
        <v>Summer</v>
      </c>
      <c r="L994" s="3" t="str">
        <f>VLOOKUP(F994,'Season Lookup'!$A$1:$B$13,2,0)</f>
        <v>Fall</v>
      </c>
      <c r="M994" t="s">
        <v>82</v>
      </c>
      <c r="N994" t="s">
        <v>13</v>
      </c>
      <c r="O994" t="s">
        <v>13</v>
      </c>
      <c r="P994" t="str">
        <f t="shared" si="200"/>
        <v>Yes</v>
      </c>
      <c r="Q994" t="str">
        <f t="shared" si="201"/>
        <v>No</v>
      </c>
      <c r="R994" t="str">
        <f t="shared" si="202"/>
        <v>No</v>
      </c>
      <c r="S994">
        <v>246</v>
      </c>
      <c r="T994" t="s">
        <v>1013</v>
      </c>
      <c r="V994" t="str">
        <f t="shared" si="203"/>
        <v>Non Intersection</v>
      </c>
      <c r="W994" t="s">
        <v>1798</v>
      </c>
      <c r="X994">
        <v>42.39237</v>
      </c>
      <c r="Y994">
        <v>-71.157898000000003</v>
      </c>
      <c r="Z994" t="s">
        <v>1799</v>
      </c>
    </row>
    <row r="995" spans="1:26">
      <c r="A995">
        <v>24706</v>
      </c>
      <c r="B995" s="1">
        <v>40423.3125</v>
      </c>
      <c r="C995" s="1">
        <f t="shared" si="192"/>
        <v>40179</v>
      </c>
      <c r="D995" s="4">
        <f t="shared" si="193"/>
        <v>0.6694444444444444</v>
      </c>
      <c r="E995" s="3">
        <f t="shared" si="194"/>
        <v>2010</v>
      </c>
      <c r="F995" s="3">
        <f t="shared" si="195"/>
        <v>9</v>
      </c>
      <c r="G995" s="3">
        <f t="shared" si="196"/>
        <v>2</v>
      </c>
      <c r="H995" s="3">
        <f t="shared" si="197"/>
        <v>7</v>
      </c>
      <c r="I995" s="3">
        <f t="shared" si="198"/>
        <v>30</v>
      </c>
      <c r="J995" s="3">
        <f t="shared" si="199"/>
        <v>5</v>
      </c>
      <c r="K995" s="3" t="str">
        <f>IF(AND(D995&gt;='Season Lookup'!$D$15,D995&lt;'Season Lookup'!$D$16),"Spring",IF(AND(D995&gt;='Season Lookup'!$D$16,D995&lt;'Season Lookup'!$D$17),"Summer",IF(AND(D995&gt;='Season Lookup'!$D$17,D995&lt;'Season Lookup'!$D$18),"Fall",IF(OR(D995&gt;='Season Lookup'!$D$18,D995&lt;'Season Lookup'!$D$15),"Winter"))))</f>
        <v>Summer</v>
      </c>
      <c r="L995" s="3" t="str">
        <f>VLOOKUP(F995,'Season Lookup'!$A$1:$B$13,2,0)</f>
        <v>Fall</v>
      </c>
      <c r="M995" t="s">
        <v>78</v>
      </c>
      <c r="N995" t="s">
        <v>13</v>
      </c>
      <c r="O995" t="s">
        <v>13</v>
      </c>
      <c r="P995" t="str">
        <f t="shared" si="200"/>
        <v>Yes</v>
      </c>
      <c r="Q995" t="str">
        <f t="shared" si="201"/>
        <v>No</v>
      </c>
      <c r="R995" t="str">
        <f t="shared" si="202"/>
        <v>No</v>
      </c>
      <c r="S995">
        <v>22</v>
      </c>
      <c r="T995" t="s">
        <v>198</v>
      </c>
      <c r="V995" t="str">
        <f t="shared" si="203"/>
        <v>Non Intersection</v>
      </c>
      <c r="W995" t="s">
        <v>1800</v>
      </c>
      <c r="X995">
        <v>42.370590999999997</v>
      </c>
      <c r="Y995">
        <v>-71.115055999999996</v>
      </c>
      <c r="Z995" t="s">
        <v>1801</v>
      </c>
    </row>
    <row r="996" spans="1:26">
      <c r="A996">
        <v>24712</v>
      </c>
      <c r="B996" s="1">
        <v>40423.333333333336</v>
      </c>
      <c r="C996" s="1">
        <f t="shared" si="192"/>
        <v>40179</v>
      </c>
      <c r="D996" s="4">
        <f t="shared" si="193"/>
        <v>0.6694444444444444</v>
      </c>
      <c r="E996" s="3">
        <f t="shared" si="194"/>
        <v>2010</v>
      </c>
      <c r="F996" s="3">
        <f t="shared" si="195"/>
        <v>9</v>
      </c>
      <c r="G996" s="3">
        <f t="shared" si="196"/>
        <v>2</v>
      </c>
      <c r="H996" s="3">
        <f t="shared" si="197"/>
        <v>8</v>
      </c>
      <c r="I996" s="3">
        <f t="shared" si="198"/>
        <v>0</v>
      </c>
      <c r="J996" s="3">
        <f t="shared" si="199"/>
        <v>5</v>
      </c>
      <c r="K996" s="3" t="str">
        <f>IF(AND(D996&gt;='Season Lookup'!$D$15,D996&lt;'Season Lookup'!$D$16),"Spring",IF(AND(D996&gt;='Season Lookup'!$D$16,D996&lt;'Season Lookup'!$D$17),"Summer",IF(AND(D996&gt;='Season Lookup'!$D$17,D996&lt;'Season Lookup'!$D$18),"Fall",IF(OR(D996&gt;='Season Lookup'!$D$18,D996&lt;'Season Lookup'!$D$15),"Winter"))))</f>
        <v>Summer</v>
      </c>
      <c r="L996" s="3" t="str">
        <f>VLOOKUP(F996,'Season Lookup'!$A$1:$B$13,2,0)</f>
        <v>Fall</v>
      </c>
      <c r="M996" t="s">
        <v>78</v>
      </c>
      <c r="N996" t="s">
        <v>13</v>
      </c>
      <c r="O996" t="s">
        <v>13</v>
      </c>
      <c r="P996" t="str">
        <f t="shared" si="200"/>
        <v>Yes</v>
      </c>
      <c r="Q996" t="str">
        <f t="shared" si="201"/>
        <v>No</v>
      </c>
      <c r="R996" t="str">
        <f t="shared" si="202"/>
        <v>No</v>
      </c>
      <c r="T996" t="s">
        <v>988</v>
      </c>
      <c r="V996" t="str">
        <f t="shared" si="203"/>
        <v>Intersection</v>
      </c>
      <c r="W996" t="s">
        <v>1802</v>
      </c>
      <c r="X996">
        <v>0</v>
      </c>
      <c r="Y996">
        <v>0</v>
      </c>
      <c r="Z996" t="s">
        <v>81</v>
      </c>
    </row>
    <row r="997" spans="1:26">
      <c r="A997">
        <v>24713</v>
      </c>
      <c r="B997" s="1">
        <v>40423.333333333336</v>
      </c>
      <c r="C997" s="1">
        <f t="shared" si="192"/>
        <v>40179</v>
      </c>
      <c r="D997" s="4">
        <f t="shared" si="193"/>
        <v>0.6694444444444444</v>
      </c>
      <c r="E997" s="3">
        <f t="shared" si="194"/>
        <v>2010</v>
      </c>
      <c r="F997" s="3">
        <f t="shared" si="195"/>
        <v>9</v>
      </c>
      <c r="G997" s="3">
        <f t="shared" si="196"/>
        <v>2</v>
      </c>
      <c r="H997" s="3">
        <f t="shared" si="197"/>
        <v>8</v>
      </c>
      <c r="I997" s="3">
        <f t="shared" si="198"/>
        <v>0</v>
      </c>
      <c r="J997" s="3">
        <f t="shared" si="199"/>
        <v>5</v>
      </c>
      <c r="K997" s="3" t="str">
        <f>IF(AND(D997&gt;='Season Lookup'!$D$15,D997&lt;'Season Lookup'!$D$16),"Spring",IF(AND(D997&gt;='Season Lookup'!$D$16,D997&lt;'Season Lookup'!$D$17),"Summer",IF(AND(D997&gt;='Season Lookup'!$D$17,D997&lt;'Season Lookup'!$D$18),"Fall",IF(OR(D997&gt;='Season Lookup'!$D$18,D997&lt;'Season Lookup'!$D$15),"Winter"))))</f>
        <v>Summer</v>
      </c>
      <c r="L997" s="3" t="str">
        <f>VLOOKUP(F997,'Season Lookup'!$A$1:$B$13,2,0)</f>
        <v>Fall</v>
      </c>
      <c r="M997" t="s">
        <v>78</v>
      </c>
      <c r="N997" t="s">
        <v>13</v>
      </c>
      <c r="O997" t="s">
        <v>23</v>
      </c>
      <c r="P997" t="str">
        <f t="shared" si="200"/>
        <v>Yes</v>
      </c>
      <c r="Q997" t="str">
        <f t="shared" si="201"/>
        <v>No</v>
      </c>
      <c r="R997" t="str">
        <f t="shared" si="202"/>
        <v>No</v>
      </c>
      <c r="S997">
        <v>8</v>
      </c>
      <c r="T997" t="s">
        <v>66</v>
      </c>
      <c r="V997" t="str">
        <f t="shared" si="203"/>
        <v>Non Intersection</v>
      </c>
      <c r="W997" t="s">
        <v>1803</v>
      </c>
      <c r="X997">
        <v>42.396321999999998</v>
      </c>
      <c r="Y997">
        <v>-71.129656999999995</v>
      </c>
      <c r="Z997" t="s">
        <v>1804</v>
      </c>
    </row>
    <row r="998" spans="1:26">
      <c r="A998">
        <v>24714</v>
      </c>
      <c r="B998" s="1">
        <v>40423.653460648151</v>
      </c>
      <c r="C998" s="1">
        <f t="shared" si="192"/>
        <v>40179</v>
      </c>
      <c r="D998" s="4">
        <f t="shared" si="193"/>
        <v>0.6694444444444444</v>
      </c>
      <c r="E998" s="3">
        <f t="shared" si="194"/>
        <v>2010</v>
      </c>
      <c r="F998" s="3">
        <f t="shared" si="195"/>
        <v>9</v>
      </c>
      <c r="G998" s="3">
        <f t="shared" si="196"/>
        <v>2</v>
      </c>
      <c r="H998" s="3">
        <f t="shared" si="197"/>
        <v>15</v>
      </c>
      <c r="I998" s="3">
        <f t="shared" si="198"/>
        <v>40</v>
      </c>
      <c r="J998" s="3">
        <f t="shared" si="199"/>
        <v>5</v>
      </c>
      <c r="K998" s="3" t="str">
        <f>IF(AND(D998&gt;='Season Lookup'!$D$15,D998&lt;'Season Lookup'!$D$16),"Spring",IF(AND(D998&gt;='Season Lookup'!$D$16,D998&lt;'Season Lookup'!$D$17),"Summer",IF(AND(D998&gt;='Season Lookup'!$D$17,D998&lt;'Season Lookup'!$D$18),"Fall",IF(OR(D998&gt;='Season Lookup'!$D$18,D998&lt;'Season Lookup'!$D$15),"Winter"))))</f>
        <v>Summer</v>
      </c>
      <c r="L998" s="3" t="str">
        <f>VLOOKUP(F998,'Season Lookup'!$A$1:$B$13,2,0)</f>
        <v>Fall</v>
      </c>
      <c r="M998" t="s">
        <v>78</v>
      </c>
      <c r="N998" t="s">
        <v>13</v>
      </c>
      <c r="O998" t="s">
        <v>13</v>
      </c>
      <c r="P998" t="str">
        <f t="shared" si="200"/>
        <v>Yes</v>
      </c>
      <c r="Q998" t="str">
        <f t="shared" si="201"/>
        <v>No</v>
      </c>
      <c r="R998" t="str">
        <f t="shared" si="202"/>
        <v>No</v>
      </c>
      <c r="T998" t="s">
        <v>185</v>
      </c>
      <c r="U998" t="s">
        <v>252</v>
      </c>
      <c r="V998" t="str">
        <f t="shared" si="203"/>
        <v>Intersection</v>
      </c>
      <c r="W998" t="s">
        <v>1460</v>
      </c>
      <c r="X998">
        <v>42.385522999999999</v>
      </c>
      <c r="Y998">
        <v>-71.132216999999997</v>
      </c>
      <c r="Z998" t="s">
        <v>1461</v>
      </c>
    </row>
    <row r="999" spans="1:26">
      <c r="A999">
        <v>24715</v>
      </c>
      <c r="B999" s="1">
        <v>40423.791655092595</v>
      </c>
      <c r="C999" s="1">
        <f t="shared" si="192"/>
        <v>40179</v>
      </c>
      <c r="D999" s="4">
        <f t="shared" si="193"/>
        <v>0.6694444444444444</v>
      </c>
      <c r="E999" s="3">
        <f t="shared" si="194"/>
        <v>2010</v>
      </c>
      <c r="F999" s="3">
        <f t="shared" si="195"/>
        <v>9</v>
      </c>
      <c r="G999" s="3">
        <f t="shared" si="196"/>
        <v>2</v>
      </c>
      <c r="H999" s="3">
        <f t="shared" si="197"/>
        <v>18</v>
      </c>
      <c r="I999" s="3">
        <f t="shared" si="198"/>
        <v>59</v>
      </c>
      <c r="J999" s="3">
        <f t="shared" si="199"/>
        <v>5</v>
      </c>
      <c r="K999" s="3" t="str">
        <f>IF(AND(D999&gt;='Season Lookup'!$D$15,D999&lt;'Season Lookup'!$D$16),"Spring",IF(AND(D999&gt;='Season Lookup'!$D$16,D999&lt;'Season Lookup'!$D$17),"Summer",IF(AND(D999&gt;='Season Lookup'!$D$17,D999&lt;'Season Lookup'!$D$18),"Fall",IF(OR(D999&gt;='Season Lookup'!$D$18,D999&lt;'Season Lookup'!$D$15),"Winter"))))</f>
        <v>Summer</v>
      </c>
      <c r="L999" s="3" t="str">
        <f>VLOOKUP(F999,'Season Lookup'!$A$1:$B$13,2,0)</f>
        <v>Fall</v>
      </c>
      <c r="M999" t="s">
        <v>78</v>
      </c>
      <c r="N999" t="s">
        <v>13</v>
      </c>
      <c r="O999" t="s">
        <v>23</v>
      </c>
      <c r="P999" t="str">
        <f t="shared" si="200"/>
        <v>Yes</v>
      </c>
      <c r="Q999" t="str">
        <f t="shared" si="201"/>
        <v>No</v>
      </c>
      <c r="R999" t="str">
        <f t="shared" si="202"/>
        <v>No</v>
      </c>
      <c r="S999">
        <v>364</v>
      </c>
      <c r="T999" t="s">
        <v>15</v>
      </c>
      <c r="V999" t="str">
        <f t="shared" si="203"/>
        <v>Non Intersection</v>
      </c>
      <c r="W999" t="s">
        <v>542</v>
      </c>
      <c r="X999">
        <v>42.393087999999999</v>
      </c>
      <c r="Y999">
        <v>-71.138992000000002</v>
      </c>
      <c r="Z999" t="s">
        <v>543</v>
      </c>
    </row>
    <row r="1000" spans="1:26">
      <c r="A1000">
        <v>24716</v>
      </c>
      <c r="B1000" s="1">
        <v>40424.350694444445</v>
      </c>
      <c r="C1000" s="1">
        <f t="shared" si="192"/>
        <v>40179</v>
      </c>
      <c r="D1000" s="4">
        <f t="shared" si="193"/>
        <v>0.67222222222222228</v>
      </c>
      <c r="E1000" s="3">
        <f t="shared" si="194"/>
        <v>2010</v>
      </c>
      <c r="F1000" s="3">
        <f t="shared" si="195"/>
        <v>9</v>
      </c>
      <c r="G1000" s="3">
        <f t="shared" si="196"/>
        <v>3</v>
      </c>
      <c r="H1000" s="3">
        <f t="shared" si="197"/>
        <v>8</v>
      </c>
      <c r="I1000" s="3">
        <f t="shared" si="198"/>
        <v>25</v>
      </c>
      <c r="J1000" s="3">
        <f t="shared" si="199"/>
        <v>6</v>
      </c>
      <c r="K1000" s="3" t="str">
        <f>IF(AND(D1000&gt;='Season Lookup'!$D$15,D1000&lt;'Season Lookup'!$D$16),"Spring",IF(AND(D1000&gt;='Season Lookup'!$D$16,D1000&lt;'Season Lookup'!$D$17),"Summer",IF(AND(D1000&gt;='Season Lookup'!$D$17,D1000&lt;'Season Lookup'!$D$18),"Fall",IF(OR(D1000&gt;='Season Lookup'!$D$18,D1000&lt;'Season Lookup'!$D$15),"Winter"))))</f>
        <v>Summer</v>
      </c>
      <c r="L1000" s="3" t="str">
        <f>VLOOKUP(F1000,'Season Lookup'!$A$1:$B$13,2,0)</f>
        <v>Fall</v>
      </c>
      <c r="M1000" t="s">
        <v>12</v>
      </c>
      <c r="N1000" t="s">
        <v>13</v>
      </c>
      <c r="O1000" t="s">
        <v>13</v>
      </c>
      <c r="P1000" t="str">
        <f t="shared" si="200"/>
        <v>Yes</v>
      </c>
      <c r="Q1000" t="str">
        <f t="shared" si="201"/>
        <v>No</v>
      </c>
      <c r="R1000" t="str">
        <f t="shared" si="202"/>
        <v>No</v>
      </c>
      <c r="T1000" t="s">
        <v>14</v>
      </c>
      <c r="U1000" t="s">
        <v>119</v>
      </c>
      <c r="V1000" t="str">
        <f t="shared" si="203"/>
        <v>Intersection</v>
      </c>
      <c r="W1000" t="s">
        <v>247</v>
      </c>
      <c r="X1000">
        <v>42.360827999999998</v>
      </c>
      <c r="Y1000">
        <v>-71.096012000000002</v>
      </c>
      <c r="Z1000" t="s">
        <v>248</v>
      </c>
    </row>
    <row r="1001" spans="1:26">
      <c r="A1001">
        <v>24717</v>
      </c>
      <c r="B1001" s="1">
        <v>40424.616666666669</v>
      </c>
      <c r="C1001" s="1">
        <f t="shared" si="192"/>
        <v>40179</v>
      </c>
      <c r="D1001" s="4">
        <f t="shared" si="193"/>
        <v>0.67222222222222228</v>
      </c>
      <c r="E1001" s="3">
        <f t="shared" si="194"/>
        <v>2010</v>
      </c>
      <c r="F1001" s="3">
        <f t="shared" si="195"/>
        <v>9</v>
      </c>
      <c r="G1001" s="3">
        <f t="shared" si="196"/>
        <v>3</v>
      </c>
      <c r="H1001" s="3">
        <f t="shared" si="197"/>
        <v>14</v>
      </c>
      <c r="I1001" s="3">
        <f t="shared" si="198"/>
        <v>48</v>
      </c>
      <c r="J1001" s="3">
        <f t="shared" si="199"/>
        <v>6</v>
      </c>
      <c r="K1001" s="3" t="str">
        <f>IF(AND(D1001&gt;='Season Lookup'!$D$15,D1001&lt;'Season Lookup'!$D$16),"Spring",IF(AND(D1001&gt;='Season Lookup'!$D$16,D1001&lt;'Season Lookup'!$D$17),"Summer",IF(AND(D1001&gt;='Season Lookup'!$D$17,D1001&lt;'Season Lookup'!$D$18),"Fall",IF(OR(D1001&gt;='Season Lookup'!$D$18,D1001&lt;'Season Lookup'!$D$15),"Winter"))))</f>
        <v>Summer</v>
      </c>
      <c r="L1001" s="3" t="str">
        <f>VLOOKUP(F1001,'Season Lookup'!$A$1:$B$13,2,0)</f>
        <v>Fall</v>
      </c>
      <c r="M1001" t="s">
        <v>12</v>
      </c>
      <c r="N1001" t="s">
        <v>13</v>
      </c>
      <c r="O1001" t="s">
        <v>132</v>
      </c>
      <c r="P1001" t="str">
        <f t="shared" si="200"/>
        <v>Yes</v>
      </c>
      <c r="Q1001" t="str">
        <f t="shared" si="201"/>
        <v>Yes</v>
      </c>
      <c r="R1001" t="str">
        <f t="shared" si="202"/>
        <v>No</v>
      </c>
      <c r="S1001">
        <v>1033</v>
      </c>
      <c r="T1001" t="s">
        <v>14</v>
      </c>
      <c r="V1001" t="str">
        <f t="shared" si="203"/>
        <v>Non Intersection</v>
      </c>
      <c r="W1001" t="s">
        <v>1805</v>
      </c>
      <c r="X1001">
        <v>42.369697000000002</v>
      </c>
      <c r="Y1001">
        <v>-71.111930000000001</v>
      </c>
      <c r="Z1001" t="s">
        <v>1806</v>
      </c>
    </row>
    <row r="1002" spans="1:26">
      <c r="A1002">
        <v>24718</v>
      </c>
      <c r="B1002" s="1">
        <v>40424.668055555558</v>
      </c>
      <c r="C1002" s="1">
        <f t="shared" si="192"/>
        <v>40179</v>
      </c>
      <c r="D1002" s="4">
        <f t="shared" si="193"/>
        <v>0.67222222222222228</v>
      </c>
      <c r="E1002" s="3">
        <f t="shared" si="194"/>
        <v>2010</v>
      </c>
      <c r="F1002" s="3">
        <f t="shared" si="195"/>
        <v>9</v>
      </c>
      <c r="G1002" s="3">
        <f t="shared" si="196"/>
        <v>3</v>
      </c>
      <c r="H1002" s="3">
        <f t="shared" si="197"/>
        <v>16</v>
      </c>
      <c r="I1002" s="3">
        <f t="shared" si="198"/>
        <v>2</v>
      </c>
      <c r="J1002" s="3">
        <f t="shared" si="199"/>
        <v>6</v>
      </c>
      <c r="K1002" s="3" t="str">
        <f>IF(AND(D1002&gt;='Season Lookup'!$D$15,D1002&lt;'Season Lookup'!$D$16),"Spring",IF(AND(D1002&gt;='Season Lookup'!$D$16,D1002&lt;'Season Lookup'!$D$17),"Summer",IF(AND(D1002&gt;='Season Lookup'!$D$17,D1002&lt;'Season Lookup'!$D$18),"Fall",IF(OR(D1002&gt;='Season Lookup'!$D$18,D1002&lt;'Season Lookup'!$D$15),"Winter"))))</f>
        <v>Summer</v>
      </c>
      <c r="L1002" s="3" t="str">
        <f>VLOOKUP(F1002,'Season Lookup'!$A$1:$B$13,2,0)</f>
        <v>Fall</v>
      </c>
      <c r="M1002" t="s">
        <v>12</v>
      </c>
      <c r="N1002" t="s">
        <v>13</v>
      </c>
      <c r="O1002" t="s">
        <v>13</v>
      </c>
      <c r="P1002" t="str">
        <f t="shared" si="200"/>
        <v>Yes</v>
      </c>
      <c r="Q1002" t="str">
        <f t="shared" si="201"/>
        <v>No</v>
      </c>
      <c r="R1002" t="str">
        <f t="shared" si="202"/>
        <v>No</v>
      </c>
      <c r="T1002" t="s">
        <v>32</v>
      </c>
      <c r="U1002" t="s">
        <v>189</v>
      </c>
      <c r="V1002" t="str">
        <f t="shared" si="203"/>
        <v>Intersection</v>
      </c>
      <c r="W1002" t="s">
        <v>1737</v>
      </c>
      <c r="X1002">
        <v>42.363207000000003</v>
      </c>
      <c r="Y1002">
        <v>-71.096699999999998</v>
      </c>
      <c r="Z1002" t="s">
        <v>1738</v>
      </c>
    </row>
    <row r="1003" spans="1:26">
      <c r="A1003">
        <v>24719</v>
      </c>
      <c r="B1003" s="1">
        <v>40425.388888888891</v>
      </c>
      <c r="C1003" s="1">
        <f t="shared" si="192"/>
        <v>40179</v>
      </c>
      <c r="D1003" s="4">
        <f t="shared" si="193"/>
        <v>0.67500000000000004</v>
      </c>
      <c r="E1003" s="3">
        <f t="shared" si="194"/>
        <v>2010</v>
      </c>
      <c r="F1003" s="3">
        <f t="shared" si="195"/>
        <v>9</v>
      </c>
      <c r="G1003" s="3">
        <f t="shared" si="196"/>
        <v>4</v>
      </c>
      <c r="H1003" s="3">
        <f t="shared" si="197"/>
        <v>9</v>
      </c>
      <c r="I1003" s="3">
        <f t="shared" si="198"/>
        <v>20</v>
      </c>
      <c r="J1003" s="3">
        <f t="shared" si="199"/>
        <v>7</v>
      </c>
      <c r="K1003" s="3" t="str">
        <f>IF(AND(D1003&gt;='Season Lookup'!$D$15,D1003&lt;'Season Lookup'!$D$16),"Spring",IF(AND(D1003&gt;='Season Lookup'!$D$16,D1003&lt;'Season Lookup'!$D$17),"Summer",IF(AND(D1003&gt;='Season Lookup'!$D$17,D1003&lt;'Season Lookup'!$D$18),"Fall",IF(OR(D1003&gt;='Season Lookup'!$D$18,D1003&lt;'Season Lookup'!$D$15),"Winter"))))</f>
        <v>Summer</v>
      </c>
      <c r="L1003" s="3" t="str">
        <f>VLOOKUP(F1003,'Season Lookup'!$A$1:$B$13,2,0)</f>
        <v>Fall</v>
      </c>
      <c r="M1003" t="s">
        <v>31</v>
      </c>
      <c r="N1003" t="s">
        <v>13</v>
      </c>
      <c r="O1003" t="s">
        <v>23</v>
      </c>
      <c r="P1003" t="str">
        <f t="shared" si="200"/>
        <v>Yes</v>
      </c>
      <c r="Q1003" t="str">
        <f t="shared" si="201"/>
        <v>No</v>
      </c>
      <c r="R1003" t="str">
        <f t="shared" si="202"/>
        <v>No</v>
      </c>
      <c r="T1003" t="s">
        <v>19</v>
      </c>
      <c r="U1003" t="s">
        <v>1016</v>
      </c>
      <c r="V1003" t="str">
        <f t="shared" si="203"/>
        <v>Intersection</v>
      </c>
      <c r="W1003" t="s">
        <v>1807</v>
      </c>
      <c r="X1003">
        <v>42.374063</v>
      </c>
      <c r="Y1003">
        <v>-71.103412000000006</v>
      </c>
      <c r="Z1003" t="s">
        <v>1808</v>
      </c>
    </row>
    <row r="1004" spans="1:26">
      <c r="A1004">
        <v>24720</v>
      </c>
      <c r="B1004" s="1">
        <v>40425.5</v>
      </c>
      <c r="C1004" s="1">
        <f t="shared" si="192"/>
        <v>40179</v>
      </c>
      <c r="D1004" s="4">
        <f t="shared" si="193"/>
        <v>0.67500000000000004</v>
      </c>
      <c r="E1004" s="3">
        <f t="shared" si="194"/>
        <v>2010</v>
      </c>
      <c r="F1004" s="3">
        <f t="shared" si="195"/>
        <v>9</v>
      </c>
      <c r="G1004" s="3">
        <f t="shared" si="196"/>
        <v>4</v>
      </c>
      <c r="H1004" s="3">
        <f t="shared" si="197"/>
        <v>12</v>
      </c>
      <c r="I1004" s="3">
        <f t="shared" si="198"/>
        <v>0</v>
      </c>
      <c r="J1004" s="3">
        <f t="shared" si="199"/>
        <v>7</v>
      </c>
      <c r="K1004" s="3" t="str">
        <f>IF(AND(D1004&gt;='Season Lookup'!$D$15,D1004&lt;'Season Lookup'!$D$16),"Spring",IF(AND(D1004&gt;='Season Lookup'!$D$16,D1004&lt;'Season Lookup'!$D$17),"Summer",IF(AND(D1004&gt;='Season Lookup'!$D$17,D1004&lt;'Season Lookup'!$D$18),"Fall",IF(OR(D1004&gt;='Season Lookup'!$D$18,D1004&lt;'Season Lookup'!$D$15),"Winter"))))</f>
        <v>Summer</v>
      </c>
      <c r="L1004" s="3" t="str">
        <f>VLOOKUP(F1004,'Season Lookup'!$A$1:$B$13,2,0)</f>
        <v>Fall</v>
      </c>
      <c r="M1004" t="s">
        <v>31</v>
      </c>
      <c r="N1004" t="s">
        <v>13</v>
      </c>
      <c r="O1004" t="s">
        <v>132</v>
      </c>
      <c r="P1004" t="str">
        <f t="shared" si="200"/>
        <v>Yes</v>
      </c>
      <c r="Q1004" t="str">
        <f t="shared" si="201"/>
        <v>Yes</v>
      </c>
      <c r="R1004" t="str">
        <f t="shared" si="202"/>
        <v>No</v>
      </c>
      <c r="S1004">
        <v>34</v>
      </c>
      <c r="T1004" t="s">
        <v>1024</v>
      </c>
      <c r="V1004" t="str">
        <f t="shared" si="203"/>
        <v>Non Intersection</v>
      </c>
      <c r="W1004" t="s">
        <v>1809</v>
      </c>
      <c r="X1004">
        <v>42.365687999999999</v>
      </c>
      <c r="Y1004">
        <v>-71.109016999999994</v>
      </c>
      <c r="Z1004" t="s">
        <v>1810</v>
      </c>
    </row>
    <row r="1005" spans="1:26">
      <c r="A1005">
        <v>24722</v>
      </c>
      <c r="B1005" s="1">
        <v>40425.563194444447</v>
      </c>
      <c r="C1005" s="1">
        <f t="shared" si="192"/>
        <v>40179</v>
      </c>
      <c r="D1005" s="4">
        <f t="shared" si="193"/>
        <v>0.67500000000000004</v>
      </c>
      <c r="E1005" s="3">
        <f t="shared" si="194"/>
        <v>2010</v>
      </c>
      <c r="F1005" s="3">
        <f t="shared" si="195"/>
        <v>9</v>
      </c>
      <c r="G1005" s="3">
        <f t="shared" si="196"/>
        <v>4</v>
      </c>
      <c r="H1005" s="3">
        <f t="shared" si="197"/>
        <v>13</v>
      </c>
      <c r="I1005" s="3">
        <f t="shared" si="198"/>
        <v>31</v>
      </c>
      <c r="J1005" s="3">
        <f t="shared" si="199"/>
        <v>7</v>
      </c>
      <c r="K1005" s="3" t="str">
        <f>IF(AND(D1005&gt;='Season Lookup'!$D$15,D1005&lt;'Season Lookup'!$D$16),"Spring",IF(AND(D1005&gt;='Season Lookup'!$D$16,D1005&lt;'Season Lookup'!$D$17),"Summer",IF(AND(D1005&gt;='Season Lookup'!$D$17,D1005&lt;'Season Lookup'!$D$18),"Fall",IF(OR(D1005&gt;='Season Lookup'!$D$18,D1005&lt;'Season Lookup'!$D$15),"Winter"))))</f>
        <v>Summer</v>
      </c>
      <c r="L1005" s="3" t="str">
        <f>VLOOKUP(F1005,'Season Lookup'!$A$1:$B$13,2,0)</f>
        <v>Fall</v>
      </c>
      <c r="M1005" t="s">
        <v>31</v>
      </c>
      <c r="N1005" t="s">
        <v>152</v>
      </c>
      <c r="O1005" t="s">
        <v>132</v>
      </c>
      <c r="P1005" t="str">
        <f t="shared" si="200"/>
        <v>No</v>
      </c>
      <c r="Q1005" t="str">
        <f t="shared" si="201"/>
        <v>Yes</v>
      </c>
      <c r="R1005" t="str">
        <f t="shared" si="202"/>
        <v>Yes</v>
      </c>
      <c r="S1005">
        <v>581</v>
      </c>
      <c r="T1005" t="s">
        <v>14</v>
      </c>
      <c r="V1005" t="str">
        <f t="shared" si="203"/>
        <v>Non Intersection</v>
      </c>
      <c r="W1005" t="s">
        <v>1811</v>
      </c>
      <c r="X1005">
        <v>42.365006999999999</v>
      </c>
      <c r="Y1005">
        <v>-71.102734999999996</v>
      </c>
      <c r="Z1005" t="s">
        <v>1812</v>
      </c>
    </row>
    <row r="1006" spans="1:26">
      <c r="A1006">
        <v>24723</v>
      </c>
      <c r="B1006" s="1">
        <v>40425.583333333336</v>
      </c>
      <c r="C1006" s="1">
        <f t="shared" si="192"/>
        <v>40179</v>
      </c>
      <c r="D1006" s="4">
        <f t="shared" si="193"/>
        <v>0.67500000000000004</v>
      </c>
      <c r="E1006" s="3">
        <f t="shared" si="194"/>
        <v>2010</v>
      </c>
      <c r="F1006" s="3">
        <f t="shared" si="195"/>
        <v>9</v>
      </c>
      <c r="G1006" s="3">
        <f t="shared" si="196"/>
        <v>4</v>
      </c>
      <c r="H1006" s="3">
        <f t="shared" si="197"/>
        <v>14</v>
      </c>
      <c r="I1006" s="3">
        <f t="shared" si="198"/>
        <v>0</v>
      </c>
      <c r="J1006" s="3">
        <f t="shared" si="199"/>
        <v>7</v>
      </c>
      <c r="K1006" s="3" t="str">
        <f>IF(AND(D1006&gt;='Season Lookup'!$D$15,D1006&lt;'Season Lookup'!$D$16),"Spring",IF(AND(D1006&gt;='Season Lookup'!$D$16,D1006&lt;'Season Lookup'!$D$17),"Summer",IF(AND(D1006&gt;='Season Lookup'!$D$17,D1006&lt;'Season Lookup'!$D$18),"Fall",IF(OR(D1006&gt;='Season Lookup'!$D$18,D1006&lt;'Season Lookup'!$D$15),"Winter"))))</f>
        <v>Summer</v>
      </c>
      <c r="L1006" s="3" t="str">
        <f>VLOOKUP(F1006,'Season Lookup'!$A$1:$B$13,2,0)</f>
        <v>Fall</v>
      </c>
      <c r="M1006" t="s">
        <v>31</v>
      </c>
      <c r="N1006" t="s">
        <v>13</v>
      </c>
      <c r="O1006" t="s">
        <v>23</v>
      </c>
      <c r="P1006" t="str">
        <f t="shared" si="200"/>
        <v>Yes</v>
      </c>
      <c r="Q1006" t="str">
        <f t="shared" si="201"/>
        <v>No</v>
      </c>
      <c r="R1006" t="str">
        <f t="shared" si="202"/>
        <v>No</v>
      </c>
      <c r="S1006">
        <v>730</v>
      </c>
      <c r="T1006" t="s">
        <v>203</v>
      </c>
      <c r="V1006" t="str">
        <f t="shared" si="203"/>
        <v>Non Intersection</v>
      </c>
      <c r="W1006" t="s">
        <v>236</v>
      </c>
      <c r="X1006">
        <v>42.357376000000002</v>
      </c>
      <c r="Y1006">
        <v>-71.114491999999998</v>
      </c>
      <c r="Z1006" t="s">
        <v>237</v>
      </c>
    </row>
    <row r="1007" spans="1:26">
      <c r="A1007">
        <v>24772</v>
      </c>
      <c r="B1007" s="1">
        <v>40425.319444444445</v>
      </c>
      <c r="C1007" s="1">
        <f t="shared" si="192"/>
        <v>40179</v>
      </c>
      <c r="D1007" s="4">
        <f t="shared" si="193"/>
        <v>0.67500000000000004</v>
      </c>
      <c r="E1007" s="3">
        <f t="shared" si="194"/>
        <v>2010</v>
      </c>
      <c r="F1007" s="3">
        <f t="shared" si="195"/>
        <v>9</v>
      </c>
      <c r="G1007" s="3">
        <f t="shared" si="196"/>
        <v>4</v>
      </c>
      <c r="H1007" s="3">
        <f t="shared" si="197"/>
        <v>7</v>
      </c>
      <c r="I1007" s="3">
        <f t="shared" si="198"/>
        <v>40</v>
      </c>
      <c r="J1007" s="3">
        <f t="shared" si="199"/>
        <v>7</v>
      </c>
      <c r="K1007" s="3" t="str">
        <f>IF(AND(D1007&gt;='Season Lookup'!$D$15,D1007&lt;'Season Lookup'!$D$16),"Spring",IF(AND(D1007&gt;='Season Lookup'!$D$16,D1007&lt;'Season Lookup'!$D$17),"Summer",IF(AND(D1007&gt;='Season Lookup'!$D$17,D1007&lt;'Season Lookup'!$D$18),"Fall",IF(OR(D1007&gt;='Season Lookup'!$D$18,D1007&lt;'Season Lookup'!$D$15),"Winter"))))</f>
        <v>Summer</v>
      </c>
      <c r="L1007" s="3" t="str">
        <f>VLOOKUP(F1007,'Season Lookup'!$A$1:$B$13,2,0)</f>
        <v>Fall</v>
      </c>
      <c r="M1007" t="s">
        <v>31</v>
      </c>
      <c r="N1007" t="s">
        <v>13</v>
      </c>
      <c r="O1007" t="s">
        <v>152</v>
      </c>
      <c r="P1007" t="str">
        <f t="shared" si="200"/>
        <v>Yes</v>
      </c>
      <c r="Q1007" t="str">
        <f t="shared" si="201"/>
        <v>No</v>
      </c>
      <c r="R1007" t="str">
        <f t="shared" si="202"/>
        <v>Yes</v>
      </c>
      <c r="T1007" t="s">
        <v>19</v>
      </c>
      <c r="U1007" t="s">
        <v>685</v>
      </c>
      <c r="V1007" t="str">
        <f t="shared" si="203"/>
        <v>Intersection</v>
      </c>
      <c r="W1007" t="s">
        <v>1217</v>
      </c>
      <c r="X1007">
        <v>42.372101999999998</v>
      </c>
      <c r="Y1007">
        <v>-71.088275999999993</v>
      </c>
      <c r="Z1007" t="s">
        <v>1218</v>
      </c>
    </row>
    <row r="1008" spans="1:26">
      <c r="A1008">
        <v>24724</v>
      </c>
      <c r="B1008" s="1">
        <v>40427.559027777781</v>
      </c>
      <c r="C1008" s="1">
        <f t="shared" si="192"/>
        <v>40179</v>
      </c>
      <c r="D1008" s="4">
        <f t="shared" si="193"/>
        <v>0.68055555555555558</v>
      </c>
      <c r="E1008" s="3">
        <f t="shared" si="194"/>
        <v>2010</v>
      </c>
      <c r="F1008" s="3">
        <f t="shared" si="195"/>
        <v>9</v>
      </c>
      <c r="G1008" s="3">
        <f t="shared" si="196"/>
        <v>6</v>
      </c>
      <c r="H1008" s="3">
        <f t="shared" si="197"/>
        <v>13</v>
      </c>
      <c r="I1008" s="3">
        <f t="shared" si="198"/>
        <v>25</v>
      </c>
      <c r="J1008" s="3">
        <f t="shared" si="199"/>
        <v>2</v>
      </c>
      <c r="K1008" s="3" t="str">
        <f>IF(AND(D1008&gt;='Season Lookup'!$D$15,D1008&lt;'Season Lookup'!$D$16),"Spring",IF(AND(D1008&gt;='Season Lookup'!$D$16,D1008&lt;'Season Lookup'!$D$17),"Summer",IF(AND(D1008&gt;='Season Lookup'!$D$17,D1008&lt;'Season Lookup'!$D$18),"Fall",IF(OR(D1008&gt;='Season Lookup'!$D$18,D1008&lt;'Season Lookup'!$D$15),"Winter"))))</f>
        <v>Summer</v>
      </c>
      <c r="L1008" s="3" t="str">
        <f>VLOOKUP(F1008,'Season Lookup'!$A$1:$B$13,2,0)</f>
        <v>Fall</v>
      </c>
      <c r="M1008" t="s">
        <v>56</v>
      </c>
      <c r="N1008" t="s">
        <v>13</v>
      </c>
      <c r="O1008" t="s">
        <v>23</v>
      </c>
      <c r="P1008" t="str">
        <f t="shared" si="200"/>
        <v>Yes</v>
      </c>
      <c r="Q1008" t="str">
        <f t="shared" si="201"/>
        <v>No</v>
      </c>
      <c r="R1008" t="str">
        <f t="shared" si="202"/>
        <v>No</v>
      </c>
      <c r="T1008" t="s">
        <v>133</v>
      </c>
      <c r="U1008" t="s">
        <v>567</v>
      </c>
      <c r="V1008" t="str">
        <f t="shared" si="203"/>
        <v>Intersection</v>
      </c>
      <c r="W1008" t="s">
        <v>1686</v>
      </c>
      <c r="X1008">
        <v>42.365150999999997</v>
      </c>
      <c r="Y1008">
        <v>-71.093297000000007</v>
      </c>
      <c r="Z1008" t="s">
        <v>1687</v>
      </c>
    </row>
    <row r="1009" spans="1:26">
      <c r="A1009">
        <v>24725</v>
      </c>
      <c r="B1009" s="1">
        <v>40427.572905092595</v>
      </c>
      <c r="C1009" s="1">
        <f t="shared" si="192"/>
        <v>40179</v>
      </c>
      <c r="D1009" s="4">
        <f t="shared" si="193"/>
        <v>0.68055555555555558</v>
      </c>
      <c r="E1009" s="3">
        <f t="shared" si="194"/>
        <v>2010</v>
      </c>
      <c r="F1009" s="3">
        <f t="shared" si="195"/>
        <v>9</v>
      </c>
      <c r="G1009" s="3">
        <f t="shared" si="196"/>
        <v>6</v>
      </c>
      <c r="H1009" s="3">
        <f t="shared" si="197"/>
        <v>13</v>
      </c>
      <c r="I1009" s="3">
        <f t="shared" si="198"/>
        <v>44</v>
      </c>
      <c r="J1009" s="3">
        <f t="shared" si="199"/>
        <v>2</v>
      </c>
      <c r="K1009" s="3" t="str">
        <f>IF(AND(D1009&gt;='Season Lookup'!$D$15,D1009&lt;'Season Lookup'!$D$16),"Spring",IF(AND(D1009&gt;='Season Lookup'!$D$16,D1009&lt;'Season Lookup'!$D$17),"Summer",IF(AND(D1009&gt;='Season Lookup'!$D$17,D1009&lt;'Season Lookup'!$D$18),"Fall",IF(OR(D1009&gt;='Season Lookup'!$D$18,D1009&lt;'Season Lookup'!$D$15),"Winter"))))</f>
        <v>Summer</v>
      </c>
      <c r="L1009" s="3" t="str">
        <f>VLOOKUP(F1009,'Season Lookup'!$A$1:$B$13,2,0)</f>
        <v>Fall</v>
      </c>
      <c r="M1009" t="s">
        <v>56</v>
      </c>
      <c r="N1009" t="s">
        <v>13</v>
      </c>
      <c r="O1009" t="s">
        <v>152</v>
      </c>
      <c r="P1009" t="str">
        <f t="shared" si="200"/>
        <v>Yes</v>
      </c>
      <c r="Q1009" t="str">
        <f t="shared" si="201"/>
        <v>No</v>
      </c>
      <c r="R1009" t="str">
        <f t="shared" si="202"/>
        <v>Yes</v>
      </c>
      <c r="S1009">
        <v>20</v>
      </c>
      <c r="T1009" t="s">
        <v>1813</v>
      </c>
      <c r="V1009" t="str">
        <f t="shared" si="203"/>
        <v>Non Intersection</v>
      </c>
      <c r="W1009" t="s">
        <v>1814</v>
      </c>
      <c r="X1009">
        <v>42.372338999999997</v>
      </c>
      <c r="Y1009">
        <v>-71.123731000000006</v>
      </c>
      <c r="Z1009" t="s">
        <v>1815</v>
      </c>
    </row>
    <row r="1010" spans="1:26">
      <c r="A1010">
        <v>24726</v>
      </c>
      <c r="B1010" s="1">
        <v>40427.76666666667</v>
      </c>
      <c r="C1010" s="1">
        <f t="shared" si="192"/>
        <v>40179</v>
      </c>
      <c r="D1010" s="4">
        <f t="shared" si="193"/>
        <v>0.68055555555555558</v>
      </c>
      <c r="E1010" s="3">
        <f t="shared" si="194"/>
        <v>2010</v>
      </c>
      <c r="F1010" s="3">
        <f t="shared" si="195"/>
        <v>9</v>
      </c>
      <c r="G1010" s="3">
        <f t="shared" si="196"/>
        <v>6</v>
      </c>
      <c r="H1010" s="3">
        <f t="shared" si="197"/>
        <v>18</v>
      </c>
      <c r="I1010" s="3">
        <f t="shared" si="198"/>
        <v>24</v>
      </c>
      <c r="J1010" s="3">
        <f t="shared" si="199"/>
        <v>2</v>
      </c>
      <c r="K1010" s="3" t="str">
        <f>IF(AND(D1010&gt;='Season Lookup'!$D$15,D1010&lt;'Season Lookup'!$D$16),"Spring",IF(AND(D1010&gt;='Season Lookup'!$D$16,D1010&lt;'Season Lookup'!$D$17),"Summer",IF(AND(D1010&gt;='Season Lookup'!$D$17,D1010&lt;'Season Lookup'!$D$18),"Fall",IF(OR(D1010&gt;='Season Lookup'!$D$18,D1010&lt;'Season Lookup'!$D$15),"Winter"))))</f>
        <v>Summer</v>
      </c>
      <c r="L1010" s="3" t="str">
        <f>VLOOKUP(F1010,'Season Lookup'!$A$1:$B$13,2,0)</f>
        <v>Fall</v>
      </c>
      <c r="M1010" t="s">
        <v>56</v>
      </c>
      <c r="N1010" t="s">
        <v>13</v>
      </c>
      <c r="O1010" t="s">
        <v>152</v>
      </c>
      <c r="P1010" t="str">
        <f t="shared" si="200"/>
        <v>Yes</v>
      </c>
      <c r="Q1010" t="str">
        <f t="shared" si="201"/>
        <v>No</v>
      </c>
      <c r="R1010" t="str">
        <f t="shared" si="202"/>
        <v>Yes</v>
      </c>
      <c r="S1010">
        <v>1193</v>
      </c>
      <c r="T1010" t="s">
        <v>19</v>
      </c>
      <c r="V1010" t="str">
        <f t="shared" si="203"/>
        <v>Non Intersection</v>
      </c>
      <c r="W1010" t="s">
        <v>1816</v>
      </c>
      <c r="X1010">
        <v>42.373354999999997</v>
      </c>
      <c r="Y1010">
        <v>-71.097192000000007</v>
      </c>
      <c r="Z1010" t="s">
        <v>1817</v>
      </c>
    </row>
    <row r="1011" spans="1:26">
      <c r="A1011">
        <v>24727</v>
      </c>
      <c r="B1011" s="1">
        <v>40427.79791666667</v>
      </c>
      <c r="C1011" s="1">
        <f t="shared" si="192"/>
        <v>40179</v>
      </c>
      <c r="D1011" s="4">
        <f t="shared" si="193"/>
        <v>0.68055555555555558</v>
      </c>
      <c r="E1011" s="3">
        <f t="shared" si="194"/>
        <v>2010</v>
      </c>
      <c r="F1011" s="3">
        <f t="shared" si="195"/>
        <v>9</v>
      </c>
      <c r="G1011" s="3">
        <f t="shared" si="196"/>
        <v>6</v>
      </c>
      <c r="H1011" s="3">
        <f t="shared" si="197"/>
        <v>19</v>
      </c>
      <c r="I1011" s="3">
        <f t="shared" si="198"/>
        <v>9</v>
      </c>
      <c r="J1011" s="3">
        <f t="shared" si="199"/>
        <v>2</v>
      </c>
      <c r="K1011" s="3" t="str">
        <f>IF(AND(D1011&gt;='Season Lookup'!$D$15,D1011&lt;'Season Lookup'!$D$16),"Spring",IF(AND(D1011&gt;='Season Lookup'!$D$16,D1011&lt;'Season Lookup'!$D$17),"Summer",IF(AND(D1011&gt;='Season Lookup'!$D$17,D1011&lt;'Season Lookup'!$D$18),"Fall",IF(OR(D1011&gt;='Season Lookup'!$D$18,D1011&lt;'Season Lookup'!$D$15),"Winter"))))</f>
        <v>Summer</v>
      </c>
      <c r="L1011" s="3" t="str">
        <f>VLOOKUP(F1011,'Season Lookup'!$A$1:$B$13,2,0)</f>
        <v>Fall</v>
      </c>
      <c r="M1011" t="s">
        <v>56</v>
      </c>
      <c r="N1011" t="s">
        <v>18</v>
      </c>
      <c r="O1011" t="s">
        <v>13</v>
      </c>
      <c r="P1011" t="str">
        <f t="shared" si="200"/>
        <v>Yes</v>
      </c>
      <c r="Q1011" t="str">
        <f t="shared" si="201"/>
        <v>No</v>
      </c>
      <c r="R1011" t="str">
        <f t="shared" si="202"/>
        <v>No</v>
      </c>
      <c r="T1011" t="s">
        <v>453</v>
      </c>
      <c r="U1011" t="s">
        <v>69</v>
      </c>
      <c r="V1011" t="str">
        <f t="shared" si="203"/>
        <v>Intersection</v>
      </c>
      <c r="W1011" t="s">
        <v>1818</v>
      </c>
      <c r="X1011">
        <v>42.355902999999998</v>
      </c>
      <c r="Y1011">
        <v>-71.109577999999999</v>
      </c>
      <c r="Z1011" t="s">
        <v>1819</v>
      </c>
    </row>
    <row r="1012" spans="1:26">
      <c r="A1012">
        <v>24766</v>
      </c>
      <c r="B1012" s="1">
        <v>40427.479155092595</v>
      </c>
      <c r="C1012" s="1">
        <f t="shared" si="192"/>
        <v>40179</v>
      </c>
      <c r="D1012" s="4">
        <f t="shared" si="193"/>
        <v>0.68055555555555558</v>
      </c>
      <c r="E1012" s="3">
        <f t="shared" si="194"/>
        <v>2010</v>
      </c>
      <c r="F1012" s="3">
        <f t="shared" si="195"/>
        <v>9</v>
      </c>
      <c r="G1012" s="3">
        <f t="shared" si="196"/>
        <v>6</v>
      </c>
      <c r="H1012" s="3">
        <f t="shared" si="197"/>
        <v>11</v>
      </c>
      <c r="I1012" s="3">
        <f t="shared" si="198"/>
        <v>29</v>
      </c>
      <c r="J1012" s="3">
        <f t="shared" si="199"/>
        <v>2</v>
      </c>
      <c r="K1012" s="3" t="str">
        <f>IF(AND(D1012&gt;='Season Lookup'!$D$15,D1012&lt;'Season Lookup'!$D$16),"Spring",IF(AND(D1012&gt;='Season Lookup'!$D$16,D1012&lt;'Season Lookup'!$D$17),"Summer",IF(AND(D1012&gt;='Season Lookup'!$D$17,D1012&lt;'Season Lookup'!$D$18),"Fall",IF(OR(D1012&gt;='Season Lookup'!$D$18,D1012&lt;'Season Lookup'!$D$15),"Winter"))))</f>
        <v>Summer</v>
      </c>
      <c r="L1012" s="3" t="str">
        <f>VLOOKUP(F1012,'Season Lookup'!$A$1:$B$13,2,0)</f>
        <v>Fall</v>
      </c>
      <c r="M1012" t="s">
        <v>56</v>
      </c>
      <c r="N1012" t="s">
        <v>13</v>
      </c>
      <c r="O1012" t="s">
        <v>23</v>
      </c>
      <c r="P1012" t="str">
        <f t="shared" si="200"/>
        <v>Yes</v>
      </c>
      <c r="Q1012" t="str">
        <f t="shared" si="201"/>
        <v>No</v>
      </c>
      <c r="R1012" t="str">
        <f t="shared" si="202"/>
        <v>No</v>
      </c>
      <c r="S1012">
        <v>730</v>
      </c>
      <c r="T1012" t="s">
        <v>203</v>
      </c>
      <c r="V1012" t="str">
        <f t="shared" si="203"/>
        <v>Non Intersection</v>
      </c>
      <c r="W1012" t="s">
        <v>236</v>
      </c>
      <c r="X1012">
        <v>42.357376000000002</v>
      </c>
      <c r="Y1012">
        <v>-71.114491999999998</v>
      </c>
      <c r="Z1012" t="s">
        <v>237</v>
      </c>
    </row>
    <row r="1013" spans="1:26">
      <c r="A1013">
        <v>24728</v>
      </c>
      <c r="B1013" s="1">
        <v>40428.364583333336</v>
      </c>
      <c r="C1013" s="1">
        <f t="shared" si="192"/>
        <v>40179</v>
      </c>
      <c r="D1013" s="4">
        <f t="shared" si="193"/>
        <v>0.68333333333333335</v>
      </c>
      <c r="E1013" s="3">
        <f t="shared" si="194"/>
        <v>2010</v>
      </c>
      <c r="F1013" s="3">
        <f t="shared" si="195"/>
        <v>9</v>
      </c>
      <c r="G1013" s="3">
        <f t="shared" si="196"/>
        <v>7</v>
      </c>
      <c r="H1013" s="3">
        <f t="shared" si="197"/>
        <v>8</v>
      </c>
      <c r="I1013" s="3">
        <f t="shared" si="198"/>
        <v>45</v>
      </c>
      <c r="J1013" s="3">
        <f t="shared" si="199"/>
        <v>3</v>
      </c>
      <c r="K1013" s="3" t="str">
        <f>IF(AND(D1013&gt;='Season Lookup'!$D$15,D1013&lt;'Season Lookup'!$D$16),"Spring",IF(AND(D1013&gt;='Season Lookup'!$D$16,D1013&lt;'Season Lookup'!$D$17),"Summer",IF(AND(D1013&gt;='Season Lookup'!$D$17,D1013&lt;'Season Lookup'!$D$18),"Fall",IF(OR(D1013&gt;='Season Lookup'!$D$18,D1013&lt;'Season Lookup'!$D$15),"Winter"))))</f>
        <v>Summer</v>
      </c>
      <c r="L1013" s="3" t="str">
        <f>VLOOKUP(F1013,'Season Lookup'!$A$1:$B$13,2,0)</f>
        <v>Fall</v>
      </c>
      <c r="M1013" t="s">
        <v>73</v>
      </c>
      <c r="N1013" t="s">
        <v>13</v>
      </c>
      <c r="O1013" t="s">
        <v>13</v>
      </c>
      <c r="P1013" t="str">
        <f t="shared" si="200"/>
        <v>Yes</v>
      </c>
      <c r="Q1013" t="str">
        <f t="shared" si="201"/>
        <v>No</v>
      </c>
      <c r="R1013" t="str">
        <f t="shared" si="202"/>
        <v>No</v>
      </c>
      <c r="T1013" t="s">
        <v>1088</v>
      </c>
      <c r="U1013" t="s">
        <v>14</v>
      </c>
      <c r="V1013" t="str">
        <f t="shared" si="203"/>
        <v>Intersection</v>
      </c>
      <c r="W1013" t="s">
        <v>1820</v>
      </c>
      <c r="X1013">
        <v>42.365972999999997</v>
      </c>
      <c r="Y1013">
        <v>-71.104675</v>
      </c>
      <c r="Z1013" t="s">
        <v>1090</v>
      </c>
    </row>
    <row r="1014" spans="1:26">
      <c r="A1014">
        <v>24729</v>
      </c>
      <c r="B1014" s="1">
        <v>40429.3125</v>
      </c>
      <c r="C1014" s="1">
        <f t="shared" si="192"/>
        <v>40179</v>
      </c>
      <c r="D1014" s="4">
        <f t="shared" si="193"/>
        <v>0.68611111111111112</v>
      </c>
      <c r="E1014" s="3">
        <f t="shared" si="194"/>
        <v>2010</v>
      </c>
      <c r="F1014" s="3">
        <f t="shared" si="195"/>
        <v>9</v>
      </c>
      <c r="G1014" s="3">
        <f t="shared" si="196"/>
        <v>8</v>
      </c>
      <c r="H1014" s="3">
        <f t="shared" si="197"/>
        <v>7</v>
      </c>
      <c r="I1014" s="3">
        <f t="shared" si="198"/>
        <v>30</v>
      </c>
      <c r="J1014" s="3">
        <f t="shared" si="199"/>
        <v>4</v>
      </c>
      <c r="K1014" s="3" t="str">
        <f>IF(AND(D1014&gt;='Season Lookup'!$D$15,D1014&lt;'Season Lookup'!$D$16),"Spring",IF(AND(D1014&gt;='Season Lookup'!$D$16,D1014&lt;'Season Lookup'!$D$17),"Summer",IF(AND(D1014&gt;='Season Lookup'!$D$17,D1014&lt;'Season Lookup'!$D$18),"Fall",IF(OR(D1014&gt;='Season Lookup'!$D$18,D1014&lt;'Season Lookup'!$D$15),"Winter"))))</f>
        <v>Summer</v>
      </c>
      <c r="L1014" s="3" t="str">
        <f>VLOOKUP(F1014,'Season Lookup'!$A$1:$B$13,2,0)</f>
        <v>Fall</v>
      </c>
      <c r="M1014" t="s">
        <v>82</v>
      </c>
      <c r="N1014" t="s">
        <v>35</v>
      </c>
      <c r="O1014" t="s">
        <v>13</v>
      </c>
      <c r="P1014" t="str">
        <f t="shared" si="200"/>
        <v>Yes</v>
      </c>
      <c r="Q1014" t="str">
        <f t="shared" si="201"/>
        <v>No</v>
      </c>
      <c r="R1014" t="str">
        <f t="shared" si="202"/>
        <v>No</v>
      </c>
      <c r="T1014" t="s">
        <v>745</v>
      </c>
      <c r="U1014" t="s">
        <v>74</v>
      </c>
      <c r="V1014" t="str">
        <f t="shared" si="203"/>
        <v>Intersection</v>
      </c>
      <c r="W1014" t="s">
        <v>1821</v>
      </c>
      <c r="X1014">
        <v>42.371015</v>
      </c>
      <c r="Y1014">
        <v>-71.097530000000006</v>
      </c>
      <c r="Z1014" t="s">
        <v>1822</v>
      </c>
    </row>
    <row r="1015" spans="1:26">
      <c r="A1015">
        <v>24730</v>
      </c>
      <c r="B1015" s="1">
        <v>40429.34375</v>
      </c>
      <c r="C1015" s="1">
        <f t="shared" si="192"/>
        <v>40179</v>
      </c>
      <c r="D1015" s="4">
        <f t="shared" si="193"/>
        <v>0.68611111111111112</v>
      </c>
      <c r="E1015" s="3">
        <f t="shared" si="194"/>
        <v>2010</v>
      </c>
      <c r="F1015" s="3">
        <f t="shared" si="195"/>
        <v>9</v>
      </c>
      <c r="G1015" s="3">
        <f t="shared" si="196"/>
        <v>8</v>
      </c>
      <c r="H1015" s="3">
        <f t="shared" si="197"/>
        <v>8</v>
      </c>
      <c r="I1015" s="3">
        <f t="shared" si="198"/>
        <v>15</v>
      </c>
      <c r="J1015" s="3">
        <f t="shared" si="199"/>
        <v>4</v>
      </c>
      <c r="K1015" s="3" t="str">
        <f>IF(AND(D1015&gt;='Season Lookup'!$D$15,D1015&lt;'Season Lookup'!$D$16),"Spring",IF(AND(D1015&gt;='Season Lookup'!$D$16,D1015&lt;'Season Lookup'!$D$17),"Summer",IF(AND(D1015&gt;='Season Lookup'!$D$17,D1015&lt;'Season Lookup'!$D$18),"Fall",IF(OR(D1015&gt;='Season Lookup'!$D$18,D1015&lt;'Season Lookup'!$D$15),"Winter"))))</f>
        <v>Summer</v>
      </c>
      <c r="L1015" s="3" t="str">
        <f>VLOOKUP(F1015,'Season Lookup'!$A$1:$B$13,2,0)</f>
        <v>Fall</v>
      </c>
      <c r="M1015" t="s">
        <v>82</v>
      </c>
      <c r="N1015" t="s">
        <v>13</v>
      </c>
      <c r="O1015" t="s">
        <v>13</v>
      </c>
      <c r="P1015" t="str">
        <f t="shared" si="200"/>
        <v>Yes</v>
      </c>
      <c r="Q1015" t="str">
        <f t="shared" si="201"/>
        <v>No</v>
      </c>
      <c r="R1015" t="str">
        <f t="shared" si="202"/>
        <v>No</v>
      </c>
      <c r="T1015" t="s">
        <v>45</v>
      </c>
      <c r="U1015" t="s">
        <v>1823</v>
      </c>
      <c r="V1015" t="str">
        <f t="shared" si="203"/>
        <v>Intersection</v>
      </c>
      <c r="W1015" t="s">
        <v>1824</v>
      </c>
      <c r="X1015">
        <v>42.389274999999998</v>
      </c>
      <c r="Y1015">
        <v>-71.132655</v>
      </c>
      <c r="Z1015" t="s">
        <v>1825</v>
      </c>
    </row>
    <row r="1016" spans="1:26">
      <c r="A1016">
        <v>24731</v>
      </c>
      <c r="B1016" s="1">
        <v>40429.614583333336</v>
      </c>
      <c r="C1016" s="1">
        <f t="shared" si="192"/>
        <v>40179</v>
      </c>
      <c r="D1016" s="4">
        <f t="shared" si="193"/>
        <v>0.68611111111111112</v>
      </c>
      <c r="E1016" s="3">
        <f t="shared" si="194"/>
        <v>2010</v>
      </c>
      <c r="F1016" s="3">
        <f t="shared" si="195"/>
        <v>9</v>
      </c>
      <c r="G1016" s="3">
        <f t="shared" si="196"/>
        <v>8</v>
      </c>
      <c r="H1016" s="3">
        <f t="shared" si="197"/>
        <v>14</v>
      </c>
      <c r="I1016" s="3">
        <f t="shared" si="198"/>
        <v>45</v>
      </c>
      <c r="J1016" s="3">
        <f t="shared" si="199"/>
        <v>4</v>
      </c>
      <c r="K1016" s="3" t="str">
        <f>IF(AND(D1016&gt;='Season Lookup'!$D$15,D1016&lt;'Season Lookup'!$D$16),"Spring",IF(AND(D1016&gt;='Season Lookup'!$D$16,D1016&lt;'Season Lookup'!$D$17),"Summer",IF(AND(D1016&gt;='Season Lookup'!$D$17,D1016&lt;'Season Lookup'!$D$18),"Fall",IF(OR(D1016&gt;='Season Lookup'!$D$18,D1016&lt;'Season Lookup'!$D$15),"Winter"))))</f>
        <v>Summer</v>
      </c>
      <c r="L1016" s="3" t="str">
        <f>VLOOKUP(F1016,'Season Lookup'!$A$1:$B$13,2,0)</f>
        <v>Fall</v>
      </c>
      <c r="M1016" t="s">
        <v>82</v>
      </c>
      <c r="N1016" t="s">
        <v>13</v>
      </c>
      <c r="O1016" t="s">
        <v>619</v>
      </c>
      <c r="P1016" t="str">
        <f t="shared" si="200"/>
        <v>Yes</v>
      </c>
      <c r="Q1016" t="str">
        <f t="shared" si="201"/>
        <v>No</v>
      </c>
      <c r="R1016" t="str">
        <f t="shared" si="202"/>
        <v>No</v>
      </c>
      <c r="T1016" t="s">
        <v>105</v>
      </c>
      <c r="U1016" t="s">
        <v>971</v>
      </c>
      <c r="V1016" t="str">
        <f t="shared" si="203"/>
        <v>Intersection</v>
      </c>
      <c r="W1016" t="s">
        <v>1826</v>
      </c>
      <c r="X1016">
        <v>42.372073999999998</v>
      </c>
      <c r="Y1016">
        <v>-71.107997999999995</v>
      </c>
      <c r="Z1016" t="s">
        <v>1827</v>
      </c>
    </row>
    <row r="1017" spans="1:26">
      <c r="A1017">
        <v>24732</v>
      </c>
      <c r="B1017" s="1">
        <v>40429.715277777781</v>
      </c>
      <c r="C1017" s="1">
        <f t="shared" si="192"/>
        <v>40179</v>
      </c>
      <c r="D1017" s="4">
        <f t="shared" si="193"/>
        <v>0.68611111111111112</v>
      </c>
      <c r="E1017" s="3">
        <f t="shared" si="194"/>
        <v>2010</v>
      </c>
      <c r="F1017" s="3">
        <f t="shared" si="195"/>
        <v>9</v>
      </c>
      <c r="G1017" s="3">
        <f t="shared" si="196"/>
        <v>8</v>
      </c>
      <c r="H1017" s="3">
        <f t="shared" si="197"/>
        <v>17</v>
      </c>
      <c r="I1017" s="3">
        <f t="shared" si="198"/>
        <v>10</v>
      </c>
      <c r="J1017" s="3">
        <f t="shared" si="199"/>
        <v>4</v>
      </c>
      <c r="K1017" s="3" t="str">
        <f>IF(AND(D1017&gt;='Season Lookup'!$D$15,D1017&lt;'Season Lookup'!$D$16),"Spring",IF(AND(D1017&gt;='Season Lookup'!$D$16,D1017&lt;'Season Lookup'!$D$17),"Summer",IF(AND(D1017&gt;='Season Lookup'!$D$17,D1017&lt;'Season Lookup'!$D$18),"Fall",IF(OR(D1017&gt;='Season Lookup'!$D$18,D1017&lt;'Season Lookup'!$D$15),"Winter"))))</f>
        <v>Summer</v>
      </c>
      <c r="L1017" s="3" t="str">
        <f>VLOOKUP(F1017,'Season Lookup'!$A$1:$B$13,2,0)</f>
        <v>Fall</v>
      </c>
      <c r="M1017" t="s">
        <v>82</v>
      </c>
      <c r="N1017" t="s">
        <v>13</v>
      </c>
      <c r="O1017" t="s">
        <v>132</v>
      </c>
      <c r="P1017" t="str">
        <f t="shared" si="200"/>
        <v>Yes</v>
      </c>
      <c r="Q1017" t="str">
        <f t="shared" si="201"/>
        <v>Yes</v>
      </c>
      <c r="R1017" t="str">
        <f t="shared" si="202"/>
        <v>No</v>
      </c>
      <c r="T1017" t="s">
        <v>14</v>
      </c>
      <c r="U1017" t="s">
        <v>195</v>
      </c>
      <c r="V1017" t="str">
        <f t="shared" si="203"/>
        <v>Intersection</v>
      </c>
      <c r="W1017" t="s">
        <v>196</v>
      </c>
      <c r="X1017">
        <v>42.362949999999998</v>
      </c>
      <c r="Y1017">
        <v>-71.099580000000003</v>
      </c>
      <c r="Z1017" t="s">
        <v>197</v>
      </c>
    </row>
    <row r="1018" spans="1:26">
      <c r="A1018">
        <v>24733</v>
      </c>
      <c r="B1018" s="1">
        <v>40429.758321759262</v>
      </c>
      <c r="C1018" s="1">
        <f t="shared" si="192"/>
        <v>40179</v>
      </c>
      <c r="D1018" s="4">
        <f t="shared" si="193"/>
        <v>0.68611111111111112</v>
      </c>
      <c r="E1018" s="3">
        <f t="shared" si="194"/>
        <v>2010</v>
      </c>
      <c r="F1018" s="3">
        <f t="shared" si="195"/>
        <v>9</v>
      </c>
      <c r="G1018" s="3">
        <f t="shared" si="196"/>
        <v>8</v>
      </c>
      <c r="H1018" s="3">
        <f t="shared" si="197"/>
        <v>18</v>
      </c>
      <c r="I1018" s="3">
        <f t="shared" si="198"/>
        <v>11</v>
      </c>
      <c r="J1018" s="3">
        <f t="shared" si="199"/>
        <v>4</v>
      </c>
      <c r="K1018" s="3" t="str">
        <f>IF(AND(D1018&gt;='Season Lookup'!$D$15,D1018&lt;'Season Lookup'!$D$16),"Spring",IF(AND(D1018&gt;='Season Lookup'!$D$16,D1018&lt;'Season Lookup'!$D$17),"Summer",IF(AND(D1018&gt;='Season Lookup'!$D$17,D1018&lt;'Season Lookup'!$D$18),"Fall",IF(OR(D1018&gt;='Season Lookup'!$D$18,D1018&lt;'Season Lookup'!$D$15),"Winter"))))</f>
        <v>Summer</v>
      </c>
      <c r="L1018" s="3" t="str">
        <f>VLOOKUP(F1018,'Season Lookup'!$A$1:$B$13,2,0)</f>
        <v>Fall</v>
      </c>
      <c r="M1018" t="s">
        <v>82</v>
      </c>
      <c r="N1018" t="s">
        <v>13</v>
      </c>
      <c r="O1018" t="s">
        <v>132</v>
      </c>
      <c r="P1018" t="str">
        <f t="shared" si="200"/>
        <v>Yes</v>
      </c>
      <c r="Q1018" t="str">
        <f t="shared" si="201"/>
        <v>Yes</v>
      </c>
      <c r="R1018" t="str">
        <f t="shared" si="202"/>
        <v>No</v>
      </c>
      <c r="T1018" t="s">
        <v>19</v>
      </c>
      <c r="U1018" t="s">
        <v>134</v>
      </c>
      <c r="V1018" t="str">
        <f t="shared" si="203"/>
        <v>Intersection</v>
      </c>
      <c r="W1018" t="s">
        <v>150</v>
      </c>
      <c r="X1018">
        <v>42.375473999999997</v>
      </c>
      <c r="Y1018">
        <v>-71.114321000000004</v>
      </c>
      <c r="Z1018" t="s">
        <v>151</v>
      </c>
    </row>
    <row r="1019" spans="1:26">
      <c r="A1019">
        <v>24736</v>
      </c>
      <c r="B1019" s="1">
        <v>40429.875</v>
      </c>
      <c r="C1019" s="1">
        <f t="shared" si="192"/>
        <v>40179</v>
      </c>
      <c r="D1019" s="4">
        <f t="shared" si="193"/>
        <v>0.68611111111111112</v>
      </c>
      <c r="E1019" s="3">
        <f t="shared" si="194"/>
        <v>2010</v>
      </c>
      <c r="F1019" s="3">
        <f t="shared" si="195"/>
        <v>9</v>
      </c>
      <c r="G1019" s="3">
        <f t="shared" si="196"/>
        <v>8</v>
      </c>
      <c r="H1019" s="3">
        <f t="shared" si="197"/>
        <v>21</v>
      </c>
      <c r="I1019" s="3">
        <f t="shared" si="198"/>
        <v>0</v>
      </c>
      <c r="J1019" s="3">
        <f t="shared" si="199"/>
        <v>4</v>
      </c>
      <c r="K1019" s="3" t="str">
        <f>IF(AND(D1019&gt;='Season Lookup'!$D$15,D1019&lt;'Season Lookup'!$D$16),"Spring",IF(AND(D1019&gt;='Season Lookup'!$D$16,D1019&lt;'Season Lookup'!$D$17),"Summer",IF(AND(D1019&gt;='Season Lookup'!$D$17,D1019&lt;'Season Lookup'!$D$18),"Fall",IF(OR(D1019&gt;='Season Lookup'!$D$18,D1019&lt;'Season Lookup'!$D$15),"Winter"))))</f>
        <v>Summer</v>
      </c>
      <c r="L1019" s="3" t="str">
        <f>VLOOKUP(F1019,'Season Lookup'!$A$1:$B$13,2,0)</f>
        <v>Fall</v>
      </c>
      <c r="M1019" t="s">
        <v>82</v>
      </c>
      <c r="N1019" t="s">
        <v>13</v>
      </c>
      <c r="O1019" t="s">
        <v>23</v>
      </c>
      <c r="P1019" t="str">
        <f t="shared" si="200"/>
        <v>Yes</v>
      </c>
      <c r="Q1019" t="str">
        <f t="shared" si="201"/>
        <v>No</v>
      </c>
      <c r="R1019" t="str">
        <f t="shared" si="202"/>
        <v>No</v>
      </c>
      <c r="S1019">
        <v>106</v>
      </c>
      <c r="T1019" t="s">
        <v>70</v>
      </c>
      <c r="V1019" t="str">
        <f t="shared" si="203"/>
        <v>Non Intersection</v>
      </c>
      <c r="W1019" t="s">
        <v>1828</v>
      </c>
      <c r="X1019">
        <v>42.362138999999999</v>
      </c>
      <c r="Y1019">
        <v>-71.105264000000005</v>
      </c>
      <c r="Z1019" t="s">
        <v>1829</v>
      </c>
    </row>
    <row r="1020" spans="1:26">
      <c r="A1020">
        <v>24742</v>
      </c>
      <c r="B1020" s="1">
        <v>40429.45484953704</v>
      </c>
      <c r="C1020" s="1">
        <f t="shared" si="192"/>
        <v>40179</v>
      </c>
      <c r="D1020" s="4">
        <f t="shared" si="193"/>
        <v>0.68611111111111112</v>
      </c>
      <c r="E1020" s="3">
        <f t="shared" si="194"/>
        <v>2010</v>
      </c>
      <c r="F1020" s="3">
        <f t="shared" si="195"/>
        <v>9</v>
      </c>
      <c r="G1020" s="3">
        <f t="shared" si="196"/>
        <v>8</v>
      </c>
      <c r="H1020" s="3">
        <f t="shared" si="197"/>
        <v>10</v>
      </c>
      <c r="I1020" s="3">
        <f t="shared" si="198"/>
        <v>54</v>
      </c>
      <c r="J1020" s="3">
        <f t="shared" si="199"/>
        <v>4</v>
      </c>
      <c r="K1020" s="3" t="str">
        <f>IF(AND(D1020&gt;='Season Lookup'!$D$15,D1020&lt;'Season Lookup'!$D$16),"Spring",IF(AND(D1020&gt;='Season Lookup'!$D$16,D1020&lt;'Season Lookup'!$D$17),"Summer",IF(AND(D1020&gt;='Season Lookup'!$D$17,D1020&lt;'Season Lookup'!$D$18),"Fall",IF(OR(D1020&gt;='Season Lookup'!$D$18,D1020&lt;'Season Lookup'!$D$15),"Winter"))))</f>
        <v>Summer</v>
      </c>
      <c r="L1020" s="3" t="str">
        <f>VLOOKUP(F1020,'Season Lookup'!$A$1:$B$13,2,0)</f>
        <v>Fall</v>
      </c>
      <c r="M1020" t="s">
        <v>82</v>
      </c>
      <c r="N1020" t="s">
        <v>13</v>
      </c>
      <c r="O1020" t="s">
        <v>13</v>
      </c>
      <c r="P1020" t="str">
        <f t="shared" si="200"/>
        <v>Yes</v>
      </c>
      <c r="Q1020" t="str">
        <f t="shared" si="201"/>
        <v>No</v>
      </c>
      <c r="R1020" t="str">
        <f t="shared" si="202"/>
        <v>No</v>
      </c>
      <c r="T1020" t="s">
        <v>14</v>
      </c>
      <c r="U1020" t="s">
        <v>1830</v>
      </c>
      <c r="V1020" t="str">
        <f t="shared" si="203"/>
        <v>Intersection</v>
      </c>
      <c r="W1020" t="s">
        <v>1831</v>
      </c>
      <c r="X1020">
        <v>42.400530000000003</v>
      </c>
      <c r="Y1020">
        <v>-71.135126999999997</v>
      </c>
      <c r="Z1020" t="s">
        <v>1832</v>
      </c>
    </row>
    <row r="1021" spans="1:26">
      <c r="A1021">
        <v>24737</v>
      </c>
      <c r="B1021" s="1">
        <v>40430.416655092595</v>
      </c>
      <c r="C1021" s="1">
        <f t="shared" si="192"/>
        <v>40179</v>
      </c>
      <c r="D1021" s="4">
        <f t="shared" si="193"/>
        <v>0.68888888888888888</v>
      </c>
      <c r="E1021" s="3">
        <f t="shared" si="194"/>
        <v>2010</v>
      </c>
      <c r="F1021" s="3">
        <f t="shared" si="195"/>
        <v>9</v>
      </c>
      <c r="G1021" s="3">
        <f t="shared" si="196"/>
        <v>9</v>
      </c>
      <c r="H1021" s="3">
        <f t="shared" si="197"/>
        <v>9</v>
      </c>
      <c r="I1021" s="3">
        <f t="shared" si="198"/>
        <v>59</v>
      </c>
      <c r="J1021" s="3">
        <f t="shared" si="199"/>
        <v>5</v>
      </c>
      <c r="K1021" s="3" t="str">
        <f>IF(AND(D1021&gt;='Season Lookup'!$D$15,D1021&lt;'Season Lookup'!$D$16),"Spring",IF(AND(D1021&gt;='Season Lookup'!$D$16,D1021&lt;'Season Lookup'!$D$17),"Summer",IF(AND(D1021&gt;='Season Lookup'!$D$17,D1021&lt;'Season Lookup'!$D$18),"Fall",IF(OR(D1021&gt;='Season Lookup'!$D$18,D1021&lt;'Season Lookup'!$D$15),"Winter"))))</f>
        <v>Summer</v>
      </c>
      <c r="L1021" s="3" t="str">
        <f>VLOOKUP(F1021,'Season Lookup'!$A$1:$B$13,2,0)</f>
        <v>Fall</v>
      </c>
      <c r="M1021" t="s">
        <v>78</v>
      </c>
      <c r="N1021" t="s">
        <v>13</v>
      </c>
      <c r="O1021" t="s">
        <v>23</v>
      </c>
      <c r="P1021" t="str">
        <f t="shared" si="200"/>
        <v>Yes</v>
      </c>
      <c r="Q1021" t="str">
        <f t="shared" si="201"/>
        <v>No</v>
      </c>
      <c r="R1021" t="str">
        <f t="shared" si="202"/>
        <v>No</v>
      </c>
      <c r="S1021">
        <v>775</v>
      </c>
      <c r="T1021" t="s">
        <v>203</v>
      </c>
      <c r="V1021" t="str">
        <f t="shared" si="203"/>
        <v>Non Intersection</v>
      </c>
      <c r="W1021" t="s">
        <v>1833</v>
      </c>
      <c r="X1021">
        <v>42.358440000000002</v>
      </c>
      <c r="Y1021">
        <v>-71.115584999999996</v>
      </c>
      <c r="Z1021" t="s">
        <v>1834</v>
      </c>
    </row>
    <row r="1022" spans="1:26">
      <c r="A1022">
        <v>24738</v>
      </c>
      <c r="B1022" s="1">
        <v>40430.5</v>
      </c>
      <c r="C1022" s="1">
        <f t="shared" si="192"/>
        <v>40179</v>
      </c>
      <c r="D1022" s="4">
        <f t="shared" si="193"/>
        <v>0.68888888888888888</v>
      </c>
      <c r="E1022" s="3">
        <f t="shared" si="194"/>
        <v>2010</v>
      </c>
      <c r="F1022" s="3">
        <f t="shared" si="195"/>
        <v>9</v>
      </c>
      <c r="G1022" s="3">
        <f t="shared" si="196"/>
        <v>9</v>
      </c>
      <c r="H1022" s="3">
        <f t="shared" si="197"/>
        <v>12</v>
      </c>
      <c r="I1022" s="3">
        <f t="shared" si="198"/>
        <v>0</v>
      </c>
      <c r="J1022" s="3">
        <f t="shared" si="199"/>
        <v>5</v>
      </c>
      <c r="K1022" s="3" t="str">
        <f>IF(AND(D1022&gt;='Season Lookup'!$D$15,D1022&lt;'Season Lookup'!$D$16),"Spring",IF(AND(D1022&gt;='Season Lookup'!$D$16,D1022&lt;'Season Lookup'!$D$17),"Summer",IF(AND(D1022&gt;='Season Lookup'!$D$17,D1022&lt;'Season Lookup'!$D$18),"Fall",IF(OR(D1022&gt;='Season Lookup'!$D$18,D1022&lt;'Season Lookup'!$D$15),"Winter"))))</f>
        <v>Summer</v>
      </c>
      <c r="L1022" s="3" t="str">
        <f>VLOOKUP(F1022,'Season Lookup'!$A$1:$B$13,2,0)</f>
        <v>Fall</v>
      </c>
      <c r="M1022" t="s">
        <v>78</v>
      </c>
      <c r="N1022" t="s">
        <v>13</v>
      </c>
      <c r="O1022" t="s">
        <v>23</v>
      </c>
      <c r="P1022" t="str">
        <f t="shared" si="200"/>
        <v>Yes</v>
      </c>
      <c r="Q1022" t="str">
        <f t="shared" si="201"/>
        <v>No</v>
      </c>
      <c r="R1022" t="str">
        <f t="shared" si="202"/>
        <v>No</v>
      </c>
      <c r="S1022">
        <v>325</v>
      </c>
      <c r="T1022" t="s">
        <v>133</v>
      </c>
      <c r="V1022" t="str">
        <f t="shared" si="203"/>
        <v>Non Intersection</v>
      </c>
      <c r="W1022" t="s">
        <v>1835</v>
      </c>
      <c r="X1022">
        <v>42.370454000000002</v>
      </c>
      <c r="Y1022">
        <v>-71.107817999999995</v>
      </c>
      <c r="Z1022" t="s">
        <v>1836</v>
      </c>
    </row>
    <row r="1023" spans="1:26">
      <c r="A1023">
        <v>24739</v>
      </c>
      <c r="B1023" s="1">
        <v>40430.541655092595</v>
      </c>
      <c r="C1023" s="1">
        <f t="shared" si="192"/>
        <v>40179</v>
      </c>
      <c r="D1023" s="4">
        <f t="shared" si="193"/>
        <v>0.68888888888888888</v>
      </c>
      <c r="E1023" s="3">
        <f t="shared" si="194"/>
        <v>2010</v>
      </c>
      <c r="F1023" s="3">
        <f t="shared" si="195"/>
        <v>9</v>
      </c>
      <c r="G1023" s="3">
        <f t="shared" si="196"/>
        <v>9</v>
      </c>
      <c r="H1023" s="3">
        <f t="shared" si="197"/>
        <v>12</v>
      </c>
      <c r="I1023" s="3">
        <f t="shared" si="198"/>
        <v>59</v>
      </c>
      <c r="J1023" s="3">
        <f t="shared" si="199"/>
        <v>5</v>
      </c>
      <c r="K1023" s="3" t="str">
        <f>IF(AND(D1023&gt;='Season Lookup'!$D$15,D1023&lt;'Season Lookup'!$D$16),"Spring",IF(AND(D1023&gt;='Season Lookup'!$D$16,D1023&lt;'Season Lookup'!$D$17),"Summer",IF(AND(D1023&gt;='Season Lookup'!$D$17,D1023&lt;'Season Lookup'!$D$18),"Fall",IF(OR(D1023&gt;='Season Lookup'!$D$18,D1023&lt;'Season Lookup'!$D$15),"Winter"))))</f>
        <v>Summer</v>
      </c>
      <c r="L1023" s="3" t="str">
        <f>VLOOKUP(F1023,'Season Lookup'!$A$1:$B$13,2,0)</f>
        <v>Fall</v>
      </c>
      <c r="M1023" t="s">
        <v>78</v>
      </c>
      <c r="N1023" t="s">
        <v>13</v>
      </c>
      <c r="O1023" t="s">
        <v>13</v>
      </c>
      <c r="P1023" t="str">
        <f t="shared" si="200"/>
        <v>Yes</v>
      </c>
      <c r="Q1023" t="str">
        <f t="shared" si="201"/>
        <v>No</v>
      </c>
      <c r="R1023" t="str">
        <f t="shared" si="202"/>
        <v>No</v>
      </c>
      <c r="T1023" t="s">
        <v>105</v>
      </c>
      <c r="U1023" t="s">
        <v>667</v>
      </c>
      <c r="V1023" t="str">
        <f t="shared" si="203"/>
        <v>Intersection</v>
      </c>
      <c r="W1023" t="s">
        <v>1721</v>
      </c>
      <c r="X1023">
        <v>42.368893999999997</v>
      </c>
      <c r="Y1023">
        <v>-71.099952000000002</v>
      </c>
      <c r="Z1023" t="s">
        <v>1722</v>
      </c>
    </row>
    <row r="1024" spans="1:26">
      <c r="A1024">
        <v>24740</v>
      </c>
      <c r="B1024" s="1">
        <v>40430.708333333336</v>
      </c>
      <c r="C1024" s="1">
        <f t="shared" si="192"/>
        <v>40179</v>
      </c>
      <c r="D1024" s="4">
        <f t="shared" si="193"/>
        <v>0.68888888888888888</v>
      </c>
      <c r="E1024" s="3">
        <f t="shared" si="194"/>
        <v>2010</v>
      </c>
      <c r="F1024" s="3">
        <f t="shared" si="195"/>
        <v>9</v>
      </c>
      <c r="G1024" s="3">
        <f t="shared" si="196"/>
        <v>9</v>
      </c>
      <c r="H1024" s="3">
        <f t="shared" si="197"/>
        <v>17</v>
      </c>
      <c r="I1024" s="3">
        <f t="shared" si="198"/>
        <v>0</v>
      </c>
      <c r="J1024" s="3">
        <f t="shared" si="199"/>
        <v>5</v>
      </c>
      <c r="K1024" s="3" t="str">
        <f>IF(AND(D1024&gt;='Season Lookup'!$D$15,D1024&lt;'Season Lookup'!$D$16),"Spring",IF(AND(D1024&gt;='Season Lookup'!$D$16,D1024&lt;'Season Lookup'!$D$17),"Summer",IF(AND(D1024&gt;='Season Lookup'!$D$17,D1024&lt;'Season Lookup'!$D$18),"Fall",IF(OR(D1024&gt;='Season Lookup'!$D$18,D1024&lt;'Season Lookup'!$D$15),"Winter"))))</f>
        <v>Summer</v>
      </c>
      <c r="L1024" s="3" t="str">
        <f>VLOOKUP(F1024,'Season Lookup'!$A$1:$B$13,2,0)</f>
        <v>Fall</v>
      </c>
      <c r="M1024" t="s">
        <v>78</v>
      </c>
      <c r="N1024" t="s">
        <v>13</v>
      </c>
      <c r="O1024" t="s">
        <v>13</v>
      </c>
      <c r="P1024" t="str">
        <f t="shared" si="200"/>
        <v>Yes</v>
      </c>
      <c r="Q1024" t="str">
        <f t="shared" si="201"/>
        <v>No</v>
      </c>
      <c r="R1024" t="str">
        <f t="shared" si="202"/>
        <v>No</v>
      </c>
      <c r="S1024">
        <v>730</v>
      </c>
      <c r="T1024" t="s">
        <v>203</v>
      </c>
      <c r="V1024" t="str">
        <f t="shared" si="203"/>
        <v>Non Intersection</v>
      </c>
      <c r="W1024" t="s">
        <v>236</v>
      </c>
      <c r="X1024">
        <v>42.357376000000002</v>
      </c>
      <c r="Y1024">
        <v>-71.114491999999998</v>
      </c>
      <c r="Z1024" t="s">
        <v>237</v>
      </c>
    </row>
    <row r="1025" spans="1:26">
      <c r="A1025">
        <v>24741</v>
      </c>
      <c r="B1025" s="1">
        <v>40430.666655092595</v>
      </c>
      <c r="C1025" s="1">
        <f t="shared" si="192"/>
        <v>40179</v>
      </c>
      <c r="D1025" s="4">
        <f t="shared" si="193"/>
        <v>0.68888888888888888</v>
      </c>
      <c r="E1025" s="3">
        <f t="shared" si="194"/>
        <v>2010</v>
      </c>
      <c r="F1025" s="3">
        <f t="shared" si="195"/>
        <v>9</v>
      </c>
      <c r="G1025" s="3">
        <f t="shared" si="196"/>
        <v>9</v>
      </c>
      <c r="H1025" s="3">
        <f t="shared" si="197"/>
        <v>15</v>
      </c>
      <c r="I1025" s="3">
        <f t="shared" si="198"/>
        <v>59</v>
      </c>
      <c r="J1025" s="3">
        <f t="shared" si="199"/>
        <v>5</v>
      </c>
      <c r="K1025" s="3" t="str">
        <f>IF(AND(D1025&gt;='Season Lookup'!$D$15,D1025&lt;'Season Lookup'!$D$16),"Spring",IF(AND(D1025&gt;='Season Lookup'!$D$16,D1025&lt;'Season Lookup'!$D$17),"Summer",IF(AND(D1025&gt;='Season Lookup'!$D$17,D1025&lt;'Season Lookup'!$D$18),"Fall",IF(OR(D1025&gt;='Season Lookup'!$D$18,D1025&lt;'Season Lookup'!$D$15),"Winter"))))</f>
        <v>Summer</v>
      </c>
      <c r="L1025" s="3" t="str">
        <f>VLOOKUP(F1025,'Season Lookup'!$A$1:$B$13,2,0)</f>
        <v>Fall</v>
      </c>
      <c r="M1025" t="s">
        <v>78</v>
      </c>
      <c r="N1025" t="s">
        <v>13</v>
      </c>
      <c r="O1025" t="s">
        <v>23</v>
      </c>
      <c r="P1025" t="str">
        <f t="shared" si="200"/>
        <v>Yes</v>
      </c>
      <c r="Q1025" t="str">
        <f t="shared" si="201"/>
        <v>No</v>
      </c>
      <c r="R1025" t="str">
        <f t="shared" si="202"/>
        <v>No</v>
      </c>
      <c r="S1025">
        <v>730</v>
      </c>
      <c r="T1025" t="s">
        <v>203</v>
      </c>
      <c r="V1025" t="str">
        <f t="shared" si="203"/>
        <v>Non Intersection</v>
      </c>
      <c r="W1025" t="s">
        <v>236</v>
      </c>
      <c r="X1025">
        <v>42.357376000000002</v>
      </c>
      <c r="Y1025">
        <v>-71.114491999999998</v>
      </c>
      <c r="Z1025" t="s">
        <v>237</v>
      </c>
    </row>
    <row r="1026" spans="1:26">
      <c r="A1026">
        <v>24758</v>
      </c>
      <c r="B1026" s="1">
        <v>40430.065960648149</v>
      </c>
      <c r="C1026" s="1">
        <f t="shared" si="192"/>
        <v>40179</v>
      </c>
      <c r="D1026" s="4">
        <f t="shared" si="193"/>
        <v>0.68888888888888888</v>
      </c>
      <c r="E1026" s="3">
        <f t="shared" si="194"/>
        <v>2010</v>
      </c>
      <c r="F1026" s="3">
        <f t="shared" si="195"/>
        <v>9</v>
      </c>
      <c r="G1026" s="3">
        <f t="shared" si="196"/>
        <v>9</v>
      </c>
      <c r="H1026" s="3">
        <f t="shared" si="197"/>
        <v>1</v>
      </c>
      <c r="I1026" s="3">
        <f t="shared" si="198"/>
        <v>34</v>
      </c>
      <c r="J1026" s="3">
        <f t="shared" si="199"/>
        <v>5</v>
      </c>
      <c r="K1026" s="3" t="str">
        <f>IF(AND(D1026&gt;='Season Lookup'!$D$15,D1026&lt;'Season Lookup'!$D$16),"Spring",IF(AND(D1026&gt;='Season Lookup'!$D$16,D1026&lt;'Season Lookup'!$D$17),"Summer",IF(AND(D1026&gt;='Season Lookup'!$D$17,D1026&lt;'Season Lookup'!$D$18),"Fall",IF(OR(D1026&gt;='Season Lookup'!$D$18,D1026&lt;'Season Lookup'!$D$15),"Winter"))))</f>
        <v>Summer</v>
      </c>
      <c r="L1026" s="3" t="str">
        <f>VLOOKUP(F1026,'Season Lookup'!$A$1:$B$13,2,0)</f>
        <v>Fall</v>
      </c>
      <c r="M1026" t="s">
        <v>78</v>
      </c>
      <c r="N1026" t="s">
        <v>13</v>
      </c>
      <c r="O1026" t="s">
        <v>36</v>
      </c>
      <c r="P1026" t="str">
        <f t="shared" si="200"/>
        <v>Yes</v>
      </c>
      <c r="Q1026" t="str">
        <f t="shared" si="201"/>
        <v>No</v>
      </c>
      <c r="R1026" t="str">
        <f t="shared" si="202"/>
        <v>No</v>
      </c>
      <c r="T1026" t="s">
        <v>14</v>
      </c>
      <c r="U1026" t="s">
        <v>634</v>
      </c>
      <c r="V1026" t="str">
        <f t="shared" si="203"/>
        <v>Intersection</v>
      </c>
      <c r="W1026" t="s">
        <v>1837</v>
      </c>
      <c r="X1026">
        <v>42.379972000000002</v>
      </c>
      <c r="Y1026">
        <v>-71.119945000000001</v>
      </c>
      <c r="Z1026" t="s">
        <v>1838</v>
      </c>
    </row>
    <row r="1027" spans="1:26">
      <c r="A1027">
        <v>24928</v>
      </c>
      <c r="B1027" s="1">
        <v>40430.565960648149</v>
      </c>
      <c r="C1027" s="1">
        <f t="shared" si="192"/>
        <v>40179</v>
      </c>
      <c r="D1027" s="4">
        <f t="shared" si="193"/>
        <v>0.68888888888888888</v>
      </c>
      <c r="E1027" s="3">
        <f t="shared" si="194"/>
        <v>2010</v>
      </c>
      <c r="F1027" s="3">
        <f t="shared" si="195"/>
        <v>9</v>
      </c>
      <c r="G1027" s="3">
        <f t="shared" si="196"/>
        <v>9</v>
      </c>
      <c r="H1027" s="3">
        <f t="shared" si="197"/>
        <v>13</v>
      </c>
      <c r="I1027" s="3">
        <f t="shared" si="198"/>
        <v>34</v>
      </c>
      <c r="J1027" s="3">
        <f t="shared" si="199"/>
        <v>5</v>
      </c>
      <c r="K1027" s="3" t="str">
        <f>IF(AND(D1027&gt;='Season Lookup'!$D$15,D1027&lt;'Season Lookup'!$D$16),"Spring",IF(AND(D1027&gt;='Season Lookup'!$D$16,D1027&lt;'Season Lookup'!$D$17),"Summer",IF(AND(D1027&gt;='Season Lookup'!$D$17,D1027&lt;'Season Lookup'!$D$18),"Fall",IF(OR(D1027&gt;='Season Lookup'!$D$18,D1027&lt;'Season Lookup'!$D$15),"Winter"))))</f>
        <v>Summer</v>
      </c>
      <c r="L1027" s="3" t="str">
        <f>VLOOKUP(F1027,'Season Lookup'!$A$1:$B$13,2,0)</f>
        <v>Fall</v>
      </c>
      <c r="M1027" t="s">
        <v>31</v>
      </c>
      <c r="N1027" t="s">
        <v>13</v>
      </c>
      <c r="O1027" t="s">
        <v>36</v>
      </c>
      <c r="P1027" t="str">
        <f t="shared" si="200"/>
        <v>Yes</v>
      </c>
      <c r="Q1027" t="str">
        <f t="shared" si="201"/>
        <v>No</v>
      </c>
      <c r="R1027" t="str">
        <f t="shared" si="202"/>
        <v>No</v>
      </c>
      <c r="T1027" t="s">
        <v>14</v>
      </c>
      <c r="U1027" t="s">
        <v>634</v>
      </c>
      <c r="V1027" t="str">
        <f t="shared" si="203"/>
        <v>Intersection</v>
      </c>
      <c r="W1027" t="s">
        <v>1837</v>
      </c>
      <c r="X1027">
        <v>42.379972000000002</v>
      </c>
      <c r="Y1027">
        <v>-71.119945000000001</v>
      </c>
      <c r="Z1027" t="s">
        <v>1838</v>
      </c>
    </row>
    <row r="1028" spans="1:26">
      <c r="A1028">
        <v>24743</v>
      </c>
      <c r="B1028" s="1">
        <v>40431.447905092595</v>
      </c>
      <c r="C1028" s="1">
        <f t="shared" si="192"/>
        <v>40179</v>
      </c>
      <c r="D1028" s="4">
        <f t="shared" si="193"/>
        <v>0.69166666666666665</v>
      </c>
      <c r="E1028" s="3">
        <f t="shared" si="194"/>
        <v>2010</v>
      </c>
      <c r="F1028" s="3">
        <f t="shared" si="195"/>
        <v>9</v>
      </c>
      <c r="G1028" s="3">
        <f t="shared" si="196"/>
        <v>10</v>
      </c>
      <c r="H1028" s="3">
        <f t="shared" si="197"/>
        <v>10</v>
      </c>
      <c r="I1028" s="3">
        <f t="shared" si="198"/>
        <v>44</v>
      </c>
      <c r="J1028" s="3">
        <f t="shared" si="199"/>
        <v>6</v>
      </c>
      <c r="K1028" s="3" t="str">
        <f>IF(AND(D1028&gt;='Season Lookup'!$D$15,D1028&lt;'Season Lookup'!$D$16),"Spring",IF(AND(D1028&gt;='Season Lookup'!$D$16,D1028&lt;'Season Lookup'!$D$17),"Summer",IF(AND(D1028&gt;='Season Lookup'!$D$17,D1028&lt;'Season Lookup'!$D$18),"Fall",IF(OR(D1028&gt;='Season Lookup'!$D$18,D1028&lt;'Season Lookup'!$D$15),"Winter"))))</f>
        <v>Summer</v>
      </c>
      <c r="L1028" s="3" t="str">
        <f>VLOOKUP(F1028,'Season Lookup'!$A$1:$B$13,2,0)</f>
        <v>Fall</v>
      </c>
      <c r="M1028" t="s">
        <v>12</v>
      </c>
      <c r="N1028" t="s">
        <v>13</v>
      </c>
      <c r="O1028" t="s">
        <v>13</v>
      </c>
      <c r="P1028" t="str">
        <f t="shared" si="200"/>
        <v>Yes</v>
      </c>
      <c r="Q1028" t="str">
        <f t="shared" si="201"/>
        <v>No</v>
      </c>
      <c r="R1028" t="str">
        <f t="shared" si="202"/>
        <v>No</v>
      </c>
      <c r="T1028" t="s">
        <v>104</v>
      </c>
      <c r="U1028" t="s">
        <v>316</v>
      </c>
      <c r="V1028" t="str">
        <f t="shared" si="203"/>
        <v>Intersection</v>
      </c>
      <c r="W1028" t="s">
        <v>1839</v>
      </c>
      <c r="X1028">
        <v>42.367334999999997</v>
      </c>
      <c r="Y1028">
        <v>-71.104827</v>
      </c>
      <c r="Z1028" t="s">
        <v>1840</v>
      </c>
    </row>
    <row r="1029" spans="1:26">
      <c r="A1029">
        <v>24744</v>
      </c>
      <c r="B1029" s="1">
        <v>40432.074305555558</v>
      </c>
      <c r="C1029" s="1">
        <f t="shared" si="192"/>
        <v>40179</v>
      </c>
      <c r="D1029" s="4">
        <f t="shared" si="193"/>
        <v>0.69444444444444442</v>
      </c>
      <c r="E1029" s="3">
        <f t="shared" si="194"/>
        <v>2010</v>
      </c>
      <c r="F1029" s="3">
        <f t="shared" si="195"/>
        <v>9</v>
      </c>
      <c r="G1029" s="3">
        <f t="shared" si="196"/>
        <v>11</v>
      </c>
      <c r="H1029" s="3">
        <f t="shared" si="197"/>
        <v>1</v>
      </c>
      <c r="I1029" s="3">
        <f t="shared" si="198"/>
        <v>47</v>
      </c>
      <c r="J1029" s="3">
        <f t="shared" si="199"/>
        <v>7</v>
      </c>
      <c r="K1029" s="3" t="str">
        <f>IF(AND(D1029&gt;='Season Lookup'!$D$15,D1029&lt;'Season Lookup'!$D$16),"Spring",IF(AND(D1029&gt;='Season Lookup'!$D$16,D1029&lt;'Season Lookup'!$D$17),"Summer",IF(AND(D1029&gt;='Season Lookup'!$D$17,D1029&lt;'Season Lookup'!$D$18),"Fall",IF(OR(D1029&gt;='Season Lookup'!$D$18,D1029&lt;'Season Lookup'!$D$15),"Winter"))))</f>
        <v>Summer</v>
      </c>
      <c r="L1029" s="3" t="str">
        <f>VLOOKUP(F1029,'Season Lookup'!$A$1:$B$13,2,0)</f>
        <v>Fall</v>
      </c>
      <c r="M1029" t="s">
        <v>31</v>
      </c>
      <c r="N1029" t="s">
        <v>13</v>
      </c>
      <c r="O1029" t="s">
        <v>152</v>
      </c>
      <c r="P1029" t="str">
        <f t="shared" si="200"/>
        <v>Yes</v>
      </c>
      <c r="Q1029" t="str">
        <f t="shared" si="201"/>
        <v>No</v>
      </c>
      <c r="R1029" t="str">
        <f t="shared" si="202"/>
        <v>Yes</v>
      </c>
      <c r="S1029">
        <v>9</v>
      </c>
      <c r="T1029" t="s">
        <v>1841</v>
      </c>
      <c r="V1029" t="str">
        <f t="shared" si="203"/>
        <v>Non Intersection</v>
      </c>
      <c r="W1029" t="s">
        <v>1842</v>
      </c>
      <c r="X1029">
        <v>42.372365000000002</v>
      </c>
      <c r="Y1029">
        <v>-71.117433000000005</v>
      </c>
      <c r="Z1029" t="s">
        <v>1843</v>
      </c>
    </row>
    <row r="1030" spans="1:26">
      <c r="A1030">
        <v>24745</v>
      </c>
      <c r="B1030" s="1">
        <v>40432.5625</v>
      </c>
      <c r="C1030" s="1">
        <f t="shared" si="192"/>
        <v>40179</v>
      </c>
      <c r="D1030" s="4">
        <f t="shared" si="193"/>
        <v>0.69444444444444442</v>
      </c>
      <c r="E1030" s="3">
        <f t="shared" si="194"/>
        <v>2010</v>
      </c>
      <c r="F1030" s="3">
        <f t="shared" si="195"/>
        <v>9</v>
      </c>
      <c r="G1030" s="3">
        <f t="shared" si="196"/>
        <v>11</v>
      </c>
      <c r="H1030" s="3">
        <f t="shared" si="197"/>
        <v>13</v>
      </c>
      <c r="I1030" s="3">
        <f t="shared" si="198"/>
        <v>30</v>
      </c>
      <c r="J1030" s="3">
        <f t="shared" si="199"/>
        <v>7</v>
      </c>
      <c r="K1030" s="3" t="str">
        <f>IF(AND(D1030&gt;='Season Lookup'!$D$15,D1030&lt;'Season Lookup'!$D$16),"Spring",IF(AND(D1030&gt;='Season Lookup'!$D$16,D1030&lt;'Season Lookup'!$D$17),"Summer",IF(AND(D1030&gt;='Season Lookup'!$D$17,D1030&lt;'Season Lookup'!$D$18),"Fall",IF(OR(D1030&gt;='Season Lookup'!$D$18,D1030&lt;'Season Lookup'!$D$15),"Winter"))))</f>
        <v>Summer</v>
      </c>
      <c r="L1030" s="3" t="str">
        <f>VLOOKUP(F1030,'Season Lookup'!$A$1:$B$13,2,0)</f>
        <v>Fall</v>
      </c>
      <c r="M1030" t="s">
        <v>31</v>
      </c>
      <c r="N1030" t="s">
        <v>13</v>
      </c>
      <c r="O1030" t="s">
        <v>13</v>
      </c>
      <c r="P1030" t="str">
        <f t="shared" si="200"/>
        <v>Yes</v>
      </c>
      <c r="Q1030" t="str">
        <f t="shared" si="201"/>
        <v>No</v>
      </c>
      <c r="R1030" t="str">
        <f t="shared" si="202"/>
        <v>No</v>
      </c>
      <c r="S1030">
        <v>306</v>
      </c>
      <c r="T1030" t="s">
        <v>142</v>
      </c>
      <c r="V1030" t="str">
        <f t="shared" si="203"/>
        <v>Non Intersection</v>
      </c>
      <c r="W1030" t="s">
        <v>1844</v>
      </c>
      <c r="X1030">
        <v>42.381200999999997</v>
      </c>
      <c r="Y1030">
        <v>-71.136403000000001</v>
      </c>
      <c r="Z1030" t="s">
        <v>1845</v>
      </c>
    </row>
    <row r="1031" spans="1:26">
      <c r="A1031">
        <v>24746</v>
      </c>
      <c r="B1031" s="1">
        <v>40432.75</v>
      </c>
      <c r="C1031" s="1">
        <f t="shared" si="192"/>
        <v>40179</v>
      </c>
      <c r="D1031" s="4">
        <f t="shared" si="193"/>
        <v>0.69444444444444442</v>
      </c>
      <c r="E1031" s="3">
        <f t="shared" si="194"/>
        <v>2010</v>
      </c>
      <c r="F1031" s="3">
        <f t="shared" si="195"/>
        <v>9</v>
      </c>
      <c r="G1031" s="3">
        <f t="shared" si="196"/>
        <v>11</v>
      </c>
      <c r="H1031" s="3">
        <f t="shared" si="197"/>
        <v>18</v>
      </c>
      <c r="I1031" s="3">
        <f t="shared" si="198"/>
        <v>0</v>
      </c>
      <c r="J1031" s="3">
        <f t="shared" si="199"/>
        <v>7</v>
      </c>
      <c r="K1031" s="3" t="str">
        <f>IF(AND(D1031&gt;='Season Lookup'!$D$15,D1031&lt;'Season Lookup'!$D$16),"Spring",IF(AND(D1031&gt;='Season Lookup'!$D$16,D1031&lt;'Season Lookup'!$D$17),"Summer",IF(AND(D1031&gt;='Season Lookup'!$D$17,D1031&lt;'Season Lookup'!$D$18),"Fall",IF(OR(D1031&gt;='Season Lookup'!$D$18,D1031&lt;'Season Lookup'!$D$15),"Winter"))))</f>
        <v>Summer</v>
      </c>
      <c r="L1031" s="3" t="str">
        <f>VLOOKUP(F1031,'Season Lookup'!$A$1:$B$13,2,0)</f>
        <v>Fall</v>
      </c>
      <c r="M1031" t="s">
        <v>31</v>
      </c>
      <c r="N1031" t="s">
        <v>13</v>
      </c>
      <c r="O1031" t="s">
        <v>13</v>
      </c>
      <c r="P1031" t="str">
        <f t="shared" si="200"/>
        <v>Yes</v>
      </c>
      <c r="Q1031" t="str">
        <f t="shared" si="201"/>
        <v>No</v>
      </c>
      <c r="R1031" t="str">
        <f t="shared" si="202"/>
        <v>No</v>
      </c>
      <c r="T1031" t="s">
        <v>37</v>
      </c>
      <c r="U1031" t="s">
        <v>1612</v>
      </c>
      <c r="V1031" t="str">
        <f t="shared" si="203"/>
        <v>Intersection</v>
      </c>
      <c r="W1031" t="s">
        <v>1613</v>
      </c>
      <c r="X1031">
        <v>42.363542000000002</v>
      </c>
      <c r="Y1031">
        <v>-71.106209000000007</v>
      </c>
      <c r="Z1031" t="s">
        <v>1614</v>
      </c>
    </row>
    <row r="1032" spans="1:26">
      <c r="A1032">
        <v>24747</v>
      </c>
      <c r="B1032" s="1">
        <v>40433.638182870367</v>
      </c>
      <c r="C1032" s="1">
        <f t="shared" si="192"/>
        <v>40179</v>
      </c>
      <c r="D1032" s="4">
        <f t="shared" si="193"/>
        <v>0.69722222222222219</v>
      </c>
      <c r="E1032" s="3">
        <f t="shared" si="194"/>
        <v>2010</v>
      </c>
      <c r="F1032" s="3">
        <f t="shared" si="195"/>
        <v>9</v>
      </c>
      <c r="G1032" s="3">
        <f t="shared" si="196"/>
        <v>12</v>
      </c>
      <c r="H1032" s="3">
        <f t="shared" si="197"/>
        <v>15</v>
      </c>
      <c r="I1032" s="3">
        <f t="shared" si="198"/>
        <v>18</v>
      </c>
      <c r="J1032" s="3">
        <f t="shared" si="199"/>
        <v>1</v>
      </c>
      <c r="K1032" s="3" t="str">
        <f>IF(AND(D1032&gt;='Season Lookup'!$D$15,D1032&lt;'Season Lookup'!$D$16),"Spring",IF(AND(D1032&gt;='Season Lookup'!$D$16,D1032&lt;'Season Lookup'!$D$17),"Summer",IF(AND(D1032&gt;='Season Lookup'!$D$17,D1032&lt;'Season Lookup'!$D$18),"Fall",IF(OR(D1032&gt;='Season Lookup'!$D$18,D1032&lt;'Season Lookup'!$D$15),"Winter"))))</f>
        <v>Summer</v>
      </c>
      <c r="L1032" s="3" t="str">
        <f>VLOOKUP(F1032,'Season Lookup'!$A$1:$B$13,2,0)</f>
        <v>Fall</v>
      </c>
      <c r="M1032" t="s">
        <v>48</v>
      </c>
      <c r="N1032" t="s">
        <v>13</v>
      </c>
      <c r="O1032" t="s">
        <v>132</v>
      </c>
      <c r="P1032" t="str">
        <f t="shared" si="200"/>
        <v>Yes</v>
      </c>
      <c r="Q1032" t="str">
        <f t="shared" si="201"/>
        <v>Yes</v>
      </c>
      <c r="R1032" t="str">
        <f t="shared" si="202"/>
        <v>No</v>
      </c>
      <c r="T1032" t="s">
        <v>14</v>
      </c>
      <c r="U1032" t="s">
        <v>1846</v>
      </c>
      <c r="V1032" t="str">
        <f t="shared" si="203"/>
        <v>Intersection</v>
      </c>
      <c r="W1032" t="s">
        <v>1847</v>
      </c>
      <c r="X1032">
        <v>42.361114000000001</v>
      </c>
      <c r="Y1032">
        <v>-71.09657</v>
      </c>
      <c r="Z1032" t="s">
        <v>1848</v>
      </c>
    </row>
    <row r="1033" spans="1:26">
      <c r="A1033">
        <v>24748</v>
      </c>
      <c r="B1033" s="1">
        <v>40433.475694444445</v>
      </c>
      <c r="C1033" s="1">
        <f t="shared" si="192"/>
        <v>40179</v>
      </c>
      <c r="D1033" s="4">
        <f t="shared" si="193"/>
        <v>0.69722222222222219</v>
      </c>
      <c r="E1033" s="3">
        <f t="shared" si="194"/>
        <v>2010</v>
      </c>
      <c r="F1033" s="3">
        <f t="shared" si="195"/>
        <v>9</v>
      </c>
      <c r="G1033" s="3">
        <f t="shared" si="196"/>
        <v>12</v>
      </c>
      <c r="H1033" s="3">
        <f t="shared" si="197"/>
        <v>11</v>
      </c>
      <c r="I1033" s="3">
        <f t="shared" si="198"/>
        <v>25</v>
      </c>
      <c r="J1033" s="3">
        <f t="shared" si="199"/>
        <v>1</v>
      </c>
      <c r="K1033" s="3" t="str">
        <f>IF(AND(D1033&gt;='Season Lookup'!$D$15,D1033&lt;'Season Lookup'!$D$16),"Spring",IF(AND(D1033&gt;='Season Lookup'!$D$16,D1033&lt;'Season Lookup'!$D$17),"Summer",IF(AND(D1033&gt;='Season Lookup'!$D$17,D1033&lt;'Season Lookup'!$D$18),"Fall",IF(OR(D1033&gt;='Season Lookup'!$D$18,D1033&lt;'Season Lookup'!$D$15),"Winter"))))</f>
        <v>Summer</v>
      </c>
      <c r="L1033" s="3" t="str">
        <f>VLOOKUP(F1033,'Season Lookup'!$A$1:$B$13,2,0)</f>
        <v>Fall</v>
      </c>
      <c r="M1033" t="s">
        <v>48</v>
      </c>
      <c r="N1033" t="s">
        <v>18</v>
      </c>
      <c r="O1033" t="s">
        <v>13</v>
      </c>
      <c r="P1033" t="str">
        <f t="shared" si="200"/>
        <v>Yes</v>
      </c>
      <c r="Q1033" t="str">
        <f t="shared" si="201"/>
        <v>No</v>
      </c>
      <c r="R1033" t="str">
        <f t="shared" si="202"/>
        <v>No</v>
      </c>
      <c r="T1033" t="s">
        <v>202</v>
      </c>
      <c r="U1033" t="s">
        <v>32</v>
      </c>
      <c r="V1033" t="str">
        <f t="shared" si="203"/>
        <v>Intersection</v>
      </c>
      <c r="W1033" t="s">
        <v>624</v>
      </c>
      <c r="X1033">
        <v>42.362709000000002</v>
      </c>
      <c r="Y1033">
        <v>-71.089933000000002</v>
      </c>
      <c r="Z1033" t="s">
        <v>625</v>
      </c>
    </row>
    <row r="1034" spans="1:26">
      <c r="A1034">
        <v>24749</v>
      </c>
      <c r="B1034" s="1">
        <v>40433.649293981478</v>
      </c>
      <c r="C1034" s="1">
        <f t="shared" si="192"/>
        <v>40179</v>
      </c>
      <c r="D1034" s="4">
        <f t="shared" si="193"/>
        <v>0.69722222222222219</v>
      </c>
      <c r="E1034" s="3">
        <f t="shared" si="194"/>
        <v>2010</v>
      </c>
      <c r="F1034" s="3">
        <f t="shared" si="195"/>
        <v>9</v>
      </c>
      <c r="G1034" s="3">
        <f t="shared" si="196"/>
        <v>12</v>
      </c>
      <c r="H1034" s="3">
        <f t="shared" si="197"/>
        <v>15</v>
      </c>
      <c r="I1034" s="3">
        <f t="shared" si="198"/>
        <v>34</v>
      </c>
      <c r="J1034" s="3">
        <f t="shared" si="199"/>
        <v>1</v>
      </c>
      <c r="K1034" s="3" t="str">
        <f>IF(AND(D1034&gt;='Season Lookup'!$D$15,D1034&lt;'Season Lookup'!$D$16),"Spring",IF(AND(D1034&gt;='Season Lookup'!$D$16,D1034&lt;'Season Lookup'!$D$17),"Summer",IF(AND(D1034&gt;='Season Lookup'!$D$17,D1034&lt;'Season Lookup'!$D$18),"Fall",IF(OR(D1034&gt;='Season Lookup'!$D$18,D1034&lt;'Season Lookup'!$D$15),"Winter"))))</f>
        <v>Summer</v>
      </c>
      <c r="L1034" s="3" t="str">
        <f>VLOOKUP(F1034,'Season Lookup'!$A$1:$B$13,2,0)</f>
        <v>Fall</v>
      </c>
      <c r="M1034" t="s">
        <v>48</v>
      </c>
      <c r="N1034" t="s">
        <v>13</v>
      </c>
      <c r="O1034" t="s">
        <v>35</v>
      </c>
      <c r="P1034" t="str">
        <f t="shared" si="200"/>
        <v>Yes</v>
      </c>
      <c r="Q1034" t="str">
        <f t="shared" si="201"/>
        <v>No</v>
      </c>
      <c r="R1034" t="str">
        <f t="shared" si="202"/>
        <v>No</v>
      </c>
      <c r="S1034">
        <v>1426</v>
      </c>
      <c r="T1034" t="s">
        <v>14</v>
      </c>
      <c r="V1034" t="str">
        <f t="shared" si="203"/>
        <v>Non Intersection</v>
      </c>
      <c r="W1034" t="s">
        <v>1849</v>
      </c>
      <c r="X1034">
        <v>42.373950000000001</v>
      </c>
      <c r="Y1034">
        <v>-71.119159999999994</v>
      </c>
      <c r="Z1034" t="s">
        <v>1850</v>
      </c>
    </row>
    <row r="1035" spans="1:26">
      <c r="A1035">
        <v>24750</v>
      </c>
      <c r="B1035" s="1">
        <v>40433.708333333336</v>
      </c>
      <c r="C1035" s="1">
        <f t="shared" si="192"/>
        <v>40179</v>
      </c>
      <c r="D1035" s="4">
        <f t="shared" si="193"/>
        <v>0.69722222222222219</v>
      </c>
      <c r="E1035" s="3">
        <f t="shared" si="194"/>
        <v>2010</v>
      </c>
      <c r="F1035" s="3">
        <f t="shared" si="195"/>
        <v>9</v>
      </c>
      <c r="G1035" s="3">
        <f t="shared" si="196"/>
        <v>12</v>
      </c>
      <c r="H1035" s="3">
        <f t="shared" si="197"/>
        <v>17</v>
      </c>
      <c r="I1035" s="3">
        <f t="shared" si="198"/>
        <v>0</v>
      </c>
      <c r="J1035" s="3">
        <f t="shared" si="199"/>
        <v>1</v>
      </c>
      <c r="K1035" s="3" t="str">
        <f>IF(AND(D1035&gt;='Season Lookup'!$D$15,D1035&lt;'Season Lookup'!$D$16),"Spring",IF(AND(D1035&gt;='Season Lookup'!$D$16,D1035&lt;'Season Lookup'!$D$17),"Summer",IF(AND(D1035&gt;='Season Lookup'!$D$17,D1035&lt;'Season Lookup'!$D$18),"Fall",IF(OR(D1035&gt;='Season Lookup'!$D$18,D1035&lt;'Season Lookup'!$D$15),"Winter"))))</f>
        <v>Summer</v>
      </c>
      <c r="L1035" s="3" t="str">
        <f>VLOOKUP(F1035,'Season Lookup'!$A$1:$B$13,2,0)</f>
        <v>Fall</v>
      </c>
      <c r="N1035" t="s">
        <v>13</v>
      </c>
      <c r="O1035" t="s">
        <v>13</v>
      </c>
      <c r="P1035" t="str">
        <f t="shared" si="200"/>
        <v>Yes</v>
      </c>
      <c r="Q1035" t="str">
        <f t="shared" si="201"/>
        <v>No</v>
      </c>
      <c r="R1035" t="str">
        <f t="shared" si="202"/>
        <v>No</v>
      </c>
      <c r="S1035">
        <v>79</v>
      </c>
      <c r="T1035" t="s">
        <v>326</v>
      </c>
      <c r="V1035" t="str">
        <f t="shared" si="203"/>
        <v>Non Intersection</v>
      </c>
      <c r="W1035" t="s">
        <v>1851</v>
      </c>
      <c r="X1035">
        <v>42.371403000000001</v>
      </c>
      <c r="Y1035">
        <v>-71.121388999999994</v>
      </c>
      <c r="Z1035" t="s">
        <v>1852</v>
      </c>
    </row>
    <row r="1036" spans="1:26">
      <c r="A1036">
        <v>24752</v>
      </c>
      <c r="B1036" s="1">
        <v>40434.416655092595</v>
      </c>
      <c r="C1036" s="1">
        <f t="shared" si="192"/>
        <v>40179</v>
      </c>
      <c r="D1036" s="4">
        <f t="shared" si="193"/>
        <v>0.7</v>
      </c>
      <c r="E1036" s="3">
        <f t="shared" si="194"/>
        <v>2010</v>
      </c>
      <c r="F1036" s="3">
        <f t="shared" si="195"/>
        <v>9</v>
      </c>
      <c r="G1036" s="3">
        <f t="shared" si="196"/>
        <v>13</v>
      </c>
      <c r="H1036" s="3">
        <f t="shared" si="197"/>
        <v>9</v>
      </c>
      <c r="I1036" s="3">
        <f t="shared" si="198"/>
        <v>59</v>
      </c>
      <c r="J1036" s="3">
        <f t="shared" si="199"/>
        <v>2</v>
      </c>
      <c r="K1036" s="3" t="str">
        <f>IF(AND(D1036&gt;='Season Lookup'!$D$15,D1036&lt;'Season Lookup'!$D$16),"Spring",IF(AND(D1036&gt;='Season Lookup'!$D$16,D1036&lt;'Season Lookup'!$D$17),"Summer",IF(AND(D1036&gt;='Season Lookup'!$D$17,D1036&lt;'Season Lookup'!$D$18),"Fall",IF(OR(D1036&gt;='Season Lookup'!$D$18,D1036&lt;'Season Lookup'!$D$15),"Winter"))))</f>
        <v>Summer</v>
      </c>
      <c r="L1036" s="3" t="str">
        <f>VLOOKUP(F1036,'Season Lookup'!$A$1:$B$13,2,0)</f>
        <v>Fall</v>
      </c>
      <c r="M1036" t="s">
        <v>56</v>
      </c>
      <c r="N1036" t="s">
        <v>13</v>
      </c>
      <c r="O1036" t="s">
        <v>13</v>
      </c>
      <c r="P1036" t="str">
        <f t="shared" si="200"/>
        <v>Yes</v>
      </c>
      <c r="Q1036" t="str">
        <f t="shared" si="201"/>
        <v>No</v>
      </c>
      <c r="R1036" t="str">
        <f t="shared" si="202"/>
        <v>No</v>
      </c>
      <c r="S1036">
        <v>1</v>
      </c>
      <c r="T1036" t="s">
        <v>105</v>
      </c>
      <c r="U1036" t="s">
        <v>260</v>
      </c>
      <c r="V1036" t="str">
        <f t="shared" si="203"/>
        <v>Non Intersection</v>
      </c>
      <c r="W1036" t="s">
        <v>283</v>
      </c>
      <c r="X1036">
        <v>42.362729999999999</v>
      </c>
      <c r="Y1036">
        <v>-71.084013999999996</v>
      </c>
      <c r="Z1036" t="s">
        <v>284</v>
      </c>
    </row>
    <row r="1037" spans="1:26">
      <c r="A1037">
        <v>24753</v>
      </c>
      <c r="B1037" s="1">
        <v>40434.510405092595</v>
      </c>
      <c r="C1037" s="1">
        <f t="shared" si="192"/>
        <v>40179</v>
      </c>
      <c r="D1037" s="4">
        <f t="shared" si="193"/>
        <v>0.7</v>
      </c>
      <c r="E1037" s="3">
        <f t="shared" si="194"/>
        <v>2010</v>
      </c>
      <c r="F1037" s="3">
        <f t="shared" si="195"/>
        <v>9</v>
      </c>
      <c r="G1037" s="3">
        <f t="shared" si="196"/>
        <v>13</v>
      </c>
      <c r="H1037" s="3">
        <f t="shared" si="197"/>
        <v>12</v>
      </c>
      <c r="I1037" s="3">
        <f t="shared" si="198"/>
        <v>14</v>
      </c>
      <c r="J1037" s="3">
        <f t="shared" si="199"/>
        <v>2</v>
      </c>
      <c r="K1037" s="3" t="str">
        <f>IF(AND(D1037&gt;='Season Lookup'!$D$15,D1037&lt;'Season Lookup'!$D$16),"Spring",IF(AND(D1037&gt;='Season Lookup'!$D$16,D1037&lt;'Season Lookup'!$D$17),"Summer",IF(AND(D1037&gt;='Season Lookup'!$D$17,D1037&lt;'Season Lookup'!$D$18),"Fall",IF(OR(D1037&gt;='Season Lookup'!$D$18,D1037&lt;'Season Lookup'!$D$15),"Winter"))))</f>
        <v>Summer</v>
      </c>
      <c r="L1037" s="3" t="str">
        <f>VLOOKUP(F1037,'Season Lookup'!$A$1:$B$13,2,0)</f>
        <v>Fall</v>
      </c>
      <c r="M1037" t="s">
        <v>56</v>
      </c>
      <c r="N1037" t="s">
        <v>13</v>
      </c>
      <c r="O1037" t="s">
        <v>13</v>
      </c>
      <c r="P1037" t="str">
        <f t="shared" si="200"/>
        <v>Yes</v>
      </c>
      <c r="Q1037" t="str">
        <f t="shared" si="201"/>
        <v>No</v>
      </c>
      <c r="R1037" t="str">
        <f t="shared" si="202"/>
        <v>No</v>
      </c>
      <c r="T1037" t="s">
        <v>133</v>
      </c>
      <c r="U1037" t="s">
        <v>1226</v>
      </c>
      <c r="V1037" t="str">
        <f t="shared" si="203"/>
        <v>Intersection</v>
      </c>
      <c r="W1037" t="s">
        <v>1853</v>
      </c>
      <c r="X1037">
        <v>42.370807999999997</v>
      </c>
      <c r="Y1037">
        <v>-71.109622999999999</v>
      </c>
      <c r="Z1037" t="s">
        <v>1854</v>
      </c>
    </row>
    <row r="1038" spans="1:26">
      <c r="A1038">
        <v>24754</v>
      </c>
      <c r="B1038" s="1">
        <v>40434.743043981478</v>
      </c>
      <c r="C1038" s="1">
        <f t="shared" si="192"/>
        <v>40179</v>
      </c>
      <c r="D1038" s="4">
        <f t="shared" si="193"/>
        <v>0.7</v>
      </c>
      <c r="E1038" s="3">
        <f t="shared" si="194"/>
        <v>2010</v>
      </c>
      <c r="F1038" s="3">
        <f t="shared" si="195"/>
        <v>9</v>
      </c>
      <c r="G1038" s="3">
        <f t="shared" si="196"/>
        <v>13</v>
      </c>
      <c r="H1038" s="3">
        <f t="shared" si="197"/>
        <v>17</v>
      </c>
      <c r="I1038" s="3">
        <f t="shared" si="198"/>
        <v>49</v>
      </c>
      <c r="J1038" s="3">
        <f t="shared" si="199"/>
        <v>2</v>
      </c>
      <c r="K1038" s="3" t="str">
        <f>IF(AND(D1038&gt;='Season Lookup'!$D$15,D1038&lt;'Season Lookup'!$D$16),"Spring",IF(AND(D1038&gt;='Season Lookup'!$D$16,D1038&lt;'Season Lookup'!$D$17),"Summer",IF(AND(D1038&gt;='Season Lookup'!$D$17,D1038&lt;'Season Lookup'!$D$18),"Fall",IF(OR(D1038&gt;='Season Lookup'!$D$18,D1038&lt;'Season Lookup'!$D$15),"Winter"))))</f>
        <v>Summer</v>
      </c>
      <c r="L1038" s="3" t="str">
        <f>VLOOKUP(F1038,'Season Lookup'!$A$1:$B$13,2,0)</f>
        <v>Fall</v>
      </c>
      <c r="M1038" t="s">
        <v>56</v>
      </c>
      <c r="N1038" t="s">
        <v>329</v>
      </c>
      <c r="O1038" t="s">
        <v>132</v>
      </c>
      <c r="P1038" t="str">
        <f t="shared" si="200"/>
        <v>No</v>
      </c>
      <c r="Q1038" t="str">
        <f t="shared" si="201"/>
        <v>Yes</v>
      </c>
      <c r="R1038" t="str">
        <f t="shared" si="202"/>
        <v>No</v>
      </c>
      <c r="T1038" t="s">
        <v>105</v>
      </c>
      <c r="U1038" t="s">
        <v>396</v>
      </c>
      <c r="V1038" t="str">
        <f t="shared" si="203"/>
        <v>Intersection</v>
      </c>
      <c r="W1038" t="s">
        <v>397</v>
      </c>
      <c r="X1038">
        <v>42.374367999999997</v>
      </c>
      <c r="Y1038">
        <v>-71.113637999999995</v>
      </c>
      <c r="Z1038" t="s">
        <v>398</v>
      </c>
    </row>
    <row r="1039" spans="1:26">
      <c r="A1039">
        <v>24755</v>
      </c>
      <c r="B1039" s="1">
        <v>40434.799305555556</v>
      </c>
      <c r="C1039" s="1">
        <f t="shared" si="192"/>
        <v>40179</v>
      </c>
      <c r="D1039" s="4">
        <f t="shared" si="193"/>
        <v>0.7</v>
      </c>
      <c r="E1039" s="3">
        <f t="shared" si="194"/>
        <v>2010</v>
      </c>
      <c r="F1039" s="3">
        <f t="shared" si="195"/>
        <v>9</v>
      </c>
      <c r="G1039" s="3">
        <f t="shared" si="196"/>
        <v>13</v>
      </c>
      <c r="H1039" s="3">
        <f t="shared" si="197"/>
        <v>19</v>
      </c>
      <c r="I1039" s="3">
        <f t="shared" si="198"/>
        <v>11</v>
      </c>
      <c r="J1039" s="3">
        <f t="shared" si="199"/>
        <v>2</v>
      </c>
      <c r="K1039" s="3" t="str">
        <f>IF(AND(D1039&gt;='Season Lookup'!$D$15,D1039&lt;'Season Lookup'!$D$16),"Spring",IF(AND(D1039&gt;='Season Lookup'!$D$16,D1039&lt;'Season Lookup'!$D$17),"Summer",IF(AND(D1039&gt;='Season Lookup'!$D$17,D1039&lt;'Season Lookup'!$D$18),"Fall",IF(OR(D1039&gt;='Season Lookup'!$D$18,D1039&lt;'Season Lookup'!$D$15),"Winter"))))</f>
        <v>Summer</v>
      </c>
      <c r="L1039" s="3" t="str">
        <f>VLOOKUP(F1039,'Season Lookup'!$A$1:$B$13,2,0)</f>
        <v>Fall</v>
      </c>
      <c r="M1039" t="s">
        <v>56</v>
      </c>
      <c r="N1039" t="s">
        <v>13</v>
      </c>
      <c r="O1039" t="s">
        <v>152</v>
      </c>
      <c r="P1039" t="str">
        <f t="shared" si="200"/>
        <v>Yes</v>
      </c>
      <c r="Q1039" t="str">
        <f t="shared" si="201"/>
        <v>No</v>
      </c>
      <c r="R1039" t="str">
        <f t="shared" si="202"/>
        <v>Yes</v>
      </c>
      <c r="S1039">
        <v>55</v>
      </c>
      <c r="T1039" t="s">
        <v>105</v>
      </c>
      <c r="V1039" t="str">
        <f t="shared" si="203"/>
        <v>Non Intersection</v>
      </c>
      <c r="W1039" t="s">
        <v>590</v>
      </c>
      <c r="X1039">
        <v>42.363846000000002</v>
      </c>
      <c r="Y1039">
        <v>-71.085722000000004</v>
      </c>
      <c r="Z1039" t="s">
        <v>591</v>
      </c>
    </row>
    <row r="1040" spans="1:26">
      <c r="A1040">
        <v>24756</v>
      </c>
      <c r="B1040" s="1">
        <v>40434.5625</v>
      </c>
      <c r="C1040" s="1">
        <f t="shared" si="192"/>
        <v>40179</v>
      </c>
      <c r="D1040" s="4">
        <f t="shared" si="193"/>
        <v>0.7</v>
      </c>
      <c r="E1040" s="3">
        <f t="shared" si="194"/>
        <v>2010</v>
      </c>
      <c r="F1040" s="3">
        <f t="shared" si="195"/>
        <v>9</v>
      </c>
      <c r="G1040" s="3">
        <f t="shared" si="196"/>
        <v>13</v>
      </c>
      <c r="H1040" s="3">
        <f t="shared" si="197"/>
        <v>13</v>
      </c>
      <c r="I1040" s="3">
        <f t="shared" si="198"/>
        <v>30</v>
      </c>
      <c r="J1040" s="3">
        <f t="shared" si="199"/>
        <v>2</v>
      </c>
      <c r="K1040" s="3" t="str">
        <f>IF(AND(D1040&gt;='Season Lookup'!$D$15,D1040&lt;'Season Lookup'!$D$16),"Spring",IF(AND(D1040&gt;='Season Lookup'!$D$16,D1040&lt;'Season Lookup'!$D$17),"Summer",IF(AND(D1040&gt;='Season Lookup'!$D$17,D1040&lt;'Season Lookup'!$D$18),"Fall",IF(OR(D1040&gt;='Season Lookup'!$D$18,D1040&lt;'Season Lookup'!$D$15),"Winter"))))</f>
        <v>Summer</v>
      </c>
      <c r="L1040" s="3" t="str">
        <f>VLOOKUP(F1040,'Season Lookup'!$A$1:$B$13,2,0)</f>
        <v>Fall</v>
      </c>
      <c r="M1040" t="s">
        <v>56</v>
      </c>
      <c r="N1040" t="s">
        <v>13</v>
      </c>
      <c r="O1040" t="s">
        <v>13</v>
      </c>
      <c r="P1040" t="str">
        <f t="shared" si="200"/>
        <v>Yes</v>
      </c>
      <c r="Q1040" t="str">
        <f t="shared" si="201"/>
        <v>No</v>
      </c>
      <c r="R1040" t="str">
        <f t="shared" si="202"/>
        <v>No</v>
      </c>
      <c r="T1040" t="s">
        <v>690</v>
      </c>
      <c r="U1040" t="s">
        <v>189</v>
      </c>
      <c r="V1040" t="str">
        <f t="shared" si="203"/>
        <v>Intersection</v>
      </c>
      <c r="W1040" t="s">
        <v>1855</v>
      </c>
      <c r="X1040">
        <v>42.373778999999999</v>
      </c>
      <c r="Y1040">
        <v>-71.092957999999996</v>
      </c>
      <c r="Z1040" t="s">
        <v>1856</v>
      </c>
    </row>
    <row r="1041" spans="1:26">
      <c r="A1041">
        <v>24757</v>
      </c>
      <c r="B1041" s="1">
        <v>40434.86109953704</v>
      </c>
      <c r="C1041" s="1">
        <f t="shared" ref="C1041:C1100" si="204">EOMONTH(B1041,MONTH(B1041)*-1)+1</f>
        <v>40179</v>
      </c>
      <c r="D1041" s="4">
        <f t="shared" ref="D1041:D1100" si="205">YEARFRAC(C1041,B1041)</f>
        <v>0.7</v>
      </c>
      <c r="E1041" s="3">
        <f t="shared" ref="E1041:E1100" si="206">YEAR(B1041)</f>
        <v>2010</v>
      </c>
      <c r="F1041" s="3">
        <f t="shared" ref="F1041:F1100" si="207">MONTH(B1041)</f>
        <v>9</v>
      </c>
      <c r="G1041" s="3">
        <f t="shared" ref="G1041:G1100" si="208">DAY(B1041)</f>
        <v>13</v>
      </c>
      <c r="H1041" s="3">
        <f t="shared" ref="H1041:H1100" si="209">HOUR(B1041)</f>
        <v>20</v>
      </c>
      <c r="I1041" s="3">
        <f t="shared" ref="I1041:I1100" si="210">MINUTE(B1041)</f>
        <v>39</v>
      </c>
      <c r="J1041" s="3">
        <f t="shared" ref="J1041:J1100" si="211">WEEKDAY(B1041,1)</f>
        <v>2</v>
      </c>
      <c r="K1041" s="3" t="str">
        <f>IF(AND(D1041&gt;='Season Lookup'!$D$15,D1041&lt;'Season Lookup'!$D$16),"Spring",IF(AND(D1041&gt;='Season Lookup'!$D$16,D1041&lt;'Season Lookup'!$D$17),"Summer",IF(AND(D1041&gt;='Season Lookup'!$D$17,D1041&lt;'Season Lookup'!$D$18),"Fall",IF(OR(D1041&gt;='Season Lookup'!$D$18,D1041&lt;'Season Lookup'!$D$15),"Winter"))))</f>
        <v>Summer</v>
      </c>
      <c r="L1041" s="3" t="str">
        <f>VLOOKUP(F1041,'Season Lookup'!$A$1:$B$13,2,0)</f>
        <v>Fall</v>
      </c>
      <c r="M1041" t="s">
        <v>56</v>
      </c>
      <c r="N1041" t="s">
        <v>13</v>
      </c>
      <c r="O1041" t="s">
        <v>13</v>
      </c>
      <c r="P1041" t="str">
        <f t="shared" ref="P1041:P1100" si="212">IF(OR(N1041="Auto",O1041="Auto"),"Yes",IF(OR(N1041="Taxi",O1041="Taxi"),"Yes",IF(OR(N1041="Truck",O1041="Truck"),"Yes",IF(OR(N1041="Van",O1041="Van"),"Yes","No"))))</f>
        <v>Yes</v>
      </c>
      <c r="Q1041" t="str">
        <f t="shared" ref="Q1041:Q1100" si="213">IF(OR(N1041="Bicycle",O1041="Bicycle"),"Yes","No")</f>
        <v>No</v>
      </c>
      <c r="R1041" t="str">
        <f t="shared" ref="R1041:R1100" si="214">IF(OR(N1041="Pedestrian",O1041="Pedestrian"),"Yes","No")</f>
        <v>No</v>
      </c>
      <c r="T1041" t="s">
        <v>14</v>
      </c>
      <c r="U1041" t="s">
        <v>1182</v>
      </c>
      <c r="V1041" t="str">
        <f t="shared" ref="V1041:V1100" si="215">IF(ISBLANK(S1041),"Intersection","Non Intersection")</f>
        <v>Intersection</v>
      </c>
      <c r="W1041" t="s">
        <v>1240</v>
      </c>
      <c r="X1041">
        <v>42.358187999999998</v>
      </c>
      <c r="Y1041">
        <v>-71.093089000000006</v>
      </c>
      <c r="Z1041" t="s">
        <v>1241</v>
      </c>
    </row>
    <row r="1042" spans="1:26">
      <c r="A1042">
        <v>24759</v>
      </c>
      <c r="B1042" s="1">
        <v>40434.625</v>
      </c>
      <c r="C1042" s="1">
        <f t="shared" si="204"/>
        <v>40179</v>
      </c>
      <c r="D1042" s="4">
        <f t="shared" si="205"/>
        <v>0.7</v>
      </c>
      <c r="E1042" s="3">
        <f t="shared" si="206"/>
        <v>2010</v>
      </c>
      <c r="F1042" s="3">
        <f t="shared" si="207"/>
        <v>9</v>
      </c>
      <c r="G1042" s="3">
        <f t="shared" si="208"/>
        <v>13</v>
      </c>
      <c r="H1042" s="3">
        <f t="shared" si="209"/>
        <v>15</v>
      </c>
      <c r="I1042" s="3">
        <f t="shared" si="210"/>
        <v>0</v>
      </c>
      <c r="J1042" s="3">
        <f t="shared" si="211"/>
        <v>2</v>
      </c>
      <c r="K1042" s="3" t="str">
        <f>IF(AND(D1042&gt;='Season Lookup'!$D$15,D1042&lt;'Season Lookup'!$D$16),"Spring",IF(AND(D1042&gt;='Season Lookup'!$D$16,D1042&lt;'Season Lookup'!$D$17),"Summer",IF(AND(D1042&gt;='Season Lookup'!$D$17,D1042&lt;'Season Lookup'!$D$18),"Fall",IF(OR(D1042&gt;='Season Lookup'!$D$18,D1042&lt;'Season Lookup'!$D$15),"Winter"))))</f>
        <v>Summer</v>
      </c>
      <c r="L1042" s="3" t="str">
        <f>VLOOKUP(F1042,'Season Lookup'!$A$1:$B$13,2,0)</f>
        <v>Fall</v>
      </c>
      <c r="M1042" t="s">
        <v>56</v>
      </c>
      <c r="N1042" t="s">
        <v>13</v>
      </c>
      <c r="O1042" t="s">
        <v>13</v>
      </c>
      <c r="P1042" t="str">
        <f t="shared" si="212"/>
        <v>Yes</v>
      </c>
      <c r="Q1042" t="str">
        <f t="shared" si="213"/>
        <v>No</v>
      </c>
      <c r="R1042" t="str">
        <f t="shared" si="214"/>
        <v>No</v>
      </c>
      <c r="T1042" t="s">
        <v>198</v>
      </c>
      <c r="V1042" t="str">
        <f t="shared" si="215"/>
        <v>Intersection</v>
      </c>
      <c r="W1042" t="s">
        <v>441</v>
      </c>
      <c r="X1042">
        <v>0</v>
      </c>
      <c r="Y1042">
        <v>0</v>
      </c>
      <c r="Z1042" t="s">
        <v>81</v>
      </c>
    </row>
    <row r="1043" spans="1:26">
      <c r="A1043">
        <v>24765</v>
      </c>
      <c r="B1043" s="1">
        <v>40434.604155092595</v>
      </c>
      <c r="C1043" s="1">
        <f t="shared" si="204"/>
        <v>40179</v>
      </c>
      <c r="D1043" s="4">
        <f t="shared" si="205"/>
        <v>0.7</v>
      </c>
      <c r="E1043" s="3">
        <f t="shared" si="206"/>
        <v>2010</v>
      </c>
      <c r="F1043" s="3">
        <f t="shared" si="207"/>
        <v>9</v>
      </c>
      <c r="G1043" s="3">
        <f t="shared" si="208"/>
        <v>13</v>
      </c>
      <c r="H1043" s="3">
        <f t="shared" si="209"/>
        <v>14</v>
      </c>
      <c r="I1043" s="3">
        <f t="shared" si="210"/>
        <v>29</v>
      </c>
      <c r="J1043" s="3">
        <f t="shared" si="211"/>
        <v>2</v>
      </c>
      <c r="K1043" s="3" t="str">
        <f>IF(AND(D1043&gt;='Season Lookup'!$D$15,D1043&lt;'Season Lookup'!$D$16),"Spring",IF(AND(D1043&gt;='Season Lookup'!$D$16,D1043&lt;'Season Lookup'!$D$17),"Summer",IF(AND(D1043&gt;='Season Lookup'!$D$17,D1043&lt;'Season Lookup'!$D$18),"Fall",IF(OR(D1043&gt;='Season Lookup'!$D$18,D1043&lt;'Season Lookup'!$D$15),"Winter"))))</f>
        <v>Summer</v>
      </c>
      <c r="L1043" s="3" t="str">
        <f>VLOOKUP(F1043,'Season Lookup'!$A$1:$B$13,2,0)</f>
        <v>Fall</v>
      </c>
      <c r="M1043" t="s">
        <v>56</v>
      </c>
      <c r="N1043" t="s">
        <v>13</v>
      </c>
      <c r="O1043" t="s">
        <v>471</v>
      </c>
      <c r="P1043" t="str">
        <f t="shared" si="212"/>
        <v>Yes</v>
      </c>
      <c r="Q1043" t="str">
        <f t="shared" si="213"/>
        <v>No</v>
      </c>
      <c r="R1043" t="str">
        <f t="shared" si="214"/>
        <v>No</v>
      </c>
      <c r="S1043">
        <v>243</v>
      </c>
      <c r="T1043" t="s">
        <v>74</v>
      </c>
      <c r="U1043" t="s">
        <v>19</v>
      </c>
      <c r="V1043" t="str">
        <f t="shared" si="215"/>
        <v>Non Intersection</v>
      </c>
      <c r="W1043" t="s">
        <v>1857</v>
      </c>
      <c r="X1043">
        <v>42.374102000000001</v>
      </c>
      <c r="Y1043">
        <v>-71.101110000000006</v>
      </c>
      <c r="Z1043" t="s">
        <v>1858</v>
      </c>
    </row>
    <row r="1044" spans="1:26">
      <c r="A1044">
        <v>24761</v>
      </c>
      <c r="B1044" s="1">
        <v>40435.5</v>
      </c>
      <c r="C1044" s="1">
        <f t="shared" si="204"/>
        <v>40179</v>
      </c>
      <c r="D1044" s="4">
        <f t="shared" si="205"/>
        <v>0.70277777777777772</v>
      </c>
      <c r="E1044" s="3">
        <f t="shared" si="206"/>
        <v>2010</v>
      </c>
      <c r="F1044" s="3">
        <f t="shared" si="207"/>
        <v>9</v>
      </c>
      <c r="G1044" s="3">
        <f t="shared" si="208"/>
        <v>14</v>
      </c>
      <c r="H1044" s="3">
        <f t="shared" si="209"/>
        <v>12</v>
      </c>
      <c r="I1044" s="3">
        <f t="shared" si="210"/>
        <v>0</v>
      </c>
      <c r="J1044" s="3">
        <f t="shared" si="211"/>
        <v>3</v>
      </c>
      <c r="K1044" s="3" t="str">
        <f>IF(AND(D1044&gt;='Season Lookup'!$D$15,D1044&lt;'Season Lookup'!$D$16),"Spring",IF(AND(D1044&gt;='Season Lookup'!$D$16,D1044&lt;'Season Lookup'!$D$17),"Summer",IF(AND(D1044&gt;='Season Lookup'!$D$17,D1044&lt;'Season Lookup'!$D$18),"Fall",IF(OR(D1044&gt;='Season Lookup'!$D$18,D1044&lt;'Season Lookup'!$D$15),"Winter"))))</f>
        <v>Summer</v>
      </c>
      <c r="L1044" s="3" t="str">
        <f>VLOOKUP(F1044,'Season Lookup'!$A$1:$B$13,2,0)</f>
        <v>Fall</v>
      </c>
      <c r="M1044" t="s">
        <v>73</v>
      </c>
      <c r="N1044" t="s">
        <v>13</v>
      </c>
      <c r="O1044" t="s">
        <v>23</v>
      </c>
      <c r="P1044" t="str">
        <f t="shared" si="212"/>
        <v>Yes</v>
      </c>
      <c r="Q1044" t="str">
        <f t="shared" si="213"/>
        <v>No</v>
      </c>
      <c r="R1044" t="str">
        <f t="shared" si="214"/>
        <v>No</v>
      </c>
      <c r="S1044">
        <v>100</v>
      </c>
      <c r="T1044" t="s">
        <v>1062</v>
      </c>
      <c r="V1044" t="str">
        <f t="shared" si="215"/>
        <v>Non Intersection</v>
      </c>
      <c r="W1044" t="s">
        <v>1143</v>
      </c>
      <c r="X1044">
        <v>42.369137000000002</v>
      </c>
      <c r="Y1044">
        <v>-71.077147999999994</v>
      </c>
      <c r="Z1044" t="s">
        <v>1144</v>
      </c>
    </row>
    <row r="1045" spans="1:26">
      <c r="A1045">
        <v>24762</v>
      </c>
      <c r="B1045" s="1">
        <v>40435.666655092595</v>
      </c>
      <c r="C1045" s="1">
        <f t="shared" si="204"/>
        <v>40179</v>
      </c>
      <c r="D1045" s="4">
        <f t="shared" si="205"/>
        <v>0.70277777777777772</v>
      </c>
      <c r="E1045" s="3">
        <f t="shared" si="206"/>
        <v>2010</v>
      </c>
      <c r="F1045" s="3">
        <f t="shared" si="207"/>
        <v>9</v>
      </c>
      <c r="G1045" s="3">
        <f t="shared" si="208"/>
        <v>14</v>
      </c>
      <c r="H1045" s="3">
        <f t="shared" si="209"/>
        <v>15</v>
      </c>
      <c r="I1045" s="3">
        <f t="shared" si="210"/>
        <v>59</v>
      </c>
      <c r="J1045" s="3">
        <f t="shared" si="211"/>
        <v>3</v>
      </c>
      <c r="K1045" s="3" t="str">
        <f>IF(AND(D1045&gt;='Season Lookup'!$D$15,D1045&lt;'Season Lookup'!$D$16),"Spring",IF(AND(D1045&gt;='Season Lookup'!$D$16,D1045&lt;'Season Lookup'!$D$17),"Summer",IF(AND(D1045&gt;='Season Lookup'!$D$17,D1045&lt;'Season Lookup'!$D$18),"Fall",IF(OR(D1045&gt;='Season Lookup'!$D$18,D1045&lt;'Season Lookup'!$D$15),"Winter"))))</f>
        <v>Summer</v>
      </c>
      <c r="L1045" s="3" t="str">
        <f>VLOOKUP(F1045,'Season Lookup'!$A$1:$B$13,2,0)</f>
        <v>Fall</v>
      </c>
      <c r="M1045" t="s">
        <v>73</v>
      </c>
      <c r="N1045" t="s">
        <v>13</v>
      </c>
      <c r="O1045" t="s">
        <v>132</v>
      </c>
      <c r="P1045" t="str">
        <f t="shared" si="212"/>
        <v>Yes</v>
      </c>
      <c r="Q1045" t="str">
        <f t="shared" si="213"/>
        <v>Yes</v>
      </c>
      <c r="R1045" t="str">
        <f t="shared" si="214"/>
        <v>No</v>
      </c>
      <c r="T1045" t="s">
        <v>126</v>
      </c>
      <c r="U1045" t="s">
        <v>14</v>
      </c>
      <c r="V1045" t="str">
        <f t="shared" si="215"/>
        <v>Intersection</v>
      </c>
      <c r="W1045" t="s">
        <v>1859</v>
      </c>
      <c r="X1045">
        <v>42.388964999999999</v>
      </c>
      <c r="Y1045">
        <v>-71.119694999999993</v>
      </c>
      <c r="Z1045" t="s">
        <v>128</v>
      </c>
    </row>
    <row r="1046" spans="1:26">
      <c r="A1046">
        <v>24763</v>
      </c>
      <c r="B1046" s="1">
        <v>40435.708333333336</v>
      </c>
      <c r="C1046" s="1">
        <f t="shared" si="204"/>
        <v>40179</v>
      </c>
      <c r="D1046" s="4">
        <f t="shared" si="205"/>
        <v>0.70277777777777772</v>
      </c>
      <c r="E1046" s="3">
        <f t="shared" si="206"/>
        <v>2010</v>
      </c>
      <c r="F1046" s="3">
        <f t="shared" si="207"/>
        <v>9</v>
      </c>
      <c r="G1046" s="3">
        <f t="shared" si="208"/>
        <v>14</v>
      </c>
      <c r="H1046" s="3">
        <f t="shared" si="209"/>
        <v>17</v>
      </c>
      <c r="I1046" s="3">
        <f t="shared" si="210"/>
        <v>0</v>
      </c>
      <c r="J1046" s="3">
        <f t="shared" si="211"/>
        <v>3</v>
      </c>
      <c r="K1046" s="3" t="str">
        <f>IF(AND(D1046&gt;='Season Lookup'!$D$15,D1046&lt;'Season Lookup'!$D$16),"Spring",IF(AND(D1046&gt;='Season Lookup'!$D$16,D1046&lt;'Season Lookup'!$D$17),"Summer",IF(AND(D1046&gt;='Season Lookup'!$D$17,D1046&lt;'Season Lookup'!$D$18),"Fall",IF(OR(D1046&gt;='Season Lookup'!$D$18,D1046&lt;'Season Lookup'!$D$15),"Winter"))))</f>
        <v>Summer</v>
      </c>
      <c r="L1046" s="3" t="str">
        <f>VLOOKUP(F1046,'Season Lookup'!$A$1:$B$13,2,0)</f>
        <v>Fall</v>
      </c>
      <c r="M1046" t="s">
        <v>73</v>
      </c>
      <c r="N1046" t="s">
        <v>13</v>
      </c>
      <c r="O1046" t="s">
        <v>13</v>
      </c>
      <c r="P1046" t="str">
        <f t="shared" si="212"/>
        <v>Yes</v>
      </c>
      <c r="Q1046" t="str">
        <f t="shared" si="213"/>
        <v>No</v>
      </c>
      <c r="R1046" t="str">
        <f t="shared" si="214"/>
        <v>No</v>
      </c>
      <c r="S1046">
        <v>343</v>
      </c>
      <c r="T1046" t="s">
        <v>27</v>
      </c>
      <c r="U1046" t="s">
        <v>42</v>
      </c>
      <c r="V1046" t="str">
        <f t="shared" si="215"/>
        <v>Non Intersection</v>
      </c>
      <c r="W1046" t="s">
        <v>1860</v>
      </c>
      <c r="X1046">
        <v>42.364558000000002</v>
      </c>
      <c r="Y1046">
        <v>-71.114087999999995</v>
      </c>
      <c r="Z1046" t="s">
        <v>1861</v>
      </c>
    </row>
    <row r="1047" spans="1:26">
      <c r="A1047">
        <v>24764</v>
      </c>
      <c r="B1047" s="1">
        <v>40435.76734953704</v>
      </c>
      <c r="C1047" s="1">
        <f t="shared" si="204"/>
        <v>40179</v>
      </c>
      <c r="D1047" s="4">
        <f t="shared" si="205"/>
        <v>0.70277777777777772</v>
      </c>
      <c r="E1047" s="3">
        <f t="shared" si="206"/>
        <v>2010</v>
      </c>
      <c r="F1047" s="3">
        <f t="shared" si="207"/>
        <v>9</v>
      </c>
      <c r="G1047" s="3">
        <f t="shared" si="208"/>
        <v>14</v>
      </c>
      <c r="H1047" s="3">
        <f t="shared" si="209"/>
        <v>18</v>
      </c>
      <c r="I1047" s="3">
        <f t="shared" si="210"/>
        <v>24</v>
      </c>
      <c r="J1047" s="3">
        <f t="shared" si="211"/>
        <v>3</v>
      </c>
      <c r="K1047" s="3" t="str">
        <f>IF(AND(D1047&gt;='Season Lookup'!$D$15,D1047&lt;'Season Lookup'!$D$16),"Spring",IF(AND(D1047&gt;='Season Lookup'!$D$16,D1047&lt;'Season Lookup'!$D$17),"Summer",IF(AND(D1047&gt;='Season Lookup'!$D$17,D1047&lt;'Season Lookup'!$D$18),"Fall",IF(OR(D1047&gt;='Season Lookup'!$D$18,D1047&lt;'Season Lookup'!$D$15),"Winter"))))</f>
        <v>Summer</v>
      </c>
      <c r="L1047" s="3" t="str">
        <f>VLOOKUP(F1047,'Season Lookup'!$A$1:$B$13,2,0)</f>
        <v>Fall</v>
      </c>
      <c r="M1047" t="s">
        <v>73</v>
      </c>
      <c r="N1047" t="s">
        <v>13</v>
      </c>
      <c r="O1047" t="s">
        <v>13</v>
      </c>
      <c r="P1047" t="str">
        <f t="shared" si="212"/>
        <v>Yes</v>
      </c>
      <c r="Q1047" t="str">
        <f t="shared" si="213"/>
        <v>No</v>
      </c>
      <c r="R1047" t="str">
        <f t="shared" si="214"/>
        <v>No</v>
      </c>
      <c r="S1047">
        <v>29</v>
      </c>
      <c r="T1047" t="s">
        <v>166</v>
      </c>
      <c r="V1047" t="str">
        <f t="shared" si="215"/>
        <v>Non Intersection</v>
      </c>
      <c r="W1047" t="s">
        <v>1862</v>
      </c>
      <c r="X1047">
        <v>42.376748999999997</v>
      </c>
      <c r="Y1047">
        <v>-71.156081</v>
      </c>
      <c r="Z1047" t="s">
        <v>1863</v>
      </c>
    </row>
    <row r="1048" spans="1:26">
      <c r="A1048">
        <v>24870</v>
      </c>
      <c r="B1048" s="1">
        <v>40435.757638888892</v>
      </c>
      <c r="C1048" s="1">
        <f t="shared" si="204"/>
        <v>40179</v>
      </c>
      <c r="D1048" s="4">
        <f t="shared" si="205"/>
        <v>0.70277777777777772</v>
      </c>
      <c r="E1048" s="3">
        <f t="shared" si="206"/>
        <v>2010</v>
      </c>
      <c r="F1048" s="3">
        <f t="shared" si="207"/>
        <v>9</v>
      </c>
      <c r="G1048" s="3">
        <f t="shared" si="208"/>
        <v>14</v>
      </c>
      <c r="H1048" s="3">
        <f t="shared" si="209"/>
        <v>18</v>
      </c>
      <c r="I1048" s="3">
        <f t="shared" si="210"/>
        <v>11</v>
      </c>
      <c r="J1048" s="3">
        <f t="shared" si="211"/>
        <v>3</v>
      </c>
      <c r="K1048" s="3" t="str">
        <f>IF(AND(D1048&gt;='Season Lookup'!$D$15,D1048&lt;'Season Lookup'!$D$16),"Spring",IF(AND(D1048&gt;='Season Lookup'!$D$16,D1048&lt;'Season Lookup'!$D$17),"Summer",IF(AND(D1048&gt;='Season Lookup'!$D$17,D1048&lt;'Season Lookup'!$D$18),"Fall",IF(OR(D1048&gt;='Season Lookup'!$D$18,D1048&lt;'Season Lookup'!$D$15),"Winter"))))</f>
        <v>Summer</v>
      </c>
      <c r="L1048" s="3" t="str">
        <f>VLOOKUP(F1048,'Season Lookup'!$A$1:$B$13,2,0)</f>
        <v>Fall</v>
      </c>
      <c r="N1048" t="s">
        <v>13</v>
      </c>
      <c r="O1048" t="s">
        <v>23</v>
      </c>
      <c r="P1048" t="str">
        <f t="shared" si="212"/>
        <v>Yes</v>
      </c>
      <c r="Q1048" t="str">
        <f t="shared" si="213"/>
        <v>No</v>
      </c>
      <c r="R1048" t="str">
        <f t="shared" si="214"/>
        <v>No</v>
      </c>
      <c r="S1048">
        <v>375</v>
      </c>
      <c r="T1048" t="s">
        <v>27</v>
      </c>
      <c r="V1048" t="str">
        <f t="shared" si="215"/>
        <v>Non Intersection</v>
      </c>
      <c r="W1048" t="s">
        <v>1864</v>
      </c>
      <c r="X1048">
        <v>42.364516000000002</v>
      </c>
      <c r="Y1048">
        <v>-71.114744000000002</v>
      </c>
      <c r="Z1048" t="s">
        <v>1865</v>
      </c>
    </row>
    <row r="1049" spans="1:26">
      <c r="A1049">
        <v>24767</v>
      </c>
      <c r="B1049" s="1">
        <v>40436.052083333336</v>
      </c>
      <c r="C1049" s="1">
        <f t="shared" si="204"/>
        <v>40179</v>
      </c>
      <c r="D1049" s="4">
        <f t="shared" si="205"/>
        <v>0.7055555555555556</v>
      </c>
      <c r="E1049" s="3">
        <f t="shared" si="206"/>
        <v>2010</v>
      </c>
      <c r="F1049" s="3">
        <f t="shared" si="207"/>
        <v>9</v>
      </c>
      <c r="G1049" s="3">
        <f t="shared" si="208"/>
        <v>15</v>
      </c>
      <c r="H1049" s="3">
        <f t="shared" si="209"/>
        <v>1</v>
      </c>
      <c r="I1049" s="3">
        <f t="shared" si="210"/>
        <v>15</v>
      </c>
      <c r="J1049" s="3">
        <f t="shared" si="211"/>
        <v>4</v>
      </c>
      <c r="K1049" s="3" t="str">
        <f>IF(AND(D1049&gt;='Season Lookup'!$D$15,D1049&lt;'Season Lookup'!$D$16),"Spring",IF(AND(D1049&gt;='Season Lookup'!$D$16,D1049&lt;'Season Lookup'!$D$17),"Summer",IF(AND(D1049&gt;='Season Lookup'!$D$17,D1049&lt;'Season Lookup'!$D$18),"Fall",IF(OR(D1049&gt;='Season Lookup'!$D$18,D1049&lt;'Season Lookup'!$D$15),"Winter"))))</f>
        <v>Summer</v>
      </c>
      <c r="L1049" s="3" t="str">
        <f>VLOOKUP(F1049,'Season Lookup'!$A$1:$B$13,2,0)</f>
        <v>Fall</v>
      </c>
      <c r="M1049" t="s">
        <v>82</v>
      </c>
      <c r="N1049" t="s">
        <v>13</v>
      </c>
      <c r="O1049" t="s">
        <v>13</v>
      </c>
      <c r="P1049" t="str">
        <f t="shared" si="212"/>
        <v>Yes</v>
      </c>
      <c r="Q1049" t="str">
        <f t="shared" si="213"/>
        <v>No</v>
      </c>
      <c r="R1049" t="str">
        <f t="shared" si="214"/>
        <v>No</v>
      </c>
      <c r="T1049" t="s">
        <v>14</v>
      </c>
      <c r="U1049" t="s">
        <v>178</v>
      </c>
      <c r="V1049" t="str">
        <f t="shared" si="215"/>
        <v>Intersection</v>
      </c>
      <c r="W1049" t="s">
        <v>1866</v>
      </c>
      <c r="X1049">
        <v>42.366408</v>
      </c>
      <c r="Y1049">
        <v>-71.105391999999995</v>
      </c>
      <c r="Z1049" t="s">
        <v>1867</v>
      </c>
    </row>
    <row r="1050" spans="1:26">
      <c r="A1050">
        <v>24768</v>
      </c>
      <c r="B1050" s="1">
        <v>40436.48609953704</v>
      </c>
      <c r="C1050" s="1">
        <f t="shared" si="204"/>
        <v>40179</v>
      </c>
      <c r="D1050" s="4">
        <f t="shared" si="205"/>
        <v>0.7055555555555556</v>
      </c>
      <c r="E1050" s="3">
        <f t="shared" si="206"/>
        <v>2010</v>
      </c>
      <c r="F1050" s="3">
        <f t="shared" si="207"/>
        <v>9</v>
      </c>
      <c r="G1050" s="3">
        <f t="shared" si="208"/>
        <v>15</v>
      </c>
      <c r="H1050" s="3">
        <f t="shared" si="209"/>
        <v>11</v>
      </c>
      <c r="I1050" s="3">
        <f t="shared" si="210"/>
        <v>39</v>
      </c>
      <c r="J1050" s="3">
        <f t="shared" si="211"/>
        <v>4</v>
      </c>
      <c r="K1050" s="3" t="str">
        <f>IF(AND(D1050&gt;='Season Lookup'!$D$15,D1050&lt;'Season Lookup'!$D$16),"Spring",IF(AND(D1050&gt;='Season Lookup'!$D$16,D1050&lt;'Season Lookup'!$D$17),"Summer",IF(AND(D1050&gt;='Season Lookup'!$D$17,D1050&lt;'Season Lookup'!$D$18),"Fall",IF(OR(D1050&gt;='Season Lookup'!$D$18,D1050&lt;'Season Lookup'!$D$15),"Winter"))))</f>
        <v>Summer</v>
      </c>
      <c r="L1050" s="3" t="str">
        <f>VLOOKUP(F1050,'Season Lookup'!$A$1:$B$13,2,0)</f>
        <v>Fall</v>
      </c>
      <c r="M1050" t="s">
        <v>82</v>
      </c>
      <c r="N1050" t="s">
        <v>13</v>
      </c>
      <c r="O1050" t="s">
        <v>132</v>
      </c>
      <c r="P1050" t="str">
        <f t="shared" si="212"/>
        <v>Yes</v>
      </c>
      <c r="Q1050" t="str">
        <f t="shared" si="213"/>
        <v>Yes</v>
      </c>
      <c r="R1050" t="str">
        <f t="shared" si="214"/>
        <v>No</v>
      </c>
      <c r="S1050">
        <v>738</v>
      </c>
      <c r="T1050" t="s">
        <v>14</v>
      </c>
      <c r="V1050" t="str">
        <f t="shared" si="215"/>
        <v>Non Intersection</v>
      </c>
      <c r="W1050" t="s">
        <v>1868</v>
      </c>
      <c r="X1050">
        <v>42.366062999999997</v>
      </c>
      <c r="Y1050">
        <v>-71.105159</v>
      </c>
      <c r="Z1050" t="s">
        <v>1869</v>
      </c>
    </row>
    <row r="1051" spans="1:26">
      <c r="A1051">
        <v>24769</v>
      </c>
      <c r="B1051" s="1">
        <v>40436.722210648149</v>
      </c>
      <c r="C1051" s="1">
        <f t="shared" si="204"/>
        <v>40179</v>
      </c>
      <c r="D1051" s="4">
        <f t="shared" si="205"/>
        <v>0.7055555555555556</v>
      </c>
      <c r="E1051" s="3">
        <f t="shared" si="206"/>
        <v>2010</v>
      </c>
      <c r="F1051" s="3">
        <f t="shared" si="207"/>
        <v>9</v>
      </c>
      <c r="G1051" s="3">
        <f t="shared" si="208"/>
        <v>15</v>
      </c>
      <c r="H1051" s="3">
        <f t="shared" si="209"/>
        <v>17</v>
      </c>
      <c r="I1051" s="3">
        <f t="shared" si="210"/>
        <v>19</v>
      </c>
      <c r="J1051" s="3">
        <f t="shared" si="211"/>
        <v>4</v>
      </c>
      <c r="K1051" s="3" t="str">
        <f>IF(AND(D1051&gt;='Season Lookup'!$D$15,D1051&lt;'Season Lookup'!$D$16),"Spring",IF(AND(D1051&gt;='Season Lookup'!$D$16,D1051&lt;'Season Lookup'!$D$17),"Summer",IF(AND(D1051&gt;='Season Lookup'!$D$17,D1051&lt;'Season Lookup'!$D$18),"Fall",IF(OR(D1051&gt;='Season Lookup'!$D$18,D1051&lt;'Season Lookup'!$D$15),"Winter"))))</f>
        <v>Summer</v>
      </c>
      <c r="L1051" s="3" t="str">
        <f>VLOOKUP(F1051,'Season Lookup'!$A$1:$B$13,2,0)</f>
        <v>Fall</v>
      </c>
      <c r="M1051" t="s">
        <v>82</v>
      </c>
      <c r="N1051" t="s">
        <v>13</v>
      </c>
      <c r="O1051" t="s">
        <v>13</v>
      </c>
      <c r="P1051" t="str">
        <f t="shared" si="212"/>
        <v>Yes</v>
      </c>
      <c r="Q1051" t="str">
        <f t="shared" si="213"/>
        <v>No</v>
      </c>
      <c r="R1051" t="str">
        <f t="shared" si="214"/>
        <v>No</v>
      </c>
      <c r="T1051" t="s">
        <v>260</v>
      </c>
      <c r="U1051" t="s">
        <v>1502</v>
      </c>
      <c r="V1051" t="str">
        <f t="shared" si="215"/>
        <v>Intersection</v>
      </c>
      <c r="W1051" t="s">
        <v>1503</v>
      </c>
      <c r="X1051">
        <v>42.371716999999997</v>
      </c>
      <c r="Y1051">
        <v>-71.079684999999998</v>
      </c>
      <c r="Z1051" t="s">
        <v>1504</v>
      </c>
    </row>
    <row r="1052" spans="1:26">
      <c r="A1052">
        <v>24770</v>
      </c>
      <c r="B1052" s="1">
        <v>40437.770833333336</v>
      </c>
      <c r="C1052" s="1">
        <f t="shared" si="204"/>
        <v>40179</v>
      </c>
      <c r="D1052" s="4">
        <f t="shared" si="205"/>
        <v>0.70833333333333337</v>
      </c>
      <c r="E1052" s="3">
        <f t="shared" si="206"/>
        <v>2010</v>
      </c>
      <c r="F1052" s="3">
        <f t="shared" si="207"/>
        <v>9</v>
      </c>
      <c r="G1052" s="3">
        <f t="shared" si="208"/>
        <v>16</v>
      </c>
      <c r="H1052" s="3">
        <f t="shared" si="209"/>
        <v>18</v>
      </c>
      <c r="I1052" s="3">
        <f t="shared" si="210"/>
        <v>30</v>
      </c>
      <c r="J1052" s="3">
        <f t="shared" si="211"/>
        <v>5</v>
      </c>
      <c r="K1052" s="3" t="str">
        <f>IF(AND(D1052&gt;='Season Lookup'!$D$15,D1052&lt;'Season Lookup'!$D$16),"Spring",IF(AND(D1052&gt;='Season Lookup'!$D$16,D1052&lt;'Season Lookup'!$D$17),"Summer",IF(AND(D1052&gt;='Season Lookup'!$D$17,D1052&lt;'Season Lookup'!$D$18),"Fall",IF(OR(D1052&gt;='Season Lookup'!$D$18,D1052&lt;'Season Lookup'!$D$15),"Winter"))))</f>
        <v>Summer</v>
      </c>
      <c r="L1052" s="3" t="str">
        <f>VLOOKUP(F1052,'Season Lookup'!$A$1:$B$13,2,0)</f>
        <v>Fall</v>
      </c>
      <c r="M1052" t="s">
        <v>78</v>
      </c>
      <c r="N1052" t="s">
        <v>132</v>
      </c>
      <c r="O1052" t="s">
        <v>132</v>
      </c>
      <c r="P1052" t="str">
        <f t="shared" si="212"/>
        <v>No</v>
      </c>
      <c r="Q1052" t="str">
        <f t="shared" si="213"/>
        <v>Yes</v>
      </c>
      <c r="R1052" t="str">
        <f t="shared" si="214"/>
        <v>No</v>
      </c>
      <c r="S1052">
        <v>120</v>
      </c>
      <c r="T1052" t="s">
        <v>74</v>
      </c>
      <c r="V1052" t="str">
        <f t="shared" si="215"/>
        <v>Non Intersection</v>
      </c>
      <c r="W1052" t="s">
        <v>1870</v>
      </c>
      <c r="X1052">
        <v>42.370024000000001</v>
      </c>
      <c r="Y1052">
        <v>-71.096541999999999</v>
      </c>
      <c r="Z1052" t="s">
        <v>1871</v>
      </c>
    </row>
    <row r="1053" spans="1:26">
      <c r="A1053">
        <v>24771</v>
      </c>
      <c r="B1053" s="1">
        <v>40437.375</v>
      </c>
      <c r="C1053" s="1">
        <f t="shared" si="204"/>
        <v>40179</v>
      </c>
      <c r="D1053" s="4">
        <f t="shared" si="205"/>
        <v>0.70833333333333337</v>
      </c>
      <c r="E1053" s="3">
        <f t="shared" si="206"/>
        <v>2010</v>
      </c>
      <c r="F1053" s="3">
        <f t="shared" si="207"/>
        <v>9</v>
      </c>
      <c r="G1053" s="3">
        <f t="shared" si="208"/>
        <v>16</v>
      </c>
      <c r="H1053" s="3">
        <f t="shared" si="209"/>
        <v>9</v>
      </c>
      <c r="I1053" s="3">
        <f t="shared" si="210"/>
        <v>0</v>
      </c>
      <c r="J1053" s="3">
        <f t="shared" si="211"/>
        <v>5</v>
      </c>
      <c r="K1053" s="3" t="str">
        <f>IF(AND(D1053&gt;='Season Lookup'!$D$15,D1053&lt;'Season Lookup'!$D$16),"Spring",IF(AND(D1053&gt;='Season Lookup'!$D$16,D1053&lt;'Season Lookup'!$D$17),"Summer",IF(AND(D1053&gt;='Season Lookup'!$D$17,D1053&lt;'Season Lookup'!$D$18),"Fall",IF(OR(D1053&gt;='Season Lookup'!$D$18,D1053&lt;'Season Lookup'!$D$15),"Winter"))))</f>
        <v>Summer</v>
      </c>
      <c r="L1053" s="3" t="str">
        <f>VLOOKUP(F1053,'Season Lookup'!$A$1:$B$13,2,0)</f>
        <v>Fall</v>
      </c>
      <c r="M1053" t="s">
        <v>78</v>
      </c>
      <c r="N1053" t="s">
        <v>13</v>
      </c>
      <c r="O1053" t="s">
        <v>13</v>
      </c>
      <c r="P1053" t="str">
        <f t="shared" si="212"/>
        <v>Yes</v>
      </c>
      <c r="Q1053" t="str">
        <f t="shared" si="213"/>
        <v>No</v>
      </c>
      <c r="R1053" t="str">
        <f t="shared" si="214"/>
        <v>No</v>
      </c>
      <c r="T1053" t="s">
        <v>252</v>
      </c>
      <c r="U1053" t="s">
        <v>155</v>
      </c>
      <c r="V1053" t="str">
        <f t="shared" si="215"/>
        <v>Intersection</v>
      </c>
      <c r="W1053" t="s">
        <v>1763</v>
      </c>
      <c r="X1053">
        <v>42.388942</v>
      </c>
      <c r="Y1053">
        <v>-71.125</v>
      </c>
      <c r="Z1053" t="s">
        <v>1764</v>
      </c>
    </row>
    <row r="1054" spans="1:26">
      <c r="A1054">
        <v>24774</v>
      </c>
      <c r="B1054" s="1">
        <v>40437.388888888891</v>
      </c>
      <c r="C1054" s="1">
        <f t="shared" si="204"/>
        <v>40179</v>
      </c>
      <c r="D1054" s="4">
        <f t="shared" si="205"/>
        <v>0.70833333333333337</v>
      </c>
      <c r="E1054" s="3">
        <f t="shared" si="206"/>
        <v>2010</v>
      </c>
      <c r="F1054" s="3">
        <f t="shared" si="207"/>
        <v>9</v>
      </c>
      <c r="G1054" s="3">
        <f t="shared" si="208"/>
        <v>16</v>
      </c>
      <c r="H1054" s="3">
        <f t="shared" si="209"/>
        <v>9</v>
      </c>
      <c r="I1054" s="3">
        <f t="shared" si="210"/>
        <v>20</v>
      </c>
      <c r="J1054" s="3">
        <f t="shared" si="211"/>
        <v>5</v>
      </c>
      <c r="K1054" s="3" t="str">
        <f>IF(AND(D1054&gt;='Season Lookup'!$D$15,D1054&lt;'Season Lookup'!$D$16),"Spring",IF(AND(D1054&gt;='Season Lookup'!$D$16,D1054&lt;'Season Lookup'!$D$17),"Summer",IF(AND(D1054&gt;='Season Lookup'!$D$17,D1054&lt;'Season Lookup'!$D$18),"Fall",IF(OR(D1054&gt;='Season Lookup'!$D$18,D1054&lt;'Season Lookup'!$D$15),"Winter"))))</f>
        <v>Summer</v>
      </c>
      <c r="L1054" s="3" t="str">
        <f>VLOOKUP(F1054,'Season Lookup'!$A$1:$B$13,2,0)</f>
        <v>Fall</v>
      </c>
      <c r="M1054" t="s">
        <v>78</v>
      </c>
      <c r="N1054" t="s">
        <v>13</v>
      </c>
      <c r="O1054" t="s">
        <v>132</v>
      </c>
      <c r="P1054" t="str">
        <f t="shared" si="212"/>
        <v>Yes</v>
      </c>
      <c r="Q1054" t="str">
        <f t="shared" si="213"/>
        <v>Yes</v>
      </c>
      <c r="R1054" t="str">
        <f t="shared" si="214"/>
        <v>No</v>
      </c>
      <c r="T1054" t="s">
        <v>74</v>
      </c>
      <c r="V1054" t="str">
        <f t="shared" si="215"/>
        <v>Intersection</v>
      </c>
      <c r="W1054" t="s">
        <v>1519</v>
      </c>
      <c r="X1054">
        <v>0</v>
      </c>
      <c r="Y1054">
        <v>0</v>
      </c>
      <c r="Z1054" t="s">
        <v>81</v>
      </c>
    </row>
    <row r="1055" spans="1:26">
      <c r="A1055">
        <v>24775</v>
      </c>
      <c r="B1055" s="1">
        <v>40437.625</v>
      </c>
      <c r="C1055" s="1">
        <f t="shared" si="204"/>
        <v>40179</v>
      </c>
      <c r="D1055" s="4">
        <f t="shared" si="205"/>
        <v>0.70833333333333337</v>
      </c>
      <c r="E1055" s="3">
        <f t="shared" si="206"/>
        <v>2010</v>
      </c>
      <c r="F1055" s="3">
        <f t="shared" si="207"/>
        <v>9</v>
      </c>
      <c r="G1055" s="3">
        <f t="shared" si="208"/>
        <v>16</v>
      </c>
      <c r="H1055" s="3">
        <f t="shared" si="209"/>
        <v>15</v>
      </c>
      <c r="I1055" s="3">
        <f t="shared" si="210"/>
        <v>0</v>
      </c>
      <c r="J1055" s="3">
        <f t="shared" si="211"/>
        <v>5</v>
      </c>
      <c r="K1055" s="3" t="str">
        <f>IF(AND(D1055&gt;='Season Lookup'!$D$15,D1055&lt;'Season Lookup'!$D$16),"Spring",IF(AND(D1055&gt;='Season Lookup'!$D$16,D1055&lt;'Season Lookup'!$D$17),"Summer",IF(AND(D1055&gt;='Season Lookup'!$D$17,D1055&lt;'Season Lookup'!$D$18),"Fall",IF(OR(D1055&gt;='Season Lookup'!$D$18,D1055&lt;'Season Lookup'!$D$15),"Winter"))))</f>
        <v>Summer</v>
      </c>
      <c r="L1055" s="3" t="str">
        <f>VLOOKUP(F1055,'Season Lookup'!$A$1:$B$13,2,0)</f>
        <v>Fall</v>
      </c>
      <c r="M1055" t="s">
        <v>78</v>
      </c>
      <c r="N1055" t="s">
        <v>13</v>
      </c>
      <c r="O1055" t="s">
        <v>13</v>
      </c>
      <c r="P1055" t="str">
        <f t="shared" si="212"/>
        <v>Yes</v>
      </c>
      <c r="Q1055" t="str">
        <f t="shared" si="213"/>
        <v>No</v>
      </c>
      <c r="R1055" t="str">
        <f t="shared" si="214"/>
        <v>No</v>
      </c>
      <c r="T1055" t="s">
        <v>32</v>
      </c>
      <c r="U1055" t="s">
        <v>203</v>
      </c>
      <c r="V1055" t="str">
        <f t="shared" si="215"/>
        <v>Intersection</v>
      </c>
      <c r="W1055" t="s">
        <v>1872</v>
      </c>
      <c r="X1055">
        <v>42.361851999999999</v>
      </c>
      <c r="Y1055">
        <v>-71.079768000000001</v>
      </c>
      <c r="Z1055" t="s">
        <v>1873</v>
      </c>
    </row>
    <row r="1056" spans="1:26">
      <c r="A1056">
        <v>24776</v>
      </c>
      <c r="B1056" s="1">
        <v>40437.791655092595</v>
      </c>
      <c r="C1056" s="1">
        <f t="shared" si="204"/>
        <v>40179</v>
      </c>
      <c r="D1056" s="4">
        <f t="shared" si="205"/>
        <v>0.70833333333333337</v>
      </c>
      <c r="E1056" s="3">
        <f t="shared" si="206"/>
        <v>2010</v>
      </c>
      <c r="F1056" s="3">
        <f t="shared" si="207"/>
        <v>9</v>
      </c>
      <c r="G1056" s="3">
        <f t="shared" si="208"/>
        <v>16</v>
      </c>
      <c r="H1056" s="3">
        <f t="shared" si="209"/>
        <v>18</v>
      </c>
      <c r="I1056" s="3">
        <f t="shared" si="210"/>
        <v>59</v>
      </c>
      <c r="J1056" s="3">
        <f t="shared" si="211"/>
        <v>5</v>
      </c>
      <c r="K1056" s="3" t="str">
        <f>IF(AND(D1056&gt;='Season Lookup'!$D$15,D1056&lt;'Season Lookup'!$D$16),"Spring",IF(AND(D1056&gt;='Season Lookup'!$D$16,D1056&lt;'Season Lookup'!$D$17),"Summer",IF(AND(D1056&gt;='Season Lookup'!$D$17,D1056&lt;'Season Lookup'!$D$18),"Fall",IF(OR(D1056&gt;='Season Lookup'!$D$18,D1056&lt;'Season Lookup'!$D$15),"Winter"))))</f>
        <v>Summer</v>
      </c>
      <c r="L1056" s="3" t="str">
        <f>VLOOKUP(F1056,'Season Lookup'!$A$1:$B$13,2,0)</f>
        <v>Fall</v>
      </c>
      <c r="M1056" t="s">
        <v>78</v>
      </c>
      <c r="N1056" t="s">
        <v>13</v>
      </c>
      <c r="O1056" t="s">
        <v>23</v>
      </c>
      <c r="P1056" t="str">
        <f t="shared" si="212"/>
        <v>Yes</v>
      </c>
      <c r="Q1056" t="str">
        <f t="shared" si="213"/>
        <v>No</v>
      </c>
      <c r="R1056" t="str">
        <f t="shared" si="214"/>
        <v>No</v>
      </c>
      <c r="T1056" t="s">
        <v>195</v>
      </c>
      <c r="U1056" t="s">
        <v>69</v>
      </c>
      <c r="V1056" t="str">
        <f t="shared" si="215"/>
        <v>Intersection</v>
      </c>
      <c r="W1056" t="s">
        <v>1874</v>
      </c>
      <c r="X1056">
        <v>42.355226999999999</v>
      </c>
      <c r="Y1056">
        <v>-71.108214000000004</v>
      </c>
      <c r="Z1056" t="s">
        <v>1875</v>
      </c>
    </row>
    <row r="1057" spans="1:26">
      <c r="A1057">
        <v>24777</v>
      </c>
      <c r="B1057" s="1">
        <v>40437.847210648149</v>
      </c>
      <c r="C1057" s="1">
        <f t="shared" si="204"/>
        <v>40179</v>
      </c>
      <c r="D1057" s="4">
        <f t="shared" si="205"/>
        <v>0.70833333333333337</v>
      </c>
      <c r="E1057" s="3">
        <f t="shared" si="206"/>
        <v>2010</v>
      </c>
      <c r="F1057" s="3">
        <f t="shared" si="207"/>
        <v>9</v>
      </c>
      <c r="G1057" s="3">
        <f t="shared" si="208"/>
        <v>16</v>
      </c>
      <c r="H1057" s="3">
        <f t="shared" si="209"/>
        <v>20</v>
      </c>
      <c r="I1057" s="3">
        <f t="shared" si="210"/>
        <v>19</v>
      </c>
      <c r="J1057" s="3">
        <f t="shared" si="211"/>
        <v>5</v>
      </c>
      <c r="K1057" s="3" t="str">
        <f>IF(AND(D1057&gt;='Season Lookup'!$D$15,D1057&lt;'Season Lookup'!$D$16),"Spring",IF(AND(D1057&gt;='Season Lookup'!$D$16,D1057&lt;'Season Lookup'!$D$17),"Summer",IF(AND(D1057&gt;='Season Lookup'!$D$17,D1057&lt;'Season Lookup'!$D$18),"Fall",IF(OR(D1057&gt;='Season Lookup'!$D$18,D1057&lt;'Season Lookup'!$D$15),"Winter"))))</f>
        <v>Summer</v>
      </c>
      <c r="L1057" s="3" t="str">
        <f>VLOOKUP(F1057,'Season Lookup'!$A$1:$B$13,2,0)</f>
        <v>Fall</v>
      </c>
      <c r="M1057" t="s">
        <v>78</v>
      </c>
      <c r="N1057" t="s">
        <v>13</v>
      </c>
      <c r="O1057" t="s">
        <v>13</v>
      </c>
      <c r="P1057" t="str">
        <f t="shared" si="212"/>
        <v>Yes</v>
      </c>
      <c r="Q1057" t="str">
        <f t="shared" si="213"/>
        <v>No</v>
      </c>
      <c r="R1057" t="str">
        <f t="shared" si="214"/>
        <v>No</v>
      </c>
      <c r="T1057" t="s">
        <v>209</v>
      </c>
      <c r="U1057" t="s">
        <v>147</v>
      </c>
      <c r="V1057" t="str">
        <f t="shared" si="215"/>
        <v>Intersection</v>
      </c>
      <c r="W1057" t="s">
        <v>1876</v>
      </c>
      <c r="X1057">
        <v>42.366151000000002</v>
      </c>
      <c r="Y1057">
        <v>-71.086074999999994</v>
      </c>
      <c r="Z1057" t="s">
        <v>1877</v>
      </c>
    </row>
    <row r="1058" spans="1:26">
      <c r="A1058">
        <v>24778</v>
      </c>
      <c r="B1058" s="1">
        <v>40437.847210648149</v>
      </c>
      <c r="C1058" s="1">
        <f t="shared" si="204"/>
        <v>40179</v>
      </c>
      <c r="D1058" s="4">
        <f t="shared" si="205"/>
        <v>0.70833333333333337</v>
      </c>
      <c r="E1058" s="3">
        <f t="shared" si="206"/>
        <v>2010</v>
      </c>
      <c r="F1058" s="3">
        <f t="shared" si="207"/>
        <v>9</v>
      </c>
      <c r="G1058" s="3">
        <f t="shared" si="208"/>
        <v>16</v>
      </c>
      <c r="H1058" s="3">
        <f t="shared" si="209"/>
        <v>20</v>
      </c>
      <c r="I1058" s="3">
        <f t="shared" si="210"/>
        <v>19</v>
      </c>
      <c r="J1058" s="3">
        <f t="shared" si="211"/>
        <v>5</v>
      </c>
      <c r="K1058" s="3" t="str">
        <f>IF(AND(D1058&gt;='Season Lookup'!$D$15,D1058&lt;'Season Lookup'!$D$16),"Spring",IF(AND(D1058&gt;='Season Lookup'!$D$16,D1058&lt;'Season Lookup'!$D$17),"Summer",IF(AND(D1058&gt;='Season Lookup'!$D$17,D1058&lt;'Season Lookup'!$D$18),"Fall",IF(OR(D1058&gt;='Season Lookup'!$D$18,D1058&lt;'Season Lookup'!$D$15),"Winter"))))</f>
        <v>Summer</v>
      </c>
      <c r="L1058" s="3" t="str">
        <f>VLOOKUP(F1058,'Season Lookup'!$A$1:$B$13,2,0)</f>
        <v>Fall</v>
      </c>
      <c r="M1058" t="s">
        <v>78</v>
      </c>
      <c r="N1058" t="s">
        <v>13</v>
      </c>
      <c r="O1058" t="s">
        <v>23</v>
      </c>
      <c r="P1058" t="str">
        <f t="shared" si="212"/>
        <v>Yes</v>
      </c>
      <c r="Q1058" t="str">
        <f t="shared" si="213"/>
        <v>No</v>
      </c>
      <c r="R1058" t="str">
        <f t="shared" si="214"/>
        <v>No</v>
      </c>
      <c r="T1058" t="s">
        <v>690</v>
      </c>
      <c r="U1058" t="s">
        <v>19</v>
      </c>
      <c r="V1058" t="str">
        <f t="shared" si="215"/>
        <v>Intersection</v>
      </c>
      <c r="W1058" t="s">
        <v>1878</v>
      </c>
      <c r="X1058">
        <v>42.372647999999998</v>
      </c>
      <c r="Y1058">
        <v>-71.092504000000005</v>
      </c>
      <c r="Z1058" t="s">
        <v>1879</v>
      </c>
    </row>
    <row r="1059" spans="1:26">
      <c r="A1059">
        <v>24780</v>
      </c>
      <c r="B1059" s="1">
        <v>40437.646516203706</v>
      </c>
      <c r="C1059" s="1">
        <f t="shared" si="204"/>
        <v>40179</v>
      </c>
      <c r="D1059" s="4">
        <f t="shared" si="205"/>
        <v>0.70833333333333337</v>
      </c>
      <c r="E1059" s="3">
        <f t="shared" si="206"/>
        <v>2010</v>
      </c>
      <c r="F1059" s="3">
        <f t="shared" si="207"/>
        <v>9</v>
      </c>
      <c r="G1059" s="3">
        <f t="shared" si="208"/>
        <v>16</v>
      </c>
      <c r="H1059" s="3">
        <f t="shared" si="209"/>
        <v>15</v>
      </c>
      <c r="I1059" s="3">
        <f t="shared" si="210"/>
        <v>30</v>
      </c>
      <c r="J1059" s="3">
        <f t="shared" si="211"/>
        <v>5</v>
      </c>
      <c r="K1059" s="3" t="str">
        <f>IF(AND(D1059&gt;='Season Lookup'!$D$15,D1059&lt;'Season Lookup'!$D$16),"Spring",IF(AND(D1059&gt;='Season Lookup'!$D$16,D1059&lt;'Season Lookup'!$D$17),"Summer",IF(AND(D1059&gt;='Season Lookup'!$D$17,D1059&lt;'Season Lookup'!$D$18),"Fall",IF(OR(D1059&gt;='Season Lookup'!$D$18,D1059&lt;'Season Lookup'!$D$15),"Winter"))))</f>
        <v>Summer</v>
      </c>
      <c r="L1059" s="3" t="str">
        <f>VLOOKUP(F1059,'Season Lookup'!$A$1:$B$13,2,0)</f>
        <v>Fall</v>
      </c>
      <c r="M1059" t="s">
        <v>78</v>
      </c>
      <c r="N1059" t="s">
        <v>13</v>
      </c>
      <c r="O1059" t="s">
        <v>132</v>
      </c>
      <c r="P1059" t="str">
        <f t="shared" si="212"/>
        <v>Yes</v>
      </c>
      <c r="Q1059" t="str">
        <f t="shared" si="213"/>
        <v>Yes</v>
      </c>
      <c r="R1059" t="str">
        <f t="shared" si="214"/>
        <v>No</v>
      </c>
      <c r="T1059" t="s">
        <v>14</v>
      </c>
      <c r="U1059" t="s">
        <v>675</v>
      </c>
      <c r="V1059" t="str">
        <f t="shared" si="215"/>
        <v>Intersection</v>
      </c>
      <c r="W1059" t="s">
        <v>1882</v>
      </c>
      <c r="X1059">
        <v>42.386820999999998</v>
      </c>
      <c r="Y1059">
        <v>-71.119181999999995</v>
      </c>
      <c r="Z1059" t="s">
        <v>1222</v>
      </c>
    </row>
    <row r="1060" spans="1:26">
      <c r="A1060">
        <v>24786</v>
      </c>
      <c r="B1060" s="1">
        <v>40437.895833333336</v>
      </c>
      <c r="C1060" s="1">
        <f t="shared" si="204"/>
        <v>40179</v>
      </c>
      <c r="D1060" s="4">
        <f t="shared" si="205"/>
        <v>0.70833333333333337</v>
      </c>
      <c r="E1060" s="3">
        <f t="shared" si="206"/>
        <v>2010</v>
      </c>
      <c r="F1060" s="3">
        <f t="shared" si="207"/>
        <v>9</v>
      </c>
      <c r="G1060" s="3">
        <f t="shared" si="208"/>
        <v>16</v>
      </c>
      <c r="H1060" s="3">
        <f t="shared" si="209"/>
        <v>21</v>
      </c>
      <c r="I1060" s="3">
        <f t="shared" si="210"/>
        <v>30</v>
      </c>
      <c r="J1060" s="3">
        <f t="shared" si="211"/>
        <v>5</v>
      </c>
      <c r="K1060" s="3" t="str">
        <f>IF(AND(D1060&gt;='Season Lookup'!$D$15,D1060&lt;'Season Lookup'!$D$16),"Spring",IF(AND(D1060&gt;='Season Lookup'!$D$16,D1060&lt;'Season Lookup'!$D$17),"Summer",IF(AND(D1060&gt;='Season Lookup'!$D$17,D1060&lt;'Season Lookup'!$D$18),"Fall",IF(OR(D1060&gt;='Season Lookup'!$D$18,D1060&lt;'Season Lookup'!$D$15),"Winter"))))</f>
        <v>Summer</v>
      </c>
      <c r="L1060" s="3" t="str">
        <f>VLOOKUP(F1060,'Season Lookup'!$A$1:$B$13,2,0)</f>
        <v>Fall</v>
      </c>
      <c r="M1060" t="s">
        <v>78</v>
      </c>
      <c r="N1060" t="s">
        <v>13</v>
      </c>
      <c r="O1060" t="s">
        <v>23</v>
      </c>
      <c r="P1060" t="str">
        <f t="shared" si="212"/>
        <v>Yes</v>
      </c>
      <c r="Q1060" t="str">
        <f t="shared" si="213"/>
        <v>No</v>
      </c>
      <c r="R1060" t="str">
        <f t="shared" si="214"/>
        <v>No</v>
      </c>
      <c r="S1060">
        <v>100</v>
      </c>
      <c r="T1060" t="s">
        <v>1062</v>
      </c>
      <c r="V1060" t="str">
        <f t="shared" si="215"/>
        <v>Non Intersection</v>
      </c>
      <c r="W1060" t="s">
        <v>1143</v>
      </c>
      <c r="X1060">
        <v>42.369137000000002</v>
      </c>
      <c r="Y1060">
        <v>-71.077147999999994</v>
      </c>
      <c r="Z1060" t="s">
        <v>1144</v>
      </c>
    </row>
    <row r="1061" spans="1:26">
      <c r="A1061">
        <v>24781</v>
      </c>
      <c r="B1061" s="1">
        <v>40438.494432870371</v>
      </c>
      <c r="C1061" s="1">
        <f t="shared" si="204"/>
        <v>40179</v>
      </c>
      <c r="D1061" s="4">
        <f t="shared" si="205"/>
        <v>0.71111111111111114</v>
      </c>
      <c r="E1061" s="3">
        <f t="shared" si="206"/>
        <v>2010</v>
      </c>
      <c r="F1061" s="3">
        <f t="shared" si="207"/>
        <v>9</v>
      </c>
      <c r="G1061" s="3">
        <f t="shared" si="208"/>
        <v>17</v>
      </c>
      <c r="H1061" s="3">
        <f t="shared" si="209"/>
        <v>11</v>
      </c>
      <c r="I1061" s="3">
        <f t="shared" si="210"/>
        <v>51</v>
      </c>
      <c r="J1061" s="3">
        <f t="shared" si="211"/>
        <v>6</v>
      </c>
      <c r="K1061" s="3" t="str">
        <f>IF(AND(D1061&gt;='Season Lookup'!$D$15,D1061&lt;'Season Lookup'!$D$16),"Spring",IF(AND(D1061&gt;='Season Lookup'!$D$16,D1061&lt;'Season Lookup'!$D$17),"Summer",IF(AND(D1061&gt;='Season Lookup'!$D$17,D1061&lt;'Season Lookup'!$D$18),"Fall",IF(OR(D1061&gt;='Season Lookup'!$D$18,D1061&lt;'Season Lookup'!$D$15),"Winter"))))</f>
        <v>Summer</v>
      </c>
      <c r="L1061" s="3" t="str">
        <f>VLOOKUP(F1061,'Season Lookup'!$A$1:$B$13,2,0)</f>
        <v>Fall</v>
      </c>
      <c r="M1061" t="s">
        <v>12</v>
      </c>
      <c r="N1061" t="s">
        <v>13</v>
      </c>
      <c r="O1061" t="s">
        <v>13</v>
      </c>
      <c r="P1061" t="str">
        <f t="shared" si="212"/>
        <v>Yes</v>
      </c>
      <c r="Q1061" t="str">
        <f t="shared" si="213"/>
        <v>No</v>
      </c>
      <c r="R1061" t="str">
        <f t="shared" si="214"/>
        <v>No</v>
      </c>
      <c r="T1061" t="s">
        <v>41</v>
      </c>
      <c r="U1061" t="s">
        <v>42</v>
      </c>
      <c r="V1061" t="str">
        <f t="shared" si="215"/>
        <v>Intersection</v>
      </c>
      <c r="W1061" t="s">
        <v>43</v>
      </c>
      <c r="X1061">
        <v>42.362257</v>
      </c>
      <c r="Y1061">
        <v>-71.113546999999997</v>
      </c>
      <c r="Z1061" t="s">
        <v>44</v>
      </c>
    </row>
    <row r="1062" spans="1:26">
      <c r="A1062">
        <v>24787</v>
      </c>
      <c r="B1062" s="1">
        <v>40438.5625</v>
      </c>
      <c r="C1062" s="1">
        <f t="shared" si="204"/>
        <v>40179</v>
      </c>
      <c r="D1062" s="4">
        <f t="shared" si="205"/>
        <v>0.71111111111111114</v>
      </c>
      <c r="E1062" s="3">
        <f t="shared" si="206"/>
        <v>2010</v>
      </c>
      <c r="F1062" s="3">
        <f t="shared" si="207"/>
        <v>9</v>
      </c>
      <c r="G1062" s="3">
        <f t="shared" si="208"/>
        <v>17</v>
      </c>
      <c r="H1062" s="3">
        <f t="shared" si="209"/>
        <v>13</v>
      </c>
      <c r="I1062" s="3">
        <f t="shared" si="210"/>
        <v>30</v>
      </c>
      <c r="J1062" s="3">
        <f t="shared" si="211"/>
        <v>6</v>
      </c>
      <c r="K1062" s="3" t="str">
        <f>IF(AND(D1062&gt;='Season Lookup'!$D$15,D1062&lt;'Season Lookup'!$D$16),"Spring",IF(AND(D1062&gt;='Season Lookup'!$D$16,D1062&lt;'Season Lookup'!$D$17),"Summer",IF(AND(D1062&gt;='Season Lookup'!$D$17,D1062&lt;'Season Lookup'!$D$18),"Fall",IF(OR(D1062&gt;='Season Lookup'!$D$18,D1062&lt;'Season Lookup'!$D$15),"Winter"))))</f>
        <v>Summer</v>
      </c>
      <c r="L1062" s="3" t="str">
        <f>VLOOKUP(F1062,'Season Lookup'!$A$1:$B$13,2,0)</f>
        <v>Fall</v>
      </c>
      <c r="M1062" t="s">
        <v>12</v>
      </c>
      <c r="N1062" t="s">
        <v>13</v>
      </c>
      <c r="O1062" t="s">
        <v>13</v>
      </c>
      <c r="P1062" t="str">
        <f t="shared" si="212"/>
        <v>Yes</v>
      </c>
      <c r="Q1062" t="str">
        <f t="shared" si="213"/>
        <v>No</v>
      </c>
      <c r="R1062" t="str">
        <f t="shared" si="214"/>
        <v>No</v>
      </c>
      <c r="S1062">
        <v>10</v>
      </c>
      <c r="T1062" t="s">
        <v>326</v>
      </c>
      <c r="U1062" t="s">
        <v>199</v>
      </c>
      <c r="V1062" t="str">
        <f t="shared" si="215"/>
        <v>Non Intersection</v>
      </c>
      <c r="W1062" t="s">
        <v>1883</v>
      </c>
      <c r="X1062">
        <v>42.373241</v>
      </c>
      <c r="Y1062">
        <v>-71.119577000000007</v>
      </c>
      <c r="Z1062" t="s">
        <v>1884</v>
      </c>
    </row>
    <row r="1063" spans="1:26">
      <c r="A1063">
        <v>24788</v>
      </c>
      <c r="B1063" s="1">
        <v>40438.6875</v>
      </c>
      <c r="C1063" s="1">
        <f t="shared" si="204"/>
        <v>40179</v>
      </c>
      <c r="D1063" s="4">
        <f t="shared" si="205"/>
        <v>0.71111111111111114</v>
      </c>
      <c r="E1063" s="3">
        <f t="shared" si="206"/>
        <v>2010</v>
      </c>
      <c r="F1063" s="3">
        <f t="shared" si="207"/>
        <v>9</v>
      </c>
      <c r="G1063" s="3">
        <f t="shared" si="208"/>
        <v>17</v>
      </c>
      <c r="H1063" s="3">
        <f t="shared" si="209"/>
        <v>16</v>
      </c>
      <c r="I1063" s="3">
        <f t="shared" si="210"/>
        <v>30</v>
      </c>
      <c r="J1063" s="3">
        <f t="shared" si="211"/>
        <v>6</v>
      </c>
      <c r="K1063" s="3" t="str">
        <f>IF(AND(D1063&gt;='Season Lookup'!$D$15,D1063&lt;'Season Lookup'!$D$16),"Spring",IF(AND(D1063&gt;='Season Lookup'!$D$16,D1063&lt;'Season Lookup'!$D$17),"Summer",IF(AND(D1063&gt;='Season Lookup'!$D$17,D1063&lt;'Season Lookup'!$D$18),"Fall",IF(OR(D1063&gt;='Season Lookup'!$D$18,D1063&lt;'Season Lookup'!$D$15),"Winter"))))</f>
        <v>Summer</v>
      </c>
      <c r="L1063" s="3" t="str">
        <f>VLOOKUP(F1063,'Season Lookup'!$A$1:$B$13,2,0)</f>
        <v>Fall</v>
      </c>
      <c r="M1063" t="s">
        <v>12</v>
      </c>
      <c r="N1063" t="s">
        <v>13</v>
      </c>
      <c r="O1063" t="s">
        <v>471</v>
      </c>
      <c r="P1063" t="str">
        <f t="shared" si="212"/>
        <v>Yes</v>
      </c>
      <c r="Q1063" t="str">
        <f t="shared" si="213"/>
        <v>No</v>
      </c>
      <c r="R1063" t="str">
        <f t="shared" si="214"/>
        <v>No</v>
      </c>
      <c r="S1063">
        <v>372</v>
      </c>
      <c r="T1063" t="s">
        <v>27</v>
      </c>
      <c r="V1063" t="str">
        <f t="shared" si="215"/>
        <v>Non Intersection</v>
      </c>
      <c r="W1063" t="s">
        <v>1885</v>
      </c>
      <c r="X1063">
        <v>42.364466</v>
      </c>
      <c r="Y1063">
        <v>-71.114746999999994</v>
      </c>
      <c r="Z1063" t="s">
        <v>1886</v>
      </c>
    </row>
    <row r="1064" spans="1:26">
      <c r="A1064">
        <v>24789</v>
      </c>
      <c r="B1064" s="1">
        <v>40438.739583333336</v>
      </c>
      <c r="C1064" s="1">
        <f t="shared" si="204"/>
        <v>40179</v>
      </c>
      <c r="D1064" s="4">
        <f t="shared" si="205"/>
        <v>0.71111111111111114</v>
      </c>
      <c r="E1064" s="3">
        <f t="shared" si="206"/>
        <v>2010</v>
      </c>
      <c r="F1064" s="3">
        <f t="shared" si="207"/>
        <v>9</v>
      </c>
      <c r="G1064" s="3">
        <f t="shared" si="208"/>
        <v>17</v>
      </c>
      <c r="H1064" s="3">
        <f t="shared" si="209"/>
        <v>17</v>
      </c>
      <c r="I1064" s="3">
        <f t="shared" si="210"/>
        <v>45</v>
      </c>
      <c r="J1064" s="3">
        <f t="shared" si="211"/>
        <v>6</v>
      </c>
      <c r="K1064" s="3" t="str">
        <f>IF(AND(D1064&gt;='Season Lookup'!$D$15,D1064&lt;'Season Lookup'!$D$16),"Spring",IF(AND(D1064&gt;='Season Lookup'!$D$16,D1064&lt;'Season Lookup'!$D$17),"Summer",IF(AND(D1064&gt;='Season Lookup'!$D$17,D1064&lt;'Season Lookup'!$D$18),"Fall",IF(OR(D1064&gt;='Season Lookup'!$D$18,D1064&lt;'Season Lookup'!$D$15),"Winter"))))</f>
        <v>Summer</v>
      </c>
      <c r="L1064" s="3" t="str">
        <f>VLOOKUP(F1064,'Season Lookup'!$A$1:$B$13,2,0)</f>
        <v>Fall</v>
      </c>
      <c r="M1064" t="s">
        <v>12</v>
      </c>
      <c r="N1064" t="s">
        <v>13</v>
      </c>
      <c r="O1064" t="s">
        <v>132</v>
      </c>
      <c r="P1064" t="str">
        <f t="shared" si="212"/>
        <v>Yes</v>
      </c>
      <c r="Q1064" t="str">
        <f t="shared" si="213"/>
        <v>Yes</v>
      </c>
      <c r="R1064" t="str">
        <f t="shared" si="214"/>
        <v>No</v>
      </c>
      <c r="T1064" t="s">
        <v>14</v>
      </c>
      <c r="U1064" t="s">
        <v>354</v>
      </c>
      <c r="V1064" t="str">
        <f t="shared" si="215"/>
        <v>Intersection</v>
      </c>
      <c r="W1064" t="s">
        <v>1234</v>
      </c>
      <c r="X1064">
        <v>42.384872000000001</v>
      </c>
      <c r="Y1064">
        <v>-71.119394</v>
      </c>
      <c r="Z1064" t="s">
        <v>1235</v>
      </c>
    </row>
    <row r="1065" spans="1:26">
      <c r="A1065">
        <v>24790</v>
      </c>
      <c r="B1065" s="1">
        <v>40438.740960648145</v>
      </c>
      <c r="C1065" s="1">
        <f t="shared" si="204"/>
        <v>40179</v>
      </c>
      <c r="D1065" s="4">
        <f t="shared" si="205"/>
        <v>0.71111111111111114</v>
      </c>
      <c r="E1065" s="3">
        <f t="shared" si="206"/>
        <v>2010</v>
      </c>
      <c r="F1065" s="3">
        <f t="shared" si="207"/>
        <v>9</v>
      </c>
      <c r="G1065" s="3">
        <f t="shared" si="208"/>
        <v>17</v>
      </c>
      <c r="H1065" s="3">
        <f t="shared" si="209"/>
        <v>17</v>
      </c>
      <c r="I1065" s="3">
        <f t="shared" si="210"/>
        <v>46</v>
      </c>
      <c r="J1065" s="3">
        <f t="shared" si="211"/>
        <v>6</v>
      </c>
      <c r="K1065" s="3" t="str">
        <f>IF(AND(D1065&gt;='Season Lookup'!$D$15,D1065&lt;'Season Lookup'!$D$16),"Spring",IF(AND(D1065&gt;='Season Lookup'!$D$16,D1065&lt;'Season Lookup'!$D$17),"Summer",IF(AND(D1065&gt;='Season Lookup'!$D$17,D1065&lt;'Season Lookup'!$D$18),"Fall",IF(OR(D1065&gt;='Season Lookup'!$D$18,D1065&lt;'Season Lookup'!$D$15),"Winter"))))</f>
        <v>Summer</v>
      </c>
      <c r="L1065" s="3" t="str">
        <f>VLOOKUP(F1065,'Season Lookup'!$A$1:$B$13,2,0)</f>
        <v>Fall</v>
      </c>
      <c r="M1065" t="s">
        <v>12</v>
      </c>
      <c r="N1065" t="s">
        <v>13</v>
      </c>
      <c r="O1065" t="s">
        <v>132</v>
      </c>
      <c r="P1065" t="str">
        <f t="shared" si="212"/>
        <v>Yes</v>
      </c>
      <c r="Q1065" t="str">
        <f t="shared" si="213"/>
        <v>Yes</v>
      </c>
      <c r="R1065" t="str">
        <f t="shared" si="214"/>
        <v>No</v>
      </c>
      <c r="T1065" t="s">
        <v>14</v>
      </c>
      <c r="U1065" t="s">
        <v>57</v>
      </c>
      <c r="V1065" t="str">
        <f t="shared" si="215"/>
        <v>Intersection</v>
      </c>
      <c r="W1065" t="s">
        <v>58</v>
      </c>
      <c r="X1065">
        <v>42.380006000000002</v>
      </c>
      <c r="Y1065">
        <v>-71.119917000000001</v>
      </c>
      <c r="Z1065" t="s">
        <v>59</v>
      </c>
    </row>
    <row r="1066" spans="1:26">
      <c r="A1066">
        <v>24832</v>
      </c>
      <c r="B1066" s="1">
        <v>40438.583333333336</v>
      </c>
      <c r="C1066" s="1">
        <f t="shared" si="204"/>
        <v>40179</v>
      </c>
      <c r="D1066" s="4">
        <f t="shared" si="205"/>
        <v>0.71111111111111114</v>
      </c>
      <c r="E1066" s="3">
        <f t="shared" si="206"/>
        <v>2010</v>
      </c>
      <c r="F1066" s="3">
        <f t="shared" si="207"/>
        <v>9</v>
      </c>
      <c r="G1066" s="3">
        <f t="shared" si="208"/>
        <v>17</v>
      </c>
      <c r="H1066" s="3">
        <f t="shared" si="209"/>
        <v>14</v>
      </c>
      <c r="I1066" s="3">
        <f t="shared" si="210"/>
        <v>0</v>
      </c>
      <c r="J1066" s="3">
        <f t="shared" si="211"/>
        <v>6</v>
      </c>
      <c r="K1066" s="3" t="str">
        <f>IF(AND(D1066&gt;='Season Lookup'!$D$15,D1066&lt;'Season Lookup'!$D$16),"Spring",IF(AND(D1066&gt;='Season Lookup'!$D$16,D1066&lt;'Season Lookup'!$D$17),"Summer",IF(AND(D1066&gt;='Season Lookup'!$D$17,D1066&lt;'Season Lookup'!$D$18),"Fall",IF(OR(D1066&gt;='Season Lookup'!$D$18,D1066&lt;'Season Lookup'!$D$15),"Winter"))))</f>
        <v>Summer</v>
      </c>
      <c r="L1066" s="3" t="str">
        <f>VLOOKUP(F1066,'Season Lookup'!$A$1:$B$13,2,0)</f>
        <v>Fall</v>
      </c>
      <c r="M1066" t="s">
        <v>12</v>
      </c>
      <c r="N1066" t="s">
        <v>13</v>
      </c>
      <c r="O1066" t="s">
        <v>23</v>
      </c>
      <c r="P1066" t="str">
        <f t="shared" si="212"/>
        <v>Yes</v>
      </c>
      <c r="Q1066" t="str">
        <f t="shared" si="213"/>
        <v>No</v>
      </c>
      <c r="R1066" t="str">
        <f t="shared" si="214"/>
        <v>No</v>
      </c>
      <c r="S1066">
        <v>1</v>
      </c>
      <c r="T1066" t="s">
        <v>269</v>
      </c>
      <c r="V1066" t="str">
        <f t="shared" si="215"/>
        <v>Non Intersection</v>
      </c>
      <c r="W1066" t="s">
        <v>359</v>
      </c>
      <c r="X1066">
        <v>42.388578000000003</v>
      </c>
      <c r="Y1066">
        <v>-71.118688000000006</v>
      </c>
      <c r="Z1066" t="s">
        <v>360</v>
      </c>
    </row>
    <row r="1067" spans="1:26">
      <c r="A1067">
        <v>24782</v>
      </c>
      <c r="B1067" s="1">
        <v>40439.4375</v>
      </c>
      <c r="C1067" s="1">
        <f t="shared" si="204"/>
        <v>40179</v>
      </c>
      <c r="D1067" s="4">
        <f t="shared" si="205"/>
        <v>0.71388888888888891</v>
      </c>
      <c r="E1067" s="3">
        <f t="shared" si="206"/>
        <v>2010</v>
      </c>
      <c r="F1067" s="3">
        <f t="shared" si="207"/>
        <v>9</v>
      </c>
      <c r="G1067" s="3">
        <f t="shared" si="208"/>
        <v>18</v>
      </c>
      <c r="H1067" s="3">
        <f t="shared" si="209"/>
        <v>10</v>
      </c>
      <c r="I1067" s="3">
        <f t="shared" si="210"/>
        <v>30</v>
      </c>
      <c r="J1067" s="3">
        <f t="shared" si="211"/>
        <v>7</v>
      </c>
      <c r="K1067" s="3" t="str">
        <f>IF(AND(D1067&gt;='Season Lookup'!$D$15,D1067&lt;'Season Lookup'!$D$16),"Spring",IF(AND(D1067&gt;='Season Lookup'!$D$16,D1067&lt;'Season Lookup'!$D$17),"Summer",IF(AND(D1067&gt;='Season Lookup'!$D$17,D1067&lt;'Season Lookup'!$D$18),"Fall",IF(OR(D1067&gt;='Season Lookup'!$D$18,D1067&lt;'Season Lookup'!$D$15),"Winter"))))</f>
        <v>Summer</v>
      </c>
      <c r="L1067" s="3" t="str">
        <f>VLOOKUP(F1067,'Season Lookup'!$A$1:$B$13,2,0)</f>
        <v>Fall</v>
      </c>
      <c r="M1067" t="s">
        <v>31</v>
      </c>
      <c r="N1067" t="s">
        <v>13</v>
      </c>
      <c r="O1067" t="s">
        <v>13</v>
      </c>
      <c r="P1067" t="str">
        <f t="shared" si="212"/>
        <v>Yes</v>
      </c>
      <c r="Q1067" t="str">
        <f t="shared" si="213"/>
        <v>No</v>
      </c>
      <c r="R1067" t="str">
        <f t="shared" si="214"/>
        <v>No</v>
      </c>
      <c r="T1067" t="s">
        <v>342</v>
      </c>
      <c r="U1067" t="s">
        <v>105</v>
      </c>
      <c r="V1067" t="str">
        <f t="shared" si="215"/>
        <v>Intersection</v>
      </c>
      <c r="W1067" t="s">
        <v>725</v>
      </c>
      <c r="X1067">
        <v>42.369317000000002</v>
      </c>
      <c r="Y1067">
        <v>-71.101021000000003</v>
      </c>
      <c r="Z1067" t="s">
        <v>344</v>
      </c>
    </row>
    <row r="1068" spans="1:26">
      <c r="A1068">
        <v>24783</v>
      </c>
      <c r="B1068" s="1">
        <v>40439.59375</v>
      </c>
      <c r="C1068" s="1">
        <f t="shared" si="204"/>
        <v>40179</v>
      </c>
      <c r="D1068" s="4">
        <f t="shared" si="205"/>
        <v>0.71388888888888891</v>
      </c>
      <c r="E1068" s="3">
        <f t="shared" si="206"/>
        <v>2010</v>
      </c>
      <c r="F1068" s="3">
        <f t="shared" si="207"/>
        <v>9</v>
      </c>
      <c r="G1068" s="3">
        <f t="shared" si="208"/>
        <v>18</v>
      </c>
      <c r="H1068" s="3">
        <f t="shared" si="209"/>
        <v>14</v>
      </c>
      <c r="I1068" s="3">
        <f t="shared" si="210"/>
        <v>15</v>
      </c>
      <c r="J1068" s="3">
        <f t="shared" si="211"/>
        <v>7</v>
      </c>
      <c r="K1068" s="3" t="str">
        <f>IF(AND(D1068&gt;='Season Lookup'!$D$15,D1068&lt;'Season Lookup'!$D$16),"Spring",IF(AND(D1068&gt;='Season Lookup'!$D$16,D1068&lt;'Season Lookup'!$D$17),"Summer",IF(AND(D1068&gt;='Season Lookup'!$D$17,D1068&lt;'Season Lookup'!$D$18),"Fall",IF(OR(D1068&gt;='Season Lookup'!$D$18,D1068&lt;'Season Lookup'!$D$15),"Winter"))))</f>
        <v>Summer</v>
      </c>
      <c r="L1068" s="3" t="str">
        <f>VLOOKUP(F1068,'Season Lookup'!$A$1:$B$13,2,0)</f>
        <v>Fall</v>
      </c>
      <c r="M1068" t="s">
        <v>31</v>
      </c>
      <c r="N1068" t="s">
        <v>13</v>
      </c>
      <c r="O1068" t="s">
        <v>13</v>
      </c>
      <c r="P1068" t="str">
        <f t="shared" si="212"/>
        <v>Yes</v>
      </c>
      <c r="Q1068" t="str">
        <f t="shared" si="213"/>
        <v>No</v>
      </c>
      <c r="R1068" t="str">
        <f t="shared" si="214"/>
        <v>No</v>
      </c>
      <c r="T1068" t="s">
        <v>198</v>
      </c>
      <c r="U1068" t="s">
        <v>935</v>
      </c>
      <c r="V1068" t="str">
        <f t="shared" si="215"/>
        <v>Intersection</v>
      </c>
      <c r="W1068" t="s">
        <v>1887</v>
      </c>
      <c r="X1068">
        <v>42.386721000000001</v>
      </c>
      <c r="Y1068">
        <v>-71.141009999999994</v>
      </c>
      <c r="Z1068" t="s">
        <v>1888</v>
      </c>
    </row>
    <row r="1069" spans="1:26">
      <c r="A1069">
        <v>24791</v>
      </c>
      <c r="B1069" s="1">
        <v>40439.881944444445</v>
      </c>
      <c r="C1069" s="1">
        <f t="shared" si="204"/>
        <v>40179</v>
      </c>
      <c r="D1069" s="4">
        <f t="shared" si="205"/>
        <v>0.71388888888888891</v>
      </c>
      <c r="E1069" s="3">
        <f t="shared" si="206"/>
        <v>2010</v>
      </c>
      <c r="F1069" s="3">
        <f t="shared" si="207"/>
        <v>9</v>
      </c>
      <c r="G1069" s="3">
        <f t="shared" si="208"/>
        <v>18</v>
      </c>
      <c r="H1069" s="3">
        <f t="shared" si="209"/>
        <v>21</v>
      </c>
      <c r="I1069" s="3">
        <f t="shared" si="210"/>
        <v>10</v>
      </c>
      <c r="J1069" s="3">
        <f t="shared" si="211"/>
        <v>7</v>
      </c>
      <c r="K1069" s="3" t="str">
        <f>IF(AND(D1069&gt;='Season Lookup'!$D$15,D1069&lt;'Season Lookup'!$D$16),"Spring",IF(AND(D1069&gt;='Season Lookup'!$D$16,D1069&lt;'Season Lookup'!$D$17),"Summer",IF(AND(D1069&gt;='Season Lookup'!$D$17,D1069&lt;'Season Lookup'!$D$18),"Fall",IF(OR(D1069&gt;='Season Lookup'!$D$18,D1069&lt;'Season Lookup'!$D$15),"Winter"))))</f>
        <v>Summer</v>
      </c>
      <c r="L1069" s="3" t="str">
        <f>VLOOKUP(F1069,'Season Lookup'!$A$1:$B$13,2,0)</f>
        <v>Fall</v>
      </c>
      <c r="M1069" t="s">
        <v>31</v>
      </c>
      <c r="N1069" t="s">
        <v>13</v>
      </c>
      <c r="O1069" t="s">
        <v>13</v>
      </c>
      <c r="P1069" t="str">
        <f t="shared" si="212"/>
        <v>Yes</v>
      </c>
      <c r="Q1069" t="str">
        <f t="shared" si="213"/>
        <v>No</v>
      </c>
      <c r="R1069" t="str">
        <f t="shared" si="214"/>
        <v>No</v>
      </c>
      <c r="S1069">
        <v>55</v>
      </c>
      <c r="T1069" t="s">
        <v>316</v>
      </c>
      <c r="V1069" t="str">
        <f t="shared" si="215"/>
        <v>Non Intersection</v>
      </c>
      <c r="W1069" t="s">
        <v>1889</v>
      </c>
      <c r="X1069">
        <v>42.364857000000001</v>
      </c>
      <c r="Y1069">
        <v>-71.100491000000005</v>
      </c>
      <c r="Z1069" t="s">
        <v>1890</v>
      </c>
    </row>
    <row r="1070" spans="1:26">
      <c r="A1070">
        <v>24849</v>
      </c>
      <c r="B1070" s="1">
        <v>40439.850694444445</v>
      </c>
      <c r="C1070" s="1">
        <f t="shared" si="204"/>
        <v>40179</v>
      </c>
      <c r="D1070" s="4">
        <f t="shared" si="205"/>
        <v>0.71388888888888891</v>
      </c>
      <c r="E1070" s="3">
        <f t="shared" si="206"/>
        <v>2010</v>
      </c>
      <c r="F1070" s="3">
        <f t="shared" si="207"/>
        <v>9</v>
      </c>
      <c r="G1070" s="3">
        <f t="shared" si="208"/>
        <v>18</v>
      </c>
      <c r="H1070" s="3">
        <f t="shared" si="209"/>
        <v>20</v>
      </c>
      <c r="I1070" s="3">
        <f t="shared" si="210"/>
        <v>25</v>
      </c>
      <c r="J1070" s="3">
        <f t="shared" si="211"/>
        <v>7</v>
      </c>
      <c r="K1070" s="3" t="str">
        <f>IF(AND(D1070&gt;='Season Lookup'!$D$15,D1070&lt;'Season Lookup'!$D$16),"Spring",IF(AND(D1070&gt;='Season Lookup'!$D$16,D1070&lt;'Season Lookup'!$D$17),"Summer",IF(AND(D1070&gt;='Season Lookup'!$D$17,D1070&lt;'Season Lookup'!$D$18),"Fall",IF(OR(D1070&gt;='Season Lookup'!$D$18,D1070&lt;'Season Lookup'!$D$15),"Winter"))))</f>
        <v>Summer</v>
      </c>
      <c r="L1070" s="3" t="str">
        <f>VLOOKUP(F1070,'Season Lookup'!$A$1:$B$13,2,0)</f>
        <v>Fall</v>
      </c>
      <c r="M1070" t="s">
        <v>31</v>
      </c>
      <c r="N1070" t="s">
        <v>13</v>
      </c>
      <c r="O1070" t="s">
        <v>132</v>
      </c>
      <c r="P1070" t="str">
        <f t="shared" si="212"/>
        <v>Yes</v>
      </c>
      <c r="Q1070" t="str">
        <f t="shared" si="213"/>
        <v>Yes</v>
      </c>
      <c r="R1070" t="str">
        <f t="shared" si="214"/>
        <v>No</v>
      </c>
      <c r="T1070" t="s">
        <v>19</v>
      </c>
      <c r="U1070" t="s">
        <v>189</v>
      </c>
      <c r="V1070" t="str">
        <f t="shared" si="215"/>
        <v>Intersection</v>
      </c>
      <c r="W1070" t="s">
        <v>244</v>
      </c>
      <c r="X1070">
        <v>42.372750000000003</v>
      </c>
      <c r="Y1070">
        <v>-71.093288000000001</v>
      </c>
      <c r="Z1070" t="s">
        <v>245</v>
      </c>
    </row>
    <row r="1071" spans="1:26">
      <c r="A1071">
        <v>24784</v>
      </c>
      <c r="B1071" s="1">
        <v>40440.552083333336</v>
      </c>
      <c r="C1071" s="1">
        <f t="shared" si="204"/>
        <v>40179</v>
      </c>
      <c r="D1071" s="4">
        <f t="shared" si="205"/>
        <v>0.71666666666666667</v>
      </c>
      <c r="E1071" s="3">
        <f t="shared" si="206"/>
        <v>2010</v>
      </c>
      <c r="F1071" s="3">
        <f t="shared" si="207"/>
        <v>9</v>
      </c>
      <c r="G1071" s="3">
        <f t="shared" si="208"/>
        <v>19</v>
      </c>
      <c r="H1071" s="3">
        <f t="shared" si="209"/>
        <v>13</v>
      </c>
      <c r="I1071" s="3">
        <f t="shared" si="210"/>
        <v>15</v>
      </c>
      <c r="J1071" s="3">
        <f t="shared" si="211"/>
        <v>1</v>
      </c>
      <c r="K1071" s="3" t="str">
        <f>IF(AND(D1071&gt;='Season Lookup'!$D$15,D1071&lt;'Season Lookup'!$D$16),"Spring",IF(AND(D1071&gt;='Season Lookup'!$D$16,D1071&lt;'Season Lookup'!$D$17),"Summer",IF(AND(D1071&gt;='Season Lookup'!$D$17,D1071&lt;'Season Lookup'!$D$18),"Fall",IF(OR(D1071&gt;='Season Lookup'!$D$18,D1071&lt;'Season Lookup'!$D$15),"Winter"))))</f>
        <v>Summer</v>
      </c>
      <c r="L1071" s="3" t="str">
        <f>VLOOKUP(F1071,'Season Lookup'!$A$1:$B$13,2,0)</f>
        <v>Fall</v>
      </c>
      <c r="M1071" t="s">
        <v>48</v>
      </c>
      <c r="N1071" t="s">
        <v>13</v>
      </c>
      <c r="O1071" t="s">
        <v>23</v>
      </c>
      <c r="P1071" t="str">
        <f t="shared" si="212"/>
        <v>Yes</v>
      </c>
      <c r="Q1071" t="str">
        <f t="shared" si="213"/>
        <v>No</v>
      </c>
      <c r="R1071" t="str">
        <f t="shared" si="214"/>
        <v>No</v>
      </c>
      <c r="T1071" t="s">
        <v>316</v>
      </c>
      <c r="U1071" t="s">
        <v>745</v>
      </c>
      <c r="V1071" t="str">
        <f t="shared" si="215"/>
        <v>Intersection</v>
      </c>
      <c r="W1071" t="s">
        <v>1891</v>
      </c>
      <c r="X1071">
        <v>42.365231000000001</v>
      </c>
      <c r="Y1071">
        <v>-71.101285000000004</v>
      </c>
      <c r="Z1071" t="s">
        <v>1892</v>
      </c>
    </row>
    <row r="1072" spans="1:26">
      <c r="A1072">
        <v>24792</v>
      </c>
      <c r="B1072" s="1">
        <v>40440.6875</v>
      </c>
      <c r="C1072" s="1">
        <f t="shared" si="204"/>
        <v>40179</v>
      </c>
      <c r="D1072" s="4">
        <f t="shared" si="205"/>
        <v>0.71666666666666667</v>
      </c>
      <c r="E1072" s="3">
        <f t="shared" si="206"/>
        <v>2010</v>
      </c>
      <c r="F1072" s="3">
        <f t="shared" si="207"/>
        <v>9</v>
      </c>
      <c r="G1072" s="3">
        <f t="shared" si="208"/>
        <v>19</v>
      </c>
      <c r="H1072" s="3">
        <f t="shared" si="209"/>
        <v>16</v>
      </c>
      <c r="I1072" s="3">
        <f t="shared" si="210"/>
        <v>30</v>
      </c>
      <c r="J1072" s="3">
        <f t="shared" si="211"/>
        <v>1</v>
      </c>
      <c r="K1072" s="3" t="str">
        <f>IF(AND(D1072&gt;='Season Lookup'!$D$15,D1072&lt;'Season Lookup'!$D$16),"Spring",IF(AND(D1072&gt;='Season Lookup'!$D$16,D1072&lt;'Season Lookup'!$D$17),"Summer",IF(AND(D1072&gt;='Season Lookup'!$D$17,D1072&lt;'Season Lookup'!$D$18),"Fall",IF(OR(D1072&gt;='Season Lookup'!$D$18,D1072&lt;'Season Lookup'!$D$15),"Winter"))))</f>
        <v>Summer</v>
      </c>
      <c r="L1072" s="3" t="str">
        <f>VLOOKUP(F1072,'Season Lookup'!$A$1:$B$13,2,0)</f>
        <v>Fall</v>
      </c>
      <c r="M1072" t="s">
        <v>48</v>
      </c>
      <c r="N1072" t="s">
        <v>13</v>
      </c>
      <c r="O1072" t="s">
        <v>18</v>
      </c>
      <c r="P1072" t="str">
        <f t="shared" si="212"/>
        <v>Yes</v>
      </c>
      <c r="Q1072" t="str">
        <f t="shared" si="213"/>
        <v>No</v>
      </c>
      <c r="R1072" t="str">
        <f t="shared" si="214"/>
        <v>No</v>
      </c>
      <c r="S1072">
        <v>1426</v>
      </c>
      <c r="T1072" t="s">
        <v>14</v>
      </c>
      <c r="V1072" t="str">
        <f t="shared" si="215"/>
        <v>Non Intersection</v>
      </c>
      <c r="W1072" t="s">
        <v>1849</v>
      </c>
      <c r="X1072">
        <v>42.373950000000001</v>
      </c>
      <c r="Y1072">
        <v>-71.119159999999994</v>
      </c>
      <c r="Z1072" t="s">
        <v>1850</v>
      </c>
    </row>
    <row r="1073" spans="1:26">
      <c r="A1073">
        <v>24793</v>
      </c>
      <c r="B1073" s="1">
        <v>40440.914571759262</v>
      </c>
      <c r="C1073" s="1">
        <f t="shared" si="204"/>
        <v>40179</v>
      </c>
      <c r="D1073" s="4">
        <f t="shared" si="205"/>
        <v>0.71666666666666667</v>
      </c>
      <c r="E1073" s="3">
        <f t="shared" si="206"/>
        <v>2010</v>
      </c>
      <c r="F1073" s="3">
        <f t="shared" si="207"/>
        <v>9</v>
      </c>
      <c r="G1073" s="3">
        <f t="shared" si="208"/>
        <v>19</v>
      </c>
      <c r="H1073" s="3">
        <f t="shared" si="209"/>
        <v>21</v>
      </c>
      <c r="I1073" s="3">
        <f t="shared" si="210"/>
        <v>56</v>
      </c>
      <c r="J1073" s="3">
        <f t="shared" si="211"/>
        <v>1</v>
      </c>
      <c r="K1073" s="3" t="str">
        <f>IF(AND(D1073&gt;='Season Lookup'!$D$15,D1073&lt;'Season Lookup'!$D$16),"Spring",IF(AND(D1073&gt;='Season Lookup'!$D$16,D1073&lt;'Season Lookup'!$D$17),"Summer",IF(AND(D1073&gt;='Season Lookup'!$D$17,D1073&lt;'Season Lookup'!$D$18),"Fall",IF(OR(D1073&gt;='Season Lookup'!$D$18,D1073&lt;'Season Lookup'!$D$15),"Winter"))))</f>
        <v>Summer</v>
      </c>
      <c r="L1073" s="3" t="str">
        <f>VLOOKUP(F1073,'Season Lookup'!$A$1:$B$13,2,0)</f>
        <v>Fall</v>
      </c>
      <c r="M1073" t="s">
        <v>48</v>
      </c>
      <c r="N1073" t="s">
        <v>13</v>
      </c>
      <c r="O1073" t="s">
        <v>36</v>
      </c>
      <c r="P1073" t="str">
        <f t="shared" si="212"/>
        <v>Yes</v>
      </c>
      <c r="Q1073" t="str">
        <f t="shared" si="213"/>
        <v>No</v>
      </c>
      <c r="R1073" t="str">
        <f t="shared" si="214"/>
        <v>No</v>
      </c>
      <c r="S1073">
        <v>1</v>
      </c>
      <c r="T1073" t="s">
        <v>162</v>
      </c>
      <c r="V1073" t="str">
        <f t="shared" si="215"/>
        <v>Non Intersection</v>
      </c>
      <c r="W1073" t="s">
        <v>163</v>
      </c>
      <c r="X1073">
        <v>42.371983</v>
      </c>
      <c r="Y1073">
        <v>-71.122510000000005</v>
      </c>
      <c r="Z1073" t="s">
        <v>164</v>
      </c>
    </row>
    <row r="1074" spans="1:26">
      <c r="A1074">
        <v>24794</v>
      </c>
      <c r="B1074" s="1">
        <v>40441.336793981478</v>
      </c>
      <c r="C1074" s="1">
        <f t="shared" si="204"/>
        <v>40179</v>
      </c>
      <c r="D1074" s="4">
        <f t="shared" si="205"/>
        <v>0.71944444444444444</v>
      </c>
      <c r="E1074" s="3">
        <f t="shared" si="206"/>
        <v>2010</v>
      </c>
      <c r="F1074" s="3">
        <f t="shared" si="207"/>
        <v>9</v>
      </c>
      <c r="G1074" s="3">
        <f t="shared" si="208"/>
        <v>20</v>
      </c>
      <c r="H1074" s="3">
        <f t="shared" si="209"/>
        <v>8</v>
      </c>
      <c r="I1074" s="3">
        <f t="shared" si="210"/>
        <v>4</v>
      </c>
      <c r="J1074" s="3">
        <f t="shared" si="211"/>
        <v>2</v>
      </c>
      <c r="K1074" s="3" t="str">
        <f>IF(AND(D1074&gt;='Season Lookup'!$D$15,D1074&lt;'Season Lookup'!$D$16),"Spring",IF(AND(D1074&gt;='Season Lookup'!$D$16,D1074&lt;'Season Lookup'!$D$17),"Summer",IF(AND(D1074&gt;='Season Lookup'!$D$17,D1074&lt;'Season Lookup'!$D$18),"Fall",IF(OR(D1074&gt;='Season Lookup'!$D$18,D1074&lt;'Season Lookup'!$D$15),"Winter"))))</f>
        <v>Summer</v>
      </c>
      <c r="L1074" s="3" t="str">
        <f>VLOOKUP(F1074,'Season Lookup'!$A$1:$B$13,2,0)</f>
        <v>Fall</v>
      </c>
      <c r="M1074" t="s">
        <v>56</v>
      </c>
      <c r="N1074" t="s">
        <v>13</v>
      </c>
      <c r="O1074" t="s">
        <v>132</v>
      </c>
      <c r="P1074" t="str">
        <f t="shared" si="212"/>
        <v>Yes</v>
      </c>
      <c r="Q1074" t="str">
        <f t="shared" si="213"/>
        <v>Yes</v>
      </c>
      <c r="R1074" t="str">
        <f t="shared" si="214"/>
        <v>No</v>
      </c>
      <c r="S1074">
        <v>459</v>
      </c>
      <c r="T1074" t="s">
        <v>105</v>
      </c>
      <c r="V1074" t="str">
        <f t="shared" si="215"/>
        <v>Non Intersection</v>
      </c>
      <c r="W1074" t="s">
        <v>1893</v>
      </c>
      <c r="X1074">
        <v>42.374336</v>
      </c>
      <c r="Y1074">
        <v>-71.111559</v>
      </c>
      <c r="Z1074" t="s">
        <v>1894</v>
      </c>
    </row>
    <row r="1075" spans="1:26">
      <c r="A1075">
        <v>24795</v>
      </c>
      <c r="B1075" s="1">
        <v>40441.576388888891</v>
      </c>
      <c r="C1075" s="1">
        <f t="shared" si="204"/>
        <v>40179</v>
      </c>
      <c r="D1075" s="4">
        <f t="shared" si="205"/>
        <v>0.71944444444444444</v>
      </c>
      <c r="E1075" s="3">
        <f t="shared" si="206"/>
        <v>2010</v>
      </c>
      <c r="F1075" s="3">
        <f t="shared" si="207"/>
        <v>9</v>
      </c>
      <c r="G1075" s="3">
        <f t="shared" si="208"/>
        <v>20</v>
      </c>
      <c r="H1075" s="3">
        <f t="shared" si="209"/>
        <v>13</v>
      </c>
      <c r="I1075" s="3">
        <f t="shared" si="210"/>
        <v>50</v>
      </c>
      <c r="J1075" s="3">
        <f t="shared" si="211"/>
        <v>2</v>
      </c>
      <c r="K1075" s="3" t="str">
        <f>IF(AND(D1075&gt;='Season Lookup'!$D$15,D1075&lt;'Season Lookup'!$D$16),"Spring",IF(AND(D1075&gt;='Season Lookup'!$D$16,D1075&lt;'Season Lookup'!$D$17),"Summer",IF(AND(D1075&gt;='Season Lookup'!$D$17,D1075&lt;'Season Lookup'!$D$18),"Fall",IF(OR(D1075&gt;='Season Lookup'!$D$18,D1075&lt;'Season Lookup'!$D$15),"Winter"))))</f>
        <v>Summer</v>
      </c>
      <c r="L1075" s="3" t="str">
        <f>VLOOKUP(F1075,'Season Lookup'!$A$1:$B$13,2,0)</f>
        <v>Fall</v>
      </c>
      <c r="M1075" t="s">
        <v>56</v>
      </c>
      <c r="N1075" t="s">
        <v>13</v>
      </c>
      <c r="O1075" t="s">
        <v>132</v>
      </c>
      <c r="P1075" t="str">
        <f t="shared" si="212"/>
        <v>Yes</v>
      </c>
      <c r="Q1075" t="str">
        <f t="shared" si="213"/>
        <v>Yes</v>
      </c>
      <c r="R1075" t="str">
        <f t="shared" si="214"/>
        <v>No</v>
      </c>
      <c r="T1075" t="s">
        <v>105</v>
      </c>
      <c r="U1075" t="s">
        <v>335</v>
      </c>
      <c r="V1075" t="str">
        <f t="shared" si="215"/>
        <v>Intersection</v>
      </c>
      <c r="W1075" t="s">
        <v>336</v>
      </c>
      <c r="X1075">
        <v>42.373832999999998</v>
      </c>
      <c r="Y1075">
        <v>-71.112443999999996</v>
      </c>
      <c r="Z1075" t="s">
        <v>337</v>
      </c>
    </row>
    <row r="1076" spans="1:26">
      <c r="A1076">
        <v>24796</v>
      </c>
      <c r="B1076" s="1">
        <v>40441.604155092595</v>
      </c>
      <c r="C1076" s="1">
        <f t="shared" si="204"/>
        <v>40179</v>
      </c>
      <c r="D1076" s="4">
        <f t="shared" si="205"/>
        <v>0.71944444444444444</v>
      </c>
      <c r="E1076" s="3">
        <f t="shared" si="206"/>
        <v>2010</v>
      </c>
      <c r="F1076" s="3">
        <f t="shared" si="207"/>
        <v>9</v>
      </c>
      <c r="G1076" s="3">
        <f t="shared" si="208"/>
        <v>20</v>
      </c>
      <c r="H1076" s="3">
        <f t="shared" si="209"/>
        <v>14</v>
      </c>
      <c r="I1076" s="3">
        <f t="shared" si="210"/>
        <v>29</v>
      </c>
      <c r="J1076" s="3">
        <f t="shared" si="211"/>
        <v>2</v>
      </c>
      <c r="K1076" s="3" t="str">
        <f>IF(AND(D1076&gt;='Season Lookup'!$D$15,D1076&lt;'Season Lookup'!$D$16),"Spring",IF(AND(D1076&gt;='Season Lookup'!$D$16,D1076&lt;'Season Lookup'!$D$17),"Summer",IF(AND(D1076&gt;='Season Lookup'!$D$17,D1076&lt;'Season Lookup'!$D$18),"Fall",IF(OR(D1076&gt;='Season Lookup'!$D$18,D1076&lt;'Season Lookup'!$D$15),"Winter"))))</f>
        <v>Summer</v>
      </c>
      <c r="L1076" s="3" t="str">
        <f>VLOOKUP(F1076,'Season Lookup'!$A$1:$B$13,2,0)</f>
        <v>Fall</v>
      </c>
      <c r="M1076" t="s">
        <v>56</v>
      </c>
      <c r="N1076" t="s">
        <v>13</v>
      </c>
      <c r="O1076" t="s">
        <v>13</v>
      </c>
      <c r="P1076" t="str">
        <f t="shared" si="212"/>
        <v>Yes</v>
      </c>
      <c r="Q1076" t="str">
        <f t="shared" si="213"/>
        <v>No</v>
      </c>
      <c r="R1076" t="str">
        <f t="shared" si="214"/>
        <v>No</v>
      </c>
      <c r="S1076">
        <v>127</v>
      </c>
      <c r="T1076" t="s">
        <v>14</v>
      </c>
      <c r="U1076" t="s">
        <v>202</v>
      </c>
      <c r="V1076" t="str">
        <f t="shared" si="215"/>
        <v>Non Intersection</v>
      </c>
      <c r="W1076" t="s">
        <v>1895</v>
      </c>
      <c r="X1076">
        <v>42.360290999999997</v>
      </c>
      <c r="Y1076">
        <v>-71.094043999999997</v>
      </c>
      <c r="Z1076" t="s">
        <v>1896</v>
      </c>
    </row>
    <row r="1077" spans="1:26">
      <c r="A1077">
        <v>24797</v>
      </c>
      <c r="B1077" s="1">
        <v>40441.256944444445</v>
      </c>
      <c r="C1077" s="1">
        <f t="shared" si="204"/>
        <v>40179</v>
      </c>
      <c r="D1077" s="4">
        <f t="shared" si="205"/>
        <v>0.71944444444444444</v>
      </c>
      <c r="E1077" s="3">
        <f t="shared" si="206"/>
        <v>2010</v>
      </c>
      <c r="F1077" s="3">
        <f t="shared" si="207"/>
        <v>9</v>
      </c>
      <c r="G1077" s="3">
        <f t="shared" si="208"/>
        <v>20</v>
      </c>
      <c r="H1077" s="3">
        <f t="shared" si="209"/>
        <v>6</v>
      </c>
      <c r="I1077" s="3">
        <f t="shared" si="210"/>
        <v>10</v>
      </c>
      <c r="J1077" s="3">
        <f t="shared" si="211"/>
        <v>2</v>
      </c>
      <c r="K1077" s="3" t="str">
        <f>IF(AND(D1077&gt;='Season Lookup'!$D$15,D1077&lt;'Season Lookup'!$D$16),"Spring",IF(AND(D1077&gt;='Season Lookup'!$D$16,D1077&lt;'Season Lookup'!$D$17),"Summer",IF(AND(D1077&gt;='Season Lookup'!$D$17,D1077&lt;'Season Lookup'!$D$18),"Fall",IF(OR(D1077&gt;='Season Lookup'!$D$18,D1077&lt;'Season Lookup'!$D$15),"Winter"))))</f>
        <v>Summer</v>
      </c>
      <c r="L1077" s="3" t="str">
        <f>VLOOKUP(F1077,'Season Lookup'!$A$1:$B$13,2,0)</f>
        <v>Fall</v>
      </c>
      <c r="M1077" t="s">
        <v>56</v>
      </c>
      <c r="N1077" t="s">
        <v>13</v>
      </c>
      <c r="O1077" t="s">
        <v>13</v>
      </c>
      <c r="P1077" t="str">
        <f t="shared" si="212"/>
        <v>Yes</v>
      </c>
      <c r="Q1077" t="str">
        <f t="shared" si="213"/>
        <v>No</v>
      </c>
      <c r="R1077" t="str">
        <f t="shared" si="214"/>
        <v>No</v>
      </c>
      <c r="T1077" t="s">
        <v>142</v>
      </c>
      <c r="U1077" t="s">
        <v>710</v>
      </c>
      <c r="V1077" t="str">
        <f t="shared" si="215"/>
        <v>Intersection</v>
      </c>
      <c r="W1077" t="s">
        <v>1897</v>
      </c>
      <c r="X1077">
        <v>42.378687999999997</v>
      </c>
      <c r="Y1077">
        <v>-71.147302999999994</v>
      </c>
      <c r="Z1077" t="s">
        <v>1898</v>
      </c>
    </row>
    <row r="1078" spans="1:26">
      <c r="A1078">
        <v>24798</v>
      </c>
      <c r="B1078" s="1">
        <v>40441.680543981478</v>
      </c>
      <c r="C1078" s="1">
        <f t="shared" si="204"/>
        <v>40179</v>
      </c>
      <c r="D1078" s="4">
        <f t="shared" si="205"/>
        <v>0.71944444444444444</v>
      </c>
      <c r="E1078" s="3">
        <f t="shared" si="206"/>
        <v>2010</v>
      </c>
      <c r="F1078" s="3">
        <f t="shared" si="207"/>
        <v>9</v>
      </c>
      <c r="G1078" s="3">
        <f t="shared" si="208"/>
        <v>20</v>
      </c>
      <c r="H1078" s="3">
        <f t="shared" si="209"/>
        <v>16</v>
      </c>
      <c r="I1078" s="3">
        <f t="shared" si="210"/>
        <v>19</v>
      </c>
      <c r="J1078" s="3">
        <f t="shared" si="211"/>
        <v>2</v>
      </c>
      <c r="K1078" s="3" t="str">
        <f>IF(AND(D1078&gt;='Season Lookup'!$D$15,D1078&lt;'Season Lookup'!$D$16),"Spring",IF(AND(D1078&gt;='Season Lookup'!$D$16,D1078&lt;'Season Lookup'!$D$17),"Summer",IF(AND(D1078&gt;='Season Lookup'!$D$17,D1078&lt;'Season Lookup'!$D$18),"Fall",IF(OR(D1078&gt;='Season Lookup'!$D$18,D1078&lt;'Season Lookup'!$D$15),"Winter"))))</f>
        <v>Summer</v>
      </c>
      <c r="L1078" s="3" t="str">
        <f>VLOOKUP(F1078,'Season Lookup'!$A$1:$B$13,2,0)</f>
        <v>Fall</v>
      </c>
      <c r="M1078" t="s">
        <v>56</v>
      </c>
      <c r="N1078" t="s">
        <v>13</v>
      </c>
      <c r="O1078" t="s">
        <v>23</v>
      </c>
      <c r="P1078" t="str">
        <f t="shared" si="212"/>
        <v>Yes</v>
      </c>
      <c r="Q1078" t="str">
        <f t="shared" si="213"/>
        <v>No</v>
      </c>
      <c r="R1078" t="str">
        <f t="shared" si="214"/>
        <v>No</v>
      </c>
      <c r="S1078">
        <v>173</v>
      </c>
      <c r="T1078" t="s">
        <v>186</v>
      </c>
      <c r="V1078" t="str">
        <f t="shared" si="215"/>
        <v>Non Intersection</v>
      </c>
      <c r="W1078" t="s">
        <v>1899</v>
      </c>
      <c r="X1078">
        <v>42.382156999999999</v>
      </c>
      <c r="Y1078">
        <v>-71.130364999999998</v>
      </c>
      <c r="Z1078" t="s">
        <v>1900</v>
      </c>
    </row>
    <row r="1079" spans="1:26">
      <c r="A1079">
        <v>24799</v>
      </c>
      <c r="B1079" s="1">
        <v>40442.470127314817</v>
      </c>
      <c r="C1079" s="1">
        <f t="shared" si="204"/>
        <v>40179</v>
      </c>
      <c r="D1079" s="4">
        <f t="shared" si="205"/>
        <v>0.72222222222222221</v>
      </c>
      <c r="E1079" s="3">
        <f t="shared" si="206"/>
        <v>2010</v>
      </c>
      <c r="F1079" s="3">
        <f t="shared" si="207"/>
        <v>9</v>
      </c>
      <c r="G1079" s="3">
        <f t="shared" si="208"/>
        <v>21</v>
      </c>
      <c r="H1079" s="3">
        <f t="shared" si="209"/>
        <v>11</v>
      </c>
      <c r="I1079" s="3">
        <f t="shared" si="210"/>
        <v>16</v>
      </c>
      <c r="J1079" s="3">
        <f t="shared" si="211"/>
        <v>3</v>
      </c>
      <c r="K1079" s="3" t="str">
        <f>IF(AND(D1079&gt;='Season Lookup'!$D$15,D1079&lt;'Season Lookup'!$D$16),"Spring",IF(AND(D1079&gt;='Season Lookup'!$D$16,D1079&lt;'Season Lookup'!$D$17),"Summer",IF(AND(D1079&gt;='Season Lookup'!$D$17,D1079&lt;'Season Lookup'!$D$18),"Fall",IF(OR(D1079&gt;='Season Lookup'!$D$18,D1079&lt;'Season Lookup'!$D$15),"Winter"))))</f>
        <v>Summer</v>
      </c>
      <c r="L1079" s="3" t="str">
        <f>VLOOKUP(F1079,'Season Lookup'!$A$1:$B$13,2,0)</f>
        <v>Fall</v>
      </c>
      <c r="M1079" t="s">
        <v>73</v>
      </c>
      <c r="N1079" t="s">
        <v>13</v>
      </c>
      <c r="O1079" t="s">
        <v>13</v>
      </c>
      <c r="P1079" t="str">
        <f t="shared" si="212"/>
        <v>Yes</v>
      </c>
      <c r="Q1079" t="str">
        <f t="shared" si="213"/>
        <v>No</v>
      </c>
      <c r="R1079" t="str">
        <f t="shared" si="214"/>
        <v>No</v>
      </c>
      <c r="T1079" t="s">
        <v>37</v>
      </c>
      <c r="U1079" t="s">
        <v>312</v>
      </c>
      <c r="V1079" t="str">
        <f t="shared" si="215"/>
        <v>Intersection</v>
      </c>
      <c r="W1079" t="s">
        <v>313</v>
      </c>
      <c r="X1079">
        <v>42.363987000000002</v>
      </c>
      <c r="Y1079">
        <v>-71.105711999999997</v>
      </c>
      <c r="Z1079" t="s">
        <v>314</v>
      </c>
    </row>
    <row r="1080" spans="1:26">
      <c r="A1080">
        <v>24800</v>
      </c>
      <c r="B1080" s="1">
        <v>40442.684710648151</v>
      </c>
      <c r="C1080" s="1">
        <f t="shared" si="204"/>
        <v>40179</v>
      </c>
      <c r="D1080" s="4">
        <f t="shared" si="205"/>
        <v>0.72222222222222221</v>
      </c>
      <c r="E1080" s="3">
        <f t="shared" si="206"/>
        <v>2010</v>
      </c>
      <c r="F1080" s="3">
        <f t="shared" si="207"/>
        <v>9</v>
      </c>
      <c r="G1080" s="3">
        <f t="shared" si="208"/>
        <v>21</v>
      </c>
      <c r="H1080" s="3">
        <f t="shared" si="209"/>
        <v>16</v>
      </c>
      <c r="I1080" s="3">
        <f t="shared" si="210"/>
        <v>25</v>
      </c>
      <c r="J1080" s="3">
        <f t="shared" si="211"/>
        <v>3</v>
      </c>
      <c r="K1080" s="3" t="str">
        <f>IF(AND(D1080&gt;='Season Lookup'!$D$15,D1080&lt;'Season Lookup'!$D$16),"Spring",IF(AND(D1080&gt;='Season Lookup'!$D$16,D1080&lt;'Season Lookup'!$D$17),"Summer",IF(AND(D1080&gt;='Season Lookup'!$D$17,D1080&lt;'Season Lookup'!$D$18),"Fall",IF(OR(D1080&gt;='Season Lookup'!$D$18,D1080&lt;'Season Lookup'!$D$15),"Winter"))))</f>
        <v>Summer</v>
      </c>
      <c r="L1080" s="3" t="str">
        <f>VLOOKUP(F1080,'Season Lookup'!$A$1:$B$13,2,0)</f>
        <v>Fall</v>
      </c>
      <c r="M1080" t="s">
        <v>73</v>
      </c>
      <c r="N1080" t="s">
        <v>13</v>
      </c>
      <c r="O1080" t="s">
        <v>132</v>
      </c>
      <c r="P1080" t="str">
        <f t="shared" si="212"/>
        <v>Yes</v>
      </c>
      <c r="Q1080" t="str">
        <f t="shared" si="213"/>
        <v>Yes</v>
      </c>
      <c r="R1080" t="str">
        <f t="shared" si="214"/>
        <v>No</v>
      </c>
      <c r="T1080" t="s">
        <v>14</v>
      </c>
      <c r="U1080" t="s">
        <v>119</v>
      </c>
      <c r="V1080" t="str">
        <f t="shared" si="215"/>
        <v>Intersection</v>
      </c>
      <c r="W1080" t="s">
        <v>247</v>
      </c>
      <c r="X1080">
        <v>42.360827999999998</v>
      </c>
      <c r="Y1080">
        <v>-71.096012000000002</v>
      </c>
      <c r="Z1080" t="s">
        <v>248</v>
      </c>
    </row>
    <row r="1081" spans="1:26">
      <c r="A1081">
        <v>24801</v>
      </c>
      <c r="B1081" s="1">
        <v>40442.722210648149</v>
      </c>
      <c r="C1081" s="1">
        <f t="shared" si="204"/>
        <v>40179</v>
      </c>
      <c r="D1081" s="4">
        <f t="shared" si="205"/>
        <v>0.72222222222222221</v>
      </c>
      <c r="E1081" s="3">
        <f t="shared" si="206"/>
        <v>2010</v>
      </c>
      <c r="F1081" s="3">
        <f t="shared" si="207"/>
        <v>9</v>
      </c>
      <c r="G1081" s="3">
        <f t="shared" si="208"/>
        <v>21</v>
      </c>
      <c r="H1081" s="3">
        <f t="shared" si="209"/>
        <v>17</v>
      </c>
      <c r="I1081" s="3">
        <f t="shared" si="210"/>
        <v>19</v>
      </c>
      <c r="J1081" s="3">
        <f t="shared" si="211"/>
        <v>3</v>
      </c>
      <c r="K1081" s="3" t="str">
        <f>IF(AND(D1081&gt;='Season Lookup'!$D$15,D1081&lt;'Season Lookup'!$D$16),"Spring",IF(AND(D1081&gt;='Season Lookup'!$D$16,D1081&lt;'Season Lookup'!$D$17),"Summer",IF(AND(D1081&gt;='Season Lookup'!$D$17,D1081&lt;'Season Lookup'!$D$18),"Fall",IF(OR(D1081&gt;='Season Lookup'!$D$18,D1081&lt;'Season Lookup'!$D$15),"Winter"))))</f>
        <v>Summer</v>
      </c>
      <c r="L1081" s="3" t="str">
        <f>VLOOKUP(F1081,'Season Lookup'!$A$1:$B$13,2,0)</f>
        <v>Fall</v>
      </c>
      <c r="M1081" t="s">
        <v>73</v>
      </c>
      <c r="N1081" t="s">
        <v>13</v>
      </c>
      <c r="O1081" t="s">
        <v>13</v>
      </c>
      <c r="P1081" t="str">
        <f t="shared" si="212"/>
        <v>Yes</v>
      </c>
      <c r="Q1081" t="str">
        <f t="shared" si="213"/>
        <v>No</v>
      </c>
      <c r="R1081" t="str">
        <f t="shared" si="214"/>
        <v>No</v>
      </c>
      <c r="S1081">
        <v>321</v>
      </c>
      <c r="T1081" t="s">
        <v>105</v>
      </c>
      <c r="V1081" t="str">
        <f t="shared" si="215"/>
        <v>Non Intersection</v>
      </c>
      <c r="W1081" t="s">
        <v>1901</v>
      </c>
      <c r="X1081">
        <v>42.369646000000003</v>
      </c>
      <c r="Y1081">
        <v>-71.101146999999997</v>
      </c>
      <c r="Z1081" t="s">
        <v>1902</v>
      </c>
    </row>
    <row r="1082" spans="1:26">
      <c r="A1082">
        <v>24802</v>
      </c>
      <c r="B1082" s="1">
        <v>40442.6875</v>
      </c>
      <c r="C1082" s="1">
        <f t="shared" si="204"/>
        <v>40179</v>
      </c>
      <c r="D1082" s="4">
        <f t="shared" si="205"/>
        <v>0.72222222222222221</v>
      </c>
      <c r="E1082" s="3">
        <f t="shared" si="206"/>
        <v>2010</v>
      </c>
      <c r="F1082" s="3">
        <f t="shared" si="207"/>
        <v>9</v>
      </c>
      <c r="G1082" s="3">
        <f t="shared" si="208"/>
        <v>21</v>
      </c>
      <c r="H1082" s="3">
        <f t="shared" si="209"/>
        <v>16</v>
      </c>
      <c r="I1082" s="3">
        <f t="shared" si="210"/>
        <v>30</v>
      </c>
      <c r="J1082" s="3">
        <f t="shared" si="211"/>
        <v>3</v>
      </c>
      <c r="K1082" s="3" t="str">
        <f>IF(AND(D1082&gt;='Season Lookup'!$D$15,D1082&lt;'Season Lookup'!$D$16),"Spring",IF(AND(D1082&gt;='Season Lookup'!$D$16,D1082&lt;'Season Lookup'!$D$17),"Summer",IF(AND(D1082&gt;='Season Lookup'!$D$17,D1082&lt;'Season Lookup'!$D$18),"Fall",IF(OR(D1082&gt;='Season Lookup'!$D$18,D1082&lt;'Season Lookup'!$D$15),"Winter"))))</f>
        <v>Summer</v>
      </c>
      <c r="L1082" s="3" t="str">
        <f>VLOOKUP(F1082,'Season Lookup'!$A$1:$B$13,2,0)</f>
        <v>Fall</v>
      </c>
      <c r="M1082" t="s">
        <v>73</v>
      </c>
      <c r="N1082" t="s">
        <v>13</v>
      </c>
      <c r="O1082" t="s">
        <v>13</v>
      </c>
      <c r="P1082" t="str">
        <f t="shared" si="212"/>
        <v>Yes</v>
      </c>
      <c r="Q1082" t="str">
        <f t="shared" si="213"/>
        <v>No</v>
      </c>
      <c r="R1082" t="str">
        <f t="shared" si="214"/>
        <v>No</v>
      </c>
      <c r="T1082" t="s">
        <v>186</v>
      </c>
      <c r="U1082" t="s">
        <v>413</v>
      </c>
      <c r="V1082" t="str">
        <f t="shared" si="215"/>
        <v>Intersection</v>
      </c>
      <c r="W1082" t="s">
        <v>859</v>
      </c>
      <c r="X1082">
        <v>42.390112999999999</v>
      </c>
      <c r="Y1082">
        <v>-71.150661999999997</v>
      </c>
      <c r="Z1082" t="s">
        <v>860</v>
      </c>
    </row>
    <row r="1083" spans="1:26">
      <c r="A1083">
        <v>24843</v>
      </c>
      <c r="B1083" s="1">
        <v>40442.4375</v>
      </c>
      <c r="C1083" s="1">
        <f t="shared" si="204"/>
        <v>40179</v>
      </c>
      <c r="D1083" s="4">
        <f t="shared" si="205"/>
        <v>0.72222222222222221</v>
      </c>
      <c r="E1083" s="3">
        <f t="shared" si="206"/>
        <v>2010</v>
      </c>
      <c r="F1083" s="3">
        <f t="shared" si="207"/>
        <v>9</v>
      </c>
      <c r="G1083" s="3">
        <f t="shared" si="208"/>
        <v>21</v>
      </c>
      <c r="H1083" s="3">
        <f t="shared" si="209"/>
        <v>10</v>
      </c>
      <c r="I1083" s="3">
        <f t="shared" si="210"/>
        <v>30</v>
      </c>
      <c r="J1083" s="3">
        <f t="shared" si="211"/>
        <v>3</v>
      </c>
      <c r="K1083" s="3" t="str">
        <f>IF(AND(D1083&gt;='Season Lookup'!$D$15,D1083&lt;'Season Lookup'!$D$16),"Spring",IF(AND(D1083&gt;='Season Lookup'!$D$16,D1083&lt;'Season Lookup'!$D$17),"Summer",IF(AND(D1083&gt;='Season Lookup'!$D$17,D1083&lt;'Season Lookup'!$D$18),"Fall",IF(OR(D1083&gt;='Season Lookup'!$D$18,D1083&lt;'Season Lookup'!$D$15),"Winter"))))</f>
        <v>Summer</v>
      </c>
      <c r="L1083" s="3" t="str">
        <f>VLOOKUP(F1083,'Season Lookup'!$A$1:$B$13,2,0)</f>
        <v>Fall</v>
      </c>
      <c r="M1083" t="s">
        <v>73</v>
      </c>
      <c r="N1083" t="s">
        <v>13</v>
      </c>
      <c r="O1083" t="s">
        <v>13</v>
      </c>
      <c r="P1083" t="str">
        <f t="shared" si="212"/>
        <v>Yes</v>
      </c>
      <c r="Q1083" t="str">
        <f t="shared" si="213"/>
        <v>No</v>
      </c>
      <c r="R1083" t="str">
        <f t="shared" si="214"/>
        <v>No</v>
      </c>
      <c r="S1083">
        <v>725</v>
      </c>
      <c r="T1083" t="s">
        <v>186</v>
      </c>
      <c r="V1083" t="str">
        <f t="shared" si="215"/>
        <v>Non Intersection</v>
      </c>
      <c r="W1083" t="s">
        <v>617</v>
      </c>
      <c r="X1083">
        <v>42.390473999999998</v>
      </c>
      <c r="Y1083">
        <v>-71.152218000000005</v>
      </c>
      <c r="Z1083" t="s">
        <v>618</v>
      </c>
    </row>
    <row r="1084" spans="1:26">
      <c r="A1084">
        <v>24803</v>
      </c>
      <c r="B1084" s="1">
        <v>40443.29582175926</v>
      </c>
      <c r="C1084" s="1">
        <f t="shared" si="204"/>
        <v>40179</v>
      </c>
      <c r="D1084" s="4">
        <f t="shared" si="205"/>
        <v>0.72499999999999998</v>
      </c>
      <c r="E1084" s="3">
        <f t="shared" si="206"/>
        <v>2010</v>
      </c>
      <c r="F1084" s="3">
        <f t="shared" si="207"/>
        <v>9</v>
      </c>
      <c r="G1084" s="3">
        <f t="shared" si="208"/>
        <v>22</v>
      </c>
      <c r="H1084" s="3">
        <f t="shared" si="209"/>
        <v>7</v>
      </c>
      <c r="I1084" s="3">
        <f t="shared" si="210"/>
        <v>5</v>
      </c>
      <c r="J1084" s="3">
        <f t="shared" si="211"/>
        <v>4</v>
      </c>
      <c r="K1084" s="3" t="str">
        <f>IF(AND(D1084&gt;='Season Lookup'!$D$15,D1084&lt;'Season Lookup'!$D$16),"Spring",IF(AND(D1084&gt;='Season Lookup'!$D$16,D1084&lt;'Season Lookup'!$D$17),"Summer",IF(AND(D1084&gt;='Season Lookup'!$D$17,D1084&lt;'Season Lookup'!$D$18),"Fall",IF(OR(D1084&gt;='Season Lookup'!$D$18,D1084&lt;'Season Lookup'!$D$15),"Winter"))))</f>
        <v>Summer</v>
      </c>
      <c r="L1084" s="3" t="str">
        <f>VLOOKUP(F1084,'Season Lookup'!$A$1:$B$13,2,0)</f>
        <v>Fall</v>
      </c>
      <c r="M1084" t="s">
        <v>82</v>
      </c>
      <c r="N1084" t="s">
        <v>13</v>
      </c>
      <c r="O1084" t="s">
        <v>13</v>
      </c>
      <c r="P1084" t="str">
        <f t="shared" si="212"/>
        <v>Yes</v>
      </c>
      <c r="Q1084" t="str">
        <f t="shared" si="213"/>
        <v>No</v>
      </c>
      <c r="R1084" t="str">
        <f t="shared" si="214"/>
        <v>No</v>
      </c>
      <c r="T1084" t="s">
        <v>105</v>
      </c>
      <c r="U1084" t="s">
        <v>342</v>
      </c>
      <c r="V1084" t="str">
        <f t="shared" si="215"/>
        <v>Intersection</v>
      </c>
      <c r="W1084" t="s">
        <v>343</v>
      </c>
      <c r="X1084">
        <v>42.369317000000002</v>
      </c>
      <c r="Y1084">
        <v>-71.101021000000003</v>
      </c>
      <c r="Z1084" t="s">
        <v>344</v>
      </c>
    </row>
    <row r="1085" spans="1:26">
      <c r="A1085">
        <v>24804</v>
      </c>
      <c r="B1085" s="1">
        <v>40443.375</v>
      </c>
      <c r="C1085" s="1">
        <f t="shared" si="204"/>
        <v>40179</v>
      </c>
      <c r="D1085" s="4">
        <f t="shared" si="205"/>
        <v>0.72499999999999998</v>
      </c>
      <c r="E1085" s="3">
        <f t="shared" si="206"/>
        <v>2010</v>
      </c>
      <c r="F1085" s="3">
        <f t="shared" si="207"/>
        <v>9</v>
      </c>
      <c r="G1085" s="3">
        <f t="shared" si="208"/>
        <v>22</v>
      </c>
      <c r="H1085" s="3">
        <f t="shared" si="209"/>
        <v>9</v>
      </c>
      <c r="I1085" s="3">
        <f t="shared" si="210"/>
        <v>0</v>
      </c>
      <c r="J1085" s="3">
        <f t="shared" si="211"/>
        <v>4</v>
      </c>
      <c r="K1085" s="3" t="str">
        <f>IF(AND(D1085&gt;='Season Lookup'!$D$15,D1085&lt;'Season Lookup'!$D$16),"Spring",IF(AND(D1085&gt;='Season Lookup'!$D$16,D1085&lt;'Season Lookup'!$D$17),"Summer",IF(AND(D1085&gt;='Season Lookup'!$D$17,D1085&lt;'Season Lookup'!$D$18),"Fall",IF(OR(D1085&gt;='Season Lookup'!$D$18,D1085&lt;'Season Lookup'!$D$15),"Winter"))))</f>
        <v>Summer</v>
      </c>
      <c r="L1085" s="3" t="str">
        <f>VLOOKUP(F1085,'Season Lookup'!$A$1:$B$13,2,0)</f>
        <v>Fall</v>
      </c>
      <c r="M1085" t="s">
        <v>82</v>
      </c>
      <c r="N1085" t="s">
        <v>13</v>
      </c>
      <c r="O1085" t="s">
        <v>23</v>
      </c>
      <c r="P1085" t="str">
        <f t="shared" si="212"/>
        <v>Yes</v>
      </c>
      <c r="Q1085" t="str">
        <f t="shared" si="213"/>
        <v>No</v>
      </c>
      <c r="R1085" t="str">
        <f t="shared" si="214"/>
        <v>No</v>
      </c>
      <c r="T1085" t="s">
        <v>75</v>
      </c>
      <c r="U1085" t="s">
        <v>1903</v>
      </c>
      <c r="V1085" t="str">
        <f t="shared" si="215"/>
        <v>Intersection</v>
      </c>
      <c r="W1085" t="s">
        <v>1904</v>
      </c>
      <c r="X1085">
        <v>42.371664000000003</v>
      </c>
      <c r="Y1085">
        <v>-71.096164000000002</v>
      </c>
      <c r="Z1085" t="s">
        <v>1905</v>
      </c>
    </row>
    <row r="1086" spans="1:26">
      <c r="A1086">
        <v>24805</v>
      </c>
      <c r="B1086" s="1">
        <v>40443.510405092595</v>
      </c>
      <c r="C1086" s="1">
        <f t="shared" si="204"/>
        <v>40179</v>
      </c>
      <c r="D1086" s="4">
        <f t="shared" si="205"/>
        <v>0.72499999999999998</v>
      </c>
      <c r="E1086" s="3">
        <f t="shared" si="206"/>
        <v>2010</v>
      </c>
      <c r="F1086" s="3">
        <f t="shared" si="207"/>
        <v>9</v>
      </c>
      <c r="G1086" s="3">
        <f t="shared" si="208"/>
        <v>22</v>
      </c>
      <c r="H1086" s="3">
        <f t="shared" si="209"/>
        <v>12</v>
      </c>
      <c r="I1086" s="3">
        <f t="shared" si="210"/>
        <v>14</v>
      </c>
      <c r="J1086" s="3">
        <f t="shared" si="211"/>
        <v>4</v>
      </c>
      <c r="K1086" s="3" t="str">
        <f>IF(AND(D1086&gt;='Season Lookup'!$D$15,D1086&lt;'Season Lookup'!$D$16),"Spring",IF(AND(D1086&gt;='Season Lookup'!$D$16,D1086&lt;'Season Lookup'!$D$17),"Summer",IF(AND(D1086&gt;='Season Lookup'!$D$17,D1086&lt;'Season Lookup'!$D$18),"Fall",IF(OR(D1086&gt;='Season Lookup'!$D$18,D1086&lt;'Season Lookup'!$D$15),"Winter"))))</f>
        <v>Summer</v>
      </c>
      <c r="L1086" s="3" t="str">
        <f>VLOOKUP(F1086,'Season Lookup'!$A$1:$B$13,2,0)</f>
        <v>Fall</v>
      </c>
      <c r="M1086" t="s">
        <v>82</v>
      </c>
      <c r="N1086" t="s">
        <v>13</v>
      </c>
      <c r="O1086" t="s">
        <v>23</v>
      </c>
      <c r="P1086" t="str">
        <f t="shared" si="212"/>
        <v>Yes</v>
      </c>
      <c r="Q1086" t="str">
        <f t="shared" si="213"/>
        <v>No</v>
      </c>
      <c r="R1086" t="str">
        <f t="shared" si="214"/>
        <v>No</v>
      </c>
      <c r="T1086" t="s">
        <v>14</v>
      </c>
      <c r="U1086" t="s">
        <v>354</v>
      </c>
      <c r="V1086" t="str">
        <f t="shared" si="215"/>
        <v>Intersection</v>
      </c>
      <c r="W1086" t="s">
        <v>1234</v>
      </c>
      <c r="X1086">
        <v>42.384872000000001</v>
      </c>
      <c r="Y1086">
        <v>-71.119394</v>
      </c>
      <c r="Z1086" t="s">
        <v>1235</v>
      </c>
    </row>
    <row r="1087" spans="1:26">
      <c r="A1087">
        <v>24806</v>
      </c>
      <c r="B1087" s="1">
        <v>40443.538194444445</v>
      </c>
      <c r="C1087" s="1">
        <f t="shared" si="204"/>
        <v>40179</v>
      </c>
      <c r="D1087" s="4">
        <f t="shared" si="205"/>
        <v>0.72499999999999998</v>
      </c>
      <c r="E1087" s="3">
        <f t="shared" si="206"/>
        <v>2010</v>
      </c>
      <c r="F1087" s="3">
        <f t="shared" si="207"/>
        <v>9</v>
      </c>
      <c r="G1087" s="3">
        <f t="shared" si="208"/>
        <v>22</v>
      </c>
      <c r="H1087" s="3">
        <f t="shared" si="209"/>
        <v>12</v>
      </c>
      <c r="I1087" s="3">
        <f t="shared" si="210"/>
        <v>55</v>
      </c>
      <c r="J1087" s="3">
        <f t="shared" si="211"/>
        <v>4</v>
      </c>
      <c r="K1087" s="3" t="str">
        <f>IF(AND(D1087&gt;='Season Lookup'!$D$15,D1087&lt;'Season Lookup'!$D$16),"Spring",IF(AND(D1087&gt;='Season Lookup'!$D$16,D1087&lt;'Season Lookup'!$D$17),"Summer",IF(AND(D1087&gt;='Season Lookup'!$D$17,D1087&lt;'Season Lookup'!$D$18),"Fall",IF(OR(D1087&gt;='Season Lookup'!$D$18,D1087&lt;'Season Lookup'!$D$15),"Winter"))))</f>
        <v>Summer</v>
      </c>
      <c r="L1087" s="3" t="str">
        <f>VLOOKUP(F1087,'Season Lookup'!$A$1:$B$13,2,0)</f>
        <v>Fall</v>
      </c>
      <c r="M1087" t="s">
        <v>82</v>
      </c>
      <c r="N1087" t="s">
        <v>13</v>
      </c>
      <c r="O1087" t="s">
        <v>13</v>
      </c>
      <c r="P1087" t="str">
        <f t="shared" si="212"/>
        <v>Yes</v>
      </c>
      <c r="Q1087" t="str">
        <f t="shared" si="213"/>
        <v>No</v>
      </c>
      <c r="R1087" t="str">
        <f t="shared" si="214"/>
        <v>No</v>
      </c>
      <c r="T1087" t="s">
        <v>1906</v>
      </c>
      <c r="U1087" t="s">
        <v>14</v>
      </c>
      <c r="V1087" t="str">
        <f t="shared" si="215"/>
        <v>Intersection</v>
      </c>
      <c r="W1087" t="s">
        <v>1907</v>
      </c>
      <c r="X1087">
        <v>42.373105000000002</v>
      </c>
      <c r="Y1087">
        <v>-71.117895000000004</v>
      </c>
      <c r="Z1087" t="s">
        <v>1908</v>
      </c>
    </row>
    <row r="1088" spans="1:26">
      <c r="A1088">
        <v>24807</v>
      </c>
      <c r="B1088" s="1">
        <v>40443.838182870371</v>
      </c>
      <c r="C1088" s="1">
        <f t="shared" si="204"/>
        <v>40179</v>
      </c>
      <c r="D1088" s="4">
        <f t="shared" si="205"/>
        <v>0.72499999999999998</v>
      </c>
      <c r="E1088" s="3">
        <f t="shared" si="206"/>
        <v>2010</v>
      </c>
      <c r="F1088" s="3">
        <f t="shared" si="207"/>
        <v>9</v>
      </c>
      <c r="G1088" s="3">
        <f t="shared" si="208"/>
        <v>22</v>
      </c>
      <c r="H1088" s="3">
        <f t="shared" si="209"/>
        <v>20</v>
      </c>
      <c r="I1088" s="3">
        <f t="shared" si="210"/>
        <v>6</v>
      </c>
      <c r="J1088" s="3">
        <f t="shared" si="211"/>
        <v>4</v>
      </c>
      <c r="K1088" s="3" t="str">
        <f>IF(AND(D1088&gt;='Season Lookup'!$D$15,D1088&lt;'Season Lookup'!$D$16),"Spring",IF(AND(D1088&gt;='Season Lookup'!$D$16,D1088&lt;'Season Lookup'!$D$17),"Summer",IF(AND(D1088&gt;='Season Lookup'!$D$17,D1088&lt;'Season Lookup'!$D$18),"Fall",IF(OR(D1088&gt;='Season Lookup'!$D$18,D1088&lt;'Season Lookup'!$D$15),"Winter"))))</f>
        <v>Summer</v>
      </c>
      <c r="L1088" s="3" t="str">
        <f>VLOOKUP(F1088,'Season Lookup'!$A$1:$B$13,2,0)</f>
        <v>Fall</v>
      </c>
      <c r="M1088" t="s">
        <v>82</v>
      </c>
      <c r="N1088" t="s">
        <v>13</v>
      </c>
      <c r="O1088" t="s">
        <v>13</v>
      </c>
      <c r="P1088" t="str">
        <f t="shared" si="212"/>
        <v>Yes</v>
      </c>
      <c r="Q1088" t="str">
        <f t="shared" si="213"/>
        <v>No</v>
      </c>
      <c r="R1088" t="str">
        <f t="shared" si="214"/>
        <v>No</v>
      </c>
      <c r="S1088">
        <v>92</v>
      </c>
      <c r="T1088" t="s">
        <v>41</v>
      </c>
      <c r="V1088" t="str">
        <f t="shared" si="215"/>
        <v>Non Intersection</v>
      </c>
      <c r="W1088" t="s">
        <v>1909</v>
      </c>
      <c r="X1088">
        <v>42.364122999999999</v>
      </c>
      <c r="Y1088">
        <v>-71.107783999999995</v>
      </c>
      <c r="Z1088" t="s">
        <v>1910</v>
      </c>
    </row>
    <row r="1089" spans="1:26">
      <c r="A1089">
        <v>24816</v>
      </c>
      <c r="B1089" s="1">
        <v>40443.708333333336</v>
      </c>
      <c r="C1089" s="1">
        <f t="shared" si="204"/>
        <v>40179</v>
      </c>
      <c r="D1089" s="4">
        <f t="shared" si="205"/>
        <v>0.72499999999999998</v>
      </c>
      <c r="E1089" s="3">
        <f t="shared" si="206"/>
        <v>2010</v>
      </c>
      <c r="F1089" s="3">
        <f t="shared" si="207"/>
        <v>9</v>
      </c>
      <c r="G1089" s="3">
        <f t="shared" si="208"/>
        <v>22</v>
      </c>
      <c r="H1089" s="3">
        <f t="shared" si="209"/>
        <v>17</v>
      </c>
      <c r="I1089" s="3">
        <f t="shared" si="210"/>
        <v>0</v>
      </c>
      <c r="J1089" s="3">
        <f t="shared" si="211"/>
        <v>4</v>
      </c>
      <c r="K1089" s="3" t="str">
        <f>IF(AND(D1089&gt;='Season Lookup'!$D$15,D1089&lt;'Season Lookup'!$D$16),"Spring",IF(AND(D1089&gt;='Season Lookup'!$D$16,D1089&lt;'Season Lookup'!$D$17),"Summer",IF(AND(D1089&gt;='Season Lookup'!$D$17,D1089&lt;'Season Lookup'!$D$18),"Fall",IF(OR(D1089&gt;='Season Lookup'!$D$18,D1089&lt;'Season Lookup'!$D$15),"Winter"))))</f>
        <v>Summer</v>
      </c>
      <c r="L1089" s="3" t="str">
        <f>VLOOKUP(F1089,'Season Lookup'!$A$1:$B$13,2,0)</f>
        <v>Fall</v>
      </c>
      <c r="M1089" t="s">
        <v>82</v>
      </c>
      <c r="N1089" t="s">
        <v>13</v>
      </c>
      <c r="O1089" t="s">
        <v>13</v>
      </c>
      <c r="P1089" t="str">
        <f t="shared" si="212"/>
        <v>Yes</v>
      </c>
      <c r="Q1089" t="str">
        <f t="shared" si="213"/>
        <v>No</v>
      </c>
      <c r="R1089" t="str">
        <f t="shared" si="214"/>
        <v>No</v>
      </c>
      <c r="T1089" t="s">
        <v>1911</v>
      </c>
      <c r="U1089" t="s">
        <v>66</v>
      </c>
      <c r="V1089" t="str">
        <f t="shared" si="215"/>
        <v>Intersection</v>
      </c>
      <c r="W1089" t="s">
        <v>1912</v>
      </c>
      <c r="X1089">
        <v>42.395722999999997</v>
      </c>
      <c r="Y1089">
        <v>-71.134229000000005</v>
      </c>
      <c r="Z1089" t="s">
        <v>1913</v>
      </c>
    </row>
    <row r="1090" spans="1:26">
      <c r="A1090">
        <v>24871</v>
      </c>
      <c r="B1090" s="1">
        <v>40443.270833333336</v>
      </c>
      <c r="C1090" s="1">
        <f t="shared" si="204"/>
        <v>40179</v>
      </c>
      <c r="D1090" s="4">
        <f t="shared" si="205"/>
        <v>0.72499999999999998</v>
      </c>
      <c r="E1090" s="3">
        <f t="shared" si="206"/>
        <v>2010</v>
      </c>
      <c r="F1090" s="3">
        <f t="shared" si="207"/>
        <v>9</v>
      </c>
      <c r="G1090" s="3">
        <f t="shared" si="208"/>
        <v>22</v>
      </c>
      <c r="H1090" s="3">
        <f t="shared" si="209"/>
        <v>6</v>
      </c>
      <c r="I1090" s="3">
        <f t="shared" si="210"/>
        <v>30</v>
      </c>
      <c r="J1090" s="3">
        <f t="shared" si="211"/>
        <v>4</v>
      </c>
      <c r="K1090" s="3" t="str">
        <f>IF(AND(D1090&gt;='Season Lookup'!$D$15,D1090&lt;'Season Lookup'!$D$16),"Spring",IF(AND(D1090&gt;='Season Lookup'!$D$16,D1090&lt;'Season Lookup'!$D$17),"Summer",IF(AND(D1090&gt;='Season Lookup'!$D$17,D1090&lt;'Season Lookup'!$D$18),"Fall",IF(OR(D1090&gt;='Season Lookup'!$D$18,D1090&lt;'Season Lookup'!$D$15),"Winter"))))</f>
        <v>Summer</v>
      </c>
      <c r="L1090" s="3" t="str">
        <f>VLOOKUP(F1090,'Season Lookup'!$A$1:$B$13,2,0)</f>
        <v>Fall</v>
      </c>
      <c r="M1090" t="s">
        <v>82</v>
      </c>
      <c r="N1090" t="s">
        <v>13</v>
      </c>
      <c r="O1090" t="s">
        <v>23</v>
      </c>
      <c r="P1090" t="str">
        <f t="shared" si="212"/>
        <v>Yes</v>
      </c>
      <c r="Q1090" t="str">
        <f t="shared" si="213"/>
        <v>No</v>
      </c>
      <c r="R1090" t="str">
        <f t="shared" si="214"/>
        <v>No</v>
      </c>
      <c r="S1090">
        <v>62</v>
      </c>
      <c r="T1090" t="s">
        <v>155</v>
      </c>
      <c r="V1090" t="str">
        <f t="shared" si="215"/>
        <v>Non Intersection</v>
      </c>
      <c r="W1090" t="s">
        <v>1914</v>
      </c>
      <c r="X1090">
        <v>42.388461</v>
      </c>
      <c r="Y1090">
        <v>-71.123216999999997</v>
      </c>
      <c r="Z1090" t="s">
        <v>1915</v>
      </c>
    </row>
    <row r="1091" spans="1:26">
      <c r="A1091">
        <v>24808</v>
      </c>
      <c r="B1091" s="1">
        <v>40444.395833333336</v>
      </c>
      <c r="C1091" s="1">
        <f t="shared" si="204"/>
        <v>40179</v>
      </c>
      <c r="D1091" s="4">
        <f t="shared" si="205"/>
        <v>0.72777777777777775</v>
      </c>
      <c r="E1091" s="3">
        <f t="shared" si="206"/>
        <v>2010</v>
      </c>
      <c r="F1091" s="3">
        <f t="shared" si="207"/>
        <v>9</v>
      </c>
      <c r="G1091" s="3">
        <f t="shared" si="208"/>
        <v>23</v>
      </c>
      <c r="H1091" s="3">
        <f t="shared" si="209"/>
        <v>9</v>
      </c>
      <c r="I1091" s="3">
        <f t="shared" si="210"/>
        <v>30</v>
      </c>
      <c r="J1091" s="3">
        <f t="shared" si="211"/>
        <v>5</v>
      </c>
      <c r="K1091" s="3" t="str">
        <f>IF(AND(D1091&gt;='Season Lookup'!$D$15,D1091&lt;'Season Lookup'!$D$16),"Spring",IF(AND(D1091&gt;='Season Lookup'!$D$16,D1091&lt;'Season Lookup'!$D$17),"Summer",IF(AND(D1091&gt;='Season Lookup'!$D$17,D1091&lt;'Season Lookup'!$D$18),"Fall",IF(OR(D1091&gt;='Season Lookup'!$D$18,D1091&lt;'Season Lookup'!$D$15),"Winter"))))</f>
        <v>Fall</v>
      </c>
      <c r="L1091" s="3" t="str">
        <f>VLOOKUP(F1091,'Season Lookup'!$A$1:$B$13,2,0)</f>
        <v>Fall</v>
      </c>
      <c r="M1091" t="s">
        <v>78</v>
      </c>
      <c r="N1091" t="s">
        <v>13</v>
      </c>
      <c r="O1091" t="s">
        <v>132</v>
      </c>
      <c r="P1091" t="str">
        <f t="shared" si="212"/>
        <v>Yes</v>
      </c>
      <c r="Q1091" t="str">
        <f t="shared" si="213"/>
        <v>Yes</v>
      </c>
      <c r="R1091" t="str">
        <f t="shared" si="214"/>
        <v>No</v>
      </c>
      <c r="T1091" t="s">
        <v>134</v>
      </c>
      <c r="U1091" t="s">
        <v>19</v>
      </c>
      <c r="V1091" t="str">
        <f t="shared" si="215"/>
        <v>Intersection</v>
      </c>
      <c r="W1091" t="s">
        <v>426</v>
      </c>
      <c r="X1091">
        <v>42.375473999999997</v>
      </c>
      <c r="Y1091">
        <v>-71.114321000000004</v>
      </c>
      <c r="Z1091" t="s">
        <v>151</v>
      </c>
    </row>
    <row r="1092" spans="1:26">
      <c r="A1092">
        <v>24809</v>
      </c>
      <c r="B1092" s="1">
        <v>40444.397210648145</v>
      </c>
      <c r="C1092" s="1">
        <f t="shared" si="204"/>
        <v>40179</v>
      </c>
      <c r="D1092" s="4">
        <f t="shared" si="205"/>
        <v>0.72777777777777775</v>
      </c>
      <c r="E1092" s="3">
        <f t="shared" si="206"/>
        <v>2010</v>
      </c>
      <c r="F1092" s="3">
        <f t="shared" si="207"/>
        <v>9</v>
      </c>
      <c r="G1092" s="3">
        <f t="shared" si="208"/>
        <v>23</v>
      </c>
      <c r="H1092" s="3">
        <f t="shared" si="209"/>
        <v>9</v>
      </c>
      <c r="I1092" s="3">
        <f t="shared" si="210"/>
        <v>31</v>
      </c>
      <c r="J1092" s="3">
        <f t="shared" si="211"/>
        <v>5</v>
      </c>
      <c r="K1092" s="3" t="str">
        <f>IF(AND(D1092&gt;='Season Lookup'!$D$15,D1092&lt;'Season Lookup'!$D$16),"Spring",IF(AND(D1092&gt;='Season Lookup'!$D$16,D1092&lt;'Season Lookup'!$D$17),"Summer",IF(AND(D1092&gt;='Season Lookup'!$D$17,D1092&lt;'Season Lookup'!$D$18),"Fall",IF(OR(D1092&gt;='Season Lookup'!$D$18,D1092&lt;'Season Lookup'!$D$15),"Winter"))))</f>
        <v>Fall</v>
      </c>
      <c r="L1092" s="3" t="str">
        <f>VLOOKUP(F1092,'Season Lookup'!$A$1:$B$13,2,0)</f>
        <v>Fall</v>
      </c>
      <c r="M1092" t="s">
        <v>78</v>
      </c>
      <c r="N1092" t="s">
        <v>13</v>
      </c>
      <c r="O1092" t="s">
        <v>132</v>
      </c>
      <c r="P1092" t="str">
        <f t="shared" si="212"/>
        <v>Yes</v>
      </c>
      <c r="Q1092" t="str">
        <f t="shared" si="213"/>
        <v>Yes</v>
      </c>
      <c r="R1092" t="str">
        <f t="shared" si="214"/>
        <v>No</v>
      </c>
      <c r="T1092" t="s">
        <v>326</v>
      </c>
      <c r="U1092" t="s">
        <v>325</v>
      </c>
      <c r="V1092" t="str">
        <f t="shared" si="215"/>
        <v>Intersection</v>
      </c>
      <c r="W1092" t="s">
        <v>1420</v>
      </c>
      <c r="X1092">
        <v>42.371416000000004</v>
      </c>
      <c r="Y1092">
        <v>-71.121105</v>
      </c>
      <c r="Z1092" t="s">
        <v>328</v>
      </c>
    </row>
    <row r="1093" spans="1:26">
      <c r="A1093">
        <v>24810</v>
      </c>
      <c r="B1093" s="1">
        <v>40444.685416666667</v>
      </c>
      <c r="C1093" s="1">
        <f t="shared" si="204"/>
        <v>40179</v>
      </c>
      <c r="D1093" s="4">
        <f t="shared" si="205"/>
        <v>0.72777777777777775</v>
      </c>
      <c r="E1093" s="3">
        <f t="shared" si="206"/>
        <v>2010</v>
      </c>
      <c r="F1093" s="3">
        <f t="shared" si="207"/>
        <v>9</v>
      </c>
      <c r="G1093" s="3">
        <f t="shared" si="208"/>
        <v>23</v>
      </c>
      <c r="H1093" s="3">
        <f t="shared" si="209"/>
        <v>16</v>
      </c>
      <c r="I1093" s="3">
        <f t="shared" si="210"/>
        <v>27</v>
      </c>
      <c r="J1093" s="3">
        <f t="shared" si="211"/>
        <v>5</v>
      </c>
      <c r="K1093" s="3" t="str">
        <f>IF(AND(D1093&gt;='Season Lookup'!$D$15,D1093&lt;'Season Lookup'!$D$16),"Spring",IF(AND(D1093&gt;='Season Lookup'!$D$16,D1093&lt;'Season Lookup'!$D$17),"Summer",IF(AND(D1093&gt;='Season Lookup'!$D$17,D1093&lt;'Season Lookup'!$D$18),"Fall",IF(OR(D1093&gt;='Season Lookup'!$D$18,D1093&lt;'Season Lookup'!$D$15),"Winter"))))</f>
        <v>Fall</v>
      </c>
      <c r="L1093" s="3" t="str">
        <f>VLOOKUP(F1093,'Season Lookup'!$A$1:$B$13,2,0)</f>
        <v>Fall</v>
      </c>
      <c r="M1093" t="s">
        <v>78</v>
      </c>
      <c r="N1093" t="s">
        <v>13</v>
      </c>
      <c r="O1093" t="s">
        <v>152</v>
      </c>
      <c r="P1093" t="str">
        <f t="shared" si="212"/>
        <v>Yes</v>
      </c>
      <c r="Q1093" t="str">
        <f t="shared" si="213"/>
        <v>No</v>
      </c>
      <c r="R1093" t="str">
        <f t="shared" si="214"/>
        <v>Yes</v>
      </c>
      <c r="T1093" t="s">
        <v>14</v>
      </c>
      <c r="U1093" t="s">
        <v>1916</v>
      </c>
      <c r="V1093" t="str">
        <f t="shared" si="215"/>
        <v>Intersection</v>
      </c>
      <c r="W1093" t="s">
        <v>1917</v>
      </c>
      <c r="X1093">
        <v>42.391157999999997</v>
      </c>
      <c r="Y1093">
        <v>-71.122801999999993</v>
      </c>
      <c r="Z1093" t="s">
        <v>1918</v>
      </c>
    </row>
    <row r="1094" spans="1:26">
      <c r="A1094">
        <v>24811</v>
      </c>
      <c r="B1094" s="1">
        <v>40444.712500000001</v>
      </c>
      <c r="C1094" s="1">
        <f t="shared" si="204"/>
        <v>40179</v>
      </c>
      <c r="D1094" s="4">
        <f t="shared" si="205"/>
        <v>0.72777777777777775</v>
      </c>
      <c r="E1094" s="3">
        <f t="shared" si="206"/>
        <v>2010</v>
      </c>
      <c r="F1094" s="3">
        <f t="shared" si="207"/>
        <v>9</v>
      </c>
      <c r="G1094" s="3">
        <f t="shared" si="208"/>
        <v>23</v>
      </c>
      <c r="H1094" s="3">
        <f t="shared" si="209"/>
        <v>17</v>
      </c>
      <c r="I1094" s="3">
        <f t="shared" si="210"/>
        <v>6</v>
      </c>
      <c r="J1094" s="3">
        <f t="shared" si="211"/>
        <v>5</v>
      </c>
      <c r="K1094" s="3" t="str">
        <f>IF(AND(D1094&gt;='Season Lookup'!$D$15,D1094&lt;'Season Lookup'!$D$16),"Spring",IF(AND(D1094&gt;='Season Lookup'!$D$16,D1094&lt;'Season Lookup'!$D$17),"Summer",IF(AND(D1094&gt;='Season Lookup'!$D$17,D1094&lt;'Season Lookup'!$D$18),"Fall",IF(OR(D1094&gt;='Season Lookup'!$D$18,D1094&lt;'Season Lookup'!$D$15),"Winter"))))</f>
        <v>Fall</v>
      </c>
      <c r="L1094" s="3" t="str">
        <f>VLOOKUP(F1094,'Season Lookup'!$A$1:$B$13,2,0)</f>
        <v>Fall</v>
      </c>
      <c r="M1094" t="s">
        <v>78</v>
      </c>
      <c r="N1094" t="s">
        <v>13</v>
      </c>
      <c r="O1094" t="s">
        <v>152</v>
      </c>
      <c r="P1094" t="str">
        <f t="shared" si="212"/>
        <v>Yes</v>
      </c>
      <c r="Q1094" t="str">
        <f t="shared" si="213"/>
        <v>No</v>
      </c>
      <c r="R1094" t="str">
        <f t="shared" si="214"/>
        <v>Yes</v>
      </c>
      <c r="T1094" t="s">
        <v>1024</v>
      </c>
      <c r="U1094" t="s">
        <v>192</v>
      </c>
      <c r="V1094" t="str">
        <f t="shared" si="215"/>
        <v>Intersection</v>
      </c>
      <c r="W1094" t="s">
        <v>1919</v>
      </c>
      <c r="X1094">
        <v>42.366802999999997</v>
      </c>
      <c r="Y1094">
        <v>-71.110417999999996</v>
      </c>
      <c r="Z1094" t="s">
        <v>1920</v>
      </c>
    </row>
    <row r="1095" spans="1:26">
      <c r="A1095">
        <v>24812</v>
      </c>
      <c r="B1095" s="1">
        <v>40444.75</v>
      </c>
      <c r="C1095" s="1">
        <f t="shared" si="204"/>
        <v>40179</v>
      </c>
      <c r="D1095" s="4">
        <f t="shared" si="205"/>
        <v>0.72777777777777775</v>
      </c>
      <c r="E1095" s="3">
        <f t="shared" si="206"/>
        <v>2010</v>
      </c>
      <c r="F1095" s="3">
        <f t="shared" si="207"/>
        <v>9</v>
      </c>
      <c r="G1095" s="3">
        <f t="shared" si="208"/>
        <v>23</v>
      </c>
      <c r="H1095" s="3">
        <f t="shared" si="209"/>
        <v>18</v>
      </c>
      <c r="I1095" s="3">
        <f t="shared" si="210"/>
        <v>0</v>
      </c>
      <c r="J1095" s="3">
        <f t="shared" si="211"/>
        <v>5</v>
      </c>
      <c r="K1095" s="3" t="str">
        <f>IF(AND(D1095&gt;='Season Lookup'!$D$15,D1095&lt;'Season Lookup'!$D$16),"Spring",IF(AND(D1095&gt;='Season Lookup'!$D$16,D1095&lt;'Season Lookup'!$D$17),"Summer",IF(AND(D1095&gt;='Season Lookup'!$D$17,D1095&lt;'Season Lookup'!$D$18),"Fall",IF(OR(D1095&gt;='Season Lookup'!$D$18,D1095&lt;'Season Lookup'!$D$15),"Winter"))))</f>
        <v>Fall</v>
      </c>
      <c r="L1095" s="3" t="str">
        <f>VLOOKUP(F1095,'Season Lookup'!$A$1:$B$13,2,0)</f>
        <v>Fall</v>
      </c>
      <c r="M1095" t="s">
        <v>78</v>
      </c>
      <c r="N1095" t="s">
        <v>13</v>
      </c>
      <c r="O1095" t="s">
        <v>132</v>
      </c>
      <c r="P1095" t="str">
        <f t="shared" si="212"/>
        <v>Yes</v>
      </c>
      <c r="Q1095" t="str">
        <f t="shared" si="213"/>
        <v>Yes</v>
      </c>
      <c r="R1095" t="str">
        <f t="shared" si="214"/>
        <v>No</v>
      </c>
      <c r="T1095" t="s">
        <v>342</v>
      </c>
      <c r="U1095" t="s">
        <v>74</v>
      </c>
      <c r="V1095" t="str">
        <f t="shared" si="215"/>
        <v>Intersection</v>
      </c>
      <c r="W1095" t="s">
        <v>964</v>
      </c>
      <c r="X1095">
        <v>42.372202000000001</v>
      </c>
      <c r="Y1095">
        <v>-71.098974999999996</v>
      </c>
      <c r="Z1095" t="s">
        <v>463</v>
      </c>
    </row>
    <row r="1096" spans="1:26">
      <c r="A1096">
        <v>24813</v>
      </c>
      <c r="B1096" s="1">
        <v>40444.95484953704</v>
      </c>
      <c r="C1096" s="1">
        <f t="shared" si="204"/>
        <v>40179</v>
      </c>
      <c r="D1096" s="4">
        <f t="shared" si="205"/>
        <v>0.72777777777777775</v>
      </c>
      <c r="E1096" s="3">
        <f t="shared" si="206"/>
        <v>2010</v>
      </c>
      <c r="F1096" s="3">
        <f t="shared" si="207"/>
        <v>9</v>
      </c>
      <c r="G1096" s="3">
        <f t="shared" si="208"/>
        <v>23</v>
      </c>
      <c r="H1096" s="3">
        <f t="shared" si="209"/>
        <v>22</v>
      </c>
      <c r="I1096" s="3">
        <f t="shared" si="210"/>
        <v>54</v>
      </c>
      <c r="J1096" s="3">
        <f t="shared" si="211"/>
        <v>5</v>
      </c>
      <c r="K1096" s="3" t="str">
        <f>IF(AND(D1096&gt;='Season Lookup'!$D$15,D1096&lt;'Season Lookup'!$D$16),"Spring",IF(AND(D1096&gt;='Season Lookup'!$D$16,D1096&lt;'Season Lookup'!$D$17),"Summer",IF(AND(D1096&gt;='Season Lookup'!$D$17,D1096&lt;'Season Lookup'!$D$18),"Fall",IF(OR(D1096&gt;='Season Lookup'!$D$18,D1096&lt;'Season Lookup'!$D$15),"Winter"))))</f>
        <v>Fall</v>
      </c>
      <c r="L1096" s="3" t="str">
        <f>VLOOKUP(F1096,'Season Lookup'!$A$1:$B$13,2,0)</f>
        <v>Fall</v>
      </c>
      <c r="M1096" t="s">
        <v>78</v>
      </c>
      <c r="N1096" t="s">
        <v>13</v>
      </c>
      <c r="O1096" t="s">
        <v>23</v>
      </c>
      <c r="P1096" t="str">
        <f t="shared" si="212"/>
        <v>Yes</v>
      </c>
      <c r="Q1096" t="str">
        <f t="shared" si="213"/>
        <v>No</v>
      </c>
      <c r="R1096" t="str">
        <f t="shared" si="214"/>
        <v>No</v>
      </c>
      <c r="S1096">
        <v>178</v>
      </c>
      <c r="T1096" t="s">
        <v>155</v>
      </c>
      <c r="V1096" t="str">
        <f t="shared" si="215"/>
        <v>Non Intersection</v>
      </c>
      <c r="W1096" t="s">
        <v>1921</v>
      </c>
      <c r="X1096">
        <v>42.389257999999998</v>
      </c>
      <c r="Y1096">
        <v>-71.127718999999999</v>
      </c>
      <c r="Z1096" t="s">
        <v>1922</v>
      </c>
    </row>
    <row r="1097" spans="1:26">
      <c r="A1097">
        <v>24817</v>
      </c>
      <c r="B1097" s="1">
        <v>40445.375</v>
      </c>
      <c r="C1097" s="1">
        <f t="shared" si="204"/>
        <v>40179</v>
      </c>
      <c r="D1097" s="4">
        <f t="shared" si="205"/>
        <v>0.73055555555555551</v>
      </c>
      <c r="E1097" s="3">
        <f t="shared" si="206"/>
        <v>2010</v>
      </c>
      <c r="F1097" s="3">
        <f t="shared" si="207"/>
        <v>9</v>
      </c>
      <c r="G1097" s="3">
        <f t="shared" si="208"/>
        <v>24</v>
      </c>
      <c r="H1097" s="3">
        <f t="shared" si="209"/>
        <v>9</v>
      </c>
      <c r="I1097" s="3">
        <f t="shared" si="210"/>
        <v>0</v>
      </c>
      <c r="J1097" s="3">
        <f t="shared" si="211"/>
        <v>6</v>
      </c>
      <c r="K1097" s="3" t="str">
        <f>IF(AND(D1097&gt;='Season Lookup'!$D$15,D1097&lt;'Season Lookup'!$D$16),"Spring",IF(AND(D1097&gt;='Season Lookup'!$D$16,D1097&lt;'Season Lookup'!$D$17),"Summer",IF(AND(D1097&gt;='Season Lookup'!$D$17,D1097&lt;'Season Lookup'!$D$18),"Fall",IF(OR(D1097&gt;='Season Lookup'!$D$18,D1097&lt;'Season Lookup'!$D$15),"Winter"))))</f>
        <v>Fall</v>
      </c>
      <c r="L1097" s="3" t="str">
        <f>VLOOKUP(F1097,'Season Lookup'!$A$1:$B$13,2,0)</f>
        <v>Fall</v>
      </c>
      <c r="M1097" t="s">
        <v>12</v>
      </c>
      <c r="N1097" t="s">
        <v>13</v>
      </c>
      <c r="O1097" t="s">
        <v>132</v>
      </c>
      <c r="P1097" t="str">
        <f t="shared" si="212"/>
        <v>Yes</v>
      </c>
      <c r="Q1097" t="str">
        <f t="shared" si="213"/>
        <v>Yes</v>
      </c>
      <c r="R1097" t="str">
        <f t="shared" si="214"/>
        <v>No</v>
      </c>
      <c r="T1097" t="s">
        <v>74</v>
      </c>
      <c r="U1097" t="s">
        <v>587</v>
      </c>
      <c r="V1097" t="str">
        <f t="shared" si="215"/>
        <v>Intersection</v>
      </c>
      <c r="W1097" t="s">
        <v>1923</v>
      </c>
      <c r="X1097">
        <v>42.366777999999996</v>
      </c>
      <c r="Y1097">
        <v>-71.092369000000005</v>
      </c>
      <c r="Z1097" t="s">
        <v>1924</v>
      </c>
    </row>
    <row r="1098" spans="1:26">
      <c r="A1098">
        <v>24819</v>
      </c>
      <c r="B1098" s="1">
        <v>40445.635405092595</v>
      </c>
      <c r="C1098" s="1">
        <f t="shared" si="204"/>
        <v>40179</v>
      </c>
      <c r="D1098" s="4">
        <f t="shared" si="205"/>
        <v>0.73055555555555551</v>
      </c>
      <c r="E1098" s="3">
        <f t="shared" si="206"/>
        <v>2010</v>
      </c>
      <c r="F1098" s="3">
        <f t="shared" si="207"/>
        <v>9</v>
      </c>
      <c r="G1098" s="3">
        <f t="shared" si="208"/>
        <v>24</v>
      </c>
      <c r="H1098" s="3">
        <f t="shared" si="209"/>
        <v>15</v>
      </c>
      <c r="I1098" s="3">
        <f t="shared" si="210"/>
        <v>14</v>
      </c>
      <c r="J1098" s="3">
        <f t="shared" si="211"/>
        <v>6</v>
      </c>
      <c r="K1098" s="3" t="str">
        <f>IF(AND(D1098&gt;='Season Lookup'!$D$15,D1098&lt;'Season Lookup'!$D$16),"Spring",IF(AND(D1098&gt;='Season Lookup'!$D$16,D1098&lt;'Season Lookup'!$D$17),"Summer",IF(AND(D1098&gt;='Season Lookup'!$D$17,D1098&lt;'Season Lookup'!$D$18),"Fall",IF(OR(D1098&gt;='Season Lookup'!$D$18,D1098&lt;'Season Lookup'!$D$15),"Winter"))))</f>
        <v>Fall</v>
      </c>
      <c r="L1098" s="3" t="str">
        <f>VLOOKUP(F1098,'Season Lookup'!$A$1:$B$13,2,0)</f>
        <v>Fall</v>
      </c>
      <c r="M1098" t="s">
        <v>12</v>
      </c>
      <c r="N1098" t="s">
        <v>13</v>
      </c>
      <c r="O1098" t="s">
        <v>13</v>
      </c>
      <c r="P1098" t="str">
        <f t="shared" si="212"/>
        <v>Yes</v>
      </c>
      <c r="Q1098" t="str">
        <f t="shared" si="213"/>
        <v>No</v>
      </c>
      <c r="R1098" t="str">
        <f t="shared" si="214"/>
        <v>No</v>
      </c>
      <c r="T1098" t="s">
        <v>133</v>
      </c>
      <c r="U1098" t="s">
        <v>14</v>
      </c>
      <c r="V1098" t="str">
        <f t="shared" si="215"/>
        <v>Intersection</v>
      </c>
      <c r="W1098" t="s">
        <v>1925</v>
      </c>
      <c r="X1098">
        <v>42.372546</v>
      </c>
      <c r="Y1098">
        <v>-71.115999000000002</v>
      </c>
      <c r="Z1098" t="s">
        <v>1926</v>
      </c>
    </row>
    <row r="1099" spans="1:26">
      <c r="A1099">
        <v>24820</v>
      </c>
      <c r="B1099" s="1">
        <v>40445.572905092595</v>
      </c>
      <c r="C1099" s="1">
        <f t="shared" si="204"/>
        <v>40179</v>
      </c>
      <c r="D1099" s="4">
        <f t="shared" si="205"/>
        <v>0.73055555555555551</v>
      </c>
      <c r="E1099" s="3">
        <f t="shared" si="206"/>
        <v>2010</v>
      </c>
      <c r="F1099" s="3">
        <f t="shared" si="207"/>
        <v>9</v>
      </c>
      <c r="G1099" s="3">
        <f t="shared" si="208"/>
        <v>24</v>
      </c>
      <c r="H1099" s="3">
        <f t="shared" si="209"/>
        <v>13</v>
      </c>
      <c r="I1099" s="3">
        <f t="shared" si="210"/>
        <v>44</v>
      </c>
      <c r="J1099" s="3">
        <f t="shared" si="211"/>
        <v>6</v>
      </c>
      <c r="K1099" s="3" t="str">
        <f>IF(AND(D1099&gt;='Season Lookup'!$D$15,D1099&lt;'Season Lookup'!$D$16),"Spring",IF(AND(D1099&gt;='Season Lookup'!$D$16,D1099&lt;'Season Lookup'!$D$17),"Summer",IF(AND(D1099&gt;='Season Lookup'!$D$17,D1099&lt;'Season Lookup'!$D$18),"Fall",IF(OR(D1099&gt;='Season Lookup'!$D$18,D1099&lt;'Season Lookup'!$D$15),"Winter"))))</f>
        <v>Fall</v>
      </c>
      <c r="L1099" s="3" t="str">
        <f>VLOOKUP(F1099,'Season Lookup'!$A$1:$B$13,2,0)</f>
        <v>Fall</v>
      </c>
      <c r="M1099" t="s">
        <v>12</v>
      </c>
      <c r="N1099" t="s">
        <v>13</v>
      </c>
      <c r="O1099" t="s">
        <v>132</v>
      </c>
      <c r="P1099" t="str">
        <f t="shared" si="212"/>
        <v>Yes</v>
      </c>
      <c r="Q1099" t="str">
        <f t="shared" si="213"/>
        <v>Yes</v>
      </c>
      <c r="R1099" t="str">
        <f t="shared" si="214"/>
        <v>No</v>
      </c>
      <c r="T1099" t="s">
        <v>198</v>
      </c>
      <c r="U1099" t="s">
        <v>229</v>
      </c>
      <c r="V1099" t="str">
        <f t="shared" si="215"/>
        <v>Intersection</v>
      </c>
      <c r="W1099" t="s">
        <v>1927</v>
      </c>
      <c r="X1099">
        <v>42.371077</v>
      </c>
      <c r="Y1099">
        <v>-71.116118</v>
      </c>
      <c r="Z1099" t="s">
        <v>1928</v>
      </c>
    </row>
    <row r="1100" spans="1:26">
      <c r="A1100">
        <v>24821</v>
      </c>
      <c r="B1100" s="1">
        <v>40445.611805555556</v>
      </c>
      <c r="C1100" s="1">
        <f t="shared" si="204"/>
        <v>40179</v>
      </c>
      <c r="D1100" s="4">
        <f t="shared" si="205"/>
        <v>0.73055555555555551</v>
      </c>
      <c r="E1100" s="3">
        <f t="shared" si="206"/>
        <v>2010</v>
      </c>
      <c r="F1100" s="3">
        <f t="shared" si="207"/>
        <v>9</v>
      </c>
      <c r="G1100" s="3">
        <f t="shared" si="208"/>
        <v>24</v>
      </c>
      <c r="H1100" s="3">
        <f t="shared" si="209"/>
        <v>14</v>
      </c>
      <c r="I1100" s="3">
        <f t="shared" si="210"/>
        <v>41</v>
      </c>
      <c r="J1100" s="3">
        <f t="shared" si="211"/>
        <v>6</v>
      </c>
      <c r="K1100" s="3" t="str">
        <f>IF(AND(D1100&gt;='Season Lookup'!$D$15,D1100&lt;'Season Lookup'!$D$16),"Spring",IF(AND(D1100&gt;='Season Lookup'!$D$16,D1100&lt;'Season Lookup'!$D$17),"Summer",IF(AND(D1100&gt;='Season Lookup'!$D$17,D1100&lt;'Season Lookup'!$D$18),"Fall",IF(OR(D1100&gt;='Season Lookup'!$D$18,D1100&lt;'Season Lookup'!$D$15),"Winter"))))</f>
        <v>Fall</v>
      </c>
      <c r="L1100" s="3" t="str">
        <f>VLOOKUP(F1100,'Season Lookup'!$A$1:$B$13,2,0)</f>
        <v>Fall</v>
      </c>
      <c r="M1100" t="s">
        <v>12</v>
      </c>
      <c r="N1100" t="s">
        <v>13</v>
      </c>
      <c r="O1100" t="s">
        <v>132</v>
      </c>
      <c r="P1100" t="str">
        <f t="shared" si="212"/>
        <v>Yes</v>
      </c>
      <c r="Q1100" t="str">
        <f t="shared" si="213"/>
        <v>Yes</v>
      </c>
      <c r="R1100" t="str">
        <f t="shared" si="214"/>
        <v>No</v>
      </c>
      <c r="S1100">
        <v>686</v>
      </c>
      <c r="T1100" t="s">
        <v>19</v>
      </c>
      <c r="V1100" t="str">
        <f t="shared" si="215"/>
        <v>Non Intersection</v>
      </c>
      <c r="W1100" t="s">
        <v>1929</v>
      </c>
      <c r="X1100">
        <v>42.371962000000003</v>
      </c>
      <c r="Y1100">
        <v>-71.087954999999994</v>
      </c>
      <c r="Z1100" t="s">
        <v>1930</v>
      </c>
    </row>
    <row r="1101" spans="1:26">
      <c r="A1101">
        <v>24822</v>
      </c>
      <c r="B1101" s="1">
        <v>40445.885405092595</v>
      </c>
      <c r="C1101" s="1">
        <f t="shared" ref="C1101:C1162" si="216">EOMONTH(B1101,MONTH(B1101)*-1)+1</f>
        <v>40179</v>
      </c>
      <c r="D1101" s="4">
        <f t="shared" ref="D1101:D1162" si="217">YEARFRAC(C1101,B1101)</f>
        <v>0.73055555555555551</v>
      </c>
      <c r="E1101" s="3">
        <f t="shared" ref="E1101:E1162" si="218">YEAR(B1101)</f>
        <v>2010</v>
      </c>
      <c r="F1101" s="3">
        <f t="shared" ref="F1101:F1162" si="219">MONTH(B1101)</f>
        <v>9</v>
      </c>
      <c r="G1101" s="3">
        <f t="shared" ref="G1101:G1162" si="220">DAY(B1101)</f>
        <v>24</v>
      </c>
      <c r="H1101" s="3">
        <f t="shared" ref="H1101:H1162" si="221">HOUR(B1101)</f>
        <v>21</v>
      </c>
      <c r="I1101" s="3">
        <f t="shared" ref="I1101:I1162" si="222">MINUTE(B1101)</f>
        <v>14</v>
      </c>
      <c r="J1101" s="3">
        <f t="shared" ref="J1101:J1162" si="223">WEEKDAY(B1101,1)</f>
        <v>6</v>
      </c>
      <c r="K1101" s="3" t="str">
        <f>IF(AND(D1101&gt;='Season Lookup'!$D$15,D1101&lt;'Season Lookup'!$D$16),"Spring",IF(AND(D1101&gt;='Season Lookup'!$D$16,D1101&lt;'Season Lookup'!$D$17),"Summer",IF(AND(D1101&gt;='Season Lookup'!$D$17,D1101&lt;'Season Lookup'!$D$18),"Fall",IF(OR(D1101&gt;='Season Lookup'!$D$18,D1101&lt;'Season Lookup'!$D$15),"Winter"))))</f>
        <v>Fall</v>
      </c>
      <c r="L1101" s="3" t="str">
        <f>VLOOKUP(F1101,'Season Lookup'!$A$1:$B$13,2,0)</f>
        <v>Fall</v>
      </c>
      <c r="M1101" t="s">
        <v>12</v>
      </c>
      <c r="N1101" t="s">
        <v>13</v>
      </c>
      <c r="O1101" t="s">
        <v>13</v>
      </c>
      <c r="P1101" t="str">
        <f t="shared" ref="P1101:P1162" si="224">IF(OR(N1101="Auto",O1101="Auto"),"Yes",IF(OR(N1101="Taxi",O1101="Taxi"),"Yes",IF(OR(N1101="Truck",O1101="Truck"),"Yes",IF(OR(N1101="Van",O1101="Van"),"Yes","No"))))</f>
        <v>Yes</v>
      </c>
      <c r="Q1101" t="str">
        <f t="shared" ref="Q1101:Q1162" si="225">IF(OR(N1101="Bicycle",O1101="Bicycle"),"Yes","No")</f>
        <v>No</v>
      </c>
      <c r="R1101" t="str">
        <f t="shared" ref="R1101:R1162" si="226">IF(OR(N1101="Pedestrian",O1101="Pedestrian"),"Yes","No")</f>
        <v>No</v>
      </c>
      <c r="T1101" t="s">
        <v>42</v>
      </c>
      <c r="U1101" t="s">
        <v>178</v>
      </c>
      <c r="V1101" t="str">
        <f t="shared" ref="V1101:V1162" si="227">IF(ISBLANK(S1101),"Intersection","Non Intersection")</f>
        <v>Intersection</v>
      </c>
      <c r="W1101" t="s">
        <v>179</v>
      </c>
      <c r="X1101">
        <v>42.360131000000003</v>
      </c>
      <c r="Y1101">
        <v>-71.112776999999994</v>
      </c>
      <c r="Z1101" t="s">
        <v>180</v>
      </c>
    </row>
    <row r="1102" spans="1:26">
      <c r="A1102">
        <v>24823</v>
      </c>
      <c r="B1102" s="1">
        <v>40445.561111111114</v>
      </c>
      <c r="C1102" s="1">
        <f t="shared" si="216"/>
        <v>40179</v>
      </c>
      <c r="D1102" s="4">
        <f t="shared" si="217"/>
        <v>0.73055555555555551</v>
      </c>
      <c r="E1102" s="3">
        <f t="shared" si="218"/>
        <v>2010</v>
      </c>
      <c r="F1102" s="3">
        <f t="shared" si="219"/>
        <v>9</v>
      </c>
      <c r="G1102" s="3">
        <f t="shared" si="220"/>
        <v>24</v>
      </c>
      <c r="H1102" s="3">
        <f t="shared" si="221"/>
        <v>13</v>
      </c>
      <c r="I1102" s="3">
        <f t="shared" si="222"/>
        <v>28</v>
      </c>
      <c r="J1102" s="3">
        <f t="shared" si="223"/>
        <v>6</v>
      </c>
      <c r="K1102" s="3" t="str">
        <f>IF(AND(D1102&gt;='Season Lookup'!$D$15,D1102&lt;'Season Lookup'!$D$16),"Spring",IF(AND(D1102&gt;='Season Lookup'!$D$16,D1102&lt;'Season Lookup'!$D$17),"Summer",IF(AND(D1102&gt;='Season Lookup'!$D$17,D1102&lt;'Season Lookup'!$D$18),"Fall",IF(OR(D1102&gt;='Season Lookup'!$D$18,D1102&lt;'Season Lookup'!$D$15),"Winter"))))</f>
        <v>Fall</v>
      </c>
      <c r="L1102" s="3" t="str">
        <f>VLOOKUP(F1102,'Season Lookup'!$A$1:$B$13,2,0)</f>
        <v>Fall</v>
      </c>
      <c r="M1102" t="s">
        <v>12</v>
      </c>
      <c r="N1102" t="s">
        <v>13</v>
      </c>
      <c r="O1102" t="s">
        <v>23</v>
      </c>
      <c r="P1102" t="str">
        <f t="shared" si="224"/>
        <v>Yes</v>
      </c>
      <c r="Q1102" t="str">
        <f t="shared" si="225"/>
        <v>No</v>
      </c>
      <c r="R1102" t="str">
        <f t="shared" si="226"/>
        <v>No</v>
      </c>
      <c r="T1102" t="s">
        <v>1332</v>
      </c>
      <c r="U1102" t="s">
        <v>14</v>
      </c>
      <c r="V1102" t="str">
        <f t="shared" si="227"/>
        <v>Intersection</v>
      </c>
      <c r="W1102" t="s">
        <v>1931</v>
      </c>
      <c r="X1102">
        <v>42.390040999999997</v>
      </c>
      <c r="Y1102">
        <v>-71.120684999999995</v>
      </c>
      <c r="Z1102" t="s">
        <v>486</v>
      </c>
    </row>
    <row r="1103" spans="1:26">
      <c r="A1103">
        <v>24824</v>
      </c>
      <c r="B1103" s="1">
        <v>40445.416655092595</v>
      </c>
      <c r="C1103" s="1">
        <f t="shared" si="216"/>
        <v>40179</v>
      </c>
      <c r="D1103" s="4">
        <f t="shared" si="217"/>
        <v>0.73055555555555551</v>
      </c>
      <c r="E1103" s="3">
        <f t="shared" si="218"/>
        <v>2010</v>
      </c>
      <c r="F1103" s="3">
        <f t="shared" si="219"/>
        <v>9</v>
      </c>
      <c r="G1103" s="3">
        <f t="shared" si="220"/>
        <v>24</v>
      </c>
      <c r="H1103" s="3">
        <f t="shared" si="221"/>
        <v>9</v>
      </c>
      <c r="I1103" s="3">
        <f t="shared" si="222"/>
        <v>59</v>
      </c>
      <c r="J1103" s="3">
        <f t="shared" si="223"/>
        <v>6</v>
      </c>
      <c r="K1103" s="3" t="str">
        <f>IF(AND(D1103&gt;='Season Lookup'!$D$15,D1103&lt;'Season Lookup'!$D$16),"Spring",IF(AND(D1103&gt;='Season Lookup'!$D$16,D1103&lt;'Season Lookup'!$D$17),"Summer",IF(AND(D1103&gt;='Season Lookup'!$D$17,D1103&lt;'Season Lookup'!$D$18),"Fall",IF(OR(D1103&gt;='Season Lookup'!$D$18,D1103&lt;'Season Lookup'!$D$15),"Winter"))))</f>
        <v>Fall</v>
      </c>
      <c r="L1103" s="3" t="str">
        <f>VLOOKUP(F1103,'Season Lookup'!$A$1:$B$13,2,0)</f>
        <v>Fall</v>
      </c>
      <c r="M1103" t="s">
        <v>12</v>
      </c>
      <c r="N1103" t="s">
        <v>13</v>
      </c>
      <c r="O1103" t="s">
        <v>23</v>
      </c>
      <c r="P1103" t="str">
        <f t="shared" si="224"/>
        <v>Yes</v>
      </c>
      <c r="Q1103" t="str">
        <f t="shared" si="225"/>
        <v>No</v>
      </c>
      <c r="R1103" t="str">
        <f t="shared" si="226"/>
        <v>No</v>
      </c>
      <c r="S1103">
        <v>247</v>
      </c>
      <c r="T1103" t="s">
        <v>70</v>
      </c>
      <c r="V1103" t="str">
        <f t="shared" si="227"/>
        <v>Non Intersection</v>
      </c>
      <c r="W1103" t="s">
        <v>1932</v>
      </c>
      <c r="X1103">
        <v>42.358744999999999</v>
      </c>
      <c r="Y1103">
        <v>-71.109221000000005</v>
      </c>
      <c r="Z1103" t="s">
        <v>1933</v>
      </c>
    </row>
    <row r="1104" spans="1:26">
      <c r="A1104">
        <v>24829</v>
      </c>
      <c r="B1104" s="1">
        <v>40445.948599537034</v>
      </c>
      <c r="C1104" s="1">
        <f t="shared" si="216"/>
        <v>40179</v>
      </c>
      <c r="D1104" s="4">
        <f t="shared" si="217"/>
        <v>0.73055555555555551</v>
      </c>
      <c r="E1104" s="3">
        <f t="shared" si="218"/>
        <v>2010</v>
      </c>
      <c r="F1104" s="3">
        <f t="shared" si="219"/>
        <v>9</v>
      </c>
      <c r="G1104" s="3">
        <f t="shared" si="220"/>
        <v>24</v>
      </c>
      <c r="H1104" s="3">
        <f t="shared" si="221"/>
        <v>22</v>
      </c>
      <c r="I1104" s="3">
        <f t="shared" si="222"/>
        <v>45</v>
      </c>
      <c r="J1104" s="3">
        <f t="shared" si="223"/>
        <v>6</v>
      </c>
      <c r="K1104" s="3" t="str">
        <f>IF(AND(D1104&gt;='Season Lookup'!$D$15,D1104&lt;'Season Lookup'!$D$16),"Spring",IF(AND(D1104&gt;='Season Lookup'!$D$16,D1104&lt;'Season Lookup'!$D$17),"Summer",IF(AND(D1104&gt;='Season Lookup'!$D$17,D1104&lt;'Season Lookup'!$D$18),"Fall",IF(OR(D1104&gt;='Season Lookup'!$D$18,D1104&lt;'Season Lookup'!$D$15),"Winter"))))</f>
        <v>Fall</v>
      </c>
      <c r="L1104" s="3" t="str">
        <f>VLOOKUP(F1104,'Season Lookup'!$A$1:$B$13,2,0)</f>
        <v>Fall</v>
      </c>
      <c r="M1104" t="s">
        <v>12</v>
      </c>
      <c r="N1104" t="s">
        <v>13</v>
      </c>
      <c r="O1104" t="s">
        <v>13</v>
      </c>
      <c r="P1104" t="str">
        <f t="shared" si="224"/>
        <v>Yes</v>
      </c>
      <c r="Q1104" t="str">
        <f t="shared" si="225"/>
        <v>No</v>
      </c>
      <c r="R1104" t="str">
        <f t="shared" si="226"/>
        <v>No</v>
      </c>
      <c r="T1104" t="s">
        <v>142</v>
      </c>
      <c r="U1104" t="s">
        <v>459</v>
      </c>
      <c r="V1104" t="str">
        <f t="shared" si="227"/>
        <v>Intersection</v>
      </c>
      <c r="W1104" t="s">
        <v>460</v>
      </c>
      <c r="X1104">
        <v>42.381304999999998</v>
      </c>
      <c r="Y1104">
        <v>-71.137337000000002</v>
      </c>
      <c r="Z1104" t="s">
        <v>461</v>
      </c>
    </row>
    <row r="1105" spans="1:26">
      <c r="A1105">
        <v>24825</v>
      </c>
      <c r="B1105" s="1">
        <v>40446.510405092595</v>
      </c>
      <c r="C1105" s="1">
        <f t="shared" si="216"/>
        <v>40179</v>
      </c>
      <c r="D1105" s="4">
        <f t="shared" si="217"/>
        <v>0.73333333333333328</v>
      </c>
      <c r="E1105" s="3">
        <f t="shared" si="218"/>
        <v>2010</v>
      </c>
      <c r="F1105" s="3">
        <f t="shared" si="219"/>
        <v>9</v>
      </c>
      <c r="G1105" s="3">
        <f t="shared" si="220"/>
        <v>25</v>
      </c>
      <c r="H1105" s="3">
        <f t="shared" si="221"/>
        <v>12</v>
      </c>
      <c r="I1105" s="3">
        <f t="shared" si="222"/>
        <v>14</v>
      </c>
      <c r="J1105" s="3">
        <f t="shared" si="223"/>
        <v>7</v>
      </c>
      <c r="K1105" s="3" t="str">
        <f>IF(AND(D1105&gt;='Season Lookup'!$D$15,D1105&lt;'Season Lookup'!$D$16),"Spring",IF(AND(D1105&gt;='Season Lookup'!$D$16,D1105&lt;'Season Lookup'!$D$17),"Summer",IF(AND(D1105&gt;='Season Lookup'!$D$17,D1105&lt;'Season Lookup'!$D$18),"Fall",IF(OR(D1105&gt;='Season Lookup'!$D$18,D1105&lt;'Season Lookup'!$D$15),"Winter"))))</f>
        <v>Fall</v>
      </c>
      <c r="L1105" s="3" t="str">
        <f>VLOOKUP(F1105,'Season Lookup'!$A$1:$B$13,2,0)</f>
        <v>Fall</v>
      </c>
      <c r="M1105" t="s">
        <v>31</v>
      </c>
      <c r="N1105" t="s">
        <v>13</v>
      </c>
      <c r="O1105" t="s">
        <v>36</v>
      </c>
      <c r="P1105" t="str">
        <f t="shared" si="224"/>
        <v>Yes</v>
      </c>
      <c r="Q1105" t="str">
        <f t="shared" si="225"/>
        <v>No</v>
      </c>
      <c r="R1105" t="str">
        <f t="shared" si="226"/>
        <v>No</v>
      </c>
      <c r="T1105" t="s">
        <v>185</v>
      </c>
      <c r="U1105" t="s">
        <v>142</v>
      </c>
      <c r="V1105" t="str">
        <f t="shared" si="227"/>
        <v>Intersection</v>
      </c>
      <c r="W1105" t="s">
        <v>890</v>
      </c>
      <c r="X1105">
        <v>42.383868</v>
      </c>
      <c r="Y1105">
        <v>-71.129311999999999</v>
      </c>
      <c r="Z1105" t="s">
        <v>891</v>
      </c>
    </row>
    <row r="1106" spans="1:26">
      <c r="A1106">
        <v>24826</v>
      </c>
      <c r="B1106" s="1">
        <v>40446.637488425928</v>
      </c>
      <c r="C1106" s="1">
        <f t="shared" si="216"/>
        <v>40179</v>
      </c>
      <c r="D1106" s="4">
        <f t="shared" si="217"/>
        <v>0.73333333333333328</v>
      </c>
      <c r="E1106" s="3">
        <f t="shared" si="218"/>
        <v>2010</v>
      </c>
      <c r="F1106" s="3">
        <f t="shared" si="219"/>
        <v>9</v>
      </c>
      <c r="G1106" s="3">
        <f t="shared" si="220"/>
        <v>25</v>
      </c>
      <c r="H1106" s="3">
        <f t="shared" si="221"/>
        <v>15</v>
      </c>
      <c r="I1106" s="3">
        <f t="shared" si="222"/>
        <v>17</v>
      </c>
      <c r="J1106" s="3">
        <f t="shared" si="223"/>
        <v>7</v>
      </c>
      <c r="K1106" s="3" t="str">
        <f>IF(AND(D1106&gt;='Season Lookup'!$D$15,D1106&lt;'Season Lookup'!$D$16),"Spring",IF(AND(D1106&gt;='Season Lookup'!$D$16,D1106&lt;'Season Lookup'!$D$17),"Summer",IF(AND(D1106&gt;='Season Lookup'!$D$17,D1106&lt;'Season Lookup'!$D$18),"Fall",IF(OR(D1106&gt;='Season Lookup'!$D$18,D1106&lt;'Season Lookup'!$D$15),"Winter"))))</f>
        <v>Fall</v>
      </c>
      <c r="L1106" s="3" t="str">
        <f>VLOOKUP(F1106,'Season Lookup'!$A$1:$B$13,2,0)</f>
        <v>Fall</v>
      </c>
      <c r="M1106" t="s">
        <v>31</v>
      </c>
      <c r="N1106" t="s">
        <v>35</v>
      </c>
      <c r="O1106" t="s">
        <v>23</v>
      </c>
      <c r="P1106" t="str">
        <f t="shared" si="224"/>
        <v>Yes</v>
      </c>
      <c r="Q1106" t="str">
        <f t="shared" si="225"/>
        <v>No</v>
      </c>
      <c r="R1106" t="str">
        <f t="shared" si="226"/>
        <v>No</v>
      </c>
      <c r="T1106" t="s">
        <v>124</v>
      </c>
      <c r="U1106" t="s">
        <v>1934</v>
      </c>
      <c r="V1106" t="str">
        <f t="shared" si="227"/>
        <v>Intersection</v>
      </c>
      <c r="W1106" t="s">
        <v>1935</v>
      </c>
      <c r="X1106">
        <v>42.369770000000003</v>
      </c>
      <c r="Y1106">
        <v>-71.092562999999998</v>
      </c>
      <c r="Z1106" t="s">
        <v>1936</v>
      </c>
    </row>
    <row r="1107" spans="1:26">
      <c r="A1107">
        <v>24841</v>
      </c>
      <c r="B1107" s="1">
        <v>40446.895833333336</v>
      </c>
      <c r="C1107" s="1">
        <f t="shared" si="216"/>
        <v>40179</v>
      </c>
      <c r="D1107" s="4">
        <f t="shared" si="217"/>
        <v>0.73333333333333328</v>
      </c>
      <c r="E1107" s="3">
        <f t="shared" si="218"/>
        <v>2010</v>
      </c>
      <c r="F1107" s="3">
        <f t="shared" si="219"/>
        <v>9</v>
      </c>
      <c r="G1107" s="3">
        <f t="shared" si="220"/>
        <v>25</v>
      </c>
      <c r="H1107" s="3">
        <f t="shared" si="221"/>
        <v>21</v>
      </c>
      <c r="I1107" s="3">
        <f t="shared" si="222"/>
        <v>30</v>
      </c>
      <c r="J1107" s="3">
        <f t="shared" si="223"/>
        <v>7</v>
      </c>
      <c r="K1107" s="3" t="str">
        <f>IF(AND(D1107&gt;='Season Lookup'!$D$15,D1107&lt;'Season Lookup'!$D$16),"Spring",IF(AND(D1107&gt;='Season Lookup'!$D$16,D1107&lt;'Season Lookup'!$D$17),"Summer",IF(AND(D1107&gt;='Season Lookup'!$D$17,D1107&lt;'Season Lookup'!$D$18),"Fall",IF(OR(D1107&gt;='Season Lookup'!$D$18,D1107&lt;'Season Lookup'!$D$15),"Winter"))))</f>
        <v>Fall</v>
      </c>
      <c r="L1107" s="3" t="str">
        <f>VLOOKUP(F1107,'Season Lookup'!$A$1:$B$13,2,0)</f>
        <v>Fall</v>
      </c>
      <c r="M1107" t="s">
        <v>31</v>
      </c>
      <c r="N1107" t="s">
        <v>13</v>
      </c>
      <c r="O1107" t="s">
        <v>23</v>
      </c>
      <c r="P1107" t="str">
        <f t="shared" si="224"/>
        <v>Yes</v>
      </c>
      <c r="Q1107" t="str">
        <f t="shared" si="225"/>
        <v>No</v>
      </c>
      <c r="R1107" t="str">
        <f t="shared" si="226"/>
        <v>No</v>
      </c>
      <c r="T1107" t="s">
        <v>1438</v>
      </c>
      <c r="U1107" t="s">
        <v>198</v>
      </c>
      <c r="V1107" t="str">
        <f t="shared" si="227"/>
        <v>Intersection</v>
      </c>
      <c r="W1107" t="s">
        <v>1786</v>
      </c>
      <c r="X1107">
        <v>42.372252000000003</v>
      </c>
      <c r="Y1107">
        <v>-71.119338999999997</v>
      </c>
      <c r="Z1107" t="s">
        <v>1787</v>
      </c>
    </row>
    <row r="1108" spans="1:26">
      <c r="A1108">
        <v>24827</v>
      </c>
      <c r="B1108" s="1">
        <v>40447.489583333336</v>
      </c>
      <c r="C1108" s="1">
        <f t="shared" si="216"/>
        <v>40179</v>
      </c>
      <c r="D1108" s="4">
        <f t="shared" si="217"/>
        <v>0.73611111111111116</v>
      </c>
      <c r="E1108" s="3">
        <f t="shared" si="218"/>
        <v>2010</v>
      </c>
      <c r="F1108" s="3">
        <f t="shared" si="219"/>
        <v>9</v>
      </c>
      <c r="G1108" s="3">
        <f t="shared" si="220"/>
        <v>26</v>
      </c>
      <c r="H1108" s="3">
        <f t="shared" si="221"/>
        <v>11</v>
      </c>
      <c r="I1108" s="3">
        <f t="shared" si="222"/>
        <v>45</v>
      </c>
      <c r="J1108" s="3">
        <f t="shared" si="223"/>
        <v>1</v>
      </c>
      <c r="K1108" s="3" t="str">
        <f>IF(AND(D1108&gt;='Season Lookup'!$D$15,D1108&lt;'Season Lookup'!$D$16),"Spring",IF(AND(D1108&gt;='Season Lookup'!$D$16,D1108&lt;'Season Lookup'!$D$17),"Summer",IF(AND(D1108&gt;='Season Lookup'!$D$17,D1108&lt;'Season Lookup'!$D$18),"Fall",IF(OR(D1108&gt;='Season Lookup'!$D$18,D1108&lt;'Season Lookup'!$D$15),"Winter"))))</f>
        <v>Fall</v>
      </c>
      <c r="L1108" s="3" t="str">
        <f>VLOOKUP(F1108,'Season Lookup'!$A$1:$B$13,2,0)</f>
        <v>Fall</v>
      </c>
      <c r="M1108" t="s">
        <v>48</v>
      </c>
      <c r="N1108" t="s">
        <v>13</v>
      </c>
      <c r="O1108" t="s">
        <v>13</v>
      </c>
      <c r="P1108" t="str">
        <f t="shared" si="224"/>
        <v>Yes</v>
      </c>
      <c r="Q1108" t="str">
        <f t="shared" si="225"/>
        <v>No</v>
      </c>
      <c r="R1108" t="str">
        <f t="shared" si="226"/>
        <v>No</v>
      </c>
      <c r="S1108">
        <v>1868</v>
      </c>
      <c r="T1108" t="s">
        <v>14</v>
      </c>
      <c r="V1108" t="str">
        <f t="shared" si="227"/>
        <v>Non Intersection</v>
      </c>
      <c r="W1108" t="s">
        <v>1937</v>
      </c>
      <c r="X1108">
        <v>42.388075000000001</v>
      </c>
      <c r="Y1108">
        <v>-71.119574</v>
      </c>
      <c r="Z1108" t="s">
        <v>1938</v>
      </c>
    </row>
    <row r="1109" spans="1:26">
      <c r="A1109">
        <v>24828</v>
      </c>
      <c r="B1109" s="1">
        <v>40448.426388888889</v>
      </c>
      <c r="C1109" s="1">
        <f t="shared" si="216"/>
        <v>40179</v>
      </c>
      <c r="D1109" s="4">
        <f t="shared" si="217"/>
        <v>0.73888888888888893</v>
      </c>
      <c r="E1109" s="3">
        <f t="shared" si="218"/>
        <v>2010</v>
      </c>
      <c r="F1109" s="3">
        <f t="shared" si="219"/>
        <v>9</v>
      </c>
      <c r="G1109" s="3">
        <f t="shared" si="220"/>
        <v>27</v>
      </c>
      <c r="H1109" s="3">
        <f t="shared" si="221"/>
        <v>10</v>
      </c>
      <c r="I1109" s="3">
        <f t="shared" si="222"/>
        <v>14</v>
      </c>
      <c r="J1109" s="3">
        <f t="shared" si="223"/>
        <v>2</v>
      </c>
      <c r="K1109" s="3" t="str">
        <f>IF(AND(D1109&gt;='Season Lookup'!$D$15,D1109&lt;'Season Lookup'!$D$16),"Spring",IF(AND(D1109&gt;='Season Lookup'!$D$16,D1109&lt;'Season Lookup'!$D$17),"Summer",IF(AND(D1109&gt;='Season Lookup'!$D$17,D1109&lt;'Season Lookup'!$D$18),"Fall",IF(OR(D1109&gt;='Season Lookup'!$D$18,D1109&lt;'Season Lookup'!$D$15),"Winter"))))</f>
        <v>Fall</v>
      </c>
      <c r="L1109" s="3" t="str">
        <f>VLOOKUP(F1109,'Season Lookup'!$A$1:$B$13,2,0)</f>
        <v>Fall</v>
      </c>
      <c r="M1109" t="s">
        <v>56</v>
      </c>
      <c r="N1109" t="s">
        <v>13</v>
      </c>
      <c r="O1109" t="s">
        <v>36</v>
      </c>
      <c r="P1109" t="str">
        <f t="shared" si="224"/>
        <v>Yes</v>
      </c>
      <c r="Q1109" t="str">
        <f t="shared" si="225"/>
        <v>No</v>
      </c>
      <c r="R1109" t="str">
        <f t="shared" si="226"/>
        <v>No</v>
      </c>
      <c r="S1109">
        <v>71</v>
      </c>
      <c r="T1109" t="s">
        <v>208</v>
      </c>
      <c r="V1109" t="str">
        <f t="shared" si="227"/>
        <v>Non Intersection</v>
      </c>
      <c r="W1109" t="s">
        <v>1939</v>
      </c>
      <c r="X1109">
        <v>42.379530000000003</v>
      </c>
      <c r="Y1109">
        <v>-71.131282999999996</v>
      </c>
      <c r="Z1109" t="s">
        <v>1940</v>
      </c>
    </row>
    <row r="1110" spans="1:26">
      <c r="A1110">
        <v>24830</v>
      </c>
      <c r="B1110" s="1">
        <v>40448.375</v>
      </c>
      <c r="C1110" s="1">
        <f t="shared" si="216"/>
        <v>40179</v>
      </c>
      <c r="D1110" s="4">
        <f t="shared" si="217"/>
        <v>0.73888888888888893</v>
      </c>
      <c r="E1110" s="3">
        <f t="shared" si="218"/>
        <v>2010</v>
      </c>
      <c r="F1110" s="3">
        <f t="shared" si="219"/>
        <v>9</v>
      </c>
      <c r="G1110" s="3">
        <f t="shared" si="220"/>
        <v>27</v>
      </c>
      <c r="H1110" s="3">
        <f t="shared" si="221"/>
        <v>9</v>
      </c>
      <c r="I1110" s="3">
        <f t="shared" si="222"/>
        <v>0</v>
      </c>
      <c r="J1110" s="3">
        <f t="shared" si="223"/>
        <v>2</v>
      </c>
      <c r="K1110" s="3" t="str">
        <f>IF(AND(D1110&gt;='Season Lookup'!$D$15,D1110&lt;'Season Lookup'!$D$16),"Spring",IF(AND(D1110&gt;='Season Lookup'!$D$16,D1110&lt;'Season Lookup'!$D$17),"Summer",IF(AND(D1110&gt;='Season Lookup'!$D$17,D1110&lt;'Season Lookup'!$D$18),"Fall",IF(OR(D1110&gt;='Season Lookup'!$D$18,D1110&lt;'Season Lookup'!$D$15),"Winter"))))</f>
        <v>Fall</v>
      </c>
      <c r="L1110" s="3" t="str">
        <f>VLOOKUP(F1110,'Season Lookup'!$A$1:$B$13,2,0)</f>
        <v>Fall</v>
      </c>
      <c r="M1110" t="s">
        <v>56</v>
      </c>
      <c r="N1110" t="s">
        <v>329</v>
      </c>
      <c r="O1110" t="s">
        <v>36</v>
      </c>
      <c r="P1110" t="str">
        <f t="shared" si="224"/>
        <v>No</v>
      </c>
      <c r="Q1110" t="str">
        <f t="shared" si="225"/>
        <v>No</v>
      </c>
      <c r="R1110" t="str">
        <f t="shared" si="226"/>
        <v>No</v>
      </c>
      <c r="T1110" t="s">
        <v>186</v>
      </c>
      <c r="U1110" t="s">
        <v>252</v>
      </c>
      <c r="V1110" t="str">
        <f t="shared" si="227"/>
        <v>Intersection</v>
      </c>
      <c r="W1110" t="s">
        <v>1941</v>
      </c>
      <c r="X1110">
        <v>42.383833000000003</v>
      </c>
      <c r="Y1110">
        <v>-71.134089000000003</v>
      </c>
      <c r="Z1110" t="s">
        <v>1881</v>
      </c>
    </row>
    <row r="1111" spans="1:26">
      <c r="A1111">
        <v>24831</v>
      </c>
      <c r="B1111" s="1">
        <v>40448.375</v>
      </c>
      <c r="C1111" s="1">
        <f t="shared" si="216"/>
        <v>40179</v>
      </c>
      <c r="D1111" s="4">
        <f t="shared" si="217"/>
        <v>0.73888888888888893</v>
      </c>
      <c r="E1111" s="3">
        <f t="shared" si="218"/>
        <v>2010</v>
      </c>
      <c r="F1111" s="3">
        <f t="shared" si="219"/>
        <v>9</v>
      </c>
      <c r="G1111" s="3">
        <f t="shared" si="220"/>
        <v>27</v>
      </c>
      <c r="H1111" s="3">
        <f t="shared" si="221"/>
        <v>9</v>
      </c>
      <c r="I1111" s="3">
        <f t="shared" si="222"/>
        <v>0</v>
      </c>
      <c r="J1111" s="3">
        <f t="shared" si="223"/>
        <v>2</v>
      </c>
      <c r="K1111" s="3" t="str">
        <f>IF(AND(D1111&gt;='Season Lookup'!$D$15,D1111&lt;'Season Lookup'!$D$16),"Spring",IF(AND(D1111&gt;='Season Lookup'!$D$16,D1111&lt;'Season Lookup'!$D$17),"Summer",IF(AND(D1111&gt;='Season Lookup'!$D$17,D1111&lt;'Season Lookup'!$D$18),"Fall",IF(OR(D1111&gt;='Season Lookup'!$D$18,D1111&lt;'Season Lookup'!$D$15),"Winter"))))</f>
        <v>Fall</v>
      </c>
      <c r="L1111" s="3" t="str">
        <f>VLOOKUP(F1111,'Season Lookup'!$A$1:$B$13,2,0)</f>
        <v>Fall</v>
      </c>
      <c r="M1111" t="s">
        <v>56</v>
      </c>
      <c r="N1111" t="s">
        <v>619</v>
      </c>
      <c r="O1111" t="s">
        <v>13</v>
      </c>
      <c r="P1111" t="str">
        <f t="shared" si="224"/>
        <v>Yes</v>
      </c>
      <c r="Q1111" t="str">
        <f t="shared" si="225"/>
        <v>No</v>
      </c>
      <c r="R1111" t="str">
        <f t="shared" si="226"/>
        <v>No</v>
      </c>
      <c r="V1111" t="str">
        <f t="shared" si="227"/>
        <v>Intersection</v>
      </c>
      <c r="W1111" t="s">
        <v>717</v>
      </c>
      <c r="X1111">
        <v>0</v>
      </c>
      <c r="Y1111">
        <v>0</v>
      </c>
      <c r="Z1111" t="s">
        <v>81</v>
      </c>
    </row>
    <row r="1112" spans="1:26">
      <c r="A1112">
        <v>24868</v>
      </c>
      <c r="B1112" s="1">
        <v>40448.34375</v>
      </c>
      <c r="C1112" s="1">
        <f t="shared" si="216"/>
        <v>40179</v>
      </c>
      <c r="D1112" s="4">
        <f t="shared" si="217"/>
        <v>0.73888888888888893</v>
      </c>
      <c r="E1112" s="3">
        <f t="shared" si="218"/>
        <v>2010</v>
      </c>
      <c r="F1112" s="3">
        <f t="shared" si="219"/>
        <v>9</v>
      </c>
      <c r="G1112" s="3">
        <f t="shared" si="220"/>
        <v>27</v>
      </c>
      <c r="H1112" s="3">
        <f t="shared" si="221"/>
        <v>8</v>
      </c>
      <c r="I1112" s="3">
        <f t="shared" si="222"/>
        <v>15</v>
      </c>
      <c r="J1112" s="3">
        <f t="shared" si="223"/>
        <v>2</v>
      </c>
      <c r="K1112" s="3" t="str">
        <f>IF(AND(D1112&gt;='Season Lookup'!$D$15,D1112&lt;'Season Lookup'!$D$16),"Spring",IF(AND(D1112&gt;='Season Lookup'!$D$16,D1112&lt;'Season Lookup'!$D$17),"Summer",IF(AND(D1112&gt;='Season Lookup'!$D$17,D1112&lt;'Season Lookup'!$D$18),"Fall",IF(OR(D1112&gt;='Season Lookup'!$D$18,D1112&lt;'Season Lookup'!$D$15),"Winter"))))</f>
        <v>Fall</v>
      </c>
      <c r="L1112" s="3" t="str">
        <f>VLOOKUP(F1112,'Season Lookup'!$A$1:$B$13,2,0)</f>
        <v>Fall</v>
      </c>
      <c r="N1112" t="s">
        <v>13</v>
      </c>
      <c r="O1112" t="s">
        <v>13</v>
      </c>
      <c r="P1112" t="str">
        <f t="shared" si="224"/>
        <v>Yes</v>
      </c>
      <c r="Q1112" t="str">
        <f t="shared" si="225"/>
        <v>No</v>
      </c>
      <c r="R1112" t="str">
        <f t="shared" si="226"/>
        <v>No</v>
      </c>
      <c r="S1112">
        <v>189</v>
      </c>
      <c r="T1112" t="s">
        <v>19</v>
      </c>
      <c r="V1112" t="str">
        <f t="shared" si="227"/>
        <v>Non Intersection</v>
      </c>
      <c r="W1112" t="s">
        <v>1942</v>
      </c>
      <c r="X1112">
        <v>42.371015</v>
      </c>
      <c r="Y1112">
        <v>-71.079066999999995</v>
      </c>
      <c r="Z1112" t="s">
        <v>1943</v>
      </c>
    </row>
    <row r="1113" spans="1:26">
      <c r="A1113">
        <v>24833</v>
      </c>
      <c r="B1113" s="1">
        <v>40449.513888888891</v>
      </c>
      <c r="C1113" s="1">
        <f t="shared" si="216"/>
        <v>40179</v>
      </c>
      <c r="D1113" s="4">
        <f t="shared" si="217"/>
        <v>0.7416666666666667</v>
      </c>
      <c r="E1113" s="3">
        <f t="shared" si="218"/>
        <v>2010</v>
      </c>
      <c r="F1113" s="3">
        <f t="shared" si="219"/>
        <v>9</v>
      </c>
      <c r="G1113" s="3">
        <f t="shared" si="220"/>
        <v>28</v>
      </c>
      <c r="H1113" s="3">
        <f t="shared" si="221"/>
        <v>12</v>
      </c>
      <c r="I1113" s="3">
        <f t="shared" si="222"/>
        <v>20</v>
      </c>
      <c r="J1113" s="3">
        <f t="shared" si="223"/>
        <v>3</v>
      </c>
      <c r="K1113" s="3" t="str">
        <f>IF(AND(D1113&gt;='Season Lookup'!$D$15,D1113&lt;'Season Lookup'!$D$16),"Spring",IF(AND(D1113&gt;='Season Lookup'!$D$16,D1113&lt;'Season Lookup'!$D$17),"Summer",IF(AND(D1113&gt;='Season Lookup'!$D$17,D1113&lt;'Season Lookup'!$D$18),"Fall",IF(OR(D1113&gt;='Season Lookup'!$D$18,D1113&lt;'Season Lookup'!$D$15),"Winter"))))</f>
        <v>Fall</v>
      </c>
      <c r="L1113" s="3" t="str">
        <f>VLOOKUP(F1113,'Season Lookup'!$A$1:$B$13,2,0)</f>
        <v>Fall</v>
      </c>
      <c r="M1113" t="s">
        <v>73</v>
      </c>
      <c r="N1113" t="s">
        <v>13</v>
      </c>
      <c r="O1113" t="s">
        <v>13</v>
      </c>
      <c r="P1113" t="str">
        <f t="shared" si="224"/>
        <v>Yes</v>
      </c>
      <c r="Q1113" t="str">
        <f t="shared" si="225"/>
        <v>No</v>
      </c>
      <c r="R1113" t="str">
        <f t="shared" si="226"/>
        <v>No</v>
      </c>
      <c r="T1113" t="s">
        <v>14</v>
      </c>
      <c r="U1113" t="s">
        <v>745</v>
      </c>
      <c r="V1113" t="str">
        <f t="shared" si="227"/>
        <v>Intersection</v>
      </c>
      <c r="W1113" t="s">
        <v>873</v>
      </c>
      <c r="X1113">
        <v>42.364424</v>
      </c>
      <c r="Y1113">
        <v>-71.102082999999993</v>
      </c>
      <c r="Z1113" t="s">
        <v>874</v>
      </c>
    </row>
    <row r="1114" spans="1:26">
      <c r="A1114">
        <v>24834</v>
      </c>
      <c r="B1114" s="1">
        <v>40449.513888888891</v>
      </c>
      <c r="C1114" s="1">
        <f t="shared" si="216"/>
        <v>40179</v>
      </c>
      <c r="D1114" s="4">
        <f t="shared" si="217"/>
        <v>0.7416666666666667</v>
      </c>
      <c r="E1114" s="3">
        <f t="shared" si="218"/>
        <v>2010</v>
      </c>
      <c r="F1114" s="3">
        <f t="shared" si="219"/>
        <v>9</v>
      </c>
      <c r="G1114" s="3">
        <f t="shared" si="220"/>
        <v>28</v>
      </c>
      <c r="H1114" s="3">
        <f t="shared" si="221"/>
        <v>12</v>
      </c>
      <c r="I1114" s="3">
        <f t="shared" si="222"/>
        <v>20</v>
      </c>
      <c r="J1114" s="3">
        <f t="shared" si="223"/>
        <v>3</v>
      </c>
      <c r="K1114" s="3" t="str">
        <f>IF(AND(D1114&gt;='Season Lookup'!$D$15,D1114&lt;'Season Lookup'!$D$16),"Spring",IF(AND(D1114&gt;='Season Lookup'!$D$16,D1114&lt;'Season Lookup'!$D$17),"Summer",IF(AND(D1114&gt;='Season Lookup'!$D$17,D1114&lt;'Season Lookup'!$D$18),"Fall",IF(OR(D1114&gt;='Season Lookup'!$D$18,D1114&lt;'Season Lookup'!$D$15),"Winter"))))</f>
        <v>Fall</v>
      </c>
      <c r="L1114" s="3" t="str">
        <f>VLOOKUP(F1114,'Season Lookup'!$A$1:$B$13,2,0)</f>
        <v>Fall</v>
      </c>
      <c r="M1114" t="s">
        <v>73</v>
      </c>
      <c r="N1114" t="s">
        <v>13</v>
      </c>
      <c r="O1114" t="s">
        <v>13</v>
      </c>
      <c r="P1114" t="str">
        <f t="shared" si="224"/>
        <v>Yes</v>
      </c>
      <c r="Q1114" t="str">
        <f t="shared" si="225"/>
        <v>No</v>
      </c>
      <c r="R1114" t="str">
        <f t="shared" si="226"/>
        <v>No</v>
      </c>
      <c r="T1114" t="s">
        <v>14</v>
      </c>
      <c r="U1114" t="s">
        <v>745</v>
      </c>
      <c r="V1114" t="str">
        <f t="shared" si="227"/>
        <v>Intersection</v>
      </c>
      <c r="W1114" t="s">
        <v>873</v>
      </c>
      <c r="X1114">
        <v>42.364424</v>
      </c>
      <c r="Y1114">
        <v>-71.102082999999993</v>
      </c>
      <c r="Z1114" t="s">
        <v>874</v>
      </c>
    </row>
    <row r="1115" spans="1:26">
      <c r="A1115">
        <v>24835</v>
      </c>
      <c r="B1115" s="1">
        <v>40449.520833333336</v>
      </c>
      <c r="C1115" s="1">
        <f t="shared" si="216"/>
        <v>40179</v>
      </c>
      <c r="D1115" s="4">
        <f t="shared" si="217"/>
        <v>0.7416666666666667</v>
      </c>
      <c r="E1115" s="3">
        <f t="shared" si="218"/>
        <v>2010</v>
      </c>
      <c r="F1115" s="3">
        <f t="shared" si="219"/>
        <v>9</v>
      </c>
      <c r="G1115" s="3">
        <f t="shared" si="220"/>
        <v>28</v>
      </c>
      <c r="H1115" s="3">
        <f t="shared" si="221"/>
        <v>12</v>
      </c>
      <c r="I1115" s="3">
        <f t="shared" si="222"/>
        <v>30</v>
      </c>
      <c r="J1115" s="3">
        <f t="shared" si="223"/>
        <v>3</v>
      </c>
      <c r="K1115" s="3" t="str">
        <f>IF(AND(D1115&gt;='Season Lookup'!$D$15,D1115&lt;'Season Lookup'!$D$16),"Spring",IF(AND(D1115&gt;='Season Lookup'!$D$16,D1115&lt;'Season Lookup'!$D$17),"Summer",IF(AND(D1115&gt;='Season Lookup'!$D$17,D1115&lt;'Season Lookup'!$D$18),"Fall",IF(OR(D1115&gt;='Season Lookup'!$D$18,D1115&lt;'Season Lookup'!$D$15),"Winter"))))</f>
        <v>Fall</v>
      </c>
      <c r="L1115" s="3" t="str">
        <f>VLOOKUP(F1115,'Season Lookup'!$A$1:$B$13,2,0)</f>
        <v>Fall</v>
      </c>
      <c r="M1115" t="s">
        <v>73</v>
      </c>
      <c r="N1115" t="s">
        <v>35</v>
      </c>
      <c r="O1115" t="s">
        <v>35</v>
      </c>
      <c r="P1115" t="str">
        <f t="shared" si="224"/>
        <v>Yes</v>
      </c>
      <c r="Q1115" t="str">
        <f t="shared" si="225"/>
        <v>No</v>
      </c>
      <c r="R1115" t="str">
        <f t="shared" si="226"/>
        <v>No</v>
      </c>
      <c r="T1115" t="s">
        <v>14</v>
      </c>
      <c r="U1115" t="s">
        <v>1432</v>
      </c>
      <c r="V1115" t="str">
        <f t="shared" si="227"/>
        <v>Intersection</v>
      </c>
      <c r="W1115" t="s">
        <v>1433</v>
      </c>
      <c r="X1115">
        <v>42.378976000000002</v>
      </c>
      <c r="Y1115">
        <v>-71.120053999999996</v>
      </c>
      <c r="Z1115" t="s">
        <v>1434</v>
      </c>
    </row>
    <row r="1116" spans="1:26">
      <c r="A1116">
        <v>24836</v>
      </c>
      <c r="B1116" s="1">
        <v>40449.5625</v>
      </c>
      <c r="C1116" s="1">
        <f t="shared" si="216"/>
        <v>40179</v>
      </c>
      <c r="D1116" s="4">
        <f t="shared" si="217"/>
        <v>0.7416666666666667</v>
      </c>
      <c r="E1116" s="3">
        <f t="shared" si="218"/>
        <v>2010</v>
      </c>
      <c r="F1116" s="3">
        <f t="shared" si="219"/>
        <v>9</v>
      </c>
      <c r="G1116" s="3">
        <f t="shared" si="220"/>
        <v>28</v>
      </c>
      <c r="H1116" s="3">
        <f t="shared" si="221"/>
        <v>13</v>
      </c>
      <c r="I1116" s="3">
        <f t="shared" si="222"/>
        <v>30</v>
      </c>
      <c r="J1116" s="3">
        <f t="shared" si="223"/>
        <v>3</v>
      </c>
      <c r="K1116" s="3" t="str">
        <f>IF(AND(D1116&gt;='Season Lookup'!$D$15,D1116&lt;'Season Lookup'!$D$16),"Spring",IF(AND(D1116&gt;='Season Lookup'!$D$16,D1116&lt;'Season Lookup'!$D$17),"Summer",IF(AND(D1116&gt;='Season Lookup'!$D$17,D1116&lt;'Season Lookup'!$D$18),"Fall",IF(OR(D1116&gt;='Season Lookup'!$D$18,D1116&lt;'Season Lookup'!$D$15),"Winter"))))</f>
        <v>Fall</v>
      </c>
      <c r="L1116" s="3" t="str">
        <f>VLOOKUP(F1116,'Season Lookup'!$A$1:$B$13,2,0)</f>
        <v>Fall</v>
      </c>
      <c r="M1116" t="s">
        <v>73</v>
      </c>
      <c r="N1116" t="s">
        <v>13</v>
      </c>
      <c r="O1116" t="s">
        <v>13</v>
      </c>
      <c r="P1116" t="str">
        <f t="shared" si="224"/>
        <v>Yes</v>
      </c>
      <c r="Q1116" t="str">
        <f t="shared" si="225"/>
        <v>No</v>
      </c>
      <c r="R1116" t="str">
        <f t="shared" si="226"/>
        <v>No</v>
      </c>
      <c r="T1116" t="s">
        <v>27</v>
      </c>
      <c r="U1116" t="s">
        <v>203</v>
      </c>
      <c r="V1116" t="str">
        <f t="shared" si="227"/>
        <v>Intersection</v>
      </c>
      <c r="W1116" t="s">
        <v>1944</v>
      </c>
      <c r="X1116">
        <v>42.364302000000002</v>
      </c>
      <c r="Y1116">
        <v>-71.116072000000003</v>
      </c>
      <c r="Z1116" t="s">
        <v>1945</v>
      </c>
    </row>
    <row r="1117" spans="1:26">
      <c r="A1117">
        <v>24837</v>
      </c>
      <c r="B1117" s="1">
        <v>40449.722905092596</v>
      </c>
      <c r="C1117" s="1">
        <f t="shared" si="216"/>
        <v>40179</v>
      </c>
      <c r="D1117" s="4">
        <f t="shared" si="217"/>
        <v>0.7416666666666667</v>
      </c>
      <c r="E1117" s="3">
        <f t="shared" si="218"/>
        <v>2010</v>
      </c>
      <c r="F1117" s="3">
        <f t="shared" si="219"/>
        <v>9</v>
      </c>
      <c r="G1117" s="3">
        <f t="shared" si="220"/>
        <v>28</v>
      </c>
      <c r="H1117" s="3">
        <f t="shared" si="221"/>
        <v>17</v>
      </c>
      <c r="I1117" s="3">
        <f t="shared" si="222"/>
        <v>20</v>
      </c>
      <c r="J1117" s="3">
        <f t="shared" si="223"/>
        <v>3</v>
      </c>
      <c r="K1117" s="3" t="str">
        <f>IF(AND(D1117&gt;='Season Lookup'!$D$15,D1117&lt;'Season Lookup'!$D$16),"Spring",IF(AND(D1117&gt;='Season Lookup'!$D$16,D1117&lt;'Season Lookup'!$D$17),"Summer",IF(AND(D1117&gt;='Season Lookup'!$D$17,D1117&lt;'Season Lookup'!$D$18),"Fall",IF(OR(D1117&gt;='Season Lookup'!$D$18,D1117&lt;'Season Lookup'!$D$15),"Winter"))))</f>
        <v>Fall</v>
      </c>
      <c r="L1117" s="3" t="str">
        <f>VLOOKUP(F1117,'Season Lookup'!$A$1:$B$13,2,0)</f>
        <v>Fall</v>
      </c>
      <c r="M1117" t="s">
        <v>73</v>
      </c>
      <c r="N1117" t="s">
        <v>13</v>
      </c>
      <c r="O1117" t="s">
        <v>18</v>
      </c>
      <c r="P1117" t="str">
        <f t="shared" si="224"/>
        <v>Yes</v>
      </c>
      <c r="Q1117" t="str">
        <f t="shared" si="225"/>
        <v>No</v>
      </c>
      <c r="R1117" t="str">
        <f t="shared" si="226"/>
        <v>No</v>
      </c>
      <c r="T1117" t="s">
        <v>119</v>
      </c>
      <c r="U1117" t="s">
        <v>796</v>
      </c>
      <c r="V1117" t="str">
        <f t="shared" si="227"/>
        <v>Intersection</v>
      </c>
      <c r="W1117" t="s">
        <v>1946</v>
      </c>
      <c r="X1117">
        <v>42.361730000000001</v>
      </c>
      <c r="Y1117">
        <v>-71.093981999999997</v>
      </c>
      <c r="Z1117" t="s">
        <v>1947</v>
      </c>
    </row>
    <row r="1118" spans="1:26">
      <c r="A1118">
        <v>24838</v>
      </c>
      <c r="B1118" s="1">
        <v>40449.729155092595</v>
      </c>
      <c r="C1118" s="1">
        <f t="shared" si="216"/>
        <v>40179</v>
      </c>
      <c r="D1118" s="4">
        <f t="shared" si="217"/>
        <v>0.7416666666666667</v>
      </c>
      <c r="E1118" s="3">
        <f t="shared" si="218"/>
        <v>2010</v>
      </c>
      <c r="F1118" s="3">
        <f t="shared" si="219"/>
        <v>9</v>
      </c>
      <c r="G1118" s="3">
        <f t="shared" si="220"/>
        <v>28</v>
      </c>
      <c r="H1118" s="3">
        <f t="shared" si="221"/>
        <v>17</v>
      </c>
      <c r="I1118" s="3">
        <f t="shared" si="222"/>
        <v>29</v>
      </c>
      <c r="J1118" s="3">
        <f t="shared" si="223"/>
        <v>3</v>
      </c>
      <c r="K1118" s="3" t="str">
        <f>IF(AND(D1118&gt;='Season Lookup'!$D$15,D1118&lt;'Season Lookup'!$D$16),"Spring",IF(AND(D1118&gt;='Season Lookup'!$D$16,D1118&lt;'Season Lookup'!$D$17),"Summer",IF(AND(D1118&gt;='Season Lookup'!$D$17,D1118&lt;'Season Lookup'!$D$18),"Fall",IF(OR(D1118&gt;='Season Lookup'!$D$18,D1118&lt;'Season Lookup'!$D$15),"Winter"))))</f>
        <v>Fall</v>
      </c>
      <c r="L1118" s="3" t="str">
        <f>VLOOKUP(F1118,'Season Lookup'!$A$1:$B$13,2,0)</f>
        <v>Fall</v>
      </c>
      <c r="M1118" t="s">
        <v>73</v>
      </c>
      <c r="N1118" t="s">
        <v>13</v>
      </c>
      <c r="O1118" t="s">
        <v>23</v>
      </c>
      <c r="P1118" t="str">
        <f t="shared" si="224"/>
        <v>Yes</v>
      </c>
      <c r="Q1118" t="str">
        <f t="shared" si="225"/>
        <v>No</v>
      </c>
      <c r="R1118" t="str">
        <f t="shared" si="226"/>
        <v>No</v>
      </c>
      <c r="S1118">
        <v>5</v>
      </c>
      <c r="T1118" t="s">
        <v>219</v>
      </c>
      <c r="V1118" t="str">
        <f t="shared" si="227"/>
        <v>Non Intersection</v>
      </c>
      <c r="W1118" t="s">
        <v>1948</v>
      </c>
      <c r="X1118">
        <v>42.3827</v>
      </c>
      <c r="Y1118">
        <v>-71.118803</v>
      </c>
      <c r="Z1118" t="s">
        <v>1949</v>
      </c>
    </row>
    <row r="1119" spans="1:26">
      <c r="A1119">
        <v>24839</v>
      </c>
      <c r="B1119" s="1">
        <v>40449.828472222223</v>
      </c>
      <c r="C1119" s="1">
        <f t="shared" si="216"/>
        <v>40179</v>
      </c>
      <c r="D1119" s="4">
        <f t="shared" si="217"/>
        <v>0.7416666666666667</v>
      </c>
      <c r="E1119" s="3">
        <f t="shared" si="218"/>
        <v>2010</v>
      </c>
      <c r="F1119" s="3">
        <f t="shared" si="219"/>
        <v>9</v>
      </c>
      <c r="G1119" s="3">
        <f t="shared" si="220"/>
        <v>28</v>
      </c>
      <c r="H1119" s="3">
        <f t="shared" si="221"/>
        <v>19</v>
      </c>
      <c r="I1119" s="3">
        <f t="shared" si="222"/>
        <v>53</v>
      </c>
      <c r="J1119" s="3">
        <f t="shared" si="223"/>
        <v>3</v>
      </c>
      <c r="K1119" s="3" t="str">
        <f>IF(AND(D1119&gt;='Season Lookup'!$D$15,D1119&lt;'Season Lookup'!$D$16),"Spring",IF(AND(D1119&gt;='Season Lookup'!$D$16,D1119&lt;'Season Lookup'!$D$17),"Summer",IF(AND(D1119&gt;='Season Lookup'!$D$17,D1119&lt;'Season Lookup'!$D$18),"Fall",IF(OR(D1119&gt;='Season Lookup'!$D$18,D1119&lt;'Season Lookup'!$D$15),"Winter"))))</f>
        <v>Fall</v>
      </c>
      <c r="L1119" s="3" t="str">
        <f>VLOOKUP(F1119,'Season Lookup'!$A$1:$B$13,2,0)</f>
        <v>Fall</v>
      </c>
      <c r="M1119" t="s">
        <v>73</v>
      </c>
      <c r="N1119" t="s">
        <v>13</v>
      </c>
      <c r="O1119" t="s">
        <v>13</v>
      </c>
      <c r="P1119" t="str">
        <f t="shared" si="224"/>
        <v>Yes</v>
      </c>
      <c r="Q1119" t="str">
        <f t="shared" si="225"/>
        <v>No</v>
      </c>
      <c r="R1119" t="str">
        <f t="shared" si="226"/>
        <v>No</v>
      </c>
      <c r="S1119">
        <v>60</v>
      </c>
      <c r="T1119" t="s">
        <v>316</v>
      </c>
      <c r="V1119" t="str">
        <f t="shared" si="227"/>
        <v>Non Intersection</v>
      </c>
      <c r="W1119" t="s">
        <v>1950</v>
      </c>
      <c r="X1119">
        <v>42.364829</v>
      </c>
      <c r="Y1119">
        <v>-71.100798999999995</v>
      </c>
      <c r="Z1119" t="s">
        <v>1951</v>
      </c>
    </row>
    <row r="1120" spans="1:26">
      <c r="A1120">
        <v>24840</v>
      </c>
      <c r="B1120" s="1">
        <v>40449.92082175926</v>
      </c>
      <c r="C1120" s="1">
        <f t="shared" si="216"/>
        <v>40179</v>
      </c>
      <c r="D1120" s="4">
        <f t="shared" si="217"/>
        <v>0.7416666666666667</v>
      </c>
      <c r="E1120" s="3">
        <f t="shared" si="218"/>
        <v>2010</v>
      </c>
      <c r="F1120" s="3">
        <f t="shared" si="219"/>
        <v>9</v>
      </c>
      <c r="G1120" s="3">
        <f t="shared" si="220"/>
        <v>28</v>
      </c>
      <c r="H1120" s="3">
        <f t="shared" si="221"/>
        <v>22</v>
      </c>
      <c r="I1120" s="3">
        <f t="shared" si="222"/>
        <v>5</v>
      </c>
      <c r="J1120" s="3">
        <f t="shared" si="223"/>
        <v>3</v>
      </c>
      <c r="K1120" s="3" t="str">
        <f>IF(AND(D1120&gt;='Season Lookup'!$D$15,D1120&lt;'Season Lookup'!$D$16),"Spring",IF(AND(D1120&gt;='Season Lookup'!$D$16,D1120&lt;'Season Lookup'!$D$17),"Summer",IF(AND(D1120&gt;='Season Lookup'!$D$17,D1120&lt;'Season Lookup'!$D$18),"Fall",IF(OR(D1120&gt;='Season Lookup'!$D$18,D1120&lt;'Season Lookup'!$D$15),"Winter"))))</f>
        <v>Fall</v>
      </c>
      <c r="L1120" s="3" t="str">
        <f>VLOOKUP(F1120,'Season Lookup'!$A$1:$B$13,2,0)</f>
        <v>Fall</v>
      </c>
      <c r="M1120" t="s">
        <v>73</v>
      </c>
      <c r="N1120" t="s">
        <v>13</v>
      </c>
      <c r="O1120" t="s">
        <v>13</v>
      </c>
      <c r="P1120" t="str">
        <f t="shared" si="224"/>
        <v>Yes</v>
      </c>
      <c r="Q1120" t="str">
        <f t="shared" si="225"/>
        <v>No</v>
      </c>
      <c r="R1120" t="str">
        <f t="shared" si="226"/>
        <v>No</v>
      </c>
      <c r="T1120" t="s">
        <v>14</v>
      </c>
      <c r="U1120" t="s">
        <v>126</v>
      </c>
      <c r="V1120" t="str">
        <f t="shared" si="227"/>
        <v>Intersection</v>
      </c>
      <c r="W1120" t="s">
        <v>127</v>
      </c>
      <c r="X1120">
        <v>42.388964999999999</v>
      </c>
      <c r="Y1120">
        <v>-71.119694999999993</v>
      </c>
      <c r="Z1120" t="s">
        <v>128</v>
      </c>
    </row>
    <row r="1121" spans="1:26">
      <c r="A1121">
        <v>24845</v>
      </c>
      <c r="B1121" s="1">
        <v>40449.729155092595</v>
      </c>
      <c r="C1121" s="1">
        <f t="shared" si="216"/>
        <v>40179</v>
      </c>
      <c r="D1121" s="4">
        <f t="shared" si="217"/>
        <v>0.7416666666666667</v>
      </c>
      <c r="E1121" s="3">
        <f t="shared" si="218"/>
        <v>2010</v>
      </c>
      <c r="F1121" s="3">
        <f t="shared" si="219"/>
        <v>9</v>
      </c>
      <c r="G1121" s="3">
        <f t="shared" si="220"/>
        <v>28</v>
      </c>
      <c r="H1121" s="3">
        <f t="shared" si="221"/>
        <v>17</v>
      </c>
      <c r="I1121" s="3">
        <f t="shared" si="222"/>
        <v>29</v>
      </c>
      <c r="J1121" s="3">
        <f t="shared" si="223"/>
        <v>3</v>
      </c>
      <c r="K1121" s="3" t="str">
        <f>IF(AND(D1121&gt;='Season Lookup'!$D$15,D1121&lt;'Season Lookup'!$D$16),"Spring",IF(AND(D1121&gt;='Season Lookup'!$D$16,D1121&lt;'Season Lookup'!$D$17),"Summer",IF(AND(D1121&gt;='Season Lookup'!$D$17,D1121&lt;'Season Lookup'!$D$18),"Fall",IF(OR(D1121&gt;='Season Lookup'!$D$18,D1121&lt;'Season Lookup'!$D$15),"Winter"))))</f>
        <v>Fall</v>
      </c>
      <c r="L1121" s="3" t="str">
        <f>VLOOKUP(F1121,'Season Lookup'!$A$1:$B$13,2,0)</f>
        <v>Fall</v>
      </c>
      <c r="M1121" t="s">
        <v>73</v>
      </c>
      <c r="N1121" t="s">
        <v>13</v>
      </c>
      <c r="O1121" t="s">
        <v>23</v>
      </c>
      <c r="P1121" t="str">
        <f t="shared" si="224"/>
        <v>Yes</v>
      </c>
      <c r="Q1121" t="str">
        <f t="shared" si="225"/>
        <v>No</v>
      </c>
      <c r="R1121" t="str">
        <f t="shared" si="226"/>
        <v>No</v>
      </c>
      <c r="S1121" s="2">
        <v>42133</v>
      </c>
      <c r="T1121" t="s">
        <v>219</v>
      </c>
      <c r="V1121" t="str">
        <f t="shared" si="227"/>
        <v>Non Intersection</v>
      </c>
      <c r="W1121" t="s">
        <v>1952</v>
      </c>
      <c r="X1121">
        <v>42.383132000000003</v>
      </c>
      <c r="Y1121">
        <v>-71.117824999999996</v>
      </c>
      <c r="Z1121" t="s">
        <v>1953</v>
      </c>
    </row>
    <row r="1122" spans="1:26">
      <c r="A1122">
        <v>24842</v>
      </c>
      <c r="B1122" s="1">
        <v>40450.36109953704</v>
      </c>
      <c r="C1122" s="1">
        <f t="shared" si="216"/>
        <v>40179</v>
      </c>
      <c r="D1122" s="4">
        <f t="shared" si="217"/>
        <v>0.74444444444444446</v>
      </c>
      <c r="E1122" s="3">
        <f t="shared" si="218"/>
        <v>2010</v>
      </c>
      <c r="F1122" s="3">
        <f t="shared" si="219"/>
        <v>9</v>
      </c>
      <c r="G1122" s="3">
        <f t="shared" si="220"/>
        <v>29</v>
      </c>
      <c r="H1122" s="3">
        <f t="shared" si="221"/>
        <v>8</v>
      </c>
      <c r="I1122" s="3">
        <f t="shared" si="222"/>
        <v>39</v>
      </c>
      <c r="J1122" s="3">
        <f t="shared" si="223"/>
        <v>4</v>
      </c>
      <c r="K1122" s="3" t="str">
        <f>IF(AND(D1122&gt;='Season Lookup'!$D$15,D1122&lt;'Season Lookup'!$D$16),"Spring",IF(AND(D1122&gt;='Season Lookup'!$D$16,D1122&lt;'Season Lookup'!$D$17),"Summer",IF(AND(D1122&gt;='Season Lookup'!$D$17,D1122&lt;'Season Lookup'!$D$18),"Fall",IF(OR(D1122&gt;='Season Lookup'!$D$18,D1122&lt;'Season Lookup'!$D$15),"Winter"))))</f>
        <v>Fall</v>
      </c>
      <c r="L1122" s="3" t="str">
        <f>VLOOKUP(F1122,'Season Lookup'!$A$1:$B$13,2,0)</f>
        <v>Fall</v>
      </c>
      <c r="M1122" t="s">
        <v>82</v>
      </c>
      <c r="N1122" t="s">
        <v>13</v>
      </c>
      <c r="O1122" t="s">
        <v>549</v>
      </c>
      <c r="P1122" t="str">
        <f t="shared" si="224"/>
        <v>Yes</v>
      </c>
      <c r="Q1122" t="str">
        <f t="shared" si="225"/>
        <v>No</v>
      </c>
      <c r="R1122" t="str">
        <f t="shared" si="226"/>
        <v>No</v>
      </c>
      <c r="T1122" t="s">
        <v>198</v>
      </c>
      <c r="U1122" t="s">
        <v>464</v>
      </c>
      <c r="V1122" t="str">
        <f t="shared" si="227"/>
        <v>Intersection</v>
      </c>
      <c r="W1122" t="s">
        <v>1666</v>
      </c>
      <c r="X1122">
        <v>42.375273999999997</v>
      </c>
      <c r="Y1122">
        <v>-71.145841000000004</v>
      </c>
      <c r="Z1122" t="s">
        <v>1667</v>
      </c>
    </row>
    <row r="1123" spans="1:26">
      <c r="A1123">
        <v>24846</v>
      </c>
      <c r="B1123" s="1">
        <v>40451.6875</v>
      </c>
      <c r="C1123" s="1">
        <f t="shared" si="216"/>
        <v>40179</v>
      </c>
      <c r="D1123" s="4">
        <f t="shared" si="217"/>
        <v>0.74722222222222223</v>
      </c>
      <c r="E1123" s="3">
        <f t="shared" si="218"/>
        <v>2010</v>
      </c>
      <c r="F1123" s="3">
        <f t="shared" si="219"/>
        <v>9</v>
      </c>
      <c r="G1123" s="3">
        <f t="shared" si="220"/>
        <v>30</v>
      </c>
      <c r="H1123" s="3">
        <f t="shared" si="221"/>
        <v>16</v>
      </c>
      <c r="I1123" s="3">
        <f t="shared" si="222"/>
        <v>30</v>
      </c>
      <c r="J1123" s="3">
        <f t="shared" si="223"/>
        <v>5</v>
      </c>
      <c r="K1123" s="3" t="str">
        <f>IF(AND(D1123&gt;='Season Lookup'!$D$15,D1123&lt;'Season Lookup'!$D$16),"Spring",IF(AND(D1123&gt;='Season Lookup'!$D$16,D1123&lt;'Season Lookup'!$D$17),"Summer",IF(AND(D1123&gt;='Season Lookup'!$D$17,D1123&lt;'Season Lookup'!$D$18),"Fall",IF(OR(D1123&gt;='Season Lookup'!$D$18,D1123&lt;'Season Lookup'!$D$15),"Winter"))))</f>
        <v>Fall</v>
      </c>
      <c r="L1123" s="3" t="str">
        <f>VLOOKUP(F1123,'Season Lookup'!$A$1:$B$13,2,0)</f>
        <v>Fall</v>
      </c>
      <c r="M1123" t="s">
        <v>82</v>
      </c>
      <c r="N1123" t="s">
        <v>13</v>
      </c>
      <c r="O1123" t="s">
        <v>23</v>
      </c>
      <c r="P1123" t="str">
        <f t="shared" si="224"/>
        <v>Yes</v>
      </c>
      <c r="Q1123" t="str">
        <f t="shared" si="225"/>
        <v>No</v>
      </c>
      <c r="R1123" t="str">
        <f t="shared" si="226"/>
        <v>No</v>
      </c>
      <c r="S1123">
        <v>1695</v>
      </c>
      <c r="T1123" t="s">
        <v>14</v>
      </c>
      <c r="V1123" t="str">
        <f t="shared" si="227"/>
        <v>Non Intersection</v>
      </c>
      <c r="W1123" t="s">
        <v>1954</v>
      </c>
      <c r="X1123">
        <v>42.382933000000001</v>
      </c>
      <c r="Y1123">
        <v>-71.119416999999999</v>
      </c>
      <c r="Z1123" t="s">
        <v>1955</v>
      </c>
    </row>
    <row r="1124" spans="1:26">
      <c r="A1124">
        <v>24847</v>
      </c>
      <c r="B1124" s="1">
        <v>40451.743750000001</v>
      </c>
      <c r="C1124" s="1">
        <f t="shared" si="216"/>
        <v>40179</v>
      </c>
      <c r="D1124" s="4">
        <f t="shared" si="217"/>
        <v>0.74722222222222223</v>
      </c>
      <c r="E1124" s="3">
        <f t="shared" si="218"/>
        <v>2010</v>
      </c>
      <c r="F1124" s="3">
        <f t="shared" si="219"/>
        <v>9</v>
      </c>
      <c r="G1124" s="3">
        <f t="shared" si="220"/>
        <v>30</v>
      </c>
      <c r="H1124" s="3">
        <f t="shared" si="221"/>
        <v>17</v>
      </c>
      <c r="I1124" s="3">
        <f t="shared" si="222"/>
        <v>51</v>
      </c>
      <c r="J1124" s="3">
        <f t="shared" si="223"/>
        <v>5</v>
      </c>
      <c r="K1124" s="3" t="str">
        <f>IF(AND(D1124&gt;='Season Lookup'!$D$15,D1124&lt;'Season Lookup'!$D$16),"Spring",IF(AND(D1124&gt;='Season Lookup'!$D$16,D1124&lt;'Season Lookup'!$D$17),"Summer",IF(AND(D1124&gt;='Season Lookup'!$D$17,D1124&lt;'Season Lookup'!$D$18),"Fall",IF(OR(D1124&gt;='Season Lookup'!$D$18,D1124&lt;'Season Lookup'!$D$15),"Winter"))))</f>
        <v>Fall</v>
      </c>
      <c r="L1124" s="3" t="str">
        <f>VLOOKUP(F1124,'Season Lookup'!$A$1:$B$13,2,0)</f>
        <v>Fall</v>
      </c>
      <c r="M1124" t="s">
        <v>78</v>
      </c>
      <c r="N1124" t="s">
        <v>13</v>
      </c>
      <c r="O1124" t="s">
        <v>13</v>
      </c>
      <c r="P1124" t="str">
        <f t="shared" si="224"/>
        <v>Yes</v>
      </c>
      <c r="Q1124" t="str">
        <f t="shared" si="225"/>
        <v>No</v>
      </c>
      <c r="R1124" t="str">
        <f t="shared" si="226"/>
        <v>No</v>
      </c>
      <c r="T1124" t="s">
        <v>27</v>
      </c>
      <c r="U1124" t="s">
        <v>509</v>
      </c>
      <c r="V1124" t="str">
        <f t="shared" si="227"/>
        <v>Intersection</v>
      </c>
      <c r="W1124" t="s">
        <v>571</v>
      </c>
      <c r="X1124">
        <v>42.365270000000002</v>
      </c>
      <c r="Y1124">
        <v>-71.105023000000003</v>
      </c>
      <c r="Z1124" t="s">
        <v>572</v>
      </c>
    </row>
    <row r="1125" spans="1:26">
      <c r="A1125">
        <v>24850</v>
      </c>
      <c r="B1125" s="1">
        <v>40451.916655092595</v>
      </c>
      <c r="C1125" s="1">
        <f t="shared" si="216"/>
        <v>40179</v>
      </c>
      <c r="D1125" s="4">
        <f t="shared" si="217"/>
        <v>0.74722222222222223</v>
      </c>
      <c r="E1125" s="3">
        <f t="shared" si="218"/>
        <v>2010</v>
      </c>
      <c r="F1125" s="3">
        <f t="shared" si="219"/>
        <v>9</v>
      </c>
      <c r="G1125" s="3">
        <f t="shared" si="220"/>
        <v>30</v>
      </c>
      <c r="H1125" s="3">
        <f t="shared" si="221"/>
        <v>21</v>
      </c>
      <c r="I1125" s="3">
        <f t="shared" si="222"/>
        <v>59</v>
      </c>
      <c r="J1125" s="3">
        <f t="shared" si="223"/>
        <v>5</v>
      </c>
      <c r="K1125" s="3" t="str">
        <f>IF(AND(D1125&gt;='Season Lookup'!$D$15,D1125&lt;'Season Lookup'!$D$16),"Spring",IF(AND(D1125&gt;='Season Lookup'!$D$16,D1125&lt;'Season Lookup'!$D$17),"Summer",IF(AND(D1125&gt;='Season Lookup'!$D$17,D1125&lt;'Season Lookup'!$D$18),"Fall",IF(OR(D1125&gt;='Season Lookup'!$D$18,D1125&lt;'Season Lookup'!$D$15),"Winter"))))</f>
        <v>Fall</v>
      </c>
      <c r="L1125" s="3" t="str">
        <f>VLOOKUP(F1125,'Season Lookup'!$A$1:$B$13,2,0)</f>
        <v>Fall</v>
      </c>
      <c r="M1125" t="s">
        <v>78</v>
      </c>
      <c r="N1125" t="s">
        <v>13</v>
      </c>
      <c r="O1125" t="s">
        <v>23</v>
      </c>
      <c r="P1125" t="str">
        <f t="shared" si="224"/>
        <v>Yes</v>
      </c>
      <c r="Q1125" t="str">
        <f t="shared" si="225"/>
        <v>No</v>
      </c>
      <c r="R1125" t="str">
        <f t="shared" si="226"/>
        <v>No</v>
      </c>
      <c r="S1125">
        <v>70</v>
      </c>
      <c r="T1125" t="s">
        <v>745</v>
      </c>
      <c r="V1125" t="str">
        <f t="shared" si="227"/>
        <v>Non Intersection</v>
      </c>
      <c r="W1125" t="s">
        <v>1956</v>
      </c>
      <c r="X1125">
        <v>42.365831</v>
      </c>
      <c r="Y1125">
        <v>-71.100651999999997</v>
      </c>
      <c r="Z1125" t="s">
        <v>1957</v>
      </c>
    </row>
    <row r="1126" spans="1:26">
      <c r="A1126">
        <v>24851</v>
      </c>
      <c r="B1126" s="1">
        <v>40452.291655092595</v>
      </c>
      <c r="C1126" s="1">
        <f t="shared" si="216"/>
        <v>40179</v>
      </c>
      <c r="D1126" s="4">
        <f t="shared" si="217"/>
        <v>0.75</v>
      </c>
      <c r="E1126" s="3">
        <f t="shared" si="218"/>
        <v>2010</v>
      </c>
      <c r="F1126" s="3">
        <f t="shared" si="219"/>
        <v>10</v>
      </c>
      <c r="G1126" s="3">
        <f t="shared" si="220"/>
        <v>1</v>
      </c>
      <c r="H1126" s="3">
        <f t="shared" si="221"/>
        <v>6</v>
      </c>
      <c r="I1126" s="3">
        <f t="shared" si="222"/>
        <v>59</v>
      </c>
      <c r="J1126" s="3">
        <f t="shared" si="223"/>
        <v>6</v>
      </c>
      <c r="K1126" s="3" t="str">
        <f>IF(AND(D1126&gt;='Season Lookup'!$D$15,D1126&lt;'Season Lookup'!$D$16),"Spring",IF(AND(D1126&gt;='Season Lookup'!$D$16,D1126&lt;'Season Lookup'!$D$17),"Summer",IF(AND(D1126&gt;='Season Lookup'!$D$17,D1126&lt;'Season Lookup'!$D$18),"Fall",IF(OR(D1126&gt;='Season Lookup'!$D$18,D1126&lt;'Season Lookup'!$D$15),"Winter"))))</f>
        <v>Fall</v>
      </c>
      <c r="L1126" s="3" t="str">
        <f>VLOOKUP(F1126,'Season Lookup'!$A$1:$B$13,2,0)</f>
        <v>Fall</v>
      </c>
      <c r="M1126" t="s">
        <v>12</v>
      </c>
      <c r="N1126" t="s">
        <v>13</v>
      </c>
      <c r="O1126" t="s">
        <v>132</v>
      </c>
      <c r="P1126" t="str">
        <f t="shared" si="224"/>
        <v>Yes</v>
      </c>
      <c r="Q1126" t="str">
        <f t="shared" si="225"/>
        <v>Yes</v>
      </c>
      <c r="R1126" t="str">
        <f t="shared" si="226"/>
        <v>No</v>
      </c>
      <c r="T1126" t="s">
        <v>19</v>
      </c>
      <c r="U1126" t="s">
        <v>803</v>
      </c>
      <c r="V1126" t="str">
        <f t="shared" si="227"/>
        <v>Intersection</v>
      </c>
      <c r="W1126" t="s">
        <v>1561</v>
      </c>
      <c r="X1126">
        <v>42.374028000000003</v>
      </c>
      <c r="Y1126">
        <v>-71.103097000000005</v>
      </c>
      <c r="Z1126" t="s">
        <v>1562</v>
      </c>
    </row>
    <row r="1127" spans="1:26">
      <c r="A1127">
        <v>24852</v>
      </c>
      <c r="B1127" s="1">
        <v>40452.656944444447</v>
      </c>
      <c r="C1127" s="1">
        <f t="shared" si="216"/>
        <v>40179</v>
      </c>
      <c r="D1127" s="4">
        <f t="shared" si="217"/>
        <v>0.75</v>
      </c>
      <c r="E1127" s="3">
        <f t="shared" si="218"/>
        <v>2010</v>
      </c>
      <c r="F1127" s="3">
        <f t="shared" si="219"/>
        <v>10</v>
      </c>
      <c r="G1127" s="3">
        <f t="shared" si="220"/>
        <v>1</v>
      </c>
      <c r="H1127" s="3">
        <f t="shared" si="221"/>
        <v>15</v>
      </c>
      <c r="I1127" s="3">
        <f t="shared" si="222"/>
        <v>46</v>
      </c>
      <c r="J1127" s="3">
        <f t="shared" si="223"/>
        <v>6</v>
      </c>
      <c r="K1127" s="3" t="str">
        <f>IF(AND(D1127&gt;='Season Lookup'!$D$15,D1127&lt;'Season Lookup'!$D$16),"Spring",IF(AND(D1127&gt;='Season Lookup'!$D$16,D1127&lt;'Season Lookup'!$D$17),"Summer",IF(AND(D1127&gt;='Season Lookup'!$D$17,D1127&lt;'Season Lookup'!$D$18),"Fall",IF(OR(D1127&gt;='Season Lookup'!$D$18,D1127&lt;'Season Lookup'!$D$15),"Winter"))))</f>
        <v>Fall</v>
      </c>
      <c r="L1127" s="3" t="str">
        <f>VLOOKUP(F1127,'Season Lookup'!$A$1:$B$13,2,0)</f>
        <v>Fall</v>
      </c>
      <c r="M1127" t="s">
        <v>12</v>
      </c>
      <c r="N1127" t="s">
        <v>13</v>
      </c>
      <c r="O1127" t="s">
        <v>13</v>
      </c>
      <c r="P1127" t="str">
        <f t="shared" si="224"/>
        <v>Yes</v>
      </c>
      <c r="Q1127" t="str">
        <f t="shared" si="225"/>
        <v>No</v>
      </c>
      <c r="R1127" t="str">
        <f t="shared" si="226"/>
        <v>No</v>
      </c>
      <c r="T1127" t="s">
        <v>209</v>
      </c>
      <c r="U1127" t="s">
        <v>147</v>
      </c>
      <c r="V1127" t="str">
        <f t="shared" si="227"/>
        <v>Intersection</v>
      </c>
      <c r="W1127" t="s">
        <v>1876</v>
      </c>
      <c r="X1127">
        <v>42.366151000000002</v>
      </c>
      <c r="Y1127">
        <v>-71.086074999999994</v>
      </c>
      <c r="Z1127" t="s">
        <v>1877</v>
      </c>
    </row>
    <row r="1128" spans="1:26">
      <c r="A1128">
        <v>24853</v>
      </c>
      <c r="B1128" s="1">
        <v>40452.531944444447</v>
      </c>
      <c r="C1128" s="1">
        <f t="shared" si="216"/>
        <v>40179</v>
      </c>
      <c r="D1128" s="4">
        <f t="shared" si="217"/>
        <v>0.75</v>
      </c>
      <c r="E1128" s="3">
        <f t="shared" si="218"/>
        <v>2010</v>
      </c>
      <c r="F1128" s="3">
        <f t="shared" si="219"/>
        <v>10</v>
      </c>
      <c r="G1128" s="3">
        <f t="shared" si="220"/>
        <v>1</v>
      </c>
      <c r="H1128" s="3">
        <f t="shared" si="221"/>
        <v>12</v>
      </c>
      <c r="I1128" s="3">
        <f t="shared" si="222"/>
        <v>46</v>
      </c>
      <c r="J1128" s="3">
        <f t="shared" si="223"/>
        <v>6</v>
      </c>
      <c r="K1128" s="3" t="str">
        <f>IF(AND(D1128&gt;='Season Lookup'!$D$15,D1128&lt;'Season Lookup'!$D$16),"Spring",IF(AND(D1128&gt;='Season Lookup'!$D$16,D1128&lt;'Season Lookup'!$D$17),"Summer",IF(AND(D1128&gt;='Season Lookup'!$D$17,D1128&lt;'Season Lookup'!$D$18),"Fall",IF(OR(D1128&gt;='Season Lookup'!$D$18,D1128&lt;'Season Lookup'!$D$15),"Winter"))))</f>
        <v>Fall</v>
      </c>
      <c r="L1128" s="3" t="str">
        <f>VLOOKUP(F1128,'Season Lookup'!$A$1:$B$13,2,0)</f>
        <v>Fall</v>
      </c>
      <c r="M1128" t="s">
        <v>12</v>
      </c>
      <c r="N1128" t="s">
        <v>13</v>
      </c>
      <c r="O1128" t="s">
        <v>13</v>
      </c>
      <c r="P1128" t="str">
        <f t="shared" si="224"/>
        <v>Yes</v>
      </c>
      <c r="Q1128" t="str">
        <f t="shared" si="225"/>
        <v>No</v>
      </c>
      <c r="R1128" t="str">
        <f t="shared" si="226"/>
        <v>No</v>
      </c>
      <c r="T1128" t="s">
        <v>14</v>
      </c>
      <c r="U1128" t="s">
        <v>1958</v>
      </c>
      <c r="V1128" t="str">
        <f t="shared" si="227"/>
        <v>Intersection</v>
      </c>
      <c r="W1128" t="s">
        <v>1959</v>
      </c>
      <c r="X1128">
        <v>42.390040999999997</v>
      </c>
      <c r="Y1128">
        <v>-71.120684999999995</v>
      </c>
      <c r="Z1128" t="s">
        <v>486</v>
      </c>
    </row>
    <row r="1129" spans="1:26">
      <c r="A1129">
        <v>24854</v>
      </c>
      <c r="B1129" s="1">
        <v>40452.479155092595</v>
      </c>
      <c r="C1129" s="1">
        <f t="shared" si="216"/>
        <v>40179</v>
      </c>
      <c r="D1129" s="4">
        <f t="shared" si="217"/>
        <v>0.75</v>
      </c>
      <c r="E1129" s="3">
        <f t="shared" si="218"/>
        <v>2010</v>
      </c>
      <c r="F1129" s="3">
        <f t="shared" si="219"/>
        <v>10</v>
      </c>
      <c r="G1129" s="3">
        <f t="shared" si="220"/>
        <v>1</v>
      </c>
      <c r="H1129" s="3">
        <f t="shared" si="221"/>
        <v>11</v>
      </c>
      <c r="I1129" s="3">
        <f t="shared" si="222"/>
        <v>29</v>
      </c>
      <c r="J1129" s="3">
        <f t="shared" si="223"/>
        <v>6</v>
      </c>
      <c r="K1129" s="3" t="str">
        <f>IF(AND(D1129&gt;='Season Lookup'!$D$15,D1129&lt;'Season Lookup'!$D$16),"Spring",IF(AND(D1129&gt;='Season Lookup'!$D$16,D1129&lt;'Season Lookup'!$D$17),"Summer",IF(AND(D1129&gt;='Season Lookup'!$D$17,D1129&lt;'Season Lookup'!$D$18),"Fall",IF(OR(D1129&gt;='Season Lookup'!$D$18,D1129&lt;'Season Lookup'!$D$15),"Winter"))))</f>
        <v>Fall</v>
      </c>
      <c r="L1129" s="3" t="str">
        <f>VLOOKUP(F1129,'Season Lookup'!$A$1:$B$13,2,0)</f>
        <v>Fall</v>
      </c>
      <c r="M1129" t="s">
        <v>12</v>
      </c>
      <c r="N1129" t="s">
        <v>13</v>
      </c>
      <c r="O1129" t="s">
        <v>23</v>
      </c>
      <c r="P1129" t="str">
        <f t="shared" si="224"/>
        <v>Yes</v>
      </c>
      <c r="Q1129" t="str">
        <f t="shared" si="225"/>
        <v>No</v>
      </c>
      <c r="R1129" t="str">
        <f t="shared" si="226"/>
        <v>No</v>
      </c>
      <c r="T1129" t="s">
        <v>70</v>
      </c>
      <c r="U1129" t="s">
        <v>108</v>
      </c>
      <c r="V1129" t="str">
        <f t="shared" si="227"/>
        <v>Intersection</v>
      </c>
      <c r="W1129" t="s">
        <v>153</v>
      </c>
      <c r="X1129">
        <v>42.363650999999997</v>
      </c>
      <c r="Y1129">
        <v>-71.103735</v>
      </c>
      <c r="Z1129" t="s">
        <v>154</v>
      </c>
    </row>
    <row r="1130" spans="1:26">
      <c r="A1130">
        <v>24855</v>
      </c>
      <c r="B1130" s="1">
        <v>40452.539571759262</v>
      </c>
      <c r="C1130" s="1">
        <f t="shared" si="216"/>
        <v>40179</v>
      </c>
      <c r="D1130" s="4">
        <f t="shared" si="217"/>
        <v>0.75</v>
      </c>
      <c r="E1130" s="3">
        <f t="shared" si="218"/>
        <v>2010</v>
      </c>
      <c r="F1130" s="3">
        <f t="shared" si="219"/>
        <v>10</v>
      </c>
      <c r="G1130" s="3">
        <f t="shared" si="220"/>
        <v>1</v>
      </c>
      <c r="H1130" s="3">
        <f t="shared" si="221"/>
        <v>12</v>
      </c>
      <c r="I1130" s="3">
        <f t="shared" si="222"/>
        <v>56</v>
      </c>
      <c r="J1130" s="3">
        <f t="shared" si="223"/>
        <v>6</v>
      </c>
      <c r="K1130" s="3" t="str">
        <f>IF(AND(D1130&gt;='Season Lookup'!$D$15,D1130&lt;'Season Lookup'!$D$16),"Spring",IF(AND(D1130&gt;='Season Lookup'!$D$16,D1130&lt;'Season Lookup'!$D$17),"Summer",IF(AND(D1130&gt;='Season Lookup'!$D$17,D1130&lt;'Season Lookup'!$D$18),"Fall",IF(OR(D1130&gt;='Season Lookup'!$D$18,D1130&lt;'Season Lookup'!$D$15),"Winter"))))</f>
        <v>Fall</v>
      </c>
      <c r="L1130" s="3" t="str">
        <f>VLOOKUP(F1130,'Season Lookup'!$A$1:$B$13,2,0)</f>
        <v>Fall</v>
      </c>
      <c r="M1130" t="s">
        <v>12</v>
      </c>
      <c r="N1130" t="s">
        <v>13</v>
      </c>
      <c r="O1130" t="s">
        <v>152</v>
      </c>
      <c r="P1130" t="str">
        <f t="shared" si="224"/>
        <v>Yes</v>
      </c>
      <c r="Q1130" t="str">
        <f t="shared" si="225"/>
        <v>No</v>
      </c>
      <c r="R1130" t="str">
        <f t="shared" si="226"/>
        <v>Yes</v>
      </c>
      <c r="T1130" t="s">
        <v>199</v>
      </c>
      <c r="U1130" t="s">
        <v>1960</v>
      </c>
      <c r="V1130" t="str">
        <f t="shared" si="227"/>
        <v>Intersection</v>
      </c>
      <c r="W1130" t="s">
        <v>1961</v>
      </c>
      <c r="X1130">
        <v>42.374426</v>
      </c>
      <c r="Y1130">
        <v>-71.121896000000007</v>
      </c>
      <c r="Z1130" t="s">
        <v>1962</v>
      </c>
    </row>
    <row r="1131" spans="1:26">
      <c r="A1131">
        <v>24856</v>
      </c>
      <c r="B1131" s="1">
        <v>40452.364583333336</v>
      </c>
      <c r="C1131" s="1">
        <f t="shared" si="216"/>
        <v>40179</v>
      </c>
      <c r="D1131" s="4">
        <f t="shared" si="217"/>
        <v>0.75</v>
      </c>
      <c r="E1131" s="3">
        <f t="shared" si="218"/>
        <v>2010</v>
      </c>
      <c r="F1131" s="3">
        <f t="shared" si="219"/>
        <v>10</v>
      </c>
      <c r="G1131" s="3">
        <f t="shared" si="220"/>
        <v>1</v>
      </c>
      <c r="H1131" s="3">
        <f t="shared" si="221"/>
        <v>8</v>
      </c>
      <c r="I1131" s="3">
        <f t="shared" si="222"/>
        <v>45</v>
      </c>
      <c r="J1131" s="3">
        <f t="shared" si="223"/>
        <v>6</v>
      </c>
      <c r="K1131" s="3" t="str">
        <f>IF(AND(D1131&gt;='Season Lookup'!$D$15,D1131&lt;'Season Lookup'!$D$16),"Spring",IF(AND(D1131&gt;='Season Lookup'!$D$16,D1131&lt;'Season Lookup'!$D$17),"Summer",IF(AND(D1131&gt;='Season Lookup'!$D$17,D1131&lt;'Season Lookup'!$D$18),"Fall",IF(OR(D1131&gt;='Season Lookup'!$D$18,D1131&lt;'Season Lookup'!$D$15),"Winter"))))</f>
        <v>Fall</v>
      </c>
      <c r="L1131" s="3" t="str">
        <f>VLOOKUP(F1131,'Season Lookup'!$A$1:$B$13,2,0)</f>
        <v>Fall</v>
      </c>
      <c r="M1131" t="s">
        <v>12</v>
      </c>
      <c r="N1131" t="s">
        <v>13</v>
      </c>
      <c r="O1131" t="s">
        <v>23</v>
      </c>
      <c r="P1131" t="str">
        <f t="shared" si="224"/>
        <v>Yes</v>
      </c>
      <c r="Q1131" t="str">
        <f t="shared" si="225"/>
        <v>No</v>
      </c>
      <c r="R1131" t="str">
        <f t="shared" si="226"/>
        <v>No</v>
      </c>
      <c r="T1131" t="s">
        <v>133</v>
      </c>
      <c r="U1131" t="s">
        <v>498</v>
      </c>
      <c r="V1131" t="str">
        <f t="shared" si="227"/>
        <v>Intersection</v>
      </c>
      <c r="W1131" t="s">
        <v>1963</v>
      </c>
      <c r="X1131">
        <v>42.371130999999998</v>
      </c>
      <c r="Y1131">
        <v>-71.110814000000005</v>
      </c>
      <c r="Z1131" t="s">
        <v>1964</v>
      </c>
    </row>
    <row r="1132" spans="1:26">
      <c r="A1132">
        <v>24857</v>
      </c>
      <c r="B1132" s="1">
        <v>40452.695821759262</v>
      </c>
      <c r="C1132" s="1">
        <f t="shared" si="216"/>
        <v>40179</v>
      </c>
      <c r="D1132" s="4">
        <f t="shared" si="217"/>
        <v>0.75</v>
      </c>
      <c r="E1132" s="3">
        <f t="shared" si="218"/>
        <v>2010</v>
      </c>
      <c r="F1132" s="3">
        <f t="shared" si="219"/>
        <v>10</v>
      </c>
      <c r="G1132" s="3">
        <f t="shared" si="220"/>
        <v>1</v>
      </c>
      <c r="H1132" s="3">
        <f t="shared" si="221"/>
        <v>16</v>
      </c>
      <c r="I1132" s="3">
        <f t="shared" si="222"/>
        <v>41</v>
      </c>
      <c r="J1132" s="3">
        <f t="shared" si="223"/>
        <v>6</v>
      </c>
      <c r="K1132" s="3" t="str">
        <f>IF(AND(D1132&gt;='Season Lookup'!$D$15,D1132&lt;'Season Lookup'!$D$16),"Spring",IF(AND(D1132&gt;='Season Lookup'!$D$16,D1132&lt;'Season Lookup'!$D$17),"Summer",IF(AND(D1132&gt;='Season Lookup'!$D$17,D1132&lt;'Season Lookup'!$D$18),"Fall",IF(OR(D1132&gt;='Season Lookup'!$D$18,D1132&lt;'Season Lookup'!$D$15),"Winter"))))</f>
        <v>Fall</v>
      </c>
      <c r="L1132" s="3" t="str">
        <f>VLOOKUP(F1132,'Season Lookup'!$A$1:$B$13,2,0)</f>
        <v>Fall</v>
      </c>
      <c r="M1132" t="s">
        <v>12</v>
      </c>
      <c r="N1132" t="s">
        <v>13</v>
      </c>
      <c r="O1132" t="s">
        <v>13</v>
      </c>
      <c r="P1132" t="str">
        <f t="shared" si="224"/>
        <v>Yes</v>
      </c>
      <c r="Q1132" t="str">
        <f t="shared" si="225"/>
        <v>No</v>
      </c>
      <c r="R1132" t="str">
        <f t="shared" si="226"/>
        <v>No</v>
      </c>
      <c r="T1132" t="s">
        <v>14</v>
      </c>
      <c r="U1132" t="s">
        <v>754</v>
      </c>
      <c r="V1132" t="str">
        <f t="shared" si="227"/>
        <v>Intersection</v>
      </c>
      <c r="W1132" t="s">
        <v>1965</v>
      </c>
      <c r="X1132">
        <v>42.399365000000003</v>
      </c>
      <c r="Y1132">
        <v>-71.132712999999995</v>
      </c>
      <c r="Z1132" t="s">
        <v>756</v>
      </c>
    </row>
    <row r="1133" spans="1:26">
      <c r="A1133">
        <v>24858</v>
      </c>
      <c r="B1133" s="1">
        <v>40452.791655092595</v>
      </c>
      <c r="C1133" s="1">
        <f t="shared" si="216"/>
        <v>40179</v>
      </c>
      <c r="D1133" s="4">
        <f t="shared" si="217"/>
        <v>0.75</v>
      </c>
      <c r="E1133" s="3">
        <f t="shared" si="218"/>
        <v>2010</v>
      </c>
      <c r="F1133" s="3">
        <f t="shared" si="219"/>
        <v>10</v>
      </c>
      <c r="G1133" s="3">
        <f t="shared" si="220"/>
        <v>1</v>
      </c>
      <c r="H1133" s="3">
        <f t="shared" si="221"/>
        <v>18</v>
      </c>
      <c r="I1133" s="3">
        <f t="shared" si="222"/>
        <v>59</v>
      </c>
      <c r="J1133" s="3">
        <f t="shared" si="223"/>
        <v>6</v>
      </c>
      <c r="K1133" s="3" t="str">
        <f>IF(AND(D1133&gt;='Season Lookup'!$D$15,D1133&lt;'Season Lookup'!$D$16),"Spring",IF(AND(D1133&gt;='Season Lookup'!$D$16,D1133&lt;'Season Lookup'!$D$17),"Summer",IF(AND(D1133&gt;='Season Lookup'!$D$17,D1133&lt;'Season Lookup'!$D$18),"Fall",IF(OR(D1133&gt;='Season Lookup'!$D$18,D1133&lt;'Season Lookup'!$D$15),"Winter"))))</f>
        <v>Fall</v>
      </c>
      <c r="L1133" s="3" t="str">
        <f>VLOOKUP(F1133,'Season Lookup'!$A$1:$B$13,2,0)</f>
        <v>Fall</v>
      </c>
      <c r="M1133" t="s">
        <v>12</v>
      </c>
      <c r="N1133" t="s">
        <v>13</v>
      </c>
      <c r="O1133" t="s">
        <v>152</v>
      </c>
      <c r="P1133" t="str">
        <f t="shared" si="224"/>
        <v>Yes</v>
      </c>
      <c r="Q1133" t="str">
        <f t="shared" si="225"/>
        <v>No</v>
      </c>
      <c r="R1133" t="str">
        <f t="shared" si="226"/>
        <v>Yes</v>
      </c>
      <c r="T1133" t="s">
        <v>14</v>
      </c>
      <c r="U1133" t="s">
        <v>420</v>
      </c>
      <c r="V1133" t="str">
        <f t="shared" si="227"/>
        <v>Intersection</v>
      </c>
      <c r="W1133" t="s">
        <v>421</v>
      </c>
      <c r="X1133">
        <v>42.363897000000001</v>
      </c>
      <c r="Y1133">
        <v>-71.101190000000003</v>
      </c>
      <c r="Z1133" t="s">
        <v>422</v>
      </c>
    </row>
    <row r="1134" spans="1:26">
      <c r="A1134">
        <v>24859</v>
      </c>
      <c r="B1134" s="1">
        <v>40452.804166666669</v>
      </c>
      <c r="C1134" s="1">
        <f t="shared" si="216"/>
        <v>40179</v>
      </c>
      <c r="D1134" s="4">
        <f t="shared" si="217"/>
        <v>0.75</v>
      </c>
      <c r="E1134" s="3">
        <f t="shared" si="218"/>
        <v>2010</v>
      </c>
      <c r="F1134" s="3">
        <f t="shared" si="219"/>
        <v>10</v>
      </c>
      <c r="G1134" s="3">
        <f t="shared" si="220"/>
        <v>1</v>
      </c>
      <c r="H1134" s="3">
        <f t="shared" si="221"/>
        <v>19</v>
      </c>
      <c r="I1134" s="3">
        <f t="shared" si="222"/>
        <v>18</v>
      </c>
      <c r="J1134" s="3">
        <f t="shared" si="223"/>
        <v>6</v>
      </c>
      <c r="K1134" s="3" t="str">
        <f>IF(AND(D1134&gt;='Season Lookup'!$D$15,D1134&lt;'Season Lookup'!$D$16),"Spring",IF(AND(D1134&gt;='Season Lookup'!$D$16,D1134&lt;'Season Lookup'!$D$17),"Summer",IF(AND(D1134&gt;='Season Lookup'!$D$17,D1134&lt;'Season Lookup'!$D$18),"Fall",IF(OR(D1134&gt;='Season Lookup'!$D$18,D1134&lt;'Season Lookup'!$D$15),"Winter"))))</f>
        <v>Fall</v>
      </c>
      <c r="L1134" s="3" t="str">
        <f>VLOOKUP(F1134,'Season Lookup'!$A$1:$B$13,2,0)</f>
        <v>Fall</v>
      </c>
      <c r="M1134" t="s">
        <v>12</v>
      </c>
      <c r="N1134" t="s">
        <v>35</v>
      </c>
      <c r="O1134" t="s">
        <v>13</v>
      </c>
      <c r="P1134" t="str">
        <f t="shared" si="224"/>
        <v>Yes</v>
      </c>
      <c r="Q1134" t="str">
        <f t="shared" si="225"/>
        <v>No</v>
      </c>
      <c r="R1134" t="str">
        <f t="shared" si="226"/>
        <v>No</v>
      </c>
      <c r="T1134" t="s">
        <v>19</v>
      </c>
      <c r="U1134" t="s">
        <v>134</v>
      </c>
      <c r="V1134" t="str">
        <f t="shared" si="227"/>
        <v>Intersection</v>
      </c>
      <c r="W1134" t="s">
        <v>150</v>
      </c>
      <c r="X1134">
        <v>42.375473999999997</v>
      </c>
      <c r="Y1134">
        <v>-71.114321000000004</v>
      </c>
      <c r="Z1134" t="s">
        <v>151</v>
      </c>
    </row>
    <row r="1135" spans="1:26">
      <c r="A1135">
        <v>24872</v>
      </c>
      <c r="B1135" s="1">
        <v>40452.645833333336</v>
      </c>
      <c r="C1135" s="1">
        <f t="shared" si="216"/>
        <v>40179</v>
      </c>
      <c r="D1135" s="4">
        <f t="shared" si="217"/>
        <v>0.75</v>
      </c>
      <c r="E1135" s="3">
        <f t="shared" si="218"/>
        <v>2010</v>
      </c>
      <c r="F1135" s="3">
        <f t="shared" si="219"/>
        <v>10</v>
      </c>
      <c r="G1135" s="3">
        <f t="shared" si="220"/>
        <v>1</v>
      </c>
      <c r="H1135" s="3">
        <f t="shared" si="221"/>
        <v>15</v>
      </c>
      <c r="I1135" s="3">
        <f t="shared" si="222"/>
        <v>30</v>
      </c>
      <c r="J1135" s="3">
        <f t="shared" si="223"/>
        <v>6</v>
      </c>
      <c r="K1135" s="3" t="str">
        <f>IF(AND(D1135&gt;='Season Lookup'!$D$15,D1135&lt;'Season Lookup'!$D$16),"Spring",IF(AND(D1135&gt;='Season Lookup'!$D$16,D1135&lt;'Season Lookup'!$D$17),"Summer",IF(AND(D1135&gt;='Season Lookup'!$D$17,D1135&lt;'Season Lookup'!$D$18),"Fall",IF(OR(D1135&gt;='Season Lookup'!$D$18,D1135&lt;'Season Lookup'!$D$15),"Winter"))))</f>
        <v>Fall</v>
      </c>
      <c r="L1135" s="3" t="str">
        <f>VLOOKUP(F1135,'Season Lookup'!$A$1:$B$13,2,0)</f>
        <v>Fall</v>
      </c>
      <c r="M1135" t="s">
        <v>12</v>
      </c>
      <c r="N1135" t="s">
        <v>13</v>
      </c>
      <c r="O1135" t="s">
        <v>13</v>
      </c>
      <c r="P1135" t="str">
        <f t="shared" si="224"/>
        <v>Yes</v>
      </c>
      <c r="Q1135" t="str">
        <f t="shared" si="225"/>
        <v>No</v>
      </c>
      <c r="R1135" t="str">
        <f t="shared" si="226"/>
        <v>No</v>
      </c>
      <c r="T1135" t="s">
        <v>260</v>
      </c>
      <c r="U1135" t="s">
        <v>146</v>
      </c>
      <c r="V1135" t="str">
        <f t="shared" si="227"/>
        <v>Intersection</v>
      </c>
      <c r="W1135" t="s">
        <v>544</v>
      </c>
      <c r="X1135">
        <v>42.368965000000003</v>
      </c>
      <c r="Y1135">
        <v>-71.080324000000005</v>
      </c>
      <c r="Z1135" t="s">
        <v>545</v>
      </c>
    </row>
    <row r="1136" spans="1:26">
      <c r="A1136">
        <v>24860</v>
      </c>
      <c r="B1136" s="1">
        <v>40453.538194444445</v>
      </c>
      <c r="C1136" s="1">
        <f t="shared" si="216"/>
        <v>40179</v>
      </c>
      <c r="D1136" s="4">
        <f t="shared" si="217"/>
        <v>0.75277777777777777</v>
      </c>
      <c r="E1136" s="3">
        <f t="shared" si="218"/>
        <v>2010</v>
      </c>
      <c r="F1136" s="3">
        <f t="shared" si="219"/>
        <v>10</v>
      </c>
      <c r="G1136" s="3">
        <f t="shared" si="220"/>
        <v>2</v>
      </c>
      <c r="H1136" s="3">
        <f t="shared" si="221"/>
        <v>12</v>
      </c>
      <c r="I1136" s="3">
        <f t="shared" si="222"/>
        <v>55</v>
      </c>
      <c r="J1136" s="3">
        <f t="shared" si="223"/>
        <v>7</v>
      </c>
      <c r="K1136" s="3" t="str">
        <f>IF(AND(D1136&gt;='Season Lookup'!$D$15,D1136&lt;'Season Lookup'!$D$16),"Spring",IF(AND(D1136&gt;='Season Lookup'!$D$16,D1136&lt;'Season Lookup'!$D$17),"Summer",IF(AND(D1136&gt;='Season Lookup'!$D$17,D1136&lt;'Season Lookup'!$D$18),"Fall",IF(OR(D1136&gt;='Season Lookup'!$D$18,D1136&lt;'Season Lookup'!$D$15),"Winter"))))</f>
        <v>Fall</v>
      </c>
      <c r="L1136" s="3" t="str">
        <f>VLOOKUP(F1136,'Season Lookup'!$A$1:$B$13,2,0)</f>
        <v>Fall</v>
      </c>
      <c r="M1136" t="s">
        <v>31</v>
      </c>
      <c r="N1136" t="s">
        <v>13</v>
      </c>
      <c r="O1136" t="s">
        <v>36</v>
      </c>
      <c r="P1136" t="str">
        <f t="shared" si="224"/>
        <v>Yes</v>
      </c>
      <c r="Q1136" t="str">
        <f t="shared" si="225"/>
        <v>No</v>
      </c>
      <c r="R1136" t="str">
        <f t="shared" si="226"/>
        <v>No</v>
      </c>
      <c r="S1136">
        <v>284</v>
      </c>
      <c r="T1136" t="s">
        <v>189</v>
      </c>
      <c r="V1136" t="str">
        <f t="shared" si="227"/>
        <v>Non Intersection</v>
      </c>
      <c r="W1136" t="s">
        <v>1966</v>
      </c>
      <c r="X1136">
        <v>42.368282999999998</v>
      </c>
      <c r="Y1136">
        <v>-71.094894999999994</v>
      </c>
      <c r="Z1136" t="s">
        <v>1967</v>
      </c>
    </row>
    <row r="1137" spans="1:26">
      <c r="A1137">
        <v>24861</v>
      </c>
      <c r="B1137" s="1">
        <v>40453.696527777778</v>
      </c>
      <c r="C1137" s="1">
        <f t="shared" si="216"/>
        <v>40179</v>
      </c>
      <c r="D1137" s="4">
        <f t="shared" si="217"/>
        <v>0.75277777777777777</v>
      </c>
      <c r="E1137" s="3">
        <f t="shared" si="218"/>
        <v>2010</v>
      </c>
      <c r="F1137" s="3">
        <f t="shared" si="219"/>
        <v>10</v>
      </c>
      <c r="G1137" s="3">
        <f t="shared" si="220"/>
        <v>2</v>
      </c>
      <c r="H1137" s="3">
        <f t="shared" si="221"/>
        <v>16</v>
      </c>
      <c r="I1137" s="3">
        <f t="shared" si="222"/>
        <v>43</v>
      </c>
      <c r="J1137" s="3">
        <f t="shared" si="223"/>
        <v>7</v>
      </c>
      <c r="K1137" s="3" t="str">
        <f>IF(AND(D1137&gt;='Season Lookup'!$D$15,D1137&lt;'Season Lookup'!$D$16),"Spring",IF(AND(D1137&gt;='Season Lookup'!$D$16,D1137&lt;'Season Lookup'!$D$17),"Summer",IF(AND(D1137&gt;='Season Lookup'!$D$17,D1137&lt;'Season Lookup'!$D$18),"Fall",IF(OR(D1137&gt;='Season Lookup'!$D$18,D1137&lt;'Season Lookup'!$D$15),"Winter"))))</f>
        <v>Fall</v>
      </c>
      <c r="L1137" s="3" t="str">
        <f>VLOOKUP(F1137,'Season Lookup'!$A$1:$B$13,2,0)</f>
        <v>Fall</v>
      </c>
      <c r="M1137" t="s">
        <v>31</v>
      </c>
      <c r="N1137" t="s">
        <v>13</v>
      </c>
      <c r="O1137" t="s">
        <v>13</v>
      </c>
      <c r="P1137" t="str">
        <f t="shared" si="224"/>
        <v>Yes</v>
      </c>
      <c r="Q1137" t="str">
        <f t="shared" si="225"/>
        <v>No</v>
      </c>
      <c r="R1137" t="str">
        <f t="shared" si="226"/>
        <v>No</v>
      </c>
      <c r="T1137" t="s">
        <v>14</v>
      </c>
      <c r="U1137" t="s">
        <v>977</v>
      </c>
      <c r="V1137" t="str">
        <f t="shared" si="227"/>
        <v>Intersection</v>
      </c>
      <c r="W1137" t="s">
        <v>978</v>
      </c>
      <c r="X1137">
        <v>42.391768999999996</v>
      </c>
      <c r="Y1137">
        <v>-71.123869999999997</v>
      </c>
      <c r="Z1137" t="s">
        <v>979</v>
      </c>
    </row>
    <row r="1138" spans="1:26">
      <c r="A1138">
        <v>24862</v>
      </c>
      <c r="B1138" s="1">
        <v>40453.638888888891</v>
      </c>
      <c r="C1138" s="1">
        <f t="shared" si="216"/>
        <v>40179</v>
      </c>
      <c r="D1138" s="4">
        <f t="shared" si="217"/>
        <v>0.75277777777777777</v>
      </c>
      <c r="E1138" s="3">
        <f t="shared" si="218"/>
        <v>2010</v>
      </c>
      <c r="F1138" s="3">
        <f t="shared" si="219"/>
        <v>10</v>
      </c>
      <c r="G1138" s="3">
        <f t="shared" si="220"/>
        <v>2</v>
      </c>
      <c r="H1138" s="3">
        <f t="shared" si="221"/>
        <v>15</v>
      </c>
      <c r="I1138" s="3">
        <f t="shared" si="222"/>
        <v>20</v>
      </c>
      <c r="J1138" s="3">
        <f t="shared" si="223"/>
        <v>7</v>
      </c>
      <c r="K1138" s="3" t="str">
        <f>IF(AND(D1138&gt;='Season Lookup'!$D$15,D1138&lt;'Season Lookup'!$D$16),"Spring",IF(AND(D1138&gt;='Season Lookup'!$D$16,D1138&lt;'Season Lookup'!$D$17),"Summer",IF(AND(D1138&gt;='Season Lookup'!$D$17,D1138&lt;'Season Lookup'!$D$18),"Fall",IF(OR(D1138&gt;='Season Lookup'!$D$18,D1138&lt;'Season Lookup'!$D$15),"Winter"))))</f>
        <v>Fall</v>
      </c>
      <c r="L1138" s="3" t="str">
        <f>VLOOKUP(F1138,'Season Lookup'!$A$1:$B$13,2,0)</f>
        <v>Fall</v>
      </c>
      <c r="M1138" t="s">
        <v>31</v>
      </c>
      <c r="N1138" t="s">
        <v>13</v>
      </c>
      <c r="O1138" t="s">
        <v>13</v>
      </c>
      <c r="P1138" t="str">
        <f t="shared" si="224"/>
        <v>Yes</v>
      </c>
      <c r="Q1138" t="str">
        <f t="shared" si="225"/>
        <v>No</v>
      </c>
      <c r="R1138" t="str">
        <f t="shared" si="226"/>
        <v>No</v>
      </c>
      <c r="S1138">
        <v>1580</v>
      </c>
      <c r="T1138" t="s">
        <v>14</v>
      </c>
      <c r="V1138" t="str">
        <f t="shared" si="227"/>
        <v>Non Intersection</v>
      </c>
      <c r="W1138" t="s">
        <v>1968</v>
      </c>
      <c r="X1138">
        <v>42.379133000000003</v>
      </c>
      <c r="Y1138">
        <v>-71.120406000000003</v>
      </c>
      <c r="Z1138" t="s">
        <v>1969</v>
      </c>
    </row>
    <row r="1139" spans="1:26">
      <c r="A1139">
        <v>24863</v>
      </c>
      <c r="B1139" s="1">
        <v>40453.527777777781</v>
      </c>
      <c r="C1139" s="1">
        <f t="shared" si="216"/>
        <v>40179</v>
      </c>
      <c r="D1139" s="4">
        <f t="shared" si="217"/>
        <v>0.75277777777777777</v>
      </c>
      <c r="E1139" s="3">
        <f t="shared" si="218"/>
        <v>2010</v>
      </c>
      <c r="F1139" s="3">
        <f t="shared" si="219"/>
        <v>10</v>
      </c>
      <c r="G1139" s="3">
        <f t="shared" si="220"/>
        <v>2</v>
      </c>
      <c r="H1139" s="3">
        <f t="shared" si="221"/>
        <v>12</v>
      </c>
      <c r="I1139" s="3">
        <f t="shared" si="222"/>
        <v>40</v>
      </c>
      <c r="J1139" s="3">
        <f t="shared" si="223"/>
        <v>7</v>
      </c>
      <c r="K1139" s="3" t="str">
        <f>IF(AND(D1139&gt;='Season Lookup'!$D$15,D1139&lt;'Season Lookup'!$D$16),"Spring",IF(AND(D1139&gt;='Season Lookup'!$D$16,D1139&lt;'Season Lookup'!$D$17),"Summer",IF(AND(D1139&gt;='Season Lookup'!$D$17,D1139&lt;'Season Lookup'!$D$18),"Fall",IF(OR(D1139&gt;='Season Lookup'!$D$18,D1139&lt;'Season Lookup'!$D$15),"Winter"))))</f>
        <v>Fall</v>
      </c>
      <c r="L1139" s="3" t="str">
        <f>VLOOKUP(F1139,'Season Lookup'!$A$1:$B$13,2,0)</f>
        <v>Fall</v>
      </c>
      <c r="M1139" t="s">
        <v>31</v>
      </c>
      <c r="N1139" t="s">
        <v>13</v>
      </c>
      <c r="O1139" t="s">
        <v>35</v>
      </c>
      <c r="P1139" t="str">
        <f t="shared" si="224"/>
        <v>Yes</v>
      </c>
      <c r="Q1139" t="str">
        <f t="shared" si="225"/>
        <v>No</v>
      </c>
      <c r="R1139" t="str">
        <f t="shared" si="226"/>
        <v>No</v>
      </c>
      <c r="S1139">
        <v>87</v>
      </c>
      <c r="T1139" t="s">
        <v>667</v>
      </c>
      <c r="V1139" t="str">
        <f t="shared" si="227"/>
        <v>Non Intersection</v>
      </c>
      <c r="W1139" t="s">
        <v>1970</v>
      </c>
      <c r="X1139">
        <v>42.372962000000001</v>
      </c>
      <c r="Y1139">
        <v>-71.097308999999996</v>
      </c>
      <c r="Z1139" t="s">
        <v>1971</v>
      </c>
    </row>
    <row r="1140" spans="1:26">
      <c r="A1140">
        <v>24865</v>
      </c>
      <c r="B1140" s="1">
        <v>40453.46875</v>
      </c>
      <c r="C1140" s="1">
        <f t="shared" si="216"/>
        <v>40179</v>
      </c>
      <c r="D1140" s="4">
        <f t="shared" si="217"/>
        <v>0.75277777777777777</v>
      </c>
      <c r="E1140" s="3">
        <f t="shared" si="218"/>
        <v>2010</v>
      </c>
      <c r="F1140" s="3">
        <f t="shared" si="219"/>
        <v>10</v>
      </c>
      <c r="G1140" s="3">
        <f t="shared" si="220"/>
        <v>2</v>
      </c>
      <c r="H1140" s="3">
        <f t="shared" si="221"/>
        <v>11</v>
      </c>
      <c r="I1140" s="3">
        <f t="shared" si="222"/>
        <v>15</v>
      </c>
      <c r="J1140" s="3">
        <f t="shared" si="223"/>
        <v>7</v>
      </c>
      <c r="K1140" s="3" t="str">
        <f>IF(AND(D1140&gt;='Season Lookup'!$D$15,D1140&lt;'Season Lookup'!$D$16),"Spring",IF(AND(D1140&gt;='Season Lookup'!$D$16,D1140&lt;'Season Lookup'!$D$17),"Summer",IF(AND(D1140&gt;='Season Lookup'!$D$17,D1140&lt;'Season Lookup'!$D$18),"Fall",IF(OR(D1140&gt;='Season Lookup'!$D$18,D1140&lt;'Season Lookup'!$D$15),"Winter"))))</f>
        <v>Fall</v>
      </c>
      <c r="L1140" s="3" t="str">
        <f>VLOOKUP(F1140,'Season Lookup'!$A$1:$B$13,2,0)</f>
        <v>Fall</v>
      </c>
      <c r="M1140" t="s">
        <v>31</v>
      </c>
      <c r="N1140" t="s">
        <v>13</v>
      </c>
      <c r="O1140" t="s">
        <v>13</v>
      </c>
      <c r="P1140" t="str">
        <f t="shared" si="224"/>
        <v>Yes</v>
      </c>
      <c r="Q1140" t="str">
        <f t="shared" si="225"/>
        <v>No</v>
      </c>
      <c r="R1140" t="str">
        <f t="shared" si="226"/>
        <v>No</v>
      </c>
      <c r="S1140">
        <v>1426</v>
      </c>
      <c r="T1140" t="s">
        <v>19</v>
      </c>
      <c r="U1140" t="s">
        <v>1520</v>
      </c>
      <c r="V1140" t="str">
        <f t="shared" si="227"/>
        <v>Non Intersection</v>
      </c>
      <c r="W1140" t="s">
        <v>1972</v>
      </c>
      <c r="X1140">
        <v>42.373764999999999</v>
      </c>
      <c r="Y1140">
        <v>-71.102010000000007</v>
      </c>
      <c r="Z1140" t="s">
        <v>1973</v>
      </c>
    </row>
    <row r="1141" spans="1:26">
      <c r="A1141">
        <v>24875</v>
      </c>
      <c r="B1141" s="1">
        <v>40453.416655092595</v>
      </c>
      <c r="C1141" s="1">
        <f t="shared" si="216"/>
        <v>40179</v>
      </c>
      <c r="D1141" s="4">
        <f t="shared" si="217"/>
        <v>0.75277777777777777</v>
      </c>
      <c r="E1141" s="3">
        <f t="shared" si="218"/>
        <v>2010</v>
      </c>
      <c r="F1141" s="3">
        <f t="shared" si="219"/>
        <v>10</v>
      </c>
      <c r="G1141" s="3">
        <f t="shared" si="220"/>
        <v>2</v>
      </c>
      <c r="H1141" s="3">
        <f t="shared" si="221"/>
        <v>9</v>
      </c>
      <c r="I1141" s="3">
        <f t="shared" si="222"/>
        <v>59</v>
      </c>
      <c r="J1141" s="3">
        <f t="shared" si="223"/>
        <v>7</v>
      </c>
      <c r="K1141" s="3" t="str">
        <f>IF(AND(D1141&gt;='Season Lookup'!$D$15,D1141&lt;'Season Lookup'!$D$16),"Spring",IF(AND(D1141&gt;='Season Lookup'!$D$16,D1141&lt;'Season Lookup'!$D$17),"Summer",IF(AND(D1141&gt;='Season Lookup'!$D$17,D1141&lt;'Season Lookup'!$D$18),"Fall",IF(OR(D1141&gt;='Season Lookup'!$D$18,D1141&lt;'Season Lookup'!$D$15),"Winter"))))</f>
        <v>Fall</v>
      </c>
      <c r="L1141" s="3" t="str">
        <f>VLOOKUP(F1141,'Season Lookup'!$A$1:$B$13,2,0)</f>
        <v>Fall</v>
      </c>
      <c r="M1141" t="s">
        <v>31</v>
      </c>
      <c r="N1141" t="s">
        <v>13</v>
      </c>
      <c r="O1141" t="s">
        <v>13</v>
      </c>
      <c r="P1141" t="str">
        <f t="shared" si="224"/>
        <v>Yes</v>
      </c>
      <c r="Q1141" t="str">
        <f t="shared" si="225"/>
        <v>No</v>
      </c>
      <c r="R1141" t="str">
        <f t="shared" si="226"/>
        <v>No</v>
      </c>
      <c r="S1141">
        <v>117</v>
      </c>
      <c r="T1141" t="s">
        <v>261</v>
      </c>
      <c r="V1141" t="str">
        <f t="shared" si="227"/>
        <v>Non Intersection</v>
      </c>
      <c r="W1141" t="s">
        <v>1974</v>
      </c>
      <c r="X1141">
        <v>42.370856000000003</v>
      </c>
      <c r="Y1141">
        <v>-71.083623000000003</v>
      </c>
      <c r="Z1141" t="s">
        <v>1975</v>
      </c>
    </row>
    <row r="1142" spans="1:26">
      <c r="A1142">
        <v>24877</v>
      </c>
      <c r="B1142" s="1">
        <v>40453.46875</v>
      </c>
      <c r="C1142" s="1">
        <f t="shared" si="216"/>
        <v>40179</v>
      </c>
      <c r="D1142" s="4">
        <f t="shared" si="217"/>
        <v>0.75277777777777777</v>
      </c>
      <c r="E1142" s="3">
        <f t="shared" si="218"/>
        <v>2010</v>
      </c>
      <c r="F1142" s="3">
        <f t="shared" si="219"/>
        <v>10</v>
      </c>
      <c r="G1142" s="3">
        <f t="shared" si="220"/>
        <v>2</v>
      </c>
      <c r="H1142" s="3">
        <f t="shared" si="221"/>
        <v>11</v>
      </c>
      <c r="I1142" s="3">
        <f t="shared" si="222"/>
        <v>15</v>
      </c>
      <c r="J1142" s="3">
        <f t="shared" si="223"/>
        <v>7</v>
      </c>
      <c r="K1142" s="3" t="str">
        <f>IF(AND(D1142&gt;='Season Lookup'!$D$15,D1142&lt;'Season Lookup'!$D$16),"Spring",IF(AND(D1142&gt;='Season Lookup'!$D$16,D1142&lt;'Season Lookup'!$D$17),"Summer",IF(AND(D1142&gt;='Season Lookup'!$D$17,D1142&lt;'Season Lookup'!$D$18),"Fall",IF(OR(D1142&gt;='Season Lookup'!$D$18,D1142&lt;'Season Lookup'!$D$15),"Winter"))))</f>
        <v>Fall</v>
      </c>
      <c r="L1142" s="3" t="str">
        <f>VLOOKUP(F1142,'Season Lookup'!$A$1:$B$13,2,0)</f>
        <v>Fall</v>
      </c>
      <c r="M1142" t="s">
        <v>31</v>
      </c>
      <c r="N1142" t="s">
        <v>18</v>
      </c>
      <c r="O1142" t="s">
        <v>13</v>
      </c>
      <c r="P1142" t="str">
        <f t="shared" si="224"/>
        <v>Yes</v>
      </c>
      <c r="Q1142" t="str">
        <f t="shared" si="225"/>
        <v>No</v>
      </c>
      <c r="R1142" t="str">
        <f t="shared" si="226"/>
        <v>No</v>
      </c>
      <c r="T1142" t="s">
        <v>487</v>
      </c>
      <c r="U1142" t="s">
        <v>1976</v>
      </c>
      <c r="V1142" t="str">
        <f t="shared" si="227"/>
        <v>Intersection</v>
      </c>
      <c r="W1142" t="s">
        <v>1977</v>
      </c>
      <c r="X1142">
        <v>42.391001000000003</v>
      </c>
      <c r="Y1142">
        <v>-71.119958999999994</v>
      </c>
      <c r="Z1142" t="s">
        <v>1978</v>
      </c>
    </row>
    <row r="1143" spans="1:26">
      <c r="A1143">
        <v>24898</v>
      </c>
      <c r="B1143" s="1">
        <v>40453.606932870367</v>
      </c>
      <c r="C1143" s="1">
        <f t="shared" si="216"/>
        <v>40179</v>
      </c>
      <c r="D1143" s="4">
        <f t="shared" si="217"/>
        <v>0.75277777777777777</v>
      </c>
      <c r="E1143" s="3">
        <f t="shared" si="218"/>
        <v>2010</v>
      </c>
      <c r="F1143" s="3">
        <f t="shared" si="219"/>
        <v>10</v>
      </c>
      <c r="G1143" s="3">
        <f t="shared" si="220"/>
        <v>2</v>
      </c>
      <c r="H1143" s="3">
        <f t="shared" si="221"/>
        <v>14</v>
      </c>
      <c r="I1143" s="3">
        <f t="shared" si="222"/>
        <v>33</v>
      </c>
      <c r="J1143" s="3">
        <f t="shared" si="223"/>
        <v>7</v>
      </c>
      <c r="K1143" s="3" t="str">
        <f>IF(AND(D1143&gt;='Season Lookup'!$D$15,D1143&lt;'Season Lookup'!$D$16),"Spring",IF(AND(D1143&gt;='Season Lookup'!$D$16,D1143&lt;'Season Lookup'!$D$17),"Summer",IF(AND(D1143&gt;='Season Lookup'!$D$17,D1143&lt;'Season Lookup'!$D$18),"Fall",IF(OR(D1143&gt;='Season Lookup'!$D$18,D1143&lt;'Season Lookup'!$D$15),"Winter"))))</f>
        <v>Fall</v>
      </c>
      <c r="L1143" s="3" t="str">
        <f>VLOOKUP(F1143,'Season Lookup'!$A$1:$B$13,2,0)</f>
        <v>Fall</v>
      </c>
      <c r="M1143" t="s">
        <v>31</v>
      </c>
      <c r="N1143" t="s">
        <v>13</v>
      </c>
      <c r="O1143" t="s">
        <v>13</v>
      </c>
      <c r="P1143" t="str">
        <f t="shared" si="224"/>
        <v>Yes</v>
      </c>
      <c r="Q1143" t="str">
        <f t="shared" si="225"/>
        <v>No</v>
      </c>
      <c r="R1143" t="str">
        <f t="shared" si="226"/>
        <v>No</v>
      </c>
      <c r="T1143" t="s">
        <v>14</v>
      </c>
      <c r="U1143" t="s">
        <v>354</v>
      </c>
      <c r="V1143" t="str">
        <f t="shared" si="227"/>
        <v>Intersection</v>
      </c>
      <c r="W1143" t="s">
        <v>1234</v>
      </c>
      <c r="X1143">
        <v>42.384872000000001</v>
      </c>
      <c r="Y1143">
        <v>-71.119394</v>
      </c>
      <c r="Z1143" t="s">
        <v>1235</v>
      </c>
    </row>
    <row r="1144" spans="1:26">
      <c r="A1144">
        <v>24881</v>
      </c>
      <c r="B1144" s="1">
        <v>40454.864583333336</v>
      </c>
      <c r="C1144" s="1">
        <f t="shared" si="216"/>
        <v>40179</v>
      </c>
      <c r="D1144" s="4">
        <f t="shared" si="217"/>
        <v>0.75555555555555554</v>
      </c>
      <c r="E1144" s="3">
        <f t="shared" si="218"/>
        <v>2010</v>
      </c>
      <c r="F1144" s="3">
        <f t="shared" si="219"/>
        <v>10</v>
      </c>
      <c r="G1144" s="3">
        <f t="shared" si="220"/>
        <v>3</v>
      </c>
      <c r="H1144" s="3">
        <f t="shared" si="221"/>
        <v>20</v>
      </c>
      <c r="I1144" s="3">
        <f t="shared" si="222"/>
        <v>45</v>
      </c>
      <c r="J1144" s="3">
        <f t="shared" si="223"/>
        <v>1</v>
      </c>
      <c r="K1144" s="3" t="str">
        <f>IF(AND(D1144&gt;='Season Lookup'!$D$15,D1144&lt;'Season Lookup'!$D$16),"Spring",IF(AND(D1144&gt;='Season Lookup'!$D$16,D1144&lt;'Season Lookup'!$D$17),"Summer",IF(AND(D1144&gt;='Season Lookup'!$D$17,D1144&lt;'Season Lookup'!$D$18),"Fall",IF(OR(D1144&gt;='Season Lookup'!$D$18,D1144&lt;'Season Lookup'!$D$15),"Winter"))))</f>
        <v>Fall</v>
      </c>
      <c r="L1144" s="3" t="str">
        <f>VLOOKUP(F1144,'Season Lookup'!$A$1:$B$13,2,0)</f>
        <v>Fall</v>
      </c>
      <c r="M1144" t="s">
        <v>48</v>
      </c>
      <c r="N1144" t="s">
        <v>35</v>
      </c>
      <c r="O1144" t="s">
        <v>23</v>
      </c>
      <c r="P1144" t="str">
        <f t="shared" si="224"/>
        <v>Yes</v>
      </c>
      <c r="Q1144" t="str">
        <f t="shared" si="225"/>
        <v>No</v>
      </c>
      <c r="R1144" t="str">
        <f t="shared" si="226"/>
        <v>No</v>
      </c>
      <c r="S1144">
        <v>56</v>
      </c>
      <c r="T1144" t="s">
        <v>316</v>
      </c>
      <c r="V1144" t="str">
        <f t="shared" si="227"/>
        <v>Non Intersection</v>
      </c>
      <c r="W1144" t="s">
        <v>1981</v>
      </c>
      <c r="X1144">
        <v>42.364744999999999</v>
      </c>
      <c r="Y1144">
        <v>-71.100635999999994</v>
      </c>
      <c r="Z1144" t="s">
        <v>1982</v>
      </c>
    </row>
    <row r="1145" spans="1:26">
      <c r="A1145">
        <v>24899</v>
      </c>
      <c r="B1145" s="1">
        <v>40454.29859953704</v>
      </c>
      <c r="C1145" s="1">
        <f t="shared" si="216"/>
        <v>40179</v>
      </c>
      <c r="D1145" s="4">
        <f t="shared" si="217"/>
        <v>0.75555555555555554</v>
      </c>
      <c r="E1145" s="3">
        <f t="shared" si="218"/>
        <v>2010</v>
      </c>
      <c r="F1145" s="3">
        <f t="shared" si="219"/>
        <v>10</v>
      </c>
      <c r="G1145" s="3">
        <f t="shared" si="220"/>
        <v>3</v>
      </c>
      <c r="H1145" s="3">
        <f t="shared" si="221"/>
        <v>7</v>
      </c>
      <c r="I1145" s="3">
        <f t="shared" si="222"/>
        <v>9</v>
      </c>
      <c r="J1145" s="3">
        <f t="shared" si="223"/>
        <v>1</v>
      </c>
      <c r="K1145" s="3" t="str">
        <f>IF(AND(D1145&gt;='Season Lookup'!$D$15,D1145&lt;'Season Lookup'!$D$16),"Spring",IF(AND(D1145&gt;='Season Lookup'!$D$16,D1145&lt;'Season Lookup'!$D$17),"Summer",IF(AND(D1145&gt;='Season Lookup'!$D$17,D1145&lt;'Season Lookup'!$D$18),"Fall",IF(OR(D1145&gt;='Season Lookup'!$D$18,D1145&lt;'Season Lookup'!$D$15),"Winter"))))</f>
        <v>Fall</v>
      </c>
      <c r="L1145" s="3" t="str">
        <f>VLOOKUP(F1145,'Season Lookup'!$A$1:$B$13,2,0)</f>
        <v>Fall</v>
      </c>
      <c r="M1145" t="s">
        <v>48</v>
      </c>
      <c r="N1145" t="s">
        <v>13</v>
      </c>
      <c r="O1145" t="s">
        <v>132</v>
      </c>
      <c r="P1145" t="str">
        <f t="shared" si="224"/>
        <v>Yes</v>
      </c>
      <c r="Q1145" t="str">
        <f t="shared" si="225"/>
        <v>Yes</v>
      </c>
      <c r="R1145" t="str">
        <f t="shared" si="226"/>
        <v>No</v>
      </c>
      <c r="S1145">
        <v>220</v>
      </c>
      <c r="T1145" t="s">
        <v>170</v>
      </c>
      <c r="V1145" t="str">
        <f t="shared" si="227"/>
        <v>Non Intersection</v>
      </c>
      <c r="W1145" t="s">
        <v>1983</v>
      </c>
      <c r="X1145">
        <v>42.388584999999999</v>
      </c>
      <c r="Y1145">
        <v>-71.143236000000002</v>
      </c>
      <c r="Z1145" t="s">
        <v>1984</v>
      </c>
    </row>
    <row r="1146" spans="1:26">
      <c r="A1146">
        <v>24869</v>
      </c>
      <c r="B1146" s="1">
        <v>40455.353472222225</v>
      </c>
      <c r="C1146" s="1">
        <f t="shared" si="216"/>
        <v>40179</v>
      </c>
      <c r="D1146" s="4">
        <f t="shared" si="217"/>
        <v>0.7583333333333333</v>
      </c>
      <c r="E1146" s="3">
        <f t="shared" si="218"/>
        <v>2010</v>
      </c>
      <c r="F1146" s="3">
        <f t="shared" si="219"/>
        <v>10</v>
      </c>
      <c r="G1146" s="3">
        <f t="shared" si="220"/>
        <v>4</v>
      </c>
      <c r="H1146" s="3">
        <f t="shared" si="221"/>
        <v>8</v>
      </c>
      <c r="I1146" s="3">
        <f t="shared" si="222"/>
        <v>29</v>
      </c>
      <c r="J1146" s="3">
        <f t="shared" si="223"/>
        <v>2</v>
      </c>
      <c r="K1146" s="3" t="str">
        <f>IF(AND(D1146&gt;='Season Lookup'!$D$15,D1146&lt;'Season Lookup'!$D$16),"Spring",IF(AND(D1146&gt;='Season Lookup'!$D$16,D1146&lt;'Season Lookup'!$D$17),"Summer",IF(AND(D1146&gt;='Season Lookup'!$D$17,D1146&lt;'Season Lookup'!$D$18),"Fall",IF(OR(D1146&gt;='Season Lookup'!$D$18,D1146&lt;'Season Lookup'!$D$15),"Winter"))))</f>
        <v>Fall</v>
      </c>
      <c r="L1146" s="3" t="str">
        <f>VLOOKUP(F1146,'Season Lookup'!$A$1:$B$13,2,0)</f>
        <v>Fall</v>
      </c>
      <c r="M1146" t="s">
        <v>56</v>
      </c>
      <c r="N1146" t="s">
        <v>13</v>
      </c>
      <c r="O1146" t="s">
        <v>13</v>
      </c>
      <c r="P1146" t="str">
        <f t="shared" si="224"/>
        <v>Yes</v>
      </c>
      <c r="Q1146" t="str">
        <f t="shared" si="225"/>
        <v>No</v>
      </c>
      <c r="R1146" t="str">
        <f t="shared" si="226"/>
        <v>No</v>
      </c>
      <c r="T1146" t="s">
        <v>325</v>
      </c>
      <c r="U1146" t="s">
        <v>326</v>
      </c>
      <c r="V1146" t="str">
        <f t="shared" si="227"/>
        <v>Intersection</v>
      </c>
      <c r="W1146" t="s">
        <v>327</v>
      </c>
      <c r="X1146">
        <v>42.371416000000004</v>
      </c>
      <c r="Y1146">
        <v>-71.121105</v>
      </c>
      <c r="Z1146" t="s">
        <v>328</v>
      </c>
    </row>
    <row r="1147" spans="1:26">
      <c r="A1147">
        <v>24873</v>
      </c>
      <c r="B1147" s="1">
        <v>40455.32984953704</v>
      </c>
      <c r="C1147" s="1">
        <f t="shared" si="216"/>
        <v>40179</v>
      </c>
      <c r="D1147" s="4">
        <f t="shared" si="217"/>
        <v>0.7583333333333333</v>
      </c>
      <c r="E1147" s="3">
        <f t="shared" si="218"/>
        <v>2010</v>
      </c>
      <c r="F1147" s="3">
        <f t="shared" si="219"/>
        <v>10</v>
      </c>
      <c r="G1147" s="3">
        <f t="shared" si="220"/>
        <v>4</v>
      </c>
      <c r="H1147" s="3">
        <f t="shared" si="221"/>
        <v>7</v>
      </c>
      <c r="I1147" s="3">
        <f t="shared" si="222"/>
        <v>54</v>
      </c>
      <c r="J1147" s="3">
        <f t="shared" si="223"/>
        <v>2</v>
      </c>
      <c r="K1147" s="3" t="str">
        <f>IF(AND(D1147&gt;='Season Lookup'!$D$15,D1147&lt;'Season Lookup'!$D$16),"Spring",IF(AND(D1147&gt;='Season Lookup'!$D$16,D1147&lt;'Season Lookup'!$D$17),"Summer",IF(AND(D1147&gt;='Season Lookup'!$D$17,D1147&lt;'Season Lookup'!$D$18),"Fall",IF(OR(D1147&gt;='Season Lookup'!$D$18,D1147&lt;'Season Lookup'!$D$15),"Winter"))))</f>
        <v>Fall</v>
      </c>
      <c r="L1147" s="3" t="str">
        <f>VLOOKUP(F1147,'Season Lookup'!$A$1:$B$13,2,0)</f>
        <v>Fall</v>
      </c>
      <c r="M1147" t="s">
        <v>56</v>
      </c>
      <c r="N1147" t="s">
        <v>13</v>
      </c>
      <c r="O1147" t="s">
        <v>13</v>
      </c>
      <c r="P1147" t="str">
        <f t="shared" si="224"/>
        <v>Yes</v>
      </c>
      <c r="Q1147" t="str">
        <f t="shared" si="225"/>
        <v>No</v>
      </c>
      <c r="R1147" t="str">
        <f t="shared" si="226"/>
        <v>No</v>
      </c>
      <c r="T1147" t="s">
        <v>1985</v>
      </c>
      <c r="U1147" t="s">
        <v>41</v>
      </c>
      <c r="V1147" t="str">
        <f t="shared" si="227"/>
        <v>Intersection</v>
      </c>
      <c r="W1147" t="s">
        <v>1986</v>
      </c>
      <c r="X1147">
        <v>42.363278999999999</v>
      </c>
      <c r="Y1147">
        <v>-71.110521000000006</v>
      </c>
      <c r="Z1147" t="s">
        <v>1987</v>
      </c>
    </row>
    <row r="1148" spans="1:26">
      <c r="A1148">
        <v>24874</v>
      </c>
      <c r="B1148" s="1">
        <v>40455.385405092595</v>
      </c>
      <c r="C1148" s="1">
        <f t="shared" si="216"/>
        <v>40179</v>
      </c>
      <c r="D1148" s="4">
        <f t="shared" si="217"/>
        <v>0.7583333333333333</v>
      </c>
      <c r="E1148" s="3">
        <f t="shared" si="218"/>
        <v>2010</v>
      </c>
      <c r="F1148" s="3">
        <f t="shared" si="219"/>
        <v>10</v>
      </c>
      <c r="G1148" s="3">
        <f t="shared" si="220"/>
        <v>4</v>
      </c>
      <c r="H1148" s="3">
        <f t="shared" si="221"/>
        <v>9</v>
      </c>
      <c r="I1148" s="3">
        <f t="shared" si="222"/>
        <v>14</v>
      </c>
      <c r="J1148" s="3">
        <f t="shared" si="223"/>
        <v>2</v>
      </c>
      <c r="K1148" s="3" t="str">
        <f>IF(AND(D1148&gt;='Season Lookup'!$D$15,D1148&lt;'Season Lookup'!$D$16),"Spring",IF(AND(D1148&gt;='Season Lookup'!$D$16,D1148&lt;'Season Lookup'!$D$17),"Summer",IF(AND(D1148&gt;='Season Lookup'!$D$17,D1148&lt;'Season Lookup'!$D$18),"Fall",IF(OR(D1148&gt;='Season Lookup'!$D$18,D1148&lt;'Season Lookup'!$D$15),"Winter"))))</f>
        <v>Fall</v>
      </c>
      <c r="L1148" s="3" t="str">
        <f>VLOOKUP(F1148,'Season Lookup'!$A$1:$B$13,2,0)</f>
        <v>Fall</v>
      </c>
      <c r="M1148" t="s">
        <v>56</v>
      </c>
      <c r="N1148" t="s">
        <v>13</v>
      </c>
      <c r="O1148" t="s">
        <v>13</v>
      </c>
      <c r="P1148" t="str">
        <f t="shared" si="224"/>
        <v>Yes</v>
      </c>
      <c r="Q1148" t="str">
        <f t="shared" si="225"/>
        <v>No</v>
      </c>
      <c r="R1148" t="str">
        <f t="shared" si="226"/>
        <v>No</v>
      </c>
      <c r="T1148" t="s">
        <v>202</v>
      </c>
      <c r="U1148" t="s">
        <v>203</v>
      </c>
      <c r="V1148" t="str">
        <f t="shared" si="227"/>
        <v>Intersection</v>
      </c>
      <c r="W1148" t="s">
        <v>1988</v>
      </c>
      <c r="X1148">
        <v>42.353437999999997</v>
      </c>
      <c r="Y1148">
        <v>-71.107140999999999</v>
      </c>
      <c r="Z1148" t="s">
        <v>1564</v>
      </c>
    </row>
    <row r="1149" spans="1:26">
      <c r="A1149">
        <v>24876</v>
      </c>
      <c r="B1149" s="1">
        <v>40455.451388888891</v>
      </c>
      <c r="C1149" s="1">
        <f t="shared" si="216"/>
        <v>40179</v>
      </c>
      <c r="D1149" s="4">
        <f t="shared" si="217"/>
        <v>0.7583333333333333</v>
      </c>
      <c r="E1149" s="3">
        <f t="shared" si="218"/>
        <v>2010</v>
      </c>
      <c r="F1149" s="3">
        <f t="shared" si="219"/>
        <v>10</v>
      </c>
      <c r="G1149" s="3">
        <f t="shared" si="220"/>
        <v>4</v>
      </c>
      <c r="H1149" s="3">
        <f t="shared" si="221"/>
        <v>10</v>
      </c>
      <c r="I1149" s="3">
        <f t="shared" si="222"/>
        <v>50</v>
      </c>
      <c r="J1149" s="3">
        <f t="shared" si="223"/>
        <v>2</v>
      </c>
      <c r="K1149" s="3" t="str">
        <f>IF(AND(D1149&gt;='Season Lookup'!$D$15,D1149&lt;'Season Lookup'!$D$16),"Spring",IF(AND(D1149&gt;='Season Lookup'!$D$16,D1149&lt;'Season Lookup'!$D$17),"Summer",IF(AND(D1149&gt;='Season Lookup'!$D$17,D1149&lt;'Season Lookup'!$D$18),"Fall",IF(OR(D1149&gt;='Season Lookup'!$D$18,D1149&lt;'Season Lookup'!$D$15),"Winter"))))</f>
        <v>Fall</v>
      </c>
      <c r="L1149" s="3" t="str">
        <f>VLOOKUP(F1149,'Season Lookup'!$A$1:$B$13,2,0)</f>
        <v>Fall</v>
      </c>
      <c r="M1149" t="s">
        <v>56</v>
      </c>
      <c r="N1149" t="s">
        <v>13</v>
      </c>
      <c r="O1149" t="s">
        <v>132</v>
      </c>
      <c r="P1149" t="str">
        <f t="shared" si="224"/>
        <v>Yes</v>
      </c>
      <c r="Q1149" t="str">
        <f t="shared" si="225"/>
        <v>Yes</v>
      </c>
      <c r="R1149" t="str">
        <f t="shared" si="226"/>
        <v>No</v>
      </c>
      <c r="T1149" t="s">
        <v>19</v>
      </c>
      <c r="U1149" t="s">
        <v>685</v>
      </c>
      <c r="V1149" t="str">
        <f t="shared" si="227"/>
        <v>Intersection</v>
      </c>
      <c r="W1149" t="s">
        <v>1217</v>
      </c>
      <c r="X1149">
        <v>42.372101999999998</v>
      </c>
      <c r="Y1149">
        <v>-71.088275999999993</v>
      </c>
      <c r="Z1149" t="s">
        <v>1218</v>
      </c>
    </row>
    <row r="1150" spans="1:26">
      <c r="A1150">
        <v>24878</v>
      </c>
      <c r="B1150" s="1">
        <v>40455.583333333336</v>
      </c>
      <c r="C1150" s="1">
        <f t="shared" si="216"/>
        <v>40179</v>
      </c>
      <c r="D1150" s="4">
        <f t="shared" si="217"/>
        <v>0.7583333333333333</v>
      </c>
      <c r="E1150" s="3">
        <f t="shared" si="218"/>
        <v>2010</v>
      </c>
      <c r="F1150" s="3">
        <f t="shared" si="219"/>
        <v>10</v>
      </c>
      <c r="G1150" s="3">
        <f t="shared" si="220"/>
        <v>4</v>
      </c>
      <c r="H1150" s="3">
        <f t="shared" si="221"/>
        <v>14</v>
      </c>
      <c r="I1150" s="3">
        <f t="shared" si="222"/>
        <v>0</v>
      </c>
      <c r="J1150" s="3">
        <f t="shared" si="223"/>
        <v>2</v>
      </c>
      <c r="K1150" s="3" t="str">
        <f>IF(AND(D1150&gt;='Season Lookup'!$D$15,D1150&lt;'Season Lookup'!$D$16),"Spring",IF(AND(D1150&gt;='Season Lookup'!$D$16,D1150&lt;'Season Lookup'!$D$17),"Summer",IF(AND(D1150&gt;='Season Lookup'!$D$17,D1150&lt;'Season Lookup'!$D$18),"Fall",IF(OR(D1150&gt;='Season Lookup'!$D$18,D1150&lt;'Season Lookup'!$D$15),"Winter"))))</f>
        <v>Fall</v>
      </c>
      <c r="L1150" s="3" t="str">
        <f>VLOOKUP(F1150,'Season Lookup'!$A$1:$B$13,2,0)</f>
        <v>Fall</v>
      </c>
      <c r="M1150" t="s">
        <v>56</v>
      </c>
      <c r="N1150" t="s">
        <v>13</v>
      </c>
      <c r="O1150" t="s">
        <v>132</v>
      </c>
      <c r="P1150" t="str">
        <f t="shared" si="224"/>
        <v>Yes</v>
      </c>
      <c r="Q1150" t="str">
        <f t="shared" si="225"/>
        <v>Yes</v>
      </c>
      <c r="R1150" t="str">
        <f t="shared" si="226"/>
        <v>No</v>
      </c>
      <c r="T1150" t="s">
        <v>487</v>
      </c>
      <c r="U1150" t="s">
        <v>75</v>
      </c>
      <c r="V1150" t="str">
        <f t="shared" si="227"/>
        <v>Intersection</v>
      </c>
      <c r="W1150" t="s">
        <v>1989</v>
      </c>
      <c r="X1150">
        <v>42.391509999999997</v>
      </c>
      <c r="Y1150">
        <v>-71.119058999999993</v>
      </c>
      <c r="Z1150" t="s">
        <v>1990</v>
      </c>
    </row>
    <row r="1151" spans="1:26">
      <c r="A1151">
        <v>24879</v>
      </c>
      <c r="B1151" s="1">
        <v>40455.708333333336</v>
      </c>
      <c r="C1151" s="1">
        <f t="shared" si="216"/>
        <v>40179</v>
      </c>
      <c r="D1151" s="4">
        <f t="shared" si="217"/>
        <v>0.7583333333333333</v>
      </c>
      <c r="E1151" s="3">
        <f t="shared" si="218"/>
        <v>2010</v>
      </c>
      <c r="F1151" s="3">
        <f t="shared" si="219"/>
        <v>10</v>
      </c>
      <c r="G1151" s="3">
        <f t="shared" si="220"/>
        <v>4</v>
      </c>
      <c r="H1151" s="3">
        <f t="shared" si="221"/>
        <v>17</v>
      </c>
      <c r="I1151" s="3">
        <f t="shared" si="222"/>
        <v>0</v>
      </c>
      <c r="J1151" s="3">
        <f t="shared" si="223"/>
        <v>2</v>
      </c>
      <c r="K1151" s="3" t="str">
        <f>IF(AND(D1151&gt;='Season Lookup'!$D$15,D1151&lt;'Season Lookup'!$D$16),"Spring",IF(AND(D1151&gt;='Season Lookup'!$D$16,D1151&lt;'Season Lookup'!$D$17),"Summer",IF(AND(D1151&gt;='Season Lookup'!$D$17,D1151&lt;'Season Lookup'!$D$18),"Fall",IF(OR(D1151&gt;='Season Lookup'!$D$18,D1151&lt;'Season Lookup'!$D$15),"Winter"))))</f>
        <v>Fall</v>
      </c>
      <c r="L1151" s="3" t="str">
        <f>VLOOKUP(F1151,'Season Lookup'!$A$1:$B$13,2,0)</f>
        <v>Fall</v>
      </c>
      <c r="M1151" t="s">
        <v>56</v>
      </c>
      <c r="N1151" t="s">
        <v>13</v>
      </c>
      <c r="O1151" t="s">
        <v>13</v>
      </c>
      <c r="P1151" t="str">
        <f t="shared" si="224"/>
        <v>Yes</v>
      </c>
      <c r="Q1151" t="str">
        <f t="shared" si="225"/>
        <v>No</v>
      </c>
      <c r="R1151" t="str">
        <f t="shared" si="226"/>
        <v>No</v>
      </c>
      <c r="T1151" t="s">
        <v>105</v>
      </c>
      <c r="U1151" t="s">
        <v>209</v>
      </c>
      <c r="V1151" t="str">
        <f t="shared" si="227"/>
        <v>Intersection</v>
      </c>
      <c r="W1151" t="s">
        <v>1387</v>
      </c>
      <c r="X1151">
        <v>42.364812000000001</v>
      </c>
      <c r="Y1151">
        <v>-71.084013999999996</v>
      </c>
      <c r="Z1151" t="s">
        <v>1388</v>
      </c>
    </row>
    <row r="1152" spans="1:26">
      <c r="A1152">
        <v>24880</v>
      </c>
      <c r="B1152" s="1">
        <v>40455.719444444447</v>
      </c>
      <c r="C1152" s="1">
        <f t="shared" si="216"/>
        <v>40179</v>
      </c>
      <c r="D1152" s="4">
        <f t="shared" si="217"/>
        <v>0.7583333333333333</v>
      </c>
      <c r="E1152" s="3">
        <f t="shared" si="218"/>
        <v>2010</v>
      </c>
      <c r="F1152" s="3">
        <f t="shared" si="219"/>
        <v>10</v>
      </c>
      <c r="G1152" s="3">
        <f t="shared" si="220"/>
        <v>4</v>
      </c>
      <c r="H1152" s="3">
        <f t="shared" si="221"/>
        <v>17</v>
      </c>
      <c r="I1152" s="3">
        <f t="shared" si="222"/>
        <v>16</v>
      </c>
      <c r="J1152" s="3">
        <f t="shared" si="223"/>
        <v>2</v>
      </c>
      <c r="K1152" s="3" t="str">
        <f>IF(AND(D1152&gt;='Season Lookup'!$D$15,D1152&lt;'Season Lookup'!$D$16),"Spring",IF(AND(D1152&gt;='Season Lookup'!$D$16,D1152&lt;'Season Lookup'!$D$17),"Summer",IF(AND(D1152&gt;='Season Lookup'!$D$17,D1152&lt;'Season Lookup'!$D$18),"Fall",IF(OR(D1152&gt;='Season Lookup'!$D$18,D1152&lt;'Season Lookup'!$D$15),"Winter"))))</f>
        <v>Fall</v>
      </c>
      <c r="L1152" s="3" t="str">
        <f>VLOOKUP(F1152,'Season Lookup'!$A$1:$B$13,2,0)</f>
        <v>Fall</v>
      </c>
      <c r="M1152" t="s">
        <v>56</v>
      </c>
      <c r="N1152" t="s">
        <v>13</v>
      </c>
      <c r="O1152" t="s">
        <v>35</v>
      </c>
      <c r="P1152" t="str">
        <f t="shared" si="224"/>
        <v>Yes</v>
      </c>
      <c r="Q1152" t="str">
        <f t="shared" si="225"/>
        <v>No</v>
      </c>
      <c r="R1152" t="str">
        <f t="shared" si="226"/>
        <v>No</v>
      </c>
      <c r="T1152" t="s">
        <v>14</v>
      </c>
      <c r="U1152" t="s">
        <v>178</v>
      </c>
      <c r="V1152" t="str">
        <f t="shared" si="227"/>
        <v>Intersection</v>
      </c>
      <c r="W1152" t="s">
        <v>1866</v>
      </c>
      <c r="X1152">
        <v>42.366408</v>
      </c>
      <c r="Y1152">
        <v>-71.105391999999995</v>
      </c>
      <c r="Z1152" t="s">
        <v>1867</v>
      </c>
    </row>
    <row r="1153" spans="1:26">
      <c r="A1153">
        <v>24886</v>
      </c>
      <c r="B1153" s="1">
        <v>40455.036805555559</v>
      </c>
      <c r="C1153" s="1">
        <f t="shared" si="216"/>
        <v>40179</v>
      </c>
      <c r="D1153" s="4">
        <f t="shared" si="217"/>
        <v>0.7583333333333333</v>
      </c>
      <c r="E1153" s="3">
        <f t="shared" si="218"/>
        <v>2010</v>
      </c>
      <c r="F1153" s="3">
        <f t="shared" si="219"/>
        <v>10</v>
      </c>
      <c r="G1153" s="3">
        <f t="shared" si="220"/>
        <v>4</v>
      </c>
      <c r="H1153" s="3">
        <f t="shared" si="221"/>
        <v>0</v>
      </c>
      <c r="I1153" s="3">
        <f t="shared" si="222"/>
        <v>53</v>
      </c>
      <c r="J1153" s="3">
        <f t="shared" si="223"/>
        <v>2</v>
      </c>
      <c r="K1153" s="3" t="str">
        <f>IF(AND(D1153&gt;='Season Lookup'!$D$15,D1153&lt;'Season Lookup'!$D$16),"Spring",IF(AND(D1153&gt;='Season Lookup'!$D$16,D1153&lt;'Season Lookup'!$D$17),"Summer",IF(AND(D1153&gt;='Season Lookup'!$D$17,D1153&lt;'Season Lookup'!$D$18),"Fall",IF(OR(D1153&gt;='Season Lookup'!$D$18,D1153&lt;'Season Lookup'!$D$15),"Winter"))))</f>
        <v>Fall</v>
      </c>
      <c r="L1153" s="3" t="str">
        <f>VLOOKUP(F1153,'Season Lookup'!$A$1:$B$13,2,0)</f>
        <v>Fall</v>
      </c>
      <c r="M1153" t="s">
        <v>82</v>
      </c>
      <c r="N1153" t="s">
        <v>13</v>
      </c>
      <c r="O1153" t="s">
        <v>13</v>
      </c>
      <c r="P1153" t="str">
        <f t="shared" si="224"/>
        <v>Yes</v>
      </c>
      <c r="Q1153" t="str">
        <f t="shared" si="225"/>
        <v>No</v>
      </c>
      <c r="R1153" t="str">
        <f t="shared" si="226"/>
        <v>No</v>
      </c>
      <c r="T1153" t="s">
        <v>15</v>
      </c>
      <c r="U1153" t="s">
        <v>1991</v>
      </c>
      <c r="V1153" t="str">
        <f t="shared" si="227"/>
        <v>Intersection</v>
      </c>
      <c r="W1153" t="s">
        <v>1992</v>
      </c>
      <c r="X1153">
        <v>42.393568999999999</v>
      </c>
      <c r="Y1153">
        <v>-71.134170999999995</v>
      </c>
      <c r="Z1153" t="s">
        <v>1993</v>
      </c>
    </row>
    <row r="1154" spans="1:26">
      <c r="A1154">
        <v>24882</v>
      </c>
      <c r="B1154" s="1">
        <v>40456.520833333336</v>
      </c>
      <c r="C1154" s="1">
        <f t="shared" si="216"/>
        <v>40179</v>
      </c>
      <c r="D1154" s="4">
        <f t="shared" si="217"/>
        <v>0.76111111111111107</v>
      </c>
      <c r="E1154" s="3">
        <f t="shared" si="218"/>
        <v>2010</v>
      </c>
      <c r="F1154" s="3">
        <f t="shared" si="219"/>
        <v>10</v>
      </c>
      <c r="G1154" s="3">
        <f t="shared" si="220"/>
        <v>5</v>
      </c>
      <c r="H1154" s="3">
        <f t="shared" si="221"/>
        <v>12</v>
      </c>
      <c r="I1154" s="3">
        <f t="shared" si="222"/>
        <v>30</v>
      </c>
      <c r="J1154" s="3">
        <f t="shared" si="223"/>
        <v>3</v>
      </c>
      <c r="K1154" s="3" t="str">
        <f>IF(AND(D1154&gt;='Season Lookup'!$D$15,D1154&lt;'Season Lookup'!$D$16),"Spring",IF(AND(D1154&gt;='Season Lookup'!$D$16,D1154&lt;'Season Lookup'!$D$17),"Summer",IF(AND(D1154&gt;='Season Lookup'!$D$17,D1154&lt;'Season Lookup'!$D$18),"Fall",IF(OR(D1154&gt;='Season Lookup'!$D$18,D1154&lt;'Season Lookup'!$D$15),"Winter"))))</f>
        <v>Fall</v>
      </c>
      <c r="L1154" s="3" t="str">
        <f>VLOOKUP(F1154,'Season Lookup'!$A$1:$B$13,2,0)</f>
        <v>Fall</v>
      </c>
      <c r="M1154" t="s">
        <v>73</v>
      </c>
      <c r="N1154" t="s">
        <v>13</v>
      </c>
      <c r="O1154" t="s">
        <v>152</v>
      </c>
      <c r="P1154" t="str">
        <f t="shared" si="224"/>
        <v>Yes</v>
      </c>
      <c r="Q1154" t="str">
        <f t="shared" si="225"/>
        <v>No</v>
      </c>
      <c r="R1154" t="str">
        <f t="shared" si="226"/>
        <v>Yes</v>
      </c>
      <c r="S1154" t="s">
        <v>1994</v>
      </c>
      <c r="T1154" t="s">
        <v>14</v>
      </c>
      <c r="V1154" t="str">
        <f t="shared" si="227"/>
        <v>Non Intersection</v>
      </c>
      <c r="W1154" t="s">
        <v>1995</v>
      </c>
      <c r="X1154">
        <v>42.359338999999999</v>
      </c>
      <c r="Y1154">
        <v>-71.093922000000006</v>
      </c>
      <c r="Z1154" t="s">
        <v>1996</v>
      </c>
    </row>
    <row r="1155" spans="1:26">
      <c r="A1155">
        <v>24883</v>
      </c>
      <c r="B1155" s="1">
        <v>40456.59375</v>
      </c>
      <c r="C1155" s="1">
        <f t="shared" si="216"/>
        <v>40179</v>
      </c>
      <c r="D1155" s="4">
        <f t="shared" si="217"/>
        <v>0.76111111111111107</v>
      </c>
      <c r="E1155" s="3">
        <f t="shared" si="218"/>
        <v>2010</v>
      </c>
      <c r="F1155" s="3">
        <f t="shared" si="219"/>
        <v>10</v>
      </c>
      <c r="G1155" s="3">
        <f t="shared" si="220"/>
        <v>5</v>
      </c>
      <c r="H1155" s="3">
        <f t="shared" si="221"/>
        <v>14</v>
      </c>
      <c r="I1155" s="3">
        <f t="shared" si="222"/>
        <v>15</v>
      </c>
      <c r="J1155" s="3">
        <f t="shared" si="223"/>
        <v>3</v>
      </c>
      <c r="K1155" s="3" t="str">
        <f>IF(AND(D1155&gt;='Season Lookup'!$D$15,D1155&lt;'Season Lookup'!$D$16),"Spring",IF(AND(D1155&gt;='Season Lookup'!$D$16,D1155&lt;'Season Lookup'!$D$17),"Summer",IF(AND(D1155&gt;='Season Lookup'!$D$17,D1155&lt;'Season Lookup'!$D$18),"Fall",IF(OR(D1155&gt;='Season Lookup'!$D$18,D1155&lt;'Season Lookup'!$D$15),"Winter"))))</f>
        <v>Fall</v>
      </c>
      <c r="L1155" s="3" t="str">
        <f>VLOOKUP(F1155,'Season Lookup'!$A$1:$B$13,2,0)</f>
        <v>Fall</v>
      </c>
      <c r="M1155" t="s">
        <v>73</v>
      </c>
      <c r="N1155" t="s">
        <v>13</v>
      </c>
      <c r="O1155" t="s">
        <v>23</v>
      </c>
      <c r="P1155" t="str">
        <f t="shared" si="224"/>
        <v>Yes</v>
      </c>
      <c r="Q1155" t="str">
        <f t="shared" si="225"/>
        <v>No</v>
      </c>
      <c r="R1155" t="str">
        <f t="shared" si="226"/>
        <v>No</v>
      </c>
      <c r="T1155" t="s">
        <v>1997</v>
      </c>
      <c r="V1155" t="str">
        <f t="shared" si="227"/>
        <v>Intersection</v>
      </c>
      <c r="W1155" t="s">
        <v>1998</v>
      </c>
      <c r="X1155">
        <v>0</v>
      </c>
      <c r="Y1155">
        <v>0</v>
      </c>
      <c r="Z1155" t="s">
        <v>81</v>
      </c>
    </row>
    <row r="1156" spans="1:26">
      <c r="A1156">
        <v>24884</v>
      </c>
      <c r="B1156" s="1">
        <v>40456.720127314817</v>
      </c>
      <c r="C1156" s="1">
        <f t="shared" si="216"/>
        <v>40179</v>
      </c>
      <c r="D1156" s="4">
        <f t="shared" si="217"/>
        <v>0.76111111111111107</v>
      </c>
      <c r="E1156" s="3">
        <f t="shared" si="218"/>
        <v>2010</v>
      </c>
      <c r="F1156" s="3">
        <f t="shared" si="219"/>
        <v>10</v>
      </c>
      <c r="G1156" s="3">
        <f t="shared" si="220"/>
        <v>5</v>
      </c>
      <c r="H1156" s="3">
        <f t="shared" si="221"/>
        <v>17</v>
      </c>
      <c r="I1156" s="3">
        <f t="shared" si="222"/>
        <v>16</v>
      </c>
      <c r="J1156" s="3">
        <f t="shared" si="223"/>
        <v>3</v>
      </c>
      <c r="K1156" s="3" t="str">
        <f>IF(AND(D1156&gt;='Season Lookup'!$D$15,D1156&lt;'Season Lookup'!$D$16),"Spring",IF(AND(D1156&gt;='Season Lookup'!$D$16,D1156&lt;'Season Lookup'!$D$17),"Summer",IF(AND(D1156&gt;='Season Lookup'!$D$17,D1156&lt;'Season Lookup'!$D$18),"Fall",IF(OR(D1156&gt;='Season Lookup'!$D$18,D1156&lt;'Season Lookup'!$D$15),"Winter"))))</f>
        <v>Fall</v>
      </c>
      <c r="L1156" s="3" t="str">
        <f>VLOOKUP(F1156,'Season Lookup'!$A$1:$B$13,2,0)</f>
        <v>Fall</v>
      </c>
      <c r="M1156" t="s">
        <v>73</v>
      </c>
      <c r="N1156" t="s">
        <v>13</v>
      </c>
      <c r="O1156" t="s">
        <v>152</v>
      </c>
      <c r="P1156" t="str">
        <f t="shared" si="224"/>
        <v>Yes</v>
      </c>
      <c r="Q1156" t="str">
        <f t="shared" si="225"/>
        <v>No</v>
      </c>
      <c r="R1156" t="str">
        <f t="shared" si="226"/>
        <v>Yes</v>
      </c>
      <c r="T1156" t="s">
        <v>296</v>
      </c>
      <c r="U1156" t="s">
        <v>399</v>
      </c>
      <c r="V1156" t="str">
        <f t="shared" si="227"/>
        <v>Intersection</v>
      </c>
      <c r="W1156" t="s">
        <v>400</v>
      </c>
      <c r="X1156">
        <v>42.376261</v>
      </c>
      <c r="Y1156">
        <v>-71.123608000000004</v>
      </c>
      <c r="Z1156" t="s">
        <v>401</v>
      </c>
    </row>
    <row r="1157" spans="1:26">
      <c r="A1157">
        <v>24885</v>
      </c>
      <c r="B1157" s="1">
        <v>40456.797222222223</v>
      </c>
      <c r="C1157" s="1">
        <f t="shared" si="216"/>
        <v>40179</v>
      </c>
      <c r="D1157" s="4">
        <f t="shared" si="217"/>
        <v>0.76111111111111107</v>
      </c>
      <c r="E1157" s="3">
        <f t="shared" si="218"/>
        <v>2010</v>
      </c>
      <c r="F1157" s="3">
        <f t="shared" si="219"/>
        <v>10</v>
      </c>
      <c r="G1157" s="3">
        <f t="shared" si="220"/>
        <v>5</v>
      </c>
      <c r="H1157" s="3">
        <f t="shared" si="221"/>
        <v>19</v>
      </c>
      <c r="I1157" s="3">
        <f t="shared" si="222"/>
        <v>8</v>
      </c>
      <c r="J1157" s="3">
        <f t="shared" si="223"/>
        <v>3</v>
      </c>
      <c r="K1157" s="3" t="str">
        <f>IF(AND(D1157&gt;='Season Lookup'!$D$15,D1157&lt;'Season Lookup'!$D$16),"Spring",IF(AND(D1157&gt;='Season Lookup'!$D$16,D1157&lt;'Season Lookup'!$D$17),"Summer",IF(AND(D1157&gt;='Season Lookup'!$D$17,D1157&lt;'Season Lookup'!$D$18),"Fall",IF(OR(D1157&gt;='Season Lookup'!$D$18,D1157&lt;'Season Lookup'!$D$15),"Winter"))))</f>
        <v>Fall</v>
      </c>
      <c r="L1157" s="3" t="str">
        <f>VLOOKUP(F1157,'Season Lookup'!$A$1:$B$13,2,0)</f>
        <v>Fall</v>
      </c>
      <c r="M1157" t="s">
        <v>73</v>
      </c>
      <c r="N1157" t="s">
        <v>13</v>
      </c>
      <c r="O1157" t="s">
        <v>35</v>
      </c>
      <c r="P1157" t="str">
        <f t="shared" si="224"/>
        <v>Yes</v>
      </c>
      <c r="Q1157" t="str">
        <f t="shared" si="225"/>
        <v>No</v>
      </c>
      <c r="R1157" t="str">
        <f t="shared" si="226"/>
        <v>No</v>
      </c>
      <c r="T1157" t="s">
        <v>41</v>
      </c>
      <c r="U1157" t="s">
        <v>509</v>
      </c>
      <c r="V1157" t="str">
        <f t="shared" si="227"/>
        <v>Intersection</v>
      </c>
      <c r="W1157" t="s">
        <v>1999</v>
      </c>
      <c r="X1157">
        <v>42.365181999999997</v>
      </c>
      <c r="Y1157">
        <v>-71.104871000000003</v>
      </c>
      <c r="Z1157" t="s">
        <v>2000</v>
      </c>
    </row>
    <row r="1158" spans="1:26">
      <c r="A1158">
        <v>24887</v>
      </c>
      <c r="B1158" s="1">
        <v>40456.350694444445</v>
      </c>
      <c r="C1158" s="1">
        <f t="shared" si="216"/>
        <v>40179</v>
      </c>
      <c r="D1158" s="4">
        <f t="shared" si="217"/>
        <v>0.76111111111111107</v>
      </c>
      <c r="E1158" s="3">
        <f t="shared" si="218"/>
        <v>2010</v>
      </c>
      <c r="F1158" s="3">
        <f t="shared" si="219"/>
        <v>10</v>
      </c>
      <c r="G1158" s="3">
        <f t="shared" si="220"/>
        <v>5</v>
      </c>
      <c r="H1158" s="3">
        <f t="shared" si="221"/>
        <v>8</v>
      </c>
      <c r="I1158" s="3">
        <f t="shared" si="222"/>
        <v>25</v>
      </c>
      <c r="J1158" s="3">
        <f t="shared" si="223"/>
        <v>3</v>
      </c>
      <c r="K1158" s="3" t="str">
        <f>IF(AND(D1158&gt;='Season Lookup'!$D$15,D1158&lt;'Season Lookup'!$D$16),"Spring",IF(AND(D1158&gt;='Season Lookup'!$D$16,D1158&lt;'Season Lookup'!$D$17),"Summer",IF(AND(D1158&gt;='Season Lookup'!$D$17,D1158&lt;'Season Lookup'!$D$18),"Fall",IF(OR(D1158&gt;='Season Lookup'!$D$18,D1158&lt;'Season Lookup'!$D$15),"Winter"))))</f>
        <v>Fall</v>
      </c>
      <c r="L1158" s="3" t="str">
        <f>VLOOKUP(F1158,'Season Lookup'!$A$1:$B$13,2,0)</f>
        <v>Fall</v>
      </c>
      <c r="M1158" t="s">
        <v>12</v>
      </c>
      <c r="N1158" t="s">
        <v>13</v>
      </c>
      <c r="O1158" t="s">
        <v>13</v>
      </c>
      <c r="P1158" t="str">
        <f t="shared" si="224"/>
        <v>Yes</v>
      </c>
      <c r="Q1158" t="str">
        <f t="shared" si="225"/>
        <v>No</v>
      </c>
      <c r="R1158" t="str">
        <f t="shared" si="226"/>
        <v>No</v>
      </c>
      <c r="S1158">
        <v>1520</v>
      </c>
      <c r="T1158" t="s">
        <v>14</v>
      </c>
      <c r="U1158" t="s">
        <v>185</v>
      </c>
      <c r="V1158" t="str">
        <f t="shared" si="227"/>
        <v>Non Intersection</v>
      </c>
      <c r="W1158" t="s">
        <v>2001</v>
      </c>
      <c r="X1158">
        <v>42.368924999999997</v>
      </c>
      <c r="Y1158">
        <v>-71.110257000000004</v>
      </c>
      <c r="Z1158" t="s">
        <v>468</v>
      </c>
    </row>
    <row r="1159" spans="1:26">
      <c r="A1159">
        <v>24889</v>
      </c>
      <c r="B1159" s="1">
        <v>40456.67359953704</v>
      </c>
      <c r="C1159" s="1">
        <f t="shared" si="216"/>
        <v>40179</v>
      </c>
      <c r="D1159" s="4">
        <f t="shared" si="217"/>
        <v>0.76111111111111107</v>
      </c>
      <c r="E1159" s="3">
        <f t="shared" si="218"/>
        <v>2010</v>
      </c>
      <c r="F1159" s="3">
        <f t="shared" si="219"/>
        <v>10</v>
      </c>
      <c r="G1159" s="3">
        <f t="shared" si="220"/>
        <v>5</v>
      </c>
      <c r="H1159" s="3">
        <f t="shared" si="221"/>
        <v>16</v>
      </c>
      <c r="I1159" s="3">
        <f t="shared" si="222"/>
        <v>9</v>
      </c>
      <c r="J1159" s="3">
        <f t="shared" si="223"/>
        <v>3</v>
      </c>
      <c r="K1159" s="3" t="str">
        <f>IF(AND(D1159&gt;='Season Lookup'!$D$15,D1159&lt;'Season Lookup'!$D$16),"Spring",IF(AND(D1159&gt;='Season Lookup'!$D$16,D1159&lt;'Season Lookup'!$D$17),"Summer",IF(AND(D1159&gt;='Season Lookup'!$D$17,D1159&lt;'Season Lookup'!$D$18),"Fall",IF(OR(D1159&gt;='Season Lookup'!$D$18,D1159&lt;'Season Lookup'!$D$15),"Winter"))))</f>
        <v>Fall</v>
      </c>
      <c r="L1159" s="3" t="str">
        <f>VLOOKUP(F1159,'Season Lookup'!$A$1:$B$13,2,0)</f>
        <v>Fall</v>
      </c>
      <c r="M1159" t="s">
        <v>12</v>
      </c>
      <c r="N1159" t="s">
        <v>13</v>
      </c>
      <c r="O1159" t="s">
        <v>13</v>
      </c>
      <c r="P1159" t="str">
        <f t="shared" si="224"/>
        <v>Yes</v>
      </c>
      <c r="Q1159" t="str">
        <f t="shared" si="225"/>
        <v>No</v>
      </c>
      <c r="R1159" t="str">
        <f t="shared" si="226"/>
        <v>No</v>
      </c>
      <c r="T1159" t="s">
        <v>19</v>
      </c>
      <c r="U1159" t="s">
        <v>685</v>
      </c>
      <c r="V1159" t="str">
        <f t="shared" si="227"/>
        <v>Intersection</v>
      </c>
      <c r="W1159" t="s">
        <v>1217</v>
      </c>
      <c r="X1159">
        <v>42.372101999999998</v>
      </c>
      <c r="Y1159">
        <v>-71.088275999999993</v>
      </c>
      <c r="Z1159" t="s">
        <v>1218</v>
      </c>
    </row>
    <row r="1160" spans="1:26">
      <c r="A1160">
        <v>24904</v>
      </c>
      <c r="B1160" s="1">
        <v>40456.36109953704</v>
      </c>
      <c r="C1160" s="1">
        <f t="shared" si="216"/>
        <v>40179</v>
      </c>
      <c r="D1160" s="4">
        <f t="shared" si="217"/>
        <v>0.76111111111111107</v>
      </c>
      <c r="E1160" s="3">
        <f t="shared" si="218"/>
        <v>2010</v>
      </c>
      <c r="F1160" s="3">
        <f t="shared" si="219"/>
        <v>10</v>
      </c>
      <c r="G1160" s="3">
        <f t="shared" si="220"/>
        <v>5</v>
      </c>
      <c r="H1160" s="3">
        <f t="shared" si="221"/>
        <v>8</v>
      </c>
      <c r="I1160" s="3">
        <f t="shared" si="222"/>
        <v>39</v>
      </c>
      <c r="J1160" s="3">
        <f t="shared" si="223"/>
        <v>3</v>
      </c>
      <c r="K1160" s="3" t="str">
        <f>IF(AND(D1160&gt;='Season Lookup'!$D$15,D1160&lt;'Season Lookup'!$D$16),"Spring",IF(AND(D1160&gt;='Season Lookup'!$D$16,D1160&lt;'Season Lookup'!$D$17),"Summer",IF(AND(D1160&gt;='Season Lookup'!$D$17,D1160&lt;'Season Lookup'!$D$18),"Fall",IF(OR(D1160&gt;='Season Lookup'!$D$18,D1160&lt;'Season Lookup'!$D$15),"Winter"))))</f>
        <v>Fall</v>
      </c>
      <c r="L1160" s="3" t="str">
        <f>VLOOKUP(F1160,'Season Lookup'!$A$1:$B$13,2,0)</f>
        <v>Fall</v>
      </c>
      <c r="M1160" t="s">
        <v>73</v>
      </c>
      <c r="N1160" t="s">
        <v>13</v>
      </c>
      <c r="O1160" t="s">
        <v>23</v>
      </c>
      <c r="P1160" t="str">
        <f t="shared" si="224"/>
        <v>Yes</v>
      </c>
      <c r="Q1160" t="str">
        <f t="shared" si="225"/>
        <v>No</v>
      </c>
      <c r="R1160" t="str">
        <f t="shared" si="226"/>
        <v>No</v>
      </c>
      <c r="S1160">
        <v>28</v>
      </c>
      <c r="T1160" t="s">
        <v>1612</v>
      </c>
      <c r="V1160" t="str">
        <f t="shared" si="227"/>
        <v>Non Intersection</v>
      </c>
      <c r="W1160" t="s">
        <v>2002</v>
      </c>
      <c r="X1160">
        <v>42.363678999999998</v>
      </c>
      <c r="Y1160">
        <v>-71.106585999999993</v>
      </c>
      <c r="Z1160" t="s">
        <v>2003</v>
      </c>
    </row>
    <row r="1161" spans="1:26">
      <c r="A1161">
        <v>24905</v>
      </c>
      <c r="B1161" s="1">
        <v>40456.958333333336</v>
      </c>
      <c r="C1161" s="1">
        <f t="shared" si="216"/>
        <v>40179</v>
      </c>
      <c r="D1161" s="4">
        <f t="shared" si="217"/>
        <v>0.76111111111111107</v>
      </c>
      <c r="E1161" s="3">
        <f t="shared" si="218"/>
        <v>2010</v>
      </c>
      <c r="F1161" s="3">
        <f t="shared" si="219"/>
        <v>10</v>
      </c>
      <c r="G1161" s="3">
        <f t="shared" si="220"/>
        <v>5</v>
      </c>
      <c r="H1161" s="3">
        <f t="shared" si="221"/>
        <v>23</v>
      </c>
      <c r="I1161" s="3">
        <f t="shared" si="222"/>
        <v>0</v>
      </c>
      <c r="J1161" s="3">
        <f t="shared" si="223"/>
        <v>3</v>
      </c>
      <c r="K1161" s="3" t="str">
        <f>IF(AND(D1161&gt;='Season Lookup'!$D$15,D1161&lt;'Season Lookup'!$D$16),"Spring",IF(AND(D1161&gt;='Season Lookup'!$D$16,D1161&lt;'Season Lookup'!$D$17),"Summer",IF(AND(D1161&gt;='Season Lookup'!$D$17,D1161&lt;'Season Lookup'!$D$18),"Fall",IF(OR(D1161&gt;='Season Lookup'!$D$18,D1161&lt;'Season Lookup'!$D$15),"Winter"))))</f>
        <v>Fall</v>
      </c>
      <c r="L1161" s="3" t="str">
        <f>VLOOKUP(F1161,'Season Lookup'!$A$1:$B$13,2,0)</f>
        <v>Fall</v>
      </c>
      <c r="M1161" t="s">
        <v>73</v>
      </c>
      <c r="N1161" t="s">
        <v>13</v>
      </c>
      <c r="O1161" t="s">
        <v>13</v>
      </c>
      <c r="P1161" t="str">
        <f t="shared" si="224"/>
        <v>Yes</v>
      </c>
      <c r="Q1161" t="str">
        <f t="shared" si="225"/>
        <v>No</v>
      </c>
      <c r="R1161" t="str">
        <f t="shared" si="226"/>
        <v>No</v>
      </c>
      <c r="T1161" t="s">
        <v>634</v>
      </c>
      <c r="U1161" t="s">
        <v>185</v>
      </c>
      <c r="V1161" t="str">
        <f t="shared" si="227"/>
        <v>Intersection</v>
      </c>
      <c r="W1161" t="s">
        <v>2004</v>
      </c>
      <c r="X1161">
        <v>42.378968999999998</v>
      </c>
      <c r="Y1161">
        <v>-71.124176000000006</v>
      </c>
      <c r="Z1161" t="s">
        <v>2005</v>
      </c>
    </row>
    <row r="1162" spans="1:26">
      <c r="A1162">
        <v>24932</v>
      </c>
      <c r="B1162" s="1">
        <v>40456.726388888892</v>
      </c>
      <c r="C1162" s="1">
        <f t="shared" si="216"/>
        <v>40179</v>
      </c>
      <c r="D1162" s="4">
        <f t="shared" si="217"/>
        <v>0.76111111111111107</v>
      </c>
      <c r="E1162" s="3">
        <f t="shared" si="218"/>
        <v>2010</v>
      </c>
      <c r="F1162" s="3">
        <f t="shared" si="219"/>
        <v>10</v>
      </c>
      <c r="G1162" s="3">
        <f t="shared" si="220"/>
        <v>5</v>
      </c>
      <c r="H1162" s="3">
        <f t="shared" si="221"/>
        <v>17</v>
      </c>
      <c r="I1162" s="3">
        <f t="shared" si="222"/>
        <v>26</v>
      </c>
      <c r="J1162" s="3">
        <f t="shared" si="223"/>
        <v>3</v>
      </c>
      <c r="K1162" s="3" t="str">
        <f>IF(AND(D1162&gt;='Season Lookup'!$D$15,D1162&lt;'Season Lookup'!$D$16),"Spring",IF(AND(D1162&gt;='Season Lookup'!$D$16,D1162&lt;'Season Lookup'!$D$17),"Summer",IF(AND(D1162&gt;='Season Lookup'!$D$17,D1162&lt;'Season Lookup'!$D$18),"Fall",IF(OR(D1162&gt;='Season Lookup'!$D$18,D1162&lt;'Season Lookup'!$D$15),"Winter"))))</f>
        <v>Fall</v>
      </c>
      <c r="L1162" s="3" t="str">
        <f>VLOOKUP(F1162,'Season Lookup'!$A$1:$B$13,2,0)</f>
        <v>Fall</v>
      </c>
      <c r="N1162" t="s">
        <v>13</v>
      </c>
      <c r="O1162" t="s">
        <v>13</v>
      </c>
      <c r="P1162" t="str">
        <f t="shared" si="224"/>
        <v>Yes</v>
      </c>
      <c r="Q1162" t="str">
        <f t="shared" si="225"/>
        <v>No</v>
      </c>
      <c r="R1162" t="str">
        <f t="shared" si="226"/>
        <v>No</v>
      </c>
      <c r="T1162" t="s">
        <v>74</v>
      </c>
      <c r="U1162" t="s">
        <v>745</v>
      </c>
      <c r="V1162" t="str">
        <f t="shared" si="227"/>
        <v>Intersection</v>
      </c>
      <c r="W1162" t="s">
        <v>2006</v>
      </c>
      <c r="X1162">
        <v>42.371015</v>
      </c>
      <c r="Y1162">
        <v>-71.097530000000006</v>
      </c>
      <c r="Z1162" t="s">
        <v>1822</v>
      </c>
    </row>
    <row r="1163" spans="1:26">
      <c r="A1163">
        <v>24891</v>
      </c>
      <c r="B1163" s="1">
        <v>40457.375</v>
      </c>
      <c r="C1163" s="1">
        <f t="shared" ref="C1163:C1222" si="228">EOMONTH(B1163,MONTH(B1163)*-1)+1</f>
        <v>40179</v>
      </c>
      <c r="D1163" s="4">
        <f t="shared" ref="D1163:D1222" si="229">YEARFRAC(C1163,B1163)</f>
        <v>0.76388888888888884</v>
      </c>
      <c r="E1163" s="3">
        <f t="shared" ref="E1163:E1222" si="230">YEAR(B1163)</f>
        <v>2010</v>
      </c>
      <c r="F1163" s="3">
        <f t="shared" ref="F1163:F1222" si="231">MONTH(B1163)</f>
        <v>10</v>
      </c>
      <c r="G1163" s="3">
        <f t="shared" ref="G1163:G1222" si="232">DAY(B1163)</f>
        <v>6</v>
      </c>
      <c r="H1163" s="3">
        <f t="shared" ref="H1163:H1222" si="233">HOUR(B1163)</f>
        <v>9</v>
      </c>
      <c r="I1163" s="3">
        <f t="shared" ref="I1163:I1222" si="234">MINUTE(B1163)</f>
        <v>0</v>
      </c>
      <c r="J1163" s="3">
        <f t="shared" ref="J1163:J1222" si="235">WEEKDAY(B1163,1)</f>
        <v>4</v>
      </c>
      <c r="K1163" s="3" t="str">
        <f>IF(AND(D1163&gt;='Season Lookup'!$D$15,D1163&lt;'Season Lookup'!$D$16),"Spring",IF(AND(D1163&gt;='Season Lookup'!$D$16,D1163&lt;'Season Lookup'!$D$17),"Summer",IF(AND(D1163&gt;='Season Lookup'!$D$17,D1163&lt;'Season Lookup'!$D$18),"Fall",IF(OR(D1163&gt;='Season Lookup'!$D$18,D1163&lt;'Season Lookup'!$D$15),"Winter"))))</f>
        <v>Fall</v>
      </c>
      <c r="L1163" s="3" t="str">
        <f>VLOOKUP(F1163,'Season Lookup'!$A$1:$B$13,2,0)</f>
        <v>Fall</v>
      </c>
      <c r="M1163" t="s">
        <v>82</v>
      </c>
      <c r="N1163" t="s">
        <v>35</v>
      </c>
      <c r="O1163" t="s">
        <v>23</v>
      </c>
      <c r="P1163" t="str">
        <f t="shared" ref="P1163:P1222" si="236">IF(OR(N1163="Auto",O1163="Auto"),"Yes",IF(OR(N1163="Taxi",O1163="Taxi"),"Yes",IF(OR(N1163="Truck",O1163="Truck"),"Yes",IF(OR(N1163="Van",O1163="Van"),"Yes","No"))))</f>
        <v>Yes</v>
      </c>
      <c r="Q1163" t="str">
        <f t="shared" ref="Q1163:Q1222" si="237">IF(OR(N1163="Bicycle",O1163="Bicycle"),"Yes","No")</f>
        <v>No</v>
      </c>
      <c r="R1163" t="str">
        <f t="shared" ref="R1163:R1222" si="238">IF(OR(N1163="Pedestrian",O1163="Pedestrian"),"Yes","No")</f>
        <v>No</v>
      </c>
      <c r="S1163">
        <v>177</v>
      </c>
      <c r="T1163" t="s">
        <v>37</v>
      </c>
      <c r="U1163" t="s">
        <v>2007</v>
      </c>
      <c r="V1163" t="str">
        <f t="shared" ref="V1163:V1222" si="239">IF(ISBLANK(S1163),"Intersection","Non Intersection")</f>
        <v>Non Intersection</v>
      </c>
      <c r="W1163" t="s">
        <v>2008</v>
      </c>
      <c r="X1163">
        <v>42.357354999999998</v>
      </c>
      <c r="Y1163">
        <v>-71.113237999999996</v>
      </c>
      <c r="Z1163" t="s">
        <v>2009</v>
      </c>
    </row>
    <row r="1164" spans="1:26">
      <c r="A1164">
        <v>24892</v>
      </c>
      <c r="B1164" s="1">
        <v>40457.406944444447</v>
      </c>
      <c r="C1164" s="1">
        <f t="shared" si="228"/>
        <v>40179</v>
      </c>
      <c r="D1164" s="4">
        <f t="shared" si="229"/>
        <v>0.76388888888888884</v>
      </c>
      <c r="E1164" s="3">
        <f t="shared" si="230"/>
        <v>2010</v>
      </c>
      <c r="F1164" s="3">
        <f t="shared" si="231"/>
        <v>10</v>
      </c>
      <c r="G1164" s="3">
        <f t="shared" si="232"/>
        <v>6</v>
      </c>
      <c r="H1164" s="3">
        <f t="shared" si="233"/>
        <v>9</v>
      </c>
      <c r="I1164" s="3">
        <f t="shared" si="234"/>
        <v>46</v>
      </c>
      <c r="J1164" s="3">
        <f t="shared" si="235"/>
        <v>4</v>
      </c>
      <c r="K1164" s="3" t="str">
        <f>IF(AND(D1164&gt;='Season Lookup'!$D$15,D1164&lt;'Season Lookup'!$D$16),"Spring",IF(AND(D1164&gt;='Season Lookup'!$D$16,D1164&lt;'Season Lookup'!$D$17),"Summer",IF(AND(D1164&gt;='Season Lookup'!$D$17,D1164&lt;'Season Lookup'!$D$18),"Fall",IF(OR(D1164&gt;='Season Lookup'!$D$18,D1164&lt;'Season Lookup'!$D$15),"Winter"))))</f>
        <v>Fall</v>
      </c>
      <c r="L1164" s="3" t="str">
        <f>VLOOKUP(F1164,'Season Lookup'!$A$1:$B$13,2,0)</f>
        <v>Fall</v>
      </c>
      <c r="M1164" t="s">
        <v>82</v>
      </c>
      <c r="N1164" t="s">
        <v>13</v>
      </c>
      <c r="O1164" t="s">
        <v>13</v>
      </c>
      <c r="P1164" t="str">
        <f t="shared" si="236"/>
        <v>Yes</v>
      </c>
      <c r="Q1164" t="str">
        <f t="shared" si="237"/>
        <v>No</v>
      </c>
      <c r="R1164" t="str">
        <f t="shared" si="238"/>
        <v>No</v>
      </c>
      <c r="S1164">
        <v>160</v>
      </c>
      <c r="T1164" t="s">
        <v>178</v>
      </c>
      <c r="V1164" t="str">
        <f t="shared" si="239"/>
        <v>Non Intersection</v>
      </c>
      <c r="W1164" t="s">
        <v>2010</v>
      </c>
      <c r="X1164">
        <v>42.359678000000002</v>
      </c>
      <c r="Y1164">
        <v>-71.113142999999994</v>
      </c>
      <c r="Z1164" t="s">
        <v>2011</v>
      </c>
    </row>
    <row r="1165" spans="1:26">
      <c r="A1165">
        <v>24893</v>
      </c>
      <c r="B1165" s="1">
        <v>40457.770138888889</v>
      </c>
      <c r="C1165" s="1">
        <f t="shared" si="228"/>
        <v>40179</v>
      </c>
      <c r="D1165" s="4">
        <f t="shared" si="229"/>
        <v>0.76388888888888884</v>
      </c>
      <c r="E1165" s="3">
        <f t="shared" si="230"/>
        <v>2010</v>
      </c>
      <c r="F1165" s="3">
        <f t="shared" si="231"/>
        <v>10</v>
      </c>
      <c r="G1165" s="3">
        <f t="shared" si="232"/>
        <v>6</v>
      </c>
      <c r="H1165" s="3">
        <f t="shared" si="233"/>
        <v>18</v>
      </c>
      <c r="I1165" s="3">
        <f t="shared" si="234"/>
        <v>29</v>
      </c>
      <c r="J1165" s="3">
        <f t="shared" si="235"/>
        <v>4</v>
      </c>
      <c r="K1165" s="3" t="str">
        <f>IF(AND(D1165&gt;='Season Lookup'!$D$15,D1165&lt;'Season Lookup'!$D$16),"Spring",IF(AND(D1165&gt;='Season Lookup'!$D$16,D1165&lt;'Season Lookup'!$D$17),"Summer",IF(AND(D1165&gt;='Season Lookup'!$D$17,D1165&lt;'Season Lookup'!$D$18),"Fall",IF(OR(D1165&gt;='Season Lookup'!$D$18,D1165&lt;'Season Lookup'!$D$15),"Winter"))))</f>
        <v>Fall</v>
      </c>
      <c r="L1165" s="3" t="str">
        <f>VLOOKUP(F1165,'Season Lookup'!$A$1:$B$13,2,0)</f>
        <v>Fall</v>
      </c>
      <c r="M1165" t="s">
        <v>82</v>
      </c>
      <c r="N1165" t="s">
        <v>13</v>
      </c>
      <c r="O1165" t="s">
        <v>132</v>
      </c>
      <c r="P1165" t="str">
        <f t="shared" si="236"/>
        <v>Yes</v>
      </c>
      <c r="Q1165" t="str">
        <f t="shared" si="237"/>
        <v>Yes</v>
      </c>
      <c r="R1165" t="str">
        <f t="shared" si="238"/>
        <v>No</v>
      </c>
      <c r="T1165" t="s">
        <v>14</v>
      </c>
      <c r="U1165" t="s">
        <v>2012</v>
      </c>
      <c r="V1165" t="str">
        <f t="shared" si="239"/>
        <v>Intersection</v>
      </c>
      <c r="W1165" t="s">
        <v>2013</v>
      </c>
      <c r="X1165">
        <v>42.380831999999998</v>
      </c>
      <c r="Y1165">
        <v>-71.119870000000006</v>
      </c>
      <c r="Z1165" t="s">
        <v>2014</v>
      </c>
    </row>
    <row r="1166" spans="1:26">
      <c r="A1166">
        <v>24894</v>
      </c>
      <c r="B1166" s="1">
        <v>40457.753460648149</v>
      </c>
      <c r="C1166" s="1">
        <f t="shared" si="228"/>
        <v>40179</v>
      </c>
      <c r="D1166" s="4">
        <f t="shared" si="229"/>
        <v>0.76388888888888884</v>
      </c>
      <c r="E1166" s="3">
        <f t="shared" si="230"/>
        <v>2010</v>
      </c>
      <c r="F1166" s="3">
        <f t="shared" si="231"/>
        <v>10</v>
      </c>
      <c r="G1166" s="3">
        <f t="shared" si="232"/>
        <v>6</v>
      </c>
      <c r="H1166" s="3">
        <f t="shared" si="233"/>
        <v>18</v>
      </c>
      <c r="I1166" s="3">
        <f t="shared" si="234"/>
        <v>4</v>
      </c>
      <c r="J1166" s="3">
        <f t="shared" si="235"/>
        <v>4</v>
      </c>
      <c r="K1166" s="3" t="str">
        <f>IF(AND(D1166&gt;='Season Lookup'!$D$15,D1166&lt;'Season Lookup'!$D$16),"Spring",IF(AND(D1166&gt;='Season Lookup'!$D$16,D1166&lt;'Season Lookup'!$D$17),"Summer",IF(AND(D1166&gt;='Season Lookup'!$D$17,D1166&lt;'Season Lookup'!$D$18),"Fall",IF(OR(D1166&gt;='Season Lookup'!$D$18,D1166&lt;'Season Lookup'!$D$15),"Winter"))))</f>
        <v>Fall</v>
      </c>
      <c r="L1166" s="3" t="str">
        <f>VLOOKUP(F1166,'Season Lookup'!$A$1:$B$13,2,0)</f>
        <v>Fall</v>
      </c>
      <c r="M1166" t="s">
        <v>82</v>
      </c>
      <c r="N1166" t="s">
        <v>13</v>
      </c>
      <c r="O1166" t="s">
        <v>23</v>
      </c>
      <c r="P1166" t="str">
        <f t="shared" si="236"/>
        <v>Yes</v>
      </c>
      <c r="Q1166" t="str">
        <f t="shared" si="237"/>
        <v>No</v>
      </c>
      <c r="R1166" t="str">
        <f t="shared" si="238"/>
        <v>No</v>
      </c>
      <c r="T1166" t="s">
        <v>166</v>
      </c>
      <c r="U1166" t="s">
        <v>219</v>
      </c>
      <c r="V1166" t="str">
        <f t="shared" si="239"/>
        <v>Intersection</v>
      </c>
      <c r="W1166" t="s">
        <v>2015</v>
      </c>
      <c r="X1166">
        <v>42.382556999999998</v>
      </c>
      <c r="Y1166">
        <v>-71.116202000000001</v>
      </c>
      <c r="Z1166" t="s">
        <v>2016</v>
      </c>
    </row>
    <row r="1167" spans="1:26">
      <c r="A1167">
        <v>24895</v>
      </c>
      <c r="B1167" s="1">
        <v>40457.873611111114</v>
      </c>
      <c r="C1167" s="1">
        <f t="shared" si="228"/>
        <v>40179</v>
      </c>
      <c r="D1167" s="4">
        <f t="shared" si="229"/>
        <v>0.76388888888888884</v>
      </c>
      <c r="E1167" s="3">
        <f t="shared" si="230"/>
        <v>2010</v>
      </c>
      <c r="F1167" s="3">
        <f t="shared" si="231"/>
        <v>10</v>
      </c>
      <c r="G1167" s="3">
        <f t="shared" si="232"/>
        <v>6</v>
      </c>
      <c r="H1167" s="3">
        <f t="shared" si="233"/>
        <v>20</v>
      </c>
      <c r="I1167" s="3">
        <f t="shared" si="234"/>
        <v>58</v>
      </c>
      <c r="J1167" s="3">
        <f t="shared" si="235"/>
        <v>4</v>
      </c>
      <c r="K1167" s="3" t="str">
        <f>IF(AND(D1167&gt;='Season Lookup'!$D$15,D1167&lt;'Season Lookup'!$D$16),"Spring",IF(AND(D1167&gt;='Season Lookup'!$D$16,D1167&lt;'Season Lookup'!$D$17),"Summer",IF(AND(D1167&gt;='Season Lookup'!$D$17,D1167&lt;'Season Lookup'!$D$18),"Fall",IF(OR(D1167&gt;='Season Lookup'!$D$18,D1167&lt;'Season Lookup'!$D$15),"Winter"))))</f>
        <v>Fall</v>
      </c>
      <c r="L1167" s="3" t="str">
        <f>VLOOKUP(F1167,'Season Lookup'!$A$1:$B$13,2,0)</f>
        <v>Fall</v>
      </c>
      <c r="M1167" t="s">
        <v>82</v>
      </c>
      <c r="N1167" t="s">
        <v>13</v>
      </c>
      <c r="O1167" t="s">
        <v>152</v>
      </c>
      <c r="P1167" t="str">
        <f t="shared" si="236"/>
        <v>Yes</v>
      </c>
      <c r="Q1167" t="str">
        <f t="shared" si="237"/>
        <v>No</v>
      </c>
      <c r="R1167" t="str">
        <f t="shared" si="238"/>
        <v>Yes</v>
      </c>
      <c r="S1167">
        <v>3</v>
      </c>
      <c r="T1167" t="s">
        <v>1492</v>
      </c>
      <c r="V1167" t="str">
        <f t="shared" si="239"/>
        <v>Non Intersection</v>
      </c>
      <c r="W1167" t="s">
        <v>2017</v>
      </c>
      <c r="X1167">
        <v>42.384959000000002</v>
      </c>
      <c r="Y1167">
        <v>-71.118639999999999</v>
      </c>
      <c r="Z1167" t="s">
        <v>2018</v>
      </c>
    </row>
    <row r="1168" spans="1:26">
      <c r="A1168">
        <v>24897</v>
      </c>
      <c r="B1168" s="1">
        <v>40457.652777777781</v>
      </c>
      <c r="C1168" s="1">
        <f t="shared" si="228"/>
        <v>40179</v>
      </c>
      <c r="D1168" s="4">
        <f t="shared" si="229"/>
        <v>0.76388888888888884</v>
      </c>
      <c r="E1168" s="3">
        <f t="shared" si="230"/>
        <v>2010</v>
      </c>
      <c r="F1168" s="3">
        <f t="shared" si="231"/>
        <v>10</v>
      </c>
      <c r="G1168" s="3">
        <f t="shared" si="232"/>
        <v>6</v>
      </c>
      <c r="H1168" s="3">
        <f t="shared" si="233"/>
        <v>15</v>
      </c>
      <c r="I1168" s="3">
        <f t="shared" si="234"/>
        <v>40</v>
      </c>
      <c r="J1168" s="3">
        <f t="shared" si="235"/>
        <v>4</v>
      </c>
      <c r="K1168" s="3" t="str">
        <f>IF(AND(D1168&gt;='Season Lookup'!$D$15,D1168&lt;'Season Lookup'!$D$16),"Spring",IF(AND(D1168&gt;='Season Lookup'!$D$16,D1168&lt;'Season Lookup'!$D$17),"Summer",IF(AND(D1168&gt;='Season Lookup'!$D$17,D1168&lt;'Season Lookup'!$D$18),"Fall",IF(OR(D1168&gt;='Season Lookup'!$D$18,D1168&lt;'Season Lookup'!$D$15),"Winter"))))</f>
        <v>Fall</v>
      </c>
      <c r="L1168" s="3" t="str">
        <f>VLOOKUP(F1168,'Season Lookup'!$A$1:$B$13,2,0)</f>
        <v>Fall</v>
      </c>
      <c r="M1168" t="s">
        <v>82</v>
      </c>
      <c r="N1168" t="s">
        <v>13</v>
      </c>
      <c r="O1168" t="s">
        <v>13</v>
      </c>
      <c r="P1168" t="str">
        <f t="shared" si="236"/>
        <v>Yes</v>
      </c>
      <c r="Q1168" t="str">
        <f t="shared" si="237"/>
        <v>No</v>
      </c>
      <c r="R1168" t="str">
        <f t="shared" si="238"/>
        <v>No</v>
      </c>
      <c r="T1168" t="s">
        <v>198</v>
      </c>
      <c r="U1168" t="s">
        <v>24</v>
      </c>
      <c r="V1168" t="str">
        <f t="shared" si="239"/>
        <v>Intersection</v>
      </c>
      <c r="W1168" t="s">
        <v>2019</v>
      </c>
      <c r="X1168">
        <v>42.374940000000002</v>
      </c>
      <c r="Y1168">
        <v>-71.139720999999994</v>
      </c>
      <c r="Z1168" t="s">
        <v>2020</v>
      </c>
    </row>
    <row r="1169" spans="1:26">
      <c r="A1169">
        <v>24900</v>
      </c>
      <c r="B1169" s="1">
        <v>40458.326388888891</v>
      </c>
      <c r="C1169" s="1">
        <f t="shared" si="228"/>
        <v>40179</v>
      </c>
      <c r="D1169" s="4">
        <f t="shared" si="229"/>
        <v>0.76666666666666672</v>
      </c>
      <c r="E1169" s="3">
        <f t="shared" si="230"/>
        <v>2010</v>
      </c>
      <c r="F1169" s="3">
        <f t="shared" si="231"/>
        <v>10</v>
      </c>
      <c r="G1169" s="3">
        <f t="shared" si="232"/>
        <v>7</v>
      </c>
      <c r="H1169" s="3">
        <f t="shared" si="233"/>
        <v>7</v>
      </c>
      <c r="I1169" s="3">
        <f t="shared" si="234"/>
        <v>50</v>
      </c>
      <c r="J1169" s="3">
        <f t="shared" si="235"/>
        <v>5</v>
      </c>
      <c r="K1169" s="3" t="str">
        <f>IF(AND(D1169&gt;='Season Lookup'!$D$15,D1169&lt;'Season Lookup'!$D$16),"Spring",IF(AND(D1169&gt;='Season Lookup'!$D$16,D1169&lt;'Season Lookup'!$D$17),"Summer",IF(AND(D1169&gt;='Season Lookup'!$D$17,D1169&lt;'Season Lookup'!$D$18),"Fall",IF(OR(D1169&gt;='Season Lookup'!$D$18,D1169&lt;'Season Lookup'!$D$15),"Winter"))))</f>
        <v>Fall</v>
      </c>
      <c r="L1169" s="3" t="str">
        <f>VLOOKUP(F1169,'Season Lookup'!$A$1:$B$13,2,0)</f>
        <v>Fall</v>
      </c>
      <c r="M1169" t="s">
        <v>78</v>
      </c>
      <c r="N1169" t="s">
        <v>13</v>
      </c>
      <c r="O1169" t="s">
        <v>23</v>
      </c>
      <c r="P1169" t="str">
        <f t="shared" si="236"/>
        <v>Yes</v>
      </c>
      <c r="Q1169" t="str">
        <f t="shared" si="237"/>
        <v>No</v>
      </c>
      <c r="R1169" t="str">
        <f t="shared" si="238"/>
        <v>No</v>
      </c>
      <c r="T1169" t="s">
        <v>2021</v>
      </c>
      <c r="U1169" t="s">
        <v>611</v>
      </c>
      <c r="V1169" t="str">
        <f t="shared" si="239"/>
        <v>Intersection</v>
      </c>
      <c r="W1169" t="s">
        <v>2022</v>
      </c>
      <c r="X1169">
        <v>42.370671000000002</v>
      </c>
      <c r="Y1169">
        <v>-71.090672999999995</v>
      </c>
      <c r="Z1169" t="s">
        <v>2023</v>
      </c>
    </row>
    <row r="1170" spans="1:26">
      <c r="A1170">
        <v>24901</v>
      </c>
      <c r="B1170" s="1">
        <v>40458.416655092595</v>
      </c>
      <c r="C1170" s="1">
        <f t="shared" si="228"/>
        <v>40179</v>
      </c>
      <c r="D1170" s="4">
        <f t="shared" si="229"/>
        <v>0.76666666666666672</v>
      </c>
      <c r="E1170" s="3">
        <f t="shared" si="230"/>
        <v>2010</v>
      </c>
      <c r="F1170" s="3">
        <f t="shared" si="231"/>
        <v>10</v>
      </c>
      <c r="G1170" s="3">
        <f t="shared" si="232"/>
        <v>7</v>
      </c>
      <c r="H1170" s="3">
        <f t="shared" si="233"/>
        <v>9</v>
      </c>
      <c r="I1170" s="3">
        <f t="shared" si="234"/>
        <v>59</v>
      </c>
      <c r="J1170" s="3">
        <f t="shared" si="235"/>
        <v>5</v>
      </c>
      <c r="K1170" s="3" t="str">
        <f>IF(AND(D1170&gt;='Season Lookup'!$D$15,D1170&lt;'Season Lookup'!$D$16),"Spring",IF(AND(D1170&gt;='Season Lookup'!$D$16,D1170&lt;'Season Lookup'!$D$17),"Summer",IF(AND(D1170&gt;='Season Lookup'!$D$17,D1170&lt;'Season Lookup'!$D$18),"Fall",IF(OR(D1170&gt;='Season Lookup'!$D$18,D1170&lt;'Season Lookup'!$D$15),"Winter"))))</f>
        <v>Fall</v>
      </c>
      <c r="L1170" s="3" t="str">
        <f>VLOOKUP(F1170,'Season Lookup'!$A$1:$B$13,2,0)</f>
        <v>Fall</v>
      </c>
      <c r="M1170" t="s">
        <v>78</v>
      </c>
      <c r="N1170" t="s">
        <v>13</v>
      </c>
      <c r="O1170" t="s">
        <v>23</v>
      </c>
      <c r="P1170" t="str">
        <f t="shared" si="236"/>
        <v>Yes</v>
      </c>
      <c r="Q1170" t="str">
        <f t="shared" si="237"/>
        <v>No</v>
      </c>
      <c r="R1170" t="str">
        <f t="shared" si="238"/>
        <v>No</v>
      </c>
      <c r="S1170">
        <v>1</v>
      </c>
      <c r="T1170" t="s">
        <v>268</v>
      </c>
      <c r="V1170" t="str">
        <f t="shared" si="239"/>
        <v>Non Intersection</v>
      </c>
      <c r="W1170" t="s">
        <v>272</v>
      </c>
      <c r="X1170">
        <v>42.389237999999999</v>
      </c>
      <c r="Y1170">
        <v>-71.119527000000005</v>
      </c>
      <c r="Z1170" t="s">
        <v>273</v>
      </c>
    </row>
    <row r="1171" spans="1:26">
      <c r="A1171">
        <v>24902</v>
      </c>
      <c r="B1171" s="1">
        <v>40458.451388888891</v>
      </c>
      <c r="C1171" s="1">
        <f t="shared" si="228"/>
        <v>40179</v>
      </c>
      <c r="D1171" s="4">
        <f t="shared" si="229"/>
        <v>0.76666666666666672</v>
      </c>
      <c r="E1171" s="3">
        <f t="shared" si="230"/>
        <v>2010</v>
      </c>
      <c r="F1171" s="3">
        <f t="shared" si="231"/>
        <v>10</v>
      </c>
      <c r="G1171" s="3">
        <f t="shared" si="232"/>
        <v>7</v>
      </c>
      <c r="H1171" s="3">
        <f t="shared" si="233"/>
        <v>10</v>
      </c>
      <c r="I1171" s="3">
        <f t="shared" si="234"/>
        <v>50</v>
      </c>
      <c r="J1171" s="3">
        <f t="shared" si="235"/>
        <v>5</v>
      </c>
      <c r="K1171" s="3" t="str">
        <f>IF(AND(D1171&gt;='Season Lookup'!$D$15,D1171&lt;'Season Lookup'!$D$16),"Spring",IF(AND(D1171&gt;='Season Lookup'!$D$16,D1171&lt;'Season Lookup'!$D$17),"Summer",IF(AND(D1171&gt;='Season Lookup'!$D$17,D1171&lt;'Season Lookup'!$D$18),"Fall",IF(OR(D1171&gt;='Season Lookup'!$D$18,D1171&lt;'Season Lookup'!$D$15),"Winter"))))</f>
        <v>Fall</v>
      </c>
      <c r="L1171" s="3" t="str">
        <f>VLOOKUP(F1171,'Season Lookup'!$A$1:$B$13,2,0)</f>
        <v>Fall</v>
      </c>
      <c r="M1171" t="s">
        <v>78</v>
      </c>
      <c r="N1171" t="s">
        <v>13</v>
      </c>
      <c r="O1171" t="s">
        <v>13</v>
      </c>
      <c r="P1171" t="str">
        <f t="shared" si="236"/>
        <v>Yes</v>
      </c>
      <c r="Q1171" t="str">
        <f t="shared" si="237"/>
        <v>No</v>
      </c>
      <c r="R1171" t="str">
        <f t="shared" si="238"/>
        <v>No</v>
      </c>
      <c r="T1171" t="s">
        <v>14</v>
      </c>
      <c r="U1171" t="s">
        <v>185</v>
      </c>
      <c r="V1171" t="str">
        <f t="shared" si="239"/>
        <v>Intersection</v>
      </c>
      <c r="W1171" t="s">
        <v>1247</v>
      </c>
      <c r="X1171">
        <v>42.375131000000003</v>
      </c>
      <c r="Y1171">
        <v>-71.119151000000002</v>
      </c>
      <c r="Z1171" t="s">
        <v>1248</v>
      </c>
    </row>
    <row r="1172" spans="1:26">
      <c r="A1172">
        <v>24903</v>
      </c>
      <c r="B1172" s="1">
        <v>40458.715277777781</v>
      </c>
      <c r="C1172" s="1">
        <f t="shared" si="228"/>
        <v>40179</v>
      </c>
      <c r="D1172" s="4">
        <f t="shared" si="229"/>
        <v>0.76666666666666672</v>
      </c>
      <c r="E1172" s="3">
        <f t="shared" si="230"/>
        <v>2010</v>
      </c>
      <c r="F1172" s="3">
        <f t="shared" si="231"/>
        <v>10</v>
      </c>
      <c r="G1172" s="3">
        <f t="shared" si="232"/>
        <v>7</v>
      </c>
      <c r="H1172" s="3">
        <f t="shared" si="233"/>
        <v>17</v>
      </c>
      <c r="I1172" s="3">
        <f t="shared" si="234"/>
        <v>10</v>
      </c>
      <c r="J1172" s="3">
        <f t="shared" si="235"/>
        <v>5</v>
      </c>
      <c r="K1172" s="3" t="str">
        <f>IF(AND(D1172&gt;='Season Lookup'!$D$15,D1172&lt;'Season Lookup'!$D$16),"Spring",IF(AND(D1172&gt;='Season Lookup'!$D$16,D1172&lt;'Season Lookup'!$D$17),"Summer",IF(AND(D1172&gt;='Season Lookup'!$D$17,D1172&lt;'Season Lookup'!$D$18),"Fall",IF(OR(D1172&gt;='Season Lookup'!$D$18,D1172&lt;'Season Lookup'!$D$15),"Winter"))))</f>
        <v>Fall</v>
      </c>
      <c r="L1172" s="3" t="str">
        <f>VLOOKUP(F1172,'Season Lookup'!$A$1:$B$13,2,0)</f>
        <v>Fall</v>
      </c>
      <c r="M1172" t="s">
        <v>78</v>
      </c>
      <c r="N1172" t="s">
        <v>13</v>
      </c>
      <c r="O1172" t="s">
        <v>23</v>
      </c>
      <c r="P1172" t="str">
        <f t="shared" si="236"/>
        <v>Yes</v>
      </c>
      <c r="Q1172" t="str">
        <f t="shared" si="237"/>
        <v>No</v>
      </c>
      <c r="R1172" t="str">
        <f t="shared" si="238"/>
        <v>No</v>
      </c>
      <c r="S1172">
        <v>3640</v>
      </c>
      <c r="T1172" t="s">
        <v>326</v>
      </c>
      <c r="V1172" t="str">
        <f t="shared" si="239"/>
        <v>Non Intersection</v>
      </c>
      <c r="W1172" t="s">
        <v>2024</v>
      </c>
      <c r="X1172">
        <v>42.371298000000003</v>
      </c>
      <c r="Y1172">
        <v>-71.121211000000002</v>
      </c>
      <c r="Z1172" t="s">
        <v>2025</v>
      </c>
    </row>
    <row r="1173" spans="1:26">
      <c r="A1173">
        <v>24906</v>
      </c>
      <c r="B1173" s="1">
        <v>40459.340960648151</v>
      </c>
      <c r="C1173" s="1">
        <f t="shared" si="228"/>
        <v>40179</v>
      </c>
      <c r="D1173" s="4">
        <f t="shared" si="229"/>
        <v>0.76944444444444449</v>
      </c>
      <c r="E1173" s="3">
        <f t="shared" si="230"/>
        <v>2010</v>
      </c>
      <c r="F1173" s="3">
        <f t="shared" si="231"/>
        <v>10</v>
      </c>
      <c r="G1173" s="3">
        <f t="shared" si="232"/>
        <v>8</v>
      </c>
      <c r="H1173" s="3">
        <f t="shared" si="233"/>
        <v>8</v>
      </c>
      <c r="I1173" s="3">
        <f t="shared" si="234"/>
        <v>10</v>
      </c>
      <c r="J1173" s="3">
        <f t="shared" si="235"/>
        <v>6</v>
      </c>
      <c r="K1173" s="3" t="str">
        <f>IF(AND(D1173&gt;='Season Lookup'!$D$15,D1173&lt;'Season Lookup'!$D$16),"Spring",IF(AND(D1173&gt;='Season Lookup'!$D$16,D1173&lt;'Season Lookup'!$D$17),"Summer",IF(AND(D1173&gt;='Season Lookup'!$D$17,D1173&lt;'Season Lookup'!$D$18),"Fall",IF(OR(D1173&gt;='Season Lookup'!$D$18,D1173&lt;'Season Lookup'!$D$15),"Winter"))))</f>
        <v>Fall</v>
      </c>
      <c r="L1173" s="3" t="str">
        <f>VLOOKUP(F1173,'Season Lookup'!$A$1:$B$13,2,0)</f>
        <v>Fall</v>
      </c>
      <c r="M1173" t="s">
        <v>12</v>
      </c>
      <c r="N1173" t="s">
        <v>13</v>
      </c>
      <c r="O1173" t="s">
        <v>152</v>
      </c>
      <c r="P1173" t="str">
        <f t="shared" si="236"/>
        <v>Yes</v>
      </c>
      <c r="Q1173" t="str">
        <f t="shared" si="237"/>
        <v>No</v>
      </c>
      <c r="R1173" t="str">
        <f t="shared" si="238"/>
        <v>Yes</v>
      </c>
      <c r="T1173" t="s">
        <v>209</v>
      </c>
      <c r="U1173" t="s">
        <v>1615</v>
      </c>
      <c r="V1173" t="str">
        <f t="shared" si="239"/>
        <v>Intersection</v>
      </c>
      <c r="W1173" t="s">
        <v>2026</v>
      </c>
      <c r="X1173">
        <v>42.362703000000003</v>
      </c>
      <c r="Y1173">
        <v>-71.089944000000003</v>
      </c>
      <c r="Z1173" t="s">
        <v>2027</v>
      </c>
    </row>
    <row r="1174" spans="1:26">
      <c r="A1174">
        <v>24907</v>
      </c>
      <c r="B1174" s="1">
        <v>40459.54859953704</v>
      </c>
      <c r="C1174" s="1">
        <f t="shared" si="228"/>
        <v>40179</v>
      </c>
      <c r="D1174" s="4">
        <f t="shared" si="229"/>
        <v>0.76944444444444449</v>
      </c>
      <c r="E1174" s="3">
        <f t="shared" si="230"/>
        <v>2010</v>
      </c>
      <c r="F1174" s="3">
        <f t="shared" si="231"/>
        <v>10</v>
      </c>
      <c r="G1174" s="3">
        <f t="shared" si="232"/>
        <v>8</v>
      </c>
      <c r="H1174" s="3">
        <f t="shared" si="233"/>
        <v>13</v>
      </c>
      <c r="I1174" s="3">
        <f t="shared" si="234"/>
        <v>9</v>
      </c>
      <c r="J1174" s="3">
        <f t="shared" si="235"/>
        <v>6</v>
      </c>
      <c r="K1174" s="3" t="str">
        <f>IF(AND(D1174&gt;='Season Lookup'!$D$15,D1174&lt;'Season Lookup'!$D$16),"Spring",IF(AND(D1174&gt;='Season Lookup'!$D$16,D1174&lt;'Season Lookup'!$D$17),"Summer",IF(AND(D1174&gt;='Season Lookup'!$D$17,D1174&lt;'Season Lookup'!$D$18),"Fall",IF(OR(D1174&gt;='Season Lookup'!$D$18,D1174&lt;'Season Lookup'!$D$15),"Winter"))))</f>
        <v>Fall</v>
      </c>
      <c r="L1174" s="3" t="str">
        <f>VLOOKUP(F1174,'Season Lookup'!$A$1:$B$13,2,0)</f>
        <v>Fall</v>
      </c>
      <c r="M1174" t="s">
        <v>12</v>
      </c>
      <c r="N1174" t="s">
        <v>13</v>
      </c>
      <c r="O1174" t="s">
        <v>13</v>
      </c>
      <c r="P1174" t="str">
        <f t="shared" si="236"/>
        <v>Yes</v>
      </c>
      <c r="Q1174" t="str">
        <f t="shared" si="237"/>
        <v>No</v>
      </c>
      <c r="R1174" t="str">
        <f t="shared" si="238"/>
        <v>No</v>
      </c>
      <c r="T1174" t="s">
        <v>796</v>
      </c>
      <c r="U1174" t="s">
        <v>133</v>
      </c>
      <c r="V1174" t="str">
        <f t="shared" si="239"/>
        <v>Intersection</v>
      </c>
      <c r="W1174" t="s">
        <v>2028</v>
      </c>
      <c r="X1174">
        <v>42.364846</v>
      </c>
      <c r="Y1174">
        <v>-71.092607999999998</v>
      </c>
      <c r="Z1174" t="s">
        <v>2029</v>
      </c>
    </row>
    <row r="1175" spans="1:26">
      <c r="A1175">
        <v>24908</v>
      </c>
      <c r="B1175" s="1">
        <v>40459.708333333336</v>
      </c>
      <c r="C1175" s="1">
        <f t="shared" si="228"/>
        <v>40179</v>
      </c>
      <c r="D1175" s="4">
        <f t="shared" si="229"/>
        <v>0.76944444444444449</v>
      </c>
      <c r="E1175" s="3">
        <f t="shared" si="230"/>
        <v>2010</v>
      </c>
      <c r="F1175" s="3">
        <f t="shared" si="231"/>
        <v>10</v>
      </c>
      <c r="G1175" s="3">
        <f t="shared" si="232"/>
        <v>8</v>
      </c>
      <c r="H1175" s="3">
        <f t="shared" si="233"/>
        <v>17</v>
      </c>
      <c r="I1175" s="3">
        <f t="shared" si="234"/>
        <v>0</v>
      </c>
      <c r="J1175" s="3">
        <f t="shared" si="235"/>
        <v>6</v>
      </c>
      <c r="K1175" s="3" t="str">
        <f>IF(AND(D1175&gt;='Season Lookup'!$D$15,D1175&lt;'Season Lookup'!$D$16),"Spring",IF(AND(D1175&gt;='Season Lookup'!$D$16,D1175&lt;'Season Lookup'!$D$17),"Summer",IF(AND(D1175&gt;='Season Lookup'!$D$17,D1175&lt;'Season Lookup'!$D$18),"Fall",IF(OR(D1175&gt;='Season Lookup'!$D$18,D1175&lt;'Season Lookup'!$D$15),"Winter"))))</f>
        <v>Fall</v>
      </c>
      <c r="L1175" s="3" t="str">
        <f>VLOOKUP(F1175,'Season Lookup'!$A$1:$B$13,2,0)</f>
        <v>Fall</v>
      </c>
      <c r="M1175" t="s">
        <v>12</v>
      </c>
      <c r="N1175" t="s">
        <v>13</v>
      </c>
      <c r="O1175" t="s">
        <v>13</v>
      </c>
      <c r="P1175" t="str">
        <f t="shared" si="236"/>
        <v>Yes</v>
      </c>
      <c r="Q1175" t="str">
        <f t="shared" si="237"/>
        <v>No</v>
      </c>
      <c r="R1175" t="str">
        <f t="shared" si="238"/>
        <v>No</v>
      </c>
      <c r="T1175" t="s">
        <v>198</v>
      </c>
      <c r="U1175" t="s">
        <v>199</v>
      </c>
      <c r="V1175" t="str">
        <f t="shared" si="239"/>
        <v>Intersection</v>
      </c>
      <c r="W1175" t="s">
        <v>767</v>
      </c>
      <c r="X1175">
        <v>42.375281999999999</v>
      </c>
      <c r="Y1175">
        <v>-71.145695000000003</v>
      </c>
      <c r="Z1175" t="s">
        <v>201</v>
      </c>
    </row>
    <row r="1176" spans="1:26">
      <c r="A1176">
        <v>24909</v>
      </c>
      <c r="B1176" s="1">
        <v>40459.743043981478</v>
      </c>
      <c r="C1176" s="1">
        <f t="shared" si="228"/>
        <v>40179</v>
      </c>
      <c r="D1176" s="4">
        <f t="shared" si="229"/>
        <v>0.76944444444444449</v>
      </c>
      <c r="E1176" s="3">
        <f t="shared" si="230"/>
        <v>2010</v>
      </c>
      <c r="F1176" s="3">
        <f t="shared" si="231"/>
        <v>10</v>
      </c>
      <c r="G1176" s="3">
        <f t="shared" si="232"/>
        <v>8</v>
      </c>
      <c r="H1176" s="3">
        <f t="shared" si="233"/>
        <v>17</v>
      </c>
      <c r="I1176" s="3">
        <f t="shared" si="234"/>
        <v>49</v>
      </c>
      <c r="J1176" s="3">
        <f t="shared" si="235"/>
        <v>6</v>
      </c>
      <c r="K1176" s="3" t="str">
        <f>IF(AND(D1176&gt;='Season Lookup'!$D$15,D1176&lt;'Season Lookup'!$D$16),"Spring",IF(AND(D1176&gt;='Season Lookup'!$D$16,D1176&lt;'Season Lookup'!$D$17),"Summer",IF(AND(D1176&gt;='Season Lookup'!$D$17,D1176&lt;'Season Lookup'!$D$18),"Fall",IF(OR(D1176&gt;='Season Lookup'!$D$18,D1176&lt;'Season Lookup'!$D$15),"Winter"))))</f>
        <v>Fall</v>
      </c>
      <c r="L1176" s="3" t="str">
        <f>VLOOKUP(F1176,'Season Lookup'!$A$1:$B$13,2,0)</f>
        <v>Fall</v>
      </c>
      <c r="M1176" t="s">
        <v>12</v>
      </c>
      <c r="N1176" t="s">
        <v>13</v>
      </c>
      <c r="O1176" t="s">
        <v>23</v>
      </c>
      <c r="P1176" t="str">
        <f t="shared" si="236"/>
        <v>Yes</v>
      </c>
      <c r="Q1176" t="str">
        <f t="shared" si="237"/>
        <v>No</v>
      </c>
      <c r="R1176" t="str">
        <f t="shared" si="238"/>
        <v>No</v>
      </c>
      <c r="S1176">
        <v>35</v>
      </c>
      <c r="T1176" t="s">
        <v>268</v>
      </c>
      <c r="V1176" t="str">
        <f t="shared" si="239"/>
        <v>Non Intersection</v>
      </c>
      <c r="W1176" t="s">
        <v>933</v>
      </c>
      <c r="X1176">
        <v>42.388905999999999</v>
      </c>
      <c r="Y1176">
        <v>-71.119191999999998</v>
      </c>
      <c r="Z1176" t="s">
        <v>934</v>
      </c>
    </row>
    <row r="1177" spans="1:26">
      <c r="A1177">
        <v>24916</v>
      </c>
      <c r="B1177" s="1">
        <v>40459.625</v>
      </c>
      <c r="C1177" s="1">
        <f t="shared" si="228"/>
        <v>40179</v>
      </c>
      <c r="D1177" s="4">
        <f t="shared" si="229"/>
        <v>0.76944444444444449</v>
      </c>
      <c r="E1177" s="3">
        <f t="shared" si="230"/>
        <v>2010</v>
      </c>
      <c r="F1177" s="3">
        <f t="shared" si="231"/>
        <v>10</v>
      </c>
      <c r="G1177" s="3">
        <f t="shared" si="232"/>
        <v>8</v>
      </c>
      <c r="H1177" s="3">
        <f t="shared" si="233"/>
        <v>15</v>
      </c>
      <c r="I1177" s="3">
        <f t="shared" si="234"/>
        <v>0</v>
      </c>
      <c r="J1177" s="3">
        <f t="shared" si="235"/>
        <v>6</v>
      </c>
      <c r="K1177" s="3" t="str">
        <f>IF(AND(D1177&gt;='Season Lookup'!$D$15,D1177&lt;'Season Lookup'!$D$16),"Spring",IF(AND(D1177&gt;='Season Lookup'!$D$16,D1177&lt;'Season Lookup'!$D$17),"Summer",IF(AND(D1177&gt;='Season Lookup'!$D$17,D1177&lt;'Season Lookup'!$D$18),"Fall",IF(OR(D1177&gt;='Season Lookup'!$D$18,D1177&lt;'Season Lookup'!$D$15),"Winter"))))</f>
        <v>Fall</v>
      </c>
      <c r="L1177" s="3" t="str">
        <f>VLOOKUP(F1177,'Season Lookup'!$A$1:$B$13,2,0)</f>
        <v>Fall</v>
      </c>
      <c r="M1177" t="s">
        <v>12</v>
      </c>
      <c r="N1177" t="s">
        <v>13</v>
      </c>
      <c r="O1177" t="s">
        <v>13</v>
      </c>
      <c r="P1177" t="str">
        <f t="shared" si="236"/>
        <v>Yes</v>
      </c>
      <c r="Q1177" t="str">
        <f t="shared" si="237"/>
        <v>No</v>
      </c>
      <c r="R1177" t="str">
        <f t="shared" si="238"/>
        <v>No</v>
      </c>
      <c r="T1177" t="s">
        <v>14</v>
      </c>
      <c r="U1177" t="s">
        <v>1438</v>
      </c>
      <c r="V1177" t="str">
        <f t="shared" si="239"/>
        <v>Intersection</v>
      </c>
      <c r="W1177" t="s">
        <v>2030</v>
      </c>
      <c r="X1177">
        <v>42.373333000000002</v>
      </c>
      <c r="Y1177">
        <v>-71.118581000000006</v>
      </c>
      <c r="Z1177" t="s">
        <v>2031</v>
      </c>
    </row>
    <row r="1178" spans="1:26">
      <c r="A1178">
        <v>24941</v>
      </c>
      <c r="B1178" s="1">
        <v>40459.645833333336</v>
      </c>
      <c r="C1178" s="1">
        <f t="shared" si="228"/>
        <v>40179</v>
      </c>
      <c r="D1178" s="4">
        <f t="shared" si="229"/>
        <v>0.76944444444444449</v>
      </c>
      <c r="E1178" s="3">
        <f t="shared" si="230"/>
        <v>2010</v>
      </c>
      <c r="F1178" s="3">
        <f t="shared" si="231"/>
        <v>10</v>
      </c>
      <c r="G1178" s="3">
        <f t="shared" si="232"/>
        <v>8</v>
      </c>
      <c r="H1178" s="3">
        <f t="shared" si="233"/>
        <v>15</v>
      </c>
      <c r="I1178" s="3">
        <f t="shared" si="234"/>
        <v>30</v>
      </c>
      <c r="J1178" s="3">
        <f t="shared" si="235"/>
        <v>6</v>
      </c>
      <c r="K1178" s="3" t="str">
        <f>IF(AND(D1178&gt;='Season Lookup'!$D$15,D1178&lt;'Season Lookup'!$D$16),"Spring",IF(AND(D1178&gt;='Season Lookup'!$D$16,D1178&lt;'Season Lookup'!$D$17),"Summer",IF(AND(D1178&gt;='Season Lookup'!$D$17,D1178&lt;'Season Lookup'!$D$18),"Fall",IF(OR(D1178&gt;='Season Lookup'!$D$18,D1178&lt;'Season Lookup'!$D$15),"Winter"))))</f>
        <v>Fall</v>
      </c>
      <c r="L1178" s="3" t="str">
        <f>VLOOKUP(F1178,'Season Lookup'!$A$1:$B$13,2,0)</f>
        <v>Fall</v>
      </c>
      <c r="M1178" t="s">
        <v>12</v>
      </c>
      <c r="N1178" t="s">
        <v>13</v>
      </c>
      <c r="O1178" t="s">
        <v>23</v>
      </c>
      <c r="P1178" t="str">
        <f t="shared" si="236"/>
        <v>Yes</v>
      </c>
      <c r="Q1178" t="str">
        <f t="shared" si="237"/>
        <v>No</v>
      </c>
      <c r="R1178" t="str">
        <f t="shared" si="238"/>
        <v>No</v>
      </c>
      <c r="T1178" t="s">
        <v>380</v>
      </c>
      <c r="V1178" t="str">
        <f t="shared" si="239"/>
        <v>Intersection</v>
      </c>
      <c r="W1178" t="s">
        <v>2032</v>
      </c>
      <c r="X1178">
        <v>0</v>
      </c>
      <c r="Y1178">
        <v>0</v>
      </c>
      <c r="Z1178" t="s">
        <v>81</v>
      </c>
    </row>
    <row r="1179" spans="1:26">
      <c r="A1179">
        <v>24910</v>
      </c>
      <c r="B1179" s="1">
        <v>40460.541655092595</v>
      </c>
      <c r="C1179" s="1">
        <f t="shared" si="228"/>
        <v>40179</v>
      </c>
      <c r="D1179" s="4">
        <f t="shared" si="229"/>
        <v>0.77222222222222225</v>
      </c>
      <c r="E1179" s="3">
        <f t="shared" si="230"/>
        <v>2010</v>
      </c>
      <c r="F1179" s="3">
        <f t="shared" si="231"/>
        <v>10</v>
      </c>
      <c r="G1179" s="3">
        <f t="shared" si="232"/>
        <v>9</v>
      </c>
      <c r="H1179" s="3">
        <f t="shared" si="233"/>
        <v>12</v>
      </c>
      <c r="I1179" s="3">
        <f t="shared" si="234"/>
        <v>59</v>
      </c>
      <c r="J1179" s="3">
        <f t="shared" si="235"/>
        <v>7</v>
      </c>
      <c r="K1179" s="3" t="str">
        <f>IF(AND(D1179&gt;='Season Lookup'!$D$15,D1179&lt;'Season Lookup'!$D$16),"Spring",IF(AND(D1179&gt;='Season Lookup'!$D$16,D1179&lt;'Season Lookup'!$D$17),"Summer",IF(AND(D1179&gt;='Season Lookup'!$D$17,D1179&lt;'Season Lookup'!$D$18),"Fall",IF(OR(D1179&gt;='Season Lookup'!$D$18,D1179&lt;'Season Lookup'!$D$15),"Winter"))))</f>
        <v>Fall</v>
      </c>
      <c r="L1179" s="3" t="str">
        <f>VLOOKUP(F1179,'Season Lookup'!$A$1:$B$13,2,0)</f>
        <v>Fall</v>
      </c>
      <c r="M1179" t="s">
        <v>31</v>
      </c>
      <c r="N1179" t="s">
        <v>13</v>
      </c>
      <c r="O1179" t="s">
        <v>23</v>
      </c>
      <c r="P1179" t="str">
        <f t="shared" si="236"/>
        <v>Yes</v>
      </c>
      <c r="Q1179" t="str">
        <f t="shared" si="237"/>
        <v>No</v>
      </c>
      <c r="R1179" t="str">
        <f t="shared" si="238"/>
        <v>No</v>
      </c>
      <c r="T1179" t="s">
        <v>147</v>
      </c>
      <c r="U1179" t="s">
        <v>698</v>
      </c>
      <c r="V1179" t="str">
        <f t="shared" si="239"/>
        <v>Intersection</v>
      </c>
      <c r="W1179" t="s">
        <v>2035</v>
      </c>
      <c r="X1179">
        <v>42.370274999999999</v>
      </c>
      <c r="Y1179">
        <v>-71.085114000000004</v>
      </c>
      <c r="Z1179" t="s">
        <v>2036</v>
      </c>
    </row>
    <row r="1180" spans="1:26">
      <c r="A1180">
        <v>24915</v>
      </c>
      <c r="B1180" s="1">
        <v>40460.333333333336</v>
      </c>
      <c r="C1180" s="1">
        <f t="shared" si="228"/>
        <v>40179</v>
      </c>
      <c r="D1180" s="4">
        <f t="shared" si="229"/>
        <v>0.77222222222222225</v>
      </c>
      <c r="E1180" s="3">
        <f t="shared" si="230"/>
        <v>2010</v>
      </c>
      <c r="F1180" s="3">
        <f t="shared" si="231"/>
        <v>10</v>
      </c>
      <c r="G1180" s="3">
        <f t="shared" si="232"/>
        <v>9</v>
      </c>
      <c r="H1180" s="3">
        <f t="shared" si="233"/>
        <v>8</v>
      </c>
      <c r="I1180" s="3">
        <f t="shared" si="234"/>
        <v>0</v>
      </c>
      <c r="J1180" s="3">
        <f t="shared" si="235"/>
        <v>7</v>
      </c>
      <c r="K1180" s="3" t="str">
        <f>IF(AND(D1180&gt;='Season Lookup'!$D$15,D1180&lt;'Season Lookup'!$D$16),"Spring",IF(AND(D1180&gt;='Season Lookup'!$D$16,D1180&lt;'Season Lookup'!$D$17),"Summer",IF(AND(D1180&gt;='Season Lookup'!$D$17,D1180&lt;'Season Lookup'!$D$18),"Fall",IF(OR(D1180&gt;='Season Lookup'!$D$18,D1180&lt;'Season Lookup'!$D$15),"Winter"))))</f>
        <v>Fall</v>
      </c>
      <c r="L1180" s="3" t="str">
        <f>VLOOKUP(F1180,'Season Lookup'!$A$1:$B$13,2,0)</f>
        <v>Fall</v>
      </c>
      <c r="M1180" t="s">
        <v>31</v>
      </c>
      <c r="N1180" t="s">
        <v>13</v>
      </c>
      <c r="O1180" t="s">
        <v>23</v>
      </c>
      <c r="P1180" t="str">
        <f t="shared" si="236"/>
        <v>Yes</v>
      </c>
      <c r="Q1180" t="str">
        <f t="shared" si="237"/>
        <v>No</v>
      </c>
      <c r="R1180" t="str">
        <f t="shared" si="238"/>
        <v>No</v>
      </c>
      <c r="T1180" t="s">
        <v>41</v>
      </c>
      <c r="U1180" t="s">
        <v>178</v>
      </c>
      <c r="V1180" t="str">
        <f t="shared" si="239"/>
        <v>Intersection</v>
      </c>
      <c r="W1180" t="s">
        <v>2037</v>
      </c>
      <c r="X1180">
        <v>42.364041999999998</v>
      </c>
      <c r="Y1180">
        <v>-71.108254000000002</v>
      </c>
      <c r="Z1180" t="s">
        <v>1121</v>
      </c>
    </row>
    <row r="1181" spans="1:26">
      <c r="A1181">
        <v>24911</v>
      </c>
      <c r="B1181" s="1">
        <v>40461.541655092595</v>
      </c>
      <c r="C1181" s="1">
        <f t="shared" si="228"/>
        <v>40179</v>
      </c>
      <c r="D1181" s="4">
        <f t="shared" si="229"/>
        <v>0.77500000000000002</v>
      </c>
      <c r="E1181" s="3">
        <f t="shared" si="230"/>
        <v>2010</v>
      </c>
      <c r="F1181" s="3">
        <f t="shared" si="231"/>
        <v>10</v>
      </c>
      <c r="G1181" s="3">
        <f t="shared" si="232"/>
        <v>10</v>
      </c>
      <c r="H1181" s="3">
        <f t="shared" si="233"/>
        <v>12</v>
      </c>
      <c r="I1181" s="3">
        <f t="shared" si="234"/>
        <v>59</v>
      </c>
      <c r="J1181" s="3">
        <f t="shared" si="235"/>
        <v>1</v>
      </c>
      <c r="K1181" s="3" t="str">
        <f>IF(AND(D1181&gt;='Season Lookup'!$D$15,D1181&lt;'Season Lookup'!$D$16),"Spring",IF(AND(D1181&gt;='Season Lookup'!$D$16,D1181&lt;'Season Lookup'!$D$17),"Summer",IF(AND(D1181&gt;='Season Lookup'!$D$17,D1181&lt;'Season Lookup'!$D$18),"Fall",IF(OR(D1181&gt;='Season Lookup'!$D$18,D1181&lt;'Season Lookup'!$D$15),"Winter"))))</f>
        <v>Fall</v>
      </c>
      <c r="L1181" s="3" t="str">
        <f>VLOOKUP(F1181,'Season Lookup'!$A$1:$B$13,2,0)</f>
        <v>Fall</v>
      </c>
      <c r="M1181" t="s">
        <v>48</v>
      </c>
      <c r="N1181" t="s">
        <v>13</v>
      </c>
      <c r="O1181" t="s">
        <v>13</v>
      </c>
      <c r="P1181" t="str">
        <f t="shared" si="236"/>
        <v>Yes</v>
      </c>
      <c r="Q1181" t="str">
        <f t="shared" si="237"/>
        <v>No</v>
      </c>
      <c r="R1181" t="str">
        <f t="shared" si="238"/>
        <v>No</v>
      </c>
      <c r="T1181" t="s">
        <v>2038</v>
      </c>
      <c r="U1181" t="s">
        <v>277</v>
      </c>
      <c r="V1181" t="str">
        <f t="shared" si="239"/>
        <v>Intersection</v>
      </c>
      <c r="W1181" t="s">
        <v>2039</v>
      </c>
      <c r="X1181">
        <v>42.377763999999999</v>
      </c>
      <c r="Y1181">
        <v>-71.153998999999999</v>
      </c>
      <c r="Z1181" t="s">
        <v>2040</v>
      </c>
    </row>
    <row r="1182" spans="1:26">
      <c r="A1182">
        <v>24912</v>
      </c>
      <c r="B1182" s="1">
        <v>40461.11109953704</v>
      </c>
      <c r="C1182" s="1">
        <f t="shared" si="228"/>
        <v>40179</v>
      </c>
      <c r="D1182" s="4">
        <f t="shared" si="229"/>
        <v>0.77500000000000002</v>
      </c>
      <c r="E1182" s="3">
        <f t="shared" si="230"/>
        <v>2010</v>
      </c>
      <c r="F1182" s="3">
        <f t="shared" si="231"/>
        <v>10</v>
      </c>
      <c r="G1182" s="3">
        <f t="shared" si="232"/>
        <v>10</v>
      </c>
      <c r="H1182" s="3">
        <f t="shared" si="233"/>
        <v>2</v>
      </c>
      <c r="I1182" s="3">
        <f t="shared" si="234"/>
        <v>39</v>
      </c>
      <c r="J1182" s="3">
        <f t="shared" si="235"/>
        <v>1</v>
      </c>
      <c r="K1182" s="3" t="str">
        <f>IF(AND(D1182&gt;='Season Lookup'!$D$15,D1182&lt;'Season Lookup'!$D$16),"Spring",IF(AND(D1182&gt;='Season Lookup'!$D$16,D1182&lt;'Season Lookup'!$D$17),"Summer",IF(AND(D1182&gt;='Season Lookup'!$D$17,D1182&lt;'Season Lookup'!$D$18),"Fall",IF(OR(D1182&gt;='Season Lookup'!$D$18,D1182&lt;'Season Lookup'!$D$15),"Winter"))))</f>
        <v>Fall</v>
      </c>
      <c r="L1182" s="3" t="str">
        <f>VLOOKUP(F1182,'Season Lookup'!$A$1:$B$13,2,0)</f>
        <v>Fall</v>
      </c>
      <c r="M1182" t="s">
        <v>48</v>
      </c>
      <c r="N1182" t="s">
        <v>18</v>
      </c>
      <c r="O1182" t="s">
        <v>13</v>
      </c>
      <c r="P1182" t="str">
        <f t="shared" si="236"/>
        <v>Yes</v>
      </c>
      <c r="Q1182" t="str">
        <f t="shared" si="237"/>
        <v>No</v>
      </c>
      <c r="R1182" t="str">
        <f t="shared" si="238"/>
        <v>No</v>
      </c>
      <c r="T1182" t="s">
        <v>326</v>
      </c>
      <c r="U1182" t="s">
        <v>198</v>
      </c>
      <c r="V1182" t="str">
        <f t="shared" si="239"/>
        <v>Intersection</v>
      </c>
      <c r="W1182" t="s">
        <v>385</v>
      </c>
      <c r="X1182">
        <v>42.372565999999999</v>
      </c>
      <c r="Y1182">
        <v>-71.120144999999994</v>
      </c>
      <c r="Z1182" t="s">
        <v>386</v>
      </c>
    </row>
    <row r="1183" spans="1:26">
      <c r="A1183">
        <v>24913</v>
      </c>
      <c r="B1183" s="1">
        <v>40461.288888888892</v>
      </c>
      <c r="C1183" s="1">
        <f t="shared" si="228"/>
        <v>40179</v>
      </c>
      <c r="D1183" s="4">
        <f t="shared" si="229"/>
        <v>0.77500000000000002</v>
      </c>
      <c r="E1183" s="3">
        <f t="shared" si="230"/>
        <v>2010</v>
      </c>
      <c r="F1183" s="3">
        <f t="shared" si="231"/>
        <v>10</v>
      </c>
      <c r="G1183" s="3">
        <f t="shared" si="232"/>
        <v>10</v>
      </c>
      <c r="H1183" s="3">
        <f t="shared" si="233"/>
        <v>6</v>
      </c>
      <c r="I1183" s="3">
        <f t="shared" si="234"/>
        <v>56</v>
      </c>
      <c r="J1183" s="3">
        <f t="shared" si="235"/>
        <v>1</v>
      </c>
      <c r="K1183" s="3" t="str">
        <f>IF(AND(D1183&gt;='Season Lookup'!$D$15,D1183&lt;'Season Lookup'!$D$16),"Spring",IF(AND(D1183&gt;='Season Lookup'!$D$16,D1183&lt;'Season Lookup'!$D$17),"Summer",IF(AND(D1183&gt;='Season Lookup'!$D$17,D1183&lt;'Season Lookup'!$D$18),"Fall",IF(OR(D1183&gt;='Season Lookup'!$D$18,D1183&lt;'Season Lookup'!$D$15),"Winter"))))</f>
        <v>Fall</v>
      </c>
      <c r="L1183" s="3" t="str">
        <f>VLOOKUP(F1183,'Season Lookup'!$A$1:$B$13,2,0)</f>
        <v>Fall</v>
      </c>
      <c r="M1183" t="s">
        <v>48</v>
      </c>
      <c r="N1183" t="s">
        <v>13</v>
      </c>
      <c r="O1183" t="s">
        <v>23</v>
      </c>
      <c r="P1183" t="str">
        <f t="shared" si="236"/>
        <v>Yes</v>
      </c>
      <c r="Q1183" t="str">
        <f t="shared" si="237"/>
        <v>No</v>
      </c>
      <c r="R1183" t="str">
        <f t="shared" si="238"/>
        <v>No</v>
      </c>
      <c r="S1183">
        <v>808</v>
      </c>
      <c r="T1183" t="s">
        <v>203</v>
      </c>
      <c r="V1183" t="str">
        <f t="shared" si="239"/>
        <v>Non Intersection</v>
      </c>
      <c r="W1183" t="s">
        <v>1748</v>
      </c>
      <c r="X1183">
        <v>42.360692999999998</v>
      </c>
      <c r="Y1183">
        <v>-71.115170000000006</v>
      </c>
      <c r="Z1183" t="s">
        <v>1749</v>
      </c>
    </row>
    <row r="1184" spans="1:26">
      <c r="A1184">
        <v>24914</v>
      </c>
      <c r="B1184" s="1">
        <v>40461.6875</v>
      </c>
      <c r="C1184" s="1">
        <f t="shared" si="228"/>
        <v>40179</v>
      </c>
      <c r="D1184" s="4">
        <f t="shared" si="229"/>
        <v>0.77500000000000002</v>
      </c>
      <c r="E1184" s="3">
        <f t="shared" si="230"/>
        <v>2010</v>
      </c>
      <c r="F1184" s="3">
        <f t="shared" si="231"/>
        <v>10</v>
      </c>
      <c r="G1184" s="3">
        <f t="shared" si="232"/>
        <v>10</v>
      </c>
      <c r="H1184" s="3">
        <f t="shared" si="233"/>
        <v>16</v>
      </c>
      <c r="I1184" s="3">
        <f t="shared" si="234"/>
        <v>30</v>
      </c>
      <c r="J1184" s="3">
        <f t="shared" si="235"/>
        <v>1</v>
      </c>
      <c r="K1184" s="3" t="str">
        <f>IF(AND(D1184&gt;='Season Lookup'!$D$15,D1184&lt;'Season Lookup'!$D$16),"Spring",IF(AND(D1184&gt;='Season Lookup'!$D$16,D1184&lt;'Season Lookup'!$D$17),"Summer",IF(AND(D1184&gt;='Season Lookup'!$D$17,D1184&lt;'Season Lookup'!$D$18),"Fall",IF(OR(D1184&gt;='Season Lookup'!$D$18,D1184&lt;'Season Lookup'!$D$15),"Winter"))))</f>
        <v>Fall</v>
      </c>
      <c r="L1184" s="3" t="str">
        <f>VLOOKUP(F1184,'Season Lookup'!$A$1:$B$13,2,0)</f>
        <v>Fall</v>
      </c>
      <c r="M1184" t="s">
        <v>48</v>
      </c>
      <c r="N1184" t="s">
        <v>13</v>
      </c>
      <c r="O1184" t="s">
        <v>152</v>
      </c>
      <c r="P1184" t="str">
        <f t="shared" si="236"/>
        <v>Yes</v>
      </c>
      <c r="Q1184" t="str">
        <f t="shared" si="237"/>
        <v>No</v>
      </c>
      <c r="R1184" t="str">
        <f t="shared" si="238"/>
        <v>Yes</v>
      </c>
      <c r="T1184" t="s">
        <v>198</v>
      </c>
      <c r="U1184" t="s">
        <v>325</v>
      </c>
      <c r="V1184" t="str">
        <f t="shared" si="239"/>
        <v>Intersection</v>
      </c>
      <c r="W1184" t="s">
        <v>2041</v>
      </c>
      <c r="X1184">
        <v>42.372869000000001</v>
      </c>
      <c r="Y1184">
        <v>-71.121399999999994</v>
      </c>
      <c r="Z1184" t="s">
        <v>2042</v>
      </c>
    </row>
    <row r="1185" spans="1:26">
      <c r="A1185">
        <v>24917</v>
      </c>
      <c r="B1185" s="1">
        <v>40461.961099537039</v>
      </c>
      <c r="C1185" s="1">
        <f t="shared" si="228"/>
        <v>40179</v>
      </c>
      <c r="D1185" s="4">
        <f t="shared" si="229"/>
        <v>0.77500000000000002</v>
      </c>
      <c r="E1185" s="3">
        <f t="shared" si="230"/>
        <v>2010</v>
      </c>
      <c r="F1185" s="3">
        <f t="shared" si="231"/>
        <v>10</v>
      </c>
      <c r="G1185" s="3">
        <f t="shared" si="232"/>
        <v>10</v>
      </c>
      <c r="H1185" s="3">
        <f t="shared" si="233"/>
        <v>23</v>
      </c>
      <c r="I1185" s="3">
        <f t="shared" si="234"/>
        <v>3</v>
      </c>
      <c r="J1185" s="3">
        <f t="shared" si="235"/>
        <v>1</v>
      </c>
      <c r="K1185" s="3" t="str">
        <f>IF(AND(D1185&gt;='Season Lookup'!$D$15,D1185&lt;'Season Lookup'!$D$16),"Spring",IF(AND(D1185&gt;='Season Lookup'!$D$16,D1185&lt;'Season Lookup'!$D$17),"Summer",IF(AND(D1185&gt;='Season Lookup'!$D$17,D1185&lt;'Season Lookup'!$D$18),"Fall",IF(OR(D1185&gt;='Season Lookup'!$D$18,D1185&lt;'Season Lookup'!$D$15),"Winter"))))</f>
        <v>Fall</v>
      </c>
      <c r="L1185" s="3" t="str">
        <f>VLOOKUP(F1185,'Season Lookup'!$A$1:$B$13,2,0)</f>
        <v>Fall</v>
      </c>
      <c r="M1185" t="s">
        <v>48</v>
      </c>
      <c r="N1185" t="s">
        <v>13</v>
      </c>
      <c r="O1185" t="s">
        <v>1085</v>
      </c>
      <c r="P1185" t="str">
        <f t="shared" si="236"/>
        <v>Yes</v>
      </c>
      <c r="Q1185" t="str">
        <f t="shared" si="237"/>
        <v>No</v>
      </c>
      <c r="R1185" t="str">
        <f t="shared" si="238"/>
        <v>No</v>
      </c>
      <c r="T1185" t="s">
        <v>101</v>
      </c>
      <c r="U1185" t="s">
        <v>74</v>
      </c>
      <c r="V1185" t="str">
        <f t="shared" si="239"/>
        <v>Intersection</v>
      </c>
      <c r="W1185" t="s">
        <v>773</v>
      </c>
      <c r="X1185">
        <v>42.369917000000001</v>
      </c>
      <c r="Y1185">
        <v>-71.096192000000002</v>
      </c>
      <c r="Z1185" t="s">
        <v>774</v>
      </c>
    </row>
    <row r="1186" spans="1:26">
      <c r="A1186">
        <v>24918</v>
      </c>
      <c r="B1186" s="1">
        <v>40461.979155092595</v>
      </c>
      <c r="C1186" s="1">
        <f t="shared" si="228"/>
        <v>40179</v>
      </c>
      <c r="D1186" s="4">
        <f t="shared" si="229"/>
        <v>0.77500000000000002</v>
      </c>
      <c r="E1186" s="3">
        <f t="shared" si="230"/>
        <v>2010</v>
      </c>
      <c r="F1186" s="3">
        <f t="shared" si="231"/>
        <v>10</v>
      </c>
      <c r="G1186" s="3">
        <f t="shared" si="232"/>
        <v>10</v>
      </c>
      <c r="H1186" s="3">
        <f t="shared" si="233"/>
        <v>23</v>
      </c>
      <c r="I1186" s="3">
        <f t="shared" si="234"/>
        <v>29</v>
      </c>
      <c r="J1186" s="3">
        <f t="shared" si="235"/>
        <v>1</v>
      </c>
      <c r="K1186" s="3" t="str">
        <f>IF(AND(D1186&gt;='Season Lookup'!$D$15,D1186&lt;'Season Lookup'!$D$16),"Spring",IF(AND(D1186&gt;='Season Lookup'!$D$16,D1186&lt;'Season Lookup'!$D$17),"Summer",IF(AND(D1186&gt;='Season Lookup'!$D$17,D1186&lt;'Season Lookup'!$D$18),"Fall",IF(OR(D1186&gt;='Season Lookup'!$D$18,D1186&lt;'Season Lookup'!$D$15),"Winter"))))</f>
        <v>Fall</v>
      </c>
      <c r="L1186" s="3" t="str">
        <f>VLOOKUP(F1186,'Season Lookup'!$A$1:$B$13,2,0)</f>
        <v>Fall</v>
      </c>
      <c r="M1186" t="s">
        <v>48</v>
      </c>
      <c r="N1186" t="s">
        <v>13</v>
      </c>
      <c r="O1186" t="s">
        <v>23</v>
      </c>
      <c r="P1186" t="str">
        <f t="shared" si="236"/>
        <v>Yes</v>
      </c>
      <c r="Q1186" t="str">
        <f t="shared" si="237"/>
        <v>No</v>
      </c>
      <c r="R1186" t="str">
        <f t="shared" si="238"/>
        <v>No</v>
      </c>
      <c r="S1186">
        <v>386</v>
      </c>
      <c r="T1186" t="s">
        <v>101</v>
      </c>
      <c r="V1186" t="str">
        <f t="shared" si="239"/>
        <v>Non Intersection</v>
      </c>
      <c r="W1186" t="s">
        <v>2043</v>
      </c>
      <c r="X1186">
        <v>42.372087000000001</v>
      </c>
      <c r="Y1186">
        <v>-71.094813000000002</v>
      </c>
      <c r="Z1186" t="s">
        <v>2044</v>
      </c>
    </row>
    <row r="1187" spans="1:26">
      <c r="A1187">
        <v>24933</v>
      </c>
      <c r="B1187" s="1">
        <v>40462.791655092595</v>
      </c>
      <c r="C1187" s="1">
        <f t="shared" si="228"/>
        <v>40179</v>
      </c>
      <c r="D1187" s="4">
        <f t="shared" si="229"/>
        <v>0.77777777777777779</v>
      </c>
      <c r="E1187" s="3">
        <f t="shared" si="230"/>
        <v>2010</v>
      </c>
      <c r="F1187" s="3">
        <f t="shared" si="231"/>
        <v>10</v>
      </c>
      <c r="G1187" s="3">
        <f t="shared" si="232"/>
        <v>11</v>
      </c>
      <c r="H1187" s="3">
        <f t="shared" si="233"/>
        <v>18</v>
      </c>
      <c r="I1187" s="3">
        <f t="shared" si="234"/>
        <v>59</v>
      </c>
      <c r="J1187" s="3">
        <f t="shared" si="235"/>
        <v>2</v>
      </c>
      <c r="K1187" s="3" t="str">
        <f>IF(AND(D1187&gt;='Season Lookup'!$D$15,D1187&lt;'Season Lookup'!$D$16),"Spring",IF(AND(D1187&gt;='Season Lookup'!$D$16,D1187&lt;'Season Lookup'!$D$17),"Summer",IF(AND(D1187&gt;='Season Lookup'!$D$17,D1187&lt;'Season Lookup'!$D$18),"Fall",IF(OR(D1187&gt;='Season Lookup'!$D$18,D1187&lt;'Season Lookup'!$D$15),"Winter"))))</f>
        <v>Fall</v>
      </c>
      <c r="L1187" s="3" t="str">
        <f>VLOOKUP(F1187,'Season Lookup'!$A$1:$B$13,2,0)</f>
        <v>Fall</v>
      </c>
      <c r="M1187" t="s">
        <v>56</v>
      </c>
      <c r="N1187" t="s">
        <v>13</v>
      </c>
      <c r="O1187" t="s">
        <v>23</v>
      </c>
      <c r="P1187" t="str">
        <f t="shared" si="236"/>
        <v>Yes</v>
      </c>
      <c r="Q1187" t="str">
        <f t="shared" si="237"/>
        <v>No</v>
      </c>
      <c r="R1187" t="str">
        <f t="shared" si="238"/>
        <v>No</v>
      </c>
      <c r="T1187" t="s">
        <v>509</v>
      </c>
      <c r="U1187" t="s">
        <v>14</v>
      </c>
      <c r="V1187" t="str">
        <f t="shared" si="239"/>
        <v>Intersection</v>
      </c>
      <c r="W1187" t="s">
        <v>2045</v>
      </c>
      <c r="X1187">
        <v>0</v>
      </c>
      <c r="Y1187">
        <v>0</v>
      </c>
      <c r="Z1187" t="s">
        <v>81</v>
      </c>
    </row>
    <row r="1188" spans="1:26">
      <c r="A1188">
        <v>24919</v>
      </c>
      <c r="B1188" s="1">
        <v>40463.654166666667</v>
      </c>
      <c r="C1188" s="1">
        <f t="shared" si="228"/>
        <v>40179</v>
      </c>
      <c r="D1188" s="4">
        <f t="shared" si="229"/>
        <v>0.78055555555555556</v>
      </c>
      <c r="E1188" s="3">
        <f t="shared" si="230"/>
        <v>2010</v>
      </c>
      <c r="F1188" s="3">
        <f t="shared" si="231"/>
        <v>10</v>
      </c>
      <c r="G1188" s="3">
        <f t="shared" si="232"/>
        <v>12</v>
      </c>
      <c r="H1188" s="3">
        <f t="shared" si="233"/>
        <v>15</v>
      </c>
      <c r="I1188" s="3">
        <f t="shared" si="234"/>
        <v>42</v>
      </c>
      <c r="J1188" s="3">
        <f t="shared" si="235"/>
        <v>3</v>
      </c>
      <c r="K1188" s="3" t="str">
        <f>IF(AND(D1188&gt;='Season Lookup'!$D$15,D1188&lt;'Season Lookup'!$D$16),"Spring",IF(AND(D1188&gt;='Season Lookup'!$D$16,D1188&lt;'Season Lookup'!$D$17),"Summer",IF(AND(D1188&gt;='Season Lookup'!$D$17,D1188&lt;'Season Lookup'!$D$18),"Fall",IF(OR(D1188&gt;='Season Lookup'!$D$18,D1188&lt;'Season Lookup'!$D$15),"Winter"))))</f>
        <v>Fall</v>
      </c>
      <c r="L1188" s="3" t="str">
        <f>VLOOKUP(F1188,'Season Lookup'!$A$1:$B$13,2,0)</f>
        <v>Fall</v>
      </c>
      <c r="M1188" t="s">
        <v>73</v>
      </c>
      <c r="N1188" t="s">
        <v>13</v>
      </c>
      <c r="O1188" t="s">
        <v>23</v>
      </c>
      <c r="P1188" t="str">
        <f t="shared" si="236"/>
        <v>Yes</v>
      </c>
      <c r="Q1188" t="str">
        <f t="shared" si="237"/>
        <v>No</v>
      </c>
      <c r="R1188" t="str">
        <f t="shared" si="238"/>
        <v>No</v>
      </c>
      <c r="S1188">
        <v>92</v>
      </c>
      <c r="T1188" t="s">
        <v>155</v>
      </c>
      <c r="V1188" t="str">
        <f t="shared" si="239"/>
        <v>Non Intersection</v>
      </c>
      <c r="W1188" t="s">
        <v>2046</v>
      </c>
      <c r="X1188">
        <v>42.388672999999997</v>
      </c>
      <c r="Y1188">
        <v>-71.124506999999994</v>
      </c>
      <c r="Z1188" t="s">
        <v>2047</v>
      </c>
    </row>
    <row r="1189" spans="1:26">
      <c r="A1189">
        <v>24920</v>
      </c>
      <c r="B1189" s="1">
        <v>40463.722210648149</v>
      </c>
      <c r="C1189" s="1">
        <f t="shared" si="228"/>
        <v>40179</v>
      </c>
      <c r="D1189" s="4">
        <f t="shared" si="229"/>
        <v>0.78055555555555556</v>
      </c>
      <c r="E1189" s="3">
        <f t="shared" si="230"/>
        <v>2010</v>
      </c>
      <c r="F1189" s="3">
        <f t="shared" si="231"/>
        <v>10</v>
      </c>
      <c r="G1189" s="3">
        <f t="shared" si="232"/>
        <v>12</v>
      </c>
      <c r="H1189" s="3">
        <f t="shared" si="233"/>
        <v>17</v>
      </c>
      <c r="I1189" s="3">
        <f t="shared" si="234"/>
        <v>19</v>
      </c>
      <c r="J1189" s="3">
        <f t="shared" si="235"/>
        <v>3</v>
      </c>
      <c r="K1189" s="3" t="str">
        <f>IF(AND(D1189&gt;='Season Lookup'!$D$15,D1189&lt;'Season Lookup'!$D$16),"Spring",IF(AND(D1189&gt;='Season Lookup'!$D$16,D1189&lt;'Season Lookup'!$D$17),"Summer",IF(AND(D1189&gt;='Season Lookup'!$D$17,D1189&lt;'Season Lookup'!$D$18),"Fall",IF(OR(D1189&gt;='Season Lookup'!$D$18,D1189&lt;'Season Lookup'!$D$15),"Winter"))))</f>
        <v>Fall</v>
      </c>
      <c r="L1189" s="3" t="str">
        <f>VLOOKUP(F1189,'Season Lookup'!$A$1:$B$13,2,0)</f>
        <v>Fall</v>
      </c>
      <c r="M1189" t="s">
        <v>73</v>
      </c>
      <c r="N1189" t="s">
        <v>13</v>
      </c>
      <c r="O1189" t="s">
        <v>13</v>
      </c>
      <c r="P1189" t="str">
        <f t="shared" si="236"/>
        <v>Yes</v>
      </c>
      <c r="Q1189" t="str">
        <f t="shared" si="237"/>
        <v>No</v>
      </c>
      <c r="R1189" t="str">
        <f t="shared" si="238"/>
        <v>No</v>
      </c>
      <c r="T1189" t="s">
        <v>291</v>
      </c>
      <c r="U1189" t="s">
        <v>142</v>
      </c>
      <c r="V1189" t="str">
        <f t="shared" si="239"/>
        <v>Intersection</v>
      </c>
      <c r="W1189" t="s">
        <v>292</v>
      </c>
      <c r="X1189">
        <v>42.385389000000004</v>
      </c>
      <c r="Y1189">
        <v>-71.126371000000006</v>
      </c>
      <c r="Z1189" t="s">
        <v>293</v>
      </c>
    </row>
    <row r="1190" spans="1:26">
      <c r="A1190">
        <v>24922</v>
      </c>
      <c r="B1190" s="1">
        <v>40463.604155092595</v>
      </c>
      <c r="C1190" s="1">
        <f t="shared" si="228"/>
        <v>40179</v>
      </c>
      <c r="D1190" s="4">
        <f t="shared" si="229"/>
        <v>0.78055555555555556</v>
      </c>
      <c r="E1190" s="3">
        <f t="shared" si="230"/>
        <v>2010</v>
      </c>
      <c r="F1190" s="3">
        <f t="shared" si="231"/>
        <v>10</v>
      </c>
      <c r="G1190" s="3">
        <f t="shared" si="232"/>
        <v>12</v>
      </c>
      <c r="H1190" s="3">
        <f t="shared" si="233"/>
        <v>14</v>
      </c>
      <c r="I1190" s="3">
        <f t="shared" si="234"/>
        <v>29</v>
      </c>
      <c r="J1190" s="3">
        <f t="shared" si="235"/>
        <v>3</v>
      </c>
      <c r="K1190" s="3" t="str">
        <f>IF(AND(D1190&gt;='Season Lookup'!$D$15,D1190&lt;'Season Lookup'!$D$16),"Spring",IF(AND(D1190&gt;='Season Lookup'!$D$16,D1190&lt;'Season Lookup'!$D$17),"Summer",IF(AND(D1190&gt;='Season Lookup'!$D$17,D1190&lt;'Season Lookup'!$D$18),"Fall",IF(OR(D1190&gt;='Season Lookup'!$D$18,D1190&lt;'Season Lookup'!$D$15),"Winter"))))</f>
        <v>Fall</v>
      </c>
      <c r="L1190" s="3" t="str">
        <f>VLOOKUP(F1190,'Season Lookup'!$A$1:$B$13,2,0)</f>
        <v>Fall</v>
      </c>
      <c r="M1190" t="s">
        <v>73</v>
      </c>
      <c r="N1190" t="s">
        <v>13</v>
      </c>
      <c r="O1190" t="s">
        <v>132</v>
      </c>
      <c r="P1190" t="str">
        <f t="shared" si="236"/>
        <v>Yes</v>
      </c>
      <c r="Q1190" t="str">
        <f t="shared" si="237"/>
        <v>Yes</v>
      </c>
      <c r="R1190" t="str">
        <f t="shared" si="238"/>
        <v>No</v>
      </c>
      <c r="S1190">
        <v>330</v>
      </c>
      <c r="T1190" t="s">
        <v>105</v>
      </c>
      <c r="U1190" t="s">
        <v>942</v>
      </c>
      <c r="V1190" t="str">
        <f t="shared" si="239"/>
        <v>Non Intersection</v>
      </c>
      <c r="W1190" t="s">
        <v>2048</v>
      </c>
      <c r="X1190">
        <v>42.369560999999997</v>
      </c>
      <c r="Y1190">
        <v>-71.102170999999998</v>
      </c>
      <c r="Z1190" t="s">
        <v>2049</v>
      </c>
    </row>
    <row r="1191" spans="1:26">
      <c r="A1191">
        <v>24923</v>
      </c>
      <c r="B1191" s="1">
        <v>40463.916655092595</v>
      </c>
      <c r="C1191" s="1">
        <f t="shared" si="228"/>
        <v>40179</v>
      </c>
      <c r="D1191" s="4">
        <f t="shared" si="229"/>
        <v>0.78055555555555556</v>
      </c>
      <c r="E1191" s="3">
        <f t="shared" si="230"/>
        <v>2010</v>
      </c>
      <c r="F1191" s="3">
        <f t="shared" si="231"/>
        <v>10</v>
      </c>
      <c r="G1191" s="3">
        <f t="shared" si="232"/>
        <v>12</v>
      </c>
      <c r="H1191" s="3">
        <f t="shared" si="233"/>
        <v>21</v>
      </c>
      <c r="I1191" s="3">
        <f t="shared" si="234"/>
        <v>59</v>
      </c>
      <c r="J1191" s="3">
        <f t="shared" si="235"/>
        <v>3</v>
      </c>
      <c r="K1191" s="3" t="str">
        <f>IF(AND(D1191&gt;='Season Lookup'!$D$15,D1191&lt;'Season Lookup'!$D$16),"Spring",IF(AND(D1191&gt;='Season Lookup'!$D$16,D1191&lt;'Season Lookup'!$D$17),"Summer",IF(AND(D1191&gt;='Season Lookup'!$D$17,D1191&lt;'Season Lookup'!$D$18),"Fall",IF(OR(D1191&gt;='Season Lookup'!$D$18,D1191&lt;'Season Lookup'!$D$15),"Winter"))))</f>
        <v>Fall</v>
      </c>
      <c r="L1191" s="3" t="str">
        <f>VLOOKUP(F1191,'Season Lookup'!$A$1:$B$13,2,0)</f>
        <v>Fall</v>
      </c>
      <c r="M1191" t="s">
        <v>12</v>
      </c>
      <c r="N1191" t="s">
        <v>13</v>
      </c>
      <c r="O1191" t="s">
        <v>23</v>
      </c>
      <c r="P1191" t="str">
        <f t="shared" si="236"/>
        <v>Yes</v>
      </c>
      <c r="Q1191" t="str">
        <f t="shared" si="237"/>
        <v>No</v>
      </c>
      <c r="R1191" t="str">
        <f t="shared" si="238"/>
        <v>No</v>
      </c>
      <c r="T1191" t="s">
        <v>2050</v>
      </c>
      <c r="U1191" t="s">
        <v>587</v>
      </c>
      <c r="V1191" t="str">
        <f t="shared" si="239"/>
        <v>Intersection</v>
      </c>
      <c r="W1191" t="s">
        <v>2051</v>
      </c>
      <c r="X1191">
        <v>42.368670000000002</v>
      </c>
      <c r="Y1191">
        <v>-71.092968999999997</v>
      </c>
      <c r="Z1191" t="s">
        <v>2052</v>
      </c>
    </row>
    <row r="1192" spans="1:26">
      <c r="A1192">
        <v>24924</v>
      </c>
      <c r="B1192" s="1">
        <v>40463.895833333336</v>
      </c>
      <c r="C1192" s="1">
        <f t="shared" si="228"/>
        <v>40179</v>
      </c>
      <c r="D1192" s="4">
        <f t="shared" si="229"/>
        <v>0.78055555555555556</v>
      </c>
      <c r="E1192" s="3">
        <f t="shared" si="230"/>
        <v>2010</v>
      </c>
      <c r="F1192" s="3">
        <f t="shared" si="231"/>
        <v>10</v>
      </c>
      <c r="G1192" s="3">
        <f t="shared" si="232"/>
        <v>12</v>
      </c>
      <c r="H1192" s="3">
        <f t="shared" si="233"/>
        <v>21</v>
      </c>
      <c r="I1192" s="3">
        <f t="shared" si="234"/>
        <v>30</v>
      </c>
      <c r="J1192" s="3">
        <f t="shared" si="235"/>
        <v>3</v>
      </c>
      <c r="K1192" s="3" t="str">
        <f>IF(AND(D1192&gt;='Season Lookup'!$D$15,D1192&lt;'Season Lookup'!$D$16),"Spring",IF(AND(D1192&gt;='Season Lookup'!$D$16,D1192&lt;'Season Lookup'!$D$17),"Summer",IF(AND(D1192&gt;='Season Lookup'!$D$17,D1192&lt;'Season Lookup'!$D$18),"Fall",IF(OR(D1192&gt;='Season Lookup'!$D$18,D1192&lt;'Season Lookup'!$D$15),"Winter"))))</f>
        <v>Fall</v>
      </c>
      <c r="L1192" s="3" t="str">
        <f>VLOOKUP(F1192,'Season Lookup'!$A$1:$B$13,2,0)</f>
        <v>Fall</v>
      </c>
      <c r="M1192" t="s">
        <v>73</v>
      </c>
      <c r="N1192" t="s">
        <v>13</v>
      </c>
      <c r="O1192" t="s">
        <v>23</v>
      </c>
      <c r="P1192" t="str">
        <f t="shared" si="236"/>
        <v>Yes</v>
      </c>
      <c r="Q1192" t="str">
        <f t="shared" si="237"/>
        <v>No</v>
      </c>
      <c r="R1192" t="str">
        <f t="shared" si="238"/>
        <v>No</v>
      </c>
      <c r="S1192">
        <v>81</v>
      </c>
      <c r="T1192" t="s">
        <v>104</v>
      </c>
      <c r="V1192" t="str">
        <f t="shared" si="239"/>
        <v>Non Intersection</v>
      </c>
      <c r="W1192" t="s">
        <v>2053</v>
      </c>
      <c r="X1192">
        <v>42.371108999999997</v>
      </c>
      <c r="Y1192">
        <v>-71.102288000000001</v>
      </c>
      <c r="Z1192" t="s">
        <v>2054</v>
      </c>
    </row>
    <row r="1193" spans="1:26">
      <c r="A1193">
        <v>24929</v>
      </c>
      <c r="B1193" s="1">
        <v>40463.591666666667</v>
      </c>
      <c r="C1193" s="1">
        <f t="shared" si="228"/>
        <v>40179</v>
      </c>
      <c r="D1193" s="4">
        <f t="shared" si="229"/>
        <v>0.78055555555555556</v>
      </c>
      <c r="E1193" s="3">
        <f t="shared" si="230"/>
        <v>2010</v>
      </c>
      <c r="F1193" s="3">
        <f t="shared" si="231"/>
        <v>10</v>
      </c>
      <c r="G1193" s="3">
        <f t="shared" si="232"/>
        <v>12</v>
      </c>
      <c r="H1193" s="3">
        <f t="shared" si="233"/>
        <v>14</v>
      </c>
      <c r="I1193" s="3">
        <f t="shared" si="234"/>
        <v>12</v>
      </c>
      <c r="J1193" s="3">
        <f t="shared" si="235"/>
        <v>3</v>
      </c>
      <c r="K1193" s="3" t="str">
        <f>IF(AND(D1193&gt;='Season Lookup'!$D$15,D1193&lt;'Season Lookup'!$D$16),"Spring",IF(AND(D1193&gt;='Season Lookup'!$D$16,D1193&lt;'Season Lookup'!$D$17),"Summer",IF(AND(D1193&gt;='Season Lookup'!$D$17,D1193&lt;'Season Lookup'!$D$18),"Fall",IF(OR(D1193&gt;='Season Lookup'!$D$18,D1193&lt;'Season Lookup'!$D$15),"Winter"))))</f>
        <v>Fall</v>
      </c>
      <c r="L1193" s="3" t="str">
        <f>VLOOKUP(F1193,'Season Lookup'!$A$1:$B$13,2,0)</f>
        <v>Fall</v>
      </c>
      <c r="M1193" t="s">
        <v>73</v>
      </c>
      <c r="N1193" t="s">
        <v>13</v>
      </c>
      <c r="O1193" t="s">
        <v>13</v>
      </c>
      <c r="P1193" t="str">
        <f t="shared" si="236"/>
        <v>Yes</v>
      </c>
      <c r="Q1193" t="str">
        <f t="shared" si="237"/>
        <v>No</v>
      </c>
      <c r="R1193" t="str">
        <f t="shared" si="238"/>
        <v>No</v>
      </c>
      <c r="T1193" t="s">
        <v>2055</v>
      </c>
      <c r="U1193" t="s">
        <v>198</v>
      </c>
      <c r="V1193" t="str">
        <f t="shared" si="239"/>
        <v>Intersection</v>
      </c>
      <c r="W1193" t="s">
        <v>2056</v>
      </c>
      <c r="X1193">
        <v>42.375262999999997</v>
      </c>
      <c r="Y1193">
        <v>-71.145825000000002</v>
      </c>
      <c r="Z1193" t="s">
        <v>2057</v>
      </c>
    </row>
    <row r="1194" spans="1:26">
      <c r="A1194">
        <v>24950</v>
      </c>
      <c r="B1194" s="1">
        <v>40463.416655092595</v>
      </c>
      <c r="C1194" s="1">
        <f t="shared" si="228"/>
        <v>40179</v>
      </c>
      <c r="D1194" s="4">
        <f t="shared" si="229"/>
        <v>0.78055555555555556</v>
      </c>
      <c r="E1194" s="3">
        <f t="shared" si="230"/>
        <v>2010</v>
      </c>
      <c r="F1194" s="3">
        <f t="shared" si="231"/>
        <v>10</v>
      </c>
      <c r="G1194" s="3">
        <f t="shared" si="232"/>
        <v>12</v>
      </c>
      <c r="H1194" s="3">
        <f t="shared" si="233"/>
        <v>9</v>
      </c>
      <c r="I1194" s="3">
        <f t="shared" si="234"/>
        <v>59</v>
      </c>
      <c r="J1194" s="3">
        <f t="shared" si="235"/>
        <v>3</v>
      </c>
      <c r="K1194" s="3" t="str">
        <f>IF(AND(D1194&gt;='Season Lookup'!$D$15,D1194&lt;'Season Lookup'!$D$16),"Spring",IF(AND(D1194&gt;='Season Lookup'!$D$16,D1194&lt;'Season Lookup'!$D$17),"Summer",IF(AND(D1194&gt;='Season Lookup'!$D$17,D1194&lt;'Season Lookup'!$D$18),"Fall",IF(OR(D1194&gt;='Season Lookup'!$D$18,D1194&lt;'Season Lookup'!$D$15),"Winter"))))</f>
        <v>Fall</v>
      </c>
      <c r="L1194" s="3" t="str">
        <f>VLOOKUP(F1194,'Season Lookup'!$A$1:$B$13,2,0)</f>
        <v>Fall</v>
      </c>
      <c r="M1194" t="s">
        <v>73</v>
      </c>
      <c r="N1194" t="s">
        <v>13</v>
      </c>
      <c r="O1194" t="s">
        <v>23</v>
      </c>
      <c r="P1194" t="str">
        <f t="shared" si="236"/>
        <v>Yes</v>
      </c>
      <c r="Q1194" t="str">
        <f t="shared" si="237"/>
        <v>No</v>
      </c>
      <c r="R1194" t="str">
        <f t="shared" si="238"/>
        <v>No</v>
      </c>
      <c r="S1194">
        <v>130</v>
      </c>
      <c r="T1194" t="s">
        <v>316</v>
      </c>
      <c r="V1194" t="str">
        <f t="shared" si="239"/>
        <v>Non Intersection</v>
      </c>
      <c r="W1194" t="s">
        <v>731</v>
      </c>
      <c r="X1194">
        <v>42.366495999999998</v>
      </c>
      <c r="Y1194">
        <v>-71.103578999999996</v>
      </c>
      <c r="Z1194" t="s">
        <v>732</v>
      </c>
    </row>
    <row r="1195" spans="1:26">
      <c r="A1195">
        <v>24925</v>
      </c>
      <c r="B1195" s="1">
        <v>40464.924305555556</v>
      </c>
      <c r="C1195" s="1">
        <f t="shared" si="228"/>
        <v>40179</v>
      </c>
      <c r="D1195" s="4">
        <f t="shared" si="229"/>
        <v>0.78333333333333333</v>
      </c>
      <c r="E1195" s="3">
        <f t="shared" si="230"/>
        <v>2010</v>
      </c>
      <c r="F1195" s="3">
        <f t="shared" si="231"/>
        <v>10</v>
      </c>
      <c r="G1195" s="3">
        <f t="shared" si="232"/>
        <v>13</v>
      </c>
      <c r="H1195" s="3">
        <f t="shared" si="233"/>
        <v>22</v>
      </c>
      <c r="I1195" s="3">
        <f t="shared" si="234"/>
        <v>11</v>
      </c>
      <c r="J1195" s="3">
        <f t="shared" si="235"/>
        <v>4</v>
      </c>
      <c r="K1195" s="3" t="str">
        <f>IF(AND(D1195&gt;='Season Lookup'!$D$15,D1195&lt;'Season Lookup'!$D$16),"Spring",IF(AND(D1195&gt;='Season Lookup'!$D$16,D1195&lt;'Season Lookup'!$D$17),"Summer",IF(AND(D1195&gt;='Season Lookup'!$D$17,D1195&lt;'Season Lookup'!$D$18),"Fall",IF(OR(D1195&gt;='Season Lookup'!$D$18,D1195&lt;'Season Lookup'!$D$15),"Winter"))))</f>
        <v>Fall</v>
      </c>
      <c r="L1195" s="3" t="str">
        <f>VLOOKUP(F1195,'Season Lookup'!$A$1:$B$13,2,0)</f>
        <v>Fall</v>
      </c>
      <c r="M1195" t="s">
        <v>82</v>
      </c>
      <c r="N1195" t="s">
        <v>13</v>
      </c>
      <c r="O1195" t="s">
        <v>36</v>
      </c>
      <c r="P1195" t="str">
        <f t="shared" si="236"/>
        <v>Yes</v>
      </c>
      <c r="Q1195" t="str">
        <f t="shared" si="237"/>
        <v>No</v>
      </c>
      <c r="R1195" t="str">
        <f t="shared" si="238"/>
        <v>No</v>
      </c>
      <c r="S1195">
        <v>1691</v>
      </c>
      <c r="T1195" t="s">
        <v>19</v>
      </c>
      <c r="V1195" t="str">
        <f t="shared" si="239"/>
        <v>Non Intersection</v>
      </c>
      <c r="W1195" t="s">
        <v>727</v>
      </c>
      <c r="X1195">
        <v>42.375214999999997</v>
      </c>
      <c r="Y1195">
        <v>-71.111495000000005</v>
      </c>
      <c r="Z1195" t="s">
        <v>728</v>
      </c>
    </row>
    <row r="1196" spans="1:26">
      <c r="A1196">
        <v>24926</v>
      </c>
      <c r="B1196" s="1">
        <v>40464.430543981478</v>
      </c>
      <c r="C1196" s="1">
        <f t="shared" si="228"/>
        <v>40179</v>
      </c>
      <c r="D1196" s="4">
        <f t="shared" si="229"/>
        <v>0.78333333333333333</v>
      </c>
      <c r="E1196" s="3">
        <f t="shared" si="230"/>
        <v>2010</v>
      </c>
      <c r="F1196" s="3">
        <f t="shared" si="231"/>
        <v>10</v>
      </c>
      <c r="G1196" s="3">
        <f t="shared" si="232"/>
        <v>13</v>
      </c>
      <c r="H1196" s="3">
        <f t="shared" si="233"/>
        <v>10</v>
      </c>
      <c r="I1196" s="3">
        <f t="shared" si="234"/>
        <v>19</v>
      </c>
      <c r="J1196" s="3">
        <f t="shared" si="235"/>
        <v>4</v>
      </c>
      <c r="K1196" s="3" t="str">
        <f>IF(AND(D1196&gt;='Season Lookup'!$D$15,D1196&lt;'Season Lookup'!$D$16),"Spring",IF(AND(D1196&gt;='Season Lookup'!$D$16,D1196&lt;'Season Lookup'!$D$17),"Summer",IF(AND(D1196&gt;='Season Lookup'!$D$17,D1196&lt;'Season Lookup'!$D$18),"Fall",IF(OR(D1196&gt;='Season Lookup'!$D$18,D1196&lt;'Season Lookup'!$D$15),"Winter"))))</f>
        <v>Fall</v>
      </c>
      <c r="L1196" s="3" t="str">
        <f>VLOOKUP(F1196,'Season Lookup'!$A$1:$B$13,2,0)</f>
        <v>Fall</v>
      </c>
      <c r="M1196" t="s">
        <v>82</v>
      </c>
      <c r="N1196" t="s">
        <v>13</v>
      </c>
      <c r="O1196" t="s">
        <v>132</v>
      </c>
      <c r="P1196" t="str">
        <f t="shared" si="236"/>
        <v>Yes</v>
      </c>
      <c r="Q1196" t="str">
        <f t="shared" si="237"/>
        <v>Yes</v>
      </c>
      <c r="R1196" t="str">
        <f t="shared" si="238"/>
        <v>No</v>
      </c>
      <c r="T1196" t="s">
        <v>101</v>
      </c>
      <c r="U1196" t="s">
        <v>1903</v>
      </c>
      <c r="V1196" t="str">
        <f t="shared" si="239"/>
        <v>Intersection</v>
      </c>
      <c r="W1196" t="s">
        <v>2058</v>
      </c>
      <c r="X1196">
        <v>42.371406</v>
      </c>
      <c r="Y1196">
        <v>-71.095343999999997</v>
      </c>
      <c r="Z1196" t="s">
        <v>2059</v>
      </c>
    </row>
    <row r="1197" spans="1:26">
      <c r="A1197">
        <v>24927</v>
      </c>
      <c r="B1197" s="1">
        <v>40464.731238425928</v>
      </c>
      <c r="C1197" s="1">
        <f t="shared" si="228"/>
        <v>40179</v>
      </c>
      <c r="D1197" s="4">
        <f t="shared" si="229"/>
        <v>0.78333333333333333</v>
      </c>
      <c r="E1197" s="3">
        <f t="shared" si="230"/>
        <v>2010</v>
      </c>
      <c r="F1197" s="3">
        <f t="shared" si="231"/>
        <v>10</v>
      </c>
      <c r="G1197" s="3">
        <f t="shared" si="232"/>
        <v>13</v>
      </c>
      <c r="H1197" s="3">
        <f t="shared" si="233"/>
        <v>17</v>
      </c>
      <c r="I1197" s="3">
        <f t="shared" si="234"/>
        <v>32</v>
      </c>
      <c r="J1197" s="3">
        <f t="shared" si="235"/>
        <v>4</v>
      </c>
      <c r="K1197" s="3" t="str">
        <f>IF(AND(D1197&gt;='Season Lookup'!$D$15,D1197&lt;'Season Lookup'!$D$16),"Spring",IF(AND(D1197&gt;='Season Lookup'!$D$16,D1197&lt;'Season Lookup'!$D$17),"Summer",IF(AND(D1197&gt;='Season Lookup'!$D$17,D1197&lt;'Season Lookup'!$D$18),"Fall",IF(OR(D1197&gt;='Season Lookup'!$D$18,D1197&lt;'Season Lookup'!$D$15),"Winter"))))</f>
        <v>Fall</v>
      </c>
      <c r="L1197" s="3" t="str">
        <f>VLOOKUP(F1197,'Season Lookup'!$A$1:$B$13,2,0)</f>
        <v>Fall</v>
      </c>
      <c r="M1197" t="s">
        <v>82</v>
      </c>
      <c r="N1197" t="s">
        <v>13</v>
      </c>
      <c r="O1197" t="s">
        <v>13</v>
      </c>
      <c r="P1197" t="str">
        <f t="shared" si="236"/>
        <v>Yes</v>
      </c>
      <c r="Q1197" t="str">
        <f t="shared" si="237"/>
        <v>No</v>
      </c>
      <c r="R1197" t="str">
        <f t="shared" si="238"/>
        <v>No</v>
      </c>
      <c r="T1197" t="s">
        <v>601</v>
      </c>
      <c r="U1197" t="s">
        <v>2060</v>
      </c>
      <c r="V1197" t="str">
        <f t="shared" si="239"/>
        <v>Intersection</v>
      </c>
      <c r="W1197" t="s">
        <v>2061</v>
      </c>
      <c r="X1197">
        <v>42.397199000000001</v>
      </c>
      <c r="Y1197">
        <v>-71.130892000000003</v>
      </c>
      <c r="Z1197" t="s">
        <v>2062</v>
      </c>
    </row>
    <row r="1198" spans="1:26">
      <c r="A1198">
        <v>24930</v>
      </c>
      <c r="B1198" s="1">
        <v>40465.34375</v>
      </c>
      <c r="C1198" s="1">
        <f t="shared" si="228"/>
        <v>40179</v>
      </c>
      <c r="D1198" s="4">
        <f t="shared" si="229"/>
        <v>0.78611111111111109</v>
      </c>
      <c r="E1198" s="3">
        <f t="shared" si="230"/>
        <v>2010</v>
      </c>
      <c r="F1198" s="3">
        <f t="shared" si="231"/>
        <v>10</v>
      </c>
      <c r="G1198" s="3">
        <f t="shared" si="232"/>
        <v>14</v>
      </c>
      <c r="H1198" s="3">
        <f t="shared" si="233"/>
        <v>8</v>
      </c>
      <c r="I1198" s="3">
        <f t="shared" si="234"/>
        <v>15</v>
      </c>
      <c r="J1198" s="3">
        <f t="shared" si="235"/>
        <v>5</v>
      </c>
      <c r="K1198" s="3" t="str">
        <f>IF(AND(D1198&gt;='Season Lookup'!$D$15,D1198&lt;'Season Lookup'!$D$16),"Spring",IF(AND(D1198&gt;='Season Lookup'!$D$16,D1198&lt;'Season Lookup'!$D$17),"Summer",IF(AND(D1198&gt;='Season Lookup'!$D$17,D1198&lt;'Season Lookup'!$D$18),"Fall",IF(OR(D1198&gt;='Season Lookup'!$D$18,D1198&lt;'Season Lookup'!$D$15),"Winter"))))</f>
        <v>Fall</v>
      </c>
      <c r="L1198" s="3" t="str">
        <f>VLOOKUP(F1198,'Season Lookup'!$A$1:$B$13,2,0)</f>
        <v>Fall</v>
      </c>
      <c r="M1198" t="s">
        <v>78</v>
      </c>
      <c r="N1198" t="s">
        <v>13</v>
      </c>
      <c r="O1198" t="s">
        <v>13</v>
      </c>
      <c r="P1198" t="str">
        <f t="shared" si="236"/>
        <v>Yes</v>
      </c>
      <c r="Q1198" t="str">
        <f t="shared" si="237"/>
        <v>No</v>
      </c>
      <c r="R1198" t="str">
        <f t="shared" si="238"/>
        <v>No</v>
      </c>
      <c r="T1198" t="s">
        <v>1226</v>
      </c>
      <c r="U1198" t="s">
        <v>14</v>
      </c>
      <c r="V1198" t="str">
        <f t="shared" si="239"/>
        <v>Intersection</v>
      </c>
      <c r="W1198" t="s">
        <v>2063</v>
      </c>
      <c r="X1198">
        <v>42.369157999999999</v>
      </c>
      <c r="Y1198">
        <v>-71.110735000000005</v>
      </c>
      <c r="Z1198" t="s">
        <v>2064</v>
      </c>
    </row>
    <row r="1199" spans="1:26">
      <c r="A1199">
        <v>24931</v>
      </c>
      <c r="B1199" s="1">
        <v>40466.479155092595</v>
      </c>
      <c r="C1199" s="1">
        <f t="shared" si="228"/>
        <v>40179</v>
      </c>
      <c r="D1199" s="4">
        <f t="shared" si="229"/>
        <v>0.78888888888888886</v>
      </c>
      <c r="E1199" s="3">
        <f t="shared" si="230"/>
        <v>2010</v>
      </c>
      <c r="F1199" s="3">
        <f t="shared" si="231"/>
        <v>10</v>
      </c>
      <c r="G1199" s="3">
        <f t="shared" si="232"/>
        <v>15</v>
      </c>
      <c r="H1199" s="3">
        <f t="shared" si="233"/>
        <v>11</v>
      </c>
      <c r="I1199" s="3">
        <f t="shared" si="234"/>
        <v>29</v>
      </c>
      <c r="J1199" s="3">
        <f t="shared" si="235"/>
        <v>6</v>
      </c>
      <c r="K1199" s="3" t="str">
        <f>IF(AND(D1199&gt;='Season Lookup'!$D$15,D1199&lt;'Season Lookup'!$D$16),"Spring",IF(AND(D1199&gt;='Season Lookup'!$D$16,D1199&lt;'Season Lookup'!$D$17),"Summer",IF(AND(D1199&gt;='Season Lookup'!$D$17,D1199&lt;'Season Lookup'!$D$18),"Fall",IF(OR(D1199&gt;='Season Lookup'!$D$18,D1199&lt;'Season Lookup'!$D$15),"Winter"))))</f>
        <v>Fall</v>
      </c>
      <c r="L1199" s="3" t="str">
        <f>VLOOKUP(F1199,'Season Lookup'!$A$1:$B$13,2,0)</f>
        <v>Fall</v>
      </c>
      <c r="M1199" t="s">
        <v>12</v>
      </c>
      <c r="N1199" t="s">
        <v>13</v>
      </c>
      <c r="O1199" t="s">
        <v>23</v>
      </c>
      <c r="P1199" t="str">
        <f t="shared" si="236"/>
        <v>Yes</v>
      </c>
      <c r="Q1199" t="str">
        <f t="shared" si="237"/>
        <v>No</v>
      </c>
      <c r="R1199" t="str">
        <f t="shared" si="238"/>
        <v>No</v>
      </c>
      <c r="T1199" t="s">
        <v>1438</v>
      </c>
      <c r="U1199" t="s">
        <v>198</v>
      </c>
      <c r="V1199" t="str">
        <f t="shared" si="239"/>
        <v>Intersection</v>
      </c>
      <c r="W1199" t="s">
        <v>1786</v>
      </c>
      <c r="X1199">
        <v>42.372252000000003</v>
      </c>
      <c r="Y1199">
        <v>-71.119338999999997</v>
      </c>
      <c r="Z1199" t="s">
        <v>1787</v>
      </c>
    </row>
    <row r="1200" spans="1:26">
      <c r="A1200">
        <v>24934</v>
      </c>
      <c r="B1200" s="1">
        <v>40466.291655092595</v>
      </c>
      <c r="C1200" s="1">
        <f t="shared" si="228"/>
        <v>40179</v>
      </c>
      <c r="D1200" s="4">
        <f t="shared" si="229"/>
        <v>0.78888888888888886</v>
      </c>
      <c r="E1200" s="3">
        <f t="shared" si="230"/>
        <v>2010</v>
      </c>
      <c r="F1200" s="3">
        <f t="shared" si="231"/>
        <v>10</v>
      </c>
      <c r="G1200" s="3">
        <f t="shared" si="232"/>
        <v>15</v>
      </c>
      <c r="H1200" s="3">
        <f t="shared" si="233"/>
        <v>6</v>
      </c>
      <c r="I1200" s="3">
        <f t="shared" si="234"/>
        <v>59</v>
      </c>
      <c r="J1200" s="3">
        <f t="shared" si="235"/>
        <v>6</v>
      </c>
      <c r="K1200" s="3" t="str">
        <f>IF(AND(D1200&gt;='Season Lookup'!$D$15,D1200&lt;'Season Lookup'!$D$16),"Spring",IF(AND(D1200&gt;='Season Lookup'!$D$16,D1200&lt;'Season Lookup'!$D$17),"Summer",IF(AND(D1200&gt;='Season Lookup'!$D$17,D1200&lt;'Season Lookup'!$D$18),"Fall",IF(OR(D1200&gt;='Season Lookup'!$D$18,D1200&lt;'Season Lookup'!$D$15),"Winter"))))</f>
        <v>Fall</v>
      </c>
      <c r="L1200" s="3" t="str">
        <f>VLOOKUP(F1200,'Season Lookup'!$A$1:$B$13,2,0)</f>
        <v>Fall</v>
      </c>
      <c r="M1200" t="s">
        <v>12</v>
      </c>
      <c r="N1200" t="s">
        <v>13</v>
      </c>
      <c r="O1200" t="s">
        <v>13</v>
      </c>
      <c r="P1200" t="str">
        <f t="shared" si="236"/>
        <v>Yes</v>
      </c>
      <c r="Q1200" t="str">
        <f t="shared" si="237"/>
        <v>No</v>
      </c>
      <c r="R1200" t="str">
        <f t="shared" si="238"/>
        <v>No</v>
      </c>
      <c r="T1200" t="s">
        <v>101</v>
      </c>
      <c r="U1200" t="s">
        <v>316</v>
      </c>
      <c r="V1200" t="str">
        <f t="shared" si="239"/>
        <v>Intersection</v>
      </c>
      <c r="W1200" t="s">
        <v>2065</v>
      </c>
      <c r="X1200">
        <v>42.364153999999999</v>
      </c>
      <c r="Y1200">
        <v>-71.099474000000001</v>
      </c>
      <c r="Z1200" t="s">
        <v>689</v>
      </c>
    </row>
    <row r="1201" spans="1:26">
      <c r="A1201">
        <v>24935</v>
      </c>
      <c r="B1201" s="1">
        <v>40466.371527777781</v>
      </c>
      <c r="C1201" s="1">
        <f t="shared" si="228"/>
        <v>40179</v>
      </c>
      <c r="D1201" s="4">
        <f t="shared" si="229"/>
        <v>0.78888888888888886</v>
      </c>
      <c r="E1201" s="3">
        <f t="shared" si="230"/>
        <v>2010</v>
      </c>
      <c r="F1201" s="3">
        <f t="shared" si="231"/>
        <v>10</v>
      </c>
      <c r="G1201" s="3">
        <f t="shared" si="232"/>
        <v>15</v>
      </c>
      <c r="H1201" s="3">
        <f t="shared" si="233"/>
        <v>8</v>
      </c>
      <c r="I1201" s="3">
        <f t="shared" si="234"/>
        <v>55</v>
      </c>
      <c r="J1201" s="3">
        <f t="shared" si="235"/>
        <v>6</v>
      </c>
      <c r="K1201" s="3" t="str">
        <f>IF(AND(D1201&gt;='Season Lookup'!$D$15,D1201&lt;'Season Lookup'!$D$16),"Spring",IF(AND(D1201&gt;='Season Lookup'!$D$16,D1201&lt;'Season Lookup'!$D$17),"Summer",IF(AND(D1201&gt;='Season Lookup'!$D$17,D1201&lt;'Season Lookup'!$D$18),"Fall",IF(OR(D1201&gt;='Season Lookup'!$D$18,D1201&lt;'Season Lookup'!$D$15),"Winter"))))</f>
        <v>Fall</v>
      </c>
      <c r="L1201" s="3" t="str">
        <f>VLOOKUP(F1201,'Season Lookup'!$A$1:$B$13,2,0)</f>
        <v>Fall</v>
      </c>
      <c r="M1201" t="s">
        <v>12</v>
      </c>
      <c r="N1201" t="s">
        <v>13</v>
      </c>
      <c r="O1201" t="s">
        <v>23</v>
      </c>
      <c r="P1201" t="str">
        <f t="shared" si="236"/>
        <v>Yes</v>
      </c>
      <c r="Q1201" t="str">
        <f t="shared" si="237"/>
        <v>No</v>
      </c>
      <c r="R1201" t="str">
        <f t="shared" si="238"/>
        <v>No</v>
      </c>
      <c r="S1201">
        <v>49</v>
      </c>
      <c r="T1201" t="s">
        <v>675</v>
      </c>
      <c r="V1201" t="str">
        <f t="shared" si="239"/>
        <v>Non Intersection</v>
      </c>
      <c r="W1201" t="s">
        <v>676</v>
      </c>
      <c r="X1201">
        <v>42.386809999999997</v>
      </c>
      <c r="Y1201">
        <v>-71.117130000000003</v>
      </c>
      <c r="Z1201" t="s">
        <v>677</v>
      </c>
    </row>
    <row r="1202" spans="1:26">
      <c r="A1202">
        <v>24936</v>
      </c>
      <c r="B1202" s="1">
        <v>40466.625</v>
      </c>
      <c r="C1202" s="1">
        <f t="shared" si="228"/>
        <v>40179</v>
      </c>
      <c r="D1202" s="4">
        <f t="shared" si="229"/>
        <v>0.78888888888888886</v>
      </c>
      <c r="E1202" s="3">
        <f t="shared" si="230"/>
        <v>2010</v>
      </c>
      <c r="F1202" s="3">
        <f t="shared" si="231"/>
        <v>10</v>
      </c>
      <c r="G1202" s="3">
        <f t="shared" si="232"/>
        <v>15</v>
      </c>
      <c r="H1202" s="3">
        <f t="shared" si="233"/>
        <v>15</v>
      </c>
      <c r="I1202" s="3">
        <f t="shared" si="234"/>
        <v>0</v>
      </c>
      <c r="J1202" s="3">
        <f t="shared" si="235"/>
        <v>6</v>
      </c>
      <c r="K1202" s="3" t="str">
        <f>IF(AND(D1202&gt;='Season Lookup'!$D$15,D1202&lt;'Season Lookup'!$D$16),"Spring",IF(AND(D1202&gt;='Season Lookup'!$D$16,D1202&lt;'Season Lookup'!$D$17),"Summer",IF(AND(D1202&gt;='Season Lookup'!$D$17,D1202&lt;'Season Lookup'!$D$18),"Fall",IF(OR(D1202&gt;='Season Lookup'!$D$18,D1202&lt;'Season Lookup'!$D$15),"Winter"))))</f>
        <v>Fall</v>
      </c>
      <c r="L1202" s="3" t="str">
        <f>VLOOKUP(F1202,'Season Lookup'!$A$1:$B$13,2,0)</f>
        <v>Fall</v>
      </c>
      <c r="M1202" t="s">
        <v>12</v>
      </c>
      <c r="N1202" t="s">
        <v>13</v>
      </c>
      <c r="O1202" t="s">
        <v>23</v>
      </c>
      <c r="P1202" t="str">
        <f t="shared" si="236"/>
        <v>Yes</v>
      </c>
      <c r="Q1202" t="str">
        <f t="shared" si="237"/>
        <v>No</v>
      </c>
      <c r="R1202" t="str">
        <f t="shared" si="238"/>
        <v>No</v>
      </c>
      <c r="S1202">
        <v>810</v>
      </c>
      <c r="T1202" t="s">
        <v>203</v>
      </c>
      <c r="V1202" t="str">
        <f t="shared" si="239"/>
        <v>Non Intersection</v>
      </c>
      <c r="W1202" t="s">
        <v>2066</v>
      </c>
      <c r="X1202">
        <v>42.361280000000001</v>
      </c>
      <c r="Y1202">
        <v>-71.115303999999995</v>
      </c>
      <c r="Z1202" t="s">
        <v>2067</v>
      </c>
    </row>
    <row r="1203" spans="1:26">
      <c r="A1203">
        <v>24937</v>
      </c>
      <c r="B1203" s="1">
        <v>40466.833333333336</v>
      </c>
      <c r="C1203" s="1">
        <f t="shared" si="228"/>
        <v>40179</v>
      </c>
      <c r="D1203" s="4">
        <f t="shared" si="229"/>
        <v>0.78888888888888886</v>
      </c>
      <c r="E1203" s="3">
        <f t="shared" si="230"/>
        <v>2010</v>
      </c>
      <c r="F1203" s="3">
        <f t="shared" si="231"/>
        <v>10</v>
      </c>
      <c r="G1203" s="3">
        <f t="shared" si="232"/>
        <v>15</v>
      </c>
      <c r="H1203" s="3">
        <f t="shared" si="233"/>
        <v>20</v>
      </c>
      <c r="I1203" s="3">
        <f t="shared" si="234"/>
        <v>0</v>
      </c>
      <c r="J1203" s="3">
        <f t="shared" si="235"/>
        <v>6</v>
      </c>
      <c r="K1203" s="3" t="str">
        <f>IF(AND(D1203&gt;='Season Lookup'!$D$15,D1203&lt;'Season Lookup'!$D$16),"Spring",IF(AND(D1203&gt;='Season Lookup'!$D$16,D1203&lt;'Season Lookup'!$D$17),"Summer",IF(AND(D1203&gt;='Season Lookup'!$D$17,D1203&lt;'Season Lookup'!$D$18),"Fall",IF(OR(D1203&gt;='Season Lookup'!$D$18,D1203&lt;'Season Lookup'!$D$15),"Winter"))))</f>
        <v>Fall</v>
      </c>
      <c r="L1203" s="3" t="str">
        <f>VLOOKUP(F1203,'Season Lookup'!$A$1:$B$13,2,0)</f>
        <v>Fall</v>
      </c>
      <c r="M1203" t="s">
        <v>12</v>
      </c>
      <c r="N1203" t="s">
        <v>13</v>
      </c>
      <c r="O1203" t="s">
        <v>152</v>
      </c>
      <c r="P1203" t="str">
        <f t="shared" si="236"/>
        <v>Yes</v>
      </c>
      <c r="Q1203" t="str">
        <f t="shared" si="237"/>
        <v>No</v>
      </c>
      <c r="R1203" t="str">
        <f t="shared" si="238"/>
        <v>Yes</v>
      </c>
      <c r="T1203" t="s">
        <v>15</v>
      </c>
      <c r="V1203" t="str">
        <f t="shared" si="239"/>
        <v>Intersection</v>
      </c>
      <c r="W1203" t="s">
        <v>2068</v>
      </c>
      <c r="X1203">
        <v>0</v>
      </c>
      <c r="Y1203">
        <v>0</v>
      </c>
      <c r="Z1203" t="s">
        <v>81</v>
      </c>
    </row>
    <row r="1204" spans="1:26">
      <c r="A1204">
        <v>24972</v>
      </c>
      <c r="B1204" s="1">
        <v>40466.427083333336</v>
      </c>
      <c r="C1204" s="1">
        <f t="shared" si="228"/>
        <v>40179</v>
      </c>
      <c r="D1204" s="4">
        <f t="shared" si="229"/>
        <v>0.78888888888888886</v>
      </c>
      <c r="E1204" s="3">
        <f t="shared" si="230"/>
        <v>2010</v>
      </c>
      <c r="F1204" s="3">
        <f t="shared" si="231"/>
        <v>10</v>
      </c>
      <c r="G1204" s="3">
        <f t="shared" si="232"/>
        <v>15</v>
      </c>
      <c r="H1204" s="3">
        <f t="shared" si="233"/>
        <v>10</v>
      </c>
      <c r="I1204" s="3">
        <f t="shared" si="234"/>
        <v>15</v>
      </c>
      <c r="J1204" s="3">
        <f t="shared" si="235"/>
        <v>6</v>
      </c>
      <c r="K1204" s="3" t="str">
        <f>IF(AND(D1204&gt;='Season Lookup'!$D$15,D1204&lt;'Season Lookup'!$D$16),"Spring",IF(AND(D1204&gt;='Season Lookup'!$D$16,D1204&lt;'Season Lookup'!$D$17),"Summer",IF(AND(D1204&gt;='Season Lookup'!$D$17,D1204&lt;'Season Lookup'!$D$18),"Fall",IF(OR(D1204&gt;='Season Lookup'!$D$18,D1204&lt;'Season Lookup'!$D$15),"Winter"))))</f>
        <v>Fall</v>
      </c>
      <c r="L1204" s="3" t="str">
        <f>VLOOKUP(F1204,'Season Lookup'!$A$1:$B$13,2,0)</f>
        <v>Fall</v>
      </c>
      <c r="N1204" t="s">
        <v>13</v>
      </c>
      <c r="O1204" t="s">
        <v>13</v>
      </c>
      <c r="P1204" t="str">
        <f t="shared" si="236"/>
        <v>Yes</v>
      </c>
      <c r="Q1204" t="str">
        <f t="shared" si="237"/>
        <v>No</v>
      </c>
      <c r="R1204" t="str">
        <f t="shared" si="238"/>
        <v>No</v>
      </c>
      <c r="T1204" t="s">
        <v>186</v>
      </c>
      <c r="U1204" t="s">
        <v>409</v>
      </c>
      <c r="V1204" t="str">
        <f t="shared" si="239"/>
        <v>Intersection</v>
      </c>
      <c r="W1204" t="s">
        <v>886</v>
      </c>
      <c r="X1204">
        <v>42.383349000000003</v>
      </c>
      <c r="Y1204">
        <v>-71.133027999999996</v>
      </c>
      <c r="Z1204" t="s">
        <v>887</v>
      </c>
    </row>
    <row r="1205" spans="1:26">
      <c r="A1205">
        <v>24938</v>
      </c>
      <c r="B1205" s="1">
        <v>40467.970127314817</v>
      </c>
      <c r="C1205" s="1">
        <f t="shared" si="228"/>
        <v>40179</v>
      </c>
      <c r="D1205" s="4">
        <f t="shared" si="229"/>
        <v>0.79166666666666663</v>
      </c>
      <c r="E1205" s="3">
        <f t="shared" si="230"/>
        <v>2010</v>
      </c>
      <c r="F1205" s="3">
        <f t="shared" si="231"/>
        <v>10</v>
      </c>
      <c r="G1205" s="3">
        <f t="shared" si="232"/>
        <v>16</v>
      </c>
      <c r="H1205" s="3">
        <f t="shared" si="233"/>
        <v>23</v>
      </c>
      <c r="I1205" s="3">
        <f t="shared" si="234"/>
        <v>16</v>
      </c>
      <c r="J1205" s="3">
        <f t="shared" si="235"/>
        <v>7</v>
      </c>
      <c r="K1205" s="3" t="str">
        <f>IF(AND(D1205&gt;='Season Lookup'!$D$15,D1205&lt;'Season Lookup'!$D$16),"Spring",IF(AND(D1205&gt;='Season Lookup'!$D$16,D1205&lt;'Season Lookup'!$D$17),"Summer",IF(AND(D1205&gt;='Season Lookup'!$D$17,D1205&lt;'Season Lookup'!$D$18),"Fall",IF(OR(D1205&gt;='Season Lookup'!$D$18,D1205&lt;'Season Lookup'!$D$15),"Winter"))))</f>
        <v>Fall</v>
      </c>
      <c r="L1205" s="3" t="str">
        <f>VLOOKUP(F1205,'Season Lookup'!$A$1:$B$13,2,0)</f>
        <v>Fall</v>
      </c>
      <c r="M1205" t="s">
        <v>31</v>
      </c>
      <c r="N1205" t="s">
        <v>18</v>
      </c>
      <c r="O1205" t="s">
        <v>36</v>
      </c>
      <c r="P1205" t="str">
        <f t="shared" si="236"/>
        <v>Yes</v>
      </c>
      <c r="Q1205" t="str">
        <f t="shared" si="237"/>
        <v>No</v>
      </c>
      <c r="R1205" t="str">
        <f t="shared" si="238"/>
        <v>No</v>
      </c>
      <c r="S1205">
        <v>262</v>
      </c>
      <c r="T1205" t="s">
        <v>53</v>
      </c>
      <c r="V1205" t="str">
        <f t="shared" si="239"/>
        <v>Non Intersection</v>
      </c>
      <c r="W1205" t="s">
        <v>2069</v>
      </c>
      <c r="X1205">
        <v>42.373432000000001</v>
      </c>
      <c r="Y1205">
        <v>-71.081919999999997</v>
      </c>
      <c r="Z1205" t="s">
        <v>2070</v>
      </c>
    </row>
    <row r="1206" spans="1:26">
      <c r="A1206">
        <v>24939</v>
      </c>
      <c r="B1206" s="1">
        <v>40468.842361111114</v>
      </c>
      <c r="C1206" s="1">
        <f t="shared" si="228"/>
        <v>40179</v>
      </c>
      <c r="D1206" s="4">
        <f t="shared" si="229"/>
        <v>0.7944444444444444</v>
      </c>
      <c r="E1206" s="3">
        <f t="shared" si="230"/>
        <v>2010</v>
      </c>
      <c r="F1206" s="3">
        <f t="shared" si="231"/>
        <v>10</v>
      </c>
      <c r="G1206" s="3">
        <f t="shared" si="232"/>
        <v>17</v>
      </c>
      <c r="H1206" s="3">
        <f t="shared" si="233"/>
        <v>20</v>
      </c>
      <c r="I1206" s="3">
        <f t="shared" si="234"/>
        <v>13</v>
      </c>
      <c r="J1206" s="3">
        <f t="shared" si="235"/>
        <v>1</v>
      </c>
      <c r="K1206" s="3" t="str">
        <f>IF(AND(D1206&gt;='Season Lookup'!$D$15,D1206&lt;'Season Lookup'!$D$16),"Spring",IF(AND(D1206&gt;='Season Lookup'!$D$16,D1206&lt;'Season Lookup'!$D$17),"Summer",IF(AND(D1206&gt;='Season Lookup'!$D$17,D1206&lt;'Season Lookup'!$D$18),"Fall",IF(OR(D1206&gt;='Season Lookup'!$D$18,D1206&lt;'Season Lookup'!$D$15),"Winter"))))</f>
        <v>Fall</v>
      </c>
      <c r="L1206" s="3" t="str">
        <f>VLOOKUP(F1206,'Season Lookup'!$A$1:$B$13,2,0)</f>
        <v>Fall</v>
      </c>
      <c r="M1206" t="s">
        <v>48</v>
      </c>
      <c r="N1206" t="s">
        <v>13</v>
      </c>
      <c r="O1206" t="s">
        <v>13</v>
      </c>
      <c r="P1206" t="str">
        <f t="shared" si="236"/>
        <v>Yes</v>
      </c>
      <c r="Q1206" t="str">
        <f t="shared" si="237"/>
        <v>No</v>
      </c>
      <c r="R1206" t="str">
        <f t="shared" si="238"/>
        <v>No</v>
      </c>
      <c r="T1206" t="s">
        <v>365</v>
      </c>
      <c r="U1206" t="s">
        <v>993</v>
      </c>
      <c r="V1206" t="str">
        <f t="shared" si="239"/>
        <v>Intersection</v>
      </c>
      <c r="W1206" t="s">
        <v>2071</v>
      </c>
      <c r="X1206">
        <v>42.368707000000001</v>
      </c>
      <c r="Y1206">
        <v>-71.083781999999999</v>
      </c>
      <c r="Z1206" t="s">
        <v>2072</v>
      </c>
    </row>
    <row r="1207" spans="1:26">
      <c r="A1207">
        <v>24940</v>
      </c>
      <c r="B1207" s="1">
        <v>40468.965277777781</v>
      </c>
      <c r="C1207" s="1">
        <f t="shared" si="228"/>
        <v>40179</v>
      </c>
      <c r="D1207" s="4">
        <f t="shared" si="229"/>
        <v>0.7944444444444444</v>
      </c>
      <c r="E1207" s="3">
        <f t="shared" si="230"/>
        <v>2010</v>
      </c>
      <c r="F1207" s="3">
        <f t="shared" si="231"/>
        <v>10</v>
      </c>
      <c r="G1207" s="3">
        <f t="shared" si="232"/>
        <v>17</v>
      </c>
      <c r="H1207" s="3">
        <f t="shared" si="233"/>
        <v>23</v>
      </c>
      <c r="I1207" s="3">
        <f t="shared" si="234"/>
        <v>10</v>
      </c>
      <c r="J1207" s="3">
        <f t="shared" si="235"/>
        <v>1</v>
      </c>
      <c r="K1207" s="3" t="str">
        <f>IF(AND(D1207&gt;='Season Lookup'!$D$15,D1207&lt;'Season Lookup'!$D$16),"Spring",IF(AND(D1207&gt;='Season Lookup'!$D$16,D1207&lt;'Season Lookup'!$D$17),"Summer",IF(AND(D1207&gt;='Season Lookup'!$D$17,D1207&lt;'Season Lookup'!$D$18),"Fall",IF(OR(D1207&gt;='Season Lookup'!$D$18,D1207&lt;'Season Lookup'!$D$15),"Winter"))))</f>
        <v>Fall</v>
      </c>
      <c r="L1207" s="3" t="str">
        <f>VLOOKUP(F1207,'Season Lookup'!$A$1:$B$13,2,0)</f>
        <v>Fall</v>
      </c>
      <c r="M1207" t="s">
        <v>48</v>
      </c>
      <c r="N1207" t="s">
        <v>13</v>
      </c>
      <c r="O1207" t="s">
        <v>132</v>
      </c>
      <c r="P1207" t="str">
        <f t="shared" si="236"/>
        <v>Yes</v>
      </c>
      <c r="Q1207" t="str">
        <f t="shared" si="237"/>
        <v>Yes</v>
      </c>
      <c r="R1207" t="str">
        <f t="shared" si="238"/>
        <v>No</v>
      </c>
      <c r="T1207" t="s">
        <v>342</v>
      </c>
      <c r="U1207" t="s">
        <v>74</v>
      </c>
      <c r="V1207" t="str">
        <f t="shared" si="239"/>
        <v>Intersection</v>
      </c>
      <c r="W1207" t="s">
        <v>964</v>
      </c>
      <c r="X1207">
        <v>42.372202000000001</v>
      </c>
      <c r="Y1207">
        <v>-71.098974999999996</v>
      </c>
      <c r="Z1207" t="s">
        <v>463</v>
      </c>
    </row>
    <row r="1208" spans="1:26">
      <c r="A1208">
        <v>24951</v>
      </c>
      <c r="B1208" s="1">
        <v>40468.614583333336</v>
      </c>
      <c r="C1208" s="1">
        <f t="shared" si="228"/>
        <v>40179</v>
      </c>
      <c r="D1208" s="4">
        <f t="shared" si="229"/>
        <v>0.7944444444444444</v>
      </c>
      <c r="E1208" s="3">
        <f t="shared" si="230"/>
        <v>2010</v>
      </c>
      <c r="F1208" s="3">
        <f t="shared" si="231"/>
        <v>10</v>
      </c>
      <c r="G1208" s="3">
        <f t="shared" si="232"/>
        <v>17</v>
      </c>
      <c r="H1208" s="3">
        <f t="shared" si="233"/>
        <v>14</v>
      </c>
      <c r="I1208" s="3">
        <f t="shared" si="234"/>
        <v>45</v>
      </c>
      <c r="J1208" s="3">
        <f t="shared" si="235"/>
        <v>1</v>
      </c>
      <c r="K1208" s="3" t="str">
        <f>IF(AND(D1208&gt;='Season Lookup'!$D$15,D1208&lt;'Season Lookup'!$D$16),"Spring",IF(AND(D1208&gt;='Season Lookup'!$D$16,D1208&lt;'Season Lookup'!$D$17),"Summer",IF(AND(D1208&gt;='Season Lookup'!$D$17,D1208&lt;'Season Lookup'!$D$18),"Fall",IF(OR(D1208&gt;='Season Lookup'!$D$18,D1208&lt;'Season Lookup'!$D$15),"Winter"))))</f>
        <v>Fall</v>
      </c>
      <c r="L1208" s="3" t="str">
        <f>VLOOKUP(F1208,'Season Lookup'!$A$1:$B$13,2,0)</f>
        <v>Fall</v>
      </c>
      <c r="M1208" t="s">
        <v>48</v>
      </c>
      <c r="N1208" t="s">
        <v>13</v>
      </c>
      <c r="O1208" t="s">
        <v>13</v>
      </c>
      <c r="P1208" t="str">
        <f t="shared" si="236"/>
        <v>Yes</v>
      </c>
      <c r="Q1208" t="str">
        <f t="shared" si="237"/>
        <v>No</v>
      </c>
      <c r="R1208" t="str">
        <f t="shared" si="238"/>
        <v>No</v>
      </c>
      <c r="S1208">
        <v>206</v>
      </c>
      <c r="T1208" t="s">
        <v>108</v>
      </c>
      <c r="V1208" t="str">
        <f t="shared" si="239"/>
        <v>Non Intersection</v>
      </c>
      <c r="W1208" t="s">
        <v>2073</v>
      </c>
      <c r="X1208">
        <v>42.363396000000002</v>
      </c>
      <c r="Y1208">
        <v>-71.103485000000006</v>
      </c>
      <c r="Z1208" t="s">
        <v>2074</v>
      </c>
    </row>
    <row r="1209" spans="1:26">
      <c r="A1209">
        <v>24953</v>
      </c>
      <c r="B1209" s="1">
        <v>40468.388888888891</v>
      </c>
      <c r="C1209" s="1">
        <f t="shared" si="228"/>
        <v>40179</v>
      </c>
      <c r="D1209" s="4">
        <f t="shared" si="229"/>
        <v>0.7944444444444444</v>
      </c>
      <c r="E1209" s="3">
        <f t="shared" si="230"/>
        <v>2010</v>
      </c>
      <c r="F1209" s="3">
        <f t="shared" si="231"/>
        <v>10</v>
      </c>
      <c r="G1209" s="3">
        <f t="shared" si="232"/>
        <v>17</v>
      </c>
      <c r="H1209" s="3">
        <f t="shared" si="233"/>
        <v>9</v>
      </c>
      <c r="I1209" s="3">
        <f t="shared" si="234"/>
        <v>20</v>
      </c>
      <c r="J1209" s="3">
        <f t="shared" si="235"/>
        <v>1</v>
      </c>
      <c r="K1209" s="3" t="str">
        <f>IF(AND(D1209&gt;='Season Lookup'!$D$15,D1209&lt;'Season Lookup'!$D$16),"Spring",IF(AND(D1209&gt;='Season Lookup'!$D$16,D1209&lt;'Season Lookup'!$D$17),"Summer",IF(AND(D1209&gt;='Season Lookup'!$D$17,D1209&lt;'Season Lookup'!$D$18),"Fall",IF(OR(D1209&gt;='Season Lookup'!$D$18,D1209&lt;'Season Lookup'!$D$15),"Winter"))))</f>
        <v>Fall</v>
      </c>
      <c r="L1209" s="3" t="str">
        <f>VLOOKUP(F1209,'Season Lookup'!$A$1:$B$13,2,0)</f>
        <v>Fall</v>
      </c>
      <c r="M1209" t="s">
        <v>48</v>
      </c>
      <c r="N1209" t="s">
        <v>13</v>
      </c>
      <c r="O1209" t="s">
        <v>23</v>
      </c>
      <c r="P1209" t="str">
        <f t="shared" si="236"/>
        <v>Yes</v>
      </c>
      <c r="Q1209" t="str">
        <f t="shared" si="237"/>
        <v>No</v>
      </c>
      <c r="R1209" t="str">
        <f t="shared" si="238"/>
        <v>No</v>
      </c>
      <c r="T1209" t="s">
        <v>185</v>
      </c>
      <c r="U1209" t="s">
        <v>97</v>
      </c>
      <c r="V1209" t="str">
        <f t="shared" si="239"/>
        <v>Intersection</v>
      </c>
      <c r="W1209" t="s">
        <v>2075</v>
      </c>
      <c r="X1209">
        <v>42.375045999999998</v>
      </c>
      <c r="Y1209">
        <v>-71.118577999999999</v>
      </c>
      <c r="Z1209" t="s">
        <v>2076</v>
      </c>
    </row>
    <row r="1210" spans="1:26">
      <c r="A1210">
        <v>24943</v>
      </c>
      <c r="B1210" s="1">
        <v>40469.354155092595</v>
      </c>
      <c r="C1210" s="1">
        <f t="shared" si="228"/>
        <v>40179</v>
      </c>
      <c r="D1210" s="4">
        <f t="shared" si="229"/>
        <v>0.79722222222222228</v>
      </c>
      <c r="E1210" s="3">
        <f t="shared" si="230"/>
        <v>2010</v>
      </c>
      <c r="F1210" s="3">
        <f t="shared" si="231"/>
        <v>10</v>
      </c>
      <c r="G1210" s="3">
        <f t="shared" si="232"/>
        <v>18</v>
      </c>
      <c r="H1210" s="3">
        <f t="shared" si="233"/>
        <v>8</v>
      </c>
      <c r="I1210" s="3">
        <f t="shared" si="234"/>
        <v>29</v>
      </c>
      <c r="J1210" s="3">
        <f t="shared" si="235"/>
        <v>2</v>
      </c>
      <c r="K1210" s="3" t="str">
        <f>IF(AND(D1210&gt;='Season Lookup'!$D$15,D1210&lt;'Season Lookup'!$D$16),"Spring",IF(AND(D1210&gt;='Season Lookup'!$D$16,D1210&lt;'Season Lookup'!$D$17),"Summer",IF(AND(D1210&gt;='Season Lookup'!$D$17,D1210&lt;'Season Lookup'!$D$18),"Fall",IF(OR(D1210&gt;='Season Lookup'!$D$18,D1210&lt;'Season Lookup'!$D$15),"Winter"))))</f>
        <v>Fall</v>
      </c>
      <c r="L1210" s="3" t="str">
        <f>VLOOKUP(F1210,'Season Lookup'!$A$1:$B$13,2,0)</f>
        <v>Fall</v>
      </c>
      <c r="M1210" t="s">
        <v>56</v>
      </c>
      <c r="N1210" t="s">
        <v>13</v>
      </c>
      <c r="O1210" t="s">
        <v>132</v>
      </c>
      <c r="P1210" t="str">
        <f t="shared" si="236"/>
        <v>Yes</v>
      </c>
      <c r="Q1210" t="str">
        <f t="shared" si="237"/>
        <v>Yes</v>
      </c>
      <c r="R1210" t="str">
        <f t="shared" si="238"/>
        <v>No</v>
      </c>
      <c r="T1210" t="s">
        <v>14</v>
      </c>
      <c r="U1210" t="s">
        <v>249</v>
      </c>
      <c r="V1210" t="str">
        <f t="shared" si="239"/>
        <v>Intersection</v>
      </c>
      <c r="W1210" t="s">
        <v>250</v>
      </c>
      <c r="X1210">
        <v>42.361745999999997</v>
      </c>
      <c r="Y1210">
        <v>-71.097555999999997</v>
      </c>
      <c r="Z1210" t="s">
        <v>251</v>
      </c>
    </row>
    <row r="1211" spans="1:26">
      <c r="A1211">
        <v>24944</v>
      </c>
      <c r="B1211" s="1">
        <v>40469.375</v>
      </c>
      <c r="C1211" s="1">
        <f t="shared" si="228"/>
        <v>40179</v>
      </c>
      <c r="D1211" s="4">
        <f t="shared" si="229"/>
        <v>0.79722222222222228</v>
      </c>
      <c r="E1211" s="3">
        <f t="shared" si="230"/>
        <v>2010</v>
      </c>
      <c r="F1211" s="3">
        <f t="shared" si="231"/>
        <v>10</v>
      </c>
      <c r="G1211" s="3">
        <f t="shared" si="232"/>
        <v>18</v>
      </c>
      <c r="H1211" s="3">
        <f t="shared" si="233"/>
        <v>9</v>
      </c>
      <c r="I1211" s="3">
        <f t="shared" si="234"/>
        <v>0</v>
      </c>
      <c r="J1211" s="3">
        <f t="shared" si="235"/>
        <v>2</v>
      </c>
      <c r="K1211" s="3" t="str">
        <f>IF(AND(D1211&gt;='Season Lookup'!$D$15,D1211&lt;'Season Lookup'!$D$16),"Spring",IF(AND(D1211&gt;='Season Lookup'!$D$16,D1211&lt;'Season Lookup'!$D$17),"Summer",IF(AND(D1211&gt;='Season Lookup'!$D$17,D1211&lt;'Season Lookup'!$D$18),"Fall",IF(OR(D1211&gt;='Season Lookup'!$D$18,D1211&lt;'Season Lookup'!$D$15),"Winter"))))</f>
        <v>Fall</v>
      </c>
      <c r="L1211" s="3" t="str">
        <f>VLOOKUP(F1211,'Season Lookup'!$A$1:$B$13,2,0)</f>
        <v>Fall</v>
      </c>
      <c r="M1211" t="s">
        <v>56</v>
      </c>
      <c r="N1211" t="s">
        <v>13</v>
      </c>
      <c r="O1211" t="s">
        <v>23</v>
      </c>
      <c r="P1211" t="str">
        <f t="shared" si="236"/>
        <v>Yes</v>
      </c>
      <c r="Q1211" t="str">
        <f t="shared" si="237"/>
        <v>No</v>
      </c>
      <c r="R1211" t="str">
        <f t="shared" si="238"/>
        <v>No</v>
      </c>
      <c r="T1211" t="s">
        <v>185</v>
      </c>
      <c r="U1211" t="s">
        <v>14</v>
      </c>
      <c r="V1211" t="str">
        <f t="shared" si="239"/>
        <v>Intersection</v>
      </c>
      <c r="W1211" t="s">
        <v>1003</v>
      </c>
      <c r="X1211">
        <v>42.375487</v>
      </c>
      <c r="Y1211">
        <v>-71.119919999999993</v>
      </c>
      <c r="Z1211" t="s">
        <v>1004</v>
      </c>
    </row>
    <row r="1212" spans="1:26">
      <c r="A1212">
        <v>24945</v>
      </c>
      <c r="B1212" s="1">
        <v>40469.510405092595</v>
      </c>
      <c r="C1212" s="1">
        <f t="shared" si="228"/>
        <v>40179</v>
      </c>
      <c r="D1212" s="4">
        <f t="shared" si="229"/>
        <v>0.79722222222222228</v>
      </c>
      <c r="E1212" s="3">
        <f t="shared" si="230"/>
        <v>2010</v>
      </c>
      <c r="F1212" s="3">
        <f t="shared" si="231"/>
        <v>10</v>
      </c>
      <c r="G1212" s="3">
        <f t="shared" si="232"/>
        <v>18</v>
      </c>
      <c r="H1212" s="3">
        <f t="shared" si="233"/>
        <v>12</v>
      </c>
      <c r="I1212" s="3">
        <f t="shared" si="234"/>
        <v>14</v>
      </c>
      <c r="J1212" s="3">
        <f t="shared" si="235"/>
        <v>2</v>
      </c>
      <c r="K1212" s="3" t="str">
        <f>IF(AND(D1212&gt;='Season Lookup'!$D$15,D1212&lt;'Season Lookup'!$D$16),"Spring",IF(AND(D1212&gt;='Season Lookup'!$D$16,D1212&lt;'Season Lookup'!$D$17),"Summer",IF(AND(D1212&gt;='Season Lookup'!$D$17,D1212&lt;'Season Lookup'!$D$18),"Fall",IF(OR(D1212&gt;='Season Lookup'!$D$18,D1212&lt;'Season Lookup'!$D$15),"Winter"))))</f>
        <v>Fall</v>
      </c>
      <c r="L1212" s="3" t="str">
        <f>VLOOKUP(F1212,'Season Lookup'!$A$1:$B$13,2,0)</f>
        <v>Fall</v>
      </c>
      <c r="M1212" t="s">
        <v>56</v>
      </c>
      <c r="N1212" t="s">
        <v>13</v>
      </c>
      <c r="O1212" t="s">
        <v>13</v>
      </c>
      <c r="P1212" t="str">
        <f t="shared" si="236"/>
        <v>Yes</v>
      </c>
      <c r="Q1212" t="str">
        <f t="shared" si="237"/>
        <v>No</v>
      </c>
      <c r="R1212" t="str">
        <f t="shared" si="238"/>
        <v>No</v>
      </c>
      <c r="T1212" t="s">
        <v>14</v>
      </c>
      <c r="U1212" t="s">
        <v>167</v>
      </c>
      <c r="V1212" t="str">
        <f t="shared" si="239"/>
        <v>Intersection</v>
      </c>
      <c r="W1212" t="s">
        <v>817</v>
      </c>
      <c r="X1212">
        <v>42.381717999999999</v>
      </c>
      <c r="Y1212">
        <v>-71.119737999999998</v>
      </c>
      <c r="Z1212" t="s">
        <v>818</v>
      </c>
    </row>
    <row r="1213" spans="1:26">
      <c r="A1213">
        <v>24946</v>
      </c>
      <c r="B1213" s="1">
        <v>40469.61109953704</v>
      </c>
      <c r="C1213" s="1">
        <f t="shared" si="228"/>
        <v>40179</v>
      </c>
      <c r="D1213" s="4">
        <f t="shared" si="229"/>
        <v>0.79722222222222228</v>
      </c>
      <c r="E1213" s="3">
        <f t="shared" si="230"/>
        <v>2010</v>
      </c>
      <c r="F1213" s="3">
        <f t="shared" si="231"/>
        <v>10</v>
      </c>
      <c r="G1213" s="3">
        <f t="shared" si="232"/>
        <v>18</v>
      </c>
      <c r="H1213" s="3">
        <f t="shared" si="233"/>
        <v>14</v>
      </c>
      <c r="I1213" s="3">
        <f t="shared" si="234"/>
        <v>39</v>
      </c>
      <c r="J1213" s="3">
        <f t="shared" si="235"/>
        <v>2</v>
      </c>
      <c r="K1213" s="3" t="str">
        <f>IF(AND(D1213&gt;='Season Lookup'!$D$15,D1213&lt;'Season Lookup'!$D$16),"Spring",IF(AND(D1213&gt;='Season Lookup'!$D$16,D1213&lt;'Season Lookup'!$D$17),"Summer",IF(AND(D1213&gt;='Season Lookup'!$D$17,D1213&lt;'Season Lookup'!$D$18),"Fall",IF(OR(D1213&gt;='Season Lookup'!$D$18,D1213&lt;'Season Lookup'!$D$15),"Winter"))))</f>
        <v>Fall</v>
      </c>
      <c r="L1213" s="3" t="str">
        <f>VLOOKUP(F1213,'Season Lookup'!$A$1:$B$13,2,0)</f>
        <v>Fall</v>
      </c>
      <c r="M1213" t="s">
        <v>56</v>
      </c>
      <c r="N1213" t="s">
        <v>13</v>
      </c>
      <c r="O1213" t="s">
        <v>13</v>
      </c>
      <c r="P1213" t="str">
        <f t="shared" si="236"/>
        <v>Yes</v>
      </c>
      <c r="Q1213" t="str">
        <f t="shared" si="237"/>
        <v>No</v>
      </c>
      <c r="R1213" t="str">
        <f t="shared" si="238"/>
        <v>No</v>
      </c>
      <c r="T1213" t="s">
        <v>252</v>
      </c>
      <c r="U1213" t="s">
        <v>186</v>
      </c>
      <c r="V1213" t="str">
        <f t="shared" si="239"/>
        <v>Intersection</v>
      </c>
      <c r="W1213" t="s">
        <v>1880</v>
      </c>
      <c r="X1213">
        <v>42.383833000000003</v>
      </c>
      <c r="Y1213">
        <v>-71.134089000000003</v>
      </c>
      <c r="Z1213" t="s">
        <v>1881</v>
      </c>
    </row>
    <row r="1214" spans="1:26">
      <c r="A1214">
        <v>24948</v>
      </c>
      <c r="B1214" s="1">
        <v>40469.672222222223</v>
      </c>
      <c r="C1214" s="1">
        <f t="shared" si="228"/>
        <v>40179</v>
      </c>
      <c r="D1214" s="4">
        <f t="shared" si="229"/>
        <v>0.79722222222222228</v>
      </c>
      <c r="E1214" s="3">
        <f t="shared" si="230"/>
        <v>2010</v>
      </c>
      <c r="F1214" s="3">
        <f t="shared" si="231"/>
        <v>10</v>
      </c>
      <c r="G1214" s="3">
        <f t="shared" si="232"/>
        <v>18</v>
      </c>
      <c r="H1214" s="3">
        <f t="shared" si="233"/>
        <v>16</v>
      </c>
      <c r="I1214" s="3">
        <f t="shared" si="234"/>
        <v>8</v>
      </c>
      <c r="J1214" s="3">
        <f t="shared" si="235"/>
        <v>2</v>
      </c>
      <c r="K1214" s="3" t="str">
        <f>IF(AND(D1214&gt;='Season Lookup'!$D$15,D1214&lt;'Season Lookup'!$D$16),"Spring",IF(AND(D1214&gt;='Season Lookup'!$D$16,D1214&lt;'Season Lookup'!$D$17),"Summer",IF(AND(D1214&gt;='Season Lookup'!$D$17,D1214&lt;'Season Lookup'!$D$18),"Fall",IF(OR(D1214&gt;='Season Lookup'!$D$18,D1214&lt;'Season Lookup'!$D$15),"Winter"))))</f>
        <v>Fall</v>
      </c>
      <c r="L1214" s="3" t="str">
        <f>VLOOKUP(F1214,'Season Lookup'!$A$1:$B$13,2,0)</f>
        <v>Fall</v>
      </c>
      <c r="M1214" t="s">
        <v>56</v>
      </c>
      <c r="N1214" t="s">
        <v>13</v>
      </c>
      <c r="O1214" t="s">
        <v>152</v>
      </c>
      <c r="P1214" t="str">
        <f t="shared" si="236"/>
        <v>Yes</v>
      </c>
      <c r="Q1214" t="str">
        <f t="shared" si="237"/>
        <v>No</v>
      </c>
      <c r="R1214" t="str">
        <f t="shared" si="238"/>
        <v>Yes</v>
      </c>
      <c r="T1214" t="s">
        <v>15</v>
      </c>
      <c r="U1214" t="s">
        <v>864</v>
      </c>
      <c r="V1214" t="str">
        <f t="shared" si="239"/>
        <v>Intersection</v>
      </c>
      <c r="W1214" t="s">
        <v>1584</v>
      </c>
      <c r="X1214">
        <v>42.393382000000003</v>
      </c>
      <c r="Y1214">
        <v>-71.131032000000005</v>
      </c>
      <c r="Z1214" t="s">
        <v>1585</v>
      </c>
    </row>
    <row r="1215" spans="1:26">
      <c r="A1215">
        <v>24949</v>
      </c>
      <c r="B1215" s="1">
        <v>40469.694444444445</v>
      </c>
      <c r="C1215" s="1">
        <f t="shared" si="228"/>
        <v>40179</v>
      </c>
      <c r="D1215" s="4">
        <f t="shared" si="229"/>
        <v>0.79722222222222228</v>
      </c>
      <c r="E1215" s="3">
        <f t="shared" si="230"/>
        <v>2010</v>
      </c>
      <c r="F1215" s="3">
        <f t="shared" si="231"/>
        <v>10</v>
      </c>
      <c r="G1215" s="3">
        <f t="shared" si="232"/>
        <v>18</v>
      </c>
      <c r="H1215" s="3">
        <f t="shared" si="233"/>
        <v>16</v>
      </c>
      <c r="I1215" s="3">
        <f t="shared" si="234"/>
        <v>40</v>
      </c>
      <c r="J1215" s="3">
        <f t="shared" si="235"/>
        <v>2</v>
      </c>
      <c r="K1215" s="3" t="str">
        <f>IF(AND(D1215&gt;='Season Lookup'!$D$15,D1215&lt;'Season Lookup'!$D$16),"Spring",IF(AND(D1215&gt;='Season Lookup'!$D$16,D1215&lt;'Season Lookup'!$D$17),"Summer",IF(AND(D1215&gt;='Season Lookup'!$D$17,D1215&lt;'Season Lookup'!$D$18),"Fall",IF(OR(D1215&gt;='Season Lookup'!$D$18,D1215&lt;'Season Lookup'!$D$15),"Winter"))))</f>
        <v>Fall</v>
      </c>
      <c r="L1215" s="3" t="str">
        <f>VLOOKUP(F1215,'Season Lookup'!$A$1:$B$13,2,0)</f>
        <v>Fall</v>
      </c>
      <c r="M1215" t="s">
        <v>56</v>
      </c>
      <c r="N1215" t="s">
        <v>13</v>
      </c>
      <c r="O1215" t="s">
        <v>1085</v>
      </c>
      <c r="P1215" t="str">
        <f t="shared" si="236"/>
        <v>Yes</v>
      </c>
      <c r="Q1215" t="str">
        <f t="shared" si="237"/>
        <v>No</v>
      </c>
      <c r="R1215" t="str">
        <f t="shared" si="238"/>
        <v>No</v>
      </c>
      <c r="T1215" t="s">
        <v>19</v>
      </c>
      <c r="U1215" t="s">
        <v>101</v>
      </c>
      <c r="V1215" t="str">
        <f t="shared" si="239"/>
        <v>Intersection</v>
      </c>
      <c r="W1215" t="s">
        <v>438</v>
      </c>
      <c r="X1215">
        <v>42.372911999999999</v>
      </c>
      <c r="Y1215">
        <v>-71.094511999999995</v>
      </c>
      <c r="Z1215" t="s">
        <v>207</v>
      </c>
    </row>
    <row r="1216" spans="1:26">
      <c r="A1216">
        <v>24954</v>
      </c>
      <c r="B1216" s="1">
        <v>40469.354155092595</v>
      </c>
      <c r="C1216" s="1">
        <f t="shared" si="228"/>
        <v>40179</v>
      </c>
      <c r="D1216" s="4">
        <f t="shared" si="229"/>
        <v>0.79722222222222228</v>
      </c>
      <c r="E1216" s="3">
        <f t="shared" si="230"/>
        <v>2010</v>
      </c>
      <c r="F1216" s="3">
        <f t="shared" si="231"/>
        <v>10</v>
      </c>
      <c r="G1216" s="3">
        <f t="shared" si="232"/>
        <v>18</v>
      </c>
      <c r="H1216" s="3">
        <f t="shared" si="233"/>
        <v>8</v>
      </c>
      <c r="I1216" s="3">
        <f t="shared" si="234"/>
        <v>29</v>
      </c>
      <c r="J1216" s="3">
        <f t="shared" si="235"/>
        <v>2</v>
      </c>
      <c r="K1216" s="3" t="str">
        <f>IF(AND(D1216&gt;='Season Lookup'!$D$15,D1216&lt;'Season Lookup'!$D$16),"Spring",IF(AND(D1216&gt;='Season Lookup'!$D$16,D1216&lt;'Season Lookup'!$D$17),"Summer",IF(AND(D1216&gt;='Season Lookup'!$D$17,D1216&lt;'Season Lookup'!$D$18),"Fall",IF(OR(D1216&gt;='Season Lookup'!$D$18,D1216&lt;'Season Lookup'!$D$15),"Winter"))))</f>
        <v>Fall</v>
      </c>
      <c r="L1216" s="3" t="str">
        <f>VLOOKUP(F1216,'Season Lookup'!$A$1:$B$13,2,0)</f>
        <v>Fall</v>
      </c>
      <c r="M1216" t="s">
        <v>56</v>
      </c>
      <c r="N1216" t="s">
        <v>13</v>
      </c>
      <c r="O1216" t="s">
        <v>35</v>
      </c>
      <c r="P1216" t="str">
        <f t="shared" si="236"/>
        <v>Yes</v>
      </c>
      <c r="Q1216" t="str">
        <f t="shared" si="237"/>
        <v>No</v>
      </c>
      <c r="R1216" t="str">
        <f t="shared" si="238"/>
        <v>No</v>
      </c>
      <c r="T1216" t="s">
        <v>2060</v>
      </c>
      <c r="U1216" t="s">
        <v>2077</v>
      </c>
      <c r="V1216" t="str">
        <f t="shared" si="239"/>
        <v>Intersection</v>
      </c>
      <c r="W1216" t="s">
        <v>2078</v>
      </c>
      <c r="X1216">
        <v>42.397241000000001</v>
      </c>
      <c r="Y1216">
        <v>-71.131563999999997</v>
      </c>
      <c r="Z1216" t="s">
        <v>2079</v>
      </c>
    </row>
    <row r="1217" spans="1:26">
      <c r="A1217">
        <v>24955</v>
      </c>
      <c r="B1217" s="1">
        <v>40469.375</v>
      </c>
      <c r="C1217" s="1">
        <f t="shared" si="228"/>
        <v>40179</v>
      </c>
      <c r="D1217" s="4">
        <f t="shared" si="229"/>
        <v>0.79722222222222228</v>
      </c>
      <c r="E1217" s="3">
        <f t="shared" si="230"/>
        <v>2010</v>
      </c>
      <c r="F1217" s="3">
        <f t="shared" si="231"/>
        <v>10</v>
      </c>
      <c r="G1217" s="3">
        <f t="shared" si="232"/>
        <v>18</v>
      </c>
      <c r="H1217" s="3">
        <f t="shared" si="233"/>
        <v>9</v>
      </c>
      <c r="I1217" s="3">
        <f t="shared" si="234"/>
        <v>0</v>
      </c>
      <c r="J1217" s="3">
        <f t="shared" si="235"/>
        <v>2</v>
      </c>
      <c r="K1217" s="3" t="str">
        <f>IF(AND(D1217&gt;='Season Lookup'!$D$15,D1217&lt;'Season Lookup'!$D$16),"Spring",IF(AND(D1217&gt;='Season Lookup'!$D$16,D1217&lt;'Season Lookup'!$D$17),"Summer",IF(AND(D1217&gt;='Season Lookup'!$D$17,D1217&lt;'Season Lookup'!$D$18),"Fall",IF(OR(D1217&gt;='Season Lookup'!$D$18,D1217&lt;'Season Lookup'!$D$15),"Winter"))))</f>
        <v>Fall</v>
      </c>
      <c r="L1217" s="3" t="str">
        <f>VLOOKUP(F1217,'Season Lookup'!$A$1:$B$13,2,0)</f>
        <v>Fall</v>
      </c>
      <c r="M1217" t="s">
        <v>56</v>
      </c>
      <c r="N1217" t="s">
        <v>13</v>
      </c>
      <c r="O1217" t="s">
        <v>23</v>
      </c>
      <c r="P1217" t="str">
        <f t="shared" si="236"/>
        <v>Yes</v>
      </c>
      <c r="Q1217" t="str">
        <f t="shared" si="237"/>
        <v>No</v>
      </c>
      <c r="R1217" t="str">
        <f t="shared" si="238"/>
        <v>No</v>
      </c>
      <c r="S1217">
        <v>150</v>
      </c>
      <c r="T1217" t="s">
        <v>1752</v>
      </c>
      <c r="U1217" t="s">
        <v>170</v>
      </c>
      <c r="V1217" t="str">
        <f t="shared" si="239"/>
        <v>Non Intersection</v>
      </c>
      <c r="W1217" t="s">
        <v>2080</v>
      </c>
      <c r="X1217">
        <v>42.394610999999998</v>
      </c>
      <c r="Y1217">
        <v>-71.145949999999999</v>
      </c>
      <c r="Z1217" t="s">
        <v>2081</v>
      </c>
    </row>
    <row r="1218" spans="1:26">
      <c r="A1218">
        <v>24956</v>
      </c>
      <c r="B1218" s="1">
        <v>40469.402777777781</v>
      </c>
      <c r="C1218" s="1">
        <f t="shared" si="228"/>
        <v>40179</v>
      </c>
      <c r="D1218" s="4">
        <f t="shared" si="229"/>
        <v>0.79722222222222228</v>
      </c>
      <c r="E1218" s="3">
        <f t="shared" si="230"/>
        <v>2010</v>
      </c>
      <c r="F1218" s="3">
        <f t="shared" si="231"/>
        <v>10</v>
      </c>
      <c r="G1218" s="3">
        <f t="shared" si="232"/>
        <v>18</v>
      </c>
      <c r="H1218" s="3">
        <f t="shared" si="233"/>
        <v>9</v>
      </c>
      <c r="I1218" s="3">
        <f t="shared" si="234"/>
        <v>40</v>
      </c>
      <c r="J1218" s="3">
        <f t="shared" si="235"/>
        <v>2</v>
      </c>
      <c r="K1218" s="3" t="str">
        <f>IF(AND(D1218&gt;='Season Lookup'!$D$15,D1218&lt;'Season Lookup'!$D$16),"Spring",IF(AND(D1218&gt;='Season Lookup'!$D$16,D1218&lt;'Season Lookup'!$D$17),"Summer",IF(AND(D1218&gt;='Season Lookup'!$D$17,D1218&lt;'Season Lookup'!$D$18),"Fall",IF(OR(D1218&gt;='Season Lookup'!$D$18,D1218&lt;'Season Lookup'!$D$15),"Winter"))))</f>
        <v>Fall</v>
      </c>
      <c r="L1218" s="3" t="str">
        <f>VLOOKUP(F1218,'Season Lookup'!$A$1:$B$13,2,0)</f>
        <v>Fall</v>
      </c>
      <c r="M1218" t="s">
        <v>56</v>
      </c>
      <c r="N1218" t="s">
        <v>13</v>
      </c>
      <c r="O1218" t="s">
        <v>13</v>
      </c>
      <c r="P1218" t="str">
        <f t="shared" si="236"/>
        <v>Yes</v>
      </c>
      <c r="Q1218" t="str">
        <f t="shared" si="237"/>
        <v>No</v>
      </c>
      <c r="R1218" t="str">
        <f t="shared" si="238"/>
        <v>No</v>
      </c>
      <c r="T1218" t="s">
        <v>252</v>
      </c>
      <c r="U1218" t="s">
        <v>2082</v>
      </c>
      <c r="V1218" t="str">
        <f t="shared" si="239"/>
        <v>Intersection</v>
      </c>
      <c r="W1218" t="s">
        <v>2083</v>
      </c>
      <c r="X1218">
        <v>42.382843000000001</v>
      </c>
      <c r="Y1218">
        <v>-71.135188999999997</v>
      </c>
      <c r="Z1218" t="s">
        <v>2084</v>
      </c>
    </row>
    <row r="1219" spans="1:26">
      <c r="A1219">
        <v>24952</v>
      </c>
      <c r="B1219" s="1">
        <v>40470.493043981478</v>
      </c>
      <c r="C1219" s="1">
        <f t="shared" si="228"/>
        <v>40179</v>
      </c>
      <c r="D1219" s="4">
        <f t="shared" si="229"/>
        <v>0.8</v>
      </c>
      <c r="E1219" s="3">
        <f t="shared" si="230"/>
        <v>2010</v>
      </c>
      <c r="F1219" s="3">
        <f t="shared" si="231"/>
        <v>10</v>
      </c>
      <c r="G1219" s="3">
        <f t="shared" si="232"/>
        <v>19</v>
      </c>
      <c r="H1219" s="3">
        <f t="shared" si="233"/>
        <v>11</v>
      </c>
      <c r="I1219" s="3">
        <f t="shared" si="234"/>
        <v>49</v>
      </c>
      <c r="J1219" s="3">
        <f t="shared" si="235"/>
        <v>3</v>
      </c>
      <c r="K1219" s="3" t="str">
        <f>IF(AND(D1219&gt;='Season Lookup'!$D$15,D1219&lt;'Season Lookup'!$D$16),"Spring",IF(AND(D1219&gt;='Season Lookup'!$D$16,D1219&lt;'Season Lookup'!$D$17),"Summer",IF(AND(D1219&gt;='Season Lookup'!$D$17,D1219&lt;'Season Lookup'!$D$18),"Fall",IF(OR(D1219&gt;='Season Lookup'!$D$18,D1219&lt;'Season Lookup'!$D$15),"Winter"))))</f>
        <v>Fall</v>
      </c>
      <c r="L1219" s="3" t="str">
        <f>VLOOKUP(F1219,'Season Lookup'!$A$1:$B$13,2,0)</f>
        <v>Fall</v>
      </c>
      <c r="M1219" t="s">
        <v>73</v>
      </c>
      <c r="N1219" t="s">
        <v>13</v>
      </c>
      <c r="O1219" t="s">
        <v>13</v>
      </c>
      <c r="P1219" t="str">
        <f t="shared" si="236"/>
        <v>Yes</v>
      </c>
      <c r="Q1219" t="str">
        <f t="shared" si="237"/>
        <v>No</v>
      </c>
      <c r="R1219" t="str">
        <f t="shared" si="238"/>
        <v>No</v>
      </c>
      <c r="T1219" t="s">
        <v>209</v>
      </c>
      <c r="U1219" t="s">
        <v>760</v>
      </c>
      <c r="V1219" t="str">
        <f t="shared" si="239"/>
        <v>Intersection</v>
      </c>
      <c r="W1219" t="s">
        <v>1532</v>
      </c>
      <c r="X1219">
        <v>42.366591999999997</v>
      </c>
      <c r="Y1219">
        <v>-71.088200000000001</v>
      </c>
      <c r="Z1219" t="s">
        <v>762</v>
      </c>
    </row>
    <row r="1220" spans="1:26">
      <c r="A1220">
        <v>24957</v>
      </c>
      <c r="B1220" s="1">
        <v>40470.61109953704</v>
      </c>
      <c r="C1220" s="1">
        <f t="shared" si="228"/>
        <v>40179</v>
      </c>
      <c r="D1220" s="4">
        <f t="shared" si="229"/>
        <v>0.8</v>
      </c>
      <c r="E1220" s="3">
        <f t="shared" si="230"/>
        <v>2010</v>
      </c>
      <c r="F1220" s="3">
        <f t="shared" si="231"/>
        <v>10</v>
      </c>
      <c r="G1220" s="3">
        <f t="shared" si="232"/>
        <v>19</v>
      </c>
      <c r="H1220" s="3">
        <f t="shared" si="233"/>
        <v>14</v>
      </c>
      <c r="I1220" s="3">
        <f t="shared" si="234"/>
        <v>39</v>
      </c>
      <c r="J1220" s="3">
        <f t="shared" si="235"/>
        <v>3</v>
      </c>
      <c r="K1220" s="3" t="str">
        <f>IF(AND(D1220&gt;='Season Lookup'!$D$15,D1220&lt;'Season Lookup'!$D$16),"Spring",IF(AND(D1220&gt;='Season Lookup'!$D$16,D1220&lt;'Season Lookup'!$D$17),"Summer",IF(AND(D1220&gt;='Season Lookup'!$D$17,D1220&lt;'Season Lookup'!$D$18),"Fall",IF(OR(D1220&gt;='Season Lookup'!$D$18,D1220&lt;'Season Lookup'!$D$15),"Winter"))))</f>
        <v>Fall</v>
      </c>
      <c r="L1220" s="3" t="str">
        <f>VLOOKUP(F1220,'Season Lookup'!$A$1:$B$13,2,0)</f>
        <v>Fall</v>
      </c>
      <c r="M1220" t="s">
        <v>73</v>
      </c>
      <c r="N1220" t="s">
        <v>13</v>
      </c>
      <c r="O1220" t="s">
        <v>23</v>
      </c>
      <c r="P1220" t="str">
        <f t="shared" si="236"/>
        <v>Yes</v>
      </c>
      <c r="Q1220" t="str">
        <f t="shared" si="237"/>
        <v>No</v>
      </c>
      <c r="R1220" t="str">
        <f t="shared" si="238"/>
        <v>No</v>
      </c>
      <c r="T1220" t="s">
        <v>203</v>
      </c>
      <c r="V1220" t="str">
        <f t="shared" si="239"/>
        <v>Intersection</v>
      </c>
      <c r="W1220" t="s">
        <v>2085</v>
      </c>
      <c r="X1220">
        <v>0</v>
      </c>
      <c r="Y1220">
        <v>0</v>
      </c>
      <c r="Z1220" t="s">
        <v>81</v>
      </c>
    </row>
    <row r="1221" spans="1:26">
      <c r="A1221">
        <v>24958</v>
      </c>
      <c r="B1221" s="1">
        <v>40470.625</v>
      </c>
      <c r="C1221" s="1">
        <f t="shared" si="228"/>
        <v>40179</v>
      </c>
      <c r="D1221" s="4">
        <f t="shared" si="229"/>
        <v>0.8</v>
      </c>
      <c r="E1221" s="3">
        <f t="shared" si="230"/>
        <v>2010</v>
      </c>
      <c r="F1221" s="3">
        <f t="shared" si="231"/>
        <v>10</v>
      </c>
      <c r="G1221" s="3">
        <f t="shared" si="232"/>
        <v>19</v>
      </c>
      <c r="H1221" s="3">
        <f t="shared" si="233"/>
        <v>15</v>
      </c>
      <c r="I1221" s="3">
        <f t="shared" si="234"/>
        <v>0</v>
      </c>
      <c r="J1221" s="3">
        <f t="shared" si="235"/>
        <v>3</v>
      </c>
      <c r="K1221" s="3" t="str">
        <f>IF(AND(D1221&gt;='Season Lookup'!$D$15,D1221&lt;'Season Lookup'!$D$16),"Spring",IF(AND(D1221&gt;='Season Lookup'!$D$16,D1221&lt;'Season Lookup'!$D$17),"Summer",IF(AND(D1221&gt;='Season Lookup'!$D$17,D1221&lt;'Season Lookup'!$D$18),"Fall",IF(OR(D1221&gt;='Season Lookup'!$D$18,D1221&lt;'Season Lookup'!$D$15),"Winter"))))</f>
        <v>Fall</v>
      </c>
      <c r="L1221" s="3" t="str">
        <f>VLOOKUP(F1221,'Season Lookup'!$A$1:$B$13,2,0)</f>
        <v>Fall</v>
      </c>
      <c r="M1221" t="s">
        <v>73</v>
      </c>
      <c r="N1221" t="s">
        <v>13</v>
      </c>
      <c r="O1221" t="s">
        <v>13</v>
      </c>
      <c r="P1221" t="str">
        <f t="shared" si="236"/>
        <v>Yes</v>
      </c>
      <c r="Q1221" t="str">
        <f t="shared" si="237"/>
        <v>No</v>
      </c>
      <c r="R1221" t="str">
        <f t="shared" si="238"/>
        <v>No</v>
      </c>
      <c r="S1221">
        <v>235</v>
      </c>
      <c r="T1221" t="s">
        <v>142</v>
      </c>
      <c r="V1221" t="str">
        <f t="shared" si="239"/>
        <v>Non Intersection</v>
      </c>
      <c r="W1221" t="s">
        <v>2086</v>
      </c>
      <c r="X1221">
        <v>42.381571999999998</v>
      </c>
      <c r="Y1221">
        <v>-71.133247999999995</v>
      </c>
      <c r="Z1221" t="s">
        <v>2087</v>
      </c>
    </row>
    <row r="1222" spans="1:26">
      <c r="A1222">
        <v>24959</v>
      </c>
      <c r="B1222" s="1">
        <v>40471.340277777781</v>
      </c>
      <c r="C1222" s="1">
        <f t="shared" si="228"/>
        <v>40179</v>
      </c>
      <c r="D1222" s="4">
        <f t="shared" si="229"/>
        <v>0.80277777777777781</v>
      </c>
      <c r="E1222" s="3">
        <f t="shared" si="230"/>
        <v>2010</v>
      </c>
      <c r="F1222" s="3">
        <f t="shared" si="231"/>
        <v>10</v>
      </c>
      <c r="G1222" s="3">
        <f t="shared" si="232"/>
        <v>20</v>
      </c>
      <c r="H1222" s="3">
        <f t="shared" si="233"/>
        <v>8</v>
      </c>
      <c r="I1222" s="3">
        <f t="shared" si="234"/>
        <v>10</v>
      </c>
      <c r="J1222" s="3">
        <f t="shared" si="235"/>
        <v>4</v>
      </c>
      <c r="K1222" s="3" t="str">
        <f>IF(AND(D1222&gt;='Season Lookup'!$D$15,D1222&lt;'Season Lookup'!$D$16),"Spring",IF(AND(D1222&gt;='Season Lookup'!$D$16,D1222&lt;'Season Lookup'!$D$17),"Summer",IF(AND(D1222&gt;='Season Lookup'!$D$17,D1222&lt;'Season Lookup'!$D$18),"Fall",IF(OR(D1222&gt;='Season Lookup'!$D$18,D1222&lt;'Season Lookup'!$D$15),"Winter"))))</f>
        <v>Fall</v>
      </c>
      <c r="L1222" s="3" t="str">
        <f>VLOOKUP(F1222,'Season Lookup'!$A$1:$B$13,2,0)</f>
        <v>Fall</v>
      </c>
      <c r="M1222" t="s">
        <v>82</v>
      </c>
      <c r="N1222" t="s">
        <v>13</v>
      </c>
      <c r="O1222" t="s">
        <v>36</v>
      </c>
      <c r="P1222" t="str">
        <f t="shared" si="236"/>
        <v>Yes</v>
      </c>
      <c r="Q1222" t="str">
        <f t="shared" si="237"/>
        <v>No</v>
      </c>
      <c r="R1222" t="str">
        <f t="shared" si="238"/>
        <v>No</v>
      </c>
      <c r="V1222" t="str">
        <f t="shared" si="239"/>
        <v>Intersection</v>
      </c>
      <c r="W1222" t="s">
        <v>717</v>
      </c>
      <c r="X1222">
        <v>0</v>
      </c>
      <c r="Y1222">
        <v>0</v>
      </c>
      <c r="Z1222" t="s">
        <v>81</v>
      </c>
    </row>
    <row r="1223" spans="1:26">
      <c r="A1223">
        <v>24960</v>
      </c>
      <c r="B1223" s="1">
        <v>40471.340277777781</v>
      </c>
      <c r="C1223" s="1">
        <f t="shared" ref="C1223:C1284" si="240">EOMONTH(B1223,MONTH(B1223)*-1)+1</f>
        <v>40179</v>
      </c>
      <c r="D1223" s="4">
        <f t="shared" ref="D1223:D1284" si="241">YEARFRAC(C1223,B1223)</f>
        <v>0.80277777777777781</v>
      </c>
      <c r="E1223" s="3">
        <f t="shared" ref="E1223:E1284" si="242">YEAR(B1223)</f>
        <v>2010</v>
      </c>
      <c r="F1223" s="3">
        <f t="shared" ref="F1223:F1284" si="243">MONTH(B1223)</f>
        <v>10</v>
      </c>
      <c r="G1223" s="3">
        <f t="shared" ref="G1223:G1284" si="244">DAY(B1223)</f>
        <v>20</v>
      </c>
      <c r="H1223" s="3">
        <f t="shared" ref="H1223:H1284" si="245">HOUR(B1223)</f>
        <v>8</v>
      </c>
      <c r="I1223" s="3">
        <f t="shared" ref="I1223:I1284" si="246">MINUTE(B1223)</f>
        <v>10</v>
      </c>
      <c r="J1223" s="3">
        <f t="shared" ref="J1223:J1284" si="247">WEEKDAY(B1223,1)</f>
        <v>4</v>
      </c>
      <c r="K1223" s="3" t="str">
        <f>IF(AND(D1223&gt;='Season Lookup'!$D$15,D1223&lt;'Season Lookup'!$D$16),"Spring",IF(AND(D1223&gt;='Season Lookup'!$D$16,D1223&lt;'Season Lookup'!$D$17),"Summer",IF(AND(D1223&gt;='Season Lookup'!$D$17,D1223&lt;'Season Lookup'!$D$18),"Fall",IF(OR(D1223&gt;='Season Lookup'!$D$18,D1223&lt;'Season Lookup'!$D$15),"Winter"))))</f>
        <v>Fall</v>
      </c>
      <c r="L1223" s="3" t="str">
        <f>VLOOKUP(F1223,'Season Lookup'!$A$1:$B$13,2,0)</f>
        <v>Fall</v>
      </c>
      <c r="M1223" t="s">
        <v>82</v>
      </c>
      <c r="N1223" t="s">
        <v>13</v>
      </c>
      <c r="O1223" t="s">
        <v>36</v>
      </c>
      <c r="P1223" t="str">
        <f t="shared" ref="P1223:P1284" si="248">IF(OR(N1223="Auto",O1223="Auto"),"Yes",IF(OR(N1223="Taxi",O1223="Taxi"),"Yes",IF(OR(N1223="Truck",O1223="Truck"),"Yes",IF(OR(N1223="Van",O1223="Van"),"Yes","No"))))</f>
        <v>Yes</v>
      </c>
      <c r="Q1223" t="str">
        <f t="shared" ref="Q1223:Q1284" si="249">IF(OR(N1223="Bicycle",O1223="Bicycle"),"Yes","No")</f>
        <v>No</v>
      </c>
      <c r="R1223" t="str">
        <f t="shared" ref="R1223:R1284" si="250">IF(OR(N1223="Pedestrian",O1223="Pedestrian"),"Yes","No")</f>
        <v>No</v>
      </c>
      <c r="S1223">
        <v>61</v>
      </c>
      <c r="T1223" t="s">
        <v>166</v>
      </c>
      <c r="V1223" t="str">
        <f t="shared" ref="V1223:V1284" si="251">IF(ISBLANK(S1223),"Intersection","Non Intersection")</f>
        <v>Non Intersection</v>
      </c>
      <c r="W1223" t="s">
        <v>2088</v>
      </c>
      <c r="X1223">
        <v>42.378321</v>
      </c>
      <c r="Y1223">
        <v>-71.155304000000001</v>
      </c>
      <c r="Z1223" t="s">
        <v>2089</v>
      </c>
    </row>
    <row r="1224" spans="1:26">
      <c r="A1224">
        <v>24961</v>
      </c>
      <c r="B1224" s="1">
        <v>40471.36109953704</v>
      </c>
      <c r="C1224" s="1">
        <f t="shared" si="240"/>
        <v>40179</v>
      </c>
      <c r="D1224" s="4">
        <f t="shared" si="241"/>
        <v>0.80277777777777781</v>
      </c>
      <c r="E1224" s="3">
        <f t="shared" si="242"/>
        <v>2010</v>
      </c>
      <c r="F1224" s="3">
        <f t="shared" si="243"/>
        <v>10</v>
      </c>
      <c r="G1224" s="3">
        <f t="shared" si="244"/>
        <v>20</v>
      </c>
      <c r="H1224" s="3">
        <f t="shared" si="245"/>
        <v>8</v>
      </c>
      <c r="I1224" s="3">
        <f t="shared" si="246"/>
        <v>39</v>
      </c>
      <c r="J1224" s="3">
        <f t="shared" si="247"/>
        <v>4</v>
      </c>
      <c r="K1224" s="3" t="str">
        <f>IF(AND(D1224&gt;='Season Lookup'!$D$15,D1224&lt;'Season Lookup'!$D$16),"Spring",IF(AND(D1224&gt;='Season Lookup'!$D$16,D1224&lt;'Season Lookup'!$D$17),"Summer",IF(AND(D1224&gt;='Season Lookup'!$D$17,D1224&lt;'Season Lookup'!$D$18),"Fall",IF(OR(D1224&gt;='Season Lookup'!$D$18,D1224&lt;'Season Lookup'!$D$15),"Winter"))))</f>
        <v>Fall</v>
      </c>
      <c r="L1224" s="3" t="str">
        <f>VLOOKUP(F1224,'Season Lookup'!$A$1:$B$13,2,0)</f>
        <v>Fall</v>
      </c>
      <c r="M1224" t="s">
        <v>82</v>
      </c>
      <c r="N1224" t="s">
        <v>13</v>
      </c>
      <c r="O1224" t="s">
        <v>23</v>
      </c>
      <c r="P1224" t="str">
        <f t="shared" si="248"/>
        <v>Yes</v>
      </c>
      <c r="Q1224" t="str">
        <f t="shared" si="249"/>
        <v>No</v>
      </c>
      <c r="R1224" t="str">
        <f t="shared" si="250"/>
        <v>No</v>
      </c>
      <c r="S1224">
        <v>55</v>
      </c>
      <c r="T1224" t="s">
        <v>61</v>
      </c>
      <c r="V1224" t="str">
        <f t="shared" si="251"/>
        <v>Non Intersection</v>
      </c>
      <c r="W1224" t="s">
        <v>2090</v>
      </c>
      <c r="X1224">
        <v>42.369222999999998</v>
      </c>
      <c r="Y1224">
        <v>-71.077605000000005</v>
      </c>
      <c r="Z1224" t="s">
        <v>2091</v>
      </c>
    </row>
    <row r="1225" spans="1:26">
      <c r="A1225">
        <v>24962</v>
      </c>
      <c r="B1225" s="1">
        <v>40471.746527777781</v>
      </c>
      <c r="C1225" s="1">
        <f t="shared" si="240"/>
        <v>40179</v>
      </c>
      <c r="D1225" s="4">
        <f t="shared" si="241"/>
        <v>0.80277777777777781</v>
      </c>
      <c r="E1225" s="3">
        <f t="shared" si="242"/>
        <v>2010</v>
      </c>
      <c r="F1225" s="3">
        <f t="shared" si="243"/>
        <v>10</v>
      </c>
      <c r="G1225" s="3">
        <f t="shared" si="244"/>
        <v>20</v>
      </c>
      <c r="H1225" s="3">
        <f t="shared" si="245"/>
        <v>17</v>
      </c>
      <c r="I1225" s="3">
        <f t="shared" si="246"/>
        <v>55</v>
      </c>
      <c r="J1225" s="3">
        <f t="shared" si="247"/>
        <v>4</v>
      </c>
      <c r="K1225" s="3" t="str">
        <f>IF(AND(D1225&gt;='Season Lookup'!$D$15,D1225&lt;'Season Lookup'!$D$16),"Spring",IF(AND(D1225&gt;='Season Lookup'!$D$16,D1225&lt;'Season Lookup'!$D$17),"Summer",IF(AND(D1225&gt;='Season Lookup'!$D$17,D1225&lt;'Season Lookup'!$D$18),"Fall",IF(OR(D1225&gt;='Season Lookup'!$D$18,D1225&lt;'Season Lookup'!$D$15),"Winter"))))</f>
        <v>Fall</v>
      </c>
      <c r="L1225" s="3" t="str">
        <f>VLOOKUP(F1225,'Season Lookup'!$A$1:$B$13,2,0)</f>
        <v>Fall</v>
      </c>
      <c r="M1225" t="s">
        <v>82</v>
      </c>
      <c r="N1225" t="s">
        <v>13</v>
      </c>
      <c r="O1225" t="s">
        <v>132</v>
      </c>
      <c r="P1225" t="str">
        <f t="shared" si="248"/>
        <v>Yes</v>
      </c>
      <c r="Q1225" t="str">
        <f t="shared" si="249"/>
        <v>Yes</v>
      </c>
      <c r="R1225" t="str">
        <f t="shared" si="250"/>
        <v>No</v>
      </c>
      <c r="T1225" t="s">
        <v>19</v>
      </c>
      <c r="U1225" t="s">
        <v>101</v>
      </c>
      <c r="V1225" t="str">
        <f t="shared" si="251"/>
        <v>Intersection</v>
      </c>
      <c r="W1225" t="s">
        <v>438</v>
      </c>
      <c r="X1225">
        <v>42.372911999999999</v>
      </c>
      <c r="Y1225">
        <v>-71.094511999999995</v>
      </c>
      <c r="Z1225" t="s">
        <v>207</v>
      </c>
    </row>
    <row r="1226" spans="1:26">
      <c r="A1226">
        <v>25006</v>
      </c>
      <c r="B1226" s="1">
        <v>40471.607638888891</v>
      </c>
      <c r="C1226" s="1">
        <f t="shared" si="240"/>
        <v>40179</v>
      </c>
      <c r="D1226" s="4">
        <f t="shared" si="241"/>
        <v>0.80277777777777781</v>
      </c>
      <c r="E1226" s="3">
        <f t="shared" si="242"/>
        <v>2010</v>
      </c>
      <c r="F1226" s="3">
        <f t="shared" si="243"/>
        <v>10</v>
      </c>
      <c r="G1226" s="3">
        <f t="shared" si="244"/>
        <v>20</v>
      </c>
      <c r="H1226" s="3">
        <f t="shared" si="245"/>
        <v>14</v>
      </c>
      <c r="I1226" s="3">
        <f t="shared" si="246"/>
        <v>35</v>
      </c>
      <c r="J1226" s="3">
        <f t="shared" si="247"/>
        <v>4</v>
      </c>
      <c r="K1226" s="3" t="str">
        <f>IF(AND(D1226&gt;='Season Lookup'!$D$15,D1226&lt;'Season Lookup'!$D$16),"Spring",IF(AND(D1226&gt;='Season Lookup'!$D$16,D1226&lt;'Season Lookup'!$D$17),"Summer",IF(AND(D1226&gt;='Season Lookup'!$D$17,D1226&lt;'Season Lookup'!$D$18),"Fall",IF(OR(D1226&gt;='Season Lookup'!$D$18,D1226&lt;'Season Lookup'!$D$15),"Winter"))))</f>
        <v>Fall</v>
      </c>
      <c r="L1226" s="3" t="str">
        <f>VLOOKUP(F1226,'Season Lookup'!$A$1:$B$13,2,0)</f>
        <v>Fall</v>
      </c>
      <c r="M1226" t="s">
        <v>82</v>
      </c>
      <c r="N1226" t="s">
        <v>13</v>
      </c>
      <c r="O1226" t="s">
        <v>13</v>
      </c>
      <c r="P1226" t="str">
        <f t="shared" si="248"/>
        <v>Yes</v>
      </c>
      <c r="Q1226" t="str">
        <f t="shared" si="249"/>
        <v>No</v>
      </c>
      <c r="R1226" t="str">
        <f t="shared" si="250"/>
        <v>No</v>
      </c>
      <c r="S1226">
        <v>799</v>
      </c>
      <c r="T1226" t="s">
        <v>186</v>
      </c>
      <c r="V1226" t="str">
        <f t="shared" si="251"/>
        <v>Non Intersection</v>
      </c>
      <c r="W1226" t="s">
        <v>482</v>
      </c>
      <c r="X1226">
        <v>42.391447999999997</v>
      </c>
      <c r="Y1226">
        <v>-71.155467000000002</v>
      </c>
      <c r="Z1226" t="s">
        <v>483</v>
      </c>
    </row>
    <row r="1227" spans="1:26">
      <c r="A1227">
        <v>24963</v>
      </c>
      <c r="B1227" s="1">
        <v>40472.490960648145</v>
      </c>
      <c r="C1227" s="1">
        <f t="shared" si="240"/>
        <v>40179</v>
      </c>
      <c r="D1227" s="4">
        <f t="shared" si="241"/>
        <v>0.80555555555555558</v>
      </c>
      <c r="E1227" s="3">
        <f t="shared" si="242"/>
        <v>2010</v>
      </c>
      <c r="F1227" s="3">
        <f t="shared" si="243"/>
        <v>10</v>
      </c>
      <c r="G1227" s="3">
        <f t="shared" si="244"/>
        <v>21</v>
      </c>
      <c r="H1227" s="3">
        <f t="shared" si="245"/>
        <v>11</v>
      </c>
      <c r="I1227" s="3">
        <f t="shared" si="246"/>
        <v>46</v>
      </c>
      <c r="J1227" s="3">
        <f t="shared" si="247"/>
        <v>5</v>
      </c>
      <c r="K1227" s="3" t="str">
        <f>IF(AND(D1227&gt;='Season Lookup'!$D$15,D1227&lt;'Season Lookup'!$D$16),"Spring",IF(AND(D1227&gt;='Season Lookup'!$D$16,D1227&lt;'Season Lookup'!$D$17),"Summer",IF(AND(D1227&gt;='Season Lookup'!$D$17,D1227&lt;'Season Lookup'!$D$18),"Fall",IF(OR(D1227&gt;='Season Lookup'!$D$18,D1227&lt;'Season Lookup'!$D$15),"Winter"))))</f>
        <v>Fall</v>
      </c>
      <c r="L1227" s="3" t="str">
        <f>VLOOKUP(F1227,'Season Lookup'!$A$1:$B$13,2,0)</f>
        <v>Fall</v>
      </c>
      <c r="M1227" t="s">
        <v>78</v>
      </c>
      <c r="N1227" t="s">
        <v>13</v>
      </c>
      <c r="O1227" t="s">
        <v>132</v>
      </c>
      <c r="P1227" t="str">
        <f t="shared" si="248"/>
        <v>Yes</v>
      </c>
      <c r="Q1227" t="str">
        <f t="shared" si="249"/>
        <v>Yes</v>
      </c>
      <c r="R1227" t="str">
        <f t="shared" si="250"/>
        <v>No</v>
      </c>
      <c r="T1227" t="s">
        <v>14</v>
      </c>
      <c r="U1227" t="s">
        <v>1182</v>
      </c>
      <c r="V1227" t="str">
        <f t="shared" si="251"/>
        <v>Intersection</v>
      </c>
      <c r="W1227" t="s">
        <v>1240</v>
      </c>
      <c r="X1227">
        <v>42.358187999999998</v>
      </c>
      <c r="Y1227">
        <v>-71.093089000000006</v>
      </c>
      <c r="Z1227" t="s">
        <v>1241</v>
      </c>
    </row>
    <row r="1228" spans="1:26">
      <c r="A1228">
        <v>24964</v>
      </c>
      <c r="B1228" s="1">
        <v>40472.684027777781</v>
      </c>
      <c r="C1228" s="1">
        <f t="shared" si="240"/>
        <v>40179</v>
      </c>
      <c r="D1228" s="4">
        <f t="shared" si="241"/>
        <v>0.80555555555555558</v>
      </c>
      <c r="E1228" s="3">
        <f t="shared" si="242"/>
        <v>2010</v>
      </c>
      <c r="F1228" s="3">
        <f t="shared" si="243"/>
        <v>10</v>
      </c>
      <c r="G1228" s="3">
        <f t="shared" si="244"/>
        <v>21</v>
      </c>
      <c r="H1228" s="3">
        <f t="shared" si="245"/>
        <v>16</v>
      </c>
      <c r="I1228" s="3">
        <f t="shared" si="246"/>
        <v>25</v>
      </c>
      <c r="J1228" s="3">
        <f t="shared" si="247"/>
        <v>5</v>
      </c>
      <c r="K1228" s="3" t="str">
        <f>IF(AND(D1228&gt;='Season Lookup'!$D$15,D1228&lt;'Season Lookup'!$D$16),"Spring",IF(AND(D1228&gt;='Season Lookup'!$D$16,D1228&lt;'Season Lookup'!$D$17),"Summer",IF(AND(D1228&gt;='Season Lookup'!$D$17,D1228&lt;'Season Lookup'!$D$18),"Fall",IF(OR(D1228&gt;='Season Lookup'!$D$18,D1228&lt;'Season Lookup'!$D$15),"Winter"))))</f>
        <v>Fall</v>
      </c>
      <c r="L1228" s="3" t="str">
        <f>VLOOKUP(F1228,'Season Lookup'!$A$1:$B$13,2,0)</f>
        <v>Fall</v>
      </c>
      <c r="M1228" t="s">
        <v>78</v>
      </c>
      <c r="N1228" t="s">
        <v>13</v>
      </c>
      <c r="O1228" t="s">
        <v>23</v>
      </c>
      <c r="P1228" t="str">
        <f t="shared" si="248"/>
        <v>Yes</v>
      </c>
      <c r="Q1228" t="str">
        <f t="shared" si="249"/>
        <v>No</v>
      </c>
      <c r="R1228" t="str">
        <f t="shared" si="250"/>
        <v>No</v>
      </c>
      <c r="S1228">
        <v>51</v>
      </c>
      <c r="T1228" t="s">
        <v>202</v>
      </c>
      <c r="V1228" t="str">
        <f t="shared" si="251"/>
        <v>Non Intersection</v>
      </c>
      <c r="W1228" t="s">
        <v>2092</v>
      </c>
      <c r="X1228">
        <v>42.361550000000001</v>
      </c>
      <c r="Y1228">
        <v>-71.092404000000002</v>
      </c>
      <c r="Z1228" t="s">
        <v>2093</v>
      </c>
    </row>
    <row r="1229" spans="1:26">
      <c r="A1229">
        <v>24965</v>
      </c>
      <c r="B1229" s="1">
        <v>40472.805543981478</v>
      </c>
      <c r="C1229" s="1">
        <f t="shared" si="240"/>
        <v>40179</v>
      </c>
      <c r="D1229" s="4">
        <f t="shared" si="241"/>
        <v>0.80555555555555558</v>
      </c>
      <c r="E1229" s="3">
        <f t="shared" si="242"/>
        <v>2010</v>
      </c>
      <c r="F1229" s="3">
        <f t="shared" si="243"/>
        <v>10</v>
      </c>
      <c r="G1229" s="3">
        <f t="shared" si="244"/>
        <v>21</v>
      </c>
      <c r="H1229" s="3">
        <f t="shared" si="245"/>
        <v>19</v>
      </c>
      <c r="I1229" s="3">
        <f t="shared" si="246"/>
        <v>19</v>
      </c>
      <c r="J1229" s="3">
        <f t="shared" si="247"/>
        <v>5</v>
      </c>
      <c r="K1229" s="3" t="str">
        <f>IF(AND(D1229&gt;='Season Lookup'!$D$15,D1229&lt;'Season Lookup'!$D$16),"Spring",IF(AND(D1229&gt;='Season Lookup'!$D$16,D1229&lt;'Season Lookup'!$D$17),"Summer",IF(AND(D1229&gt;='Season Lookup'!$D$17,D1229&lt;'Season Lookup'!$D$18),"Fall",IF(OR(D1229&gt;='Season Lookup'!$D$18,D1229&lt;'Season Lookup'!$D$15),"Winter"))))</f>
        <v>Fall</v>
      </c>
      <c r="L1229" s="3" t="str">
        <f>VLOOKUP(F1229,'Season Lookup'!$A$1:$B$13,2,0)</f>
        <v>Fall</v>
      </c>
      <c r="M1229" t="s">
        <v>78</v>
      </c>
      <c r="N1229" t="s">
        <v>329</v>
      </c>
      <c r="O1229" t="s">
        <v>36</v>
      </c>
      <c r="P1229" t="str">
        <f t="shared" si="248"/>
        <v>No</v>
      </c>
      <c r="Q1229" t="str">
        <f t="shared" si="249"/>
        <v>No</v>
      </c>
      <c r="R1229" t="str">
        <f t="shared" si="250"/>
        <v>No</v>
      </c>
      <c r="S1229">
        <v>1218</v>
      </c>
      <c r="T1229" t="s">
        <v>14</v>
      </c>
      <c r="U1229" t="s">
        <v>1742</v>
      </c>
      <c r="V1229" t="str">
        <f t="shared" si="251"/>
        <v>Non Intersection</v>
      </c>
      <c r="W1229" t="s">
        <v>2094</v>
      </c>
      <c r="X1229">
        <v>42.372027000000003</v>
      </c>
      <c r="Y1229">
        <v>-71.115517999999994</v>
      </c>
      <c r="Z1229" t="s">
        <v>2095</v>
      </c>
    </row>
    <row r="1230" spans="1:26">
      <c r="A1230">
        <v>24966</v>
      </c>
      <c r="B1230" s="1">
        <v>40472.489583333336</v>
      </c>
      <c r="C1230" s="1">
        <f t="shared" si="240"/>
        <v>40179</v>
      </c>
      <c r="D1230" s="4">
        <f t="shared" si="241"/>
        <v>0.80555555555555558</v>
      </c>
      <c r="E1230" s="3">
        <f t="shared" si="242"/>
        <v>2010</v>
      </c>
      <c r="F1230" s="3">
        <f t="shared" si="243"/>
        <v>10</v>
      </c>
      <c r="G1230" s="3">
        <f t="shared" si="244"/>
        <v>21</v>
      </c>
      <c r="H1230" s="3">
        <f t="shared" si="245"/>
        <v>11</v>
      </c>
      <c r="I1230" s="3">
        <f t="shared" si="246"/>
        <v>45</v>
      </c>
      <c r="J1230" s="3">
        <f t="shared" si="247"/>
        <v>5</v>
      </c>
      <c r="K1230" s="3" t="str">
        <f>IF(AND(D1230&gt;='Season Lookup'!$D$15,D1230&lt;'Season Lookup'!$D$16),"Spring",IF(AND(D1230&gt;='Season Lookup'!$D$16,D1230&lt;'Season Lookup'!$D$17),"Summer",IF(AND(D1230&gt;='Season Lookup'!$D$17,D1230&lt;'Season Lookup'!$D$18),"Fall",IF(OR(D1230&gt;='Season Lookup'!$D$18,D1230&lt;'Season Lookup'!$D$15),"Winter"))))</f>
        <v>Fall</v>
      </c>
      <c r="L1230" s="3" t="str">
        <f>VLOOKUP(F1230,'Season Lookup'!$A$1:$B$13,2,0)</f>
        <v>Fall</v>
      </c>
      <c r="M1230" t="s">
        <v>78</v>
      </c>
      <c r="N1230" t="s">
        <v>35</v>
      </c>
      <c r="O1230" t="s">
        <v>35</v>
      </c>
      <c r="P1230" t="str">
        <f t="shared" si="248"/>
        <v>Yes</v>
      </c>
      <c r="Q1230" t="str">
        <f t="shared" si="249"/>
        <v>No</v>
      </c>
      <c r="R1230" t="str">
        <f t="shared" si="250"/>
        <v>No</v>
      </c>
      <c r="T1230" t="s">
        <v>288</v>
      </c>
      <c r="U1230" t="s">
        <v>105</v>
      </c>
      <c r="V1230" t="str">
        <f t="shared" si="251"/>
        <v>Intersection</v>
      </c>
      <c r="W1230" t="s">
        <v>307</v>
      </c>
      <c r="X1230">
        <v>42.364801999999997</v>
      </c>
      <c r="Y1230">
        <v>-71.089412999999993</v>
      </c>
      <c r="Z1230" t="s">
        <v>308</v>
      </c>
    </row>
    <row r="1231" spans="1:26">
      <c r="A1231">
        <v>24974</v>
      </c>
      <c r="B1231" s="1">
        <v>40472.541655092595</v>
      </c>
      <c r="C1231" s="1">
        <f t="shared" si="240"/>
        <v>40179</v>
      </c>
      <c r="D1231" s="4">
        <f t="shared" si="241"/>
        <v>0.80555555555555558</v>
      </c>
      <c r="E1231" s="3">
        <f t="shared" si="242"/>
        <v>2010</v>
      </c>
      <c r="F1231" s="3">
        <f t="shared" si="243"/>
        <v>10</v>
      </c>
      <c r="G1231" s="3">
        <f t="shared" si="244"/>
        <v>21</v>
      </c>
      <c r="H1231" s="3">
        <f t="shared" si="245"/>
        <v>12</v>
      </c>
      <c r="I1231" s="3">
        <f t="shared" si="246"/>
        <v>59</v>
      </c>
      <c r="J1231" s="3">
        <f t="shared" si="247"/>
        <v>5</v>
      </c>
      <c r="K1231" s="3" t="str">
        <f>IF(AND(D1231&gt;='Season Lookup'!$D$15,D1231&lt;'Season Lookup'!$D$16),"Spring",IF(AND(D1231&gt;='Season Lookup'!$D$16,D1231&lt;'Season Lookup'!$D$17),"Summer",IF(AND(D1231&gt;='Season Lookup'!$D$17,D1231&lt;'Season Lookup'!$D$18),"Fall",IF(OR(D1231&gt;='Season Lookup'!$D$18,D1231&lt;'Season Lookup'!$D$15),"Winter"))))</f>
        <v>Fall</v>
      </c>
      <c r="L1231" s="3" t="str">
        <f>VLOOKUP(F1231,'Season Lookup'!$A$1:$B$13,2,0)</f>
        <v>Fall</v>
      </c>
      <c r="M1231" t="s">
        <v>78</v>
      </c>
      <c r="N1231" t="s">
        <v>13</v>
      </c>
      <c r="O1231" t="s">
        <v>23</v>
      </c>
      <c r="P1231" t="str">
        <f t="shared" si="248"/>
        <v>Yes</v>
      </c>
      <c r="Q1231" t="str">
        <f t="shared" si="249"/>
        <v>No</v>
      </c>
      <c r="R1231" t="str">
        <f t="shared" si="250"/>
        <v>No</v>
      </c>
      <c r="T1231" t="s">
        <v>1752</v>
      </c>
      <c r="V1231" t="str">
        <f t="shared" si="251"/>
        <v>Intersection</v>
      </c>
      <c r="W1231" t="s">
        <v>2096</v>
      </c>
      <c r="X1231">
        <v>0</v>
      </c>
      <c r="Y1231">
        <v>0</v>
      </c>
      <c r="Z1231" t="s">
        <v>81</v>
      </c>
    </row>
    <row r="1232" spans="1:26">
      <c r="A1232">
        <v>24968</v>
      </c>
      <c r="B1232" s="1">
        <v>40473.541655092595</v>
      </c>
      <c r="C1232" s="1">
        <f t="shared" si="240"/>
        <v>40179</v>
      </c>
      <c r="D1232" s="4">
        <f t="shared" si="241"/>
        <v>0.80833333333333335</v>
      </c>
      <c r="E1232" s="3">
        <f t="shared" si="242"/>
        <v>2010</v>
      </c>
      <c r="F1232" s="3">
        <f t="shared" si="243"/>
        <v>10</v>
      </c>
      <c r="G1232" s="3">
        <f t="shared" si="244"/>
        <v>22</v>
      </c>
      <c r="H1232" s="3">
        <f t="shared" si="245"/>
        <v>12</v>
      </c>
      <c r="I1232" s="3">
        <f t="shared" si="246"/>
        <v>59</v>
      </c>
      <c r="J1232" s="3">
        <f t="shared" si="247"/>
        <v>6</v>
      </c>
      <c r="K1232" s="3" t="str">
        <f>IF(AND(D1232&gt;='Season Lookup'!$D$15,D1232&lt;'Season Lookup'!$D$16),"Spring",IF(AND(D1232&gt;='Season Lookup'!$D$16,D1232&lt;'Season Lookup'!$D$17),"Summer",IF(AND(D1232&gt;='Season Lookup'!$D$17,D1232&lt;'Season Lookup'!$D$18),"Fall",IF(OR(D1232&gt;='Season Lookup'!$D$18,D1232&lt;'Season Lookup'!$D$15),"Winter"))))</f>
        <v>Fall</v>
      </c>
      <c r="L1232" s="3" t="str">
        <f>VLOOKUP(F1232,'Season Lookup'!$A$1:$B$13,2,0)</f>
        <v>Fall</v>
      </c>
      <c r="M1232" t="s">
        <v>12</v>
      </c>
      <c r="N1232" t="s">
        <v>13</v>
      </c>
      <c r="O1232" t="s">
        <v>13</v>
      </c>
      <c r="P1232" t="str">
        <f t="shared" si="248"/>
        <v>Yes</v>
      </c>
      <c r="Q1232" t="str">
        <f t="shared" si="249"/>
        <v>No</v>
      </c>
      <c r="R1232" t="str">
        <f t="shared" si="250"/>
        <v>No</v>
      </c>
      <c r="T1232" t="s">
        <v>198</v>
      </c>
      <c r="U1232" t="s">
        <v>1841</v>
      </c>
      <c r="V1232" t="str">
        <f t="shared" si="251"/>
        <v>Intersection</v>
      </c>
      <c r="W1232" t="s">
        <v>2097</v>
      </c>
      <c r="X1232">
        <v>42.371648999999998</v>
      </c>
      <c r="Y1232">
        <v>-71.117692000000005</v>
      </c>
      <c r="Z1232" t="s">
        <v>2098</v>
      </c>
    </row>
    <row r="1233" spans="1:26">
      <c r="A1233">
        <v>24969</v>
      </c>
      <c r="B1233" s="1">
        <v>40473.708333333336</v>
      </c>
      <c r="C1233" s="1">
        <f t="shared" si="240"/>
        <v>40179</v>
      </c>
      <c r="D1233" s="4">
        <f t="shared" si="241"/>
        <v>0.80833333333333335</v>
      </c>
      <c r="E1233" s="3">
        <f t="shared" si="242"/>
        <v>2010</v>
      </c>
      <c r="F1233" s="3">
        <f t="shared" si="243"/>
        <v>10</v>
      </c>
      <c r="G1233" s="3">
        <f t="shared" si="244"/>
        <v>22</v>
      </c>
      <c r="H1233" s="3">
        <f t="shared" si="245"/>
        <v>17</v>
      </c>
      <c r="I1233" s="3">
        <f t="shared" si="246"/>
        <v>0</v>
      </c>
      <c r="J1233" s="3">
        <f t="shared" si="247"/>
        <v>6</v>
      </c>
      <c r="K1233" s="3" t="str">
        <f>IF(AND(D1233&gt;='Season Lookup'!$D$15,D1233&lt;'Season Lookup'!$D$16),"Spring",IF(AND(D1233&gt;='Season Lookup'!$D$16,D1233&lt;'Season Lookup'!$D$17),"Summer",IF(AND(D1233&gt;='Season Lookup'!$D$17,D1233&lt;'Season Lookup'!$D$18),"Fall",IF(OR(D1233&gt;='Season Lookup'!$D$18,D1233&lt;'Season Lookup'!$D$15),"Winter"))))</f>
        <v>Fall</v>
      </c>
      <c r="L1233" s="3" t="str">
        <f>VLOOKUP(F1233,'Season Lookup'!$A$1:$B$13,2,0)</f>
        <v>Fall</v>
      </c>
      <c r="M1233" t="s">
        <v>12</v>
      </c>
      <c r="N1233" t="s">
        <v>18</v>
      </c>
      <c r="O1233" t="s">
        <v>13</v>
      </c>
      <c r="P1233" t="str">
        <f t="shared" si="248"/>
        <v>Yes</v>
      </c>
      <c r="Q1233" t="str">
        <f t="shared" si="249"/>
        <v>No</v>
      </c>
      <c r="R1233" t="str">
        <f t="shared" si="250"/>
        <v>No</v>
      </c>
      <c r="T1233" t="s">
        <v>74</v>
      </c>
      <c r="U1233" t="s">
        <v>667</v>
      </c>
      <c r="V1233" t="str">
        <f t="shared" si="251"/>
        <v>Intersection</v>
      </c>
      <c r="W1233" t="s">
        <v>668</v>
      </c>
      <c r="X1233">
        <v>42.371501000000002</v>
      </c>
      <c r="Y1233">
        <v>-71.098121000000006</v>
      </c>
      <c r="Z1233" t="s">
        <v>669</v>
      </c>
    </row>
    <row r="1234" spans="1:26">
      <c r="A1234">
        <v>24970</v>
      </c>
      <c r="B1234" s="1">
        <v>40473.604155092595</v>
      </c>
      <c r="C1234" s="1">
        <f t="shared" si="240"/>
        <v>40179</v>
      </c>
      <c r="D1234" s="4">
        <f t="shared" si="241"/>
        <v>0.80833333333333335</v>
      </c>
      <c r="E1234" s="3">
        <f t="shared" si="242"/>
        <v>2010</v>
      </c>
      <c r="F1234" s="3">
        <f t="shared" si="243"/>
        <v>10</v>
      </c>
      <c r="G1234" s="3">
        <f t="shared" si="244"/>
        <v>22</v>
      </c>
      <c r="H1234" s="3">
        <f t="shared" si="245"/>
        <v>14</v>
      </c>
      <c r="I1234" s="3">
        <f t="shared" si="246"/>
        <v>29</v>
      </c>
      <c r="J1234" s="3">
        <f t="shared" si="247"/>
        <v>6</v>
      </c>
      <c r="K1234" s="3" t="str">
        <f>IF(AND(D1234&gt;='Season Lookup'!$D$15,D1234&lt;'Season Lookup'!$D$16),"Spring",IF(AND(D1234&gt;='Season Lookup'!$D$16,D1234&lt;'Season Lookup'!$D$17),"Summer",IF(AND(D1234&gt;='Season Lookup'!$D$17,D1234&lt;'Season Lookup'!$D$18),"Fall",IF(OR(D1234&gt;='Season Lookup'!$D$18,D1234&lt;'Season Lookup'!$D$15),"Winter"))))</f>
        <v>Fall</v>
      </c>
      <c r="L1234" s="3" t="str">
        <f>VLOOKUP(F1234,'Season Lookup'!$A$1:$B$13,2,0)</f>
        <v>Fall</v>
      </c>
      <c r="M1234" t="s">
        <v>12</v>
      </c>
      <c r="N1234" t="s">
        <v>13</v>
      </c>
      <c r="O1234" t="s">
        <v>23</v>
      </c>
      <c r="P1234" t="str">
        <f t="shared" si="248"/>
        <v>Yes</v>
      </c>
      <c r="Q1234" t="str">
        <f t="shared" si="249"/>
        <v>No</v>
      </c>
      <c r="R1234" t="str">
        <f t="shared" si="250"/>
        <v>No</v>
      </c>
      <c r="S1234">
        <v>18</v>
      </c>
      <c r="T1234" t="s">
        <v>1739</v>
      </c>
      <c r="U1234" t="s">
        <v>19</v>
      </c>
      <c r="V1234" t="str">
        <f t="shared" si="251"/>
        <v>Non Intersection</v>
      </c>
      <c r="W1234" t="s">
        <v>2099</v>
      </c>
      <c r="X1234">
        <v>42.373021999999999</v>
      </c>
      <c r="Y1234">
        <v>-71.090429999999998</v>
      </c>
      <c r="Z1234" t="s">
        <v>2100</v>
      </c>
    </row>
    <row r="1235" spans="1:26">
      <c r="A1235">
        <v>24967</v>
      </c>
      <c r="B1235" s="1">
        <v>40474.537488425929</v>
      </c>
      <c r="C1235" s="1">
        <f t="shared" si="240"/>
        <v>40179</v>
      </c>
      <c r="D1235" s="4">
        <f t="shared" si="241"/>
        <v>0.81111111111111112</v>
      </c>
      <c r="E1235" s="3">
        <f t="shared" si="242"/>
        <v>2010</v>
      </c>
      <c r="F1235" s="3">
        <f t="shared" si="243"/>
        <v>10</v>
      </c>
      <c r="G1235" s="3">
        <f t="shared" si="244"/>
        <v>23</v>
      </c>
      <c r="H1235" s="3">
        <f t="shared" si="245"/>
        <v>12</v>
      </c>
      <c r="I1235" s="3">
        <f t="shared" si="246"/>
        <v>53</v>
      </c>
      <c r="J1235" s="3">
        <f t="shared" si="247"/>
        <v>7</v>
      </c>
      <c r="K1235" s="3" t="str">
        <f>IF(AND(D1235&gt;='Season Lookup'!$D$15,D1235&lt;'Season Lookup'!$D$16),"Spring",IF(AND(D1235&gt;='Season Lookup'!$D$16,D1235&lt;'Season Lookup'!$D$17),"Summer",IF(AND(D1235&gt;='Season Lookup'!$D$17,D1235&lt;'Season Lookup'!$D$18),"Fall",IF(OR(D1235&gt;='Season Lookup'!$D$18,D1235&lt;'Season Lookup'!$D$15),"Winter"))))</f>
        <v>Fall</v>
      </c>
      <c r="L1235" s="3" t="str">
        <f>VLOOKUP(F1235,'Season Lookup'!$A$1:$B$13,2,0)</f>
        <v>Fall</v>
      </c>
      <c r="M1235" t="s">
        <v>31</v>
      </c>
      <c r="N1235" t="s">
        <v>18</v>
      </c>
      <c r="O1235" t="s">
        <v>132</v>
      </c>
      <c r="P1235" t="str">
        <f t="shared" si="248"/>
        <v>Yes</v>
      </c>
      <c r="Q1235" t="str">
        <f t="shared" si="249"/>
        <v>Yes</v>
      </c>
      <c r="R1235" t="str">
        <f t="shared" si="250"/>
        <v>No</v>
      </c>
      <c r="V1235" t="str">
        <f t="shared" si="251"/>
        <v>Intersection</v>
      </c>
      <c r="W1235" t="s">
        <v>717</v>
      </c>
      <c r="X1235">
        <v>0</v>
      </c>
      <c r="Y1235">
        <v>0</v>
      </c>
      <c r="Z1235" t="s">
        <v>81</v>
      </c>
    </row>
    <row r="1236" spans="1:26">
      <c r="A1236">
        <v>24971</v>
      </c>
      <c r="B1236" s="1">
        <v>40474.105555555558</v>
      </c>
      <c r="C1236" s="1">
        <f t="shared" si="240"/>
        <v>40179</v>
      </c>
      <c r="D1236" s="4">
        <f t="shared" si="241"/>
        <v>0.81111111111111112</v>
      </c>
      <c r="E1236" s="3">
        <f t="shared" si="242"/>
        <v>2010</v>
      </c>
      <c r="F1236" s="3">
        <f t="shared" si="243"/>
        <v>10</v>
      </c>
      <c r="G1236" s="3">
        <f t="shared" si="244"/>
        <v>23</v>
      </c>
      <c r="H1236" s="3">
        <f t="shared" si="245"/>
        <v>2</v>
      </c>
      <c r="I1236" s="3">
        <f t="shared" si="246"/>
        <v>32</v>
      </c>
      <c r="J1236" s="3">
        <f t="shared" si="247"/>
        <v>7</v>
      </c>
      <c r="K1236" s="3" t="str">
        <f>IF(AND(D1236&gt;='Season Lookup'!$D$15,D1236&lt;'Season Lookup'!$D$16),"Spring",IF(AND(D1236&gt;='Season Lookup'!$D$16,D1236&lt;'Season Lookup'!$D$17),"Summer",IF(AND(D1236&gt;='Season Lookup'!$D$17,D1236&lt;'Season Lookup'!$D$18),"Fall",IF(OR(D1236&gt;='Season Lookup'!$D$18,D1236&lt;'Season Lookup'!$D$15),"Winter"))))</f>
        <v>Fall</v>
      </c>
      <c r="L1236" s="3" t="str">
        <f>VLOOKUP(F1236,'Season Lookup'!$A$1:$B$13,2,0)</f>
        <v>Fall</v>
      </c>
      <c r="M1236" t="s">
        <v>31</v>
      </c>
      <c r="N1236" t="s">
        <v>13</v>
      </c>
      <c r="O1236" t="s">
        <v>13</v>
      </c>
      <c r="P1236" t="str">
        <f t="shared" si="248"/>
        <v>Yes</v>
      </c>
      <c r="Q1236" t="str">
        <f t="shared" si="249"/>
        <v>No</v>
      </c>
      <c r="R1236" t="str">
        <f t="shared" si="250"/>
        <v>No</v>
      </c>
      <c r="S1236">
        <v>81</v>
      </c>
      <c r="T1236" t="s">
        <v>74</v>
      </c>
      <c r="V1236" t="str">
        <f t="shared" si="251"/>
        <v>Non Intersection</v>
      </c>
      <c r="W1236" t="s">
        <v>2101</v>
      </c>
      <c r="X1236">
        <v>42.368245000000002</v>
      </c>
      <c r="Y1236">
        <v>-71.093981999999997</v>
      </c>
      <c r="Z1236" t="s">
        <v>2102</v>
      </c>
    </row>
    <row r="1237" spans="1:26">
      <c r="A1237">
        <v>24975</v>
      </c>
      <c r="B1237" s="1">
        <v>40474.416655092595</v>
      </c>
      <c r="C1237" s="1">
        <f t="shared" si="240"/>
        <v>40179</v>
      </c>
      <c r="D1237" s="4">
        <f t="shared" si="241"/>
        <v>0.81111111111111112</v>
      </c>
      <c r="E1237" s="3">
        <f t="shared" si="242"/>
        <v>2010</v>
      </c>
      <c r="F1237" s="3">
        <f t="shared" si="243"/>
        <v>10</v>
      </c>
      <c r="G1237" s="3">
        <f t="shared" si="244"/>
        <v>23</v>
      </c>
      <c r="H1237" s="3">
        <f t="shared" si="245"/>
        <v>9</v>
      </c>
      <c r="I1237" s="3">
        <f t="shared" si="246"/>
        <v>59</v>
      </c>
      <c r="J1237" s="3">
        <f t="shared" si="247"/>
        <v>7</v>
      </c>
      <c r="K1237" s="3" t="str">
        <f>IF(AND(D1237&gt;='Season Lookup'!$D$15,D1237&lt;'Season Lookup'!$D$16),"Spring",IF(AND(D1237&gt;='Season Lookup'!$D$16,D1237&lt;'Season Lookup'!$D$17),"Summer",IF(AND(D1237&gt;='Season Lookup'!$D$17,D1237&lt;'Season Lookup'!$D$18),"Fall",IF(OR(D1237&gt;='Season Lookup'!$D$18,D1237&lt;'Season Lookup'!$D$15),"Winter"))))</f>
        <v>Fall</v>
      </c>
      <c r="L1237" s="3" t="str">
        <f>VLOOKUP(F1237,'Season Lookup'!$A$1:$B$13,2,0)</f>
        <v>Fall</v>
      </c>
      <c r="M1237" t="s">
        <v>31</v>
      </c>
      <c r="N1237" t="s">
        <v>13</v>
      </c>
      <c r="O1237" t="s">
        <v>13</v>
      </c>
      <c r="P1237" t="str">
        <f t="shared" si="248"/>
        <v>Yes</v>
      </c>
      <c r="Q1237" t="str">
        <f t="shared" si="249"/>
        <v>No</v>
      </c>
      <c r="R1237" t="str">
        <f t="shared" si="250"/>
        <v>No</v>
      </c>
      <c r="T1237" t="s">
        <v>796</v>
      </c>
      <c r="U1237" t="s">
        <v>119</v>
      </c>
      <c r="V1237" t="str">
        <f t="shared" si="251"/>
        <v>Intersection</v>
      </c>
      <c r="W1237" t="s">
        <v>2103</v>
      </c>
      <c r="X1237">
        <v>42.361730000000001</v>
      </c>
      <c r="Y1237">
        <v>-71.093981999999997</v>
      </c>
      <c r="Z1237" t="s">
        <v>1947</v>
      </c>
    </row>
    <row r="1238" spans="1:26">
      <c r="A1238">
        <v>24976</v>
      </c>
      <c r="B1238" s="1">
        <v>40474.461793981478</v>
      </c>
      <c r="C1238" s="1">
        <f t="shared" si="240"/>
        <v>40179</v>
      </c>
      <c r="D1238" s="4">
        <f t="shared" si="241"/>
        <v>0.81111111111111112</v>
      </c>
      <c r="E1238" s="3">
        <f t="shared" si="242"/>
        <v>2010</v>
      </c>
      <c r="F1238" s="3">
        <f t="shared" si="243"/>
        <v>10</v>
      </c>
      <c r="G1238" s="3">
        <f t="shared" si="244"/>
        <v>23</v>
      </c>
      <c r="H1238" s="3">
        <f t="shared" si="245"/>
        <v>11</v>
      </c>
      <c r="I1238" s="3">
        <f t="shared" si="246"/>
        <v>4</v>
      </c>
      <c r="J1238" s="3">
        <f t="shared" si="247"/>
        <v>7</v>
      </c>
      <c r="K1238" s="3" t="str">
        <f>IF(AND(D1238&gt;='Season Lookup'!$D$15,D1238&lt;'Season Lookup'!$D$16),"Spring",IF(AND(D1238&gt;='Season Lookup'!$D$16,D1238&lt;'Season Lookup'!$D$17),"Summer",IF(AND(D1238&gt;='Season Lookup'!$D$17,D1238&lt;'Season Lookup'!$D$18),"Fall",IF(OR(D1238&gt;='Season Lookup'!$D$18,D1238&lt;'Season Lookup'!$D$15),"Winter"))))</f>
        <v>Fall</v>
      </c>
      <c r="L1238" s="3" t="str">
        <f>VLOOKUP(F1238,'Season Lookup'!$A$1:$B$13,2,0)</f>
        <v>Fall</v>
      </c>
      <c r="M1238" t="s">
        <v>31</v>
      </c>
      <c r="N1238" t="s">
        <v>13</v>
      </c>
      <c r="O1238" t="s">
        <v>13</v>
      </c>
      <c r="P1238" t="str">
        <f t="shared" si="248"/>
        <v>Yes</v>
      </c>
      <c r="Q1238" t="str">
        <f t="shared" si="249"/>
        <v>No</v>
      </c>
      <c r="R1238" t="str">
        <f t="shared" si="250"/>
        <v>No</v>
      </c>
      <c r="T1238" t="s">
        <v>105</v>
      </c>
      <c r="U1238" t="s">
        <v>342</v>
      </c>
      <c r="V1238" t="str">
        <f t="shared" si="251"/>
        <v>Intersection</v>
      </c>
      <c r="W1238" t="s">
        <v>343</v>
      </c>
      <c r="X1238">
        <v>42.369317000000002</v>
      </c>
      <c r="Y1238">
        <v>-71.101021000000003</v>
      </c>
      <c r="Z1238" t="s">
        <v>344</v>
      </c>
    </row>
    <row r="1239" spans="1:26">
      <c r="A1239">
        <v>24977</v>
      </c>
      <c r="B1239" s="1">
        <v>40474.660405092596</v>
      </c>
      <c r="C1239" s="1">
        <f t="shared" si="240"/>
        <v>40179</v>
      </c>
      <c r="D1239" s="4">
        <f t="shared" si="241"/>
        <v>0.81111111111111112</v>
      </c>
      <c r="E1239" s="3">
        <f t="shared" si="242"/>
        <v>2010</v>
      </c>
      <c r="F1239" s="3">
        <f t="shared" si="243"/>
        <v>10</v>
      </c>
      <c r="G1239" s="3">
        <f t="shared" si="244"/>
        <v>23</v>
      </c>
      <c r="H1239" s="3">
        <f t="shared" si="245"/>
        <v>15</v>
      </c>
      <c r="I1239" s="3">
        <f t="shared" si="246"/>
        <v>50</v>
      </c>
      <c r="J1239" s="3">
        <f t="shared" si="247"/>
        <v>7</v>
      </c>
      <c r="K1239" s="3" t="str">
        <f>IF(AND(D1239&gt;='Season Lookup'!$D$15,D1239&lt;'Season Lookup'!$D$16),"Spring",IF(AND(D1239&gt;='Season Lookup'!$D$16,D1239&lt;'Season Lookup'!$D$17),"Summer",IF(AND(D1239&gt;='Season Lookup'!$D$17,D1239&lt;'Season Lookup'!$D$18),"Fall",IF(OR(D1239&gt;='Season Lookup'!$D$18,D1239&lt;'Season Lookup'!$D$15),"Winter"))))</f>
        <v>Fall</v>
      </c>
      <c r="L1239" s="3" t="str">
        <f>VLOOKUP(F1239,'Season Lookup'!$A$1:$B$13,2,0)</f>
        <v>Fall</v>
      </c>
      <c r="M1239" t="s">
        <v>31</v>
      </c>
      <c r="N1239" t="s">
        <v>13</v>
      </c>
      <c r="O1239" t="s">
        <v>13</v>
      </c>
      <c r="P1239" t="str">
        <f t="shared" si="248"/>
        <v>Yes</v>
      </c>
      <c r="Q1239" t="str">
        <f t="shared" si="249"/>
        <v>No</v>
      </c>
      <c r="R1239" t="str">
        <f t="shared" si="250"/>
        <v>No</v>
      </c>
      <c r="T1239" t="s">
        <v>14</v>
      </c>
      <c r="U1239" t="s">
        <v>710</v>
      </c>
      <c r="V1239" t="str">
        <f t="shared" si="251"/>
        <v>Intersection</v>
      </c>
      <c r="W1239" t="s">
        <v>2104</v>
      </c>
      <c r="X1239">
        <v>42.400948999999997</v>
      </c>
      <c r="Y1239">
        <v>-71.136026000000001</v>
      </c>
      <c r="Z1239" t="s">
        <v>2105</v>
      </c>
    </row>
    <row r="1240" spans="1:26">
      <c r="A1240">
        <v>24978</v>
      </c>
      <c r="B1240" s="1">
        <v>40474.699988425928</v>
      </c>
      <c r="C1240" s="1">
        <f t="shared" si="240"/>
        <v>40179</v>
      </c>
      <c r="D1240" s="4">
        <f t="shared" si="241"/>
        <v>0.81111111111111112</v>
      </c>
      <c r="E1240" s="3">
        <f t="shared" si="242"/>
        <v>2010</v>
      </c>
      <c r="F1240" s="3">
        <f t="shared" si="243"/>
        <v>10</v>
      </c>
      <c r="G1240" s="3">
        <f t="shared" si="244"/>
        <v>23</v>
      </c>
      <c r="H1240" s="3">
        <f t="shared" si="245"/>
        <v>16</v>
      </c>
      <c r="I1240" s="3">
        <f t="shared" si="246"/>
        <v>47</v>
      </c>
      <c r="J1240" s="3">
        <f t="shared" si="247"/>
        <v>7</v>
      </c>
      <c r="K1240" s="3" t="str">
        <f>IF(AND(D1240&gt;='Season Lookup'!$D$15,D1240&lt;'Season Lookup'!$D$16),"Spring",IF(AND(D1240&gt;='Season Lookup'!$D$16,D1240&lt;'Season Lookup'!$D$17),"Summer",IF(AND(D1240&gt;='Season Lookup'!$D$17,D1240&lt;'Season Lookup'!$D$18),"Fall",IF(OR(D1240&gt;='Season Lookup'!$D$18,D1240&lt;'Season Lookup'!$D$15),"Winter"))))</f>
        <v>Fall</v>
      </c>
      <c r="L1240" s="3" t="str">
        <f>VLOOKUP(F1240,'Season Lookup'!$A$1:$B$13,2,0)</f>
        <v>Fall</v>
      </c>
      <c r="M1240" t="s">
        <v>31</v>
      </c>
      <c r="N1240" t="s">
        <v>13</v>
      </c>
      <c r="O1240" t="s">
        <v>36</v>
      </c>
      <c r="P1240" t="str">
        <f t="shared" si="248"/>
        <v>Yes</v>
      </c>
      <c r="Q1240" t="str">
        <f t="shared" si="249"/>
        <v>No</v>
      </c>
      <c r="R1240" t="str">
        <f t="shared" si="250"/>
        <v>No</v>
      </c>
      <c r="T1240" t="s">
        <v>19</v>
      </c>
      <c r="U1240" t="s">
        <v>685</v>
      </c>
      <c r="V1240" t="str">
        <f t="shared" si="251"/>
        <v>Intersection</v>
      </c>
      <c r="W1240" t="s">
        <v>1217</v>
      </c>
      <c r="X1240">
        <v>42.372101999999998</v>
      </c>
      <c r="Y1240">
        <v>-71.088275999999993</v>
      </c>
      <c r="Z1240" t="s">
        <v>1218</v>
      </c>
    </row>
    <row r="1241" spans="1:26">
      <c r="A1241">
        <v>24979</v>
      </c>
      <c r="B1241" s="1">
        <v>40474.854155092595</v>
      </c>
      <c r="C1241" s="1">
        <f t="shared" si="240"/>
        <v>40179</v>
      </c>
      <c r="D1241" s="4">
        <f t="shared" si="241"/>
        <v>0.81111111111111112</v>
      </c>
      <c r="E1241" s="3">
        <f t="shared" si="242"/>
        <v>2010</v>
      </c>
      <c r="F1241" s="3">
        <f t="shared" si="243"/>
        <v>10</v>
      </c>
      <c r="G1241" s="3">
        <f t="shared" si="244"/>
        <v>23</v>
      </c>
      <c r="H1241" s="3">
        <f t="shared" si="245"/>
        <v>20</v>
      </c>
      <c r="I1241" s="3">
        <f t="shared" si="246"/>
        <v>29</v>
      </c>
      <c r="J1241" s="3">
        <f t="shared" si="247"/>
        <v>7</v>
      </c>
      <c r="K1241" s="3" t="str">
        <f>IF(AND(D1241&gt;='Season Lookup'!$D$15,D1241&lt;'Season Lookup'!$D$16),"Spring",IF(AND(D1241&gt;='Season Lookup'!$D$16,D1241&lt;'Season Lookup'!$D$17),"Summer",IF(AND(D1241&gt;='Season Lookup'!$D$17,D1241&lt;'Season Lookup'!$D$18),"Fall",IF(OR(D1241&gt;='Season Lookup'!$D$18,D1241&lt;'Season Lookup'!$D$15),"Winter"))))</f>
        <v>Fall</v>
      </c>
      <c r="L1241" s="3" t="str">
        <f>VLOOKUP(F1241,'Season Lookup'!$A$1:$B$13,2,0)</f>
        <v>Fall</v>
      </c>
      <c r="M1241" t="s">
        <v>31</v>
      </c>
      <c r="N1241" t="s">
        <v>13</v>
      </c>
      <c r="O1241" t="s">
        <v>23</v>
      </c>
      <c r="P1241" t="str">
        <f t="shared" si="248"/>
        <v>Yes</v>
      </c>
      <c r="Q1241" t="str">
        <f t="shared" si="249"/>
        <v>No</v>
      </c>
      <c r="R1241" t="str">
        <f t="shared" si="250"/>
        <v>No</v>
      </c>
      <c r="T1241" t="s">
        <v>745</v>
      </c>
      <c r="U1241" t="s">
        <v>19</v>
      </c>
      <c r="V1241" t="str">
        <f t="shared" si="251"/>
        <v>Intersection</v>
      </c>
      <c r="W1241" t="s">
        <v>2106</v>
      </c>
      <c r="X1241">
        <v>42.373133000000003</v>
      </c>
      <c r="Y1241">
        <v>-71.096238999999997</v>
      </c>
      <c r="Z1241" t="s">
        <v>2107</v>
      </c>
    </row>
    <row r="1242" spans="1:26">
      <c r="A1242">
        <v>24989</v>
      </c>
      <c r="B1242" s="1">
        <v>40474.95207175926</v>
      </c>
      <c r="C1242" s="1">
        <f t="shared" si="240"/>
        <v>40179</v>
      </c>
      <c r="D1242" s="4">
        <f t="shared" si="241"/>
        <v>0.81111111111111112</v>
      </c>
      <c r="E1242" s="3">
        <f t="shared" si="242"/>
        <v>2010</v>
      </c>
      <c r="F1242" s="3">
        <f t="shared" si="243"/>
        <v>10</v>
      </c>
      <c r="G1242" s="3">
        <f t="shared" si="244"/>
        <v>23</v>
      </c>
      <c r="H1242" s="3">
        <f t="shared" si="245"/>
        <v>22</v>
      </c>
      <c r="I1242" s="3">
        <f t="shared" si="246"/>
        <v>50</v>
      </c>
      <c r="J1242" s="3">
        <f t="shared" si="247"/>
        <v>7</v>
      </c>
      <c r="K1242" s="3" t="str">
        <f>IF(AND(D1242&gt;='Season Lookup'!$D$15,D1242&lt;'Season Lookup'!$D$16),"Spring",IF(AND(D1242&gt;='Season Lookup'!$D$16,D1242&lt;'Season Lookup'!$D$17),"Summer",IF(AND(D1242&gt;='Season Lookup'!$D$17,D1242&lt;'Season Lookup'!$D$18),"Fall",IF(OR(D1242&gt;='Season Lookup'!$D$18,D1242&lt;'Season Lookup'!$D$15),"Winter"))))</f>
        <v>Fall</v>
      </c>
      <c r="L1242" s="3" t="str">
        <f>VLOOKUP(F1242,'Season Lookup'!$A$1:$B$13,2,0)</f>
        <v>Fall</v>
      </c>
      <c r="M1242" t="s">
        <v>31</v>
      </c>
      <c r="N1242" t="s">
        <v>13</v>
      </c>
      <c r="O1242" t="s">
        <v>152</v>
      </c>
      <c r="P1242" t="str">
        <f t="shared" si="248"/>
        <v>Yes</v>
      </c>
      <c r="Q1242" t="str">
        <f t="shared" si="249"/>
        <v>No</v>
      </c>
      <c r="R1242" t="str">
        <f t="shared" si="250"/>
        <v>Yes</v>
      </c>
      <c r="T1242" t="s">
        <v>14</v>
      </c>
      <c r="U1242" t="s">
        <v>1177</v>
      </c>
      <c r="V1242" t="str">
        <f t="shared" si="251"/>
        <v>Intersection</v>
      </c>
      <c r="W1242" t="s">
        <v>2108</v>
      </c>
      <c r="X1242">
        <v>42.372694000000003</v>
      </c>
      <c r="Y1242">
        <v>-71.116417999999996</v>
      </c>
      <c r="Z1242" t="s">
        <v>2109</v>
      </c>
    </row>
    <row r="1243" spans="1:26">
      <c r="A1243">
        <v>24980</v>
      </c>
      <c r="B1243" s="1">
        <v>40475.925682870373</v>
      </c>
      <c r="C1243" s="1">
        <f t="shared" si="240"/>
        <v>40179</v>
      </c>
      <c r="D1243" s="4">
        <f t="shared" si="241"/>
        <v>0.81388888888888888</v>
      </c>
      <c r="E1243" s="3">
        <f t="shared" si="242"/>
        <v>2010</v>
      </c>
      <c r="F1243" s="3">
        <f t="shared" si="243"/>
        <v>10</v>
      </c>
      <c r="G1243" s="3">
        <f t="shared" si="244"/>
        <v>24</v>
      </c>
      <c r="H1243" s="3">
        <f t="shared" si="245"/>
        <v>22</v>
      </c>
      <c r="I1243" s="3">
        <f t="shared" si="246"/>
        <v>12</v>
      </c>
      <c r="J1243" s="3">
        <f t="shared" si="247"/>
        <v>1</v>
      </c>
      <c r="K1243" s="3" t="str">
        <f>IF(AND(D1243&gt;='Season Lookup'!$D$15,D1243&lt;'Season Lookup'!$D$16),"Spring",IF(AND(D1243&gt;='Season Lookup'!$D$16,D1243&lt;'Season Lookup'!$D$17),"Summer",IF(AND(D1243&gt;='Season Lookup'!$D$17,D1243&lt;'Season Lookup'!$D$18),"Fall",IF(OR(D1243&gt;='Season Lookup'!$D$18,D1243&lt;'Season Lookup'!$D$15),"Winter"))))</f>
        <v>Fall</v>
      </c>
      <c r="L1243" s="3" t="str">
        <f>VLOOKUP(F1243,'Season Lookup'!$A$1:$B$13,2,0)</f>
        <v>Fall</v>
      </c>
      <c r="M1243" t="s">
        <v>48</v>
      </c>
      <c r="N1243" t="s">
        <v>13</v>
      </c>
      <c r="O1243" t="s">
        <v>13</v>
      </c>
      <c r="P1243" t="str">
        <f t="shared" si="248"/>
        <v>Yes</v>
      </c>
      <c r="Q1243" t="str">
        <f t="shared" si="249"/>
        <v>No</v>
      </c>
      <c r="R1243" t="str">
        <f t="shared" si="250"/>
        <v>No</v>
      </c>
      <c r="T1243" t="s">
        <v>342</v>
      </c>
      <c r="U1243" t="s">
        <v>133</v>
      </c>
      <c r="V1243" t="str">
        <f t="shared" si="251"/>
        <v>Intersection</v>
      </c>
      <c r="W1243" t="s">
        <v>884</v>
      </c>
      <c r="X1243">
        <v>42.368301000000002</v>
      </c>
      <c r="Y1243">
        <v>-71.101742999999999</v>
      </c>
      <c r="Z1243" t="s">
        <v>885</v>
      </c>
    </row>
    <row r="1244" spans="1:26">
      <c r="A1244">
        <v>24981</v>
      </c>
      <c r="B1244" s="1">
        <v>40476.424305555556</v>
      </c>
      <c r="C1244" s="1">
        <f t="shared" si="240"/>
        <v>40179</v>
      </c>
      <c r="D1244" s="4">
        <f t="shared" si="241"/>
        <v>0.81666666666666665</v>
      </c>
      <c r="E1244" s="3">
        <f t="shared" si="242"/>
        <v>2010</v>
      </c>
      <c r="F1244" s="3">
        <f t="shared" si="243"/>
        <v>10</v>
      </c>
      <c r="G1244" s="3">
        <f t="shared" si="244"/>
        <v>25</v>
      </c>
      <c r="H1244" s="3">
        <f t="shared" si="245"/>
        <v>10</v>
      </c>
      <c r="I1244" s="3">
        <f t="shared" si="246"/>
        <v>11</v>
      </c>
      <c r="J1244" s="3">
        <f t="shared" si="247"/>
        <v>2</v>
      </c>
      <c r="K1244" s="3" t="str">
        <f>IF(AND(D1244&gt;='Season Lookup'!$D$15,D1244&lt;'Season Lookup'!$D$16),"Spring",IF(AND(D1244&gt;='Season Lookup'!$D$16,D1244&lt;'Season Lookup'!$D$17),"Summer",IF(AND(D1244&gt;='Season Lookup'!$D$17,D1244&lt;'Season Lookup'!$D$18),"Fall",IF(OR(D1244&gt;='Season Lookup'!$D$18,D1244&lt;'Season Lookup'!$D$15),"Winter"))))</f>
        <v>Fall</v>
      </c>
      <c r="L1244" s="3" t="str">
        <f>VLOOKUP(F1244,'Season Lookup'!$A$1:$B$13,2,0)</f>
        <v>Fall</v>
      </c>
      <c r="M1244" t="s">
        <v>56</v>
      </c>
      <c r="N1244" t="s">
        <v>13</v>
      </c>
      <c r="O1244" t="s">
        <v>132</v>
      </c>
      <c r="P1244" t="str">
        <f t="shared" si="248"/>
        <v>Yes</v>
      </c>
      <c r="Q1244" t="str">
        <f t="shared" si="249"/>
        <v>Yes</v>
      </c>
      <c r="R1244" t="str">
        <f t="shared" si="250"/>
        <v>No</v>
      </c>
      <c r="T1244" t="s">
        <v>105</v>
      </c>
      <c r="U1244" t="s">
        <v>387</v>
      </c>
      <c r="V1244" t="str">
        <f t="shared" si="251"/>
        <v>Intersection</v>
      </c>
      <c r="W1244" t="s">
        <v>388</v>
      </c>
      <c r="X1244">
        <v>42.370398999999999</v>
      </c>
      <c r="Y1244">
        <v>-71.103763999999998</v>
      </c>
      <c r="Z1244" t="s">
        <v>389</v>
      </c>
    </row>
    <row r="1245" spans="1:26">
      <c r="A1245">
        <v>24982</v>
      </c>
      <c r="B1245" s="1">
        <v>40476.951388888891</v>
      </c>
      <c r="C1245" s="1">
        <f t="shared" si="240"/>
        <v>40179</v>
      </c>
      <c r="D1245" s="4">
        <f t="shared" si="241"/>
        <v>0.81666666666666665</v>
      </c>
      <c r="E1245" s="3">
        <f t="shared" si="242"/>
        <v>2010</v>
      </c>
      <c r="F1245" s="3">
        <f t="shared" si="243"/>
        <v>10</v>
      </c>
      <c r="G1245" s="3">
        <f t="shared" si="244"/>
        <v>25</v>
      </c>
      <c r="H1245" s="3">
        <f t="shared" si="245"/>
        <v>22</v>
      </c>
      <c r="I1245" s="3">
        <f t="shared" si="246"/>
        <v>50</v>
      </c>
      <c r="J1245" s="3">
        <f t="shared" si="247"/>
        <v>2</v>
      </c>
      <c r="K1245" s="3" t="str">
        <f>IF(AND(D1245&gt;='Season Lookup'!$D$15,D1245&lt;'Season Lookup'!$D$16),"Spring",IF(AND(D1245&gt;='Season Lookup'!$D$16,D1245&lt;'Season Lookup'!$D$17),"Summer",IF(AND(D1245&gt;='Season Lookup'!$D$17,D1245&lt;'Season Lookup'!$D$18),"Fall",IF(OR(D1245&gt;='Season Lookup'!$D$18,D1245&lt;'Season Lookup'!$D$15),"Winter"))))</f>
        <v>Fall</v>
      </c>
      <c r="L1245" s="3" t="str">
        <f>VLOOKUP(F1245,'Season Lookup'!$A$1:$B$13,2,0)</f>
        <v>Fall</v>
      </c>
      <c r="M1245" t="s">
        <v>56</v>
      </c>
      <c r="N1245" t="s">
        <v>13</v>
      </c>
      <c r="O1245" t="s">
        <v>152</v>
      </c>
      <c r="P1245" t="str">
        <f t="shared" si="248"/>
        <v>Yes</v>
      </c>
      <c r="Q1245" t="str">
        <f t="shared" si="249"/>
        <v>No</v>
      </c>
      <c r="R1245" t="str">
        <f t="shared" si="250"/>
        <v>Yes</v>
      </c>
      <c r="T1245" t="s">
        <v>199</v>
      </c>
      <c r="U1245" t="s">
        <v>840</v>
      </c>
      <c r="V1245" t="str">
        <f t="shared" si="251"/>
        <v>Intersection</v>
      </c>
      <c r="W1245" t="s">
        <v>2110</v>
      </c>
      <c r="X1245">
        <v>42.373950000000001</v>
      </c>
      <c r="Y1245">
        <v>-71.121481000000003</v>
      </c>
      <c r="Z1245" t="s">
        <v>2111</v>
      </c>
    </row>
    <row r="1246" spans="1:26">
      <c r="A1246">
        <v>24990</v>
      </c>
      <c r="B1246" s="1">
        <v>40476.333333333336</v>
      </c>
      <c r="C1246" s="1">
        <f t="shared" si="240"/>
        <v>40179</v>
      </c>
      <c r="D1246" s="4">
        <f t="shared" si="241"/>
        <v>0.81666666666666665</v>
      </c>
      <c r="E1246" s="3">
        <f t="shared" si="242"/>
        <v>2010</v>
      </c>
      <c r="F1246" s="3">
        <f t="shared" si="243"/>
        <v>10</v>
      </c>
      <c r="G1246" s="3">
        <f t="shared" si="244"/>
        <v>25</v>
      </c>
      <c r="H1246" s="3">
        <f t="shared" si="245"/>
        <v>8</v>
      </c>
      <c r="I1246" s="3">
        <f t="shared" si="246"/>
        <v>0</v>
      </c>
      <c r="J1246" s="3">
        <f t="shared" si="247"/>
        <v>2</v>
      </c>
      <c r="K1246" s="3" t="str">
        <f>IF(AND(D1246&gt;='Season Lookup'!$D$15,D1246&lt;'Season Lookup'!$D$16),"Spring",IF(AND(D1246&gt;='Season Lookup'!$D$16,D1246&lt;'Season Lookup'!$D$17),"Summer",IF(AND(D1246&gt;='Season Lookup'!$D$17,D1246&lt;'Season Lookup'!$D$18),"Fall",IF(OR(D1246&gt;='Season Lookup'!$D$18,D1246&lt;'Season Lookup'!$D$15),"Winter"))))</f>
        <v>Fall</v>
      </c>
      <c r="L1246" s="3" t="str">
        <f>VLOOKUP(F1246,'Season Lookup'!$A$1:$B$13,2,0)</f>
        <v>Fall</v>
      </c>
      <c r="M1246" t="s">
        <v>56</v>
      </c>
      <c r="N1246" t="s">
        <v>13</v>
      </c>
      <c r="O1246" t="s">
        <v>23</v>
      </c>
      <c r="P1246" t="str">
        <f t="shared" si="248"/>
        <v>Yes</v>
      </c>
      <c r="Q1246" t="str">
        <f t="shared" si="249"/>
        <v>No</v>
      </c>
      <c r="R1246" t="str">
        <f t="shared" si="250"/>
        <v>No</v>
      </c>
      <c r="S1246">
        <v>32</v>
      </c>
      <c r="T1246" t="s">
        <v>971</v>
      </c>
      <c r="U1246" t="s">
        <v>19</v>
      </c>
      <c r="V1246" t="str">
        <f t="shared" si="251"/>
        <v>Non Intersection</v>
      </c>
      <c r="W1246" t="s">
        <v>2112</v>
      </c>
      <c r="X1246">
        <v>42.374122</v>
      </c>
      <c r="Y1246">
        <v>-71.106185999999994</v>
      </c>
      <c r="Z1246" t="s">
        <v>2113</v>
      </c>
    </row>
    <row r="1247" spans="1:26">
      <c r="A1247">
        <v>24991</v>
      </c>
      <c r="B1247" s="1">
        <v>40476.524293981478</v>
      </c>
      <c r="C1247" s="1">
        <f t="shared" si="240"/>
        <v>40179</v>
      </c>
      <c r="D1247" s="4">
        <f t="shared" si="241"/>
        <v>0.81666666666666665</v>
      </c>
      <c r="E1247" s="3">
        <f t="shared" si="242"/>
        <v>2010</v>
      </c>
      <c r="F1247" s="3">
        <f t="shared" si="243"/>
        <v>10</v>
      </c>
      <c r="G1247" s="3">
        <f t="shared" si="244"/>
        <v>25</v>
      </c>
      <c r="H1247" s="3">
        <f t="shared" si="245"/>
        <v>12</v>
      </c>
      <c r="I1247" s="3">
        <f t="shared" si="246"/>
        <v>34</v>
      </c>
      <c r="J1247" s="3">
        <f t="shared" si="247"/>
        <v>2</v>
      </c>
      <c r="K1247" s="3" t="str">
        <f>IF(AND(D1247&gt;='Season Lookup'!$D$15,D1247&lt;'Season Lookup'!$D$16),"Spring",IF(AND(D1247&gt;='Season Lookup'!$D$16,D1247&lt;'Season Lookup'!$D$17),"Summer",IF(AND(D1247&gt;='Season Lookup'!$D$17,D1247&lt;'Season Lookup'!$D$18),"Fall",IF(OR(D1247&gt;='Season Lookup'!$D$18,D1247&lt;'Season Lookup'!$D$15),"Winter"))))</f>
        <v>Fall</v>
      </c>
      <c r="L1247" s="3" t="str">
        <f>VLOOKUP(F1247,'Season Lookup'!$A$1:$B$13,2,0)</f>
        <v>Fall</v>
      </c>
      <c r="M1247" t="s">
        <v>56</v>
      </c>
      <c r="N1247" t="s">
        <v>13</v>
      </c>
      <c r="O1247" t="s">
        <v>132</v>
      </c>
      <c r="P1247" t="str">
        <f t="shared" si="248"/>
        <v>Yes</v>
      </c>
      <c r="Q1247" t="str">
        <f t="shared" si="249"/>
        <v>Yes</v>
      </c>
      <c r="R1247" t="str">
        <f t="shared" si="250"/>
        <v>No</v>
      </c>
      <c r="T1247" t="s">
        <v>42</v>
      </c>
      <c r="U1247" t="s">
        <v>14</v>
      </c>
      <c r="V1247" t="str">
        <f t="shared" si="251"/>
        <v>Intersection</v>
      </c>
      <c r="W1247" t="s">
        <v>2114</v>
      </c>
      <c r="X1247">
        <v>42.370356000000001</v>
      </c>
      <c r="Y1247">
        <v>-71.113274000000004</v>
      </c>
      <c r="Z1247" t="s">
        <v>2115</v>
      </c>
    </row>
    <row r="1248" spans="1:26">
      <c r="A1248">
        <v>24992</v>
      </c>
      <c r="B1248" s="1">
        <v>40476.340277777781</v>
      </c>
      <c r="C1248" s="1">
        <f t="shared" si="240"/>
        <v>40179</v>
      </c>
      <c r="D1248" s="4">
        <f t="shared" si="241"/>
        <v>0.81666666666666665</v>
      </c>
      <c r="E1248" s="3">
        <f t="shared" si="242"/>
        <v>2010</v>
      </c>
      <c r="F1248" s="3">
        <f t="shared" si="243"/>
        <v>10</v>
      </c>
      <c r="G1248" s="3">
        <f t="shared" si="244"/>
        <v>25</v>
      </c>
      <c r="H1248" s="3">
        <f t="shared" si="245"/>
        <v>8</v>
      </c>
      <c r="I1248" s="3">
        <f t="shared" si="246"/>
        <v>10</v>
      </c>
      <c r="J1248" s="3">
        <f t="shared" si="247"/>
        <v>2</v>
      </c>
      <c r="K1248" s="3" t="str">
        <f>IF(AND(D1248&gt;='Season Lookup'!$D$15,D1248&lt;'Season Lookup'!$D$16),"Spring",IF(AND(D1248&gt;='Season Lookup'!$D$16,D1248&lt;'Season Lookup'!$D$17),"Summer",IF(AND(D1248&gt;='Season Lookup'!$D$17,D1248&lt;'Season Lookup'!$D$18),"Fall",IF(OR(D1248&gt;='Season Lookup'!$D$18,D1248&lt;'Season Lookup'!$D$15),"Winter"))))</f>
        <v>Fall</v>
      </c>
      <c r="L1248" s="3" t="str">
        <f>VLOOKUP(F1248,'Season Lookup'!$A$1:$B$13,2,0)</f>
        <v>Fall</v>
      </c>
      <c r="M1248" t="s">
        <v>56</v>
      </c>
      <c r="N1248" t="s">
        <v>13</v>
      </c>
      <c r="O1248" t="s">
        <v>36</v>
      </c>
      <c r="P1248" t="str">
        <f t="shared" si="248"/>
        <v>Yes</v>
      </c>
      <c r="Q1248" t="str">
        <f t="shared" si="249"/>
        <v>No</v>
      </c>
      <c r="R1248" t="str">
        <f t="shared" si="250"/>
        <v>No</v>
      </c>
      <c r="T1248" t="s">
        <v>518</v>
      </c>
      <c r="U1248" t="s">
        <v>198</v>
      </c>
      <c r="V1248" t="str">
        <f t="shared" si="251"/>
        <v>Intersection</v>
      </c>
      <c r="W1248" t="s">
        <v>648</v>
      </c>
      <c r="X1248">
        <v>42.374569000000001</v>
      </c>
      <c r="Y1248">
        <v>-71.128428</v>
      </c>
      <c r="Z1248" t="s">
        <v>520</v>
      </c>
    </row>
    <row r="1249" spans="1:26">
      <c r="A1249">
        <v>24993</v>
      </c>
      <c r="B1249" s="1">
        <v>40476.409710648149</v>
      </c>
      <c r="C1249" s="1">
        <f t="shared" si="240"/>
        <v>40179</v>
      </c>
      <c r="D1249" s="4">
        <f t="shared" si="241"/>
        <v>0.81666666666666665</v>
      </c>
      <c r="E1249" s="3">
        <f t="shared" si="242"/>
        <v>2010</v>
      </c>
      <c r="F1249" s="3">
        <f t="shared" si="243"/>
        <v>10</v>
      </c>
      <c r="G1249" s="3">
        <f t="shared" si="244"/>
        <v>25</v>
      </c>
      <c r="H1249" s="3">
        <f t="shared" si="245"/>
        <v>9</v>
      </c>
      <c r="I1249" s="3">
        <f t="shared" si="246"/>
        <v>49</v>
      </c>
      <c r="J1249" s="3">
        <f t="shared" si="247"/>
        <v>2</v>
      </c>
      <c r="K1249" s="3" t="str">
        <f>IF(AND(D1249&gt;='Season Lookup'!$D$15,D1249&lt;'Season Lookup'!$D$16),"Spring",IF(AND(D1249&gt;='Season Lookup'!$D$16,D1249&lt;'Season Lookup'!$D$17),"Summer",IF(AND(D1249&gt;='Season Lookup'!$D$17,D1249&lt;'Season Lookup'!$D$18),"Fall",IF(OR(D1249&gt;='Season Lookup'!$D$18,D1249&lt;'Season Lookup'!$D$15),"Winter"))))</f>
        <v>Fall</v>
      </c>
      <c r="L1249" s="3" t="str">
        <f>VLOOKUP(F1249,'Season Lookup'!$A$1:$B$13,2,0)</f>
        <v>Fall</v>
      </c>
      <c r="M1249" t="s">
        <v>56</v>
      </c>
      <c r="N1249" t="s">
        <v>35</v>
      </c>
      <c r="O1249" t="s">
        <v>23</v>
      </c>
      <c r="P1249" t="str">
        <f t="shared" si="248"/>
        <v>Yes</v>
      </c>
      <c r="Q1249" t="str">
        <f t="shared" si="249"/>
        <v>No</v>
      </c>
      <c r="R1249" t="str">
        <f t="shared" si="250"/>
        <v>No</v>
      </c>
      <c r="T1249" t="s">
        <v>840</v>
      </c>
      <c r="U1249" t="s">
        <v>791</v>
      </c>
      <c r="V1249" t="str">
        <f t="shared" si="251"/>
        <v>Intersection</v>
      </c>
      <c r="W1249" t="s">
        <v>2116</v>
      </c>
      <c r="X1249">
        <v>42.374378</v>
      </c>
      <c r="Y1249">
        <v>-71.120174000000006</v>
      </c>
      <c r="Z1249" t="s">
        <v>2117</v>
      </c>
    </row>
    <row r="1250" spans="1:26">
      <c r="A1250">
        <v>24984</v>
      </c>
      <c r="B1250" s="1">
        <v>40477.354155092595</v>
      </c>
      <c r="C1250" s="1">
        <f t="shared" si="240"/>
        <v>40179</v>
      </c>
      <c r="D1250" s="4">
        <f t="shared" si="241"/>
        <v>0.81944444444444442</v>
      </c>
      <c r="E1250" s="3">
        <f t="shared" si="242"/>
        <v>2010</v>
      </c>
      <c r="F1250" s="3">
        <f t="shared" si="243"/>
        <v>10</v>
      </c>
      <c r="G1250" s="3">
        <f t="shared" si="244"/>
        <v>26</v>
      </c>
      <c r="H1250" s="3">
        <f t="shared" si="245"/>
        <v>8</v>
      </c>
      <c r="I1250" s="3">
        <f t="shared" si="246"/>
        <v>29</v>
      </c>
      <c r="J1250" s="3">
        <f t="shared" si="247"/>
        <v>3</v>
      </c>
      <c r="K1250" s="3" t="str">
        <f>IF(AND(D1250&gt;='Season Lookup'!$D$15,D1250&lt;'Season Lookup'!$D$16),"Spring",IF(AND(D1250&gt;='Season Lookup'!$D$16,D1250&lt;'Season Lookup'!$D$17),"Summer",IF(AND(D1250&gt;='Season Lookup'!$D$17,D1250&lt;'Season Lookup'!$D$18),"Fall",IF(OR(D1250&gt;='Season Lookup'!$D$18,D1250&lt;'Season Lookup'!$D$15),"Winter"))))</f>
        <v>Fall</v>
      </c>
      <c r="L1250" s="3" t="str">
        <f>VLOOKUP(F1250,'Season Lookup'!$A$1:$B$13,2,0)</f>
        <v>Fall</v>
      </c>
      <c r="M1250" t="s">
        <v>73</v>
      </c>
      <c r="N1250" t="s">
        <v>13</v>
      </c>
      <c r="O1250" t="s">
        <v>13</v>
      </c>
      <c r="P1250" t="str">
        <f t="shared" si="248"/>
        <v>Yes</v>
      </c>
      <c r="Q1250" t="str">
        <f t="shared" si="249"/>
        <v>No</v>
      </c>
      <c r="R1250" t="str">
        <f t="shared" si="250"/>
        <v>No</v>
      </c>
      <c r="T1250" t="s">
        <v>101</v>
      </c>
      <c r="U1250" t="s">
        <v>2119</v>
      </c>
      <c r="V1250" t="str">
        <f t="shared" si="251"/>
        <v>Intersection</v>
      </c>
      <c r="W1250" t="s">
        <v>2120</v>
      </c>
      <c r="X1250">
        <v>42.366382999999999</v>
      </c>
      <c r="Y1250">
        <v>-71.098207000000002</v>
      </c>
      <c r="Z1250" t="s">
        <v>2121</v>
      </c>
    </row>
    <row r="1251" spans="1:26">
      <c r="A1251">
        <v>24985</v>
      </c>
      <c r="B1251" s="1">
        <v>40477.65902777778</v>
      </c>
      <c r="C1251" s="1">
        <f t="shared" si="240"/>
        <v>40179</v>
      </c>
      <c r="D1251" s="4">
        <f t="shared" si="241"/>
        <v>0.81944444444444442</v>
      </c>
      <c r="E1251" s="3">
        <f t="shared" si="242"/>
        <v>2010</v>
      </c>
      <c r="F1251" s="3">
        <f t="shared" si="243"/>
        <v>10</v>
      </c>
      <c r="G1251" s="3">
        <f t="shared" si="244"/>
        <v>26</v>
      </c>
      <c r="H1251" s="3">
        <f t="shared" si="245"/>
        <v>15</v>
      </c>
      <c r="I1251" s="3">
        <f t="shared" si="246"/>
        <v>49</v>
      </c>
      <c r="J1251" s="3">
        <f t="shared" si="247"/>
        <v>3</v>
      </c>
      <c r="K1251" s="3" t="str">
        <f>IF(AND(D1251&gt;='Season Lookup'!$D$15,D1251&lt;'Season Lookup'!$D$16),"Spring",IF(AND(D1251&gt;='Season Lookup'!$D$16,D1251&lt;'Season Lookup'!$D$17),"Summer",IF(AND(D1251&gt;='Season Lookup'!$D$17,D1251&lt;'Season Lookup'!$D$18),"Fall",IF(OR(D1251&gt;='Season Lookup'!$D$18,D1251&lt;'Season Lookup'!$D$15),"Winter"))))</f>
        <v>Fall</v>
      </c>
      <c r="L1251" s="3" t="str">
        <f>VLOOKUP(F1251,'Season Lookup'!$A$1:$B$13,2,0)</f>
        <v>Fall</v>
      </c>
      <c r="M1251" t="s">
        <v>73</v>
      </c>
      <c r="N1251" t="s">
        <v>246</v>
      </c>
      <c r="O1251" t="s">
        <v>23</v>
      </c>
      <c r="P1251" t="str">
        <f t="shared" si="248"/>
        <v>No</v>
      </c>
      <c r="Q1251" t="str">
        <f t="shared" si="249"/>
        <v>No</v>
      </c>
      <c r="R1251" t="str">
        <f t="shared" si="250"/>
        <v>No</v>
      </c>
      <c r="S1251">
        <v>212</v>
      </c>
      <c r="T1251" t="s">
        <v>189</v>
      </c>
      <c r="V1251" t="str">
        <f t="shared" si="251"/>
        <v>Non Intersection</v>
      </c>
      <c r="W1251" t="s">
        <v>1109</v>
      </c>
      <c r="X1251">
        <v>42.366461000000001</v>
      </c>
      <c r="Y1251">
        <v>-71.095544000000004</v>
      </c>
      <c r="Z1251" t="s">
        <v>1110</v>
      </c>
    </row>
    <row r="1252" spans="1:26">
      <c r="A1252">
        <v>24986</v>
      </c>
      <c r="B1252" s="1">
        <v>40477.643055555556</v>
      </c>
      <c r="C1252" s="1">
        <f t="shared" si="240"/>
        <v>40179</v>
      </c>
      <c r="D1252" s="4">
        <f t="shared" si="241"/>
        <v>0.81944444444444442</v>
      </c>
      <c r="E1252" s="3">
        <f t="shared" si="242"/>
        <v>2010</v>
      </c>
      <c r="F1252" s="3">
        <f t="shared" si="243"/>
        <v>10</v>
      </c>
      <c r="G1252" s="3">
        <f t="shared" si="244"/>
        <v>26</v>
      </c>
      <c r="H1252" s="3">
        <f t="shared" si="245"/>
        <v>15</v>
      </c>
      <c r="I1252" s="3">
        <f t="shared" si="246"/>
        <v>26</v>
      </c>
      <c r="J1252" s="3">
        <f t="shared" si="247"/>
        <v>3</v>
      </c>
      <c r="K1252" s="3" t="str">
        <f>IF(AND(D1252&gt;='Season Lookup'!$D$15,D1252&lt;'Season Lookup'!$D$16),"Spring",IF(AND(D1252&gt;='Season Lookup'!$D$16,D1252&lt;'Season Lookup'!$D$17),"Summer",IF(AND(D1252&gt;='Season Lookup'!$D$17,D1252&lt;'Season Lookup'!$D$18),"Fall",IF(OR(D1252&gt;='Season Lookup'!$D$18,D1252&lt;'Season Lookup'!$D$15),"Winter"))))</f>
        <v>Fall</v>
      </c>
      <c r="L1252" s="3" t="str">
        <f>VLOOKUP(F1252,'Season Lookup'!$A$1:$B$13,2,0)</f>
        <v>Fall</v>
      </c>
      <c r="M1252" t="s">
        <v>73</v>
      </c>
      <c r="N1252" t="s">
        <v>13</v>
      </c>
      <c r="O1252" t="s">
        <v>13</v>
      </c>
      <c r="P1252" t="str">
        <f t="shared" si="248"/>
        <v>Yes</v>
      </c>
      <c r="Q1252" t="str">
        <f t="shared" si="249"/>
        <v>No</v>
      </c>
      <c r="R1252" t="str">
        <f t="shared" si="250"/>
        <v>No</v>
      </c>
      <c r="T1252" t="s">
        <v>57</v>
      </c>
      <c r="V1252" t="str">
        <f t="shared" si="251"/>
        <v>Intersection</v>
      </c>
      <c r="W1252" t="s">
        <v>2122</v>
      </c>
      <c r="X1252">
        <v>0</v>
      </c>
      <c r="Y1252">
        <v>0</v>
      </c>
      <c r="Z1252" t="s">
        <v>81</v>
      </c>
    </row>
    <row r="1253" spans="1:26">
      <c r="A1253">
        <v>24994</v>
      </c>
      <c r="B1253" s="1">
        <v>40477.291655092595</v>
      </c>
      <c r="C1253" s="1">
        <f t="shared" si="240"/>
        <v>40179</v>
      </c>
      <c r="D1253" s="4">
        <f t="shared" si="241"/>
        <v>0.81944444444444442</v>
      </c>
      <c r="E1253" s="3">
        <f t="shared" si="242"/>
        <v>2010</v>
      </c>
      <c r="F1253" s="3">
        <f t="shared" si="243"/>
        <v>10</v>
      </c>
      <c r="G1253" s="3">
        <f t="shared" si="244"/>
        <v>26</v>
      </c>
      <c r="H1253" s="3">
        <f t="shared" si="245"/>
        <v>6</v>
      </c>
      <c r="I1253" s="3">
        <f t="shared" si="246"/>
        <v>59</v>
      </c>
      <c r="J1253" s="3">
        <f t="shared" si="247"/>
        <v>3</v>
      </c>
      <c r="K1253" s="3" t="str">
        <f>IF(AND(D1253&gt;='Season Lookup'!$D$15,D1253&lt;'Season Lookup'!$D$16),"Spring",IF(AND(D1253&gt;='Season Lookup'!$D$16,D1253&lt;'Season Lookup'!$D$17),"Summer",IF(AND(D1253&gt;='Season Lookup'!$D$17,D1253&lt;'Season Lookup'!$D$18),"Fall",IF(OR(D1253&gt;='Season Lookup'!$D$18,D1253&lt;'Season Lookup'!$D$15),"Winter"))))</f>
        <v>Fall</v>
      </c>
      <c r="L1253" s="3" t="str">
        <f>VLOOKUP(F1253,'Season Lookup'!$A$1:$B$13,2,0)</f>
        <v>Fall</v>
      </c>
      <c r="M1253" t="s">
        <v>73</v>
      </c>
      <c r="N1253" t="s">
        <v>13</v>
      </c>
      <c r="O1253" t="s">
        <v>13</v>
      </c>
      <c r="P1253" t="str">
        <f t="shared" si="248"/>
        <v>Yes</v>
      </c>
      <c r="Q1253" t="str">
        <f t="shared" si="249"/>
        <v>No</v>
      </c>
      <c r="R1253" t="str">
        <f t="shared" si="250"/>
        <v>No</v>
      </c>
      <c r="T1253" t="s">
        <v>1320</v>
      </c>
      <c r="U1253" t="s">
        <v>199</v>
      </c>
      <c r="V1253" t="str">
        <f t="shared" si="251"/>
        <v>Intersection</v>
      </c>
      <c r="W1253" t="s">
        <v>2123</v>
      </c>
      <c r="X1253">
        <v>42.377802000000003</v>
      </c>
      <c r="Y1253">
        <v>-71.129852</v>
      </c>
      <c r="Z1253" t="s">
        <v>2124</v>
      </c>
    </row>
    <row r="1254" spans="1:26">
      <c r="A1254">
        <v>24995</v>
      </c>
      <c r="B1254" s="1">
        <v>40478.270833333336</v>
      </c>
      <c r="C1254" s="1">
        <f t="shared" si="240"/>
        <v>40179</v>
      </c>
      <c r="D1254" s="4">
        <f t="shared" si="241"/>
        <v>0.82222222222222219</v>
      </c>
      <c r="E1254" s="3">
        <f t="shared" si="242"/>
        <v>2010</v>
      </c>
      <c r="F1254" s="3">
        <f t="shared" si="243"/>
        <v>10</v>
      </c>
      <c r="G1254" s="3">
        <f t="shared" si="244"/>
        <v>27</v>
      </c>
      <c r="H1254" s="3">
        <f t="shared" si="245"/>
        <v>6</v>
      </c>
      <c r="I1254" s="3">
        <f t="shared" si="246"/>
        <v>30</v>
      </c>
      <c r="J1254" s="3">
        <f t="shared" si="247"/>
        <v>4</v>
      </c>
      <c r="K1254" s="3" t="str">
        <f>IF(AND(D1254&gt;='Season Lookup'!$D$15,D1254&lt;'Season Lookup'!$D$16),"Spring",IF(AND(D1254&gt;='Season Lookup'!$D$16,D1254&lt;'Season Lookup'!$D$17),"Summer",IF(AND(D1254&gt;='Season Lookup'!$D$17,D1254&lt;'Season Lookup'!$D$18),"Fall",IF(OR(D1254&gt;='Season Lookup'!$D$18,D1254&lt;'Season Lookup'!$D$15),"Winter"))))</f>
        <v>Fall</v>
      </c>
      <c r="L1254" s="3" t="str">
        <f>VLOOKUP(F1254,'Season Lookup'!$A$1:$B$13,2,0)</f>
        <v>Fall</v>
      </c>
      <c r="M1254" t="s">
        <v>82</v>
      </c>
      <c r="N1254" t="s">
        <v>13</v>
      </c>
      <c r="O1254" t="s">
        <v>13</v>
      </c>
      <c r="P1254" t="str">
        <f t="shared" si="248"/>
        <v>Yes</v>
      </c>
      <c r="Q1254" t="str">
        <f t="shared" si="249"/>
        <v>No</v>
      </c>
      <c r="R1254" t="str">
        <f t="shared" si="250"/>
        <v>No</v>
      </c>
      <c r="T1254" t="s">
        <v>19</v>
      </c>
      <c r="U1254" t="s">
        <v>189</v>
      </c>
      <c r="V1254" t="str">
        <f t="shared" si="251"/>
        <v>Intersection</v>
      </c>
      <c r="W1254" t="s">
        <v>244</v>
      </c>
      <c r="X1254">
        <v>42.372750000000003</v>
      </c>
      <c r="Y1254">
        <v>-71.093288000000001</v>
      </c>
      <c r="Z1254" t="s">
        <v>245</v>
      </c>
    </row>
    <row r="1255" spans="1:26">
      <c r="A1255">
        <v>24996</v>
      </c>
      <c r="B1255" s="1">
        <v>40478.333333333336</v>
      </c>
      <c r="C1255" s="1">
        <f t="shared" si="240"/>
        <v>40179</v>
      </c>
      <c r="D1255" s="4">
        <f t="shared" si="241"/>
        <v>0.82222222222222219</v>
      </c>
      <c r="E1255" s="3">
        <f t="shared" si="242"/>
        <v>2010</v>
      </c>
      <c r="F1255" s="3">
        <f t="shared" si="243"/>
        <v>10</v>
      </c>
      <c r="G1255" s="3">
        <f t="shared" si="244"/>
        <v>27</v>
      </c>
      <c r="H1255" s="3">
        <f t="shared" si="245"/>
        <v>8</v>
      </c>
      <c r="I1255" s="3">
        <f t="shared" si="246"/>
        <v>0</v>
      </c>
      <c r="J1255" s="3">
        <f t="shared" si="247"/>
        <v>4</v>
      </c>
      <c r="K1255" s="3" t="str">
        <f>IF(AND(D1255&gt;='Season Lookup'!$D$15,D1255&lt;'Season Lookup'!$D$16),"Spring",IF(AND(D1255&gt;='Season Lookup'!$D$16,D1255&lt;'Season Lookup'!$D$17),"Summer",IF(AND(D1255&gt;='Season Lookup'!$D$17,D1255&lt;'Season Lookup'!$D$18),"Fall",IF(OR(D1255&gt;='Season Lookup'!$D$18,D1255&lt;'Season Lookup'!$D$15),"Winter"))))</f>
        <v>Fall</v>
      </c>
      <c r="L1255" s="3" t="str">
        <f>VLOOKUP(F1255,'Season Lookup'!$A$1:$B$13,2,0)</f>
        <v>Fall</v>
      </c>
      <c r="M1255" t="s">
        <v>82</v>
      </c>
      <c r="N1255" t="s">
        <v>13</v>
      </c>
      <c r="O1255" t="s">
        <v>13</v>
      </c>
      <c r="P1255" t="str">
        <f t="shared" si="248"/>
        <v>Yes</v>
      </c>
      <c r="Q1255" t="str">
        <f t="shared" si="249"/>
        <v>No</v>
      </c>
      <c r="R1255" t="str">
        <f t="shared" si="250"/>
        <v>No</v>
      </c>
      <c r="T1255" t="s">
        <v>129</v>
      </c>
      <c r="U1255" t="s">
        <v>19</v>
      </c>
      <c r="V1255" t="str">
        <f t="shared" si="251"/>
        <v>Intersection</v>
      </c>
      <c r="W1255" t="s">
        <v>2125</v>
      </c>
      <c r="X1255">
        <v>42.372123000000002</v>
      </c>
      <c r="Y1255">
        <v>-71.088455999999994</v>
      </c>
      <c r="Z1255" t="s">
        <v>131</v>
      </c>
    </row>
    <row r="1256" spans="1:26">
      <c r="A1256">
        <v>24997</v>
      </c>
      <c r="B1256" s="1">
        <v>40478.395833333336</v>
      </c>
      <c r="C1256" s="1">
        <f t="shared" si="240"/>
        <v>40179</v>
      </c>
      <c r="D1256" s="4">
        <f t="shared" si="241"/>
        <v>0.82222222222222219</v>
      </c>
      <c r="E1256" s="3">
        <f t="shared" si="242"/>
        <v>2010</v>
      </c>
      <c r="F1256" s="3">
        <f t="shared" si="243"/>
        <v>10</v>
      </c>
      <c r="G1256" s="3">
        <f t="shared" si="244"/>
        <v>27</v>
      </c>
      <c r="H1256" s="3">
        <f t="shared" si="245"/>
        <v>9</v>
      </c>
      <c r="I1256" s="3">
        <f t="shared" si="246"/>
        <v>30</v>
      </c>
      <c r="J1256" s="3">
        <f t="shared" si="247"/>
        <v>4</v>
      </c>
      <c r="K1256" s="3" t="str">
        <f>IF(AND(D1256&gt;='Season Lookup'!$D$15,D1256&lt;'Season Lookup'!$D$16),"Spring",IF(AND(D1256&gt;='Season Lookup'!$D$16,D1256&lt;'Season Lookup'!$D$17),"Summer",IF(AND(D1256&gt;='Season Lookup'!$D$17,D1256&lt;'Season Lookup'!$D$18),"Fall",IF(OR(D1256&gt;='Season Lookup'!$D$18,D1256&lt;'Season Lookup'!$D$15),"Winter"))))</f>
        <v>Fall</v>
      </c>
      <c r="L1256" s="3" t="str">
        <f>VLOOKUP(F1256,'Season Lookup'!$A$1:$B$13,2,0)</f>
        <v>Fall</v>
      </c>
      <c r="M1256" t="s">
        <v>82</v>
      </c>
      <c r="N1256" t="s">
        <v>13</v>
      </c>
      <c r="O1256" t="s">
        <v>23</v>
      </c>
      <c r="P1256" t="str">
        <f t="shared" si="248"/>
        <v>Yes</v>
      </c>
      <c r="Q1256" t="str">
        <f t="shared" si="249"/>
        <v>No</v>
      </c>
      <c r="R1256" t="str">
        <f t="shared" si="250"/>
        <v>No</v>
      </c>
      <c r="S1256">
        <v>10</v>
      </c>
      <c r="T1256" t="s">
        <v>147</v>
      </c>
      <c r="V1256" t="str">
        <f t="shared" si="251"/>
        <v>Non Intersection</v>
      </c>
      <c r="W1256" t="s">
        <v>2126</v>
      </c>
      <c r="X1256">
        <v>42.372000999999997</v>
      </c>
      <c r="Y1256">
        <v>-71.084608000000003</v>
      </c>
      <c r="Z1256" t="s">
        <v>2127</v>
      </c>
    </row>
    <row r="1257" spans="1:26">
      <c r="A1257">
        <v>24998</v>
      </c>
      <c r="B1257" s="1">
        <v>40478.395833333336</v>
      </c>
      <c r="C1257" s="1">
        <f t="shared" si="240"/>
        <v>40179</v>
      </c>
      <c r="D1257" s="4">
        <f t="shared" si="241"/>
        <v>0.82222222222222219</v>
      </c>
      <c r="E1257" s="3">
        <f t="shared" si="242"/>
        <v>2010</v>
      </c>
      <c r="F1257" s="3">
        <f t="shared" si="243"/>
        <v>10</v>
      </c>
      <c r="G1257" s="3">
        <f t="shared" si="244"/>
        <v>27</v>
      </c>
      <c r="H1257" s="3">
        <f t="shared" si="245"/>
        <v>9</v>
      </c>
      <c r="I1257" s="3">
        <f t="shared" si="246"/>
        <v>30</v>
      </c>
      <c r="J1257" s="3">
        <f t="shared" si="247"/>
        <v>4</v>
      </c>
      <c r="K1257" s="3" t="str">
        <f>IF(AND(D1257&gt;='Season Lookup'!$D$15,D1257&lt;'Season Lookup'!$D$16),"Spring",IF(AND(D1257&gt;='Season Lookup'!$D$16,D1257&lt;'Season Lookup'!$D$17),"Summer",IF(AND(D1257&gt;='Season Lookup'!$D$17,D1257&lt;'Season Lookup'!$D$18),"Fall",IF(OR(D1257&gt;='Season Lookup'!$D$18,D1257&lt;'Season Lookup'!$D$15),"Winter"))))</f>
        <v>Fall</v>
      </c>
      <c r="L1257" s="3" t="str">
        <f>VLOOKUP(F1257,'Season Lookup'!$A$1:$B$13,2,0)</f>
        <v>Fall</v>
      </c>
      <c r="M1257" t="s">
        <v>82</v>
      </c>
      <c r="N1257" t="s">
        <v>13</v>
      </c>
      <c r="O1257" t="s">
        <v>13</v>
      </c>
      <c r="P1257" t="str">
        <f t="shared" si="248"/>
        <v>Yes</v>
      </c>
      <c r="Q1257" t="str">
        <f t="shared" si="249"/>
        <v>No</v>
      </c>
      <c r="R1257" t="str">
        <f t="shared" si="250"/>
        <v>No</v>
      </c>
      <c r="S1257">
        <v>1221</v>
      </c>
      <c r="T1257" t="s">
        <v>19</v>
      </c>
      <c r="U1257" t="s">
        <v>342</v>
      </c>
      <c r="V1257" t="str">
        <f t="shared" si="251"/>
        <v>Non Intersection</v>
      </c>
      <c r="W1257" t="s">
        <v>1557</v>
      </c>
      <c r="X1257">
        <v>42.373423000000003</v>
      </c>
      <c r="Y1257">
        <v>-71.097669999999994</v>
      </c>
      <c r="Z1257" t="s">
        <v>1558</v>
      </c>
    </row>
    <row r="1258" spans="1:26">
      <c r="A1258">
        <v>24999</v>
      </c>
      <c r="B1258" s="1">
        <v>40478.402777777781</v>
      </c>
      <c r="C1258" s="1">
        <f t="shared" si="240"/>
        <v>40179</v>
      </c>
      <c r="D1258" s="4">
        <f t="shared" si="241"/>
        <v>0.82222222222222219</v>
      </c>
      <c r="E1258" s="3">
        <f t="shared" si="242"/>
        <v>2010</v>
      </c>
      <c r="F1258" s="3">
        <f t="shared" si="243"/>
        <v>10</v>
      </c>
      <c r="G1258" s="3">
        <f t="shared" si="244"/>
        <v>27</v>
      </c>
      <c r="H1258" s="3">
        <f t="shared" si="245"/>
        <v>9</v>
      </c>
      <c r="I1258" s="3">
        <f t="shared" si="246"/>
        <v>40</v>
      </c>
      <c r="J1258" s="3">
        <f t="shared" si="247"/>
        <v>4</v>
      </c>
      <c r="K1258" s="3" t="str">
        <f>IF(AND(D1258&gt;='Season Lookup'!$D$15,D1258&lt;'Season Lookup'!$D$16),"Spring",IF(AND(D1258&gt;='Season Lookup'!$D$16,D1258&lt;'Season Lookup'!$D$17),"Summer",IF(AND(D1258&gt;='Season Lookup'!$D$17,D1258&lt;'Season Lookup'!$D$18),"Fall",IF(OR(D1258&gt;='Season Lookup'!$D$18,D1258&lt;'Season Lookup'!$D$15),"Winter"))))</f>
        <v>Fall</v>
      </c>
      <c r="L1258" s="3" t="str">
        <f>VLOOKUP(F1258,'Season Lookup'!$A$1:$B$13,2,0)</f>
        <v>Fall</v>
      </c>
      <c r="M1258" t="s">
        <v>82</v>
      </c>
      <c r="N1258" t="s">
        <v>13</v>
      </c>
      <c r="O1258" t="s">
        <v>132</v>
      </c>
      <c r="P1258" t="str">
        <f t="shared" si="248"/>
        <v>Yes</v>
      </c>
      <c r="Q1258" t="str">
        <f t="shared" si="249"/>
        <v>Yes</v>
      </c>
      <c r="R1258" t="str">
        <f t="shared" si="250"/>
        <v>No</v>
      </c>
      <c r="T1258" t="s">
        <v>14</v>
      </c>
      <c r="U1258" t="s">
        <v>501</v>
      </c>
      <c r="V1258" t="str">
        <f t="shared" si="251"/>
        <v>Intersection</v>
      </c>
      <c r="W1258" t="s">
        <v>2128</v>
      </c>
      <c r="X1258">
        <v>42.383788000000003</v>
      </c>
      <c r="Y1258">
        <v>-71.119513999999995</v>
      </c>
      <c r="Z1258" t="s">
        <v>2129</v>
      </c>
    </row>
    <row r="1259" spans="1:26">
      <c r="A1259">
        <v>25000</v>
      </c>
      <c r="B1259" s="1">
        <v>40478.552083333336</v>
      </c>
      <c r="C1259" s="1">
        <f t="shared" si="240"/>
        <v>40179</v>
      </c>
      <c r="D1259" s="4">
        <f t="shared" si="241"/>
        <v>0.82222222222222219</v>
      </c>
      <c r="E1259" s="3">
        <f t="shared" si="242"/>
        <v>2010</v>
      </c>
      <c r="F1259" s="3">
        <f t="shared" si="243"/>
        <v>10</v>
      </c>
      <c r="G1259" s="3">
        <f t="shared" si="244"/>
        <v>27</v>
      </c>
      <c r="H1259" s="3">
        <f t="shared" si="245"/>
        <v>13</v>
      </c>
      <c r="I1259" s="3">
        <f t="shared" si="246"/>
        <v>15</v>
      </c>
      <c r="J1259" s="3">
        <f t="shared" si="247"/>
        <v>4</v>
      </c>
      <c r="K1259" s="3" t="str">
        <f>IF(AND(D1259&gt;='Season Lookup'!$D$15,D1259&lt;'Season Lookup'!$D$16),"Spring",IF(AND(D1259&gt;='Season Lookup'!$D$16,D1259&lt;'Season Lookup'!$D$17),"Summer",IF(AND(D1259&gt;='Season Lookup'!$D$17,D1259&lt;'Season Lookup'!$D$18),"Fall",IF(OR(D1259&gt;='Season Lookup'!$D$18,D1259&lt;'Season Lookup'!$D$15),"Winter"))))</f>
        <v>Fall</v>
      </c>
      <c r="L1259" s="3" t="str">
        <f>VLOOKUP(F1259,'Season Lookup'!$A$1:$B$13,2,0)</f>
        <v>Fall</v>
      </c>
      <c r="M1259" t="s">
        <v>82</v>
      </c>
      <c r="N1259" t="s">
        <v>13</v>
      </c>
      <c r="O1259" t="s">
        <v>13</v>
      </c>
      <c r="P1259" t="str">
        <f t="shared" si="248"/>
        <v>Yes</v>
      </c>
      <c r="Q1259" t="str">
        <f t="shared" si="249"/>
        <v>No</v>
      </c>
      <c r="R1259" t="str">
        <f t="shared" si="250"/>
        <v>No</v>
      </c>
      <c r="T1259" t="s">
        <v>105</v>
      </c>
      <c r="U1259" t="s">
        <v>2130</v>
      </c>
      <c r="V1259" t="str">
        <f t="shared" si="251"/>
        <v>Intersection</v>
      </c>
      <c r="W1259" t="s">
        <v>2131</v>
      </c>
      <c r="X1259">
        <v>42.367491999999999</v>
      </c>
      <c r="Y1259">
        <v>-71.096395000000001</v>
      </c>
      <c r="Z1259" t="s">
        <v>2132</v>
      </c>
    </row>
    <row r="1260" spans="1:26">
      <c r="A1260">
        <v>25001</v>
      </c>
      <c r="B1260" s="1">
        <v>40478.76457175926</v>
      </c>
      <c r="C1260" s="1">
        <f t="shared" si="240"/>
        <v>40179</v>
      </c>
      <c r="D1260" s="4">
        <f t="shared" si="241"/>
        <v>0.82222222222222219</v>
      </c>
      <c r="E1260" s="3">
        <f t="shared" si="242"/>
        <v>2010</v>
      </c>
      <c r="F1260" s="3">
        <f t="shared" si="243"/>
        <v>10</v>
      </c>
      <c r="G1260" s="3">
        <f t="shared" si="244"/>
        <v>27</v>
      </c>
      <c r="H1260" s="3">
        <f t="shared" si="245"/>
        <v>18</v>
      </c>
      <c r="I1260" s="3">
        <f t="shared" si="246"/>
        <v>20</v>
      </c>
      <c r="J1260" s="3">
        <f t="shared" si="247"/>
        <v>4</v>
      </c>
      <c r="K1260" s="3" t="str">
        <f>IF(AND(D1260&gt;='Season Lookup'!$D$15,D1260&lt;'Season Lookup'!$D$16),"Spring",IF(AND(D1260&gt;='Season Lookup'!$D$16,D1260&lt;'Season Lookup'!$D$17),"Summer",IF(AND(D1260&gt;='Season Lookup'!$D$17,D1260&lt;'Season Lookup'!$D$18),"Fall",IF(OR(D1260&gt;='Season Lookup'!$D$18,D1260&lt;'Season Lookup'!$D$15),"Winter"))))</f>
        <v>Fall</v>
      </c>
      <c r="L1260" s="3" t="str">
        <f>VLOOKUP(F1260,'Season Lookup'!$A$1:$B$13,2,0)</f>
        <v>Fall</v>
      </c>
      <c r="M1260" t="s">
        <v>82</v>
      </c>
      <c r="N1260" t="s">
        <v>13</v>
      </c>
      <c r="O1260" t="s">
        <v>132</v>
      </c>
      <c r="P1260" t="str">
        <f t="shared" si="248"/>
        <v>Yes</v>
      </c>
      <c r="Q1260" t="str">
        <f t="shared" si="249"/>
        <v>Yes</v>
      </c>
      <c r="R1260" t="str">
        <f t="shared" si="250"/>
        <v>No</v>
      </c>
      <c r="T1260" t="s">
        <v>101</v>
      </c>
      <c r="U1260" t="s">
        <v>316</v>
      </c>
      <c r="V1260" t="str">
        <f t="shared" si="251"/>
        <v>Intersection</v>
      </c>
      <c r="W1260" t="s">
        <v>2065</v>
      </c>
      <c r="X1260">
        <v>42.364153999999999</v>
      </c>
      <c r="Y1260">
        <v>-71.099474000000001</v>
      </c>
      <c r="Z1260" t="s">
        <v>689</v>
      </c>
    </row>
    <row r="1261" spans="1:26">
      <c r="A1261">
        <v>25025</v>
      </c>
      <c r="B1261" s="1">
        <v>40478.70484953704</v>
      </c>
      <c r="C1261" s="1">
        <f t="shared" si="240"/>
        <v>40179</v>
      </c>
      <c r="D1261" s="4">
        <f t="shared" si="241"/>
        <v>0.82222222222222219</v>
      </c>
      <c r="E1261" s="3">
        <f t="shared" si="242"/>
        <v>2010</v>
      </c>
      <c r="F1261" s="3">
        <f t="shared" si="243"/>
        <v>10</v>
      </c>
      <c r="G1261" s="3">
        <f t="shared" si="244"/>
        <v>27</v>
      </c>
      <c r="H1261" s="3">
        <f t="shared" si="245"/>
        <v>16</v>
      </c>
      <c r="I1261" s="3">
        <f t="shared" si="246"/>
        <v>54</v>
      </c>
      <c r="J1261" s="3">
        <f t="shared" si="247"/>
        <v>4</v>
      </c>
      <c r="K1261" s="3" t="str">
        <f>IF(AND(D1261&gt;='Season Lookup'!$D$15,D1261&lt;'Season Lookup'!$D$16),"Spring",IF(AND(D1261&gt;='Season Lookup'!$D$16,D1261&lt;'Season Lookup'!$D$17),"Summer",IF(AND(D1261&gt;='Season Lookup'!$D$17,D1261&lt;'Season Lookup'!$D$18),"Fall",IF(OR(D1261&gt;='Season Lookup'!$D$18,D1261&lt;'Season Lookup'!$D$15),"Winter"))))</f>
        <v>Fall</v>
      </c>
      <c r="L1261" s="3" t="str">
        <f>VLOOKUP(F1261,'Season Lookup'!$A$1:$B$13,2,0)</f>
        <v>Fall</v>
      </c>
      <c r="M1261" t="s">
        <v>31</v>
      </c>
      <c r="N1261" t="s">
        <v>13</v>
      </c>
      <c r="O1261" t="s">
        <v>13</v>
      </c>
      <c r="P1261" t="str">
        <f t="shared" si="248"/>
        <v>Yes</v>
      </c>
      <c r="Q1261" t="str">
        <f t="shared" si="249"/>
        <v>No</v>
      </c>
      <c r="R1261" t="str">
        <f t="shared" si="250"/>
        <v>No</v>
      </c>
      <c r="T1261" t="s">
        <v>142</v>
      </c>
      <c r="U1261" t="s">
        <v>2133</v>
      </c>
      <c r="V1261" t="str">
        <f t="shared" si="251"/>
        <v>Intersection</v>
      </c>
      <c r="W1261" t="s">
        <v>2134</v>
      </c>
      <c r="X1261">
        <v>42.379367000000002</v>
      </c>
      <c r="Y1261">
        <v>-71.150504999999995</v>
      </c>
      <c r="Z1261" t="s">
        <v>2135</v>
      </c>
    </row>
    <row r="1262" spans="1:26">
      <c r="A1262">
        <v>25002</v>
      </c>
      <c r="B1262" s="1">
        <v>40479.354155092595</v>
      </c>
      <c r="C1262" s="1">
        <f t="shared" si="240"/>
        <v>40179</v>
      </c>
      <c r="D1262" s="4">
        <f t="shared" si="241"/>
        <v>0.82499999999999996</v>
      </c>
      <c r="E1262" s="3">
        <f t="shared" si="242"/>
        <v>2010</v>
      </c>
      <c r="F1262" s="3">
        <f t="shared" si="243"/>
        <v>10</v>
      </c>
      <c r="G1262" s="3">
        <f t="shared" si="244"/>
        <v>28</v>
      </c>
      <c r="H1262" s="3">
        <f t="shared" si="245"/>
        <v>8</v>
      </c>
      <c r="I1262" s="3">
        <f t="shared" si="246"/>
        <v>29</v>
      </c>
      <c r="J1262" s="3">
        <f t="shared" si="247"/>
        <v>5</v>
      </c>
      <c r="K1262" s="3" t="str">
        <f>IF(AND(D1262&gt;='Season Lookup'!$D$15,D1262&lt;'Season Lookup'!$D$16),"Spring",IF(AND(D1262&gt;='Season Lookup'!$D$16,D1262&lt;'Season Lookup'!$D$17),"Summer",IF(AND(D1262&gt;='Season Lookup'!$D$17,D1262&lt;'Season Lookup'!$D$18),"Fall",IF(OR(D1262&gt;='Season Lookup'!$D$18,D1262&lt;'Season Lookup'!$D$15),"Winter"))))</f>
        <v>Fall</v>
      </c>
      <c r="L1262" s="3" t="str">
        <f>VLOOKUP(F1262,'Season Lookup'!$A$1:$B$13,2,0)</f>
        <v>Fall</v>
      </c>
      <c r="M1262" t="s">
        <v>78</v>
      </c>
      <c r="N1262" t="s">
        <v>13</v>
      </c>
      <c r="O1262" t="s">
        <v>152</v>
      </c>
      <c r="P1262" t="str">
        <f t="shared" si="248"/>
        <v>Yes</v>
      </c>
      <c r="Q1262" t="str">
        <f t="shared" si="249"/>
        <v>No</v>
      </c>
      <c r="R1262" t="str">
        <f t="shared" si="250"/>
        <v>Yes</v>
      </c>
      <c r="T1262" t="s">
        <v>142</v>
      </c>
      <c r="U1262" t="s">
        <v>2136</v>
      </c>
      <c r="V1262" t="str">
        <f t="shared" si="251"/>
        <v>Intersection</v>
      </c>
      <c r="W1262" t="s">
        <v>2137</v>
      </c>
      <c r="X1262">
        <v>42.381225999999998</v>
      </c>
      <c r="Y1262">
        <v>-71.138323</v>
      </c>
      <c r="Z1262" t="s">
        <v>2138</v>
      </c>
    </row>
    <row r="1263" spans="1:26">
      <c r="A1263">
        <v>25003</v>
      </c>
      <c r="B1263" s="1">
        <v>40479.416655092595</v>
      </c>
      <c r="C1263" s="1">
        <f t="shared" si="240"/>
        <v>40179</v>
      </c>
      <c r="D1263" s="4">
        <f t="shared" si="241"/>
        <v>0.82499999999999996</v>
      </c>
      <c r="E1263" s="3">
        <f t="shared" si="242"/>
        <v>2010</v>
      </c>
      <c r="F1263" s="3">
        <f t="shared" si="243"/>
        <v>10</v>
      </c>
      <c r="G1263" s="3">
        <f t="shared" si="244"/>
        <v>28</v>
      </c>
      <c r="H1263" s="3">
        <f t="shared" si="245"/>
        <v>9</v>
      </c>
      <c r="I1263" s="3">
        <f t="shared" si="246"/>
        <v>59</v>
      </c>
      <c r="J1263" s="3">
        <f t="shared" si="247"/>
        <v>5</v>
      </c>
      <c r="K1263" s="3" t="str">
        <f>IF(AND(D1263&gt;='Season Lookup'!$D$15,D1263&lt;'Season Lookup'!$D$16),"Spring",IF(AND(D1263&gt;='Season Lookup'!$D$16,D1263&lt;'Season Lookup'!$D$17),"Summer",IF(AND(D1263&gt;='Season Lookup'!$D$17,D1263&lt;'Season Lookup'!$D$18),"Fall",IF(OR(D1263&gt;='Season Lookup'!$D$18,D1263&lt;'Season Lookup'!$D$15),"Winter"))))</f>
        <v>Fall</v>
      </c>
      <c r="L1263" s="3" t="str">
        <f>VLOOKUP(F1263,'Season Lookup'!$A$1:$B$13,2,0)</f>
        <v>Fall</v>
      </c>
      <c r="M1263" t="s">
        <v>78</v>
      </c>
      <c r="N1263" t="s">
        <v>13</v>
      </c>
      <c r="O1263" t="s">
        <v>13</v>
      </c>
      <c r="P1263" t="str">
        <f t="shared" si="248"/>
        <v>Yes</v>
      </c>
      <c r="Q1263" t="str">
        <f t="shared" si="249"/>
        <v>No</v>
      </c>
      <c r="R1263" t="str">
        <f t="shared" si="250"/>
        <v>No</v>
      </c>
      <c r="S1263">
        <v>1</v>
      </c>
      <c r="T1263" t="s">
        <v>1469</v>
      </c>
      <c r="V1263" t="str">
        <f t="shared" si="251"/>
        <v>Non Intersection</v>
      </c>
      <c r="W1263" t="s">
        <v>2139</v>
      </c>
      <c r="X1263">
        <v>42.375757</v>
      </c>
      <c r="Y1263">
        <v>-71.142853000000002</v>
      </c>
      <c r="Z1263" t="s">
        <v>2140</v>
      </c>
    </row>
    <row r="1264" spans="1:26">
      <c r="A1264">
        <v>25004</v>
      </c>
      <c r="B1264" s="1">
        <v>40479.440960648149</v>
      </c>
      <c r="C1264" s="1">
        <f t="shared" si="240"/>
        <v>40179</v>
      </c>
      <c r="D1264" s="4">
        <f t="shared" si="241"/>
        <v>0.82499999999999996</v>
      </c>
      <c r="E1264" s="3">
        <f t="shared" si="242"/>
        <v>2010</v>
      </c>
      <c r="F1264" s="3">
        <f t="shared" si="243"/>
        <v>10</v>
      </c>
      <c r="G1264" s="3">
        <f t="shared" si="244"/>
        <v>28</v>
      </c>
      <c r="H1264" s="3">
        <f t="shared" si="245"/>
        <v>10</v>
      </c>
      <c r="I1264" s="3">
        <f t="shared" si="246"/>
        <v>34</v>
      </c>
      <c r="J1264" s="3">
        <f t="shared" si="247"/>
        <v>5</v>
      </c>
      <c r="K1264" s="3" t="str">
        <f>IF(AND(D1264&gt;='Season Lookup'!$D$15,D1264&lt;'Season Lookup'!$D$16),"Spring",IF(AND(D1264&gt;='Season Lookup'!$D$16,D1264&lt;'Season Lookup'!$D$17),"Summer",IF(AND(D1264&gt;='Season Lookup'!$D$17,D1264&lt;'Season Lookup'!$D$18),"Fall",IF(OR(D1264&gt;='Season Lookup'!$D$18,D1264&lt;'Season Lookup'!$D$15),"Winter"))))</f>
        <v>Fall</v>
      </c>
      <c r="L1264" s="3" t="str">
        <f>VLOOKUP(F1264,'Season Lookup'!$A$1:$B$13,2,0)</f>
        <v>Fall</v>
      </c>
      <c r="M1264" t="s">
        <v>78</v>
      </c>
      <c r="N1264" t="s">
        <v>13</v>
      </c>
      <c r="O1264" t="s">
        <v>13</v>
      </c>
      <c r="P1264" t="str">
        <f t="shared" si="248"/>
        <v>Yes</v>
      </c>
      <c r="Q1264" t="str">
        <f t="shared" si="249"/>
        <v>No</v>
      </c>
      <c r="R1264" t="str">
        <f t="shared" si="250"/>
        <v>No</v>
      </c>
      <c r="T1264" t="s">
        <v>105</v>
      </c>
      <c r="U1264" t="s">
        <v>79</v>
      </c>
      <c r="V1264" t="str">
        <f t="shared" si="251"/>
        <v>Intersection</v>
      </c>
      <c r="W1264" t="s">
        <v>1346</v>
      </c>
      <c r="X1264">
        <v>42.363981000000003</v>
      </c>
      <c r="Y1264">
        <v>-71.087416000000005</v>
      </c>
      <c r="Z1264" t="s">
        <v>1347</v>
      </c>
    </row>
    <row r="1265" spans="1:26">
      <c r="A1265">
        <v>25005</v>
      </c>
      <c r="B1265" s="1">
        <v>40479.604155092595</v>
      </c>
      <c r="C1265" s="1">
        <f t="shared" si="240"/>
        <v>40179</v>
      </c>
      <c r="D1265" s="4">
        <f t="shared" si="241"/>
        <v>0.82499999999999996</v>
      </c>
      <c r="E1265" s="3">
        <f t="shared" si="242"/>
        <v>2010</v>
      </c>
      <c r="F1265" s="3">
        <f t="shared" si="243"/>
        <v>10</v>
      </c>
      <c r="G1265" s="3">
        <f t="shared" si="244"/>
        <v>28</v>
      </c>
      <c r="H1265" s="3">
        <f t="shared" si="245"/>
        <v>14</v>
      </c>
      <c r="I1265" s="3">
        <f t="shared" si="246"/>
        <v>29</v>
      </c>
      <c r="J1265" s="3">
        <f t="shared" si="247"/>
        <v>5</v>
      </c>
      <c r="K1265" s="3" t="str">
        <f>IF(AND(D1265&gt;='Season Lookup'!$D$15,D1265&lt;'Season Lookup'!$D$16),"Spring",IF(AND(D1265&gt;='Season Lookup'!$D$16,D1265&lt;'Season Lookup'!$D$17),"Summer",IF(AND(D1265&gt;='Season Lookup'!$D$17,D1265&lt;'Season Lookup'!$D$18),"Fall",IF(OR(D1265&gt;='Season Lookup'!$D$18,D1265&lt;'Season Lookup'!$D$15),"Winter"))))</f>
        <v>Fall</v>
      </c>
      <c r="L1265" s="3" t="str">
        <f>VLOOKUP(F1265,'Season Lookup'!$A$1:$B$13,2,0)</f>
        <v>Fall</v>
      </c>
      <c r="M1265" t="s">
        <v>78</v>
      </c>
      <c r="N1265" t="s">
        <v>13</v>
      </c>
      <c r="O1265" t="s">
        <v>13</v>
      </c>
      <c r="P1265" t="str">
        <f t="shared" si="248"/>
        <v>Yes</v>
      </c>
      <c r="Q1265" t="str">
        <f t="shared" si="249"/>
        <v>No</v>
      </c>
      <c r="R1265" t="str">
        <f t="shared" si="250"/>
        <v>No</v>
      </c>
      <c r="T1265" t="s">
        <v>326</v>
      </c>
      <c r="U1265" t="s">
        <v>198</v>
      </c>
      <c r="V1265" t="str">
        <f t="shared" si="251"/>
        <v>Intersection</v>
      </c>
      <c r="W1265" t="s">
        <v>385</v>
      </c>
      <c r="X1265">
        <v>42.372565999999999</v>
      </c>
      <c r="Y1265">
        <v>-71.120144999999994</v>
      </c>
      <c r="Z1265" t="s">
        <v>386</v>
      </c>
    </row>
    <row r="1266" spans="1:26">
      <c r="A1266">
        <v>25027</v>
      </c>
      <c r="B1266" s="1">
        <v>40479.36109953704</v>
      </c>
      <c r="C1266" s="1">
        <f t="shared" si="240"/>
        <v>40179</v>
      </c>
      <c r="D1266" s="4">
        <f t="shared" si="241"/>
        <v>0.82499999999999996</v>
      </c>
      <c r="E1266" s="3">
        <f t="shared" si="242"/>
        <v>2010</v>
      </c>
      <c r="F1266" s="3">
        <f t="shared" si="243"/>
        <v>10</v>
      </c>
      <c r="G1266" s="3">
        <f t="shared" si="244"/>
        <v>28</v>
      </c>
      <c r="H1266" s="3">
        <f t="shared" si="245"/>
        <v>8</v>
      </c>
      <c r="I1266" s="3">
        <f t="shared" si="246"/>
        <v>39</v>
      </c>
      <c r="J1266" s="3">
        <f t="shared" si="247"/>
        <v>5</v>
      </c>
      <c r="K1266" s="3" t="str">
        <f>IF(AND(D1266&gt;='Season Lookup'!$D$15,D1266&lt;'Season Lookup'!$D$16),"Spring",IF(AND(D1266&gt;='Season Lookup'!$D$16,D1266&lt;'Season Lookup'!$D$17),"Summer",IF(AND(D1266&gt;='Season Lookup'!$D$17,D1266&lt;'Season Lookup'!$D$18),"Fall",IF(OR(D1266&gt;='Season Lookup'!$D$18,D1266&lt;'Season Lookup'!$D$15),"Winter"))))</f>
        <v>Fall</v>
      </c>
      <c r="L1266" s="3" t="str">
        <f>VLOOKUP(F1266,'Season Lookup'!$A$1:$B$13,2,0)</f>
        <v>Fall</v>
      </c>
      <c r="M1266" t="s">
        <v>78</v>
      </c>
      <c r="N1266" t="s">
        <v>13</v>
      </c>
      <c r="O1266" t="s">
        <v>35</v>
      </c>
      <c r="P1266" t="str">
        <f t="shared" si="248"/>
        <v>Yes</v>
      </c>
      <c r="Q1266" t="str">
        <f t="shared" si="249"/>
        <v>No</v>
      </c>
      <c r="R1266" t="str">
        <f t="shared" si="250"/>
        <v>No</v>
      </c>
      <c r="S1266">
        <v>359</v>
      </c>
      <c r="T1266" t="s">
        <v>19</v>
      </c>
      <c r="V1266" t="str">
        <f t="shared" si="251"/>
        <v>Non Intersection</v>
      </c>
      <c r="W1266" t="s">
        <v>2141</v>
      </c>
      <c r="X1266">
        <v>42.371395</v>
      </c>
      <c r="Y1266">
        <v>-71.082021999999995</v>
      </c>
      <c r="Z1266" t="s">
        <v>2142</v>
      </c>
    </row>
    <row r="1267" spans="1:26">
      <c r="A1267">
        <v>25007</v>
      </c>
      <c r="B1267" s="1">
        <v>40480.576388888891</v>
      </c>
      <c r="C1267" s="1">
        <f t="shared" si="240"/>
        <v>40179</v>
      </c>
      <c r="D1267" s="4">
        <f t="shared" si="241"/>
        <v>0.82777777777777772</v>
      </c>
      <c r="E1267" s="3">
        <f t="shared" si="242"/>
        <v>2010</v>
      </c>
      <c r="F1267" s="3">
        <f t="shared" si="243"/>
        <v>10</v>
      </c>
      <c r="G1267" s="3">
        <f t="shared" si="244"/>
        <v>29</v>
      </c>
      <c r="H1267" s="3">
        <f t="shared" si="245"/>
        <v>13</v>
      </c>
      <c r="I1267" s="3">
        <f t="shared" si="246"/>
        <v>50</v>
      </c>
      <c r="J1267" s="3">
        <f t="shared" si="247"/>
        <v>6</v>
      </c>
      <c r="K1267" s="3" t="str">
        <f>IF(AND(D1267&gt;='Season Lookup'!$D$15,D1267&lt;'Season Lookup'!$D$16),"Spring",IF(AND(D1267&gt;='Season Lookup'!$D$16,D1267&lt;'Season Lookup'!$D$17),"Summer",IF(AND(D1267&gt;='Season Lookup'!$D$17,D1267&lt;'Season Lookup'!$D$18),"Fall",IF(OR(D1267&gt;='Season Lookup'!$D$18,D1267&lt;'Season Lookup'!$D$15),"Winter"))))</f>
        <v>Fall</v>
      </c>
      <c r="L1267" s="3" t="str">
        <f>VLOOKUP(F1267,'Season Lookup'!$A$1:$B$13,2,0)</f>
        <v>Fall</v>
      </c>
      <c r="M1267" t="s">
        <v>12</v>
      </c>
      <c r="N1267" t="s">
        <v>13</v>
      </c>
      <c r="O1267" t="s">
        <v>13</v>
      </c>
      <c r="P1267" t="str">
        <f t="shared" si="248"/>
        <v>Yes</v>
      </c>
      <c r="Q1267" t="str">
        <f t="shared" si="249"/>
        <v>No</v>
      </c>
      <c r="R1267" t="str">
        <f t="shared" si="250"/>
        <v>No</v>
      </c>
      <c r="T1267" t="s">
        <v>342</v>
      </c>
      <c r="U1267" t="s">
        <v>133</v>
      </c>
      <c r="V1267" t="str">
        <f t="shared" si="251"/>
        <v>Intersection</v>
      </c>
      <c r="W1267" t="s">
        <v>884</v>
      </c>
      <c r="X1267">
        <v>42.368301000000002</v>
      </c>
      <c r="Y1267">
        <v>-71.101742999999999</v>
      </c>
      <c r="Z1267" t="s">
        <v>885</v>
      </c>
    </row>
    <row r="1268" spans="1:26">
      <c r="A1268">
        <v>25008</v>
      </c>
      <c r="B1268" s="1">
        <v>40480.311111111114</v>
      </c>
      <c r="C1268" s="1">
        <f t="shared" si="240"/>
        <v>40179</v>
      </c>
      <c r="D1268" s="4">
        <f t="shared" si="241"/>
        <v>0.82777777777777772</v>
      </c>
      <c r="E1268" s="3">
        <f t="shared" si="242"/>
        <v>2010</v>
      </c>
      <c r="F1268" s="3">
        <f t="shared" si="243"/>
        <v>10</v>
      </c>
      <c r="G1268" s="3">
        <f t="shared" si="244"/>
        <v>29</v>
      </c>
      <c r="H1268" s="3">
        <f t="shared" si="245"/>
        <v>7</v>
      </c>
      <c r="I1268" s="3">
        <f t="shared" si="246"/>
        <v>28</v>
      </c>
      <c r="J1268" s="3">
        <f t="shared" si="247"/>
        <v>6</v>
      </c>
      <c r="K1268" s="3" t="str">
        <f>IF(AND(D1268&gt;='Season Lookup'!$D$15,D1268&lt;'Season Lookup'!$D$16),"Spring",IF(AND(D1268&gt;='Season Lookup'!$D$16,D1268&lt;'Season Lookup'!$D$17),"Summer",IF(AND(D1268&gt;='Season Lookup'!$D$17,D1268&lt;'Season Lookup'!$D$18),"Fall",IF(OR(D1268&gt;='Season Lookup'!$D$18,D1268&lt;'Season Lookup'!$D$15),"Winter"))))</f>
        <v>Fall</v>
      </c>
      <c r="L1268" s="3" t="str">
        <f>VLOOKUP(F1268,'Season Lookup'!$A$1:$B$13,2,0)</f>
        <v>Fall</v>
      </c>
      <c r="M1268" t="s">
        <v>12</v>
      </c>
      <c r="N1268" t="s">
        <v>13</v>
      </c>
      <c r="O1268" t="s">
        <v>36</v>
      </c>
      <c r="P1268" t="str">
        <f t="shared" si="248"/>
        <v>Yes</v>
      </c>
      <c r="Q1268" t="str">
        <f t="shared" si="249"/>
        <v>No</v>
      </c>
      <c r="R1268" t="str">
        <f t="shared" si="250"/>
        <v>No</v>
      </c>
      <c r="S1268">
        <v>54</v>
      </c>
      <c r="T1268" t="s">
        <v>2143</v>
      </c>
      <c r="V1268" t="str">
        <f t="shared" si="251"/>
        <v>Non Intersection</v>
      </c>
      <c r="W1268" t="s">
        <v>2144</v>
      </c>
      <c r="X1268">
        <v>42.372861</v>
      </c>
      <c r="Y1268">
        <v>-71.094549999999998</v>
      </c>
      <c r="Z1268" t="s">
        <v>257</v>
      </c>
    </row>
    <row r="1269" spans="1:26">
      <c r="A1269">
        <v>25009</v>
      </c>
      <c r="B1269" s="1">
        <v>40480.427083333336</v>
      </c>
      <c r="C1269" s="1">
        <f t="shared" si="240"/>
        <v>40179</v>
      </c>
      <c r="D1269" s="4">
        <f t="shared" si="241"/>
        <v>0.82777777777777772</v>
      </c>
      <c r="E1269" s="3">
        <f t="shared" si="242"/>
        <v>2010</v>
      </c>
      <c r="F1269" s="3">
        <f t="shared" si="243"/>
        <v>10</v>
      </c>
      <c r="G1269" s="3">
        <f t="shared" si="244"/>
        <v>29</v>
      </c>
      <c r="H1269" s="3">
        <f t="shared" si="245"/>
        <v>10</v>
      </c>
      <c r="I1269" s="3">
        <f t="shared" si="246"/>
        <v>15</v>
      </c>
      <c r="J1269" s="3">
        <f t="shared" si="247"/>
        <v>6</v>
      </c>
      <c r="K1269" s="3" t="str">
        <f>IF(AND(D1269&gt;='Season Lookup'!$D$15,D1269&lt;'Season Lookup'!$D$16),"Spring",IF(AND(D1269&gt;='Season Lookup'!$D$16,D1269&lt;'Season Lookup'!$D$17),"Summer",IF(AND(D1269&gt;='Season Lookup'!$D$17,D1269&lt;'Season Lookup'!$D$18),"Fall",IF(OR(D1269&gt;='Season Lookup'!$D$18,D1269&lt;'Season Lookup'!$D$15),"Winter"))))</f>
        <v>Fall</v>
      </c>
      <c r="L1269" s="3" t="str">
        <f>VLOOKUP(F1269,'Season Lookup'!$A$1:$B$13,2,0)</f>
        <v>Fall</v>
      </c>
      <c r="M1269" t="s">
        <v>12</v>
      </c>
      <c r="N1269" t="s">
        <v>35</v>
      </c>
      <c r="O1269" t="s">
        <v>13</v>
      </c>
      <c r="P1269" t="str">
        <f t="shared" si="248"/>
        <v>Yes</v>
      </c>
      <c r="Q1269" t="str">
        <f t="shared" si="249"/>
        <v>No</v>
      </c>
      <c r="R1269" t="str">
        <f t="shared" si="250"/>
        <v>No</v>
      </c>
      <c r="S1269">
        <v>99</v>
      </c>
      <c r="T1269" t="s">
        <v>198</v>
      </c>
      <c r="U1269" t="s">
        <v>199</v>
      </c>
      <c r="V1269" t="str">
        <f t="shared" si="251"/>
        <v>Non Intersection</v>
      </c>
      <c r="W1269" t="s">
        <v>2145</v>
      </c>
      <c r="X1269">
        <v>42.372852000000002</v>
      </c>
      <c r="Y1269">
        <v>-71.120616999999996</v>
      </c>
      <c r="Z1269" t="s">
        <v>2146</v>
      </c>
    </row>
    <row r="1270" spans="1:26">
      <c r="A1270">
        <v>25010</v>
      </c>
      <c r="B1270" s="1">
        <v>40480.840277777781</v>
      </c>
      <c r="C1270" s="1">
        <f t="shared" si="240"/>
        <v>40179</v>
      </c>
      <c r="D1270" s="4">
        <f t="shared" si="241"/>
        <v>0.82777777777777772</v>
      </c>
      <c r="E1270" s="3">
        <f t="shared" si="242"/>
        <v>2010</v>
      </c>
      <c r="F1270" s="3">
        <f t="shared" si="243"/>
        <v>10</v>
      </c>
      <c r="G1270" s="3">
        <f t="shared" si="244"/>
        <v>29</v>
      </c>
      <c r="H1270" s="3">
        <f t="shared" si="245"/>
        <v>20</v>
      </c>
      <c r="I1270" s="3">
        <f t="shared" si="246"/>
        <v>10</v>
      </c>
      <c r="J1270" s="3">
        <f t="shared" si="247"/>
        <v>6</v>
      </c>
      <c r="K1270" s="3" t="str">
        <f>IF(AND(D1270&gt;='Season Lookup'!$D$15,D1270&lt;'Season Lookup'!$D$16),"Spring",IF(AND(D1270&gt;='Season Lookup'!$D$16,D1270&lt;'Season Lookup'!$D$17),"Summer",IF(AND(D1270&gt;='Season Lookup'!$D$17,D1270&lt;'Season Lookup'!$D$18),"Fall",IF(OR(D1270&gt;='Season Lookup'!$D$18,D1270&lt;'Season Lookup'!$D$15),"Winter"))))</f>
        <v>Fall</v>
      </c>
      <c r="L1270" s="3" t="str">
        <f>VLOOKUP(F1270,'Season Lookup'!$A$1:$B$13,2,0)</f>
        <v>Fall</v>
      </c>
      <c r="M1270" t="s">
        <v>12</v>
      </c>
      <c r="N1270" t="s">
        <v>13</v>
      </c>
      <c r="O1270" t="s">
        <v>152</v>
      </c>
      <c r="P1270" t="str">
        <f t="shared" si="248"/>
        <v>Yes</v>
      </c>
      <c r="Q1270" t="str">
        <f t="shared" si="249"/>
        <v>No</v>
      </c>
      <c r="R1270" t="str">
        <f t="shared" si="250"/>
        <v>Yes</v>
      </c>
      <c r="S1270">
        <v>99</v>
      </c>
      <c r="T1270" t="s">
        <v>198</v>
      </c>
      <c r="V1270" t="str">
        <f t="shared" si="251"/>
        <v>Non Intersection</v>
      </c>
      <c r="W1270" t="s">
        <v>2145</v>
      </c>
      <c r="X1270">
        <v>42.372852000000002</v>
      </c>
      <c r="Y1270">
        <v>-71.120616999999996</v>
      </c>
      <c r="Z1270" t="s">
        <v>2146</v>
      </c>
    </row>
    <row r="1271" spans="1:26">
      <c r="A1271">
        <v>25011</v>
      </c>
      <c r="B1271" s="1">
        <v>40481.461099537039</v>
      </c>
      <c r="C1271" s="1">
        <f t="shared" si="240"/>
        <v>40179</v>
      </c>
      <c r="D1271" s="4">
        <f t="shared" si="241"/>
        <v>0.8305555555555556</v>
      </c>
      <c r="E1271" s="3">
        <f t="shared" si="242"/>
        <v>2010</v>
      </c>
      <c r="F1271" s="3">
        <f t="shared" si="243"/>
        <v>10</v>
      </c>
      <c r="G1271" s="3">
        <f t="shared" si="244"/>
        <v>30</v>
      </c>
      <c r="H1271" s="3">
        <f t="shared" si="245"/>
        <v>11</v>
      </c>
      <c r="I1271" s="3">
        <f t="shared" si="246"/>
        <v>3</v>
      </c>
      <c r="J1271" s="3">
        <f t="shared" si="247"/>
        <v>7</v>
      </c>
      <c r="K1271" s="3" t="str">
        <f>IF(AND(D1271&gt;='Season Lookup'!$D$15,D1271&lt;'Season Lookup'!$D$16),"Spring",IF(AND(D1271&gt;='Season Lookup'!$D$16,D1271&lt;'Season Lookup'!$D$17),"Summer",IF(AND(D1271&gt;='Season Lookup'!$D$17,D1271&lt;'Season Lookup'!$D$18),"Fall",IF(OR(D1271&gt;='Season Lookup'!$D$18,D1271&lt;'Season Lookup'!$D$15),"Winter"))))</f>
        <v>Fall</v>
      </c>
      <c r="L1271" s="3" t="str">
        <f>VLOOKUP(F1271,'Season Lookup'!$A$1:$B$13,2,0)</f>
        <v>Fall</v>
      </c>
      <c r="M1271" t="s">
        <v>73</v>
      </c>
      <c r="N1271" t="s">
        <v>18</v>
      </c>
      <c r="O1271" t="s">
        <v>132</v>
      </c>
      <c r="P1271" t="str">
        <f t="shared" si="248"/>
        <v>Yes</v>
      </c>
      <c r="Q1271" t="str">
        <f t="shared" si="249"/>
        <v>Yes</v>
      </c>
      <c r="R1271" t="str">
        <f t="shared" si="250"/>
        <v>No</v>
      </c>
      <c r="S1271">
        <v>575</v>
      </c>
      <c r="T1271" t="s">
        <v>14</v>
      </c>
      <c r="V1271" t="str">
        <f t="shared" si="251"/>
        <v>Non Intersection</v>
      </c>
      <c r="W1271" t="s">
        <v>2147</v>
      </c>
      <c r="X1271">
        <v>42.364880999999997</v>
      </c>
      <c r="Y1271">
        <v>-71.102534000000006</v>
      </c>
      <c r="Z1271" t="s">
        <v>2148</v>
      </c>
    </row>
    <row r="1272" spans="1:26">
      <c r="A1272">
        <v>25012</v>
      </c>
      <c r="B1272" s="1">
        <v>40481.520833333336</v>
      </c>
      <c r="C1272" s="1">
        <f t="shared" si="240"/>
        <v>40179</v>
      </c>
      <c r="D1272" s="4">
        <f t="shared" si="241"/>
        <v>0.8305555555555556</v>
      </c>
      <c r="E1272" s="3">
        <f t="shared" si="242"/>
        <v>2010</v>
      </c>
      <c r="F1272" s="3">
        <f t="shared" si="243"/>
        <v>10</v>
      </c>
      <c r="G1272" s="3">
        <f t="shared" si="244"/>
        <v>30</v>
      </c>
      <c r="H1272" s="3">
        <f t="shared" si="245"/>
        <v>12</v>
      </c>
      <c r="I1272" s="3">
        <f t="shared" si="246"/>
        <v>30</v>
      </c>
      <c r="J1272" s="3">
        <f t="shared" si="247"/>
        <v>7</v>
      </c>
      <c r="K1272" s="3" t="str">
        <f>IF(AND(D1272&gt;='Season Lookup'!$D$15,D1272&lt;'Season Lookup'!$D$16),"Spring",IF(AND(D1272&gt;='Season Lookup'!$D$16,D1272&lt;'Season Lookup'!$D$17),"Summer",IF(AND(D1272&gt;='Season Lookup'!$D$17,D1272&lt;'Season Lookup'!$D$18),"Fall",IF(OR(D1272&gt;='Season Lookup'!$D$18,D1272&lt;'Season Lookup'!$D$15),"Winter"))))</f>
        <v>Fall</v>
      </c>
      <c r="L1272" s="3" t="str">
        <f>VLOOKUP(F1272,'Season Lookup'!$A$1:$B$13,2,0)</f>
        <v>Fall</v>
      </c>
      <c r="M1272" t="s">
        <v>31</v>
      </c>
      <c r="N1272" t="s">
        <v>13</v>
      </c>
      <c r="O1272" t="s">
        <v>23</v>
      </c>
      <c r="P1272" t="str">
        <f t="shared" si="248"/>
        <v>Yes</v>
      </c>
      <c r="Q1272" t="str">
        <f t="shared" si="249"/>
        <v>No</v>
      </c>
      <c r="R1272" t="str">
        <f t="shared" si="250"/>
        <v>No</v>
      </c>
      <c r="S1272">
        <v>94</v>
      </c>
      <c r="T1272" t="s">
        <v>74</v>
      </c>
      <c r="V1272" t="str">
        <f t="shared" si="251"/>
        <v>Non Intersection</v>
      </c>
      <c r="W1272" t="s">
        <v>2149</v>
      </c>
      <c r="X1272">
        <v>42.368886000000003</v>
      </c>
      <c r="Y1272">
        <v>-71.095146999999997</v>
      </c>
      <c r="Z1272" t="s">
        <v>2150</v>
      </c>
    </row>
    <row r="1273" spans="1:26">
      <c r="A1273">
        <v>25013</v>
      </c>
      <c r="B1273" s="1">
        <v>40481.5</v>
      </c>
      <c r="C1273" s="1">
        <f t="shared" si="240"/>
        <v>40179</v>
      </c>
      <c r="D1273" s="4">
        <f t="shared" si="241"/>
        <v>0.8305555555555556</v>
      </c>
      <c r="E1273" s="3">
        <f t="shared" si="242"/>
        <v>2010</v>
      </c>
      <c r="F1273" s="3">
        <f t="shared" si="243"/>
        <v>10</v>
      </c>
      <c r="G1273" s="3">
        <f t="shared" si="244"/>
        <v>30</v>
      </c>
      <c r="H1273" s="3">
        <f t="shared" si="245"/>
        <v>12</v>
      </c>
      <c r="I1273" s="3">
        <f t="shared" si="246"/>
        <v>0</v>
      </c>
      <c r="J1273" s="3">
        <f t="shared" si="247"/>
        <v>7</v>
      </c>
      <c r="K1273" s="3" t="str">
        <f>IF(AND(D1273&gt;='Season Lookup'!$D$15,D1273&lt;'Season Lookup'!$D$16),"Spring",IF(AND(D1273&gt;='Season Lookup'!$D$16,D1273&lt;'Season Lookup'!$D$17),"Summer",IF(AND(D1273&gt;='Season Lookup'!$D$17,D1273&lt;'Season Lookup'!$D$18),"Fall",IF(OR(D1273&gt;='Season Lookup'!$D$18,D1273&lt;'Season Lookup'!$D$15),"Winter"))))</f>
        <v>Fall</v>
      </c>
      <c r="L1273" s="3" t="str">
        <f>VLOOKUP(F1273,'Season Lookup'!$A$1:$B$13,2,0)</f>
        <v>Fall</v>
      </c>
      <c r="M1273" t="s">
        <v>73</v>
      </c>
      <c r="N1273" t="s">
        <v>13</v>
      </c>
      <c r="O1273" t="s">
        <v>23</v>
      </c>
      <c r="P1273" t="str">
        <f t="shared" si="248"/>
        <v>Yes</v>
      </c>
      <c r="Q1273" t="str">
        <f t="shared" si="249"/>
        <v>No</v>
      </c>
      <c r="R1273" t="str">
        <f t="shared" si="250"/>
        <v>No</v>
      </c>
      <c r="S1273">
        <v>20</v>
      </c>
      <c r="T1273" t="s">
        <v>1906</v>
      </c>
      <c r="V1273" t="str">
        <f t="shared" si="251"/>
        <v>Non Intersection</v>
      </c>
      <c r="W1273" t="s">
        <v>2151</v>
      </c>
      <c r="X1273">
        <v>42.372306000000002</v>
      </c>
      <c r="Y1273">
        <v>-71.118311000000006</v>
      </c>
      <c r="Z1273" t="s">
        <v>2152</v>
      </c>
    </row>
    <row r="1274" spans="1:26">
      <c r="A1274">
        <v>25026</v>
      </c>
      <c r="B1274" s="1">
        <v>40481.375</v>
      </c>
      <c r="C1274" s="1">
        <f t="shared" si="240"/>
        <v>40179</v>
      </c>
      <c r="D1274" s="4">
        <f t="shared" si="241"/>
        <v>0.8305555555555556</v>
      </c>
      <c r="E1274" s="3">
        <f t="shared" si="242"/>
        <v>2010</v>
      </c>
      <c r="F1274" s="3">
        <f t="shared" si="243"/>
        <v>10</v>
      </c>
      <c r="G1274" s="3">
        <f t="shared" si="244"/>
        <v>30</v>
      </c>
      <c r="H1274" s="3">
        <f t="shared" si="245"/>
        <v>9</v>
      </c>
      <c r="I1274" s="3">
        <f t="shared" si="246"/>
        <v>0</v>
      </c>
      <c r="J1274" s="3">
        <f t="shared" si="247"/>
        <v>7</v>
      </c>
      <c r="K1274" s="3" t="str">
        <f>IF(AND(D1274&gt;='Season Lookup'!$D$15,D1274&lt;'Season Lookup'!$D$16),"Spring",IF(AND(D1274&gt;='Season Lookup'!$D$16,D1274&lt;'Season Lookup'!$D$17),"Summer",IF(AND(D1274&gt;='Season Lookup'!$D$17,D1274&lt;'Season Lookup'!$D$18),"Fall",IF(OR(D1274&gt;='Season Lookup'!$D$18,D1274&lt;'Season Lookup'!$D$15),"Winter"))))</f>
        <v>Fall</v>
      </c>
      <c r="L1274" s="3" t="str">
        <f>VLOOKUP(F1274,'Season Lookup'!$A$1:$B$13,2,0)</f>
        <v>Fall</v>
      </c>
      <c r="M1274" t="s">
        <v>31</v>
      </c>
      <c r="N1274" t="s">
        <v>13</v>
      </c>
      <c r="O1274" t="s">
        <v>152</v>
      </c>
      <c r="P1274" t="str">
        <f t="shared" si="248"/>
        <v>Yes</v>
      </c>
      <c r="Q1274" t="str">
        <f t="shared" si="249"/>
        <v>No</v>
      </c>
      <c r="R1274" t="str">
        <f t="shared" si="250"/>
        <v>Yes</v>
      </c>
      <c r="T1274" t="s">
        <v>14</v>
      </c>
      <c r="U1274" t="s">
        <v>70</v>
      </c>
      <c r="V1274" t="str">
        <f t="shared" si="251"/>
        <v>Intersection</v>
      </c>
      <c r="W1274" t="s">
        <v>855</v>
      </c>
      <c r="X1274">
        <v>42.364710000000002</v>
      </c>
      <c r="Y1274">
        <v>-71.102566999999993</v>
      </c>
      <c r="Z1274" t="s">
        <v>856</v>
      </c>
    </row>
    <row r="1275" spans="1:26">
      <c r="A1275">
        <v>25014</v>
      </c>
      <c r="B1275" s="1">
        <v>40482.293738425928</v>
      </c>
      <c r="C1275" s="1">
        <f t="shared" si="240"/>
        <v>40179</v>
      </c>
      <c r="D1275" s="4">
        <f t="shared" si="241"/>
        <v>0.83333333333333337</v>
      </c>
      <c r="E1275" s="3">
        <f t="shared" si="242"/>
        <v>2010</v>
      </c>
      <c r="F1275" s="3">
        <f t="shared" si="243"/>
        <v>10</v>
      </c>
      <c r="G1275" s="3">
        <f t="shared" si="244"/>
        <v>31</v>
      </c>
      <c r="H1275" s="3">
        <f t="shared" si="245"/>
        <v>7</v>
      </c>
      <c r="I1275" s="3">
        <f t="shared" si="246"/>
        <v>2</v>
      </c>
      <c r="J1275" s="3">
        <f t="shared" si="247"/>
        <v>1</v>
      </c>
      <c r="K1275" s="3" t="str">
        <f>IF(AND(D1275&gt;='Season Lookup'!$D$15,D1275&lt;'Season Lookup'!$D$16),"Spring",IF(AND(D1275&gt;='Season Lookup'!$D$16,D1275&lt;'Season Lookup'!$D$17),"Summer",IF(AND(D1275&gt;='Season Lookup'!$D$17,D1275&lt;'Season Lookup'!$D$18),"Fall",IF(OR(D1275&gt;='Season Lookup'!$D$18,D1275&lt;'Season Lookup'!$D$15),"Winter"))))</f>
        <v>Fall</v>
      </c>
      <c r="L1275" s="3" t="str">
        <f>VLOOKUP(F1275,'Season Lookup'!$A$1:$B$13,2,0)</f>
        <v>Fall</v>
      </c>
      <c r="M1275" t="s">
        <v>48</v>
      </c>
      <c r="N1275" t="s">
        <v>13</v>
      </c>
      <c r="O1275" t="s">
        <v>13</v>
      </c>
      <c r="P1275" t="str">
        <f t="shared" si="248"/>
        <v>Yes</v>
      </c>
      <c r="Q1275" t="str">
        <f t="shared" si="249"/>
        <v>No</v>
      </c>
      <c r="R1275" t="str">
        <f t="shared" si="250"/>
        <v>No</v>
      </c>
      <c r="T1275" t="s">
        <v>199</v>
      </c>
      <c r="U1275" t="s">
        <v>710</v>
      </c>
      <c r="V1275" t="str">
        <f t="shared" si="251"/>
        <v>Intersection</v>
      </c>
      <c r="W1275" t="s">
        <v>2153</v>
      </c>
      <c r="X1275">
        <v>42.376154</v>
      </c>
      <c r="Y1275">
        <v>-71.140758000000005</v>
      </c>
      <c r="Z1275" t="s">
        <v>2154</v>
      </c>
    </row>
    <row r="1276" spans="1:26">
      <c r="A1276">
        <v>25015</v>
      </c>
      <c r="B1276" s="1">
        <v>40482.572905092595</v>
      </c>
      <c r="C1276" s="1">
        <f t="shared" si="240"/>
        <v>40179</v>
      </c>
      <c r="D1276" s="4">
        <f t="shared" si="241"/>
        <v>0.83333333333333337</v>
      </c>
      <c r="E1276" s="3">
        <f t="shared" si="242"/>
        <v>2010</v>
      </c>
      <c r="F1276" s="3">
        <f t="shared" si="243"/>
        <v>10</v>
      </c>
      <c r="G1276" s="3">
        <f t="shared" si="244"/>
        <v>31</v>
      </c>
      <c r="H1276" s="3">
        <f t="shared" si="245"/>
        <v>13</v>
      </c>
      <c r="I1276" s="3">
        <f t="shared" si="246"/>
        <v>44</v>
      </c>
      <c r="J1276" s="3">
        <f t="shared" si="247"/>
        <v>1</v>
      </c>
      <c r="K1276" s="3" t="str">
        <f>IF(AND(D1276&gt;='Season Lookup'!$D$15,D1276&lt;'Season Lookup'!$D$16),"Spring",IF(AND(D1276&gt;='Season Lookup'!$D$16,D1276&lt;'Season Lookup'!$D$17),"Summer",IF(AND(D1276&gt;='Season Lookup'!$D$17,D1276&lt;'Season Lookup'!$D$18),"Fall",IF(OR(D1276&gt;='Season Lookup'!$D$18,D1276&lt;'Season Lookup'!$D$15),"Winter"))))</f>
        <v>Fall</v>
      </c>
      <c r="L1276" s="3" t="str">
        <f>VLOOKUP(F1276,'Season Lookup'!$A$1:$B$13,2,0)</f>
        <v>Fall</v>
      </c>
      <c r="M1276" t="s">
        <v>48</v>
      </c>
      <c r="N1276" t="s">
        <v>13</v>
      </c>
      <c r="O1276" t="s">
        <v>13</v>
      </c>
      <c r="P1276" t="str">
        <f t="shared" si="248"/>
        <v>Yes</v>
      </c>
      <c r="Q1276" t="str">
        <f t="shared" si="249"/>
        <v>No</v>
      </c>
      <c r="R1276" t="str">
        <f t="shared" si="250"/>
        <v>No</v>
      </c>
      <c r="S1276">
        <v>2615</v>
      </c>
      <c r="T1276" t="s">
        <v>14</v>
      </c>
      <c r="U1276" t="s">
        <v>710</v>
      </c>
      <c r="V1276" t="str">
        <f t="shared" si="251"/>
        <v>Non Intersection</v>
      </c>
      <c r="W1276" t="s">
        <v>1530</v>
      </c>
      <c r="X1276">
        <v>42.401023000000002</v>
      </c>
      <c r="Y1276">
        <v>-71.135315000000006</v>
      </c>
      <c r="Z1276" t="s">
        <v>1531</v>
      </c>
    </row>
    <row r="1277" spans="1:26">
      <c r="A1277">
        <v>25016</v>
      </c>
      <c r="B1277" s="1">
        <v>40482.524293981478</v>
      </c>
      <c r="C1277" s="1">
        <f t="shared" si="240"/>
        <v>40179</v>
      </c>
      <c r="D1277" s="4">
        <f t="shared" si="241"/>
        <v>0.83333333333333337</v>
      </c>
      <c r="E1277" s="3">
        <f t="shared" si="242"/>
        <v>2010</v>
      </c>
      <c r="F1277" s="3">
        <f t="shared" si="243"/>
        <v>10</v>
      </c>
      <c r="G1277" s="3">
        <f t="shared" si="244"/>
        <v>31</v>
      </c>
      <c r="H1277" s="3">
        <f t="shared" si="245"/>
        <v>12</v>
      </c>
      <c r="I1277" s="3">
        <f t="shared" si="246"/>
        <v>34</v>
      </c>
      <c r="J1277" s="3">
        <f t="shared" si="247"/>
        <v>1</v>
      </c>
      <c r="K1277" s="3" t="str">
        <f>IF(AND(D1277&gt;='Season Lookup'!$D$15,D1277&lt;'Season Lookup'!$D$16),"Spring",IF(AND(D1277&gt;='Season Lookup'!$D$16,D1277&lt;'Season Lookup'!$D$17),"Summer",IF(AND(D1277&gt;='Season Lookup'!$D$17,D1277&lt;'Season Lookup'!$D$18),"Fall",IF(OR(D1277&gt;='Season Lookup'!$D$18,D1277&lt;'Season Lookup'!$D$15),"Winter"))))</f>
        <v>Fall</v>
      </c>
      <c r="L1277" s="3" t="str">
        <f>VLOOKUP(F1277,'Season Lookup'!$A$1:$B$13,2,0)</f>
        <v>Fall</v>
      </c>
      <c r="M1277" t="s">
        <v>48</v>
      </c>
      <c r="N1277" t="s">
        <v>13</v>
      </c>
      <c r="O1277" t="s">
        <v>13</v>
      </c>
      <c r="P1277" t="str">
        <f t="shared" si="248"/>
        <v>Yes</v>
      </c>
      <c r="Q1277" t="str">
        <f t="shared" si="249"/>
        <v>No</v>
      </c>
      <c r="R1277" t="str">
        <f t="shared" si="250"/>
        <v>No</v>
      </c>
      <c r="T1277" t="s">
        <v>198</v>
      </c>
      <c r="U1277" t="s">
        <v>464</v>
      </c>
      <c r="V1277" t="str">
        <f t="shared" si="251"/>
        <v>Intersection</v>
      </c>
      <c r="W1277" t="s">
        <v>1666</v>
      </c>
      <c r="X1277">
        <v>42.375273999999997</v>
      </c>
      <c r="Y1277">
        <v>-71.145841000000004</v>
      </c>
      <c r="Z1277" t="s">
        <v>1667</v>
      </c>
    </row>
    <row r="1278" spans="1:26">
      <c r="A1278">
        <v>25017</v>
      </c>
      <c r="B1278" s="1">
        <v>40483.247210648151</v>
      </c>
      <c r="C1278" s="1">
        <f t="shared" si="240"/>
        <v>40179</v>
      </c>
      <c r="D1278" s="4">
        <f t="shared" si="241"/>
        <v>0.83333333333333337</v>
      </c>
      <c r="E1278" s="3">
        <f t="shared" si="242"/>
        <v>2010</v>
      </c>
      <c r="F1278" s="3">
        <f t="shared" si="243"/>
        <v>11</v>
      </c>
      <c r="G1278" s="3">
        <f t="shared" si="244"/>
        <v>1</v>
      </c>
      <c r="H1278" s="3">
        <f t="shared" si="245"/>
        <v>5</v>
      </c>
      <c r="I1278" s="3">
        <f t="shared" si="246"/>
        <v>55</v>
      </c>
      <c r="J1278" s="3">
        <f t="shared" si="247"/>
        <v>2</v>
      </c>
      <c r="K1278" s="3" t="str">
        <f>IF(AND(D1278&gt;='Season Lookup'!$D$15,D1278&lt;'Season Lookup'!$D$16),"Spring",IF(AND(D1278&gt;='Season Lookup'!$D$16,D1278&lt;'Season Lookup'!$D$17),"Summer",IF(AND(D1278&gt;='Season Lookup'!$D$17,D1278&lt;'Season Lookup'!$D$18),"Fall",IF(OR(D1278&gt;='Season Lookup'!$D$18,D1278&lt;'Season Lookup'!$D$15),"Winter"))))</f>
        <v>Fall</v>
      </c>
      <c r="L1278" s="3" t="str">
        <f>VLOOKUP(F1278,'Season Lookup'!$A$1:$B$13,2,0)</f>
        <v>Fall</v>
      </c>
      <c r="M1278" t="s">
        <v>56</v>
      </c>
      <c r="N1278" t="s">
        <v>13</v>
      </c>
      <c r="O1278" t="s">
        <v>36</v>
      </c>
      <c r="P1278" t="str">
        <f t="shared" si="248"/>
        <v>Yes</v>
      </c>
      <c r="Q1278" t="str">
        <f t="shared" si="249"/>
        <v>No</v>
      </c>
      <c r="R1278" t="str">
        <f t="shared" si="250"/>
        <v>No</v>
      </c>
      <c r="S1278">
        <v>1</v>
      </c>
      <c r="T1278" t="s">
        <v>2155</v>
      </c>
      <c r="U1278" t="s">
        <v>2156</v>
      </c>
      <c r="V1278" t="str">
        <f t="shared" si="251"/>
        <v>Non Intersection</v>
      </c>
      <c r="W1278" t="s">
        <v>2157</v>
      </c>
      <c r="X1278">
        <v>0</v>
      </c>
      <c r="Y1278">
        <v>0</v>
      </c>
      <c r="Z1278" t="s">
        <v>81</v>
      </c>
    </row>
    <row r="1279" spans="1:26">
      <c r="A1279">
        <v>25018</v>
      </c>
      <c r="B1279" s="1">
        <v>40483.32984953704</v>
      </c>
      <c r="C1279" s="1">
        <f t="shared" si="240"/>
        <v>40179</v>
      </c>
      <c r="D1279" s="4">
        <f t="shared" si="241"/>
        <v>0.83333333333333337</v>
      </c>
      <c r="E1279" s="3">
        <f t="shared" si="242"/>
        <v>2010</v>
      </c>
      <c r="F1279" s="3">
        <f t="shared" si="243"/>
        <v>11</v>
      </c>
      <c r="G1279" s="3">
        <f t="shared" si="244"/>
        <v>1</v>
      </c>
      <c r="H1279" s="3">
        <f t="shared" si="245"/>
        <v>7</v>
      </c>
      <c r="I1279" s="3">
        <f t="shared" si="246"/>
        <v>54</v>
      </c>
      <c r="J1279" s="3">
        <f t="shared" si="247"/>
        <v>2</v>
      </c>
      <c r="K1279" s="3" t="str">
        <f>IF(AND(D1279&gt;='Season Lookup'!$D$15,D1279&lt;'Season Lookup'!$D$16),"Spring",IF(AND(D1279&gt;='Season Lookup'!$D$16,D1279&lt;'Season Lookup'!$D$17),"Summer",IF(AND(D1279&gt;='Season Lookup'!$D$17,D1279&lt;'Season Lookup'!$D$18),"Fall",IF(OR(D1279&gt;='Season Lookup'!$D$18,D1279&lt;'Season Lookup'!$D$15),"Winter"))))</f>
        <v>Fall</v>
      </c>
      <c r="L1279" s="3" t="str">
        <f>VLOOKUP(F1279,'Season Lookup'!$A$1:$B$13,2,0)</f>
        <v>Fall</v>
      </c>
      <c r="M1279" t="s">
        <v>56</v>
      </c>
      <c r="N1279" t="s">
        <v>13</v>
      </c>
      <c r="O1279" t="s">
        <v>132</v>
      </c>
      <c r="P1279" t="str">
        <f t="shared" si="248"/>
        <v>Yes</v>
      </c>
      <c r="Q1279" t="str">
        <f t="shared" si="249"/>
        <v>Yes</v>
      </c>
      <c r="R1279" t="str">
        <f t="shared" si="250"/>
        <v>No</v>
      </c>
      <c r="T1279" t="s">
        <v>133</v>
      </c>
      <c r="U1279" t="s">
        <v>2158</v>
      </c>
      <c r="V1279" t="str">
        <f t="shared" si="251"/>
        <v>Intersection</v>
      </c>
      <c r="W1279" t="s">
        <v>2159</v>
      </c>
      <c r="X1279">
        <v>42.369762000000001</v>
      </c>
      <c r="Y1279">
        <v>-71.105847999999995</v>
      </c>
      <c r="Z1279" t="s">
        <v>2160</v>
      </c>
    </row>
    <row r="1280" spans="1:26">
      <c r="A1280">
        <v>25019</v>
      </c>
      <c r="B1280" s="1">
        <v>40483.354155092595</v>
      </c>
      <c r="C1280" s="1">
        <f t="shared" si="240"/>
        <v>40179</v>
      </c>
      <c r="D1280" s="4">
        <f t="shared" si="241"/>
        <v>0.83333333333333337</v>
      </c>
      <c r="E1280" s="3">
        <f t="shared" si="242"/>
        <v>2010</v>
      </c>
      <c r="F1280" s="3">
        <f t="shared" si="243"/>
        <v>11</v>
      </c>
      <c r="G1280" s="3">
        <f t="shared" si="244"/>
        <v>1</v>
      </c>
      <c r="H1280" s="3">
        <f t="shared" si="245"/>
        <v>8</v>
      </c>
      <c r="I1280" s="3">
        <f t="shared" si="246"/>
        <v>29</v>
      </c>
      <c r="J1280" s="3">
        <f t="shared" si="247"/>
        <v>2</v>
      </c>
      <c r="K1280" s="3" t="str">
        <f>IF(AND(D1280&gt;='Season Lookup'!$D$15,D1280&lt;'Season Lookup'!$D$16),"Spring",IF(AND(D1280&gt;='Season Lookup'!$D$16,D1280&lt;'Season Lookup'!$D$17),"Summer",IF(AND(D1280&gt;='Season Lookup'!$D$17,D1280&lt;'Season Lookup'!$D$18),"Fall",IF(OR(D1280&gt;='Season Lookup'!$D$18,D1280&lt;'Season Lookup'!$D$15),"Winter"))))</f>
        <v>Fall</v>
      </c>
      <c r="L1280" s="3" t="str">
        <f>VLOOKUP(F1280,'Season Lookup'!$A$1:$B$13,2,0)</f>
        <v>Fall</v>
      </c>
      <c r="M1280" t="s">
        <v>56</v>
      </c>
      <c r="N1280" t="s">
        <v>13</v>
      </c>
      <c r="O1280" t="s">
        <v>13</v>
      </c>
      <c r="P1280" t="str">
        <f t="shared" si="248"/>
        <v>Yes</v>
      </c>
      <c r="Q1280" t="str">
        <f t="shared" si="249"/>
        <v>No</v>
      </c>
      <c r="R1280" t="str">
        <f t="shared" si="250"/>
        <v>No</v>
      </c>
      <c r="S1280">
        <v>297</v>
      </c>
      <c r="T1280" t="s">
        <v>105</v>
      </c>
      <c r="U1280" t="s">
        <v>745</v>
      </c>
      <c r="V1280" t="str">
        <f t="shared" si="251"/>
        <v>Non Intersection</v>
      </c>
      <c r="W1280" t="s">
        <v>2161</v>
      </c>
      <c r="X1280">
        <v>42.368828000000001</v>
      </c>
      <c r="Y1280">
        <v>-71.099429000000001</v>
      </c>
      <c r="Z1280" t="s">
        <v>2162</v>
      </c>
    </row>
    <row r="1281" spans="1:26">
      <c r="A1281">
        <v>25020</v>
      </c>
      <c r="B1281" s="1">
        <v>40483.763182870367</v>
      </c>
      <c r="C1281" s="1">
        <f t="shared" si="240"/>
        <v>40179</v>
      </c>
      <c r="D1281" s="4">
        <f t="shared" si="241"/>
        <v>0.83333333333333337</v>
      </c>
      <c r="E1281" s="3">
        <f t="shared" si="242"/>
        <v>2010</v>
      </c>
      <c r="F1281" s="3">
        <f t="shared" si="243"/>
        <v>11</v>
      </c>
      <c r="G1281" s="3">
        <f t="shared" si="244"/>
        <v>1</v>
      </c>
      <c r="H1281" s="3">
        <f t="shared" si="245"/>
        <v>18</v>
      </c>
      <c r="I1281" s="3">
        <f t="shared" si="246"/>
        <v>18</v>
      </c>
      <c r="J1281" s="3">
        <f t="shared" si="247"/>
        <v>2</v>
      </c>
      <c r="K1281" s="3" t="str">
        <f>IF(AND(D1281&gt;='Season Lookup'!$D$15,D1281&lt;'Season Lookup'!$D$16),"Spring",IF(AND(D1281&gt;='Season Lookup'!$D$16,D1281&lt;'Season Lookup'!$D$17),"Summer",IF(AND(D1281&gt;='Season Lookup'!$D$17,D1281&lt;'Season Lookup'!$D$18),"Fall",IF(OR(D1281&gt;='Season Lookup'!$D$18,D1281&lt;'Season Lookup'!$D$15),"Winter"))))</f>
        <v>Fall</v>
      </c>
      <c r="L1281" s="3" t="str">
        <f>VLOOKUP(F1281,'Season Lookup'!$A$1:$B$13,2,0)</f>
        <v>Fall</v>
      </c>
      <c r="M1281" t="s">
        <v>56</v>
      </c>
      <c r="N1281" t="s">
        <v>13</v>
      </c>
      <c r="O1281" t="s">
        <v>13</v>
      </c>
      <c r="P1281" t="str">
        <f t="shared" si="248"/>
        <v>Yes</v>
      </c>
      <c r="Q1281" t="str">
        <f t="shared" si="249"/>
        <v>No</v>
      </c>
      <c r="R1281" t="str">
        <f t="shared" si="250"/>
        <v>No</v>
      </c>
      <c r="S1281">
        <v>358</v>
      </c>
      <c r="T1281" t="s">
        <v>142</v>
      </c>
      <c r="V1281" t="str">
        <f t="shared" si="251"/>
        <v>Non Intersection</v>
      </c>
      <c r="W1281" t="s">
        <v>2163</v>
      </c>
      <c r="X1281">
        <v>42.381113999999997</v>
      </c>
      <c r="Y1281">
        <v>-71.138537999999997</v>
      </c>
      <c r="Z1281" t="s">
        <v>2164</v>
      </c>
    </row>
    <row r="1282" spans="1:26">
      <c r="A1282">
        <v>25021</v>
      </c>
      <c r="B1282" s="1">
        <v>40483.527777777781</v>
      </c>
      <c r="C1282" s="1">
        <f t="shared" si="240"/>
        <v>40179</v>
      </c>
      <c r="D1282" s="4">
        <f t="shared" si="241"/>
        <v>0.83333333333333337</v>
      </c>
      <c r="E1282" s="3">
        <f t="shared" si="242"/>
        <v>2010</v>
      </c>
      <c r="F1282" s="3">
        <f t="shared" si="243"/>
        <v>11</v>
      </c>
      <c r="G1282" s="3">
        <f t="shared" si="244"/>
        <v>1</v>
      </c>
      <c r="H1282" s="3">
        <f t="shared" si="245"/>
        <v>12</v>
      </c>
      <c r="I1282" s="3">
        <f t="shared" si="246"/>
        <v>40</v>
      </c>
      <c r="J1282" s="3">
        <f t="shared" si="247"/>
        <v>2</v>
      </c>
      <c r="K1282" s="3" t="str">
        <f>IF(AND(D1282&gt;='Season Lookup'!$D$15,D1282&lt;'Season Lookup'!$D$16),"Spring",IF(AND(D1282&gt;='Season Lookup'!$D$16,D1282&lt;'Season Lookup'!$D$17),"Summer",IF(AND(D1282&gt;='Season Lookup'!$D$17,D1282&lt;'Season Lookup'!$D$18),"Fall",IF(OR(D1282&gt;='Season Lookup'!$D$18,D1282&lt;'Season Lookup'!$D$15),"Winter"))))</f>
        <v>Fall</v>
      </c>
      <c r="L1282" s="3" t="str">
        <f>VLOOKUP(F1282,'Season Lookup'!$A$1:$B$13,2,0)</f>
        <v>Fall</v>
      </c>
      <c r="M1282" t="s">
        <v>56</v>
      </c>
      <c r="N1282" t="s">
        <v>13</v>
      </c>
      <c r="O1282" t="s">
        <v>18</v>
      </c>
      <c r="P1282" t="str">
        <f t="shared" si="248"/>
        <v>Yes</v>
      </c>
      <c r="Q1282" t="str">
        <f t="shared" si="249"/>
        <v>No</v>
      </c>
      <c r="R1282" t="str">
        <f t="shared" si="250"/>
        <v>No</v>
      </c>
      <c r="T1282" t="s">
        <v>249</v>
      </c>
      <c r="U1282" t="s">
        <v>14</v>
      </c>
      <c r="V1282" t="str">
        <f t="shared" si="251"/>
        <v>Intersection</v>
      </c>
      <c r="W1282" t="s">
        <v>2165</v>
      </c>
      <c r="X1282">
        <v>42.361745999999997</v>
      </c>
      <c r="Y1282">
        <v>-71.097555999999997</v>
      </c>
      <c r="Z1282" t="s">
        <v>251</v>
      </c>
    </row>
    <row r="1283" spans="1:26">
      <c r="A1283">
        <v>25022</v>
      </c>
      <c r="B1283" s="1">
        <v>40483.934710648151</v>
      </c>
      <c r="C1283" s="1">
        <f t="shared" si="240"/>
        <v>40179</v>
      </c>
      <c r="D1283" s="4">
        <f t="shared" si="241"/>
        <v>0.83333333333333337</v>
      </c>
      <c r="E1283" s="3">
        <f t="shared" si="242"/>
        <v>2010</v>
      </c>
      <c r="F1283" s="3">
        <f t="shared" si="243"/>
        <v>11</v>
      </c>
      <c r="G1283" s="3">
        <f t="shared" si="244"/>
        <v>1</v>
      </c>
      <c r="H1283" s="3">
        <f t="shared" si="245"/>
        <v>22</v>
      </c>
      <c r="I1283" s="3">
        <f t="shared" si="246"/>
        <v>25</v>
      </c>
      <c r="J1283" s="3">
        <f t="shared" si="247"/>
        <v>2</v>
      </c>
      <c r="K1283" s="3" t="str">
        <f>IF(AND(D1283&gt;='Season Lookup'!$D$15,D1283&lt;'Season Lookup'!$D$16),"Spring",IF(AND(D1283&gt;='Season Lookup'!$D$16,D1283&lt;'Season Lookup'!$D$17),"Summer",IF(AND(D1283&gt;='Season Lookup'!$D$17,D1283&lt;'Season Lookup'!$D$18),"Fall",IF(OR(D1283&gt;='Season Lookup'!$D$18,D1283&lt;'Season Lookup'!$D$15),"Winter"))))</f>
        <v>Fall</v>
      </c>
      <c r="L1283" s="3" t="str">
        <f>VLOOKUP(F1283,'Season Lookup'!$A$1:$B$13,2,0)</f>
        <v>Fall</v>
      </c>
      <c r="M1283" t="s">
        <v>56</v>
      </c>
      <c r="N1283" t="s">
        <v>13</v>
      </c>
      <c r="O1283" t="s">
        <v>132</v>
      </c>
      <c r="P1283" t="str">
        <f t="shared" si="248"/>
        <v>Yes</v>
      </c>
      <c r="Q1283" t="str">
        <f t="shared" si="249"/>
        <v>Yes</v>
      </c>
      <c r="R1283" t="str">
        <f t="shared" si="250"/>
        <v>No</v>
      </c>
      <c r="S1283">
        <v>199</v>
      </c>
      <c r="T1283" t="s">
        <v>74</v>
      </c>
      <c r="V1283" t="str">
        <f t="shared" si="251"/>
        <v>Non Intersection</v>
      </c>
      <c r="W1283" t="s">
        <v>2166</v>
      </c>
      <c r="X1283">
        <v>42.373046000000002</v>
      </c>
      <c r="Y1283">
        <v>-71.100105999999997</v>
      </c>
      <c r="Z1283" t="s">
        <v>2167</v>
      </c>
    </row>
    <row r="1284" spans="1:26">
      <c r="A1284">
        <v>25023</v>
      </c>
      <c r="B1284" s="1">
        <v>40484.686793981484</v>
      </c>
      <c r="C1284" s="1">
        <f t="shared" si="240"/>
        <v>40179</v>
      </c>
      <c r="D1284" s="4">
        <f t="shared" si="241"/>
        <v>0.83611111111111114</v>
      </c>
      <c r="E1284" s="3">
        <f t="shared" si="242"/>
        <v>2010</v>
      </c>
      <c r="F1284" s="3">
        <f t="shared" si="243"/>
        <v>11</v>
      </c>
      <c r="G1284" s="3">
        <f t="shared" si="244"/>
        <v>2</v>
      </c>
      <c r="H1284" s="3">
        <f t="shared" si="245"/>
        <v>16</v>
      </c>
      <c r="I1284" s="3">
        <f t="shared" si="246"/>
        <v>28</v>
      </c>
      <c r="J1284" s="3">
        <f t="shared" si="247"/>
        <v>3</v>
      </c>
      <c r="K1284" s="3" t="str">
        <f>IF(AND(D1284&gt;='Season Lookup'!$D$15,D1284&lt;'Season Lookup'!$D$16),"Spring",IF(AND(D1284&gt;='Season Lookup'!$D$16,D1284&lt;'Season Lookup'!$D$17),"Summer",IF(AND(D1284&gt;='Season Lookup'!$D$17,D1284&lt;'Season Lookup'!$D$18),"Fall",IF(OR(D1284&gt;='Season Lookup'!$D$18,D1284&lt;'Season Lookup'!$D$15),"Winter"))))</f>
        <v>Fall</v>
      </c>
      <c r="L1284" s="3" t="str">
        <f>VLOOKUP(F1284,'Season Lookup'!$A$1:$B$13,2,0)</f>
        <v>Fall</v>
      </c>
      <c r="M1284" t="s">
        <v>73</v>
      </c>
      <c r="N1284" t="s">
        <v>13</v>
      </c>
      <c r="O1284" t="s">
        <v>132</v>
      </c>
      <c r="P1284" t="str">
        <f t="shared" si="248"/>
        <v>Yes</v>
      </c>
      <c r="Q1284" t="str">
        <f t="shared" si="249"/>
        <v>Yes</v>
      </c>
      <c r="R1284" t="str">
        <f t="shared" si="250"/>
        <v>No</v>
      </c>
      <c r="T1284" t="s">
        <v>27</v>
      </c>
      <c r="U1284" t="s">
        <v>178</v>
      </c>
      <c r="V1284" t="str">
        <f t="shared" si="251"/>
        <v>Intersection</v>
      </c>
      <c r="W1284" t="s">
        <v>950</v>
      </c>
      <c r="X1284">
        <v>42.365079000000001</v>
      </c>
      <c r="Y1284">
        <v>-71.106949999999998</v>
      </c>
      <c r="Z1284" t="s">
        <v>951</v>
      </c>
    </row>
    <row r="1285" spans="1:26">
      <c r="A1285">
        <v>25024</v>
      </c>
      <c r="B1285" s="1">
        <v>40484.779861111114</v>
      </c>
      <c r="C1285" s="1">
        <f t="shared" ref="C1285:C1348" si="252">EOMONTH(B1285,MONTH(B1285)*-1)+1</f>
        <v>40179</v>
      </c>
      <c r="D1285" s="4">
        <f t="shared" ref="D1285:D1348" si="253">YEARFRAC(C1285,B1285)</f>
        <v>0.83611111111111114</v>
      </c>
      <c r="E1285" s="3">
        <f t="shared" ref="E1285:E1348" si="254">YEAR(B1285)</f>
        <v>2010</v>
      </c>
      <c r="F1285" s="3">
        <f t="shared" ref="F1285:F1348" si="255">MONTH(B1285)</f>
        <v>11</v>
      </c>
      <c r="G1285" s="3">
        <f t="shared" ref="G1285:G1348" si="256">DAY(B1285)</f>
        <v>2</v>
      </c>
      <c r="H1285" s="3">
        <f t="shared" ref="H1285:H1348" si="257">HOUR(B1285)</f>
        <v>18</v>
      </c>
      <c r="I1285" s="3">
        <f t="shared" ref="I1285:I1348" si="258">MINUTE(B1285)</f>
        <v>43</v>
      </c>
      <c r="J1285" s="3">
        <f t="shared" ref="J1285:J1348" si="259">WEEKDAY(B1285,1)</f>
        <v>3</v>
      </c>
      <c r="K1285" s="3" t="str">
        <f>IF(AND(D1285&gt;='Season Lookup'!$D$15,D1285&lt;'Season Lookup'!$D$16),"Spring",IF(AND(D1285&gt;='Season Lookup'!$D$16,D1285&lt;'Season Lookup'!$D$17),"Summer",IF(AND(D1285&gt;='Season Lookup'!$D$17,D1285&lt;'Season Lookup'!$D$18),"Fall",IF(OR(D1285&gt;='Season Lookup'!$D$18,D1285&lt;'Season Lookup'!$D$15),"Winter"))))</f>
        <v>Fall</v>
      </c>
      <c r="L1285" s="3" t="str">
        <f>VLOOKUP(F1285,'Season Lookup'!$A$1:$B$13,2,0)</f>
        <v>Fall</v>
      </c>
      <c r="M1285" t="s">
        <v>73</v>
      </c>
      <c r="N1285" t="s">
        <v>13</v>
      </c>
      <c r="O1285" t="s">
        <v>132</v>
      </c>
      <c r="P1285" t="str">
        <f t="shared" ref="P1285:P1348" si="260">IF(OR(N1285="Auto",O1285="Auto"),"Yes",IF(OR(N1285="Taxi",O1285="Taxi"),"Yes",IF(OR(N1285="Truck",O1285="Truck"),"Yes",IF(OR(N1285="Van",O1285="Van"),"Yes","No"))))</f>
        <v>Yes</v>
      </c>
      <c r="Q1285" t="str">
        <f t="shared" ref="Q1285:Q1348" si="261">IF(OR(N1285="Bicycle",O1285="Bicycle"),"Yes","No")</f>
        <v>Yes</v>
      </c>
      <c r="R1285" t="str">
        <f t="shared" ref="R1285:R1348" si="262">IF(OR(N1285="Pedestrian",O1285="Pedestrian"),"Yes","No")</f>
        <v>No</v>
      </c>
      <c r="S1285">
        <v>878</v>
      </c>
      <c r="T1285" t="s">
        <v>19</v>
      </c>
      <c r="V1285" t="str">
        <f t="shared" ref="V1285:V1348" si="263">IF(ISBLANK(S1285),"Intersection","Non Intersection")</f>
        <v>Non Intersection</v>
      </c>
      <c r="W1285" t="s">
        <v>2168</v>
      </c>
      <c r="X1285">
        <v>42.372861</v>
      </c>
      <c r="Y1285">
        <v>-71.094549999999998</v>
      </c>
      <c r="Z1285" t="s">
        <v>257</v>
      </c>
    </row>
    <row r="1286" spans="1:26">
      <c r="A1286">
        <v>25028</v>
      </c>
      <c r="B1286" s="1">
        <v>40484.78125</v>
      </c>
      <c r="C1286" s="1">
        <f t="shared" si="252"/>
        <v>40179</v>
      </c>
      <c r="D1286" s="4">
        <f t="shared" si="253"/>
        <v>0.83611111111111114</v>
      </c>
      <c r="E1286" s="3">
        <f t="shared" si="254"/>
        <v>2010</v>
      </c>
      <c r="F1286" s="3">
        <f t="shared" si="255"/>
        <v>11</v>
      </c>
      <c r="G1286" s="3">
        <f t="shared" si="256"/>
        <v>2</v>
      </c>
      <c r="H1286" s="3">
        <f t="shared" si="257"/>
        <v>18</v>
      </c>
      <c r="I1286" s="3">
        <f t="shared" si="258"/>
        <v>45</v>
      </c>
      <c r="J1286" s="3">
        <f t="shared" si="259"/>
        <v>3</v>
      </c>
      <c r="K1286" s="3" t="str">
        <f>IF(AND(D1286&gt;='Season Lookup'!$D$15,D1286&lt;'Season Lookup'!$D$16),"Spring",IF(AND(D1286&gt;='Season Lookup'!$D$16,D1286&lt;'Season Lookup'!$D$17),"Summer",IF(AND(D1286&gt;='Season Lookup'!$D$17,D1286&lt;'Season Lookup'!$D$18),"Fall",IF(OR(D1286&gt;='Season Lookup'!$D$18,D1286&lt;'Season Lookup'!$D$15),"Winter"))))</f>
        <v>Fall</v>
      </c>
      <c r="L1286" s="3" t="str">
        <f>VLOOKUP(F1286,'Season Lookup'!$A$1:$B$13,2,0)</f>
        <v>Fall</v>
      </c>
      <c r="M1286" t="s">
        <v>31</v>
      </c>
      <c r="N1286" t="s">
        <v>13</v>
      </c>
      <c r="O1286" t="s">
        <v>13</v>
      </c>
      <c r="P1286" t="str">
        <f t="shared" si="260"/>
        <v>Yes</v>
      </c>
      <c r="Q1286" t="str">
        <f t="shared" si="261"/>
        <v>No</v>
      </c>
      <c r="R1286" t="str">
        <f t="shared" si="262"/>
        <v>No</v>
      </c>
      <c r="S1286">
        <v>450</v>
      </c>
      <c r="T1286" t="s">
        <v>186</v>
      </c>
      <c r="V1286" t="str">
        <f t="shared" si="263"/>
        <v>Non Intersection</v>
      </c>
      <c r="W1286" t="s">
        <v>1658</v>
      </c>
      <c r="X1286">
        <v>42.386127000000002</v>
      </c>
      <c r="Y1286">
        <v>-71.139809</v>
      </c>
      <c r="Z1286" t="s">
        <v>1659</v>
      </c>
    </row>
    <row r="1287" spans="1:26">
      <c r="A1287">
        <v>25031</v>
      </c>
      <c r="B1287" s="1">
        <v>40484.333333333336</v>
      </c>
      <c r="C1287" s="1">
        <f t="shared" si="252"/>
        <v>40179</v>
      </c>
      <c r="D1287" s="4">
        <f t="shared" si="253"/>
        <v>0.83611111111111114</v>
      </c>
      <c r="E1287" s="3">
        <f t="shared" si="254"/>
        <v>2010</v>
      </c>
      <c r="F1287" s="3">
        <f t="shared" si="255"/>
        <v>11</v>
      </c>
      <c r="G1287" s="3">
        <f t="shared" si="256"/>
        <v>2</v>
      </c>
      <c r="H1287" s="3">
        <f t="shared" si="257"/>
        <v>8</v>
      </c>
      <c r="I1287" s="3">
        <f t="shared" si="258"/>
        <v>0</v>
      </c>
      <c r="J1287" s="3">
        <f t="shared" si="259"/>
        <v>3</v>
      </c>
      <c r="K1287" s="3" t="str">
        <f>IF(AND(D1287&gt;='Season Lookup'!$D$15,D1287&lt;'Season Lookup'!$D$16),"Spring",IF(AND(D1287&gt;='Season Lookup'!$D$16,D1287&lt;'Season Lookup'!$D$17),"Summer",IF(AND(D1287&gt;='Season Lookup'!$D$17,D1287&lt;'Season Lookup'!$D$18),"Fall",IF(OR(D1287&gt;='Season Lookup'!$D$18,D1287&lt;'Season Lookup'!$D$15),"Winter"))))</f>
        <v>Fall</v>
      </c>
      <c r="L1287" s="3" t="str">
        <f>VLOOKUP(F1287,'Season Lookup'!$A$1:$B$13,2,0)</f>
        <v>Fall</v>
      </c>
      <c r="M1287" t="s">
        <v>82</v>
      </c>
      <c r="N1287" t="s">
        <v>13</v>
      </c>
      <c r="O1287" t="s">
        <v>23</v>
      </c>
      <c r="P1287" t="str">
        <f t="shared" si="260"/>
        <v>Yes</v>
      </c>
      <c r="Q1287" t="str">
        <f t="shared" si="261"/>
        <v>No</v>
      </c>
      <c r="R1287" t="str">
        <f t="shared" si="262"/>
        <v>No</v>
      </c>
      <c r="T1287" t="s">
        <v>185</v>
      </c>
      <c r="U1287" t="s">
        <v>296</v>
      </c>
      <c r="V1287" t="str">
        <f t="shared" si="263"/>
        <v>Intersection</v>
      </c>
      <c r="W1287" t="s">
        <v>594</v>
      </c>
      <c r="X1287">
        <v>42.376564000000002</v>
      </c>
      <c r="Y1287">
        <v>-71.122185000000002</v>
      </c>
      <c r="Z1287" t="s">
        <v>298</v>
      </c>
    </row>
    <row r="1288" spans="1:26">
      <c r="A1288">
        <v>25035</v>
      </c>
      <c r="B1288" s="1">
        <v>40484.354155092595</v>
      </c>
      <c r="C1288" s="1">
        <f t="shared" si="252"/>
        <v>40179</v>
      </c>
      <c r="D1288" s="4">
        <f t="shared" si="253"/>
        <v>0.83611111111111114</v>
      </c>
      <c r="E1288" s="3">
        <f t="shared" si="254"/>
        <v>2010</v>
      </c>
      <c r="F1288" s="3">
        <f t="shared" si="255"/>
        <v>11</v>
      </c>
      <c r="G1288" s="3">
        <f t="shared" si="256"/>
        <v>2</v>
      </c>
      <c r="H1288" s="3">
        <f t="shared" si="257"/>
        <v>8</v>
      </c>
      <c r="I1288" s="3">
        <f t="shared" si="258"/>
        <v>29</v>
      </c>
      <c r="J1288" s="3">
        <f t="shared" si="259"/>
        <v>3</v>
      </c>
      <c r="K1288" s="3" t="str">
        <f>IF(AND(D1288&gt;='Season Lookup'!$D$15,D1288&lt;'Season Lookup'!$D$16),"Spring",IF(AND(D1288&gt;='Season Lookup'!$D$16,D1288&lt;'Season Lookup'!$D$17),"Summer",IF(AND(D1288&gt;='Season Lookup'!$D$17,D1288&lt;'Season Lookup'!$D$18),"Fall",IF(OR(D1288&gt;='Season Lookup'!$D$18,D1288&lt;'Season Lookup'!$D$15),"Winter"))))</f>
        <v>Fall</v>
      </c>
      <c r="L1288" s="3" t="str">
        <f>VLOOKUP(F1288,'Season Lookup'!$A$1:$B$13,2,0)</f>
        <v>Fall</v>
      </c>
      <c r="M1288" t="s">
        <v>73</v>
      </c>
      <c r="N1288" t="s">
        <v>13</v>
      </c>
      <c r="O1288" t="s">
        <v>23</v>
      </c>
      <c r="P1288" t="str">
        <f t="shared" si="260"/>
        <v>Yes</v>
      </c>
      <c r="Q1288" t="str">
        <f t="shared" si="261"/>
        <v>No</v>
      </c>
      <c r="R1288" t="str">
        <f t="shared" si="262"/>
        <v>No</v>
      </c>
      <c r="S1288">
        <v>113</v>
      </c>
      <c r="T1288" t="s">
        <v>133</v>
      </c>
      <c r="V1288" t="str">
        <f t="shared" si="263"/>
        <v>Non Intersection</v>
      </c>
      <c r="W1288" t="s">
        <v>2169</v>
      </c>
      <c r="X1288">
        <v>42.364998999999997</v>
      </c>
      <c r="Y1288">
        <v>-71.092737999999997</v>
      </c>
      <c r="Z1288" t="s">
        <v>2170</v>
      </c>
    </row>
    <row r="1289" spans="1:26">
      <c r="A1289">
        <v>25072</v>
      </c>
      <c r="B1289" s="1">
        <v>40484.28125</v>
      </c>
      <c r="C1289" s="1">
        <f t="shared" si="252"/>
        <v>40179</v>
      </c>
      <c r="D1289" s="4">
        <f t="shared" si="253"/>
        <v>0.83611111111111114</v>
      </c>
      <c r="E1289" s="3">
        <f t="shared" si="254"/>
        <v>2010</v>
      </c>
      <c r="F1289" s="3">
        <f t="shared" si="255"/>
        <v>11</v>
      </c>
      <c r="G1289" s="3">
        <f t="shared" si="256"/>
        <v>2</v>
      </c>
      <c r="H1289" s="3">
        <f t="shared" si="257"/>
        <v>6</v>
      </c>
      <c r="I1289" s="3">
        <f t="shared" si="258"/>
        <v>45</v>
      </c>
      <c r="J1289" s="3">
        <f t="shared" si="259"/>
        <v>3</v>
      </c>
      <c r="K1289" s="3" t="str">
        <f>IF(AND(D1289&gt;='Season Lookup'!$D$15,D1289&lt;'Season Lookup'!$D$16),"Spring",IF(AND(D1289&gt;='Season Lookup'!$D$16,D1289&lt;'Season Lookup'!$D$17),"Summer",IF(AND(D1289&gt;='Season Lookup'!$D$17,D1289&lt;'Season Lookup'!$D$18),"Fall",IF(OR(D1289&gt;='Season Lookup'!$D$18,D1289&lt;'Season Lookup'!$D$15),"Winter"))))</f>
        <v>Fall</v>
      </c>
      <c r="L1289" s="3" t="str">
        <f>VLOOKUP(F1289,'Season Lookup'!$A$1:$B$13,2,0)</f>
        <v>Fall</v>
      </c>
      <c r="N1289" t="s">
        <v>13</v>
      </c>
      <c r="O1289" t="s">
        <v>23</v>
      </c>
      <c r="P1289" t="str">
        <f t="shared" si="260"/>
        <v>Yes</v>
      </c>
      <c r="Q1289" t="str">
        <f t="shared" si="261"/>
        <v>No</v>
      </c>
      <c r="R1289" t="str">
        <f t="shared" si="262"/>
        <v>No</v>
      </c>
      <c r="S1289">
        <v>1001</v>
      </c>
      <c r="T1289" t="s">
        <v>19</v>
      </c>
      <c r="V1289" t="str">
        <f t="shared" si="263"/>
        <v>Non Intersection</v>
      </c>
      <c r="W1289" t="s">
        <v>2171</v>
      </c>
      <c r="X1289">
        <v>42.373038999999999</v>
      </c>
      <c r="Y1289">
        <v>-71.093564999999998</v>
      </c>
      <c r="Z1289" t="s">
        <v>2172</v>
      </c>
    </row>
    <row r="1290" spans="1:26">
      <c r="A1290">
        <v>25029</v>
      </c>
      <c r="B1290" s="1">
        <v>40485.340960648151</v>
      </c>
      <c r="C1290" s="1">
        <f t="shared" si="252"/>
        <v>40179</v>
      </c>
      <c r="D1290" s="4">
        <f t="shared" si="253"/>
        <v>0.83888888888888891</v>
      </c>
      <c r="E1290" s="3">
        <f t="shared" si="254"/>
        <v>2010</v>
      </c>
      <c r="F1290" s="3">
        <f t="shared" si="255"/>
        <v>11</v>
      </c>
      <c r="G1290" s="3">
        <f t="shared" si="256"/>
        <v>3</v>
      </c>
      <c r="H1290" s="3">
        <f t="shared" si="257"/>
        <v>8</v>
      </c>
      <c r="I1290" s="3">
        <f t="shared" si="258"/>
        <v>10</v>
      </c>
      <c r="J1290" s="3">
        <f t="shared" si="259"/>
        <v>4</v>
      </c>
      <c r="K1290" s="3" t="str">
        <f>IF(AND(D1290&gt;='Season Lookup'!$D$15,D1290&lt;'Season Lookup'!$D$16),"Spring",IF(AND(D1290&gt;='Season Lookup'!$D$16,D1290&lt;'Season Lookup'!$D$17),"Summer",IF(AND(D1290&gt;='Season Lookup'!$D$17,D1290&lt;'Season Lookup'!$D$18),"Fall",IF(OR(D1290&gt;='Season Lookup'!$D$18,D1290&lt;'Season Lookup'!$D$15),"Winter"))))</f>
        <v>Fall</v>
      </c>
      <c r="L1290" s="3" t="str">
        <f>VLOOKUP(F1290,'Season Lookup'!$A$1:$B$13,2,0)</f>
        <v>Fall</v>
      </c>
      <c r="M1290" t="s">
        <v>82</v>
      </c>
      <c r="N1290" t="s">
        <v>13</v>
      </c>
      <c r="O1290" t="s">
        <v>13</v>
      </c>
      <c r="P1290" t="str">
        <f t="shared" si="260"/>
        <v>Yes</v>
      </c>
      <c r="Q1290" t="str">
        <f t="shared" si="261"/>
        <v>No</v>
      </c>
      <c r="R1290" t="str">
        <f t="shared" si="262"/>
        <v>No</v>
      </c>
      <c r="T1290" t="s">
        <v>760</v>
      </c>
      <c r="U1290" t="s">
        <v>60</v>
      </c>
      <c r="V1290" t="str">
        <f t="shared" si="263"/>
        <v>Intersection</v>
      </c>
      <c r="W1290" t="s">
        <v>2173</v>
      </c>
      <c r="X1290">
        <v>42.367133000000003</v>
      </c>
      <c r="Y1290">
        <v>-71.088052000000005</v>
      </c>
      <c r="Z1290" t="s">
        <v>2174</v>
      </c>
    </row>
    <row r="1291" spans="1:26">
      <c r="A1291">
        <v>25030</v>
      </c>
      <c r="B1291" s="1">
        <v>40485.322905092595</v>
      </c>
      <c r="C1291" s="1">
        <f t="shared" si="252"/>
        <v>40179</v>
      </c>
      <c r="D1291" s="4">
        <f t="shared" si="253"/>
        <v>0.83888888888888891</v>
      </c>
      <c r="E1291" s="3">
        <f t="shared" si="254"/>
        <v>2010</v>
      </c>
      <c r="F1291" s="3">
        <f t="shared" si="255"/>
        <v>11</v>
      </c>
      <c r="G1291" s="3">
        <f t="shared" si="256"/>
        <v>3</v>
      </c>
      <c r="H1291" s="3">
        <f t="shared" si="257"/>
        <v>7</v>
      </c>
      <c r="I1291" s="3">
        <f t="shared" si="258"/>
        <v>44</v>
      </c>
      <c r="J1291" s="3">
        <f t="shared" si="259"/>
        <v>4</v>
      </c>
      <c r="K1291" s="3" t="str">
        <f>IF(AND(D1291&gt;='Season Lookup'!$D$15,D1291&lt;'Season Lookup'!$D$16),"Spring",IF(AND(D1291&gt;='Season Lookup'!$D$16,D1291&lt;'Season Lookup'!$D$17),"Summer",IF(AND(D1291&gt;='Season Lookup'!$D$17,D1291&lt;'Season Lookup'!$D$18),"Fall",IF(OR(D1291&gt;='Season Lookup'!$D$18,D1291&lt;'Season Lookup'!$D$15),"Winter"))))</f>
        <v>Fall</v>
      </c>
      <c r="L1291" s="3" t="str">
        <f>VLOOKUP(F1291,'Season Lookup'!$A$1:$B$13,2,0)</f>
        <v>Fall</v>
      </c>
      <c r="M1291" t="s">
        <v>82</v>
      </c>
      <c r="N1291" t="s">
        <v>13</v>
      </c>
      <c r="O1291" t="s">
        <v>13</v>
      </c>
      <c r="P1291" t="str">
        <f t="shared" si="260"/>
        <v>Yes</v>
      </c>
      <c r="Q1291" t="str">
        <f t="shared" si="261"/>
        <v>No</v>
      </c>
      <c r="R1291" t="str">
        <f t="shared" si="262"/>
        <v>No</v>
      </c>
      <c r="T1291" t="s">
        <v>105</v>
      </c>
      <c r="U1291" t="s">
        <v>192</v>
      </c>
      <c r="V1291" t="str">
        <f t="shared" si="263"/>
        <v>Intersection</v>
      </c>
      <c r="W1291" t="s">
        <v>1643</v>
      </c>
      <c r="X1291">
        <v>42.371319999999997</v>
      </c>
      <c r="Y1291">
        <v>-71.106093999999999</v>
      </c>
      <c r="Z1291" t="s">
        <v>1644</v>
      </c>
    </row>
    <row r="1292" spans="1:26">
      <c r="A1292">
        <v>25032</v>
      </c>
      <c r="B1292" s="1">
        <v>40485.447905092595</v>
      </c>
      <c r="C1292" s="1">
        <f t="shared" si="252"/>
        <v>40179</v>
      </c>
      <c r="D1292" s="4">
        <f t="shared" si="253"/>
        <v>0.83888888888888891</v>
      </c>
      <c r="E1292" s="3">
        <f t="shared" si="254"/>
        <v>2010</v>
      </c>
      <c r="F1292" s="3">
        <f t="shared" si="255"/>
        <v>11</v>
      </c>
      <c r="G1292" s="3">
        <f t="shared" si="256"/>
        <v>3</v>
      </c>
      <c r="H1292" s="3">
        <f t="shared" si="257"/>
        <v>10</v>
      </c>
      <c r="I1292" s="3">
        <f t="shared" si="258"/>
        <v>44</v>
      </c>
      <c r="J1292" s="3">
        <f t="shared" si="259"/>
        <v>4</v>
      </c>
      <c r="K1292" s="3" t="str">
        <f>IF(AND(D1292&gt;='Season Lookup'!$D$15,D1292&lt;'Season Lookup'!$D$16),"Spring",IF(AND(D1292&gt;='Season Lookup'!$D$16,D1292&lt;'Season Lookup'!$D$17),"Summer",IF(AND(D1292&gt;='Season Lookup'!$D$17,D1292&lt;'Season Lookup'!$D$18),"Fall",IF(OR(D1292&gt;='Season Lookup'!$D$18,D1292&lt;'Season Lookup'!$D$15),"Winter"))))</f>
        <v>Fall</v>
      </c>
      <c r="L1292" s="3" t="str">
        <f>VLOOKUP(F1292,'Season Lookup'!$A$1:$B$13,2,0)</f>
        <v>Fall</v>
      </c>
      <c r="M1292" t="s">
        <v>82</v>
      </c>
      <c r="N1292" t="s">
        <v>13</v>
      </c>
      <c r="O1292" t="s">
        <v>13</v>
      </c>
      <c r="P1292" t="str">
        <f t="shared" si="260"/>
        <v>Yes</v>
      </c>
      <c r="Q1292" t="str">
        <f t="shared" si="261"/>
        <v>No</v>
      </c>
      <c r="R1292" t="str">
        <f t="shared" si="262"/>
        <v>No</v>
      </c>
      <c r="T1292" t="s">
        <v>133</v>
      </c>
      <c r="U1292" t="s">
        <v>805</v>
      </c>
      <c r="V1292" t="str">
        <f t="shared" si="263"/>
        <v>Intersection</v>
      </c>
      <c r="W1292" t="s">
        <v>2175</v>
      </c>
      <c r="X1292">
        <v>42.371454</v>
      </c>
      <c r="Y1292">
        <v>-71.112004999999996</v>
      </c>
      <c r="Z1292" t="s">
        <v>1700</v>
      </c>
    </row>
    <row r="1293" spans="1:26">
      <c r="A1293">
        <v>25033</v>
      </c>
      <c r="B1293" s="1">
        <v>40485.607638888891</v>
      </c>
      <c r="C1293" s="1">
        <f t="shared" si="252"/>
        <v>40179</v>
      </c>
      <c r="D1293" s="4">
        <f t="shared" si="253"/>
        <v>0.83888888888888891</v>
      </c>
      <c r="E1293" s="3">
        <f t="shared" si="254"/>
        <v>2010</v>
      </c>
      <c r="F1293" s="3">
        <f t="shared" si="255"/>
        <v>11</v>
      </c>
      <c r="G1293" s="3">
        <f t="shared" si="256"/>
        <v>3</v>
      </c>
      <c r="H1293" s="3">
        <f t="shared" si="257"/>
        <v>14</v>
      </c>
      <c r="I1293" s="3">
        <f t="shared" si="258"/>
        <v>35</v>
      </c>
      <c r="J1293" s="3">
        <f t="shared" si="259"/>
        <v>4</v>
      </c>
      <c r="K1293" s="3" t="str">
        <f>IF(AND(D1293&gt;='Season Lookup'!$D$15,D1293&lt;'Season Lookup'!$D$16),"Spring",IF(AND(D1293&gt;='Season Lookup'!$D$16,D1293&lt;'Season Lookup'!$D$17),"Summer",IF(AND(D1293&gt;='Season Lookup'!$D$17,D1293&lt;'Season Lookup'!$D$18),"Fall",IF(OR(D1293&gt;='Season Lookup'!$D$18,D1293&lt;'Season Lookup'!$D$15),"Winter"))))</f>
        <v>Fall</v>
      </c>
      <c r="L1293" s="3" t="str">
        <f>VLOOKUP(F1293,'Season Lookup'!$A$1:$B$13,2,0)</f>
        <v>Fall</v>
      </c>
      <c r="M1293" t="s">
        <v>82</v>
      </c>
      <c r="N1293" t="s">
        <v>13</v>
      </c>
      <c r="O1293" t="s">
        <v>23</v>
      </c>
      <c r="P1293" t="str">
        <f t="shared" si="260"/>
        <v>Yes</v>
      </c>
      <c r="Q1293" t="str">
        <f t="shared" si="261"/>
        <v>No</v>
      </c>
      <c r="R1293" t="str">
        <f t="shared" si="262"/>
        <v>No</v>
      </c>
      <c r="S1293">
        <v>1</v>
      </c>
      <c r="T1293" t="s">
        <v>167</v>
      </c>
      <c r="V1293" t="str">
        <f t="shared" si="263"/>
        <v>Non Intersection</v>
      </c>
      <c r="W1293" t="s">
        <v>2176</v>
      </c>
      <c r="X1293">
        <v>42.381864999999998</v>
      </c>
      <c r="Y1293">
        <v>-71.119331000000003</v>
      </c>
      <c r="Z1293" t="s">
        <v>2177</v>
      </c>
    </row>
    <row r="1294" spans="1:26">
      <c r="A1294">
        <v>25034</v>
      </c>
      <c r="B1294" s="1">
        <v>40485.754861111112</v>
      </c>
      <c r="C1294" s="1">
        <f t="shared" si="252"/>
        <v>40179</v>
      </c>
      <c r="D1294" s="4">
        <f t="shared" si="253"/>
        <v>0.83888888888888891</v>
      </c>
      <c r="E1294" s="3">
        <f t="shared" si="254"/>
        <v>2010</v>
      </c>
      <c r="F1294" s="3">
        <f t="shared" si="255"/>
        <v>11</v>
      </c>
      <c r="G1294" s="3">
        <f t="shared" si="256"/>
        <v>3</v>
      </c>
      <c r="H1294" s="3">
        <f t="shared" si="257"/>
        <v>18</v>
      </c>
      <c r="I1294" s="3">
        <f t="shared" si="258"/>
        <v>7</v>
      </c>
      <c r="J1294" s="3">
        <f t="shared" si="259"/>
        <v>4</v>
      </c>
      <c r="K1294" s="3" t="str">
        <f>IF(AND(D1294&gt;='Season Lookup'!$D$15,D1294&lt;'Season Lookup'!$D$16),"Spring",IF(AND(D1294&gt;='Season Lookup'!$D$16,D1294&lt;'Season Lookup'!$D$17),"Summer",IF(AND(D1294&gt;='Season Lookup'!$D$17,D1294&lt;'Season Lookup'!$D$18),"Fall",IF(OR(D1294&gt;='Season Lookup'!$D$18,D1294&lt;'Season Lookup'!$D$15),"Winter"))))</f>
        <v>Fall</v>
      </c>
      <c r="L1294" s="3" t="str">
        <f>VLOOKUP(F1294,'Season Lookup'!$A$1:$B$13,2,0)</f>
        <v>Fall</v>
      </c>
      <c r="M1294" t="s">
        <v>82</v>
      </c>
      <c r="N1294" t="s">
        <v>13</v>
      </c>
      <c r="O1294" t="s">
        <v>13</v>
      </c>
      <c r="P1294" t="str">
        <f t="shared" si="260"/>
        <v>Yes</v>
      </c>
      <c r="Q1294" t="str">
        <f t="shared" si="261"/>
        <v>No</v>
      </c>
      <c r="R1294" t="str">
        <f t="shared" si="262"/>
        <v>No</v>
      </c>
      <c r="T1294" t="s">
        <v>74</v>
      </c>
      <c r="U1294" t="s">
        <v>667</v>
      </c>
      <c r="V1294" t="str">
        <f t="shared" si="263"/>
        <v>Intersection</v>
      </c>
      <c r="W1294" t="s">
        <v>668</v>
      </c>
      <c r="X1294">
        <v>42.371501000000002</v>
      </c>
      <c r="Y1294">
        <v>-71.098121000000006</v>
      </c>
      <c r="Z1294" t="s">
        <v>669</v>
      </c>
    </row>
    <row r="1295" spans="1:26">
      <c r="A1295">
        <v>25036</v>
      </c>
      <c r="B1295" s="1">
        <v>40485.590277777781</v>
      </c>
      <c r="C1295" s="1">
        <f t="shared" si="252"/>
        <v>40179</v>
      </c>
      <c r="D1295" s="4">
        <f t="shared" si="253"/>
        <v>0.83888888888888891</v>
      </c>
      <c r="E1295" s="3">
        <f t="shared" si="254"/>
        <v>2010</v>
      </c>
      <c r="F1295" s="3">
        <f t="shared" si="255"/>
        <v>11</v>
      </c>
      <c r="G1295" s="3">
        <f t="shared" si="256"/>
        <v>3</v>
      </c>
      <c r="H1295" s="3">
        <f t="shared" si="257"/>
        <v>14</v>
      </c>
      <c r="I1295" s="3">
        <f t="shared" si="258"/>
        <v>10</v>
      </c>
      <c r="J1295" s="3">
        <f t="shared" si="259"/>
        <v>4</v>
      </c>
      <c r="K1295" s="3" t="str">
        <f>IF(AND(D1295&gt;='Season Lookup'!$D$15,D1295&lt;'Season Lookup'!$D$16),"Spring",IF(AND(D1295&gt;='Season Lookup'!$D$16,D1295&lt;'Season Lookup'!$D$17),"Summer",IF(AND(D1295&gt;='Season Lookup'!$D$17,D1295&lt;'Season Lookup'!$D$18),"Fall",IF(OR(D1295&gt;='Season Lookup'!$D$18,D1295&lt;'Season Lookup'!$D$15),"Winter"))))</f>
        <v>Fall</v>
      </c>
      <c r="L1295" s="3" t="str">
        <f>VLOOKUP(F1295,'Season Lookup'!$A$1:$B$13,2,0)</f>
        <v>Fall</v>
      </c>
      <c r="M1295" t="s">
        <v>82</v>
      </c>
      <c r="N1295" t="s">
        <v>13</v>
      </c>
      <c r="O1295" t="s">
        <v>13</v>
      </c>
      <c r="P1295" t="str">
        <f t="shared" si="260"/>
        <v>Yes</v>
      </c>
      <c r="Q1295" t="str">
        <f t="shared" si="261"/>
        <v>No</v>
      </c>
      <c r="R1295" t="str">
        <f t="shared" si="262"/>
        <v>No</v>
      </c>
      <c r="S1295">
        <v>220</v>
      </c>
      <c r="T1295" t="s">
        <v>14</v>
      </c>
      <c r="V1295" t="str">
        <f t="shared" si="263"/>
        <v>Non Intersection</v>
      </c>
      <c r="W1295" t="s">
        <v>113</v>
      </c>
      <c r="X1295">
        <v>42.361241999999997</v>
      </c>
      <c r="Y1295">
        <v>-71.097061999999994</v>
      </c>
      <c r="Z1295" t="s">
        <v>114</v>
      </c>
    </row>
    <row r="1296" spans="1:26">
      <c r="A1296">
        <v>25152</v>
      </c>
      <c r="B1296" s="1">
        <v>40485.75</v>
      </c>
      <c r="C1296" s="1">
        <f t="shared" si="252"/>
        <v>40179</v>
      </c>
      <c r="D1296" s="4">
        <f t="shared" si="253"/>
        <v>0.83888888888888891</v>
      </c>
      <c r="E1296" s="3">
        <f t="shared" si="254"/>
        <v>2010</v>
      </c>
      <c r="F1296" s="3">
        <f t="shared" si="255"/>
        <v>11</v>
      </c>
      <c r="G1296" s="3">
        <f t="shared" si="256"/>
        <v>3</v>
      </c>
      <c r="H1296" s="3">
        <f t="shared" si="257"/>
        <v>18</v>
      </c>
      <c r="I1296" s="3">
        <f t="shared" si="258"/>
        <v>0</v>
      </c>
      <c r="J1296" s="3">
        <f t="shared" si="259"/>
        <v>4</v>
      </c>
      <c r="K1296" s="3" t="str">
        <f>IF(AND(D1296&gt;='Season Lookup'!$D$15,D1296&lt;'Season Lookup'!$D$16),"Spring",IF(AND(D1296&gt;='Season Lookup'!$D$16,D1296&lt;'Season Lookup'!$D$17),"Summer",IF(AND(D1296&gt;='Season Lookup'!$D$17,D1296&lt;'Season Lookup'!$D$18),"Fall",IF(OR(D1296&gt;='Season Lookup'!$D$18,D1296&lt;'Season Lookup'!$D$15),"Winter"))))</f>
        <v>Fall</v>
      </c>
      <c r="L1296" s="3" t="str">
        <f>VLOOKUP(F1296,'Season Lookup'!$A$1:$B$13,2,0)</f>
        <v>Fall</v>
      </c>
      <c r="M1296" t="s">
        <v>12</v>
      </c>
      <c r="N1296" t="s">
        <v>13</v>
      </c>
      <c r="O1296" t="s">
        <v>13</v>
      </c>
      <c r="P1296" t="str">
        <f t="shared" si="260"/>
        <v>Yes</v>
      </c>
      <c r="Q1296" t="str">
        <f t="shared" si="261"/>
        <v>No</v>
      </c>
      <c r="R1296" t="str">
        <f t="shared" si="262"/>
        <v>No</v>
      </c>
      <c r="T1296" t="s">
        <v>14</v>
      </c>
      <c r="U1296" t="s">
        <v>185</v>
      </c>
      <c r="V1296" t="str">
        <f t="shared" si="263"/>
        <v>Intersection</v>
      </c>
      <c r="W1296" t="s">
        <v>1247</v>
      </c>
      <c r="X1296">
        <v>42.375131000000003</v>
      </c>
      <c r="Y1296">
        <v>-71.119151000000002</v>
      </c>
      <c r="Z1296" t="s">
        <v>1248</v>
      </c>
    </row>
    <row r="1297" spans="1:26">
      <c r="A1297">
        <v>25037</v>
      </c>
      <c r="B1297" s="1">
        <v>40486.4375</v>
      </c>
      <c r="C1297" s="1">
        <f t="shared" si="252"/>
        <v>40179</v>
      </c>
      <c r="D1297" s="4">
        <f t="shared" si="253"/>
        <v>0.84166666666666667</v>
      </c>
      <c r="E1297" s="3">
        <f t="shared" si="254"/>
        <v>2010</v>
      </c>
      <c r="F1297" s="3">
        <f t="shared" si="255"/>
        <v>11</v>
      </c>
      <c r="G1297" s="3">
        <f t="shared" si="256"/>
        <v>4</v>
      </c>
      <c r="H1297" s="3">
        <f t="shared" si="257"/>
        <v>10</v>
      </c>
      <c r="I1297" s="3">
        <f t="shared" si="258"/>
        <v>30</v>
      </c>
      <c r="J1297" s="3">
        <f t="shared" si="259"/>
        <v>5</v>
      </c>
      <c r="K1297" s="3" t="str">
        <f>IF(AND(D1297&gt;='Season Lookup'!$D$15,D1297&lt;'Season Lookup'!$D$16),"Spring",IF(AND(D1297&gt;='Season Lookup'!$D$16,D1297&lt;'Season Lookup'!$D$17),"Summer",IF(AND(D1297&gt;='Season Lookup'!$D$17,D1297&lt;'Season Lookup'!$D$18),"Fall",IF(OR(D1297&gt;='Season Lookup'!$D$18,D1297&lt;'Season Lookup'!$D$15),"Winter"))))</f>
        <v>Fall</v>
      </c>
      <c r="L1297" s="3" t="str">
        <f>VLOOKUP(F1297,'Season Lookup'!$A$1:$B$13,2,0)</f>
        <v>Fall</v>
      </c>
      <c r="M1297" t="s">
        <v>78</v>
      </c>
      <c r="N1297" t="s">
        <v>35</v>
      </c>
      <c r="O1297" t="s">
        <v>23</v>
      </c>
      <c r="P1297" t="str">
        <f t="shared" si="260"/>
        <v>Yes</v>
      </c>
      <c r="Q1297" t="str">
        <f t="shared" si="261"/>
        <v>No</v>
      </c>
      <c r="R1297" t="str">
        <f t="shared" si="262"/>
        <v>No</v>
      </c>
      <c r="T1297" t="s">
        <v>1729</v>
      </c>
      <c r="U1297" t="s">
        <v>14</v>
      </c>
      <c r="V1297" t="str">
        <f t="shared" si="263"/>
        <v>Intersection</v>
      </c>
      <c r="W1297" t="s">
        <v>2178</v>
      </c>
      <c r="X1297">
        <v>0</v>
      </c>
      <c r="Y1297">
        <v>0</v>
      </c>
      <c r="Z1297" t="s">
        <v>81</v>
      </c>
    </row>
    <row r="1298" spans="1:26">
      <c r="A1298">
        <v>25038</v>
      </c>
      <c r="B1298" s="1">
        <v>40486.541655092595</v>
      </c>
      <c r="C1298" s="1">
        <f t="shared" si="252"/>
        <v>40179</v>
      </c>
      <c r="D1298" s="4">
        <f t="shared" si="253"/>
        <v>0.84166666666666667</v>
      </c>
      <c r="E1298" s="3">
        <f t="shared" si="254"/>
        <v>2010</v>
      </c>
      <c r="F1298" s="3">
        <f t="shared" si="255"/>
        <v>11</v>
      </c>
      <c r="G1298" s="3">
        <f t="shared" si="256"/>
        <v>4</v>
      </c>
      <c r="H1298" s="3">
        <f t="shared" si="257"/>
        <v>12</v>
      </c>
      <c r="I1298" s="3">
        <f t="shared" si="258"/>
        <v>59</v>
      </c>
      <c r="J1298" s="3">
        <f t="shared" si="259"/>
        <v>5</v>
      </c>
      <c r="K1298" s="3" t="str">
        <f>IF(AND(D1298&gt;='Season Lookup'!$D$15,D1298&lt;'Season Lookup'!$D$16),"Spring",IF(AND(D1298&gt;='Season Lookup'!$D$16,D1298&lt;'Season Lookup'!$D$17),"Summer",IF(AND(D1298&gt;='Season Lookup'!$D$17,D1298&lt;'Season Lookup'!$D$18),"Fall",IF(OR(D1298&gt;='Season Lookup'!$D$18,D1298&lt;'Season Lookup'!$D$15),"Winter"))))</f>
        <v>Fall</v>
      </c>
      <c r="L1298" s="3" t="str">
        <f>VLOOKUP(F1298,'Season Lookup'!$A$1:$B$13,2,0)</f>
        <v>Fall</v>
      </c>
      <c r="M1298" t="s">
        <v>78</v>
      </c>
      <c r="N1298" t="s">
        <v>13</v>
      </c>
      <c r="O1298" t="s">
        <v>13</v>
      </c>
      <c r="P1298" t="str">
        <f t="shared" si="260"/>
        <v>Yes</v>
      </c>
      <c r="Q1298" t="str">
        <f t="shared" si="261"/>
        <v>No</v>
      </c>
      <c r="R1298" t="str">
        <f t="shared" si="262"/>
        <v>No</v>
      </c>
      <c r="T1298" t="s">
        <v>993</v>
      </c>
      <c r="U1298" t="s">
        <v>261</v>
      </c>
      <c r="V1298" t="str">
        <f t="shared" si="263"/>
        <v>Intersection</v>
      </c>
      <c r="W1298" t="s">
        <v>2179</v>
      </c>
      <c r="X1298">
        <v>42.370742999999997</v>
      </c>
      <c r="Y1298">
        <v>-71.083303000000001</v>
      </c>
      <c r="Z1298" t="s">
        <v>2180</v>
      </c>
    </row>
    <row r="1299" spans="1:26">
      <c r="A1299">
        <v>25040</v>
      </c>
      <c r="B1299" s="1">
        <v>40486.60832175926</v>
      </c>
      <c r="C1299" s="1">
        <f t="shared" si="252"/>
        <v>40179</v>
      </c>
      <c r="D1299" s="4">
        <f t="shared" si="253"/>
        <v>0.84166666666666667</v>
      </c>
      <c r="E1299" s="3">
        <f t="shared" si="254"/>
        <v>2010</v>
      </c>
      <c r="F1299" s="3">
        <f t="shared" si="255"/>
        <v>11</v>
      </c>
      <c r="G1299" s="3">
        <f t="shared" si="256"/>
        <v>4</v>
      </c>
      <c r="H1299" s="3">
        <f t="shared" si="257"/>
        <v>14</v>
      </c>
      <c r="I1299" s="3">
        <f t="shared" si="258"/>
        <v>35</v>
      </c>
      <c r="J1299" s="3">
        <f t="shared" si="259"/>
        <v>5</v>
      </c>
      <c r="K1299" s="3" t="str">
        <f>IF(AND(D1299&gt;='Season Lookup'!$D$15,D1299&lt;'Season Lookup'!$D$16),"Spring",IF(AND(D1299&gt;='Season Lookup'!$D$16,D1299&lt;'Season Lookup'!$D$17),"Summer",IF(AND(D1299&gt;='Season Lookup'!$D$17,D1299&lt;'Season Lookup'!$D$18),"Fall",IF(OR(D1299&gt;='Season Lookup'!$D$18,D1299&lt;'Season Lookup'!$D$15),"Winter"))))</f>
        <v>Fall</v>
      </c>
      <c r="L1299" s="3" t="str">
        <f>VLOOKUP(F1299,'Season Lookup'!$A$1:$B$13,2,0)</f>
        <v>Fall</v>
      </c>
      <c r="M1299" t="s">
        <v>78</v>
      </c>
      <c r="N1299" t="s">
        <v>35</v>
      </c>
      <c r="O1299" t="s">
        <v>36</v>
      </c>
      <c r="P1299" t="str">
        <f t="shared" si="260"/>
        <v>Yes</v>
      </c>
      <c r="Q1299" t="str">
        <f t="shared" si="261"/>
        <v>No</v>
      </c>
      <c r="R1299" t="str">
        <f t="shared" si="262"/>
        <v>No</v>
      </c>
      <c r="S1299">
        <v>145</v>
      </c>
      <c r="T1299" t="s">
        <v>550</v>
      </c>
      <c r="V1299" t="str">
        <f t="shared" si="263"/>
        <v>Non Intersection</v>
      </c>
      <c r="W1299" t="s">
        <v>2181</v>
      </c>
      <c r="X1299">
        <v>42.387056999999999</v>
      </c>
      <c r="Y1299">
        <v>-71.125062999999997</v>
      </c>
      <c r="Z1299" t="s">
        <v>2182</v>
      </c>
    </row>
    <row r="1300" spans="1:26">
      <c r="A1300">
        <v>25041</v>
      </c>
      <c r="B1300" s="1">
        <v>40487.479155092595</v>
      </c>
      <c r="C1300" s="1">
        <f t="shared" si="252"/>
        <v>40179</v>
      </c>
      <c r="D1300" s="4">
        <f t="shared" si="253"/>
        <v>0.84444444444444444</v>
      </c>
      <c r="E1300" s="3">
        <f t="shared" si="254"/>
        <v>2010</v>
      </c>
      <c r="F1300" s="3">
        <f t="shared" si="255"/>
        <v>11</v>
      </c>
      <c r="G1300" s="3">
        <f t="shared" si="256"/>
        <v>5</v>
      </c>
      <c r="H1300" s="3">
        <f t="shared" si="257"/>
        <v>11</v>
      </c>
      <c r="I1300" s="3">
        <f t="shared" si="258"/>
        <v>29</v>
      </c>
      <c r="J1300" s="3">
        <f t="shared" si="259"/>
        <v>6</v>
      </c>
      <c r="K1300" s="3" t="str">
        <f>IF(AND(D1300&gt;='Season Lookup'!$D$15,D1300&lt;'Season Lookup'!$D$16),"Spring",IF(AND(D1300&gt;='Season Lookup'!$D$16,D1300&lt;'Season Lookup'!$D$17),"Summer",IF(AND(D1300&gt;='Season Lookup'!$D$17,D1300&lt;'Season Lookup'!$D$18),"Fall",IF(OR(D1300&gt;='Season Lookup'!$D$18,D1300&lt;'Season Lookup'!$D$15),"Winter"))))</f>
        <v>Fall</v>
      </c>
      <c r="L1300" s="3" t="str">
        <f>VLOOKUP(F1300,'Season Lookup'!$A$1:$B$13,2,0)</f>
        <v>Fall</v>
      </c>
      <c r="M1300" t="s">
        <v>12</v>
      </c>
      <c r="N1300" t="s">
        <v>13</v>
      </c>
      <c r="O1300" t="s">
        <v>13</v>
      </c>
      <c r="P1300" t="str">
        <f t="shared" si="260"/>
        <v>Yes</v>
      </c>
      <c r="Q1300" t="str">
        <f t="shared" si="261"/>
        <v>No</v>
      </c>
      <c r="R1300" t="str">
        <f t="shared" si="262"/>
        <v>No</v>
      </c>
      <c r="T1300" t="s">
        <v>14</v>
      </c>
      <c r="U1300" t="s">
        <v>1032</v>
      </c>
      <c r="V1300" t="str">
        <f t="shared" si="263"/>
        <v>Intersection</v>
      </c>
      <c r="W1300" t="s">
        <v>1033</v>
      </c>
      <c r="X1300">
        <v>42.39508</v>
      </c>
      <c r="Y1300">
        <v>-71.12764</v>
      </c>
      <c r="Z1300" t="s">
        <v>1034</v>
      </c>
    </row>
    <row r="1301" spans="1:26">
      <c r="A1301">
        <v>25042</v>
      </c>
      <c r="B1301" s="1">
        <v>40487.53125</v>
      </c>
      <c r="C1301" s="1">
        <f t="shared" si="252"/>
        <v>40179</v>
      </c>
      <c r="D1301" s="4">
        <f t="shared" si="253"/>
        <v>0.84444444444444444</v>
      </c>
      <c r="E1301" s="3">
        <f t="shared" si="254"/>
        <v>2010</v>
      </c>
      <c r="F1301" s="3">
        <f t="shared" si="255"/>
        <v>11</v>
      </c>
      <c r="G1301" s="3">
        <f t="shared" si="256"/>
        <v>5</v>
      </c>
      <c r="H1301" s="3">
        <f t="shared" si="257"/>
        <v>12</v>
      </c>
      <c r="I1301" s="3">
        <f t="shared" si="258"/>
        <v>45</v>
      </c>
      <c r="J1301" s="3">
        <f t="shared" si="259"/>
        <v>6</v>
      </c>
      <c r="K1301" s="3" t="str">
        <f>IF(AND(D1301&gt;='Season Lookup'!$D$15,D1301&lt;'Season Lookup'!$D$16),"Spring",IF(AND(D1301&gt;='Season Lookup'!$D$16,D1301&lt;'Season Lookup'!$D$17),"Summer",IF(AND(D1301&gt;='Season Lookup'!$D$17,D1301&lt;'Season Lookup'!$D$18),"Fall",IF(OR(D1301&gt;='Season Lookup'!$D$18,D1301&lt;'Season Lookup'!$D$15),"Winter"))))</f>
        <v>Fall</v>
      </c>
      <c r="L1301" s="3" t="str">
        <f>VLOOKUP(F1301,'Season Lookup'!$A$1:$B$13,2,0)</f>
        <v>Fall</v>
      </c>
      <c r="M1301" t="s">
        <v>12</v>
      </c>
      <c r="N1301" t="s">
        <v>13</v>
      </c>
      <c r="O1301" t="s">
        <v>23</v>
      </c>
      <c r="P1301" t="str">
        <f t="shared" si="260"/>
        <v>Yes</v>
      </c>
      <c r="Q1301" t="str">
        <f t="shared" si="261"/>
        <v>No</v>
      </c>
      <c r="R1301" t="str">
        <f t="shared" si="262"/>
        <v>No</v>
      </c>
      <c r="S1301">
        <v>211</v>
      </c>
      <c r="T1301" t="s">
        <v>170</v>
      </c>
      <c r="V1301" t="str">
        <f t="shared" si="263"/>
        <v>Non Intersection</v>
      </c>
      <c r="W1301" t="s">
        <v>1359</v>
      </c>
      <c r="X1301">
        <v>42.389553999999997</v>
      </c>
      <c r="Y1301">
        <v>-71.142674999999997</v>
      </c>
      <c r="Z1301" t="s">
        <v>1360</v>
      </c>
    </row>
    <row r="1302" spans="1:26">
      <c r="A1302">
        <v>25043</v>
      </c>
      <c r="B1302" s="1">
        <v>40487.65625</v>
      </c>
      <c r="C1302" s="1">
        <f t="shared" si="252"/>
        <v>40179</v>
      </c>
      <c r="D1302" s="4">
        <f t="shared" si="253"/>
        <v>0.84444444444444444</v>
      </c>
      <c r="E1302" s="3">
        <f t="shared" si="254"/>
        <v>2010</v>
      </c>
      <c r="F1302" s="3">
        <f t="shared" si="255"/>
        <v>11</v>
      </c>
      <c r="G1302" s="3">
        <f t="shared" si="256"/>
        <v>5</v>
      </c>
      <c r="H1302" s="3">
        <f t="shared" si="257"/>
        <v>15</v>
      </c>
      <c r="I1302" s="3">
        <f t="shared" si="258"/>
        <v>45</v>
      </c>
      <c r="J1302" s="3">
        <f t="shared" si="259"/>
        <v>6</v>
      </c>
      <c r="K1302" s="3" t="str">
        <f>IF(AND(D1302&gt;='Season Lookup'!$D$15,D1302&lt;'Season Lookup'!$D$16),"Spring",IF(AND(D1302&gt;='Season Lookup'!$D$16,D1302&lt;'Season Lookup'!$D$17),"Summer",IF(AND(D1302&gt;='Season Lookup'!$D$17,D1302&lt;'Season Lookup'!$D$18),"Fall",IF(OR(D1302&gt;='Season Lookup'!$D$18,D1302&lt;'Season Lookup'!$D$15),"Winter"))))</f>
        <v>Fall</v>
      </c>
      <c r="L1302" s="3" t="str">
        <f>VLOOKUP(F1302,'Season Lookup'!$A$1:$B$13,2,0)</f>
        <v>Fall</v>
      </c>
      <c r="M1302" t="s">
        <v>12</v>
      </c>
      <c r="N1302" t="s">
        <v>13</v>
      </c>
      <c r="O1302" t="s">
        <v>13</v>
      </c>
      <c r="P1302" t="str">
        <f t="shared" si="260"/>
        <v>Yes</v>
      </c>
      <c r="Q1302" t="str">
        <f t="shared" si="261"/>
        <v>No</v>
      </c>
      <c r="R1302" t="str">
        <f t="shared" si="262"/>
        <v>No</v>
      </c>
      <c r="T1302" t="s">
        <v>42</v>
      </c>
      <c r="U1302" t="s">
        <v>1024</v>
      </c>
      <c r="V1302" t="str">
        <f t="shared" si="263"/>
        <v>Intersection</v>
      </c>
      <c r="W1302" t="s">
        <v>2183</v>
      </c>
      <c r="X1302">
        <v>42.367941999999999</v>
      </c>
      <c r="Y1302">
        <v>-71.113525999999993</v>
      </c>
      <c r="Z1302" t="s">
        <v>1108</v>
      </c>
    </row>
    <row r="1303" spans="1:26">
      <c r="A1303">
        <v>25044</v>
      </c>
      <c r="B1303" s="1">
        <v>40487.701388888891</v>
      </c>
      <c r="C1303" s="1">
        <f t="shared" si="252"/>
        <v>40179</v>
      </c>
      <c r="D1303" s="4">
        <f t="shared" si="253"/>
        <v>0.84444444444444444</v>
      </c>
      <c r="E1303" s="3">
        <f t="shared" si="254"/>
        <v>2010</v>
      </c>
      <c r="F1303" s="3">
        <f t="shared" si="255"/>
        <v>11</v>
      </c>
      <c r="G1303" s="3">
        <f t="shared" si="256"/>
        <v>5</v>
      </c>
      <c r="H1303" s="3">
        <f t="shared" si="257"/>
        <v>16</v>
      </c>
      <c r="I1303" s="3">
        <f t="shared" si="258"/>
        <v>50</v>
      </c>
      <c r="J1303" s="3">
        <f t="shared" si="259"/>
        <v>6</v>
      </c>
      <c r="K1303" s="3" t="str">
        <f>IF(AND(D1303&gt;='Season Lookup'!$D$15,D1303&lt;'Season Lookup'!$D$16),"Spring",IF(AND(D1303&gt;='Season Lookup'!$D$16,D1303&lt;'Season Lookup'!$D$17),"Summer",IF(AND(D1303&gt;='Season Lookup'!$D$17,D1303&lt;'Season Lookup'!$D$18),"Fall",IF(OR(D1303&gt;='Season Lookup'!$D$18,D1303&lt;'Season Lookup'!$D$15),"Winter"))))</f>
        <v>Fall</v>
      </c>
      <c r="L1303" s="3" t="str">
        <f>VLOOKUP(F1303,'Season Lookup'!$A$1:$B$13,2,0)</f>
        <v>Fall</v>
      </c>
      <c r="M1303" t="s">
        <v>12</v>
      </c>
      <c r="N1303" t="s">
        <v>13</v>
      </c>
      <c r="O1303" t="s">
        <v>13</v>
      </c>
      <c r="P1303" t="str">
        <f t="shared" si="260"/>
        <v>Yes</v>
      </c>
      <c r="Q1303" t="str">
        <f t="shared" si="261"/>
        <v>No</v>
      </c>
      <c r="R1303" t="str">
        <f t="shared" si="262"/>
        <v>No</v>
      </c>
      <c r="S1303">
        <v>5</v>
      </c>
      <c r="T1303" t="s">
        <v>326</v>
      </c>
      <c r="U1303" t="s">
        <v>199</v>
      </c>
      <c r="V1303" t="str">
        <f t="shared" si="263"/>
        <v>Non Intersection</v>
      </c>
      <c r="W1303" t="s">
        <v>2184</v>
      </c>
      <c r="X1303">
        <v>42.373230999999997</v>
      </c>
      <c r="Y1303">
        <v>-71.119731999999999</v>
      </c>
      <c r="Z1303" t="s">
        <v>2185</v>
      </c>
    </row>
    <row r="1304" spans="1:26">
      <c r="A1304">
        <v>25046</v>
      </c>
      <c r="B1304" s="1">
        <v>40487.75</v>
      </c>
      <c r="C1304" s="1">
        <f t="shared" si="252"/>
        <v>40179</v>
      </c>
      <c r="D1304" s="4">
        <f t="shared" si="253"/>
        <v>0.84444444444444444</v>
      </c>
      <c r="E1304" s="3">
        <f t="shared" si="254"/>
        <v>2010</v>
      </c>
      <c r="F1304" s="3">
        <f t="shared" si="255"/>
        <v>11</v>
      </c>
      <c r="G1304" s="3">
        <f t="shared" si="256"/>
        <v>5</v>
      </c>
      <c r="H1304" s="3">
        <f t="shared" si="257"/>
        <v>18</v>
      </c>
      <c r="I1304" s="3">
        <f t="shared" si="258"/>
        <v>0</v>
      </c>
      <c r="J1304" s="3">
        <f t="shared" si="259"/>
        <v>6</v>
      </c>
      <c r="K1304" s="3" t="str">
        <f>IF(AND(D1304&gt;='Season Lookup'!$D$15,D1304&lt;'Season Lookup'!$D$16),"Spring",IF(AND(D1304&gt;='Season Lookup'!$D$16,D1304&lt;'Season Lookup'!$D$17),"Summer",IF(AND(D1304&gt;='Season Lookup'!$D$17,D1304&lt;'Season Lookup'!$D$18),"Fall",IF(OR(D1304&gt;='Season Lookup'!$D$18,D1304&lt;'Season Lookup'!$D$15),"Winter"))))</f>
        <v>Fall</v>
      </c>
      <c r="L1304" s="3" t="str">
        <f>VLOOKUP(F1304,'Season Lookup'!$A$1:$B$13,2,0)</f>
        <v>Fall</v>
      </c>
      <c r="M1304" t="s">
        <v>12</v>
      </c>
      <c r="N1304" t="s">
        <v>13</v>
      </c>
      <c r="O1304" t="s">
        <v>23</v>
      </c>
      <c r="P1304" t="str">
        <f t="shared" si="260"/>
        <v>Yes</v>
      </c>
      <c r="Q1304" t="str">
        <f t="shared" si="261"/>
        <v>No</v>
      </c>
      <c r="R1304" t="str">
        <f t="shared" si="262"/>
        <v>No</v>
      </c>
      <c r="S1304">
        <v>85</v>
      </c>
      <c r="T1304" t="s">
        <v>1502</v>
      </c>
      <c r="U1304" t="s">
        <v>20</v>
      </c>
      <c r="V1304" t="str">
        <f t="shared" si="263"/>
        <v>Non Intersection</v>
      </c>
      <c r="W1304" t="s">
        <v>2186</v>
      </c>
      <c r="X1304">
        <v>42.372020999999997</v>
      </c>
      <c r="Y1304">
        <v>-71.081508999999997</v>
      </c>
      <c r="Z1304" t="s">
        <v>2187</v>
      </c>
    </row>
    <row r="1305" spans="1:26">
      <c r="A1305">
        <v>25047</v>
      </c>
      <c r="B1305" s="1">
        <v>40487.751377314817</v>
      </c>
      <c r="C1305" s="1">
        <f t="shared" si="252"/>
        <v>40179</v>
      </c>
      <c r="D1305" s="4">
        <f t="shared" si="253"/>
        <v>0.84444444444444444</v>
      </c>
      <c r="E1305" s="3">
        <f t="shared" si="254"/>
        <v>2010</v>
      </c>
      <c r="F1305" s="3">
        <f t="shared" si="255"/>
        <v>11</v>
      </c>
      <c r="G1305" s="3">
        <f t="shared" si="256"/>
        <v>5</v>
      </c>
      <c r="H1305" s="3">
        <f t="shared" si="257"/>
        <v>18</v>
      </c>
      <c r="I1305" s="3">
        <f t="shared" si="258"/>
        <v>1</v>
      </c>
      <c r="J1305" s="3">
        <f t="shared" si="259"/>
        <v>6</v>
      </c>
      <c r="K1305" s="3" t="str">
        <f>IF(AND(D1305&gt;='Season Lookup'!$D$15,D1305&lt;'Season Lookup'!$D$16),"Spring",IF(AND(D1305&gt;='Season Lookup'!$D$16,D1305&lt;'Season Lookup'!$D$17),"Summer",IF(AND(D1305&gt;='Season Lookup'!$D$17,D1305&lt;'Season Lookup'!$D$18),"Fall",IF(OR(D1305&gt;='Season Lookup'!$D$18,D1305&lt;'Season Lookup'!$D$15),"Winter"))))</f>
        <v>Fall</v>
      </c>
      <c r="L1305" s="3" t="str">
        <f>VLOOKUP(F1305,'Season Lookup'!$A$1:$B$13,2,0)</f>
        <v>Fall</v>
      </c>
      <c r="M1305" t="s">
        <v>12</v>
      </c>
      <c r="N1305" t="s">
        <v>13</v>
      </c>
      <c r="O1305" t="s">
        <v>13</v>
      </c>
      <c r="P1305" t="str">
        <f t="shared" si="260"/>
        <v>Yes</v>
      </c>
      <c r="Q1305" t="str">
        <f t="shared" si="261"/>
        <v>No</v>
      </c>
      <c r="R1305" t="str">
        <f t="shared" si="262"/>
        <v>No</v>
      </c>
      <c r="T1305" t="s">
        <v>178</v>
      </c>
      <c r="U1305" t="s">
        <v>1024</v>
      </c>
      <c r="V1305" t="str">
        <f t="shared" si="263"/>
        <v>Intersection</v>
      </c>
      <c r="W1305" t="s">
        <v>2188</v>
      </c>
      <c r="X1305">
        <v>42.363633</v>
      </c>
      <c r="Y1305">
        <v>-71.108670000000004</v>
      </c>
      <c r="Z1305" t="s">
        <v>2189</v>
      </c>
    </row>
    <row r="1306" spans="1:26">
      <c r="A1306">
        <v>25048</v>
      </c>
      <c r="B1306" s="1">
        <v>40487.793738425928</v>
      </c>
      <c r="C1306" s="1">
        <f t="shared" si="252"/>
        <v>40179</v>
      </c>
      <c r="D1306" s="4">
        <f t="shared" si="253"/>
        <v>0.84444444444444444</v>
      </c>
      <c r="E1306" s="3">
        <f t="shared" si="254"/>
        <v>2010</v>
      </c>
      <c r="F1306" s="3">
        <f t="shared" si="255"/>
        <v>11</v>
      </c>
      <c r="G1306" s="3">
        <f t="shared" si="256"/>
        <v>5</v>
      </c>
      <c r="H1306" s="3">
        <f t="shared" si="257"/>
        <v>19</v>
      </c>
      <c r="I1306" s="3">
        <f t="shared" si="258"/>
        <v>2</v>
      </c>
      <c r="J1306" s="3">
        <f t="shared" si="259"/>
        <v>6</v>
      </c>
      <c r="K1306" s="3" t="str">
        <f>IF(AND(D1306&gt;='Season Lookup'!$D$15,D1306&lt;'Season Lookup'!$D$16),"Spring",IF(AND(D1306&gt;='Season Lookup'!$D$16,D1306&lt;'Season Lookup'!$D$17),"Summer",IF(AND(D1306&gt;='Season Lookup'!$D$17,D1306&lt;'Season Lookup'!$D$18),"Fall",IF(OR(D1306&gt;='Season Lookup'!$D$18,D1306&lt;'Season Lookup'!$D$15),"Winter"))))</f>
        <v>Fall</v>
      </c>
      <c r="L1306" s="3" t="str">
        <f>VLOOKUP(F1306,'Season Lookup'!$A$1:$B$13,2,0)</f>
        <v>Fall</v>
      </c>
      <c r="M1306" t="s">
        <v>12</v>
      </c>
      <c r="N1306" t="s">
        <v>13</v>
      </c>
      <c r="O1306" t="s">
        <v>23</v>
      </c>
      <c r="P1306" t="str">
        <f t="shared" si="260"/>
        <v>Yes</v>
      </c>
      <c r="Q1306" t="str">
        <f t="shared" si="261"/>
        <v>No</v>
      </c>
      <c r="R1306" t="str">
        <f t="shared" si="262"/>
        <v>No</v>
      </c>
      <c r="S1306">
        <v>61</v>
      </c>
      <c r="T1306" t="s">
        <v>238</v>
      </c>
      <c r="V1306" t="str">
        <f t="shared" si="263"/>
        <v>Non Intersection</v>
      </c>
      <c r="W1306" t="s">
        <v>2190</v>
      </c>
      <c r="X1306">
        <v>42.377923000000003</v>
      </c>
      <c r="Y1306">
        <v>-71.110128000000003</v>
      </c>
      <c r="Z1306" t="s">
        <v>2191</v>
      </c>
    </row>
    <row r="1307" spans="1:26">
      <c r="A1307">
        <v>25108</v>
      </c>
      <c r="B1307" s="1">
        <v>40489.510405092595</v>
      </c>
      <c r="C1307" s="1">
        <f t="shared" si="252"/>
        <v>40179</v>
      </c>
      <c r="D1307" s="4">
        <f t="shared" si="253"/>
        <v>0.85</v>
      </c>
      <c r="E1307" s="3">
        <f t="shared" si="254"/>
        <v>2010</v>
      </c>
      <c r="F1307" s="3">
        <f t="shared" si="255"/>
        <v>11</v>
      </c>
      <c r="G1307" s="3">
        <f t="shared" si="256"/>
        <v>7</v>
      </c>
      <c r="H1307" s="3">
        <f t="shared" si="257"/>
        <v>12</v>
      </c>
      <c r="I1307" s="3">
        <f t="shared" si="258"/>
        <v>14</v>
      </c>
      <c r="J1307" s="3">
        <f t="shared" si="259"/>
        <v>1</v>
      </c>
      <c r="K1307" s="3" t="str">
        <f>IF(AND(D1307&gt;='Season Lookup'!$D$15,D1307&lt;'Season Lookup'!$D$16),"Spring",IF(AND(D1307&gt;='Season Lookup'!$D$16,D1307&lt;'Season Lookup'!$D$17),"Summer",IF(AND(D1307&gt;='Season Lookup'!$D$17,D1307&lt;'Season Lookup'!$D$18),"Fall",IF(OR(D1307&gt;='Season Lookup'!$D$18,D1307&lt;'Season Lookup'!$D$15),"Winter"))))</f>
        <v>Fall</v>
      </c>
      <c r="L1307" s="3" t="str">
        <f>VLOOKUP(F1307,'Season Lookup'!$A$1:$B$13,2,0)</f>
        <v>Fall</v>
      </c>
      <c r="M1307" t="s">
        <v>48</v>
      </c>
      <c r="N1307" t="s">
        <v>13</v>
      </c>
      <c r="O1307" t="s">
        <v>13</v>
      </c>
      <c r="P1307" t="str">
        <f t="shared" si="260"/>
        <v>Yes</v>
      </c>
      <c r="Q1307" t="str">
        <f t="shared" si="261"/>
        <v>No</v>
      </c>
      <c r="R1307" t="str">
        <f t="shared" si="262"/>
        <v>No</v>
      </c>
      <c r="T1307" t="s">
        <v>186</v>
      </c>
      <c r="U1307" t="s">
        <v>1132</v>
      </c>
      <c r="V1307" t="str">
        <f t="shared" si="263"/>
        <v>Intersection</v>
      </c>
      <c r="W1307" t="s">
        <v>1133</v>
      </c>
      <c r="X1307">
        <v>42.389614999999999</v>
      </c>
      <c r="Y1307">
        <v>-71.148118999999994</v>
      </c>
      <c r="Z1307" t="s">
        <v>1134</v>
      </c>
    </row>
    <row r="1308" spans="1:26">
      <c r="A1308">
        <v>25045</v>
      </c>
      <c r="B1308" s="1">
        <v>40490.706932870373</v>
      </c>
      <c r="C1308" s="1">
        <f t="shared" si="252"/>
        <v>40179</v>
      </c>
      <c r="D1308" s="4">
        <f t="shared" si="253"/>
        <v>0.85277777777777775</v>
      </c>
      <c r="E1308" s="3">
        <f t="shared" si="254"/>
        <v>2010</v>
      </c>
      <c r="F1308" s="3">
        <f t="shared" si="255"/>
        <v>11</v>
      </c>
      <c r="G1308" s="3">
        <f t="shared" si="256"/>
        <v>8</v>
      </c>
      <c r="H1308" s="3">
        <f t="shared" si="257"/>
        <v>16</v>
      </c>
      <c r="I1308" s="3">
        <f t="shared" si="258"/>
        <v>57</v>
      </c>
      <c r="J1308" s="3">
        <f t="shared" si="259"/>
        <v>2</v>
      </c>
      <c r="K1308" s="3" t="str">
        <f>IF(AND(D1308&gt;='Season Lookup'!$D$15,D1308&lt;'Season Lookup'!$D$16),"Spring",IF(AND(D1308&gt;='Season Lookup'!$D$16,D1308&lt;'Season Lookup'!$D$17),"Summer",IF(AND(D1308&gt;='Season Lookup'!$D$17,D1308&lt;'Season Lookup'!$D$18),"Fall",IF(OR(D1308&gt;='Season Lookup'!$D$18,D1308&lt;'Season Lookup'!$D$15),"Winter"))))</f>
        <v>Fall</v>
      </c>
      <c r="L1308" s="3" t="str">
        <f>VLOOKUP(F1308,'Season Lookup'!$A$1:$B$13,2,0)</f>
        <v>Fall</v>
      </c>
      <c r="M1308" t="s">
        <v>56</v>
      </c>
      <c r="N1308" t="s">
        <v>13</v>
      </c>
      <c r="O1308" t="s">
        <v>132</v>
      </c>
      <c r="P1308" t="str">
        <f t="shared" si="260"/>
        <v>Yes</v>
      </c>
      <c r="Q1308" t="str">
        <f t="shared" si="261"/>
        <v>Yes</v>
      </c>
      <c r="R1308" t="str">
        <f t="shared" si="262"/>
        <v>No</v>
      </c>
      <c r="T1308" t="s">
        <v>14</v>
      </c>
      <c r="U1308" t="s">
        <v>126</v>
      </c>
      <c r="V1308" t="str">
        <f t="shared" si="263"/>
        <v>Intersection</v>
      </c>
      <c r="W1308" t="s">
        <v>127</v>
      </c>
      <c r="X1308">
        <v>42.388964999999999</v>
      </c>
      <c r="Y1308">
        <v>-71.119694999999993</v>
      </c>
      <c r="Z1308" t="s">
        <v>128</v>
      </c>
    </row>
    <row r="1309" spans="1:26">
      <c r="A1309">
        <v>25049</v>
      </c>
      <c r="B1309" s="1">
        <v>40490.333333333336</v>
      </c>
      <c r="C1309" s="1">
        <f t="shared" si="252"/>
        <v>40179</v>
      </c>
      <c r="D1309" s="4">
        <f t="shared" si="253"/>
        <v>0.85277777777777775</v>
      </c>
      <c r="E1309" s="3">
        <f t="shared" si="254"/>
        <v>2010</v>
      </c>
      <c r="F1309" s="3">
        <f t="shared" si="255"/>
        <v>11</v>
      </c>
      <c r="G1309" s="3">
        <f t="shared" si="256"/>
        <v>8</v>
      </c>
      <c r="H1309" s="3">
        <f t="shared" si="257"/>
        <v>8</v>
      </c>
      <c r="I1309" s="3">
        <f t="shared" si="258"/>
        <v>0</v>
      </c>
      <c r="J1309" s="3">
        <f t="shared" si="259"/>
        <v>2</v>
      </c>
      <c r="K1309" s="3" t="str">
        <f>IF(AND(D1309&gt;='Season Lookup'!$D$15,D1309&lt;'Season Lookup'!$D$16),"Spring",IF(AND(D1309&gt;='Season Lookup'!$D$16,D1309&lt;'Season Lookup'!$D$17),"Summer",IF(AND(D1309&gt;='Season Lookup'!$D$17,D1309&lt;'Season Lookup'!$D$18),"Fall",IF(OR(D1309&gt;='Season Lookup'!$D$18,D1309&lt;'Season Lookup'!$D$15),"Winter"))))</f>
        <v>Fall</v>
      </c>
      <c r="L1309" s="3" t="str">
        <f>VLOOKUP(F1309,'Season Lookup'!$A$1:$B$13,2,0)</f>
        <v>Fall</v>
      </c>
      <c r="M1309" t="s">
        <v>56</v>
      </c>
      <c r="N1309" t="s">
        <v>13</v>
      </c>
      <c r="O1309" t="s">
        <v>152</v>
      </c>
      <c r="P1309" t="str">
        <f t="shared" si="260"/>
        <v>Yes</v>
      </c>
      <c r="Q1309" t="str">
        <f t="shared" si="261"/>
        <v>No</v>
      </c>
      <c r="R1309" t="str">
        <f t="shared" si="262"/>
        <v>Yes</v>
      </c>
      <c r="T1309" t="s">
        <v>316</v>
      </c>
      <c r="U1309" t="s">
        <v>745</v>
      </c>
      <c r="V1309" t="str">
        <f t="shared" si="263"/>
        <v>Intersection</v>
      </c>
      <c r="W1309" t="s">
        <v>1891</v>
      </c>
      <c r="X1309">
        <v>42.365231000000001</v>
      </c>
      <c r="Y1309">
        <v>-71.101285000000004</v>
      </c>
      <c r="Z1309" t="s">
        <v>1892</v>
      </c>
    </row>
    <row r="1310" spans="1:26">
      <c r="A1310">
        <v>25050</v>
      </c>
      <c r="B1310" s="1">
        <v>40490.506944444445</v>
      </c>
      <c r="C1310" s="1">
        <f t="shared" si="252"/>
        <v>40179</v>
      </c>
      <c r="D1310" s="4">
        <f t="shared" si="253"/>
        <v>0.85277777777777775</v>
      </c>
      <c r="E1310" s="3">
        <f t="shared" si="254"/>
        <v>2010</v>
      </c>
      <c r="F1310" s="3">
        <f t="shared" si="255"/>
        <v>11</v>
      </c>
      <c r="G1310" s="3">
        <f t="shared" si="256"/>
        <v>8</v>
      </c>
      <c r="H1310" s="3">
        <f t="shared" si="257"/>
        <v>12</v>
      </c>
      <c r="I1310" s="3">
        <f t="shared" si="258"/>
        <v>10</v>
      </c>
      <c r="J1310" s="3">
        <f t="shared" si="259"/>
        <v>2</v>
      </c>
      <c r="K1310" s="3" t="str">
        <f>IF(AND(D1310&gt;='Season Lookup'!$D$15,D1310&lt;'Season Lookup'!$D$16),"Spring",IF(AND(D1310&gt;='Season Lookup'!$D$16,D1310&lt;'Season Lookup'!$D$17),"Summer",IF(AND(D1310&gt;='Season Lookup'!$D$17,D1310&lt;'Season Lookup'!$D$18),"Fall",IF(OR(D1310&gt;='Season Lookup'!$D$18,D1310&lt;'Season Lookup'!$D$15),"Winter"))))</f>
        <v>Fall</v>
      </c>
      <c r="L1310" s="3" t="str">
        <f>VLOOKUP(F1310,'Season Lookup'!$A$1:$B$13,2,0)</f>
        <v>Fall</v>
      </c>
      <c r="M1310" t="s">
        <v>56</v>
      </c>
      <c r="N1310" t="s">
        <v>13</v>
      </c>
      <c r="O1310" t="s">
        <v>35</v>
      </c>
      <c r="P1310" t="str">
        <f t="shared" si="260"/>
        <v>Yes</v>
      </c>
      <c r="Q1310" t="str">
        <f t="shared" si="261"/>
        <v>No</v>
      </c>
      <c r="R1310" t="str">
        <f t="shared" si="262"/>
        <v>No</v>
      </c>
      <c r="T1310" t="s">
        <v>27</v>
      </c>
      <c r="U1310" t="s">
        <v>2192</v>
      </c>
      <c r="V1310" t="str">
        <f t="shared" si="263"/>
        <v>Intersection</v>
      </c>
      <c r="W1310" t="s">
        <v>2193</v>
      </c>
      <c r="X1310">
        <v>42.364553999999998</v>
      </c>
      <c r="Y1310">
        <v>-71.113083000000003</v>
      </c>
      <c r="Z1310" t="s">
        <v>2194</v>
      </c>
    </row>
    <row r="1311" spans="1:26">
      <c r="A1311">
        <v>25051</v>
      </c>
      <c r="B1311" s="1">
        <v>40490.777083333334</v>
      </c>
      <c r="C1311" s="1">
        <f t="shared" si="252"/>
        <v>40179</v>
      </c>
      <c r="D1311" s="4">
        <f t="shared" si="253"/>
        <v>0.85277777777777775</v>
      </c>
      <c r="E1311" s="3">
        <f t="shared" si="254"/>
        <v>2010</v>
      </c>
      <c r="F1311" s="3">
        <f t="shared" si="255"/>
        <v>11</v>
      </c>
      <c r="G1311" s="3">
        <f t="shared" si="256"/>
        <v>8</v>
      </c>
      <c r="H1311" s="3">
        <f t="shared" si="257"/>
        <v>18</v>
      </c>
      <c r="I1311" s="3">
        <f t="shared" si="258"/>
        <v>39</v>
      </c>
      <c r="J1311" s="3">
        <f t="shared" si="259"/>
        <v>2</v>
      </c>
      <c r="K1311" s="3" t="str">
        <f>IF(AND(D1311&gt;='Season Lookup'!$D$15,D1311&lt;'Season Lookup'!$D$16),"Spring",IF(AND(D1311&gt;='Season Lookup'!$D$16,D1311&lt;'Season Lookup'!$D$17),"Summer",IF(AND(D1311&gt;='Season Lookup'!$D$17,D1311&lt;'Season Lookup'!$D$18),"Fall",IF(OR(D1311&gt;='Season Lookup'!$D$18,D1311&lt;'Season Lookup'!$D$15),"Winter"))))</f>
        <v>Fall</v>
      </c>
      <c r="L1311" s="3" t="str">
        <f>VLOOKUP(F1311,'Season Lookup'!$A$1:$B$13,2,0)</f>
        <v>Fall</v>
      </c>
      <c r="M1311" t="s">
        <v>56</v>
      </c>
      <c r="N1311" t="s">
        <v>13</v>
      </c>
      <c r="O1311" t="s">
        <v>13</v>
      </c>
      <c r="P1311" t="str">
        <f t="shared" si="260"/>
        <v>Yes</v>
      </c>
      <c r="Q1311" t="str">
        <f t="shared" si="261"/>
        <v>No</v>
      </c>
      <c r="R1311" t="str">
        <f t="shared" si="262"/>
        <v>No</v>
      </c>
      <c r="S1311">
        <v>2225</v>
      </c>
      <c r="T1311" t="s">
        <v>14</v>
      </c>
      <c r="V1311" t="str">
        <f t="shared" si="263"/>
        <v>Non Intersection</v>
      </c>
      <c r="W1311" t="s">
        <v>2195</v>
      </c>
      <c r="X1311">
        <v>42.393771000000001</v>
      </c>
      <c r="Y1311">
        <v>-71.125792000000004</v>
      </c>
      <c r="Z1311" t="s">
        <v>2196</v>
      </c>
    </row>
    <row r="1312" spans="1:26">
      <c r="A1312">
        <v>25055</v>
      </c>
      <c r="B1312" s="1">
        <v>40490.723611111112</v>
      </c>
      <c r="C1312" s="1">
        <f t="shared" si="252"/>
        <v>40179</v>
      </c>
      <c r="D1312" s="4">
        <f t="shared" si="253"/>
        <v>0.85277777777777775</v>
      </c>
      <c r="E1312" s="3">
        <f t="shared" si="254"/>
        <v>2010</v>
      </c>
      <c r="F1312" s="3">
        <f t="shared" si="255"/>
        <v>11</v>
      </c>
      <c r="G1312" s="3">
        <f t="shared" si="256"/>
        <v>8</v>
      </c>
      <c r="H1312" s="3">
        <f t="shared" si="257"/>
        <v>17</v>
      </c>
      <c r="I1312" s="3">
        <f t="shared" si="258"/>
        <v>22</v>
      </c>
      <c r="J1312" s="3">
        <f t="shared" si="259"/>
        <v>2</v>
      </c>
      <c r="K1312" s="3" t="str">
        <f>IF(AND(D1312&gt;='Season Lookup'!$D$15,D1312&lt;'Season Lookup'!$D$16),"Spring",IF(AND(D1312&gt;='Season Lookup'!$D$16,D1312&lt;'Season Lookup'!$D$17),"Summer",IF(AND(D1312&gt;='Season Lookup'!$D$17,D1312&lt;'Season Lookup'!$D$18),"Fall",IF(OR(D1312&gt;='Season Lookup'!$D$18,D1312&lt;'Season Lookup'!$D$15),"Winter"))))</f>
        <v>Fall</v>
      </c>
      <c r="L1312" s="3" t="str">
        <f>VLOOKUP(F1312,'Season Lookup'!$A$1:$B$13,2,0)</f>
        <v>Fall</v>
      </c>
      <c r="M1312" t="s">
        <v>56</v>
      </c>
      <c r="N1312" t="s">
        <v>13</v>
      </c>
      <c r="O1312" t="s">
        <v>36</v>
      </c>
      <c r="P1312" t="str">
        <f t="shared" si="260"/>
        <v>Yes</v>
      </c>
      <c r="Q1312" t="str">
        <f t="shared" si="261"/>
        <v>No</v>
      </c>
      <c r="R1312" t="str">
        <f t="shared" si="262"/>
        <v>No</v>
      </c>
      <c r="T1312" t="s">
        <v>2197</v>
      </c>
      <c r="U1312" t="s">
        <v>198</v>
      </c>
      <c r="V1312" t="str">
        <f t="shared" si="263"/>
        <v>Intersection</v>
      </c>
      <c r="W1312" t="s">
        <v>2198</v>
      </c>
      <c r="X1312">
        <v>42.374066999999997</v>
      </c>
      <c r="Y1312">
        <v>-71.124876999999998</v>
      </c>
      <c r="Z1312" t="s">
        <v>2199</v>
      </c>
    </row>
    <row r="1313" spans="1:26">
      <c r="A1313">
        <v>25052</v>
      </c>
      <c r="B1313" s="1">
        <v>40491.699305555558</v>
      </c>
      <c r="C1313" s="1">
        <f t="shared" si="252"/>
        <v>40179</v>
      </c>
      <c r="D1313" s="4">
        <f t="shared" si="253"/>
        <v>0.85555555555555551</v>
      </c>
      <c r="E1313" s="3">
        <f t="shared" si="254"/>
        <v>2010</v>
      </c>
      <c r="F1313" s="3">
        <f t="shared" si="255"/>
        <v>11</v>
      </c>
      <c r="G1313" s="3">
        <f t="shared" si="256"/>
        <v>9</v>
      </c>
      <c r="H1313" s="3">
        <f t="shared" si="257"/>
        <v>16</v>
      </c>
      <c r="I1313" s="3">
        <f t="shared" si="258"/>
        <v>47</v>
      </c>
      <c r="J1313" s="3">
        <f t="shared" si="259"/>
        <v>3</v>
      </c>
      <c r="K1313" s="3" t="str">
        <f>IF(AND(D1313&gt;='Season Lookup'!$D$15,D1313&lt;'Season Lookup'!$D$16),"Spring",IF(AND(D1313&gt;='Season Lookup'!$D$16,D1313&lt;'Season Lookup'!$D$17),"Summer",IF(AND(D1313&gt;='Season Lookup'!$D$17,D1313&lt;'Season Lookup'!$D$18),"Fall",IF(OR(D1313&gt;='Season Lookup'!$D$18,D1313&lt;'Season Lookup'!$D$15),"Winter"))))</f>
        <v>Fall</v>
      </c>
      <c r="L1313" s="3" t="str">
        <f>VLOOKUP(F1313,'Season Lookup'!$A$1:$B$13,2,0)</f>
        <v>Fall</v>
      </c>
      <c r="M1313" t="s">
        <v>73</v>
      </c>
      <c r="N1313" t="s">
        <v>13</v>
      </c>
      <c r="O1313" t="s">
        <v>13</v>
      </c>
      <c r="P1313" t="str">
        <f t="shared" si="260"/>
        <v>Yes</v>
      </c>
      <c r="Q1313" t="str">
        <f t="shared" si="261"/>
        <v>No</v>
      </c>
      <c r="R1313" t="str">
        <f t="shared" si="262"/>
        <v>No</v>
      </c>
      <c r="T1313" t="s">
        <v>74</v>
      </c>
      <c r="U1313" t="s">
        <v>189</v>
      </c>
      <c r="V1313" t="str">
        <f t="shared" si="263"/>
        <v>Intersection</v>
      </c>
      <c r="W1313" t="s">
        <v>1447</v>
      </c>
      <c r="X1313">
        <v>42.368765000000003</v>
      </c>
      <c r="Y1313">
        <v>-71.094790000000003</v>
      </c>
      <c r="Z1313" t="s">
        <v>1448</v>
      </c>
    </row>
    <row r="1314" spans="1:26">
      <c r="A1314">
        <v>25053</v>
      </c>
      <c r="B1314" s="1">
        <v>40491.715277777781</v>
      </c>
      <c r="C1314" s="1">
        <f t="shared" si="252"/>
        <v>40179</v>
      </c>
      <c r="D1314" s="4">
        <f t="shared" si="253"/>
        <v>0.85555555555555551</v>
      </c>
      <c r="E1314" s="3">
        <f t="shared" si="254"/>
        <v>2010</v>
      </c>
      <c r="F1314" s="3">
        <f t="shared" si="255"/>
        <v>11</v>
      </c>
      <c r="G1314" s="3">
        <f t="shared" si="256"/>
        <v>9</v>
      </c>
      <c r="H1314" s="3">
        <f t="shared" si="257"/>
        <v>17</v>
      </c>
      <c r="I1314" s="3">
        <f t="shared" si="258"/>
        <v>10</v>
      </c>
      <c r="J1314" s="3">
        <f t="shared" si="259"/>
        <v>3</v>
      </c>
      <c r="K1314" s="3" t="str">
        <f>IF(AND(D1314&gt;='Season Lookup'!$D$15,D1314&lt;'Season Lookup'!$D$16),"Spring",IF(AND(D1314&gt;='Season Lookup'!$D$16,D1314&lt;'Season Lookup'!$D$17),"Summer",IF(AND(D1314&gt;='Season Lookup'!$D$17,D1314&lt;'Season Lookup'!$D$18),"Fall",IF(OR(D1314&gt;='Season Lookup'!$D$18,D1314&lt;'Season Lookup'!$D$15),"Winter"))))</f>
        <v>Fall</v>
      </c>
      <c r="L1314" s="3" t="str">
        <f>VLOOKUP(F1314,'Season Lookup'!$A$1:$B$13,2,0)</f>
        <v>Fall</v>
      </c>
      <c r="M1314" t="s">
        <v>73</v>
      </c>
      <c r="N1314" t="s">
        <v>13</v>
      </c>
      <c r="O1314" t="s">
        <v>13</v>
      </c>
      <c r="P1314" t="str">
        <f t="shared" si="260"/>
        <v>Yes</v>
      </c>
      <c r="Q1314" t="str">
        <f t="shared" si="261"/>
        <v>No</v>
      </c>
      <c r="R1314" t="str">
        <f t="shared" si="262"/>
        <v>No</v>
      </c>
      <c r="T1314" t="s">
        <v>260</v>
      </c>
      <c r="U1314" t="s">
        <v>146</v>
      </c>
      <c r="V1314" t="str">
        <f t="shared" si="263"/>
        <v>Intersection</v>
      </c>
      <c r="W1314" t="s">
        <v>544</v>
      </c>
      <c r="X1314">
        <v>42.368965000000003</v>
      </c>
      <c r="Y1314">
        <v>-71.080324000000005</v>
      </c>
      <c r="Z1314" t="s">
        <v>545</v>
      </c>
    </row>
    <row r="1315" spans="1:26">
      <c r="A1315">
        <v>25054</v>
      </c>
      <c r="B1315" s="1">
        <v>40491.751377314817</v>
      </c>
      <c r="C1315" s="1">
        <f t="shared" si="252"/>
        <v>40179</v>
      </c>
      <c r="D1315" s="4">
        <f t="shared" si="253"/>
        <v>0.85555555555555551</v>
      </c>
      <c r="E1315" s="3">
        <f t="shared" si="254"/>
        <v>2010</v>
      </c>
      <c r="F1315" s="3">
        <f t="shared" si="255"/>
        <v>11</v>
      </c>
      <c r="G1315" s="3">
        <f t="shared" si="256"/>
        <v>9</v>
      </c>
      <c r="H1315" s="3">
        <f t="shared" si="257"/>
        <v>18</v>
      </c>
      <c r="I1315" s="3">
        <f t="shared" si="258"/>
        <v>1</v>
      </c>
      <c r="J1315" s="3">
        <f t="shared" si="259"/>
        <v>3</v>
      </c>
      <c r="K1315" s="3" t="str">
        <f>IF(AND(D1315&gt;='Season Lookup'!$D$15,D1315&lt;'Season Lookup'!$D$16),"Spring",IF(AND(D1315&gt;='Season Lookup'!$D$16,D1315&lt;'Season Lookup'!$D$17),"Summer",IF(AND(D1315&gt;='Season Lookup'!$D$17,D1315&lt;'Season Lookup'!$D$18),"Fall",IF(OR(D1315&gt;='Season Lookup'!$D$18,D1315&lt;'Season Lookup'!$D$15),"Winter"))))</f>
        <v>Fall</v>
      </c>
      <c r="L1315" s="3" t="str">
        <f>VLOOKUP(F1315,'Season Lookup'!$A$1:$B$13,2,0)</f>
        <v>Fall</v>
      </c>
      <c r="M1315" t="s">
        <v>73</v>
      </c>
      <c r="N1315" t="s">
        <v>13</v>
      </c>
      <c r="O1315" t="s">
        <v>152</v>
      </c>
      <c r="P1315" t="str">
        <f t="shared" si="260"/>
        <v>Yes</v>
      </c>
      <c r="Q1315" t="str">
        <f t="shared" si="261"/>
        <v>No</v>
      </c>
      <c r="R1315" t="str">
        <f t="shared" si="262"/>
        <v>Yes</v>
      </c>
      <c r="T1315" t="s">
        <v>252</v>
      </c>
      <c r="U1315" t="s">
        <v>155</v>
      </c>
      <c r="V1315" t="str">
        <f t="shared" si="263"/>
        <v>Intersection</v>
      </c>
      <c r="W1315" t="s">
        <v>1763</v>
      </c>
      <c r="X1315">
        <v>42.388942</v>
      </c>
      <c r="Y1315">
        <v>-71.125</v>
      </c>
      <c r="Z1315" t="s">
        <v>1764</v>
      </c>
    </row>
    <row r="1316" spans="1:26">
      <c r="A1316">
        <v>25056</v>
      </c>
      <c r="B1316" s="1">
        <v>40492.336793981478</v>
      </c>
      <c r="C1316" s="1">
        <f t="shared" si="252"/>
        <v>40179</v>
      </c>
      <c r="D1316" s="4">
        <f t="shared" si="253"/>
        <v>0.85833333333333328</v>
      </c>
      <c r="E1316" s="3">
        <f t="shared" si="254"/>
        <v>2010</v>
      </c>
      <c r="F1316" s="3">
        <f t="shared" si="255"/>
        <v>11</v>
      </c>
      <c r="G1316" s="3">
        <f t="shared" si="256"/>
        <v>10</v>
      </c>
      <c r="H1316" s="3">
        <f t="shared" si="257"/>
        <v>8</v>
      </c>
      <c r="I1316" s="3">
        <f t="shared" si="258"/>
        <v>4</v>
      </c>
      <c r="J1316" s="3">
        <f t="shared" si="259"/>
        <v>4</v>
      </c>
      <c r="K1316" s="3" t="str">
        <f>IF(AND(D1316&gt;='Season Lookup'!$D$15,D1316&lt;'Season Lookup'!$D$16),"Spring",IF(AND(D1316&gt;='Season Lookup'!$D$16,D1316&lt;'Season Lookup'!$D$17),"Summer",IF(AND(D1316&gt;='Season Lookup'!$D$17,D1316&lt;'Season Lookup'!$D$18),"Fall",IF(OR(D1316&gt;='Season Lookup'!$D$18,D1316&lt;'Season Lookup'!$D$15),"Winter"))))</f>
        <v>Fall</v>
      </c>
      <c r="L1316" s="3" t="str">
        <f>VLOOKUP(F1316,'Season Lookup'!$A$1:$B$13,2,0)</f>
        <v>Fall</v>
      </c>
      <c r="M1316" t="s">
        <v>82</v>
      </c>
      <c r="N1316" t="s">
        <v>13</v>
      </c>
      <c r="O1316" t="s">
        <v>132</v>
      </c>
      <c r="P1316" t="str">
        <f t="shared" si="260"/>
        <v>Yes</v>
      </c>
      <c r="Q1316" t="str">
        <f t="shared" si="261"/>
        <v>Yes</v>
      </c>
      <c r="R1316" t="str">
        <f t="shared" si="262"/>
        <v>No</v>
      </c>
      <c r="T1316" t="s">
        <v>74</v>
      </c>
      <c r="U1316" t="s">
        <v>942</v>
      </c>
      <c r="V1316" t="str">
        <f t="shared" si="263"/>
        <v>Intersection</v>
      </c>
      <c r="W1316" t="s">
        <v>967</v>
      </c>
      <c r="X1316">
        <v>42.372844999999998</v>
      </c>
      <c r="Y1316">
        <v>-71.099759000000006</v>
      </c>
      <c r="Z1316" t="s">
        <v>968</v>
      </c>
    </row>
    <row r="1317" spans="1:26">
      <c r="A1317">
        <v>25057</v>
      </c>
      <c r="B1317" s="1">
        <v>40492.635405092595</v>
      </c>
      <c r="C1317" s="1">
        <f t="shared" si="252"/>
        <v>40179</v>
      </c>
      <c r="D1317" s="4">
        <f t="shared" si="253"/>
        <v>0.85833333333333328</v>
      </c>
      <c r="E1317" s="3">
        <f t="shared" si="254"/>
        <v>2010</v>
      </c>
      <c r="F1317" s="3">
        <f t="shared" si="255"/>
        <v>11</v>
      </c>
      <c r="G1317" s="3">
        <f t="shared" si="256"/>
        <v>10</v>
      </c>
      <c r="H1317" s="3">
        <f t="shared" si="257"/>
        <v>15</v>
      </c>
      <c r="I1317" s="3">
        <f t="shared" si="258"/>
        <v>14</v>
      </c>
      <c r="J1317" s="3">
        <f t="shared" si="259"/>
        <v>4</v>
      </c>
      <c r="K1317" s="3" t="str">
        <f>IF(AND(D1317&gt;='Season Lookup'!$D$15,D1317&lt;'Season Lookup'!$D$16),"Spring",IF(AND(D1317&gt;='Season Lookup'!$D$16,D1317&lt;'Season Lookup'!$D$17),"Summer",IF(AND(D1317&gt;='Season Lookup'!$D$17,D1317&lt;'Season Lookup'!$D$18),"Fall",IF(OR(D1317&gt;='Season Lookup'!$D$18,D1317&lt;'Season Lookup'!$D$15),"Winter"))))</f>
        <v>Fall</v>
      </c>
      <c r="L1317" s="3" t="str">
        <f>VLOOKUP(F1317,'Season Lookup'!$A$1:$B$13,2,0)</f>
        <v>Fall</v>
      </c>
      <c r="M1317" t="s">
        <v>82</v>
      </c>
      <c r="N1317" t="s">
        <v>13</v>
      </c>
      <c r="O1317" t="s">
        <v>13</v>
      </c>
      <c r="P1317" t="str">
        <f t="shared" si="260"/>
        <v>Yes</v>
      </c>
      <c r="Q1317" t="str">
        <f t="shared" si="261"/>
        <v>No</v>
      </c>
      <c r="R1317" t="str">
        <f t="shared" si="262"/>
        <v>No</v>
      </c>
      <c r="T1317" t="s">
        <v>14</v>
      </c>
      <c r="U1317" t="s">
        <v>2012</v>
      </c>
      <c r="V1317" t="str">
        <f t="shared" si="263"/>
        <v>Intersection</v>
      </c>
      <c r="W1317" t="s">
        <v>2013</v>
      </c>
      <c r="X1317">
        <v>42.380831999999998</v>
      </c>
      <c r="Y1317">
        <v>-71.119870000000006</v>
      </c>
      <c r="Z1317" t="s">
        <v>2014</v>
      </c>
    </row>
    <row r="1318" spans="1:26">
      <c r="A1318">
        <v>25058</v>
      </c>
      <c r="B1318" s="1">
        <v>40492.686111111114</v>
      </c>
      <c r="C1318" s="1">
        <f t="shared" si="252"/>
        <v>40179</v>
      </c>
      <c r="D1318" s="4">
        <f t="shared" si="253"/>
        <v>0.85833333333333328</v>
      </c>
      <c r="E1318" s="3">
        <f t="shared" si="254"/>
        <v>2010</v>
      </c>
      <c r="F1318" s="3">
        <f t="shared" si="255"/>
        <v>11</v>
      </c>
      <c r="G1318" s="3">
        <f t="shared" si="256"/>
        <v>10</v>
      </c>
      <c r="H1318" s="3">
        <f t="shared" si="257"/>
        <v>16</v>
      </c>
      <c r="I1318" s="3">
        <f t="shared" si="258"/>
        <v>28</v>
      </c>
      <c r="J1318" s="3">
        <f t="shared" si="259"/>
        <v>4</v>
      </c>
      <c r="K1318" s="3" t="str">
        <f>IF(AND(D1318&gt;='Season Lookup'!$D$15,D1318&lt;'Season Lookup'!$D$16),"Spring",IF(AND(D1318&gt;='Season Lookup'!$D$16,D1318&lt;'Season Lookup'!$D$17),"Summer",IF(AND(D1318&gt;='Season Lookup'!$D$17,D1318&lt;'Season Lookup'!$D$18),"Fall",IF(OR(D1318&gt;='Season Lookup'!$D$18,D1318&lt;'Season Lookup'!$D$15),"Winter"))))</f>
        <v>Fall</v>
      </c>
      <c r="L1318" s="3" t="str">
        <f>VLOOKUP(F1318,'Season Lookup'!$A$1:$B$13,2,0)</f>
        <v>Fall</v>
      </c>
      <c r="M1318" t="s">
        <v>82</v>
      </c>
      <c r="N1318" t="s">
        <v>13</v>
      </c>
      <c r="O1318" t="s">
        <v>132</v>
      </c>
      <c r="P1318" t="str">
        <f t="shared" si="260"/>
        <v>Yes</v>
      </c>
      <c r="Q1318" t="str">
        <f t="shared" si="261"/>
        <v>Yes</v>
      </c>
      <c r="R1318" t="str">
        <f t="shared" si="262"/>
        <v>No</v>
      </c>
      <c r="T1318" t="s">
        <v>19</v>
      </c>
      <c r="U1318" t="s">
        <v>379</v>
      </c>
      <c r="V1318" t="str">
        <f t="shared" si="263"/>
        <v>Intersection</v>
      </c>
      <c r="W1318" t="s">
        <v>2200</v>
      </c>
      <c r="X1318">
        <v>42.370859000000003</v>
      </c>
      <c r="Y1318">
        <v>-71.078595000000007</v>
      </c>
      <c r="Z1318" t="s">
        <v>2201</v>
      </c>
    </row>
    <row r="1319" spans="1:26">
      <c r="A1319">
        <v>25073</v>
      </c>
      <c r="B1319" s="1">
        <v>40492.75</v>
      </c>
      <c r="C1319" s="1">
        <f t="shared" si="252"/>
        <v>40179</v>
      </c>
      <c r="D1319" s="4">
        <f t="shared" si="253"/>
        <v>0.85833333333333328</v>
      </c>
      <c r="E1319" s="3">
        <f t="shared" si="254"/>
        <v>2010</v>
      </c>
      <c r="F1319" s="3">
        <f t="shared" si="255"/>
        <v>11</v>
      </c>
      <c r="G1319" s="3">
        <f t="shared" si="256"/>
        <v>10</v>
      </c>
      <c r="H1319" s="3">
        <f t="shared" si="257"/>
        <v>18</v>
      </c>
      <c r="I1319" s="3">
        <f t="shared" si="258"/>
        <v>0</v>
      </c>
      <c r="J1319" s="3">
        <f t="shared" si="259"/>
        <v>4</v>
      </c>
      <c r="K1319" s="3" t="str">
        <f>IF(AND(D1319&gt;='Season Lookup'!$D$15,D1319&lt;'Season Lookup'!$D$16),"Spring",IF(AND(D1319&gt;='Season Lookup'!$D$16,D1319&lt;'Season Lookup'!$D$17),"Summer",IF(AND(D1319&gt;='Season Lookup'!$D$17,D1319&lt;'Season Lookup'!$D$18),"Fall",IF(OR(D1319&gt;='Season Lookup'!$D$18,D1319&lt;'Season Lookup'!$D$15),"Winter"))))</f>
        <v>Fall</v>
      </c>
      <c r="L1319" s="3" t="str">
        <f>VLOOKUP(F1319,'Season Lookup'!$A$1:$B$13,2,0)</f>
        <v>Fall</v>
      </c>
      <c r="M1319" t="s">
        <v>12</v>
      </c>
      <c r="N1319" t="s">
        <v>13</v>
      </c>
      <c r="O1319" t="s">
        <v>23</v>
      </c>
      <c r="P1319" t="str">
        <f t="shared" si="260"/>
        <v>Yes</v>
      </c>
      <c r="Q1319" t="str">
        <f t="shared" si="261"/>
        <v>No</v>
      </c>
      <c r="R1319" t="str">
        <f t="shared" si="262"/>
        <v>No</v>
      </c>
      <c r="T1319" t="s">
        <v>380</v>
      </c>
      <c r="U1319" t="s">
        <v>993</v>
      </c>
      <c r="V1319" t="str">
        <f t="shared" si="263"/>
        <v>Intersection</v>
      </c>
      <c r="W1319" t="s">
        <v>2202</v>
      </c>
      <c r="X1319">
        <v>42.368029999999997</v>
      </c>
      <c r="Y1319">
        <v>-71.083940999999996</v>
      </c>
      <c r="Z1319" t="s">
        <v>2203</v>
      </c>
    </row>
    <row r="1320" spans="1:26">
      <c r="A1320">
        <v>25059</v>
      </c>
      <c r="B1320" s="1">
        <v>40493.083333333336</v>
      </c>
      <c r="C1320" s="1">
        <f t="shared" si="252"/>
        <v>40179</v>
      </c>
      <c r="D1320" s="4">
        <f t="shared" si="253"/>
        <v>0.86111111111111116</v>
      </c>
      <c r="E1320" s="3">
        <f t="shared" si="254"/>
        <v>2010</v>
      </c>
      <c r="F1320" s="3">
        <f t="shared" si="255"/>
        <v>11</v>
      </c>
      <c r="G1320" s="3">
        <f t="shared" si="256"/>
        <v>11</v>
      </c>
      <c r="H1320" s="3">
        <f t="shared" si="257"/>
        <v>2</v>
      </c>
      <c r="I1320" s="3">
        <f t="shared" si="258"/>
        <v>0</v>
      </c>
      <c r="J1320" s="3">
        <f t="shared" si="259"/>
        <v>5</v>
      </c>
      <c r="K1320" s="3" t="str">
        <f>IF(AND(D1320&gt;='Season Lookup'!$D$15,D1320&lt;'Season Lookup'!$D$16),"Spring",IF(AND(D1320&gt;='Season Lookup'!$D$16,D1320&lt;'Season Lookup'!$D$17),"Summer",IF(AND(D1320&gt;='Season Lookup'!$D$17,D1320&lt;'Season Lookup'!$D$18),"Fall",IF(OR(D1320&gt;='Season Lookup'!$D$18,D1320&lt;'Season Lookup'!$D$15),"Winter"))))</f>
        <v>Fall</v>
      </c>
      <c r="L1320" s="3" t="str">
        <f>VLOOKUP(F1320,'Season Lookup'!$A$1:$B$13,2,0)</f>
        <v>Fall</v>
      </c>
      <c r="M1320" t="s">
        <v>78</v>
      </c>
      <c r="N1320" t="s">
        <v>13</v>
      </c>
      <c r="O1320" t="s">
        <v>23</v>
      </c>
      <c r="P1320" t="str">
        <f t="shared" si="260"/>
        <v>Yes</v>
      </c>
      <c r="Q1320" t="str">
        <f t="shared" si="261"/>
        <v>No</v>
      </c>
      <c r="R1320" t="str">
        <f t="shared" si="262"/>
        <v>No</v>
      </c>
      <c r="S1320">
        <v>950</v>
      </c>
      <c r="T1320" t="s">
        <v>14</v>
      </c>
      <c r="V1320" t="str">
        <f t="shared" si="263"/>
        <v>Non Intersection</v>
      </c>
      <c r="W1320" t="s">
        <v>2204</v>
      </c>
      <c r="X1320">
        <v>42.368602000000003</v>
      </c>
      <c r="Y1320">
        <v>-71.110145000000003</v>
      </c>
      <c r="Z1320" t="s">
        <v>2205</v>
      </c>
    </row>
    <row r="1321" spans="1:26">
      <c r="A1321">
        <v>25060</v>
      </c>
      <c r="B1321" s="1">
        <v>40493.902083333334</v>
      </c>
      <c r="C1321" s="1">
        <f t="shared" si="252"/>
        <v>40179</v>
      </c>
      <c r="D1321" s="4">
        <f t="shared" si="253"/>
        <v>0.86111111111111116</v>
      </c>
      <c r="E1321" s="3">
        <f t="shared" si="254"/>
        <v>2010</v>
      </c>
      <c r="F1321" s="3">
        <f t="shared" si="255"/>
        <v>11</v>
      </c>
      <c r="G1321" s="3">
        <f t="shared" si="256"/>
        <v>11</v>
      </c>
      <c r="H1321" s="3">
        <f t="shared" si="257"/>
        <v>21</v>
      </c>
      <c r="I1321" s="3">
        <f t="shared" si="258"/>
        <v>39</v>
      </c>
      <c r="J1321" s="3">
        <f t="shared" si="259"/>
        <v>5</v>
      </c>
      <c r="K1321" s="3" t="str">
        <f>IF(AND(D1321&gt;='Season Lookup'!$D$15,D1321&lt;'Season Lookup'!$D$16),"Spring",IF(AND(D1321&gt;='Season Lookup'!$D$16,D1321&lt;'Season Lookup'!$D$17),"Summer",IF(AND(D1321&gt;='Season Lookup'!$D$17,D1321&lt;'Season Lookup'!$D$18),"Fall",IF(OR(D1321&gt;='Season Lookup'!$D$18,D1321&lt;'Season Lookup'!$D$15),"Winter"))))</f>
        <v>Fall</v>
      </c>
      <c r="L1321" s="3" t="str">
        <f>VLOOKUP(F1321,'Season Lookup'!$A$1:$B$13,2,0)</f>
        <v>Fall</v>
      </c>
      <c r="M1321" t="s">
        <v>78</v>
      </c>
      <c r="N1321" t="s">
        <v>13</v>
      </c>
      <c r="O1321" t="s">
        <v>13</v>
      </c>
      <c r="P1321" t="str">
        <f t="shared" si="260"/>
        <v>Yes</v>
      </c>
      <c r="Q1321" t="str">
        <f t="shared" si="261"/>
        <v>No</v>
      </c>
      <c r="R1321" t="str">
        <f t="shared" si="262"/>
        <v>No</v>
      </c>
      <c r="T1321" t="s">
        <v>1182</v>
      </c>
      <c r="U1321" t="s">
        <v>2206</v>
      </c>
      <c r="V1321" t="str">
        <f t="shared" si="263"/>
        <v>Intersection</v>
      </c>
      <c r="W1321" t="s">
        <v>2207</v>
      </c>
      <c r="X1321">
        <v>42.360770000000002</v>
      </c>
      <c r="Y1321">
        <v>-71.085362000000003</v>
      </c>
      <c r="Z1321" t="s">
        <v>2208</v>
      </c>
    </row>
    <row r="1322" spans="1:26">
      <c r="A1322">
        <v>25061</v>
      </c>
      <c r="B1322" s="1">
        <v>40493.520833333336</v>
      </c>
      <c r="C1322" s="1">
        <f t="shared" si="252"/>
        <v>40179</v>
      </c>
      <c r="D1322" s="4">
        <f t="shared" si="253"/>
        <v>0.86111111111111116</v>
      </c>
      <c r="E1322" s="3">
        <f t="shared" si="254"/>
        <v>2010</v>
      </c>
      <c r="F1322" s="3">
        <f t="shared" si="255"/>
        <v>11</v>
      </c>
      <c r="G1322" s="3">
        <f t="shared" si="256"/>
        <v>11</v>
      </c>
      <c r="H1322" s="3">
        <f t="shared" si="257"/>
        <v>12</v>
      </c>
      <c r="I1322" s="3">
        <f t="shared" si="258"/>
        <v>30</v>
      </c>
      <c r="J1322" s="3">
        <f t="shared" si="259"/>
        <v>5</v>
      </c>
      <c r="K1322" s="3" t="str">
        <f>IF(AND(D1322&gt;='Season Lookup'!$D$15,D1322&lt;'Season Lookup'!$D$16),"Spring",IF(AND(D1322&gt;='Season Lookup'!$D$16,D1322&lt;'Season Lookup'!$D$17),"Summer",IF(AND(D1322&gt;='Season Lookup'!$D$17,D1322&lt;'Season Lookup'!$D$18),"Fall",IF(OR(D1322&gt;='Season Lookup'!$D$18,D1322&lt;'Season Lookup'!$D$15),"Winter"))))</f>
        <v>Fall</v>
      </c>
      <c r="L1322" s="3" t="str">
        <f>VLOOKUP(F1322,'Season Lookup'!$A$1:$B$13,2,0)</f>
        <v>Fall</v>
      </c>
      <c r="M1322" t="s">
        <v>78</v>
      </c>
      <c r="N1322" t="s">
        <v>13</v>
      </c>
      <c r="O1322" t="s">
        <v>23</v>
      </c>
      <c r="P1322" t="str">
        <f t="shared" si="260"/>
        <v>Yes</v>
      </c>
      <c r="Q1322" t="str">
        <f t="shared" si="261"/>
        <v>No</v>
      </c>
      <c r="R1322" t="str">
        <f t="shared" si="262"/>
        <v>No</v>
      </c>
      <c r="S1322">
        <v>9</v>
      </c>
      <c r="T1322" t="s">
        <v>929</v>
      </c>
      <c r="V1322" t="str">
        <f t="shared" si="263"/>
        <v>Non Intersection</v>
      </c>
      <c r="W1322" t="s">
        <v>2209</v>
      </c>
      <c r="X1322">
        <v>42.375318999999998</v>
      </c>
      <c r="Y1322">
        <v>-71.132132999999996</v>
      </c>
      <c r="Z1322" t="s">
        <v>2210</v>
      </c>
    </row>
    <row r="1323" spans="1:26">
      <c r="A1323">
        <v>25062</v>
      </c>
      <c r="B1323" s="1">
        <v>40494.222210648149</v>
      </c>
      <c r="C1323" s="1">
        <f t="shared" si="252"/>
        <v>40179</v>
      </c>
      <c r="D1323" s="4">
        <f t="shared" si="253"/>
        <v>0.86388888888888893</v>
      </c>
      <c r="E1323" s="3">
        <f t="shared" si="254"/>
        <v>2010</v>
      </c>
      <c r="F1323" s="3">
        <f t="shared" si="255"/>
        <v>11</v>
      </c>
      <c r="G1323" s="3">
        <f t="shared" si="256"/>
        <v>12</v>
      </c>
      <c r="H1323" s="3">
        <f t="shared" si="257"/>
        <v>5</v>
      </c>
      <c r="I1323" s="3">
        <f t="shared" si="258"/>
        <v>19</v>
      </c>
      <c r="J1323" s="3">
        <f t="shared" si="259"/>
        <v>6</v>
      </c>
      <c r="K1323" s="3" t="str">
        <f>IF(AND(D1323&gt;='Season Lookup'!$D$15,D1323&lt;'Season Lookup'!$D$16),"Spring",IF(AND(D1323&gt;='Season Lookup'!$D$16,D1323&lt;'Season Lookup'!$D$17),"Summer",IF(AND(D1323&gt;='Season Lookup'!$D$17,D1323&lt;'Season Lookup'!$D$18),"Fall",IF(OR(D1323&gt;='Season Lookup'!$D$18,D1323&lt;'Season Lookup'!$D$15),"Winter"))))</f>
        <v>Fall</v>
      </c>
      <c r="L1323" s="3" t="str">
        <f>VLOOKUP(F1323,'Season Lookup'!$A$1:$B$13,2,0)</f>
        <v>Fall</v>
      </c>
      <c r="M1323" t="s">
        <v>12</v>
      </c>
      <c r="N1323" t="s">
        <v>13</v>
      </c>
      <c r="O1323" t="s">
        <v>13</v>
      </c>
      <c r="P1323" t="str">
        <f t="shared" si="260"/>
        <v>Yes</v>
      </c>
      <c r="Q1323" t="str">
        <f t="shared" si="261"/>
        <v>No</v>
      </c>
      <c r="R1323" t="str">
        <f t="shared" si="262"/>
        <v>No</v>
      </c>
      <c r="S1323" t="s">
        <v>2211</v>
      </c>
      <c r="T1323" t="s">
        <v>42</v>
      </c>
      <c r="V1323" t="str">
        <f t="shared" si="263"/>
        <v>Non Intersection</v>
      </c>
      <c r="W1323" t="s">
        <v>2212</v>
      </c>
      <c r="X1323">
        <v>42.36609</v>
      </c>
      <c r="Y1323">
        <v>-71.113640000000004</v>
      </c>
      <c r="Z1323" t="s">
        <v>2213</v>
      </c>
    </row>
    <row r="1324" spans="1:26">
      <c r="A1324">
        <v>25063</v>
      </c>
      <c r="B1324" s="1">
        <v>40494.36109953704</v>
      </c>
      <c r="C1324" s="1">
        <f t="shared" si="252"/>
        <v>40179</v>
      </c>
      <c r="D1324" s="4">
        <f t="shared" si="253"/>
        <v>0.86388888888888893</v>
      </c>
      <c r="E1324" s="3">
        <f t="shared" si="254"/>
        <v>2010</v>
      </c>
      <c r="F1324" s="3">
        <f t="shared" si="255"/>
        <v>11</v>
      </c>
      <c r="G1324" s="3">
        <f t="shared" si="256"/>
        <v>12</v>
      </c>
      <c r="H1324" s="3">
        <f t="shared" si="257"/>
        <v>8</v>
      </c>
      <c r="I1324" s="3">
        <f t="shared" si="258"/>
        <v>39</v>
      </c>
      <c r="J1324" s="3">
        <f t="shared" si="259"/>
        <v>6</v>
      </c>
      <c r="K1324" s="3" t="str">
        <f>IF(AND(D1324&gt;='Season Lookup'!$D$15,D1324&lt;'Season Lookup'!$D$16),"Spring",IF(AND(D1324&gt;='Season Lookup'!$D$16,D1324&lt;'Season Lookup'!$D$17),"Summer",IF(AND(D1324&gt;='Season Lookup'!$D$17,D1324&lt;'Season Lookup'!$D$18),"Fall",IF(OR(D1324&gt;='Season Lookup'!$D$18,D1324&lt;'Season Lookup'!$D$15),"Winter"))))</f>
        <v>Fall</v>
      </c>
      <c r="L1324" s="3" t="str">
        <f>VLOOKUP(F1324,'Season Lookup'!$A$1:$B$13,2,0)</f>
        <v>Fall</v>
      </c>
      <c r="M1324" t="s">
        <v>12</v>
      </c>
      <c r="N1324" t="s">
        <v>13</v>
      </c>
      <c r="O1324" t="s">
        <v>13</v>
      </c>
      <c r="P1324" t="str">
        <f t="shared" si="260"/>
        <v>Yes</v>
      </c>
      <c r="Q1324" t="str">
        <f t="shared" si="261"/>
        <v>No</v>
      </c>
      <c r="R1324" t="str">
        <f t="shared" si="262"/>
        <v>No</v>
      </c>
      <c r="T1324" t="s">
        <v>710</v>
      </c>
      <c r="V1324" t="str">
        <f t="shared" si="263"/>
        <v>Intersection</v>
      </c>
      <c r="W1324" t="s">
        <v>726</v>
      </c>
      <c r="X1324">
        <v>0</v>
      </c>
      <c r="Y1324">
        <v>0</v>
      </c>
      <c r="Z1324" t="s">
        <v>81</v>
      </c>
    </row>
    <row r="1325" spans="1:26">
      <c r="A1325">
        <v>25064</v>
      </c>
      <c r="B1325" s="1">
        <v>40494.447905092595</v>
      </c>
      <c r="C1325" s="1">
        <f t="shared" si="252"/>
        <v>40179</v>
      </c>
      <c r="D1325" s="4">
        <f t="shared" si="253"/>
        <v>0.86388888888888893</v>
      </c>
      <c r="E1325" s="3">
        <f t="shared" si="254"/>
        <v>2010</v>
      </c>
      <c r="F1325" s="3">
        <f t="shared" si="255"/>
        <v>11</v>
      </c>
      <c r="G1325" s="3">
        <f t="shared" si="256"/>
        <v>12</v>
      </c>
      <c r="H1325" s="3">
        <f t="shared" si="257"/>
        <v>10</v>
      </c>
      <c r="I1325" s="3">
        <f t="shared" si="258"/>
        <v>44</v>
      </c>
      <c r="J1325" s="3">
        <f t="shared" si="259"/>
        <v>6</v>
      </c>
      <c r="K1325" s="3" t="str">
        <f>IF(AND(D1325&gt;='Season Lookup'!$D$15,D1325&lt;'Season Lookup'!$D$16),"Spring",IF(AND(D1325&gt;='Season Lookup'!$D$16,D1325&lt;'Season Lookup'!$D$17),"Summer",IF(AND(D1325&gt;='Season Lookup'!$D$17,D1325&lt;'Season Lookup'!$D$18),"Fall",IF(OR(D1325&gt;='Season Lookup'!$D$18,D1325&lt;'Season Lookup'!$D$15),"Winter"))))</f>
        <v>Fall</v>
      </c>
      <c r="L1325" s="3" t="str">
        <f>VLOOKUP(F1325,'Season Lookup'!$A$1:$B$13,2,0)</f>
        <v>Fall</v>
      </c>
      <c r="M1325" t="s">
        <v>12</v>
      </c>
      <c r="N1325" t="s">
        <v>13</v>
      </c>
      <c r="O1325" t="s">
        <v>23</v>
      </c>
      <c r="P1325" t="str">
        <f t="shared" si="260"/>
        <v>Yes</v>
      </c>
      <c r="Q1325" t="str">
        <f t="shared" si="261"/>
        <v>No</v>
      </c>
      <c r="R1325" t="str">
        <f t="shared" si="262"/>
        <v>No</v>
      </c>
      <c r="T1325" t="s">
        <v>269</v>
      </c>
      <c r="V1325" t="str">
        <f t="shared" si="263"/>
        <v>Intersection</v>
      </c>
      <c r="W1325" t="s">
        <v>923</v>
      </c>
      <c r="X1325">
        <v>0</v>
      </c>
      <c r="Y1325">
        <v>0</v>
      </c>
      <c r="Z1325" t="s">
        <v>81</v>
      </c>
    </row>
    <row r="1326" spans="1:26">
      <c r="A1326">
        <v>25065</v>
      </c>
      <c r="B1326" s="1">
        <v>40494.451388888891</v>
      </c>
      <c r="C1326" s="1">
        <f t="shared" si="252"/>
        <v>40179</v>
      </c>
      <c r="D1326" s="4">
        <f t="shared" si="253"/>
        <v>0.86388888888888893</v>
      </c>
      <c r="E1326" s="3">
        <f t="shared" si="254"/>
        <v>2010</v>
      </c>
      <c r="F1326" s="3">
        <f t="shared" si="255"/>
        <v>11</v>
      </c>
      <c r="G1326" s="3">
        <f t="shared" si="256"/>
        <v>12</v>
      </c>
      <c r="H1326" s="3">
        <f t="shared" si="257"/>
        <v>10</v>
      </c>
      <c r="I1326" s="3">
        <f t="shared" si="258"/>
        <v>50</v>
      </c>
      <c r="J1326" s="3">
        <f t="shared" si="259"/>
        <v>6</v>
      </c>
      <c r="K1326" s="3" t="str">
        <f>IF(AND(D1326&gt;='Season Lookup'!$D$15,D1326&lt;'Season Lookup'!$D$16),"Spring",IF(AND(D1326&gt;='Season Lookup'!$D$16,D1326&lt;'Season Lookup'!$D$17),"Summer",IF(AND(D1326&gt;='Season Lookup'!$D$17,D1326&lt;'Season Lookup'!$D$18),"Fall",IF(OR(D1326&gt;='Season Lookup'!$D$18,D1326&lt;'Season Lookup'!$D$15),"Winter"))))</f>
        <v>Fall</v>
      </c>
      <c r="L1326" s="3" t="str">
        <f>VLOOKUP(F1326,'Season Lookup'!$A$1:$B$13,2,0)</f>
        <v>Fall</v>
      </c>
      <c r="M1326" t="s">
        <v>12</v>
      </c>
      <c r="N1326" t="s">
        <v>13</v>
      </c>
      <c r="O1326" t="s">
        <v>13</v>
      </c>
      <c r="P1326" t="str">
        <f t="shared" si="260"/>
        <v>Yes</v>
      </c>
      <c r="Q1326" t="str">
        <f t="shared" si="261"/>
        <v>No</v>
      </c>
      <c r="R1326" t="str">
        <f t="shared" si="262"/>
        <v>No</v>
      </c>
      <c r="T1326" t="s">
        <v>185</v>
      </c>
      <c r="U1326" t="s">
        <v>14</v>
      </c>
      <c r="V1326" t="str">
        <f t="shared" si="263"/>
        <v>Intersection</v>
      </c>
      <c r="W1326" t="s">
        <v>1003</v>
      </c>
      <c r="X1326">
        <v>42.375487</v>
      </c>
      <c r="Y1326">
        <v>-71.119919999999993</v>
      </c>
      <c r="Z1326" t="s">
        <v>1004</v>
      </c>
    </row>
    <row r="1327" spans="1:26">
      <c r="A1327">
        <v>25074</v>
      </c>
      <c r="B1327" s="1">
        <v>40494.645833333336</v>
      </c>
      <c r="C1327" s="1">
        <f t="shared" si="252"/>
        <v>40179</v>
      </c>
      <c r="D1327" s="4">
        <f t="shared" si="253"/>
        <v>0.86388888888888893</v>
      </c>
      <c r="E1327" s="3">
        <f t="shared" si="254"/>
        <v>2010</v>
      </c>
      <c r="F1327" s="3">
        <f t="shared" si="255"/>
        <v>11</v>
      </c>
      <c r="G1327" s="3">
        <f t="shared" si="256"/>
        <v>12</v>
      </c>
      <c r="H1327" s="3">
        <f t="shared" si="257"/>
        <v>15</v>
      </c>
      <c r="I1327" s="3">
        <f t="shared" si="258"/>
        <v>30</v>
      </c>
      <c r="J1327" s="3">
        <f t="shared" si="259"/>
        <v>6</v>
      </c>
      <c r="K1327" s="3" t="str">
        <f>IF(AND(D1327&gt;='Season Lookup'!$D$15,D1327&lt;'Season Lookup'!$D$16),"Spring",IF(AND(D1327&gt;='Season Lookup'!$D$16,D1327&lt;'Season Lookup'!$D$17),"Summer",IF(AND(D1327&gt;='Season Lookup'!$D$17,D1327&lt;'Season Lookup'!$D$18),"Fall",IF(OR(D1327&gt;='Season Lookup'!$D$18,D1327&lt;'Season Lookup'!$D$15),"Winter"))))</f>
        <v>Fall</v>
      </c>
      <c r="L1327" s="3" t="str">
        <f>VLOOKUP(F1327,'Season Lookup'!$A$1:$B$13,2,0)</f>
        <v>Fall</v>
      </c>
      <c r="M1327" t="s">
        <v>12</v>
      </c>
      <c r="N1327" t="s">
        <v>13</v>
      </c>
      <c r="O1327" t="s">
        <v>13</v>
      </c>
      <c r="P1327" t="str">
        <f t="shared" si="260"/>
        <v>Yes</v>
      </c>
      <c r="Q1327" t="str">
        <f t="shared" si="261"/>
        <v>No</v>
      </c>
      <c r="R1327" t="str">
        <f t="shared" si="262"/>
        <v>No</v>
      </c>
      <c r="S1327">
        <v>17</v>
      </c>
      <c r="T1327" t="s">
        <v>1438</v>
      </c>
      <c r="V1327" t="str">
        <f t="shared" si="263"/>
        <v>Non Intersection</v>
      </c>
      <c r="W1327" t="s">
        <v>2214</v>
      </c>
      <c r="X1327">
        <v>42.372813000000001</v>
      </c>
      <c r="Y1327">
        <v>-71.119097999999994</v>
      </c>
      <c r="Z1327" t="s">
        <v>2215</v>
      </c>
    </row>
    <row r="1328" spans="1:26">
      <c r="A1328">
        <v>25066</v>
      </c>
      <c r="B1328" s="1">
        <v>40495.125</v>
      </c>
      <c r="C1328" s="1">
        <f t="shared" si="252"/>
        <v>40179</v>
      </c>
      <c r="D1328" s="4">
        <f t="shared" si="253"/>
        <v>0.8666666666666667</v>
      </c>
      <c r="E1328" s="3">
        <f t="shared" si="254"/>
        <v>2010</v>
      </c>
      <c r="F1328" s="3">
        <f t="shared" si="255"/>
        <v>11</v>
      </c>
      <c r="G1328" s="3">
        <f t="shared" si="256"/>
        <v>13</v>
      </c>
      <c r="H1328" s="3">
        <f t="shared" si="257"/>
        <v>3</v>
      </c>
      <c r="I1328" s="3">
        <f t="shared" si="258"/>
        <v>0</v>
      </c>
      <c r="J1328" s="3">
        <f t="shared" si="259"/>
        <v>7</v>
      </c>
      <c r="K1328" s="3" t="str">
        <f>IF(AND(D1328&gt;='Season Lookup'!$D$15,D1328&lt;'Season Lookup'!$D$16),"Spring",IF(AND(D1328&gt;='Season Lookup'!$D$16,D1328&lt;'Season Lookup'!$D$17),"Summer",IF(AND(D1328&gt;='Season Lookup'!$D$17,D1328&lt;'Season Lookup'!$D$18),"Fall",IF(OR(D1328&gt;='Season Lookup'!$D$18,D1328&lt;'Season Lookup'!$D$15),"Winter"))))</f>
        <v>Fall</v>
      </c>
      <c r="L1328" s="3" t="str">
        <f>VLOOKUP(F1328,'Season Lookup'!$A$1:$B$13,2,0)</f>
        <v>Fall</v>
      </c>
      <c r="M1328" t="s">
        <v>31</v>
      </c>
      <c r="N1328" t="s">
        <v>13</v>
      </c>
      <c r="O1328" t="s">
        <v>152</v>
      </c>
      <c r="P1328" t="str">
        <f t="shared" si="260"/>
        <v>Yes</v>
      </c>
      <c r="Q1328" t="str">
        <f t="shared" si="261"/>
        <v>No</v>
      </c>
      <c r="R1328" t="str">
        <f t="shared" si="262"/>
        <v>Yes</v>
      </c>
      <c r="T1328" t="s">
        <v>14</v>
      </c>
      <c r="U1328" t="s">
        <v>104</v>
      </c>
      <c r="V1328" t="str">
        <f t="shared" si="263"/>
        <v>Intersection</v>
      </c>
      <c r="W1328" t="s">
        <v>1129</v>
      </c>
      <c r="X1328">
        <v>42.366590000000002</v>
      </c>
      <c r="Y1328">
        <v>-71.105680000000007</v>
      </c>
      <c r="Z1328" t="s">
        <v>435</v>
      </c>
    </row>
    <row r="1329" spans="1:26">
      <c r="A1329">
        <v>25067</v>
      </c>
      <c r="B1329" s="1">
        <v>40495.322905092595</v>
      </c>
      <c r="C1329" s="1">
        <f t="shared" si="252"/>
        <v>40179</v>
      </c>
      <c r="D1329" s="4">
        <f t="shared" si="253"/>
        <v>0.8666666666666667</v>
      </c>
      <c r="E1329" s="3">
        <f t="shared" si="254"/>
        <v>2010</v>
      </c>
      <c r="F1329" s="3">
        <f t="shared" si="255"/>
        <v>11</v>
      </c>
      <c r="G1329" s="3">
        <f t="shared" si="256"/>
        <v>13</v>
      </c>
      <c r="H1329" s="3">
        <f t="shared" si="257"/>
        <v>7</v>
      </c>
      <c r="I1329" s="3">
        <f t="shared" si="258"/>
        <v>44</v>
      </c>
      <c r="J1329" s="3">
        <f t="shared" si="259"/>
        <v>7</v>
      </c>
      <c r="K1329" s="3" t="str">
        <f>IF(AND(D1329&gt;='Season Lookup'!$D$15,D1329&lt;'Season Lookup'!$D$16),"Spring",IF(AND(D1329&gt;='Season Lookup'!$D$16,D1329&lt;'Season Lookup'!$D$17),"Summer",IF(AND(D1329&gt;='Season Lookup'!$D$17,D1329&lt;'Season Lookup'!$D$18),"Fall",IF(OR(D1329&gt;='Season Lookup'!$D$18,D1329&lt;'Season Lookup'!$D$15),"Winter"))))</f>
        <v>Fall</v>
      </c>
      <c r="L1329" s="3" t="str">
        <f>VLOOKUP(F1329,'Season Lookup'!$A$1:$B$13,2,0)</f>
        <v>Fall</v>
      </c>
      <c r="M1329" t="s">
        <v>31</v>
      </c>
      <c r="N1329" t="s">
        <v>13</v>
      </c>
      <c r="O1329" t="s">
        <v>13</v>
      </c>
      <c r="P1329" t="str">
        <f t="shared" si="260"/>
        <v>Yes</v>
      </c>
      <c r="Q1329" t="str">
        <f t="shared" si="261"/>
        <v>No</v>
      </c>
      <c r="R1329" t="str">
        <f t="shared" si="262"/>
        <v>No</v>
      </c>
      <c r="S1329">
        <v>1221</v>
      </c>
      <c r="T1329" t="s">
        <v>19</v>
      </c>
      <c r="U1329" t="s">
        <v>342</v>
      </c>
      <c r="V1329" t="str">
        <f t="shared" si="263"/>
        <v>Non Intersection</v>
      </c>
      <c r="W1329" t="s">
        <v>1557</v>
      </c>
      <c r="X1329">
        <v>42.373423000000003</v>
      </c>
      <c r="Y1329">
        <v>-71.097669999999994</v>
      </c>
      <c r="Z1329" t="s">
        <v>1558</v>
      </c>
    </row>
    <row r="1330" spans="1:26">
      <c r="A1330">
        <v>25068</v>
      </c>
      <c r="B1330" s="1">
        <v>40495.416655092595</v>
      </c>
      <c r="C1330" s="1">
        <f t="shared" si="252"/>
        <v>40179</v>
      </c>
      <c r="D1330" s="4">
        <f t="shared" si="253"/>
        <v>0.8666666666666667</v>
      </c>
      <c r="E1330" s="3">
        <f t="shared" si="254"/>
        <v>2010</v>
      </c>
      <c r="F1330" s="3">
        <f t="shared" si="255"/>
        <v>11</v>
      </c>
      <c r="G1330" s="3">
        <f t="shared" si="256"/>
        <v>13</v>
      </c>
      <c r="H1330" s="3">
        <f t="shared" si="257"/>
        <v>9</v>
      </c>
      <c r="I1330" s="3">
        <f t="shared" si="258"/>
        <v>59</v>
      </c>
      <c r="J1330" s="3">
        <f t="shared" si="259"/>
        <v>7</v>
      </c>
      <c r="K1330" s="3" t="str">
        <f>IF(AND(D1330&gt;='Season Lookup'!$D$15,D1330&lt;'Season Lookup'!$D$16),"Spring",IF(AND(D1330&gt;='Season Lookup'!$D$16,D1330&lt;'Season Lookup'!$D$17),"Summer",IF(AND(D1330&gt;='Season Lookup'!$D$17,D1330&lt;'Season Lookup'!$D$18),"Fall",IF(OR(D1330&gt;='Season Lookup'!$D$18,D1330&lt;'Season Lookup'!$D$15),"Winter"))))</f>
        <v>Fall</v>
      </c>
      <c r="L1330" s="3" t="str">
        <f>VLOOKUP(F1330,'Season Lookup'!$A$1:$B$13,2,0)</f>
        <v>Fall</v>
      </c>
      <c r="M1330" t="s">
        <v>31</v>
      </c>
      <c r="N1330" t="s">
        <v>13</v>
      </c>
      <c r="O1330" t="s">
        <v>13</v>
      </c>
      <c r="P1330" t="str">
        <f t="shared" si="260"/>
        <v>Yes</v>
      </c>
      <c r="Q1330" t="str">
        <f t="shared" si="261"/>
        <v>No</v>
      </c>
      <c r="R1330" t="str">
        <f t="shared" si="262"/>
        <v>No</v>
      </c>
      <c r="T1330" t="s">
        <v>192</v>
      </c>
      <c r="U1330" t="s">
        <v>1598</v>
      </c>
      <c r="V1330" t="str">
        <f t="shared" si="263"/>
        <v>Intersection</v>
      </c>
      <c r="W1330" t="s">
        <v>2216</v>
      </c>
      <c r="X1330">
        <v>42.370668999999999</v>
      </c>
      <c r="Y1330">
        <v>-71.106483999999995</v>
      </c>
      <c r="Z1330" t="s">
        <v>2217</v>
      </c>
    </row>
    <row r="1331" spans="1:26">
      <c r="A1331">
        <v>25069</v>
      </c>
      <c r="B1331" s="1">
        <v>40495.556250000001</v>
      </c>
      <c r="C1331" s="1">
        <f t="shared" si="252"/>
        <v>40179</v>
      </c>
      <c r="D1331" s="4">
        <f t="shared" si="253"/>
        <v>0.8666666666666667</v>
      </c>
      <c r="E1331" s="3">
        <f t="shared" si="254"/>
        <v>2010</v>
      </c>
      <c r="F1331" s="3">
        <f t="shared" si="255"/>
        <v>11</v>
      </c>
      <c r="G1331" s="3">
        <f t="shared" si="256"/>
        <v>13</v>
      </c>
      <c r="H1331" s="3">
        <f t="shared" si="257"/>
        <v>13</v>
      </c>
      <c r="I1331" s="3">
        <f t="shared" si="258"/>
        <v>21</v>
      </c>
      <c r="J1331" s="3">
        <f t="shared" si="259"/>
        <v>7</v>
      </c>
      <c r="K1331" s="3" t="str">
        <f>IF(AND(D1331&gt;='Season Lookup'!$D$15,D1331&lt;'Season Lookup'!$D$16),"Spring",IF(AND(D1331&gt;='Season Lookup'!$D$16,D1331&lt;'Season Lookup'!$D$17),"Summer",IF(AND(D1331&gt;='Season Lookup'!$D$17,D1331&lt;'Season Lookup'!$D$18),"Fall",IF(OR(D1331&gt;='Season Lookup'!$D$18,D1331&lt;'Season Lookup'!$D$15),"Winter"))))</f>
        <v>Fall</v>
      </c>
      <c r="L1331" s="3" t="str">
        <f>VLOOKUP(F1331,'Season Lookup'!$A$1:$B$13,2,0)</f>
        <v>Fall</v>
      </c>
      <c r="M1331" t="s">
        <v>31</v>
      </c>
      <c r="N1331" t="s">
        <v>13</v>
      </c>
      <c r="O1331" t="s">
        <v>23</v>
      </c>
      <c r="P1331" t="str">
        <f t="shared" si="260"/>
        <v>Yes</v>
      </c>
      <c r="Q1331" t="str">
        <f t="shared" si="261"/>
        <v>No</v>
      </c>
      <c r="R1331" t="str">
        <f t="shared" si="262"/>
        <v>No</v>
      </c>
      <c r="S1331">
        <v>178</v>
      </c>
      <c r="T1331" t="s">
        <v>170</v>
      </c>
      <c r="V1331" t="str">
        <f t="shared" si="263"/>
        <v>Non Intersection</v>
      </c>
      <c r="W1331" t="s">
        <v>2218</v>
      </c>
      <c r="X1331">
        <v>42.392001</v>
      </c>
      <c r="Y1331">
        <v>-71.141029000000003</v>
      </c>
      <c r="Z1331" t="s">
        <v>2219</v>
      </c>
    </row>
    <row r="1332" spans="1:26">
      <c r="A1332">
        <v>25070</v>
      </c>
      <c r="B1332" s="1">
        <v>40495.592361111114</v>
      </c>
      <c r="C1332" s="1">
        <f t="shared" si="252"/>
        <v>40179</v>
      </c>
      <c r="D1332" s="4">
        <f t="shared" si="253"/>
        <v>0.8666666666666667</v>
      </c>
      <c r="E1332" s="3">
        <f t="shared" si="254"/>
        <v>2010</v>
      </c>
      <c r="F1332" s="3">
        <f t="shared" si="255"/>
        <v>11</v>
      </c>
      <c r="G1332" s="3">
        <f t="shared" si="256"/>
        <v>13</v>
      </c>
      <c r="H1332" s="3">
        <f t="shared" si="257"/>
        <v>14</v>
      </c>
      <c r="I1332" s="3">
        <f t="shared" si="258"/>
        <v>13</v>
      </c>
      <c r="J1332" s="3">
        <f t="shared" si="259"/>
        <v>7</v>
      </c>
      <c r="K1332" s="3" t="str">
        <f>IF(AND(D1332&gt;='Season Lookup'!$D$15,D1332&lt;'Season Lookup'!$D$16),"Spring",IF(AND(D1332&gt;='Season Lookup'!$D$16,D1332&lt;'Season Lookup'!$D$17),"Summer",IF(AND(D1332&gt;='Season Lookup'!$D$17,D1332&lt;'Season Lookup'!$D$18),"Fall",IF(OR(D1332&gt;='Season Lookup'!$D$18,D1332&lt;'Season Lookup'!$D$15),"Winter"))))</f>
        <v>Fall</v>
      </c>
      <c r="L1332" s="3" t="str">
        <f>VLOOKUP(F1332,'Season Lookup'!$A$1:$B$13,2,0)</f>
        <v>Fall</v>
      </c>
      <c r="M1332" t="s">
        <v>31</v>
      </c>
      <c r="N1332" t="s">
        <v>13</v>
      </c>
      <c r="O1332" t="s">
        <v>13</v>
      </c>
      <c r="P1332" t="str">
        <f t="shared" si="260"/>
        <v>Yes</v>
      </c>
      <c r="Q1332" t="str">
        <f t="shared" si="261"/>
        <v>No</v>
      </c>
      <c r="R1332" t="str">
        <f t="shared" si="262"/>
        <v>No</v>
      </c>
      <c r="T1332" t="s">
        <v>24</v>
      </c>
      <c r="U1332" t="s">
        <v>351</v>
      </c>
      <c r="V1332" t="str">
        <f t="shared" si="263"/>
        <v>Intersection</v>
      </c>
      <c r="W1332" t="s">
        <v>2220</v>
      </c>
      <c r="X1332">
        <v>0</v>
      </c>
      <c r="Y1332">
        <v>0</v>
      </c>
      <c r="Z1332" t="s">
        <v>81</v>
      </c>
    </row>
    <row r="1333" spans="1:26">
      <c r="A1333">
        <v>25071</v>
      </c>
      <c r="B1333" s="1">
        <v>40495.791655092595</v>
      </c>
      <c r="C1333" s="1">
        <f t="shared" si="252"/>
        <v>40179</v>
      </c>
      <c r="D1333" s="4">
        <f t="shared" si="253"/>
        <v>0.8666666666666667</v>
      </c>
      <c r="E1333" s="3">
        <f t="shared" si="254"/>
        <v>2010</v>
      </c>
      <c r="F1333" s="3">
        <f t="shared" si="255"/>
        <v>11</v>
      </c>
      <c r="G1333" s="3">
        <f t="shared" si="256"/>
        <v>13</v>
      </c>
      <c r="H1333" s="3">
        <f t="shared" si="257"/>
        <v>18</v>
      </c>
      <c r="I1333" s="3">
        <f t="shared" si="258"/>
        <v>59</v>
      </c>
      <c r="J1333" s="3">
        <f t="shared" si="259"/>
        <v>7</v>
      </c>
      <c r="K1333" s="3" t="str">
        <f>IF(AND(D1333&gt;='Season Lookup'!$D$15,D1333&lt;'Season Lookup'!$D$16),"Spring",IF(AND(D1333&gt;='Season Lookup'!$D$16,D1333&lt;'Season Lookup'!$D$17),"Summer",IF(AND(D1333&gt;='Season Lookup'!$D$17,D1333&lt;'Season Lookup'!$D$18),"Fall",IF(OR(D1333&gt;='Season Lookup'!$D$18,D1333&lt;'Season Lookup'!$D$15),"Winter"))))</f>
        <v>Fall</v>
      </c>
      <c r="L1333" s="3" t="str">
        <f>VLOOKUP(F1333,'Season Lookup'!$A$1:$B$13,2,0)</f>
        <v>Fall</v>
      </c>
      <c r="M1333" t="s">
        <v>31</v>
      </c>
      <c r="N1333" t="s">
        <v>13</v>
      </c>
      <c r="O1333" t="s">
        <v>13</v>
      </c>
      <c r="P1333" t="str">
        <f t="shared" si="260"/>
        <v>Yes</v>
      </c>
      <c r="Q1333" t="str">
        <f t="shared" si="261"/>
        <v>No</v>
      </c>
      <c r="R1333" t="str">
        <f t="shared" si="262"/>
        <v>No</v>
      </c>
      <c r="S1333">
        <v>5</v>
      </c>
      <c r="T1333" t="s">
        <v>326</v>
      </c>
      <c r="V1333" t="str">
        <f t="shared" si="263"/>
        <v>Non Intersection</v>
      </c>
      <c r="W1333" t="s">
        <v>2184</v>
      </c>
      <c r="X1333">
        <v>42.373230999999997</v>
      </c>
      <c r="Y1333">
        <v>-71.119731999999999</v>
      </c>
      <c r="Z1333" t="s">
        <v>2185</v>
      </c>
    </row>
    <row r="1334" spans="1:26">
      <c r="A1334">
        <v>25078</v>
      </c>
      <c r="B1334" s="1">
        <v>40495.578472222223</v>
      </c>
      <c r="C1334" s="1">
        <f t="shared" si="252"/>
        <v>40179</v>
      </c>
      <c r="D1334" s="4">
        <f t="shared" si="253"/>
        <v>0.8666666666666667</v>
      </c>
      <c r="E1334" s="3">
        <f t="shared" si="254"/>
        <v>2010</v>
      </c>
      <c r="F1334" s="3">
        <f t="shared" si="255"/>
        <v>11</v>
      </c>
      <c r="G1334" s="3">
        <f t="shared" si="256"/>
        <v>13</v>
      </c>
      <c r="H1334" s="3">
        <f t="shared" si="257"/>
        <v>13</v>
      </c>
      <c r="I1334" s="3">
        <f t="shared" si="258"/>
        <v>53</v>
      </c>
      <c r="J1334" s="3">
        <f t="shared" si="259"/>
        <v>7</v>
      </c>
      <c r="K1334" s="3" t="str">
        <f>IF(AND(D1334&gt;='Season Lookup'!$D$15,D1334&lt;'Season Lookup'!$D$16),"Spring",IF(AND(D1334&gt;='Season Lookup'!$D$16,D1334&lt;'Season Lookup'!$D$17),"Summer",IF(AND(D1334&gt;='Season Lookup'!$D$17,D1334&lt;'Season Lookup'!$D$18),"Fall",IF(OR(D1334&gt;='Season Lookup'!$D$18,D1334&lt;'Season Lookup'!$D$15),"Winter"))))</f>
        <v>Fall</v>
      </c>
      <c r="L1334" s="3" t="str">
        <f>VLOOKUP(F1334,'Season Lookup'!$A$1:$B$13,2,0)</f>
        <v>Fall</v>
      </c>
      <c r="M1334" t="s">
        <v>31</v>
      </c>
      <c r="N1334" t="s">
        <v>13</v>
      </c>
      <c r="O1334" t="s">
        <v>36</v>
      </c>
      <c r="P1334" t="str">
        <f t="shared" si="260"/>
        <v>Yes</v>
      </c>
      <c r="Q1334" t="str">
        <f t="shared" si="261"/>
        <v>No</v>
      </c>
      <c r="R1334" t="str">
        <f t="shared" si="262"/>
        <v>No</v>
      </c>
      <c r="T1334" t="s">
        <v>325</v>
      </c>
      <c r="U1334" t="s">
        <v>162</v>
      </c>
      <c r="V1334" t="str">
        <f t="shared" si="263"/>
        <v>Intersection</v>
      </c>
      <c r="W1334" t="s">
        <v>1229</v>
      </c>
      <c r="X1334">
        <v>42.372315999999998</v>
      </c>
      <c r="Y1334">
        <v>-71.121860999999996</v>
      </c>
      <c r="Z1334" t="s">
        <v>1230</v>
      </c>
    </row>
    <row r="1335" spans="1:26">
      <c r="A1335">
        <v>25076</v>
      </c>
      <c r="B1335" s="1">
        <v>40497.958333333336</v>
      </c>
      <c r="C1335" s="1">
        <f t="shared" si="252"/>
        <v>40179</v>
      </c>
      <c r="D1335" s="4">
        <f t="shared" si="253"/>
        <v>0.87222222222222223</v>
      </c>
      <c r="E1335" s="3">
        <f t="shared" si="254"/>
        <v>2010</v>
      </c>
      <c r="F1335" s="3">
        <f t="shared" si="255"/>
        <v>11</v>
      </c>
      <c r="G1335" s="3">
        <f t="shared" si="256"/>
        <v>15</v>
      </c>
      <c r="H1335" s="3">
        <f t="shared" si="257"/>
        <v>23</v>
      </c>
      <c r="I1335" s="3">
        <f t="shared" si="258"/>
        <v>0</v>
      </c>
      <c r="J1335" s="3">
        <f t="shared" si="259"/>
        <v>2</v>
      </c>
      <c r="K1335" s="3" t="str">
        <f>IF(AND(D1335&gt;='Season Lookup'!$D$15,D1335&lt;'Season Lookup'!$D$16),"Spring",IF(AND(D1335&gt;='Season Lookup'!$D$16,D1335&lt;'Season Lookup'!$D$17),"Summer",IF(AND(D1335&gt;='Season Lookup'!$D$17,D1335&lt;'Season Lookup'!$D$18),"Fall",IF(OR(D1335&gt;='Season Lookup'!$D$18,D1335&lt;'Season Lookup'!$D$15),"Winter"))))</f>
        <v>Fall</v>
      </c>
      <c r="L1335" s="3" t="str">
        <f>VLOOKUP(F1335,'Season Lookup'!$A$1:$B$13,2,0)</f>
        <v>Fall</v>
      </c>
      <c r="M1335" t="s">
        <v>56</v>
      </c>
      <c r="N1335" t="s">
        <v>13</v>
      </c>
      <c r="O1335" t="s">
        <v>23</v>
      </c>
      <c r="P1335" t="str">
        <f t="shared" si="260"/>
        <v>Yes</v>
      </c>
      <c r="Q1335" t="str">
        <f t="shared" si="261"/>
        <v>No</v>
      </c>
      <c r="R1335" t="str">
        <f t="shared" si="262"/>
        <v>No</v>
      </c>
      <c r="T1335" t="s">
        <v>924</v>
      </c>
      <c r="U1335" t="s">
        <v>342</v>
      </c>
      <c r="V1335" t="str">
        <f t="shared" si="263"/>
        <v>Intersection</v>
      </c>
      <c r="W1335" t="s">
        <v>2221</v>
      </c>
      <c r="X1335">
        <v>42.372587000000003</v>
      </c>
      <c r="Y1335">
        <v>-71.098702000000003</v>
      </c>
      <c r="Z1335" t="s">
        <v>2222</v>
      </c>
    </row>
    <row r="1336" spans="1:26">
      <c r="A1336">
        <v>25075</v>
      </c>
      <c r="B1336" s="1">
        <v>40498.255555555559</v>
      </c>
      <c r="C1336" s="1">
        <f t="shared" si="252"/>
        <v>40179</v>
      </c>
      <c r="D1336" s="4">
        <f t="shared" si="253"/>
        <v>0.875</v>
      </c>
      <c r="E1336" s="3">
        <f t="shared" si="254"/>
        <v>2010</v>
      </c>
      <c r="F1336" s="3">
        <f t="shared" si="255"/>
        <v>11</v>
      </c>
      <c r="G1336" s="3">
        <f t="shared" si="256"/>
        <v>16</v>
      </c>
      <c r="H1336" s="3">
        <f t="shared" si="257"/>
        <v>6</v>
      </c>
      <c r="I1336" s="3">
        <f t="shared" si="258"/>
        <v>8</v>
      </c>
      <c r="J1336" s="3">
        <f t="shared" si="259"/>
        <v>3</v>
      </c>
      <c r="K1336" s="3" t="str">
        <f>IF(AND(D1336&gt;='Season Lookup'!$D$15,D1336&lt;'Season Lookup'!$D$16),"Spring",IF(AND(D1336&gt;='Season Lookup'!$D$16,D1336&lt;'Season Lookup'!$D$17),"Summer",IF(AND(D1336&gt;='Season Lookup'!$D$17,D1336&lt;'Season Lookup'!$D$18),"Fall",IF(OR(D1336&gt;='Season Lookup'!$D$18,D1336&lt;'Season Lookup'!$D$15),"Winter"))))</f>
        <v>Fall</v>
      </c>
      <c r="L1336" s="3" t="str">
        <f>VLOOKUP(F1336,'Season Lookup'!$A$1:$B$13,2,0)</f>
        <v>Fall</v>
      </c>
      <c r="M1336" t="s">
        <v>73</v>
      </c>
      <c r="N1336" t="s">
        <v>13</v>
      </c>
      <c r="O1336" t="s">
        <v>152</v>
      </c>
      <c r="P1336" t="str">
        <f t="shared" si="260"/>
        <v>Yes</v>
      </c>
      <c r="Q1336" t="str">
        <f t="shared" si="261"/>
        <v>No</v>
      </c>
      <c r="R1336" t="str">
        <f t="shared" si="262"/>
        <v>Yes</v>
      </c>
      <c r="S1336">
        <v>575</v>
      </c>
      <c r="T1336" t="s">
        <v>14</v>
      </c>
      <c r="V1336" t="str">
        <f t="shared" si="263"/>
        <v>Non Intersection</v>
      </c>
      <c r="W1336" t="s">
        <v>2147</v>
      </c>
      <c r="X1336">
        <v>42.364880999999997</v>
      </c>
      <c r="Y1336">
        <v>-71.102534000000006</v>
      </c>
      <c r="Z1336" t="s">
        <v>2148</v>
      </c>
    </row>
    <row r="1337" spans="1:26">
      <c r="A1337">
        <v>25077</v>
      </c>
      <c r="B1337" s="1">
        <v>40498.53125</v>
      </c>
      <c r="C1337" s="1">
        <f t="shared" si="252"/>
        <v>40179</v>
      </c>
      <c r="D1337" s="4">
        <f t="shared" si="253"/>
        <v>0.875</v>
      </c>
      <c r="E1337" s="3">
        <f t="shared" si="254"/>
        <v>2010</v>
      </c>
      <c r="F1337" s="3">
        <f t="shared" si="255"/>
        <v>11</v>
      </c>
      <c r="G1337" s="3">
        <f t="shared" si="256"/>
        <v>16</v>
      </c>
      <c r="H1337" s="3">
        <f t="shared" si="257"/>
        <v>12</v>
      </c>
      <c r="I1337" s="3">
        <f t="shared" si="258"/>
        <v>45</v>
      </c>
      <c r="J1337" s="3">
        <f t="shared" si="259"/>
        <v>3</v>
      </c>
      <c r="K1337" s="3" t="str">
        <f>IF(AND(D1337&gt;='Season Lookup'!$D$15,D1337&lt;'Season Lookup'!$D$16),"Spring",IF(AND(D1337&gt;='Season Lookup'!$D$16,D1337&lt;'Season Lookup'!$D$17),"Summer",IF(AND(D1337&gt;='Season Lookup'!$D$17,D1337&lt;'Season Lookup'!$D$18),"Fall",IF(OR(D1337&gt;='Season Lookup'!$D$18,D1337&lt;'Season Lookup'!$D$15),"Winter"))))</f>
        <v>Fall</v>
      </c>
      <c r="L1337" s="3" t="str">
        <f>VLOOKUP(F1337,'Season Lookup'!$A$1:$B$13,2,0)</f>
        <v>Fall</v>
      </c>
      <c r="M1337" t="s">
        <v>73</v>
      </c>
      <c r="N1337" t="s">
        <v>13</v>
      </c>
      <c r="O1337" t="s">
        <v>23</v>
      </c>
      <c r="P1337" t="str">
        <f t="shared" si="260"/>
        <v>Yes</v>
      </c>
      <c r="Q1337" t="str">
        <f t="shared" si="261"/>
        <v>No</v>
      </c>
      <c r="R1337" t="str">
        <f t="shared" si="262"/>
        <v>No</v>
      </c>
      <c r="S1337">
        <v>770</v>
      </c>
      <c r="T1337" t="s">
        <v>509</v>
      </c>
      <c r="U1337" t="s">
        <v>14</v>
      </c>
      <c r="V1337" t="str">
        <f t="shared" si="263"/>
        <v>Non Intersection</v>
      </c>
      <c r="W1337" t="s">
        <v>2223</v>
      </c>
      <c r="X1337">
        <v>42.369273999999997</v>
      </c>
      <c r="Y1337">
        <v>-71.114258000000007</v>
      </c>
      <c r="Z1337" t="s">
        <v>2224</v>
      </c>
    </row>
    <row r="1338" spans="1:26">
      <c r="A1338">
        <v>25079</v>
      </c>
      <c r="B1338" s="1">
        <v>40499.32984953704</v>
      </c>
      <c r="C1338" s="1">
        <f t="shared" si="252"/>
        <v>40179</v>
      </c>
      <c r="D1338" s="4">
        <f t="shared" si="253"/>
        <v>0.87777777777777777</v>
      </c>
      <c r="E1338" s="3">
        <f t="shared" si="254"/>
        <v>2010</v>
      </c>
      <c r="F1338" s="3">
        <f t="shared" si="255"/>
        <v>11</v>
      </c>
      <c r="G1338" s="3">
        <f t="shared" si="256"/>
        <v>17</v>
      </c>
      <c r="H1338" s="3">
        <f t="shared" si="257"/>
        <v>7</v>
      </c>
      <c r="I1338" s="3">
        <f t="shared" si="258"/>
        <v>54</v>
      </c>
      <c r="J1338" s="3">
        <f t="shared" si="259"/>
        <v>4</v>
      </c>
      <c r="K1338" s="3" t="str">
        <f>IF(AND(D1338&gt;='Season Lookup'!$D$15,D1338&lt;'Season Lookup'!$D$16),"Spring",IF(AND(D1338&gt;='Season Lookup'!$D$16,D1338&lt;'Season Lookup'!$D$17),"Summer",IF(AND(D1338&gt;='Season Lookup'!$D$17,D1338&lt;'Season Lookup'!$D$18),"Fall",IF(OR(D1338&gt;='Season Lookup'!$D$18,D1338&lt;'Season Lookup'!$D$15),"Winter"))))</f>
        <v>Fall</v>
      </c>
      <c r="L1338" s="3" t="str">
        <f>VLOOKUP(F1338,'Season Lookup'!$A$1:$B$13,2,0)</f>
        <v>Fall</v>
      </c>
      <c r="M1338" t="s">
        <v>82</v>
      </c>
      <c r="N1338" t="s">
        <v>13</v>
      </c>
      <c r="O1338" t="s">
        <v>152</v>
      </c>
      <c r="P1338" t="str">
        <f t="shared" si="260"/>
        <v>Yes</v>
      </c>
      <c r="Q1338" t="str">
        <f t="shared" si="261"/>
        <v>No</v>
      </c>
      <c r="R1338" t="str">
        <f t="shared" si="262"/>
        <v>Yes</v>
      </c>
      <c r="T1338" t="s">
        <v>105</v>
      </c>
      <c r="U1338" t="s">
        <v>1053</v>
      </c>
      <c r="V1338" t="str">
        <f t="shared" si="263"/>
        <v>Intersection</v>
      </c>
      <c r="W1338" t="s">
        <v>2225</v>
      </c>
      <c r="X1338">
        <v>42.366647999999998</v>
      </c>
      <c r="Y1338">
        <v>-71.094245999999998</v>
      </c>
      <c r="Z1338" t="s">
        <v>2226</v>
      </c>
    </row>
    <row r="1339" spans="1:26">
      <c r="A1339">
        <v>25080</v>
      </c>
      <c r="B1339" s="1">
        <v>40499.375</v>
      </c>
      <c r="C1339" s="1">
        <f t="shared" si="252"/>
        <v>40179</v>
      </c>
      <c r="D1339" s="4">
        <f t="shared" si="253"/>
        <v>0.87777777777777777</v>
      </c>
      <c r="E1339" s="3">
        <f t="shared" si="254"/>
        <v>2010</v>
      </c>
      <c r="F1339" s="3">
        <f t="shared" si="255"/>
        <v>11</v>
      </c>
      <c r="G1339" s="3">
        <f t="shared" si="256"/>
        <v>17</v>
      </c>
      <c r="H1339" s="3">
        <f t="shared" si="257"/>
        <v>9</v>
      </c>
      <c r="I1339" s="3">
        <f t="shared" si="258"/>
        <v>0</v>
      </c>
      <c r="J1339" s="3">
        <f t="shared" si="259"/>
        <v>4</v>
      </c>
      <c r="K1339" s="3" t="str">
        <f>IF(AND(D1339&gt;='Season Lookup'!$D$15,D1339&lt;'Season Lookup'!$D$16),"Spring",IF(AND(D1339&gt;='Season Lookup'!$D$16,D1339&lt;'Season Lookup'!$D$17),"Summer",IF(AND(D1339&gt;='Season Lookup'!$D$17,D1339&lt;'Season Lookup'!$D$18),"Fall",IF(OR(D1339&gt;='Season Lookup'!$D$18,D1339&lt;'Season Lookup'!$D$15),"Winter"))))</f>
        <v>Fall</v>
      </c>
      <c r="L1339" s="3" t="str">
        <f>VLOOKUP(F1339,'Season Lookup'!$A$1:$B$13,2,0)</f>
        <v>Fall</v>
      </c>
      <c r="M1339" t="s">
        <v>82</v>
      </c>
      <c r="N1339" t="s">
        <v>13</v>
      </c>
      <c r="O1339" t="s">
        <v>13</v>
      </c>
      <c r="P1339" t="str">
        <f t="shared" si="260"/>
        <v>Yes</v>
      </c>
      <c r="Q1339" t="str">
        <f t="shared" si="261"/>
        <v>No</v>
      </c>
      <c r="R1339" t="str">
        <f t="shared" si="262"/>
        <v>No</v>
      </c>
      <c r="T1339" t="s">
        <v>260</v>
      </c>
      <c r="U1339" t="s">
        <v>19</v>
      </c>
      <c r="V1339" t="str">
        <f t="shared" si="263"/>
        <v>Intersection</v>
      </c>
      <c r="W1339" t="s">
        <v>2227</v>
      </c>
      <c r="X1339">
        <v>42.371020000000001</v>
      </c>
      <c r="Y1339">
        <v>-71.079847999999998</v>
      </c>
      <c r="Z1339" t="s">
        <v>641</v>
      </c>
    </row>
    <row r="1340" spans="1:26">
      <c r="A1340">
        <v>25081</v>
      </c>
      <c r="B1340" s="1">
        <v>40499.710416666669</v>
      </c>
      <c r="C1340" s="1">
        <f t="shared" si="252"/>
        <v>40179</v>
      </c>
      <c r="D1340" s="4">
        <f t="shared" si="253"/>
        <v>0.87777777777777777</v>
      </c>
      <c r="E1340" s="3">
        <f t="shared" si="254"/>
        <v>2010</v>
      </c>
      <c r="F1340" s="3">
        <f t="shared" si="255"/>
        <v>11</v>
      </c>
      <c r="G1340" s="3">
        <f t="shared" si="256"/>
        <v>17</v>
      </c>
      <c r="H1340" s="3">
        <f t="shared" si="257"/>
        <v>17</v>
      </c>
      <c r="I1340" s="3">
        <f t="shared" si="258"/>
        <v>3</v>
      </c>
      <c r="J1340" s="3">
        <f t="shared" si="259"/>
        <v>4</v>
      </c>
      <c r="K1340" s="3" t="str">
        <f>IF(AND(D1340&gt;='Season Lookup'!$D$15,D1340&lt;'Season Lookup'!$D$16),"Spring",IF(AND(D1340&gt;='Season Lookup'!$D$16,D1340&lt;'Season Lookup'!$D$17),"Summer",IF(AND(D1340&gt;='Season Lookup'!$D$17,D1340&lt;'Season Lookup'!$D$18),"Fall",IF(OR(D1340&gt;='Season Lookup'!$D$18,D1340&lt;'Season Lookup'!$D$15),"Winter"))))</f>
        <v>Fall</v>
      </c>
      <c r="L1340" s="3" t="str">
        <f>VLOOKUP(F1340,'Season Lookup'!$A$1:$B$13,2,0)</f>
        <v>Fall</v>
      </c>
      <c r="M1340" t="s">
        <v>82</v>
      </c>
      <c r="N1340" t="s">
        <v>13</v>
      </c>
      <c r="O1340" t="s">
        <v>36</v>
      </c>
      <c r="P1340" t="str">
        <f t="shared" si="260"/>
        <v>Yes</v>
      </c>
      <c r="Q1340" t="str">
        <f t="shared" si="261"/>
        <v>No</v>
      </c>
      <c r="R1340" t="str">
        <f t="shared" si="262"/>
        <v>No</v>
      </c>
      <c r="T1340" t="s">
        <v>14</v>
      </c>
      <c r="U1340" t="s">
        <v>185</v>
      </c>
      <c r="V1340" t="str">
        <f t="shared" si="263"/>
        <v>Intersection</v>
      </c>
      <c r="W1340" t="s">
        <v>1247</v>
      </c>
      <c r="X1340">
        <v>42.375131000000003</v>
      </c>
      <c r="Y1340">
        <v>-71.119151000000002</v>
      </c>
      <c r="Z1340" t="s">
        <v>1248</v>
      </c>
    </row>
    <row r="1341" spans="1:26">
      <c r="A1341">
        <v>25082</v>
      </c>
      <c r="B1341" s="1">
        <v>40499.879861111112</v>
      </c>
      <c r="C1341" s="1">
        <f t="shared" si="252"/>
        <v>40179</v>
      </c>
      <c r="D1341" s="4">
        <f t="shared" si="253"/>
        <v>0.87777777777777777</v>
      </c>
      <c r="E1341" s="3">
        <f t="shared" si="254"/>
        <v>2010</v>
      </c>
      <c r="F1341" s="3">
        <f t="shared" si="255"/>
        <v>11</v>
      </c>
      <c r="G1341" s="3">
        <f t="shared" si="256"/>
        <v>17</v>
      </c>
      <c r="H1341" s="3">
        <f t="shared" si="257"/>
        <v>21</v>
      </c>
      <c r="I1341" s="3">
        <f t="shared" si="258"/>
        <v>7</v>
      </c>
      <c r="J1341" s="3">
        <f t="shared" si="259"/>
        <v>4</v>
      </c>
      <c r="K1341" s="3" t="str">
        <f>IF(AND(D1341&gt;='Season Lookup'!$D$15,D1341&lt;'Season Lookup'!$D$16),"Spring",IF(AND(D1341&gt;='Season Lookup'!$D$16,D1341&lt;'Season Lookup'!$D$17),"Summer",IF(AND(D1341&gt;='Season Lookup'!$D$17,D1341&lt;'Season Lookup'!$D$18),"Fall",IF(OR(D1341&gt;='Season Lookup'!$D$18,D1341&lt;'Season Lookup'!$D$15),"Winter"))))</f>
        <v>Fall</v>
      </c>
      <c r="L1341" s="3" t="str">
        <f>VLOOKUP(F1341,'Season Lookup'!$A$1:$B$13,2,0)</f>
        <v>Fall</v>
      </c>
      <c r="M1341" t="s">
        <v>82</v>
      </c>
      <c r="N1341" t="s">
        <v>13</v>
      </c>
      <c r="O1341" t="s">
        <v>13</v>
      </c>
      <c r="P1341" t="str">
        <f t="shared" si="260"/>
        <v>Yes</v>
      </c>
      <c r="Q1341" t="str">
        <f t="shared" si="261"/>
        <v>No</v>
      </c>
      <c r="R1341" t="str">
        <f t="shared" si="262"/>
        <v>No</v>
      </c>
      <c r="T1341" t="s">
        <v>19</v>
      </c>
      <c r="U1341" t="s">
        <v>342</v>
      </c>
      <c r="V1341" t="str">
        <f t="shared" si="263"/>
        <v>Intersection</v>
      </c>
      <c r="W1341" t="s">
        <v>821</v>
      </c>
      <c r="X1341">
        <v>42.373379999999997</v>
      </c>
      <c r="Y1341">
        <v>-71.098140000000001</v>
      </c>
      <c r="Z1341" t="s">
        <v>822</v>
      </c>
    </row>
    <row r="1342" spans="1:26">
      <c r="A1342">
        <v>25231</v>
      </c>
      <c r="B1342" s="1">
        <v>40499.534710648149</v>
      </c>
      <c r="C1342" s="1">
        <f t="shared" si="252"/>
        <v>40179</v>
      </c>
      <c r="D1342" s="4">
        <f t="shared" si="253"/>
        <v>0.87777777777777777</v>
      </c>
      <c r="E1342" s="3">
        <f t="shared" si="254"/>
        <v>2010</v>
      </c>
      <c r="F1342" s="3">
        <f t="shared" si="255"/>
        <v>11</v>
      </c>
      <c r="G1342" s="3">
        <f t="shared" si="256"/>
        <v>17</v>
      </c>
      <c r="H1342" s="3">
        <f t="shared" si="257"/>
        <v>12</v>
      </c>
      <c r="I1342" s="3">
        <f t="shared" si="258"/>
        <v>49</v>
      </c>
      <c r="J1342" s="3">
        <f t="shared" si="259"/>
        <v>4</v>
      </c>
      <c r="K1342" s="3" t="str">
        <f>IF(AND(D1342&gt;='Season Lookup'!$D$15,D1342&lt;'Season Lookup'!$D$16),"Spring",IF(AND(D1342&gt;='Season Lookup'!$D$16,D1342&lt;'Season Lookup'!$D$17),"Summer",IF(AND(D1342&gt;='Season Lookup'!$D$17,D1342&lt;'Season Lookup'!$D$18),"Fall",IF(OR(D1342&gt;='Season Lookup'!$D$18,D1342&lt;'Season Lookup'!$D$15),"Winter"))))</f>
        <v>Fall</v>
      </c>
      <c r="L1342" s="3" t="str">
        <f>VLOOKUP(F1342,'Season Lookup'!$A$1:$B$13,2,0)</f>
        <v>Fall</v>
      </c>
      <c r="N1342" t="s">
        <v>13</v>
      </c>
      <c r="O1342" t="s">
        <v>36</v>
      </c>
      <c r="P1342" t="str">
        <f t="shared" si="260"/>
        <v>Yes</v>
      </c>
      <c r="Q1342" t="str">
        <f t="shared" si="261"/>
        <v>No</v>
      </c>
      <c r="R1342" t="str">
        <f t="shared" si="262"/>
        <v>No</v>
      </c>
      <c r="S1342">
        <v>777</v>
      </c>
      <c r="T1342" t="s">
        <v>203</v>
      </c>
      <c r="V1342" t="str">
        <f t="shared" si="263"/>
        <v>Non Intersection</v>
      </c>
      <c r="W1342" t="s">
        <v>496</v>
      </c>
      <c r="X1342">
        <v>42.358752000000003</v>
      </c>
      <c r="Y1342">
        <v>-71.114977999999994</v>
      </c>
      <c r="Z1342" t="s">
        <v>497</v>
      </c>
    </row>
    <row r="1343" spans="1:26">
      <c r="A1343">
        <v>25083</v>
      </c>
      <c r="B1343" s="1">
        <v>40500.709016203706</v>
      </c>
      <c r="C1343" s="1">
        <f t="shared" si="252"/>
        <v>40179</v>
      </c>
      <c r="D1343" s="4">
        <f t="shared" si="253"/>
        <v>0.88055555555555554</v>
      </c>
      <c r="E1343" s="3">
        <f t="shared" si="254"/>
        <v>2010</v>
      </c>
      <c r="F1343" s="3">
        <f t="shared" si="255"/>
        <v>11</v>
      </c>
      <c r="G1343" s="3">
        <f t="shared" si="256"/>
        <v>18</v>
      </c>
      <c r="H1343" s="3">
        <f t="shared" si="257"/>
        <v>17</v>
      </c>
      <c r="I1343" s="3">
        <f t="shared" si="258"/>
        <v>0</v>
      </c>
      <c r="J1343" s="3">
        <f t="shared" si="259"/>
        <v>5</v>
      </c>
      <c r="K1343" s="3" t="str">
        <f>IF(AND(D1343&gt;='Season Lookup'!$D$15,D1343&lt;'Season Lookup'!$D$16),"Spring",IF(AND(D1343&gt;='Season Lookup'!$D$16,D1343&lt;'Season Lookup'!$D$17),"Summer",IF(AND(D1343&gt;='Season Lookup'!$D$17,D1343&lt;'Season Lookup'!$D$18),"Fall",IF(OR(D1343&gt;='Season Lookup'!$D$18,D1343&lt;'Season Lookup'!$D$15),"Winter"))))</f>
        <v>Fall</v>
      </c>
      <c r="L1343" s="3" t="str">
        <f>VLOOKUP(F1343,'Season Lookup'!$A$1:$B$13,2,0)</f>
        <v>Fall</v>
      </c>
      <c r="M1343" t="s">
        <v>78</v>
      </c>
      <c r="N1343" t="s">
        <v>13</v>
      </c>
      <c r="O1343" t="s">
        <v>13</v>
      </c>
      <c r="P1343" t="str">
        <f t="shared" si="260"/>
        <v>Yes</v>
      </c>
      <c r="Q1343" t="str">
        <f t="shared" si="261"/>
        <v>No</v>
      </c>
      <c r="R1343" t="str">
        <f t="shared" si="262"/>
        <v>No</v>
      </c>
      <c r="T1343" t="s">
        <v>14</v>
      </c>
      <c r="U1343" t="s">
        <v>745</v>
      </c>
      <c r="V1343" t="str">
        <f t="shared" si="263"/>
        <v>Intersection</v>
      </c>
      <c r="W1343" t="s">
        <v>873</v>
      </c>
      <c r="X1343">
        <v>42.364424</v>
      </c>
      <c r="Y1343">
        <v>-71.102082999999993</v>
      </c>
      <c r="Z1343" t="s">
        <v>874</v>
      </c>
    </row>
    <row r="1344" spans="1:26">
      <c r="A1344">
        <v>25129</v>
      </c>
      <c r="B1344" s="1">
        <v>40500.75</v>
      </c>
      <c r="C1344" s="1">
        <f t="shared" si="252"/>
        <v>40179</v>
      </c>
      <c r="D1344" s="4">
        <f t="shared" si="253"/>
        <v>0.88055555555555554</v>
      </c>
      <c r="E1344" s="3">
        <f t="shared" si="254"/>
        <v>2010</v>
      </c>
      <c r="F1344" s="3">
        <f t="shared" si="255"/>
        <v>11</v>
      </c>
      <c r="G1344" s="3">
        <f t="shared" si="256"/>
        <v>18</v>
      </c>
      <c r="H1344" s="3">
        <f t="shared" si="257"/>
        <v>18</v>
      </c>
      <c r="I1344" s="3">
        <f t="shared" si="258"/>
        <v>0</v>
      </c>
      <c r="J1344" s="3">
        <f t="shared" si="259"/>
        <v>5</v>
      </c>
      <c r="K1344" s="3" t="str">
        <f>IF(AND(D1344&gt;='Season Lookup'!$D$15,D1344&lt;'Season Lookup'!$D$16),"Spring",IF(AND(D1344&gt;='Season Lookup'!$D$16,D1344&lt;'Season Lookup'!$D$17),"Summer",IF(AND(D1344&gt;='Season Lookup'!$D$17,D1344&lt;'Season Lookup'!$D$18),"Fall",IF(OR(D1344&gt;='Season Lookup'!$D$18,D1344&lt;'Season Lookup'!$D$15),"Winter"))))</f>
        <v>Fall</v>
      </c>
      <c r="L1344" s="3" t="str">
        <f>VLOOKUP(F1344,'Season Lookup'!$A$1:$B$13,2,0)</f>
        <v>Fall</v>
      </c>
      <c r="M1344" t="s">
        <v>78</v>
      </c>
      <c r="N1344" t="s">
        <v>132</v>
      </c>
      <c r="O1344" t="s">
        <v>23</v>
      </c>
      <c r="P1344" t="str">
        <f t="shared" si="260"/>
        <v>No</v>
      </c>
      <c r="Q1344" t="str">
        <f t="shared" si="261"/>
        <v>Yes</v>
      </c>
      <c r="R1344" t="str">
        <f t="shared" si="262"/>
        <v>No</v>
      </c>
      <c r="S1344">
        <v>1783</v>
      </c>
      <c r="T1344" t="s">
        <v>14</v>
      </c>
      <c r="V1344" t="str">
        <f t="shared" si="263"/>
        <v>Non Intersection</v>
      </c>
      <c r="W1344" t="s">
        <v>2228</v>
      </c>
      <c r="X1344">
        <v>42.385987999999998</v>
      </c>
      <c r="Y1344">
        <v>-71.119062</v>
      </c>
      <c r="Z1344" t="s">
        <v>2229</v>
      </c>
    </row>
    <row r="1345" spans="1:26">
      <c r="A1345">
        <v>25084</v>
      </c>
      <c r="B1345" s="1">
        <v>40501.395833333336</v>
      </c>
      <c r="C1345" s="1">
        <f t="shared" si="252"/>
        <v>40179</v>
      </c>
      <c r="D1345" s="4">
        <f t="shared" si="253"/>
        <v>0.8833333333333333</v>
      </c>
      <c r="E1345" s="3">
        <f t="shared" si="254"/>
        <v>2010</v>
      </c>
      <c r="F1345" s="3">
        <f t="shared" si="255"/>
        <v>11</v>
      </c>
      <c r="G1345" s="3">
        <f t="shared" si="256"/>
        <v>19</v>
      </c>
      <c r="H1345" s="3">
        <f t="shared" si="257"/>
        <v>9</v>
      </c>
      <c r="I1345" s="3">
        <f t="shared" si="258"/>
        <v>30</v>
      </c>
      <c r="J1345" s="3">
        <f t="shared" si="259"/>
        <v>6</v>
      </c>
      <c r="K1345" s="3" t="str">
        <f>IF(AND(D1345&gt;='Season Lookup'!$D$15,D1345&lt;'Season Lookup'!$D$16),"Spring",IF(AND(D1345&gt;='Season Lookup'!$D$16,D1345&lt;'Season Lookup'!$D$17),"Summer",IF(AND(D1345&gt;='Season Lookup'!$D$17,D1345&lt;'Season Lookup'!$D$18),"Fall",IF(OR(D1345&gt;='Season Lookup'!$D$18,D1345&lt;'Season Lookup'!$D$15),"Winter"))))</f>
        <v>Fall</v>
      </c>
      <c r="L1345" s="3" t="str">
        <f>VLOOKUP(F1345,'Season Lookup'!$A$1:$B$13,2,0)</f>
        <v>Fall</v>
      </c>
      <c r="M1345" t="s">
        <v>12</v>
      </c>
      <c r="N1345" t="s">
        <v>13</v>
      </c>
      <c r="O1345" t="s">
        <v>23</v>
      </c>
      <c r="P1345" t="str">
        <f t="shared" si="260"/>
        <v>Yes</v>
      </c>
      <c r="Q1345" t="str">
        <f t="shared" si="261"/>
        <v>No</v>
      </c>
      <c r="R1345" t="str">
        <f t="shared" si="262"/>
        <v>No</v>
      </c>
      <c r="S1345">
        <v>108</v>
      </c>
      <c r="T1345" t="s">
        <v>101</v>
      </c>
      <c r="V1345" t="str">
        <f t="shared" si="263"/>
        <v>Non Intersection</v>
      </c>
      <c r="W1345" t="s">
        <v>2230</v>
      </c>
      <c r="X1345">
        <v>42.365957000000002</v>
      </c>
      <c r="Y1345">
        <v>-71.098215999999994</v>
      </c>
      <c r="Z1345" t="s">
        <v>2231</v>
      </c>
    </row>
    <row r="1346" spans="1:26">
      <c r="A1346">
        <v>25085</v>
      </c>
      <c r="B1346" s="1">
        <v>40501.411111111112</v>
      </c>
      <c r="C1346" s="1">
        <f t="shared" si="252"/>
        <v>40179</v>
      </c>
      <c r="D1346" s="4">
        <f t="shared" si="253"/>
        <v>0.8833333333333333</v>
      </c>
      <c r="E1346" s="3">
        <f t="shared" si="254"/>
        <v>2010</v>
      </c>
      <c r="F1346" s="3">
        <f t="shared" si="255"/>
        <v>11</v>
      </c>
      <c r="G1346" s="3">
        <f t="shared" si="256"/>
        <v>19</v>
      </c>
      <c r="H1346" s="3">
        <f t="shared" si="257"/>
        <v>9</v>
      </c>
      <c r="I1346" s="3">
        <f t="shared" si="258"/>
        <v>52</v>
      </c>
      <c r="J1346" s="3">
        <f t="shared" si="259"/>
        <v>6</v>
      </c>
      <c r="K1346" s="3" t="str">
        <f>IF(AND(D1346&gt;='Season Lookup'!$D$15,D1346&lt;'Season Lookup'!$D$16),"Spring",IF(AND(D1346&gt;='Season Lookup'!$D$16,D1346&lt;'Season Lookup'!$D$17),"Summer",IF(AND(D1346&gt;='Season Lookup'!$D$17,D1346&lt;'Season Lookup'!$D$18),"Fall",IF(OR(D1346&gt;='Season Lookup'!$D$18,D1346&lt;'Season Lookup'!$D$15),"Winter"))))</f>
        <v>Fall</v>
      </c>
      <c r="L1346" s="3" t="str">
        <f>VLOOKUP(F1346,'Season Lookup'!$A$1:$B$13,2,0)</f>
        <v>Fall</v>
      </c>
      <c r="M1346" t="s">
        <v>12</v>
      </c>
      <c r="N1346" t="s">
        <v>35</v>
      </c>
      <c r="O1346" t="s">
        <v>23</v>
      </c>
      <c r="P1346" t="str">
        <f t="shared" si="260"/>
        <v>Yes</v>
      </c>
      <c r="Q1346" t="str">
        <f t="shared" si="261"/>
        <v>No</v>
      </c>
      <c r="R1346" t="str">
        <f t="shared" si="262"/>
        <v>No</v>
      </c>
      <c r="S1346">
        <v>101</v>
      </c>
      <c r="T1346" t="s">
        <v>32</v>
      </c>
      <c r="V1346" t="str">
        <f t="shared" si="263"/>
        <v>Non Intersection</v>
      </c>
      <c r="W1346" t="s">
        <v>2232</v>
      </c>
      <c r="X1346">
        <v>42.362209999999997</v>
      </c>
      <c r="Y1346">
        <v>-71.081582999999995</v>
      </c>
      <c r="Z1346" t="s">
        <v>2233</v>
      </c>
    </row>
    <row r="1347" spans="1:26">
      <c r="A1347">
        <v>25086</v>
      </c>
      <c r="B1347" s="1">
        <v>40501.649293981478</v>
      </c>
      <c r="C1347" s="1">
        <f t="shared" si="252"/>
        <v>40179</v>
      </c>
      <c r="D1347" s="4">
        <f t="shared" si="253"/>
        <v>0.8833333333333333</v>
      </c>
      <c r="E1347" s="3">
        <f t="shared" si="254"/>
        <v>2010</v>
      </c>
      <c r="F1347" s="3">
        <f t="shared" si="255"/>
        <v>11</v>
      </c>
      <c r="G1347" s="3">
        <f t="shared" si="256"/>
        <v>19</v>
      </c>
      <c r="H1347" s="3">
        <f t="shared" si="257"/>
        <v>15</v>
      </c>
      <c r="I1347" s="3">
        <f t="shared" si="258"/>
        <v>34</v>
      </c>
      <c r="J1347" s="3">
        <f t="shared" si="259"/>
        <v>6</v>
      </c>
      <c r="K1347" s="3" t="str">
        <f>IF(AND(D1347&gt;='Season Lookup'!$D$15,D1347&lt;'Season Lookup'!$D$16),"Spring",IF(AND(D1347&gt;='Season Lookup'!$D$16,D1347&lt;'Season Lookup'!$D$17),"Summer",IF(AND(D1347&gt;='Season Lookup'!$D$17,D1347&lt;'Season Lookup'!$D$18),"Fall",IF(OR(D1347&gt;='Season Lookup'!$D$18,D1347&lt;'Season Lookup'!$D$15),"Winter"))))</f>
        <v>Fall</v>
      </c>
      <c r="L1347" s="3" t="str">
        <f>VLOOKUP(F1347,'Season Lookup'!$A$1:$B$13,2,0)</f>
        <v>Fall</v>
      </c>
      <c r="M1347" t="s">
        <v>12</v>
      </c>
      <c r="N1347" t="s">
        <v>13</v>
      </c>
      <c r="O1347" t="s">
        <v>13</v>
      </c>
      <c r="P1347" t="str">
        <f t="shared" si="260"/>
        <v>Yes</v>
      </c>
      <c r="Q1347" t="str">
        <f t="shared" si="261"/>
        <v>No</v>
      </c>
      <c r="R1347" t="str">
        <f t="shared" si="262"/>
        <v>No</v>
      </c>
      <c r="S1347">
        <v>12</v>
      </c>
      <c r="T1347" t="s">
        <v>1013</v>
      </c>
      <c r="V1347" t="str">
        <f t="shared" si="263"/>
        <v>Non Intersection</v>
      </c>
      <c r="W1347" t="s">
        <v>2234</v>
      </c>
      <c r="X1347">
        <v>42.388689999999997</v>
      </c>
      <c r="Y1347">
        <v>-71.157174999999995</v>
      </c>
      <c r="Z1347" t="s">
        <v>2235</v>
      </c>
    </row>
    <row r="1348" spans="1:26">
      <c r="A1348">
        <v>25087</v>
      </c>
      <c r="B1348" s="1">
        <v>40501.890266203707</v>
      </c>
      <c r="C1348" s="1">
        <f t="shared" si="252"/>
        <v>40179</v>
      </c>
      <c r="D1348" s="4">
        <f t="shared" si="253"/>
        <v>0.8833333333333333</v>
      </c>
      <c r="E1348" s="3">
        <f t="shared" si="254"/>
        <v>2010</v>
      </c>
      <c r="F1348" s="3">
        <f t="shared" si="255"/>
        <v>11</v>
      </c>
      <c r="G1348" s="3">
        <f t="shared" si="256"/>
        <v>19</v>
      </c>
      <c r="H1348" s="3">
        <f t="shared" si="257"/>
        <v>21</v>
      </c>
      <c r="I1348" s="3">
        <f t="shared" si="258"/>
        <v>21</v>
      </c>
      <c r="J1348" s="3">
        <f t="shared" si="259"/>
        <v>6</v>
      </c>
      <c r="K1348" s="3" t="str">
        <f>IF(AND(D1348&gt;='Season Lookup'!$D$15,D1348&lt;'Season Lookup'!$D$16),"Spring",IF(AND(D1348&gt;='Season Lookup'!$D$16,D1348&lt;'Season Lookup'!$D$17),"Summer",IF(AND(D1348&gt;='Season Lookup'!$D$17,D1348&lt;'Season Lookup'!$D$18),"Fall",IF(OR(D1348&gt;='Season Lookup'!$D$18,D1348&lt;'Season Lookup'!$D$15),"Winter"))))</f>
        <v>Fall</v>
      </c>
      <c r="L1348" s="3" t="str">
        <f>VLOOKUP(F1348,'Season Lookup'!$A$1:$B$13,2,0)</f>
        <v>Fall</v>
      </c>
      <c r="M1348" t="s">
        <v>12</v>
      </c>
      <c r="N1348" t="s">
        <v>13</v>
      </c>
      <c r="O1348" t="s">
        <v>132</v>
      </c>
      <c r="P1348" t="str">
        <f t="shared" si="260"/>
        <v>Yes</v>
      </c>
      <c r="Q1348" t="str">
        <f t="shared" si="261"/>
        <v>Yes</v>
      </c>
      <c r="R1348" t="str">
        <f t="shared" si="262"/>
        <v>No</v>
      </c>
      <c r="T1348" t="s">
        <v>74</v>
      </c>
      <c r="U1348" t="s">
        <v>19</v>
      </c>
      <c r="V1348" t="str">
        <f t="shared" si="263"/>
        <v>Intersection</v>
      </c>
      <c r="W1348" t="s">
        <v>2236</v>
      </c>
      <c r="X1348">
        <v>42.373728999999997</v>
      </c>
      <c r="Y1348">
        <v>-71.100836999999999</v>
      </c>
      <c r="Z1348" t="s">
        <v>112</v>
      </c>
    </row>
    <row r="1349" spans="1:26">
      <c r="A1349">
        <v>25092</v>
      </c>
      <c r="B1349" s="1">
        <v>40501.65625</v>
      </c>
      <c r="C1349" s="1">
        <f t="shared" ref="C1349:C1408" si="264">EOMONTH(B1349,MONTH(B1349)*-1)+1</f>
        <v>40179</v>
      </c>
      <c r="D1349" s="4">
        <f t="shared" ref="D1349:D1408" si="265">YEARFRAC(C1349,B1349)</f>
        <v>0.8833333333333333</v>
      </c>
      <c r="E1349" s="3">
        <f t="shared" ref="E1349:E1408" si="266">YEAR(B1349)</f>
        <v>2010</v>
      </c>
      <c r="F1349" s="3">
        <f t="shared" ref="F1349:F1408" si="267">MONTH(B1349)</f>
        <v>11</v>
      </c>
      <c r="G1349" s="3">
        <f t="shared" ref="G1349:G1408" si="268">DAY(B1349)</f>
        <v>19</v>
      </c>
      <c r="H1349" s="3">
        <f t="shared" ref="H1349:H1408" si="269">HOUR(B1349)</f>
        <v>15</v>
      </c>
      <c r="I1349" s="3">
        <f t="shared" ref="I1349:I1408" si="270">MINUTE(B1349)</f>
        <v>45</v>
      </c>
      <c r="J1349" s="3">
        <f t="shared" ref="J1349:J1408" si="271">WEEKDAY(B1349,1)</f>
        <v>6</v>
      </c>
      <c r="K1349" s="3" t="str">
        <f>IF(AND(D1349&gt;='Season Lookup'!$D$15,D1349&lt;'Season Lookup'!$D$16),"Spring",IF(AND(D1349&gt;='Season Lookup'!$D$16,D1349&lt;'Season Lookup'!$D$17),"Summer",IF(AND(D1349&gt;='Season Lookup'!$D$17,D1349&lt;'Season Lookup'!$D$18),"Fall",IF(OR(D1349&gt;='Season Lookup'!$D$18,D1349&lt;'Season Lookup'!$D$15),"Winter"))))</f>
        <v>Fall</v>
      </c>
      <c r="L1349" s="3" t="str">
        <f>VLOOKUP(F1349,'Season Lookup'!$A$1:$B$13,2,0)</f>
        <v>Fall</v>
      </c>
      <c r="M1349" t="s">
        <v>31</v>
      </c>
      <c r="N1349" t="s">
        <v>13</v>
      </c>
      <c r="O1349" t="s">
        <v>13</v>
      </c>
      <c r="P1349" t="str">
        <f t="shared" ref="P1349:P1408" si="272">IF(OR(N1349="Auto",O1349="Auto"),"Yes",IF(OR(N1349="Taxi",O1349="Taxi"),"Yes",IF(OR(N1349="Truck",O1349="Truck"),"Yes",IF(OR(N1349="Van",O1349="Van"),"Yes","No"))))</f>
        <v>Yes</v>
      </c>
      <c r="Q1349" t="str">
        <f t="shared" ref="Q1349:Q1408" si="273">IF(OR(N1349="Bicycle",O1349="Bicycle"),"Yes","No")</f>
        <v>No</v>
      </c>
      <c r="R1349" t="str">
        <f t="shared" ref="R1349:R1408" si="274">IF(OR(N1349="Pedestrian",O1349="Pedestrian"),"Yes","No")</f>
        <v>No</v>
      </c>
      <c r="T1349" t="s">
        <v>19</v>
      </c>
      <c r="V1349" t="str">
        <f t="shared" ref="V1349:V1408" si="275">IF(ISBLANK(S1349),"Intersection","Non Intersection")</f>
        <v>Intersection</v>
      </c>
      <c r="W1349" t="s">
        <v>2237</v>
      </c>
      <c r="X1349">
        <v>0</v>
      </c>
      <c r="Y1349">
        <v>0</v>
      </c>
      <c r="Z1349" t="s">
        <v>81</v>
      </c>
    </row>
    <row r="1350" spans="1:26">
      <c r="A1350">
        <v>25093</v>
      </c>
      <c r="B1350" s="1">
        <v>40501.354155092595</v>
      </c>
      <c r="C1350" s="1">
        <f t="shared" si="264"/>
        <v>40179</v>
      </c>
      <c r="D1350" s="4">
        <f t="shared" si="265"/>
        <v>0.8833333333333333</v>
      </c>
      <c r="E1350" s="3">
        <f t="shared" si="266"/>
        <v>2010</v>
      </c>
      <c r="F1350" s="3">
        <f t="shared" si="267"/>
        <v>11</v>
      </c>
      <c r="G1350" s="3">
        <f t="shared" si="268"/>
        <v>19</v>
      </c>
      <c r="H1350" s="3">
        <f t="shared" si="269"/>
        <v>8</v>
      </c>
      <c r="I1350" s="3">
        <f t="shared" si="270"/>
        <v>29</v>
      </c>
      <c r="J1350" s="3">
        <f t="shared" si="271"/>
        <v>6</v>
      </c>
      <c r="K1350" s="3" t="str">
        <f>IF(AND(D1350&gt;='Season Lookup'!$D$15,D1350&lt;'Season Lookup'!$D$16),"Spring",IF(AND(D1350&gt;='Season Lookup'!$D$16,D1350&lt;'Season Lookup'!$D$17),"Summer",IF(AND(D1350&gt;='Season Lookup'!$D$17,D1350&lt;'Season Lookup'!$D$18),"Fall",IF(OR(D1350&gt;='Season Lookup'!$D$18,D1350&lt;'Season Lookup'!$D$15),"Winter"))))</f>
        <v>Fall</v>
      </c>
      <c r="L1350" s="3" t="str">
        <f>VLOOKUP(F1350,'Season Lookup'!$A$1:$B$13,2,0)</f>
        <v>Fall</v>
      </c>
      <c r="M1350" t="s">
        <v>12</v>
      </c>
      <c r="N1350" t="s">
        <v>13</v>
      </c>
      <c r="O1350" t="s">
        <v>132</v>
      </c>
      <c r="P1350" t="str">
        <f t="shared" si="272"/>
        <v>Yes</v>
      </c>
      <c r="Q1350" t="str">
        <f t="shared" si="273"/>
        <v>Yes</v>
      </c>
      <c r="R1350" t="str">
        <f t="shared" si="274"/>
        <v>No</v>
      </c>
      <c r="T1350" t="s">
        <v>42</v>
      </c>
      <c r="U1350" t="s">
        <v>332</v>
      </c>
      <c r="V1350" t="str">
        <f t="shared" si="275"/>
        <v>Intersection</v>
      </c>
      <c r="W1350" t="s">
        <v>2238</v>
      </c>
      <c r="X1350">
        <v>42.361702000000001</v>
      </c>
      <c r="Y1350">
        <v>-71.113462999999996</v>
      </c>
      <c r="Z1350" t="s">
        <v>2239</v>
      </c>
    </row>
    <row r="1351" spans="1:26">
      <c r="A1351">
        <v>25107</v>
      </c>
      <c r="B1351" s="1">
        <v>40501.395833333336</v>
      </c>
      <c r="C1351" s="1">
        <f t="shared" si="264"/>
        <v>40179</v>
      </c>
      <c r="D1351" s="4">
        <f t="shared" si="265"/>
        <v>0.8833333333333333</v>
      </c>
      <c r="E1351" s="3">
        <f t="shared" si="266"/>
        <v>2010</v>
      </c>
      <c r="F1351" s="3">
        <f t="shared" si="267"/>
        <v>11</v>
      </c>
      <c r="G1351" s="3">
        <f t="shared" si="268"/>
        <v>19</v>
      </c>
      <c r="H1351" s="3">
        <f t="shared" si="269"/>
        <v>9</v>
      </c>
      <c r="I1351" s="3">
        <f t="shared" si="270"/>
        <v>30</v>
      </c>
      <c r="J1351" s="3">
        <f t="shared" si="271"/>
        <v>6</v>
      </c>
      <c r="K1351" s="3" t="str">
        <f>IF(AND(D1351&gt;='Season Lookup'!$D$15,D1351&lt;'Season Lookup'!$D$16),"Spring",IF(AND(D1351&gt;='Season Lookup'!$D$16,D1351&lt;'Season Lookup'!$D$17),"Summer",IF(AND(D1351&gt;='Season Lookup'!$D$17,D1351&lt;'Season Lookup'!$D$18),"Fall",IF(OR(D1351&gt;='Season Lookup'!$D$18,D1351&lt;'Season Lookup'!$D$15),"Winter"))))</f>
        <v>Fall</v>
      </c>
      <c r="L1351" s="3" t="str">
        <f>VLOOKUP(F1351,'Season Lookup'!$A$1:$B$13,2,0)</f>
        <v>Fall</v>
      </c>
      <c r="M1351" t="s">
        <v>12</v>
      </c>
      <c r="N1351" t="s">
        <v>35</v>
      </c>
      <c r="O1351" t="s">
        <v>13</v>
      </c>
      <c r="P1351" t="str">
        <f t="shared" si="272"/>
        <v>Yes</v>
      </c>
      <c r="Q1351" t="str">
        <f t="shared" si="273"/>
        <v>No</v>
      </c>
      <c r="R1351" t="str">
        <f t="shared" si="274"/>
        <v>No</v>
      </c>
      <c r="T1351" t="s">
        <v>14</v>
      </c>
      <c r="U1351" t="s">
        <v>2240</v>
      </c>
      <c r="V1351" t="str">
        <f t="shared" si="275"/>
        <v>Intersection</v>
      </c>
      <c r="W1351" t="s">
        <v>2241</v>
      </c>
      <c r="X1351">
        <v>42.368991000000001</v>
      </c>
      <c r="Y1351">
        <v>-71.110270999999997</v>
      </c>
      <c r="Z1351" t="s">
        <v>2242</v>
      </c>
    </row>
    <row r="1352" spans="1:26">
      <c r="A1352">
        <v>25089</v>
      </c>
      <c r="B1352" s="1">
        <v>40502.083333333336</v>
      </c>
      <c r="C1352" s="1">
        <f t="shared" si="264"/>
        <v>40179</v>
      </c>
      <c r="D1352" s="4">
        <f t="shared" si="265"/>
        <v>0.88611111111111107</v>
      </c>
      <c r="E1352" s="3">
        <f t="shared" si="266"/>
        <v>2010</v>
      </c>
      <c r="F1352" s="3">
        <f t="shared" si="267"/>
        <v>11</v>
      </c>
      <c r="G1352" s="3">
        <f t="shared" si="268"/>
        <v>20</v>
      </c>
      <c r="H1352" s="3">
        <f t="shared" si="269"/>
        <v>2</v>
      </c>
      <c r="I1352" s="3">
        <f t="shared" si="270"/>
        <v>0</v>
      </c>
      <c r="J1352" s="3">
        <f t="shared" si="271"/>
        <v>7</v>
      </c>
      <c r="K1352" s="3" t="str">
        <f>IF(AND(D1352&gt;='Season Lookup'!$D$15,D1352&lt;'Season Lookup'!$D$16),"Spring",IF(AND(D1352&gt;='Season Lookup'!$D$16,D1352&lt;'Season Lookup'!$D$17),"Summer",IF(AND(D1352&gt;='Season Lookup'!$D$17,D1352&lt;'Season Lookup'!$D$18),"Fall",IF(OR(D1352&gt;='Season Lookup'!$D$18,D1352&lt;'Season Lookup'!$D$15),"Winter"))))</f>
        <v>Fall</v>
      </c>
      <c r="L1352" s="3" t="str">
        <f>VLOOKUP(F1352,'Season Lookup'!$A$1:$B$13,2,0)</f>
        <v>Fall</v>
      </c>
      <c r="M1352" t="s">
        <v>31</v>
      </c>
      <c r="N1352" t="s">
        <v>13</v>
      </c>
      <c r="O1352" t="s">
        <v>13</v>
      </c>
      <c r="P1352" t="str">
        <f t="shared" si="272"/>
        <v>Yes</v>
      </c>
      <c r="Q1352" t="str">
        <f t="shared" si="273"/>
        <v>No</v>
      </c>
      <c r="R1352" t="str">
        <f t="shared" si="274"/>
        <v>No</v>
      </c>
      <c r="S1352">
        <v>84</v>
      </c>
      <c r="T1352" t="s">
        <v>14</v>
      </c>
      <c r="V1352" t="str">
        <f t="shared" si="275"/>
        <v>Non Intersection</v>
      </c>
      <c r="W1352" t="s">
        <v>888</v>
      </c>
      <c r="X1352">
        <v>42.358874999999998</v>
      </c>
      <c r="Y1352">
        <v>-71.094617</v>
      </c>
      <c r="Z1352" t="s">
        <v>889</v>
      </c>
    </row>
    <row r="1353" spans="1:26">
      <c r="A1353">
        <v>25109</v>
      </c>
      <c r="B1353" s="1">
        <v>40502.354849537034</v>
      </c>
      <c r="C1353" s="1">
        <f t="shared" si="264"/>
        <v>40179</v>
      </c>
      <c r="D1353" s="4">
        <f t="shared" si="265"/>
        <v>0.88611111111111107</v>
      </c>
      <c r="E1353" s="3">
        <f t="shared" si="266"/>
        <v>2010</v>
      </c>
      <c r="F1353" s="3">
        <f t="shared" si="267"/>
        <v>11</v>
      </c>
      <c r="G1353" s="3">
        <f t="shared" si="268"/>
        <v>20</v>
      </c>
      <c r="H1353" s="3">
        <f t="shared" si="269"/>
        <v>8</v>
      </c>
      <c r="I1353" s="3">
        <f t="shared" si="270"/>
        <v>30</v>
      </c>
      <c r="J1353" s="3">
        <f t="shared" si="271"/>
        <v>7</v>
      </c>
      <c r="K1353" s="3" t="str">
        <f>IF(AND(D1353&gt;='Season Lookup'!$D$15,D1353&lt;'Season Lookup'!$D$16),"Spring",IF(AND(D1353&gt;='Season Lookup'!$D$16,D1353&lt;'Season Lookup'!$D$17),"Summer",IF(AND(D1353&gt;='Season Lookup'!$D$17,D1353&lt;'Season Lookup'!$D$18),"Fall",IF(OR(D1353&gt;='Season Lookup'!$D$18,D1353&lt;'Season Lookup'!$D$15),"Winter"))))</f>
        <v>Fall</v>
      </c>
      <c r="L1353" s="3" t="str">
        <f>VLOOKUP(F1353,'Season Lookup'!$A$1:$B$13,2,0)</f>
        <v>Fall</v>
      </c>
      <c r="M1353" t="s">
        <v>31</v>
      </c>
      <c r="N1353" t="s">
        <v>1085</v>
      </c>
      <c r="O1353" t="s">
        <v>132</v>
      </c>
      <c r="P1353" t="str">
        <f t="shared" si="272"/>
        <v>Yes</v>
      </c>
      <c r="Q1353" t="str">
        <f t="shared" si="273"/>
        <v>Yes</v>
      </c>
      <c r="R1353" t="str">
        <f t="shared" si="274"/>
        <v>No</v>
      </c>
      <c r="T1353" t="s">
        <v>108</v>
      </c>
      <c r="U1353" t="s">
        <v>2245</v>
      </c>
      <c r="V1353" t="str">
        <f t="shared" si="275"/>
        <v>Intersection</v>
      </c>
      <c r="W1353" t="s">
        <v>2246</v>
      </c>
      <c r="X1353">
        <v>42.362425999999999</v>
      </c>
      <c r="Y1353">
        <v>-71.101697999999999</v>
      </c>
      <c r="Z1353" t="s">
        <v>2247</v>
      </c>
    </row>
    <row r="1354" spans="1:26">
      <c r="A1354">
        <v>25090</v>
      </c>
      <c r="B1354" s="1">
        <v>40503.475694444445</v>
      </c>
      <c r="C1354" s="1">
        <f t="shared" si="264"/>
        <v>40179</v>
      </c>
      <c r="D1354" s="4">
        <f t="shared" si="265"/>
        <v>0.88888888888888884</v>
      </c>
      <c r="E1354" s="3">
        <f t="shared" si="266"/>
        <v>2010</v>
      </c>
      <c r="F1354" s="3">
        <f t="shared" si="267"/>
        <v>11</v>
      </c>
      <c r="G1354" s="3">
        <f t="shared" si="268"/>
        <v>21</v>
      </c>
      <c r="H1354" s="3">
        <f t="shared" si="269"/>
        <v>11</v>
      </c>
      <c r="I1354" s="3">
        <f t="shared" si="270"/>
        <v>25</v>
      </c>
      <c r="J1354" s="3">
        <f t="shared" si="271"/>
        <v>1</v>
      </c>
      <c r="K1354" s="3" t="str">
        <f>IF(AND(D1354&gt;='Season Lookup'!$D$15,D1354&lt;'Season Lookup'!$D$16),"Spring",IF(AND(D1354&gt;='Season Lookup'!$D$16,D1354&lt;'Season Lookup'!$D$17),"Summer",IF(AND(D1354&gt;='Season Lookup'!$D$17,D1354&lt;'Season Lookup'!$D$18),"Fall",IF(OR(D1354&gt;='Season Lookup'!$D$18,D1354&lt;'Season Lookup'!$D$15),"Winter"))))</f>
        <v>Fall</v>
      </c>
      <c r="L1354" s="3" t="str">
        <f>VLOOKUP(F1354,'Season Lookup'!$A$1:$B$13,2,0)</f>
        <v>Fall</v>
      </c>
      <c r="M1354" t="s">
        <v>48</v>
      </c>
      <c r="N1354" t="s">
        <v>13</v>
      </c>
      <c r="O1354" t="s">
        <v>132</v>
      </c>
      <c r="P1354" t="str">
        <f t="shared" si="272"/>
        <v>Yes</v>
      </c>
      <c r="Q1354" t="str">
        <f t="shared" si="273"/>
        <v>Yes</v>
      </c>
      <c r="R1354" t="str">
        <f t="shared" si="274"/>
        <v>No</v>
      </c>
      <c r="T1354" t="s">
        <v>101</v>
      </c>
      <c r="U1354" t="s">
        <v>74</v>
      </c>
      <c r="V1354" t="str">
        <f t="shared" si="275"/>
        <v>Intersection</v>
      </c>
      <c r="W1354" t="s">
        <v>773</v>
      </c>
      <c r="X1354">
        <v>42.369917000000001</v>
      </c>
      <c r="Y1354">
        <v>-71.096192000000002</v>
      </c>
      <c r="Z1354" t="s">
        <v>774</v>
      </c>
    </row>
    <row r="1355" spans="1:26">
      <c r="A1355">
        <v>25091</v>
      </c>
      <c r="B1355" s="1">
        <v>40503.805543981478</v>
      </c>
      <c r="C1355" s="1">
        <f t="shared" si="264"/>
        <v>40179</v>
      </c>
      <c r="D1355" s="4">
        <f t="shared" si="265"/>
        <v>0.88888888888888884</v>
      </c>
      <c r="E1355" s="3">
        <f t="shared" si="266"/>
        <v>2010</v>
      </c>
      <c r="F1355" s="3">
        <f t="shared" si="267"/>
        <v>11</v>
      </c>
      <c r="G1355" s="3">
        <f t="shared" si="268"/>
        <v>21</v>
      </c>
      <c r="H1355" s="3">
        <f t="shared" si="269"/>
        <v>19</v>
      </c>
      <c r="I1355" s="3">
        <f t="shared" si="270"/>
        <v>19</v>
      </c>
      <c r="J1355" s="3">
        <f t="shared" si="271"/>
        <v>1</v>
      </c>
      <c r="K1355" s="3" t="str">
        <f>IF(AND(D1355&gt;='Season Lookup'!$D$15,D1355&lt;'Season Lookup'!$D$16),"Spring",IF(AND(D1355&gt;='Season Lookup'!$D$16,D1355&lt;'Season Lookup'!$D$17),"Summer",IF(AND(D1355&gt;='Season Lookup'!$D$17,D1355&lt;'Season Lookup'!$D$18),"Fall",IF(OR(D1355&gt;='Season Lookup'!$D$18,D1355&lt;'Season Lookup'!$D$15),"Winter"))))</f>
        <v>Fall</v>
      </c>
      <c r="L1355" s="3" t="str">
        <f>VLOOKUP(F1355,'Season Lookup'!$A$1:$B$13,2,0)</f>
        <v>Fall</v>
      </c>
      <c r="M1355" t="s">
        <v>48</v>
      </c>
      <c r="N1355" t="s">
        <v>13</v>
      </c>
      <c r="O1355" t="s">
        <v>132</v>
      </c>
      <c r="P1355" t="str">
        <f t="shared" si="272"/>
        <v>Yes</v>
      </c>
      <c r="Q1355" t="str">
        <f t="shared" si="273"/>
        <v>Yes</v>
      </c>
      <c r="R1355" t="str">
        <f t="shared" si="274"/>
        <v>No</v>
      </c>
      <c r="S1355">
        <v>1153</v>
      </c>
      <c r="T1355" t="s">
        <v>19</v>
      </c>
      <c r="V1355" t="str">
        <f t="shared" si="275"/>
        <v>Non Intersection</v>
      </c>
      <c r="W1355" t="s">
        <v>2248</v>
      </c>
      <c r="X1355">
        <v>42.373260000000002</v>
      </c>
      <c r="Y1355">
        <v>-71.096491999999998</v>
      </c>
      <c r="Z1355" t="s">
        <v>2249</v>
      </c>
    </row>
    <row r="1356" spans="1:26">
      <c r="A1356">
        <v>25094</v>
      </c>
      <c r="B1356" s="1">
        <v>40503.770833333336</v>
      </c>
      <c r="C1356" s="1">
        <f t="shared" si="264"/>
        <v>40179</v>
      </c>
      <c r="D1356" s="4">
        <f t="shared" si="265"/>
        <v>0.88888888888888884</v>
      </c>
      <c r="E1356" s="3">
        <f t="shared" si="266"/>
        <v>2010</v>
      </c>
      <c r="F1356" s="3">
        <f t="shared" si="267"/>
        <v>11</v>
      </c>
      <c r="G1356" s="3">
        <f t="shared" si="268"/>
        <v>21</v>
      </c>
      <c r="H1356" s="3">
        <f t="shared" si="269"/>
        <v>18</v>
      </c>
      <c r="I1356" s="3">
        <f t="shared" si="270"/>
        <v>30</v>
      </c>
      <c r="J1356" s="3">
        <f t="shared" si="271"/>
        <v>1</v>
      </c>
      <c r="K1356" s="3" t="str">
        <f>IF(AND(D1356&gt;='Season Lookup'!$D$15,D1356&lt;'Season Lookup'!$D$16),"Spring",IF(AND(D1356&gt;='Season Lookup'!$D$16,D1356&lt;'Season Lookup'!$D$17),"Summer",IF(AND(D1356&gt;='Season Lookup'!$D$17,D1356&lt;'Season Lookup'!$D$18),"Fall",IF(OR(D1356&gt;='Season Lookup'!$D$18,D1356&lt;'Season Lookup'!$D$15),"Winter"))))</f>
        <v>Fall</v>
      </c>
      <c r="L1356" s="3" t="str">
        <f>VLOOKUP(F1356,'Season Lookup'!$A$1:$B$13,2,0)</f>
        <v>Fall</v>
      </c>
      <c r="M1356" t="s">
        <v>48</v>
      </c>
      <c r="N1356" t="s">
        <v>13</v>
      </c>
      <c r="O1356" t="s">
        <v>23</v>
      </c>
      <c r="P1356" t="str">
        <f t="shared" si="272"/>
        <v>Yes</v>
      </c>
      <c r="Q1356" t="str">
        <f t="shared" si="273"/>
        <v>No</v>
      </c>
      <c r="R1356" t="str">
        <f t="shared" si="274"/>
        <v>No</v>
      </c>
      <c r="S1356">
        <v>510</v>
      </c>
      <c r="T1356" t="s">
        <v>189</v>
      </c>
      <c r="V1356" t="str">
        <f t="shared" si="275"/>
        <v>Non Intersection</v>
      </c>
      <c r="W1356" t="s">
        <v>2250</v>
      </c>
      <c r="X1356">
        <v>42.373071000000003</v>
      </c>
      <c r="Y1356">
        <v>-71.093025999999995</v>
      </c>
      <c r="Z1356" t="s">
        <v>2251</v>
      </c>
    </row>
    <row r="1357" spans="1:26">
      <c r="A1357">
        <v>25095</v>
      </c>
      <c r="B1357" s="1">
        <v>40503.916655092595</v>
      </c>
      <c r="C1357" s="1">
        <f t="shared" si="264"/>
        <v>40179</v>
      </c>
      <c r="D1357" s="4">
        <f t="shared" si="265"/>
        <v>0.88888888888888884</v>
      </c>
      <c r="E1357" s="3">
        <f t="shared" si="266"/>
        <v>2010</v>
      </c>
      <c r="F1357" s="3">
        <f t="shared" si="267"/>
        <v>11</v>
      </c>
      <c r="G1357" s="3">
        <f t="shared" si="268"/>
        <v>21</v>
      </c>
      <c r="H1357" s="3">
        <f t="shared" si="269"/>
        <v>21</v>
      </c>
      <c r="I1357" s="3">
        <f t="shared" si="270"/>
        <v>59</v>
      </c>
      <c r="J1357" s="3">
        <f t="shared" si="271"/>
        <v>1</v>
      </c>
      <c r="K1357" s="3" t="str">
        <f>IF(AND(D1357&gt;='Season Lookup'!$D$15,D1357&lt;'Season Lookup'!$D$16),"Spring",IF(AND(D1357&gt;='Season Lookup'!$D$16,D1357&lt;'Season Lookup'!$D$17),"Summer",IF(AND(D1357&gt;='Season Lookup'!$D$17,D1357&lt;'Season Lookup'!$D$18),"Fall",IF(OR(D1357&gt;='Season Lookup'!$D$18,D1357&lt;'Season Lookup'!$D$15),"Winter"))))</f>
        <v>Fall</v>
      </c>
      <c r="L1357" s="3" t="str">
        <f>VLOOKUP(F1357,'Season Lookup'!$A$1:$B$13,2,0)</f>
        <v>Fall</v>
      </c>
      <c r="M1357" t="s">
        <v>48</v>
      </c>
      <c r="N1357" t="s">
        <v>13</v>
      </c>
      <c r="O1357" t="s">
        <v>23</v>
      </c>
      <c r="P1357" t="str">
        <f t="shared" si="272"/>
        <v>Yes</v>
      </c>
      <c r="Q1357" t="str">
        <f t="shared" si="273"/>
        <v>No</v>
      </c>
      <c r="R1357" t="str">
        <f t="shared" si="274"/>
        <v>No</v>
      </c>
      <c r="S1357">
        <v>29</v>
      </c>
      <c r="T1357" t="s">
        <v>2082</v>
      </c>
      <c r="V1357" t="str">
        <f t="shared" si="275"/>
        <v>Non Intersection</v>
      </c>
      <c r="W1357" t="s">
        <v>2252</v>
      </c>
      <c r="X1357">
        <v>42.382666</v>
      </c>
      <c r="Y1357">
        <v>-71.134746000000007</v>
      </c>
      <c r="Z1357" t="s">
        <v>2253</v>
      </c>
    </row>
    <row r="1358" spans="1:26">
      <c r="A1358">
        <v>25110</v>
      </c>
      <c r="B1358" s="1">
        <v>40503.666655092595</v>
      </c>
      <c r="C1358" s="1">
        <f t="shared" si="264"/>
        <v>40179</v>
      </c>
      <c r="D1358" s="4">
        <f t="shared" si="265"/>
        <v>0.88888888888888884</v>
      </c>
      <c r="E1358" s="3">
        <f t="shared" si="266"/>
        <v>2010</v>
      </c>
      <c r="F1358" s="3">
        <f t="shared" si="267"/>
        <v>11</v>
      </c>
      <c r="G1358" s="3">
        <f t="shared" si="268"/>
        <v>21</v>
      </c>
      <c r="H1358" s="3">
        <f t="shared" si="269"/>
        <v>15</v>
      </c>
      <c r="I1358" s="3">
        <f t="shared" si="270"/>
        <v>59</v>
      </c>
      <c r="J1358" s="3">
        <f t="shared" si="271"/>
        <v>1</v>
      </c>
      <c r="K1358" s="3" t="str">
        <f>IF(AND(D1358&gt;='Season Lookup'!$D$15,D1358&lt;'Season Lookup'!$D$16),"Spring",IF(AND(D1358&gt;='Season Lookup'!$D$16,D1358&lt;'Season Lookup'!$D$17),"Summer",IF(AND(D1358&gt;='Season Lookup'!$D$17,D1358&lt;'Season Lookup'!$D$18),"Fall",IF(OR(D1358&gt;='Season Lookup'!$D$18,D1358&lt;'Season Lookup'!$D$15),"Winter"))))</f>
        <v>Fall</v>
      </c>
      <c r="L1358" s="3" t="str">
        <f>VLOOKUP(F1358,'Season Lookup'!$A$1:$B$13,2,0)</f>
        <v>Fall</v>
      </c>
      <c r="M1358" t="s">
        <v>48</v>
      </c>
      <c r="N1358" t="s">
        <v>13</v>
      </c>
      <c r="O1358" t="s">
        <v>23</v>
      </c>
      <c r="P1358" t="str">
        <f t="shared" si="272"/>
        <v>Yes</v>
      </c>
      <c r="Q1358" t="str">
        <f t="shared" si="273"/>
        <v>No</v>
      </c>
      <c r="R1358" t="str">
        <f t="shared" si="274"/>
        <v>No</v>
      </c>
      <c r="S1358">
        <v>100</v>
      </c>
      <c r="T1358" t="s">
        <v>1062</v>
      </c>
      <c r="V1358" t="str">
        <f t="shared" si="275"/>
        <v>Non Intersection</v>
      </c>
      <c r="W1358" t="s">
        <v>1143</v>
      </c>
      <c r="X1358">
        <v>42.369137000000002</v>
      </c>
      <c r="Y1358">
        <v>-71.077147999999994</v>
      </c>
      <c r="Z1358" t="s">
        <v>1144</v>
      </c>
    </row>
    <row r="1359" spans="1:26">
      <c r="A1359">
        <v>25096</v>
      </c>
      <c r="B1359" s="1">
        <v>40504.39166666667</v>
      </c>
      <c r="C1359" s="1">
        <f t="shared" si="264"/>
        <v>40179</v>
      </c>
      <c r="D1359" s="4">
        <f t="shared" si="265"/>
        <v>0.89166666666666672</v>
      </c>
      <c r="E1359" s="3">
        <f t="shared" si="266"/>
        <v>2010</v>
      </c>
      <c r="F1359" s="3">
        <f t="shared" si="267"/>
        <v>11</v>
      </c>
      <c r="G1359" s="3">
        <f t="shared" si="268"/>
        <v>22</v>
      </c>
      <c r="H1359" s="3">
        <f t="shared" si="269"/>
        <v>9</v>
      </c>
      <c r="I1359" s="3">
        <f t="shared" si="270"/>
        <v>24</v>
      </c>
      <c r="J1359" s="3">
        <f t="shared" si="271"/>
        <v>2</v>
      </c>
      <c r="K1359" s="3" t="str">
        <f>IF(AND(D1359&gt;='Season Lookup'!$D$15,D1359&lt;'Season Lookup'!$D$16),"Spring",IF(AND(D1359&gt;='Season Lookup'!$D$16,D1359&lt;'Season Lookup'!$D$17),"Summer",IF(AND(D1359&gt;='Season Lookup'!$D$17,D1359&lt;'Season Lookup'!$D$18),"Fall",IF(OR(D1359&gt;='Season Lookup'!$D$18,D1359&lt;'Season Lookup'!$D$15),"Winter"))))</f>
        <v>Fall</v>
      </c>
      <c r="L1359" s="3" t="str">
        <f>VLOOKUP(F1359,'Season Lookup'!$A$1:$B$13,2,0)</f>
        <v>Fall</v>
      </c>
      <c r="M1359" t="s">
        <v>56</v>
      </c>
      <c r="N1359" t="s">
        <v>13</v>
      </c>
      <c r="O1359" t="s">
        <v>23</v>
      </c>
      <c r="P1359" t="str">
        <f t="shared" si="272"/>
        <v>Yes</v>
      </c>
      <c r="Q1359" t="str">
        <f t="shared" si="273"/>
        <v>No</v>
      </c>
      <c r="R1359" t="str">
        <f t="shared" si="274"/>
        <v>No</v>
      </c>
      <c r="S1359">
        <v>42</v>
      </c>
      <c r="T1359" t="s">
        <v>252</v>
      </c>
      <c r="V1359" t="str">
        <f t="shared" si="275"/>
        <v>Non Intersection</v>
      </c>
      <c r="W1359" t="s">
        <v>2254</v>
      </c>
      <c r="X1359">
        <v>42.389890999999999</v>
      </c>
      <c r="Y1359">
        <v>-71.124170000000007</v>
      </c>
      <c r="Z1359" t="s">
        <v>2255</v>
      </c>
    </row>
    <row r="1360" spans="1:26">
      <c r="A1360">
        <v>25097</v>
      </c>
      <c r="B1360" s="1">
        <v>40504.32984953704</v>
      </c>
      <c r="C1360" s="1">
        <f t="shared" si="264"/>
        <v>40179</v>
      </c>
      <c r="D1360" s="4">
        <f t="shared" si="265"/>
        <v>0.89166666666666672</v>
      </c>
      <c r="E1360" s="3">
        <f t="shared" si="266"/>
        <v>2010</v>
      </c>
      <c r="F1360" s="3">
        <f t="shared" si="267"/>
        <v>11</v>
      </c>
      <c r="G1360" s="3">
        <f t="shared" si="268"/>
        <v>22</v>
      </c>
      <c r="H1360" s="3">
        <f t="shared" si="269"/>
        <v>7</v>
      </c>
      <c r="I1360" s="3">
        <f t="shared" si="270"/>
        <v>54</v>
      </c>
      <c r="J1360" s="3">
        <f t="shared" si="271"/>
        <v>2</v>
      </c>
      <c r="K1360" s="3" t="str">
        <f>IF(AND(D1360&gt;='Season Lookup'!$D$15,D1360&lt;'Season Lookup'!$D$16),"Spring",IF(AND(D1360&gt;='Season Lookup'!$D$16,D1360&lt;'Season Lookup'!$D$17),"Summer",IF(AND(D1360&gt;='Season Lookup'!$D$17,D1360&lt;'Season Lookup'!$D$18),"Fall",IF(OR(D1360&gt;='Season Lookup'!$D$18,D1360&lt;'Season Lookup'!$D$15),"Winter"))))</f>
        <v>Fall</v>
      </c>
      <c r="L1360" s="3" t="str">
        <f>VLOOKUP(F1360,'Season Lookup'!$A$1:$B$13,2,0)</f>
        <v>Fall</v>
      </c>
      <c r="M1360" t="s">
        <v>56</v>
      </c>
      <c r="N1360" t="s">
        <v>13</v>
      </c>
      <c r="O1360" t="s">
        <v>36</v>
      </c>
      <c r="P1360" t="str">
        <f t="shared" si="272"/>
        <v>Yes</v>
      </c>
      <c r="Q1360" t="str">
        <f t="shared" si="273"/>
        <v>No</v>
      </c>
      <c r="R1360" t="str">
        <f t="shared" si="274"/>
        <v>No</v>
      </c>
      <c r="T1360" t="s">
        <v>37</v>
      </c>
      <c r="U1360" t="s">
        <v>86</v>
      </c>
      <c r="V1360" t="str">
        <f t="shared" si="275"/>
        <v>Intersection</v>
      </c>
      <c r="W1360" t="s">
        <v>2256</v>
      </c>
      <c r="X1360">
        <v>42.356864999999999</v>
      </c>
      <c r="Y1360">
        <v>-71.113557</v>
      </c>
      <c r="Z1360" t="s">
        <v>2257</v>
      </c>
    </row>
    <row r="1361" spans="1:26">
      <c r="A1361">
        <v>25098</v>
      </c>
      <c r="B1361" s="1">
        <v>40504.34375</v>
      </c>
      <c r="C1361" s="1">
        <f t="shared" si="264"/>
        <v>40179</v>
      </c>
      <c r="D1361" s="4">
        <f t="shared" si="265"/>
        <v>0.89166666666666672</v>
      </c>
      <c r="E1361" s="3">
        <f t="shared" si="266"/>
        <v>2010</v>
      </c>
      <c r="F1361" s="3">
        <f t="shared" si="267"/>
        <v>11</v>
      </c>
      <c r="G1361" s="3">
        <f t="shared" si="268"/>
        <v>22</v>
      </c>
      <c r="H1361" s="3">
        <f t="shared" si="269"/>
        <v>8</v>
      </c>
      <c r="I1361" s="3">
        <f t="shared" si="270"/>
        <v>15</v>
      </c>
      <c r="J1361" s="3">
        <f t="shared" si="271"/>
        <v>2</v>
      </c>
      <c r="K1361" s="3" t="str">
        <f>IF(AND(D1361&gt;='Season Lookup'!$D$15,D1361&lt;'Season Lookup'!$D$16),"Spring",IF(AND(D1361&gt;='Season Lookup'!$D$16,D1361&lt;'Season Lookup'!$D$17),"Summer",IF(AND(D1361&gt;='Season Lookup'!$D$17,D1361&lt;'Season Lookup'!$D$18),"Fall",IF(OR(D1361&gt;='Season Lookup'!$D$18,D1361&lt;'Season Lookup'!$D$15),"Winter"))))</f>
        <v>Fall</v>
      </c>
      <c r="L1361" s="3" t="str">
        <f>VLOOKUP(F1361,'Season Lookup'!$A$1:$B$13,2,0)</f>
        <v>Fall</v>
      </c>
      <c r="M1361" t="s">
        <v>56</v>
      </c>
      <c r="N1361" t="s">
        <v>13</v>
      </c>
      <c r="O1361" t="s">
        <v>132</v>
      </c>
      <c r="P1361" t="str">
        <f t="shared" si="272"/>
        <v>Yes</v>
      </c>
      <c r="Q1361" t="str">
        <f t="shared" si="273"/>
        <v>Yes</v>
      </c>
      <c r="R1361" t="str">
        <f t="shared" si="274"/>
        <v>No</v>
      </c>
      <c r="S1361" t="s">
        <v>2258</v>
      </c>
      <c r="T1361" t="s">
        <v>74</v>
      </c>
      <c r="U1361" t="s">
        <v>587</v>
      </c>
      <c r="V1361" t="str">
        <f t="shared" si="275"/>
        <v>Non Intersection</v>
      </c>
      <c r="W1361" t="s">
        <v>2259</v>
      </c>
      <c r="X1361">
        <v>42.366762999999999</v>
      </c>
      <c r="Y1361">
        <v>-71.092449000000002</v>
      </c>
      <c r="Z1361" t="s">
        <v>2260</v>
      </c>
    </row>
    <row r="1362" spans="1:26">
      <c r="A1362">
        <v>25099</v>
      </c>
      <c r="B1362" s="1">
        <v>40504.416655092595</v>
      </c>
      <c r="C1362" s="1">
        <f t="shared" si="264"/>
        <v>40179</v>
      </c>
      <c r="D1362" s="4">
        <f t="shared" si="265"/>
        <v>0.89166666666666672</v>
      </c>
      <c r="E1362" s="3">
        <f t="shared" si="266"/>
        <v>2010</v>
      </c>
      <c r="F1362" s="3">
        <f t="shared" si="267"/>
        <v>11</v>
      </c>
      <c r="G1362" s="3">
        <f t="shared" si="268"/>
        <v>22</v>
      </c>
      <c r="H1362" s="3">
        <f t="shared" si="269"/>
        <v>9</v>
      </c>
      <c r="I1362" s="3">
        <f t="shared" si="270"/>
        <v>59</v>
      </c>
      <c r="J1362" s="3">
        <f t="shared" si="271"/>
        <v>2</v>
      </c>
      <c r="K1362" s="3" t="str">
        <f>IF(AND(D1362&gt;='Season Lookup'!$D$15,D1362&lt;'Season Lookup'!$D$16),"Spring",IF(AND(D1362&gt;='Season Lookup'!$D$16,D1362&lt;'Season Lookup'!$D$17),"Summer",IF(AND(D1362&gt;='Season Lookup'!$D$17,D1362&lt;'Season Lookup'!$D$18),"Fall",IF(OR(D1362&gt;='Season Lookup'!$D$18,D1362&lt;'Season Lookup'!$D$15),"Winter"))))</f>
        <v>Fall</v>
      </c>
      <c r="L1362" s="3" t="str">
        <f>VLOOKUP(F1362,'Season Lookup'!$A$1:$B$13,2,0)</f>
        <v>Fall</v>
      </c>
      <c r="M1362" t="s">
        <v>56</v>
      </c>
      <c r="N1362" t="s">
        <v>13</v>
      </c>
      <c r="O1362" t="s">
        <v>23</v>
      </c>
      <c r="P1362" t="str">
        <f t="shared" si="272"/>
        <v>Yes</v>
      </c>
      <c r="Q1362" t="str">
        <f t="shared" si="273"/>
        <v>No</v>
      </c>
      <c r="R1362" t="str">
        <f t="shared" si="274"/>
        <v>No</v>
      </c>
      <c r="S1362">
        <v>241</v>
      </c>
      <c r="T1362" t="s">
        <v>133</v>
      </c>
      <c r="V1362" t="str">
        <f t="shared" si="275"/>
        <v>Non Intersection</v>
      </c>
      <c r="W1362" t="s">
        <v>2261</v>
      </c>
      <c r="X1362">
        <v>42.368017000000002</v>
      </c>
      <c r="Y1362">
        <v>-71.100765999999993</v>
      </c>
      <c r="Z1362" t="s">
        <v>2262</v>
      </c>
    </row>
    <row r="1363" spans="1:26">
      <c r="A1363">
        <v>25100</v>
      </c>
      <c r="B1363" s="1">
        <v>40504.541655092595</v>
      </c>
      <c r="C1363" s="1">
        <f t="shared" si="264"/>
        <v>40179</v>
      </c>
      <c r="D1363" s="4">
        <f t="shared" si="265"/>
        <v>0.89166666666666672</v>
      </c>
      <c r="E1363" s="3">
        <f t="shared" si="266"/>
        <v>2010</v>
      </c>
      <c r="F1363" s="3">
        <f t="shared" si="267"/>
        <v>11</v>
      </c>
      <c r="G1363" s="3">
        <f t="shared" si="268"/>
        <v>22</v>
      </c>
      <c r="H1363" s="3">
        <f t="shared" si="269"/>
        <v>12</v>
      </c>
      <c r="I1363" s="3">
        <f t="shared" si="270"/>
        <v>59</v>
      </c>
      <c r="J1363" s="3">
        <f t="shared" si="271"/>
        <v>2</v>
      </c>
      <c r="K1363" s="3" t="str">
        <f>IF(AND(D1363&gt;='Season Lookup'!$D$15,D1363&lt;'Season Lookup'!$D$16),"Spring",IF(AND(D1363&gt;='Season Lookup'!$D$16,D1363&lt;'Season Lookup'!$D$17),"Summer",IF(AND(D1363&gt;='Season Lookup'!$D$17,D1363&lt;'Season Lookup'!$D$18),"Fall",IF(OR(D1363&gt;='Season Lookup'!$D$18,D1363&lt;'Season Lookup'!$D$15),"Winter"))))</f>
        <v>Fall</v>
      </c>
      <c r="L1363" s="3" t="str">
        <f>VLOOKUP(F1363,'Season Lookup'!$A$1:$B$13,2,0)</f>
        <v>Fall</v>
      </c>
      <c r="M1363" t="s">
        <v>56</v>
      </c>
      <c r="N1363" t="s">
        <v>13</v>
      </c>
      <c r="O1363" t="s">
        <v>152</v>
      </c>
      <c r="P1363" t="str">
        <f t="shared" si="272"/>
        <v>Yes</v>
      </c>
      <c r="Q1363" t="str">
        <f t="shared" si="273"/>
        <v>No</v>
      </c>
      <c r="R1363" t="str">
        <f t="shared" si="274"/>
        <v>Yes</v>
      </c>
      <c r="S1363">
        <v>178</v>
      </c>
      <c r="T1363" t="s">
        <v>170</v>
      </c>
      <c r="V1363" t="str">
        <f t="shared" si="275"/>
        <v>Non Intersection</v>
      </c>
      <c r="W1363" t="s">
        <v>2218</v>
      </c>
      <c r="X1363">
        <v>42.392001</v>
      </c>
      <c r="Y1363">
        <v>-71.141029000000003</v>
      </c>
      <c r="Z1363" t="s">
        <v>2219</v>
      </c>
    </row>
    <row r="1364" spans="1:26">
      <c r="A1364">
        <v>25101</v>
      </c>
      <c r="B1364" s="1">
        <v>40504.716666666667</v>
      </c>
      <c r="C1364" s="1">
        <f t="shared" si="264"/>
        <v>40179</v>
      </c>
      <c r="D1364" s="4">
        <f t="shared" si="265"/>
        <v>0.89166666666666672</v>
      </c>
      <c r="E1364" s="3">
        <f t="shared" si="266"/>
        <v>2010</v>
      </c>
      <c r="F1364" s="3">
        <f t="shared" si="267"/>
        <v>11</v>
      </c>
      <c r="G1364" s="3">
        <f t="shared" si="268"/>
        <v>22</v>
      </c>
      <c r="H1364" s="3">
        <f t="shared" si="269"/>
        <v>17</v>
      </c>
      <c r="I1364" s="3">
        <f t="shared" si="270"/>
        <v>12</v>
      </c>
      <c r="J1364" s="3">
        <f t="shared" si="271"/>
        <v>2</v>
      </c>
      <c r="K1364" s="3" t="str">
        <f>IF(AND(D1364&gt;='Season Lookup'!$D$15,D1364&lt;'Season Lookup'!$D$16),"Spring",IF(AND(D1364&gt;='Season Lookup'!$D$16,D1364&lt;'Season Lookup'!$D$17),"Summer",IF(AND(D1364&gt;='Season Lookup'!$D$17,D1364&lt;'Season Lookup'!$D$18),"Fall",IF(OR(D1364&gt;='Season Lookup'!$D$18,D1364&lt;'Season Lookup'!$D$15),"Winter"))))</f>
        <v>Fall</v>
      </c>
      <c r="L1364" s="3" t="str">
        <f>VLOOKUP(F1364,'Season Lookup'!$A$1:$B$13,2,0)</f>
        <v>Fall</v>
      </c>
      <c r="M1364" t="s">
        <v>56</v>
      </c>
      <c r="N1364" t="s">
        <v>13</v>
      </c>
      <c r="O1364" t="s">
        <v>13</v>
      </c>
      <c r="P1364" t="str">
        <f t="shared" si="272"/>
        <v>Yes</v>
      </c>
      <c r="Q1364" t="str">
        <f t="shared" si="273"/>
        <v>No</v>
      </c>
      <c r="R1364" t="str">
        <f t="shared" si="274"/>
        <v>No</v>
      </c>
      <c r="T1364" t="s">
        <v>105</v>
      </c>
      <c r="U1364" t="s">
        <v>498</v>
      </c>
      <c r="V1364" t="str">
        <f t="shared" si="275"/>
        <v>Intersection</v>
      </c>
      <c r="W1364" t="s">
        <v>499</v>
      </c>
      <c r="X1364">
        <v>42.372751999999998</v>
      </c>
      <c r="Y1364">
        <v>-71.109728000000004</v>
      </c>
      <c r="Z1364" t="s">
        <v>500</v>
      </c>
    </row>
    <row r="1365" spans="1:26">
      <c r="A1365">
        <v>25102</v>
      </c>
      <c r="B1365" s="1">
        <v>40504.875</v>
      </c>
      <c r="C1365" s="1">
        <f t="shared" si="264"/>
        <v>40179</v>
      </c>
      <c r="D1365" s="4">
        <f t="shared" si="265"/>
        <v>0.89166666666666672</v>
      </c>
      <c r="E1365" s="3">
        <f t="shared" si="266"/>
        <v>2010</v>
      </c>
      <c r="F1365" s="3">
        <f t="shared" si="267"/>
        <v>11</v>
      </c>
      <c r="G1365" s="3">
        <f t="shared" si="268"/>
        <v>22</v>
      </c>
      <c r="H1365" s="3">
        <f t="shared" si="269"/>
        <v>21</v>
      </c>
      <c r="I1365" s="3">
        <f t="shared" si="270"/>
        <v>0</v>
      </c>
      <c r="J1365" s="3">
        <f t="shared" si="271"/>
        <v>2</v>
      </c>
      <c r="K1365" s="3" t="str">
        <f>IF(AND(D1365&gt;='Season Lookup'!$D$15,D1365&lt;'Season Lookup'!$D$16),"Spring",IF(AND(D1365&gt;='Season Lookup'!$D$16,D1365&lt;'Season Lookup'!$D$17),"Summer",IF(AND(D1365&gt;='Season Lookup'!$D$17,D1365&lt;'Season Lookup'!$D$18),"Fall",IF(OR(D1365&gt;='Season Lookup'!$D$18,D1365&lt;'Season Lookup'!$D$15),"Winter"))))</f>
        <v>Fall</v>
      </c>
      <c r="L1365" s="3" t="str">
        <f>VLOOKUP(F1365,'Season Lookup'!$A$1:$B$13,2,0)</f>
        <v>Fall</v>
      </c>
      <c r="M1365" t="s">
        <v>56</v>
      </c>
      <c r="N1365" t="s">
        <v>13</v>
      </c>
      <c r="O1365" t="s">
        <v>13</v>
      </c>
      <c r="P1365" t="str">
        <f t="shared" si="272"/>
        <v>Yes</v>
      </c>
      <c r="Q1365" t="str">
        <f t="shared" si="273"/>
        <v>No</v>
      </c>
      <c r="R1365" t="str">
        <f t="shared" si="274"/>
        <v>No</v>
      </c>
      <c r="T1365" t="s">
        <v>252</v>
      </c>
      <c r="U1365" t="s">
        <v>291</v>
      </c>
      <c r="V1365" t="str">
        <f t="shared" si="275"/>
        <v>Intersection</v>
      </c>
      <c r="W1365" t="s">
        <v>2263</v>
      </c>
      <c r="X1365">
        <v>42.387396000000003</v>
      </c>
      <c r="Y1365">
        <v>-71.127554000000003</v>
      </c>
      <c r="Z1365" t="s">
        <v>2264</v>
      </c>
    </row>
    <row r="1366" spans="1:26">
      <c r="A1366">
        <v>25103</v>
      </c>
      <c r="B1366" s="1">
        <v>40505.732638888891</v>
      </c>
      <c r="C1366" s="1">
        <f t="shared" si="264"/>
        <v>40179</v>
      </c>
      <c r="D1366" s="4">
        <f t="shared" si="265"/>
        <v>0.89444444444444449</v>
      </c>
      <c r="E1366" s="3">
        <f t="shared" si="266"/>
        <v>2010</v>
      </c>
      <c r="F1366" s="3">
        <f t="shared" si="267"/>
        <v>11</v>
      </c>
      <c r="G1366" s="3">
        <f t="shared" si="268"/>
        <v>23</v>
      </c>
      <c r="H1366" s="3">
        <f t="shared" si="269"/>
        <v>17</v>
      </c>
      <c r="I1366" s="3">
        <f t="shared" si="270"/>
        <v>35</v>
      </c>
      <c r="J1366" s="3">
        <f t="shared" si="271"/>
        <v>3</v>
      </c>
      <c r="K1366" s="3" t="str">
        <f>IF(AND(D1366&gt;='Season Lookup'!$D$15,D1366&lt;'Season Lookup'!$D$16),"Spring",IF(AND(D1366&gt;='Season Lookup'!$D$16,D1366&lt;'Season Lookup'!$D$17),"Summer",IF(AND(D1366&gt;='Season Lookup'!$D$17,D1366&lt;'Season Lookup'!$D$18),"Fall",IF(OR(D1366&gt;='Season Lookup'!$D$18,D1366&lt;'Season Lookup'!$D$15),"Winter"))))</f>
        <v>Fall</v>
      </c>
      <c r="L1366" s="3" t="str">
        <f>VLOOKUP(F1366,'Season Lookup'!$A$1:$B$13,2,0)</f>
        <v>Fall</v>
      </c>
      <c r="M1366" t="s">
        <v>73</v>
      </c>
      <c r="N1366" t="s">
        <v>13</v>
      </c>
      <c r="O1366" t="s">
        <v>152</v>
      </c>
      <c r="P1366" t="str">
        <f t="shared" si="272"/>
        <v>Yes</v>
      </c>
      <c r="Q1366" t="str">
        <f t="shared" si="273"/>
        <v>No</v>
      </c>
      <c r="R1366" t="str">
        <f t="shared" si="274"/>
        <v>Yes</v>
      </c>
      <c r="T1366" t="s">
        <v>129</v>
      </c>
      <c r="U1366" t="s">
        <v>74</v>
      </c>
      <c r="V1366" t="str">
        <f t="shared" si="275"/>
        <v>Intersection</v>
      </c>
      <c r="W1366" t="s">
        <v>2265</v>
      </c>
      <c r="X1366">
        <v>42.366289000000002</v>
      </c>
      <c r="Y1366">
        <v>-71.091796000000002</v>
      </c>
      <c r="Z1366" t="s">
        <v>2266</v>
      </c>
    </row>
    <row r="1367" spans="1:26">
      <c r="A1367">
        <v>25104</v>
      </c>
      <c r="B1367" s="1">
        <v>40505.654166666667</v>
      </c>
      <c r="C1367" s="1">
        <f t="shared" si="264"/>
        <v>40179</v>
      </c>
      <c r="D1367" s="4">
        <f t="shared" si="265"/>
        <v>0.89444444444444449</v>
      </c>
      <c r="E1367" s="3">
        <f t="shared" si="266"/>
        <v>2010</v>
      </c>
      <c r="F1367" s="3">
        <f t="shared" si="267"/>
        <v>11</v>
      </c>
      <c r="G1367" s="3">
        <f t="shared" si="268"/>
        <v>23</v>
      </c>
      <c r="H1367" s="3">
        <f t="shared" si="269"/>
        <v>15</v>
      </c>
      <c r="I1367" s="3">
        <f t="shared" si="270"/>
        <v>42</v>
      </c>
      <c r="J1367" s="3">
        <f t="shared" si="271"/>
        <v>3</v>
      </c>
      <c r="K1367" s="3" t="str">
        <f>IF(AND(D1367&gt;='Season Lookup'!$D$15,D1367&lt;'Season Lookup'!$D$16),"Spring",IF(AND(D1367&gt;='Season Lookup'!$D$16,D1367&lt;'Season Lookup'!$D$17),"Summer",IF(AND(D1367&gt;='Season Lookup'!$D$17,D1367&lt;'Season Lookup'!$D$18),"Fall",IF(OR(D1367&gt;='Season Lookup'!$D$18,D1367&lt;'Season Lookup'!$D$15),"Winter"))))</f>
        <v>Fall</v>
      </c>
      <c r="L1367" s="3" t="str">
        <f>VLOOKUP(F1367,'Season Lookup'!$A$1:$B$13,2,0)</f>
        <v>Fall</v>
      </c>
      <c r="M1367" t="s">
        <v>73</v>
      </c>
      <c r="N1367" t="s">
        <v>13</v>
      </c>
      <c r="O1367" t="s">
        <v>13</v>
      </c>
      <c r="P1367" t="str">
        <f t="shared" si="272"/>
        <v>Yes</v>
      </c>
      <c r="Q1367" t="str">
        <f t="shared" si="273"/>
        <v>No</v>
      </c>
      <c r="R1367" t="str">
        <f t="shared" si="274"/>
        <v>No</v>
      </c>
      <c r="S1367">
        <v>75</v>
      </c>
      <c r="T1367" t="s">
        <v>1152</v>
      </c>
      <c r="V1367" t="str">
        <f t="shared" si="275"/>
        <v>Non Intersection</v>
      </c>
      <c r="W1367" t="s">
        <v>2267</v>
      </c>
      <c r="X1367">
        <v>42.358243999999999</v>
      </c>
      <c r="Y1367">
        <v>-71.105928000000006</v>
      </c>
      <c r="Z1367" t="s">
        <v>2268</v>
      </c>
    </row>
    <row r="1368" spans="1:26">
      <c r="A1368">
        <v>25105</v>
      </c>
      <c r="B1368" s="1">
        <v>40505.67359953704</v>
      </c>
      <c r="C1368" s="1">
        <f t="shared" si="264"/>
        <v>40179</v>
      </c>
      <c r="D1368" s="4">
        <f t="shared" si="265"/>
        <v>0.89444444444444449</v>
      </c>
      <c r="E1368" s="3">
        <f t="shared" si="266"/>
        <v>2010</v>
      </c>
      <c r="F1368" s="3">
        <f t="shared" si="267"/>
        <v>11</v>
      </c>
      <c r="G1368" s="3">
        <f t="shared" si="268"/>
        <v>23</v>
      </c>
      <c r="H1368" s="3">
        <f t="shared" si="269"/>
        <v>16</v>
      </c>
      <c r="I1368" s="3">
        <f t="shared" si="270"/>
        <v>9</v>
      </c>
      <c r="J1368" s="3">
        <f t="shared" si="271"/>
        <v>3</v>
      </c>
      <c r="K1368" s="3" t="str">
        <f>IF(AND(D1368&gt;='Season Lookup'!$D$15,D1368&lt;'Season Lookup'!$D$16),"Spring",IF(AND(D1368&gt;='Season Lookup'!$D$16,D1368&lt;'Season Lookup'!$D$17),"Summer",IF(AND(D1368&gt;='Season Lookup'!$D$17,D1368&lt;'Season Lookup'!$D$18),"Fall",IF(OR(D1368&gt;='Season Lookup'!$D$18,D1368&lt;'Season Lookup'!$D$15),"Winter"))))</f>
        <v>Fall</v>
      </c>
      <c r="L1368" s="3" t="str">
        <f>VLOOKUP(F1368,'Season Lookup'!$A$1:$B$13,2,0)</f>
        <v>Fall</v>
      </c>
      <c r="M1368" t="s">
        <v>73</v>
      </c>
      <c r="N1368" t="s">
        <v>13</v>
      </c>
      <c r="O1368" t="s">
        <v>549</v>
      </c>
      <c r="P1368" t="str">
        <f t="shared" si="272"/>
        <v>Yes</v>
      </c>
      <c r="Q1368" t="str">
        <f t="shared" si="273"/>
        <v>No</v>
      </c>
      <c r="R1368" t="str">
        <f t="shared" si="274"/>
        <v>No</v>
      </c>
      <c r="T1368" t="s">
        <v>166</v>
      </c>
      <c r="U1368" t="s">
        <v>2269</v>
      </c>
      <c r="V1368" t="str">
        <f t="shared" si="275"/>
        <v>Intersection</v>
      </c>
      <c r="W1368" t="s">
        <v>2270</v>
      </c>
      <c r="X1368">
        <v>42.383046999999998</v>
      </c>
      <c r="Y1368">
        <v>-71.116180999999997</v>
      </c>
      <c r="Z1368" t="s">
        <v>2271</v>
      </c>
    </row>
    <row r="1369" spans="1:26">
      <c r="A1369">
        <v>25106</v>
      </c>
      <c r="B1369" s="1">
        <v>40505.75</v>
      </c>
      <c r="C1369" s="1">
        <f t="shared" si="264"/>
        <v>40179</v>
      </c>
      <c r="D1369" s="4">
        <f t="shared" si="265"/>
        <v>0.89444444444444449</v>
      </c>
      <c r="E1369" s="3">
        <f t="shared" si="266"/>
        <v>2010</v>
      </c>
      <c r="F1369" s="3">
        <f t="shared" si="267"/>
        <v>11</v>
      </c>
      <c r="G1369" s="3">
        <f t="shared" si="268"/>
        <v>23</v>
      </c>
      <c r="H1369" s="3">
        <f t="shared" si="269"/>
        <v>18</v>
      </c>
      <c r="I1369" s="3">
        <f t="shared" si="270"/>
        <v>0</v>
      </c>
      <c r="J1369" s="3">
        <f t="shared" si="271"/>
        <v>3</v>
      </c>
      <c r="K1369" s="3" t="str">
        <f>IF(AND(D1369&gt;='Season Lookup'!$D$15,D1369&lt;'Season Lookup'!$D$16),"Spring",IF(AND(D1369&gt;='Season Lookup'!$D$16,D1369&lt;'Season Lookup'!$D$17),"Summer",IF(AND(D1369&gt;='Season Lookup'!$D$17,D1369&lt;'Season Lookup'!$D$18),"Fall",IF(OR(D1369&gt;='Season Lookup'!$D$18,D1369&lt;'Season Lookup'!$D$15),"Winter"))))</f>
        <v>Fall</v>
      </c>
      <c r="L1369" s="3" t="str">
        <f>VLOOKUP(F1369,'Season Lookup'!$A$1:$B$13,2,0)</f>
        <v>Fall</v>
      </c>
      <c r="M1369" t="s">
        <v>73</v>
      </c>
      <c r="N1369" t="s">
        <v>13</v>
      </c>
      <c r="O1369" t="s">
        <v>13</v>
      </c>
      <c r="P1369" t="str">
        <f t="shared" si="272"/>
        <v>Yes</v>
      </c>
      <c r="Q1369" t="str">
        <f t="shared" si="273"/>
        <v>No</v>
      </c>
      <c r="R1369" t="str">
        <f t="shared" si="274"/>
        <v>No</v>
      </c>
      <c r="T1369" t="s">
        <v>14</v>
      </c>
      <c r="U1369" t="s">
        <v>185</v>
      </c>
      <c r="V1369" t="str">
        <f t="shared" si="275"/>
        <v>Intersection</v>
      </c>
      <c r="W1369" t="s">
        <v>1247</v>
      </c>
      <c r="X1369">
        <v>42.375131000000003</v>
      </c>
      <c r="Y1369">
        <v>-71.119151000000002</v>
      </c>
      <c r="Z1369" t="s">
        <v>1248</v>
      </c>
    </row>
    <row r="1370" spans="1:26">
      <c r="A1370">
        <v>25111</v>
      </c>
      <c r="B1370" s="1">
        <v>40505.625</v>
      </c>
      <c r="C1370" s="1">
        <f t="shared" si="264"/>
        <v>40179</v>
      </c>
      <c r="D1370" s="4">
        <f t="shared" si="265"/>
        <v>0.89444444444444449</v>
      </c>
      <c r="E1370" s="3">
        <f t="shared" si="266"/>
        <v>2010</v>
      </c>
      <c r="F1370" s="3">
        <f t="shared" si="267"/>
        <v>11</v>
      </c>
      <c r="G1370" s="3">
        <f t="shared" si="268"/>
        <v>23</v>
      </c>
      <c r="H1370" s="3">
        <f t="shared" si="269"/>
        <v>15</v>
      </c>
      <c r="I1370" s="3">
        <f t="shared" si="270"/>
        <v>0</v>
      </c>
      <c r="J1370" s="3">
        <f t="shared" si="271"/>
        <v>3</v>
      </c>
      <c r="K1370" s="3" t="str">
        <f>IF(AND(D1370&gt;='Season Lookup'!$D$15,D1370&lt;'Season Lookup'!$D$16),"Spring",IF(AND(D1370&gt;='Season Lookup'!$D$16,D1370&lt;'Season Lookup'!$D$17),"Summer",IF(AND(D1370&gt;='Season Lookup'!$D$17,D1370&lt;'Season Lookup'!$D$18),"Fall",IF(OR(D1370&gt;='Season Lookup'!$D$18,D1370&lt;'Season Lookup'!$D$15),"Winter"))))</f>
        <v>Fall</v>
      </c>
      <c r="L1370" s="3" t="str">
        <f>VLOOKUP(F1370,'Season Lookup'!$A$1:$B$13,2,0)</f>
        <v>Fall</v>
      </c>
      <c r="M1370" t="s">
        <v>73</v>
      </c>
      <c r="N1370" t="s">
        <v>13</v>
      </c>
      <c r="O1370" t="s">
        <v>13</v>
      </c>
      <c r="P1370" t="str">
        <f t="shared" si="272"/>
        <v>Yes</v>
      </c>
      <c r="Q1370" t="str">
        <f t="shared" si="273"/>
        <v>No</v>
      </c>
      <c r="R1370" t="str">
        <f t="shared" si="274"/>
        <v>No</v>
      </c>
      <c r="T1370" t="s">
        <v>185</v>
      </c>
      <c r="U1370" t="s">
        <v>14</v>
      </c>
      <c r="V1370" t="str">
        <f t="shared" si="275"/>
        <v>Intersection</v>
      </c>
      <c r="W1370" t="s">
        <v>1003</v>
      </c>
      <c r="X1370">
        <v>42.375487</v>
      </c>
      <c r="Y1370">
        <v>-71.119919999999993</v>
      </c>
      <c r="Z1370" t="s">
        <v>1004</v>
      </c>
    </row>
    <row r="1371" spans="1:26">
      <c r="A1371">
        <v>25112</v>
      </c>
      <c r="B1371" s="1">
        <v>40506.395833333336</v>
      </c>
      <c r="C1371" s="1">
        <f t="shared" si="264"/>
        <v>40179</v>
      </c>
      <c r="D1371" s="4">
        <f t="shared" si="265"/>
        <v>0.89722222222222225</v>
      </c>
      <c r="E1371" s="3">
        <f t="shared" si="266"/>
        <v>2010</v>
      </c>
      <c r="F1371" s="3">
        <f t="shared" si="267"/>
        <v>11</v>
      </c>
      <c r="G1371" s="3">
        <f t="shared" si="268"/>
        <v>24</v>
      </c>
      <c r="H1371" s="3">
        <f t="shared" si="269"/>
        <v>9</v>
      </c>
      <c r="I1371" s="3">
        <f t="shared" si="270"/>
        <v>30</v>
      </c>
      <c r="J1371" s="3">
        <f t="shared" si="271"/>
        <v>4</v>
      </c>
      <c r="K1371" s="3" t="str">
        <f>IF(AND(D1371&gt;='Season Lookup'!$D$15,D1371&lt;'Season Lookup'!$D$16),"Spring",IF(AND(D1371&gt;='Season Lookup'!$D$16,D1371&lt;'Season Lookup'!$D$17),"Summer",IF(AND(D1371&gt;='Season Lookup'!$D$17,D1371&lt;'Season Lookup'!$D$18),"Fall",IF(OR(D1371&gt;='Season Lookup'!$D$18,D1371&lt;'Season Lookup'!$D$15),"Winter"))))</f>
        <v>Fall</v>
      </c>
      <c r="L1371" s="3" t="str">
        <f>VLOOKUP(F1371,'Season Lookup'!$A$1:$B$13,2,0)</f>
        <v>Fall</v>
      </c>
      <c r="M1371" t="s">
        <v>82</v>
      </c>
      <c r="N1371" t="s">
        <v>35</v>
      </c>
      <c r="O1371" t="s">
        <v>13</v>
      </c>
      <c r="P1371" t="str">
        <f t="shared" si="272"/>
        <v>Yes</v>
      </c>
      <c r="Q1371" t="str">
        <f t="shared" si="273"/>
        <v>No</v>
      </c>
      <c r="R1371" t="str">
        <f t="shared" si="274"/>
        <v>No</v>
      </c>
      <c r="T1371" t="s">
        <v>1502</v>
      </c>
      <c r="U1371" t="s">
        <v>379</v>
      </c>
      <c r="V1371" t="str">
        <f t="shared" si="275"/>
        <v>Intersection</v>
      </c>
      <c r="W1371" t="s">
        <v>2272</v>
      </c>
      <c r="X1371">
        <v>42.371560000000002</v>
      </c>
      <c r="Y1371">
        <v>-71.078442999999993</v>
      </c>
      <c r="Z1371" t="s">
        <v>2273</v>
      </c>
    </row>
    <row r="1372" spans="1:26">
      <c r="A1372">
        <v>25113</v>
      </c>
      <c r="B1372" s="1">
        <v>40506.458333333336</v>
      </c>
      <c r="C1372" s="1">
        <f t="shared" si="264"/>
        <v>40179</v>
      </c>
      <c r="D1372" s="4">
        <f t="shared" si="265"/>
        <v>0.89722222222222225</v>
      </c>
      <c r="E1372" s="3">
        <f t="shared" si="266"/>
        <v>2010</v>
      </c>
      <c r="F1372" s="3">
        <f t="shared" si="267"/>
        <v>11</v>
      </c>
      <c r="G1372" s="3">
        <f t="shared" si="268"/>
        <v>24</v>
      </c>
      <c r="H1372" s="3">
        <f t="shared" si="269"/>
        <v>11</v>
      </c>
      <c r="I1372" s="3">
        <f t="shared" si="270"/>
        <v>0</v>
      </c>
      <c r="J1372" s="3">
        <f t="shared" si="271"/>
        <v>4</v>
      </c>
      <c r="K1372" s="3" t="str">
        <f>IF(AND(D1372&gt;='Season Lookup'!$D$15,D1372&lt;'Season Lookup'!$D$16),"Spring",IF(AND(D1372&gt;='Season Lookup'!$D$16,D1372&lt;'Season Lookup'!$D$17),"Summer",IF(AND(D1372&gt;='Season Lookup'!$D$17,D1372&lt;'Season Lookup'!$D$18),"Fall",IF(OR(D1372&gt;='Season Lookup'!$D$18,D1372&lt;'Season Lookup'!$D$15),"Winter"))))</f>
        <v>Fall</v>
      </c>
      <c r="L1372" s="3" t="str">
        <f>VLOOKUP(F1372,'Season Lookup'!$A$1:$B$13,2,0)</f>
        <v>Fall</v>
      </c>
      <c r="M1372" t="s">
        <v>82</v>
      </c>
      <c r="N1372" t="s">
        <v>13</v>
      </c>
      <c r="O1372" t="s">
        <v>23</v>
      </c>
      <c r="P1372" t="str">
        <f t="shared" si="272"/>
        <v>Yes</v>
      </c>
      <c r="Q1372" t="str">
        <f t="shared" si="273"/>
        <v>No</v>
      </c>
      <c r="R1372" t="str">
        <f t="shared" si="274"/>
        <v>No</v>
      </c>
      <c r="S1372">
        <v>200</v>
      </c>
      <c r="T1372" t="s">
        <v>170</v>
      </c>
      <c r="V1372" t="str">
        <f t="shared" si="275"/>
        <v>Non Intersection</v>
      </c>
      <c r="W1372" t="s">
        <v>2274</v>
      </c>
      <c r="X1372">
        <v>42.389764</v>
      </c>
      <c r="Y1372">
        <v>-71.142318000000003</v>
      </c>
      <c r="Z1372" t="s">
        <v>2275</v>
      </c>
    </row>
    <row r="1373" spans="1:26">
      <c r="A1373">
        <v>25114</v>
      </c>
      <c r="B1373" s="1">
        <v>40506.534710648149</v>
      </c>
      <c r="C1373" s="1">
        <f t="shared" si="264"/>
        <v>40179</v>
      </c>
      <c r="D1373" s="4">
        <f t="shared" si="265"/>
        <v>0.89722222222222225</v>
      </c>
      <c r="E1373" s="3">
        <f t="shared" si="266"/>
        <v>2010</v>
      </c>
      <c r="F1373" s="3">
        <f t="shared" si="267"/>
        <v>11</v>
      </c>
      <c r="G1373" s="3">
        <f t="shared" si="268"/>
        <v>24</v>
      </c>
      <c r="H1373" s="3">
        <f t="shared" si="269"/>
        <v>12</v>
      </c>
      <c r="I1373" s="3">
        <f t="shared" si="270"/>
        <v>49</v>
      </c>
      <c r="J1373" s="3">
        <f t="shared" si="271"/>
        <v>4</v>
      </c>
      <c r="K1373" s="3" t="str">
        <f>IF(AND(D1373&gt;='Season Lookup'!$D$15,D1373&lt;'Season Lookup'!$D$16),"Spring",IF(AND(D1373&gt;='Season Lookup'!$D$16,D1373&lt;'Season Lookup'!$D$17),"Summer",IF(AND(D1373&gt;='Season Lookup'!$D$17,D1373&lt;'Season Lookup'!$D$18),"Fall",IF(OR(D1373&gt;='Season Lookup'!$D$18,D1373&lt;'Season Lookup'!$D$15),"Winter"))))</f>
        <v>Fall</v>
      </c>
      <c r="L1373" s="3" t="str">
        <f>VLOOKUP(F1373,'Season Lookup'!$A$1:$B$13,2,0)</f>
        <v>Fall</v>
      </c>
      <c r="M1373" t="s">
        <v>82</v>
      </c>
      <c r="N1373" t="s">
        <v>13</v>
      </c>
      <c r="O1373" t="s">
        <v>132</v>
      </c>
      <c r="P1373" t="str">
        <f t="shared" si="272"/>
        <v>Yes</v>
      </c>
      <c r="Q1373" t="str">
        <f t="shared" si="273"/>
        <v>Yes</v>
      </c>
      <c r="R1373" t="str">
        <f t="shared" si="274"/>
        <v>No</v>
      </c>
      <c r="S1373">
        <v>267</v>
      </c>
      <c r="T1373" t="s">
        <v>70</v>
      </c>
      <c r="U1373" t="s">
        <v>42</v>
      </c>
      <c r="V1373" t="str">
        <f t="shared" si="275"/>
        <v>Non Intersection</v>
      </c>
      <c r="W1373" t="s">
        <v>2276</v>
      </c>
      <c r="X1373">
        <v>42.358168999999997</v>
      </c>
      <c r="Y1373">
        <v>-71.109829000000005</v>
      </c>
      <c r="Z1373" t="s">
        <v>2277</v>
      </c>
    </row>
    <row r="1374" spans="1:26">
      <c r="A1374">
        <v>25115</v>
      </c>
      <c r="B1374" s="1">
        <v>40506.539571759262</v>
      </c>
      <c r="C1374" s="1">
        <f t="shared" si="264"/>
        <v>40179</v>
      </c>
      <c r="D1374" s="4">
        <f t="shared" si="265"/>
        <v>0.89722222222222225</v>
      </c>
      <c r="E1374" s="3">
        <f t="shared" si="266"/>
        <v>2010</v>
      </c>
      <c r="F1374" s="3">
        <f t="shared" si="267"/>
        <v>11</v>
      </c>
      <c r="G1374" s="3">
        <f t="shared" si="268"/>
        <v>24</v>
      </c>
      <c r="H1374" s="3">
        <f t="shared" si="269"/>
        <v>12</v>
      </c>
      <c r="I1374" s="3">
        <f t="shared" si="270"/>
        <v>56</v>
      </c>
      <c r="J1374" s="3">
        <f t="shared" si="271"/>
        <v>4</v>
      </c>
      <c r="K1374" s="3" t="str">
        <f>IF(AND(D1374&gt;='Season Lookup'!$D$15,D1374&lt;'Season Lookup'!$D$16),"Spring",IF(AND(D1374&gt;='Season Lookup'!$D$16,D1374&lt;'Season Lookup'!$D$17),"Summer",IF(AND(D1374&gt;='Season Lookup'!$D$17,D1374&lt;'Season Lookup'!$D$18),"Fall",IF(OR(D1374&gt;='Season Lookup'!$D$18,D1374&lt;'Season Lookup'!$D$15),"Winter"))))</f>
        <v>Fall</v>
      </c>
      <c r="L1374" s="3" t="str">
        <f>VLOOKUP(F1374,'Season Lookup'!$A$1:$B$13,2,0)</f>
        <v>Fall</v>
      </c>
      <c r="M1374" t="s">
        <v>82</v>
      </c>
      <c r="N1374" t="s">
        <v>18</v>
      </c>
      <c r="O1374" t="s">
        <v>132</v>
      </c>
      <c r="P1374" t="str">
        <f t="shared" si="272"/>
        <v>Yes</v>
      </c>
      <c r="Q1374" t="str">
        <f t="shared" si="273"/>
        <v>Yes</v>
      </c>
      <c r="R1374" t="str">
        <f t="shared" si="274"/>
        <v>No</v>
      </c>
      <c r="T1374" t="s">
        <v>326</v>
      </c>
      <c r="U1374" t="s">
        <v>325</v>
      </c>
      <c r="V1374" t="str">
        <f t="shared" si="275"/>
        <v>Intersection</v>
      </c>
      <c r="W1374" t="s">
        <v>1420</v>
      </c>
      <c r="X1374">
        <v>42.371416000000004</v>
      </c>
      <c r="Y1374">
        <v>-71.121105</v>
      </c>
      <c r="Z1374" t="s">
        <v>328</v>
      </c>
    </row>
    <row r="1375" spans="1:26">
      <c r="A1375">
        <v>25232</v>
      </c>
      <c r="B1375" s="1">
        <v>40506.591666666667</v>
      </c>
      <c r="C1375" s="1">
        <f t="shared" si="264"/>
        <v>40179</v>
      </c>
      <c r="D1375" s="4">
        <f t="shared" si="265"/>
        <v>0.89722222222222225</v>
      </c>
      <c r="E1375" s="3">
        <f t="shared" si="266"/>
        <v>2010</v>
      </c>
      <c r="F1375" s="3">
        <f t="shared" si="267"/>
        <v>11</v>
      </c>
      <c r="G1375" s="3">
        <f t="shared" si="268"/>
        <v>24</v>
      </c>
      <c r="H1375" s="3">
        <f t="shared" si="269"/>
        <v>14</v>
      </c>
      <c r="I1375" s="3">
        <f t="shared" si="270"/>
        <v>12</v>
      </c>
      <c r="J1375" s="3">
        <f t="shared" si="271"/>
        <v>4</v>
      </c>
      <c r="K1375" s="3" t="str">
        <f>IF(AND(D1375&gt;='Season Lookup'!$D$15,D1375&lt;'Season Lookup'!$D$16),"Spring",IF(AND(D1375&gt;='Season Lookup'!$D$16,D1375&lt;'Season Lookup'!$D$17),"Summer",IF(AND(D1375&gt;='Season Lookup'!$D$17,D1375&lt;'Season Lookup'!$D$18),"Fall",IF(OR(D1375&gt;='Season Lookup'!$D$18,D1375&lt;'Season Lookup'!$D$15),"Winter"))))</f>
        <v>Fall</v>
      </c>
      <c r="L1375" s="3" t="str">
        <f>VLOOKUP(F1375,'Season Lookup'!$A$1:$B$13,2,0)</f>
        <v>Fall</v>
      </c>
      <c r="N1375" t="s">
        <v>13</v>
      </c>
      <c r="O1375" t="s">
        <v>36</v>
      </c>
      <c r="P1375" t="str">
        <f t="shared" si="272"/>
        <v>Yes</v>
      </c>
      <c r="Q1375" t="str">
        <f t="shared" si="273"/>
        <v>No</v>
      </c>
      <c r="R1375" t="str">
        <f t="shared" si="274"/>
        <v>No</v>
      </c>
      <c r="S1375">
        <v>75</v>
      </c>
      <c r="T1375" t="s">
        <v>665</v>
      </c>
      <c r="V1375" t="str">
        <f t="shared" si="275"/>
        <v>Non Intersection</v>
      </c>
      <c r="W1375" t="s">
        <v>2279</v>
      </c>
      <c r="X1375">
        <v>42.388930999999999</v>
      </c>
      <c r="Y1375">
        <v>-71.140158</v>
      </c>
      <c r="Z1375" t="s">
        <v>2280</v>
      </c>
    </row>
    <row r="1376" spans="1:26">
      <c r="A1376">
        <v>25116</v>
      </c>
      <c r="B1376" s="1">
        <v>40507.89166666667</v>
      </c>
      <c r="C1376" s="1">
        <f t="shared" si="264"/>
        <v>40179</v>
      </c>
      <c r="D1376" s="4">
        <f t="shared" si="265"/>
        <v>0.9</v>
      </c>
      <c r="E1376" s="3">
        <f t="shared" si="266"/>
        <v>2010</v>
      </c>
      <c r="F1376" s="3">
        <f t="shared" si="267"/>
        <v>11</v>
      </c>
      <c r="G1376" s="3">
        <f t="shared" si="268"/>
        <v>25</v>
      </c>
      <c r="H1376" s="3">
        <f t="shared" si="269"/>
        <v>21</v>
      </c>
      <c r="I1376" s="3">
        <f t="shared" si="270"/>
        <v>24</v>
      </c>
      <c r="J1376" s="3">
        <f t="shared" si="271"/>
        <v>5</v>
      </c>
      <c r="K1376" s="3" t="str">
        <f>IF(AND(D1376&gt;='Season Lookup'!$D$15,D1376&lt;'Season Lookup'!$D$16),"Spring",IF(AND(D1376&gt;='Season Lookup'!$D$16,D1376&lt;'Season Lookup'!$D$17),"Summer",IF(AND(D1376&gt;='Season Lookup'!$D$17,D1376&lt;'Season Lookup'!$D$18),"Fall",IF(OR(D1376&gt;='Season Lookup'!$D$18,D1376&lt;'Season Lookup'!$D$15),"Winter"))))</f>
        <v>Fall</v>
      </c>
      <c r="L1376" s="3" t="str">
        <f>VLOOKUP(F1376,'Season Lookup'!$A$1:$B$13,2,0)</f>
        <v>Fall</v>
      </c>
      <c r="M1376" t="s">
        <v>78</v>
      </c>
      <c r="N1376" t="s">
        <v>13</v>
      </c>
      <c r="O1376" t="s">
        <v>36</v>
      </c>
      <c r="P1376" t="str">
        <f t="shared" si="272"/>
        <v>Yes</v>
      </c>
      <c r="Q1376" t="str">
        <f t="shared" si="273"/>
        <v>No</v>
      </c>
      <c r="R1376" t="str">
        <f t="shared" si="274"/>
        <v>No</v>
      </c>
      <c r="S1376">
        <v>101</v>
      </c>
      <c r="T1376" t="s">
        <v>1024</v>
      </c>
      <c r="V1376" t="str">
        <f t="shared" si="275"/>
        <v>Non Intersection</v>
      </c>
      <c r="W1376" t="s">
        <v>2281</v>
      </c>
      <c r="X1376">
        <v>42.367252999999998</v>
      </c>
      <c r="Y1376">
        <v>-71.112543000000002</v>
      </c>
      <c r="Z1376" t="s">
        <v>2282</v>
      </c>
    </row>
    <row r="1377" spans="1:26">
      <c r="A1377">
        <v>25117</v>
      </c>
      <c r="B1377" s="1">
        <v>40508.958333333336</v>
      </c>
      <c r="C1377" s="1">
        <f t="shared" si="264"/>
        <v>40179</v>
      </c>
      <c r="D1377" s="4">
        <f t="shared" si="265"/>
        <v>0.90277777777777779</v>
      </c>
      <c r="E1377" s="3">
        <f t="shared" si="266"/>
        <v>2010</v>
      </c>
      <c r="F1377" s="3">
        <f t="shared" si="267"/>
        <v>11</v>
      </c>
      <c r="G1377" s="3">
        <f t="shared" si="268"/>
        <v>26</v>
      </c>
      <c r="H1377" s="3">
        <f t="shared" si="269"/>
        <v>23</v>
      </c>
      <c r="I1377" s="3">
        <f t="shared" si="270"/>
        <v>0</v>
      </c>
      <c r="J1377" s="3">
        <f t="shared" si="271"/>
        <v>6</v>
      </c>
      <c r="K1377" s="3" t="str">
        <f>IF(AND(D1377&gt;='Season Lookup'!$D$15,D1377&lt;'Season Lookup'!$D$16),"Spring",IF(AND(D1377&gt;='Season Lookup'!$D$16,D1377&lt;'Season Lookup'!$D$17),"Summer",IF(AND(D1377&gt;='Season Lookup'!$D$17,D1377&lt;'Season Lookup'!$D$18),"Fall",IF(OR(D1377&gt;='Season Lookup'!$D$18,D1377&lt;'Season Lookup'!$D$15),"Winter"))))</f>
        <v>Fall</v>
      </c>
      <c r="L1377" s="3" t="str">
        <f>VLOOKUP(F1377,'Season Lookup'!$A$1:$B$13,2,0)</f>
        <v>Fall</v>
      </c>
      <c r="M1377" t="s">
        <v>12</v>
      </c>
      <c r="N1377" t="s">
        <v>13</v>
      </c>
      <c r="O1377" t="s">
        <v>23</v>
      </c>
      <c r="P1377" t="str">
        <f t="shared" si="272"/>
        <v>Yes</v>
      </c>
      <c r="Q1377" t="str">
        <f t="shared" si="273"/>
        <v>No</v>
      </c>
      <c r="R1377" t="str">
        <f t="shared" si="274"/>
        <v>No</v>
      </c>
      <c r="T1377" t="s">
        <v>667</v>
      </c>
      <c r="U1377" t="s">
        <v>19</v>
      </c>
      <c r="V1377" t="str">
        <f t="shared" si="275"/>
        <v>Intersection</v>
      </c>
      <c r="W1377" t="s">
        <v>2283</v>
      </c>
      <c r="X1377">
        <v>42.373249999999999</v>
      </c>
      <c r="Y1377">
        <v>-71.097130000000007</v>
      </c>
      <c r="Z1377" t="s">
        <v>2284</v>
      </c>
    </row>
    <row r="1378" spans="1:26">
      <c r="A1378">
        <v>25233</v>
      </c>
      <c r="B1378" s="1">
        <v>40508.459710648145</v>
      </c>
      <c r="C1378" s="1">
        <f t="shared" si="264"/>
        <v>40179</v>
      </c>
      <c r="D1378" s="4">
        <f t="shared" si="265"/>
        <v>0.90277777777777779</v>
      </c>
      <c r="E1378" s="3">
        <f t="shared" si="266"/>
        <v>2010</v>
      </c>
      <c r="F1378" s="3">
        <f t="shared" si="267"/>
        <v>11</v>
      </c>
      <c r="G1378" s="3">
        <f t="shared" si="268"/>
        <v>26</v>
      </c>
      <c r="H1378" s="3">
        <f t="shared" si="269"/>
        <v>11</v>
      </c>
      <c r="I1378" s="3">
        <f t="shared" si="270"/>
        <v>1</v>
      </c>
      <c r="J1378" s="3">
        <f t="shared" si="271"/>
        <v>6</v>
      </c>
      <c r="K1378" s="3" t="str">
        <f>IF(AND(D1378&gt;='Season Lookup'!$D$15,D1378&lt;'Season Lookup'!$D$16),"Spring",IF(AND(D1378&gt;='Season Lookup'!$D$16,D1378&lt;'Season Lookup'!$D$17),"Summer",IF(AND(D1378&gt;='Season Lookup'!$D$17,D1378&lt;'Season Lookup'!$D$18),"Fall",IF(OR(D1378&gt;='Season Lookup'!$D$18,D1378&lt;'Season Lookup'!$D$15),"Winter"))))</f>
        <v>Fall</v>
      </c>
      <c r="L1378" s="3" t="str">
        <f>VLOOKUP(F1378,'Season Lookup'!$A$1:$B$13,2,0)</f>
        <v>Fall</v>
      </c>
      <c r="N1378" t="s">
        <v>13</v>
      </c>
      <c r="O1378" t="s">
        <v>13</v>
      </c>
      <c r="P1378" t="str">
        <f t="shared" si="272"/>
        <v>Yes</v>
      </c>
      <c r="Q1378" t="str">
        <f t="shared" si="273"/>
        <v>No</v>
      </c>
      <c r="R1378" t="str">
        <f t="shared" si="274"/>
        <v>No</v>
      </c>
      <c r="S1378">
        <v>15</v>
      </c>
      <c r="T1378" t="s">
        <v>2285</v>
      </c>
      <c r="V1378" t="str">
        <f t="shared" si="275"/>
        <v>Non Intersection</v>
      </c>
      <c r="W1378" t="s">
        <v>2286</v>
      </c>
      <c r="X1378">
        <v>42.375562000000002</v>
      </c>
      <c r="Y1378">
        <v>-71.148004</v>
      </c>
      <c r="Z1378" t="s">
        <v>2287</v>
      </c>
    </row>
    <row r="1379" spans="1:26">
      <c r="A1379">
        <v>25118</v>
      </c>
      <c r="B1379" s="1">
        <v>40509.333333333336</v>
      </c>
      <c r="C1379" s="1">
        <f t="shared" si="264"/>
        <v>40179</v>
      </c>
      <c r="D1379" s="4">
        <f t="shared" si="265"/>
        <v>0.90555555555555556</v>
      </c>
      <c r="E1379" s="3">
        <f t="shared" si="266"/>
        <v>2010</v>
      </c>
      <c r="F1379" s="3">
        <f t="shared" si="267"/>
        <v>11</v>
      </c>
      <c r="G1379" s="3">
        <f t="shared" si="268"/>
        <v>27</v>
      </c>
      <c r="H1379" s="3">
        <f t="shared" si="269"/>
        <v>8</v>
      </c>
      <c r="I1379" s="3">
        <f t="shared" si="270"/>
        <v>0</v>
      </c>
      <c r="J1379" s="3">
        <f t="shared" si="271"/>
        <v>7</v>
      </c>
      <c r="K1379" s="3" t="str">
        <f>IF(AND(D1379&gt;='Season Lookup'!$D$15,D1379&lt;'Season Lookup'!$D$16),"Spring",IF(AND(D1379&gt;='Season Lookup'!$D$16,D1379&lt;'Season Lookup'!$D$17),"Summer",IF(AND(D1379&gt;='Season Lookup'!$D$17,D1379&lt;'Season Lookup'!$D$18),"Fall",IF(OR(D1379&gt;='Season Lookup'!$D$18,D1379&lt;'Season Lookup'!$D$15),"Winter"))))</f>
        <v>Fall</v>
      </c>
      <c r="L1379" s="3" t="str">
        <f>VLOOKUP(F1379,'Season Lookup'!$A$1:$B$13,2,0)</f>
        <v>Fall</v>
      </c>
      <c r="M1379" t="s">
        <v>31</v>
      </c>
      <c r="N1379" t="s">
        <v>13</v>
      </c>
      <c r="O1379" t="s">
        <v>13</v>
      </c>
      <c r="P1379" t="str">
        <f t="shared" si="272"/>
        <v>Yes</v>
      </c>
      <c r="Q1379" t="str">
        <f t="shared" si="273"/>
        <v>No</v>
      </c>
      <c r="R1379" t="str">
        <f t="shared" si="274"/>
        <v>No</v>
      </c>
      <c r="S1379">
        <v>12</v>
      </c>
      <c r="T1379" t="s">
        <v>2130</v>
      </c>
      <c r="V1379" t="str">
        <f t="shared" si="275"/>
        <v>Non Intersection</v>
      </c>
      <c r="W1379" t="s">
        <v>2288</v>
      </c>
      <c r="X1379">
        <v>42.367038999999998</v>
      </c>
      <c r="Y1379">
        <v>-71.096755000000002</v>
      </c>
      <c r="Z1379" t="s">
        <v>2289</v>
      </c>
    </row>
    <row r="1380" spans="1:26">
      <c r="A1380">
        <v>25119</v>
      </c>
      <c r="B1380" s="1">
        <v>40509.805543981478</v>
      </c>
      <c r="C1380" s="1">
        <f t="shared" si="264"/>
        <v>40179</v>
      </c>
      <c r="D1380" s="4">
        <f t="shared" si="265"/>
        <v>0.90555555555555556</v>
      </c>
      <c r="E1380" s="3">
        <f t="shared" si="266"/>
        <v>2010</v>
      </c>
      <c r="F1380" s="3">
        <f t="shared" si="267"/>
        <v>11</v>
      </c>
      <c r="G1380" s="3">
        <f t="shared" si="268"/>
        <v>27</v>
      </c>
      <c r="H1380" s="3">
        <f t="shared" si="269"/>
        <v>19</v>
      </c>
      <c r="I1380" s="3">
        <f t="shared" si="270"/>
        <v>19</v>
      </c>
      <c r="J1380" s="3">
        <f t="shared" si="271"/>
        <v>7</v>
      </c>
      <c r="K1380" s="3" t="str">
        <f>IF(AND(D1380&gt;='Season Lookup'!$D$15,D1380&lt;'Season Lookup'!$D$16),"Spring",IF(AND(D1380&gt;='Season Lookup'!$D$16,D1380&lt;'Season Lookup'!$D$17),"Summer",IF(AND(D1380&gt;='Season Lookup'!$D$17,D1380&lt;'Season Lookup'!$D$18),"Fall",IF(OR(D1380&gt;='Season Lookup'!$D$18,D1380&lt;'Season Lookup'!$D$15),"Winter"))))</f>
        <v>Fall</v>
      </c>
      <c r="L1380" s="3" t="str">
        <f>VLOOKUP(F1380,'Season Lookup'!$A$1:$B$13,2,0)</f>
        <v>Fall</v>
      </c>
      <c r="M1380" t="s">
        <v>31</v>
      </c>
      <c r="N1380" t="s">
        <v>13</v>
      </c>
      <c r="O1380" t="s">
        <v>13</v>
      </c>
      <c r="P1380" t="str">
        <f t="shared" si="272"/>
        <v>Yes</v>
      </c>
      <c r="Q1380" t="str">
        <f t="shared" si="273"/>
        <v>No</v>
      </c>
      <c r="R1380" t="str">
        <f t="shared" si="274"/>
        <v>No</v>
      </c>
      <c r="T1380" t="s">
        <v>453</v>
      </c>
      <c r="U1380" t="s">
        <v>203</v>
      </c>
      <c r="V1380" t="str">
        <f t="shared" si="275"/>
        <v>Intersection</v>
      </c>
      <c r="W1380" t="s">
        <v>2290</v>
      </c>
      <c r="X1380">
        <v>42.354221000000003</v>
      </c>
      <c r="Y1380">
        <v>-71.110797000000005</v>
      </c>
      <c r="Z1380" t="s">
        <v>2291</v>
      </c>
    </row>
    <row r="1381" spans="1:26">
      <c r="A1381">
        <v>25133</v>
      </c>
      <c r="B1381" s="1">
        <v>40509.54859953704</v>
      </c>
      <c r="C1381" s="1">
        <f t="shared" si="264"/>
        <v>40179</v>
      </c>
      <c r="D1381" s="4">
        <f t="shared" si="265"/>
        <v>0.90555555555555556</v>
      </c>
      <c r="E1381" s="3">
        <f t="shared" si="266"/>
        <v>2010</v>
      </c>
      <c r="F1381" s="3">
        <f t="shared" si="267"/>
        <v>11</v>
      </c>
      <c r="G1381" s="3">
        <f t="shared" si="268"/>
        <v>27</v>
      </c>
      <c r="H1381" s="3">
        <f t="shared" si="269"/>
        <v>13</v>
      </c>
      <c r="I1381" s="3">
        <f t="shared" si="270"/>
        <v>9</v>
      </c>
      <c r="J1381" s="3">
        <f t="shared" si="271"/>
        <v>7</v>
      </c>
      <c r="K1381" s="3" t="str">
        <f>IF(AND(D1381&gt;='Season Lookup'!$D$15,D1381&lt;'Season Lookup'!$D$16),"Spring",IF(AND(D1381&gt;='Season Lookup'!$D$16,D1381&lt;'Season Lookup'!$D$17),"Summer",IF(AND(D1381&gt;='Season Lookup'!$D$17,D1381&lt;'Season Lookup'!$D$18),"Fall",IF(OR(D1381&gt;='Season Lookup'!$D$18,D1381&lt;'Season Lookup'!$D$15),"Winter"))))</f>
        <v>Fall</v>
      </c>
      <c r="L1381" s="3" t="str">
        <f>VLOOKUP(F1381,'Season Lookup'!$A$1:$B$13,2,0)</f>
        <v>Fall</v>
      </c>
      <c r="M1381" t="s">
        <v>31</v>
      </c>
      <c r="N1381" t="s">
        <v>13</v>
      </c>
      <c r="O1381" t="s">
        <v>23</v>
      </c>
      <c r="P1381" t="str">
        <f t="shared" si="272"/>
        <v>Yes</v>
      </c>
      <c r="Q1381" t="str">
        <f t="shared" si="273"/>
        <v>No</v>
      </c>
      <c r="R1381" t="str">
        <f t="shared" si="274"/>
        <v>No</v>
      </c>
      <c r="S1381">
        <v>552</v>
      </c>
      <c r="T1381" t="s">
        <v>14</v>
      </c>
      <c r="V1381" t="str">
        <f t="shared" si="275"/>
        <v>Non Intersection</v>
      </c>
      <c r="W1381" t="s">
        <v>2292</v>
      </c>
      <c r="X1381">
        <v>42.364455999999997</v>
      </c>
      <c r="Y1381">
        <v>-71.102436999999995</v>
      </c>
      <c r="Z1381" t="s">
        <v>2293</v>
      </c>
    </row>
    <row r="1382" spans="1:26">
      <c r="A1382">
        <v>25121</v>
      </c>
      <c r="B1382" s="1">
        <v>40511.40625</v>
      </c>
      <c r="C1382" s="1">
        <f t="shared" si="264"/>
        <v>40179</v>
      </c>
      <c r="D1382" s="4">
        <f t="shared" si="265"/>
        <v>0.91111111111111109</v>
      </c>
      <c r="E1382" s="3">
        <f t="shared" si="266"/>
        <v>2010</v>
      </c>
      <c r="F1382" s="3">
        <f t="shared" si="267"/>
        <v>11</v>
      </c>
      <c r="G1382" s="3">
        <f t="shared" si="268"/>
        <v>29</v>
      </c>
      <c r="H1382" s="3">
        <f t="shared" si="269"/>
        <v>9</v>
      </c>
      <c r="I1382" s="3">
        <f t="shared" si="270"/>
        <v>45</v>
      </c>
      <c r="J1382" s="3">
        <f t="shared" si="271"/>
        <v>2</v>
      </c>
      <c r="K1382" s="3" t="str">
        <f>IF(AND(D1382&gt;='Season Lookup'!$D$15,D1382&lt;'Season Lookup'!$D$16),"Spring",IF(AND(D1382&gt;='Season Lookup'!$D$16,D1382&lt;'Season Lookup'!$D$17),"Summer",IF(AND(D1382&gt;='Season Lookup'!$D$17,D1382&lt;'Season Lookup'!$D$18),"Fall",IF(OR(D1382&gt;='Season Lookup'!$D$18,D1382&lt;'Season Lookup'!$D$15),"Winter"))))</f>
        <v>Fall</v>
      </c>
      <c r="L1382" s="3" t="str">
        <f>VLOOKUP(F1382,'Season Lookup'!$A$1:$B$13,2,0)</f>
        <v>Fall</v>
      </c>
      <c r="M1382" t="s">
        <v>56</v>
      </c>
      <c r="N1382" t="s">
        <v>13</v>
      </c>
      <c r="O1382" t="s">
        <v>13</v>
      </c>
      <c r="P1382" t="str">
        <f t="shared" si="272"/>
        <v>Yes</v>
      </c>
      <c r="Q1382" t="str">
        <f t="shared" si="273"/>
        <v>No</v>
      </c>
      <c r="R1382" t="str">
        <f t="shared" si="274"/>
        <v>No</v>
      </c>
      <c r="T1382" t="s">
        <v>27</v>
      </c>
      <c r="U1382" t="s">
        <v>42</v>
      </c>
      <c r="V1382" t="str">
        <f t="shared" si="275"/>
        <v>Intersection</v>
      </c>
      <c r="W1382" t="s">
        <v>1022</v>
      </c>
      <c r="X1382">
        <v>42.364483999999997</v>
      </c>
      <c r="Y1382">
        <v>-71.113893000000004</v>
      </c>
      <c r="Z1382" t="s">
        <v>1023</v>
      </c>
    </row>
    <row r="1383" spans="1:26">
      <c r="A1383">
        <v>25122</v>
      </c>
      <c r="B1383" s="1">
        <v>40511.552083333336</v>
      </c>
      <c r="C1383" s="1">
        <f t="shared" si="264"/>
        <v>40179</v>
      </c>
      <c r="D1383" s="4">
        <f t="shared" si="265"/>
        <v>0.91111111111111109</v>
      </c>
      <c r="E1383" s="3">
        <f t="shared" si="266"/>
        <v>2010</v>
      </c>
      <c r="F1383" s="3">
        <f t="shared" si="267"/>
        <v>11</v>
      </c>
      <c r="G1383" s="3">
        <f t="shared" si="268"/>
        <v>29</v>
      </c>
      <c r="H1383" s="3">
        <f t="shared" si="269"/>
        <v>13</v>
      </c>
      <c r="I1383" s="3">
        <f t="shared" si="270"/>
        <v>15</v>
      </c>
      <c r="J1383" s="3">
        <f t="shared" si="271"/>
        <v>2</v>
      </c>
      <c r="K1383" s="3" t="str">
        <f>IF(AND(D1383&gt;='Season Lookup'!$D$15,D1383&lt;'Season Lookup'!$D$16),"Spring",IF(AND(D1383&gt;='Season Lookup'!$D$16,D1383&lt;'Season Lookup'!$D$17),"Summer",IF(AND(D1383&gt;='Season Lookup'!$D$17,D1383&lt;'Season Lookup'!$D$18),"Fall",IF(OR(D1383&gt;='Season Lookup'!$D$18,D1383&lt;'Season Lookup'!$D$15),"Winter"))))</f>
        <v>Fall</v>
      </c>
      <c r="L1383" s="3" t="str">
        <f>VLOOKUP(F1383,'Season Lookup'!$A$1:$B$13,2,0)</f>
        <v>Fall</v>
      </c>
      <c r="M1383" t="s">
        <v>56</v>
      </c>
      <c r="N1383" t="s">
        <v>13</v>
      </c>
      <c r="O1383" t="s">
        <v>23</v>
      </c>
      <c r="P1383" t="str">
        <f t="shared" si="272"/>
        <v>Yes</v>
      </c>
      <c r="Q1383" t="str">
        <f t="shared" si="273"/>
        <v>No</v>
      </c>
      <c r="R1383" t="str">
        <f t="shared" si="274"/>
        <v>No</v>
      </c>
      <c r="S1383">
        <v>155</v>
      </c>
      <c r="T1383" t="s">
        <v>379</v>
      </c>
      <c r="U1383" t="s">
        <v>556</v>
      </c>
      <c r="V1383" t="str">
        <f t="shared" si="275"/>
        <v>Non Intersection</v>
      </c>
      <c r="W1383" t="s">
        <v>2294</v>
      </c>
      <c r="X1383">
        <v>42.367064999999997</v>
      </c>
      <c r="Y1383">
        <v>-71.079566</v>
      </c>
      <c r="Z1383" t="s">
        <v>2295</v>
      </c>
    </row>
    <row r="1384" spans="1:26">
      <c r="A1384">
        <v>25123</v>
      </c>
      <c r="B1384" s="1">
        <v>40511.675000000003</v>
      </c>
      <c r="C1384" s="1">
        <f t="shared" si="264"/>
        <v>40179</v>
      </c>
      <c r="D1384" s="4">
        <f t="shared" si="265"/>
        <v>0.91111111111111109</v>
      </c>
      <c r="E1384" s="3">
        <f t="shared" si="266"/>
        <v>2010</v>
      </c>
      <c r="F1384" s="3">
        <f t="shared" si="267"/>
        <v>11</v>
      </c>
      <c r="G1384" s="3">
        <f t="shared" si="268"/>
        <v>29</v>
      </c>
      <c r="H1384" s="3">
        <f t="shared" si="269"/>
        <v>16</v>
      </c>
      <c r="I1384" s="3">
        <f t="shared" si="270"/>
        <v>12</v>
      </c>
      <c r="J1384" s="3">
        <f t="shared" si="271"/>
        <v>2</v>
      </c>
      <c r="K1384" s="3" t="str">
        <f>IF(AND(D1384&gt;='Season Lookup'!$D$15,D1384&lt;'Season Lookup'!$D$16),"Spring",IF(AND(D1384&gt;='Season Lookup'!$D$16,D1384&lt;'Season Lookup'!$D$17),"Summer",IF(AND(D1384&gt;='Season Lookup'!$D$17,D1384&lt;'Season Lookup'!$D$18),"Fall",IF(OR(D1384&gt;='Season Lookup'!$D$18,D1384&lt;'Season Lookup'!$D$15),"Winter"))))</f>
        <v>Fall</v>
      </c>
      <c r="L1384" s="3" t="str">
        <f>VLOOKUP(F1384,'Season Lookup'!$A$1:$B$13,2,0)</f>
        <v>Fall</v>
      </c>
      <c r="M1384" t="s">
        <v>56</v>
      </c>
      <c r="N1384" t="s">
        <v>13</v>
      </c>
      <c r="O1384" t="s">
        <v>13</v>
      </c>
      <c r="P1384" t="str">
        <f t="shared" si="272"/>
        <v>Yes</v>
      </c>
      <c r="Q1384" t="str">
        <f t="shared" si="273"/>
        <v>No</v>
      </c>
      <c r="R1384" t="str">
        <f t="shared" si="274"/>
        <v>No</v>
      </c>
      <c r="S1384">
        <v>340</v>
      </c>
      <c r="T1384" t="s">
        <v>42</v>
      </c>
      <c r="V1384" t="str">
        <f t="shared" si="275"/>
        <v>Non Intersection</v>
      </c>
      <c r="W1384" t="s">
        <v>1187</v>
      </c>
      <c r="X1384">
        <v>42.361553999999998</v>
      </c>
      <c r="Y1384">
        <v>-71.113335000000006</v>
      </c>
      <c r="Z1384" t="s">
        <v>1188</v>
      </c>
    </row>
    <row r="1385" spans="1:26">
      <c r="A1385">
        <v>25124</v>
      </c>
      <c r="B1385" s="1">
        <v>40511.680543981478</v>
      </c>
      <c r="C1385" s="1">
        <f t="shared" si="264"/>
        <v>40179</v>
      </c>
      <c r="D1385" s="4">
        <f t="shared" si="265"/>
        <v>0.91111111111111109</v>
      </c>
      <c r="E1385" s="3">
        <f t="shared" si="266"/>
        <v>2010</v>
      </c>
      <c r="F1385" s="3">
        <f t="shared" si="267"/>
        <v>11</v>
      </c>
      <c r="G1385" s="3">
        <f t="shared" si="268"/>
        <v>29</v>
      </c>
      <c r="H1385" s="3">
        <f t="shared" si="269"/>
        <v>16</v>
      </c>
      <c r="I1385" s="3">
        <f t="shared" si="270"/>
        <v>19</v>
      </c>
      <c r="J1385" s="3">
        <f t="shared" si="271"/>
        <v>2</v>
      </c>
      <c r="K1385" s="3" t="str">
        <f>IF(AND(D1385&gt;='Season Lookup'!$D$15,D1385&lt;'Season Lookup'!$D$16),"Spring",IF(AND(D1385&gt;='Season Lookup'!$D$16,D1385&lt;'Season Lookup'!$D$17),"Summer",IF(AND(D1385&gt;='Season Lookup'!$D$17,D1385&lt;'Season Lookup'!$D$18),"Fall",IF(OR(D1385&gt;='Season Lookup'!$D$18,D1385&lt;'Season Lookup'!$D$15),"Winter"))))</f>
        <v>Fall</v>
      </c>
      <c r="L1385" s="3" t="str">
        <f>VLOOKUP(F1385,'Season Lookup'!$A$1:$B$13,2,0)</f>
        <v>Fall</v>
      </c>
      <c r="M1385" t="s">
        <v>56</v>
      </c>
      <c r="N1385" t="s">
        <v>13</v>
      </c>
      <c r="O1385" t="s">
        <v>13</v>
      </c>
      <c r="P1385" t="str">
        <f t="shared" si="272"/>
        <v>Yes</v>
      </c>
      <c r="Q1385" t="str">
        <f t="shared" si="273"/>
        <v>No</v>
      </c>
      <c r="R1385" t="str">
        <f t="shared" si="274"/>
        <v>No</v>
      </c>
      <c r="T1385" t="s">
        <v>61</v>
      </c>
      <c r="U1385" t="s">
        <v>19</v>
      </c>
      <c r="V1385" t="str">
        <f t="shared" si="275"/>
        <v>Intersection</v>
      </c>
      <c r="W1385" t="s">
        <v>2296</v>
      </c>
      <c r="X1385">
        <v>42.370635999999998</v>
      </c>
      <c r="Y1385">
        <v>-71.076933999999994</v>
      </c>
      <c r="Z1385" t="s">
        <v>495</v>
      </c>
    </row>
    <row r="1386" spans="1:26">
      <c r="A1386">
        <v>25125</v>
      </c>
      <c r="B1386" s="1">
        <v>40511.769432870373</v>
      </c>
      <c r="C1386" s="1">
        <f t="shared" si="264"/>
        <v>40179</v>
      </c>
      <c r="D1386" s="4">
        <f t="shared" si="265"/>
        <v>0.91111111111111109</v>
      </c>
      <c r="E1386" s="3">
        <f t="shared" si="266"/>
        <v>2010</v>
      </c>
      <c r="F1386" s="3">
        <f t="shared" si="267"/>
        <v>11</v>
      </c>
      <c r="G1386" s="3">
        <f t="shared" si="268"/>
        <v>29</v>
      </c>
      <c r="H1386" s="3">
        <f t="shared" si="269"/>
        <v>18</v>
      </c>
      <c r="I1386" s="3">
        <f t="shared" si="270"/>
        <v>27</v>
      </c>
      <c r="J1386" s="3">
        <f t="shared" si="271"/>
        <v>2</v>
      </c>
      <c r="K1386" s="3" t="str">
        <f>IF(AND(D1386&gt;='Season Lookup'!$D$15,D1386&lt;'Season Lookup'!$D$16),"Spring",IF(AND(D1386&gt;='Season Lookup'!$D$16,D1386&lt;'Season Lookup'!$D$17),"Summer",IF(AND(D1386&gt;='Season Lookup'!$D$17,D1386&lt;'Season Lookup'!$D$18),"Fall",IF(OR(D1386&gt;='Season Lookup'!$D$18,D1386&lt;'Season Lookup'!$D$15),"Winter"))))</f>
        <v>Fall</v>
      </c>
      <c r="L1386" s="3" t="str">
        <f>VLOOKUP(F1386,'Season Lookup'!$A$1:$B$13,2,0)</f>
        <v>Fall</v>
      </c>
      <c r="M1386" t="s">
        <v>56</v>
      </c>
      <c r="N1386" t="s">
        <v>13</v>
      </c>
      <c r="O1386" t="s">
        <v>132</v>
      </c>
      <c r="P1386" t="str">
        <f t="shared" si="272"/>
        <v>Yes</v>
      </c>
      <c r="Q1386" t="str">
        <f t="shared" si="273"/>
        <v>Yes</v>
      </c>
      <c r="R1386" t="str">
        <f t="shared" si="274"/>
        <v>No</v>
      </c>
      <c r="T1386" t="s">
        <v>105</v>
      </c>
      <c r="U1386" t="s">
        <v>342</v>
      </c>
      <c r="V1386" t="str">
        <f t="shared" si="275"/>
        <v>Intersection</v>
      </c>
      <c r="W1386" t="s">
        <v>343</v>
      </c>
      <c r="X1386">
        <v>42.369317000000002</v>
      </c>
      <c r="Y1386">
        <v>-71.101021000000003</v>
      </c>
      <c r="Z1386" t="s">
        <v>344</v>
      </c>
    </row>
    <row r="1387" spans="1:26">
      <c r="A1387">
        <v>25126</v>
      </c>
      <c r="B1387" s="1">
        <v>40511.802083333336</v>
      </c>
      <c r="C1387" s="1">
        <f t="shared" si="264"/>
        <v>40179</v>
      </c>
      <c r="D1387" s="4">
        <f t="shared" si="265"/>
        <v>0.91111111111111109</v>
      </c>
      <c r="E1387" s="3">
        <f t="shared" si="266"/>
        <v>2010</v>
      </c>
      <c r="F1387" s="3">
        <f t="shared" si="267"/>
        <v>11</v>
      </c>
      <c r="G1387" s="3">
        <f t="shared" si="268"/>
        <v>29</v>
      </c>
      <c r="H1387" s="3">
        <f t="shared" si="269"/>
        <v>19</v>
      </c>
      <c r="I1387" s="3">
        <f t="shared" si="270"/>
        <v>15</v>
      </c>
      <c r="J1387" s="3">
        <f t="shared" si="271"/>
        <v>2</v>
      </c>
      <c r="K1387" s="3" t="str">
        <f>IF(AND(D1387&gt;='Season Lookup'!$D$15,D1387&lt;'Season Lookup'!$D$16),"Spring",IF(AND(D1387&gt;='Season Lookup'!$D$16,D1387&lt;'Season Lookup'!$D$17),"Summer",IF(AND(D1387&gt;='Season Lookup'!$D$17,D1387&lt;'Season Lookup'!$D$18),"Fall",IF(OR(D1387&gt;='Season Lookup'!$D$18,D1387&lt;'Season Lookup'!$D$15),"Winter"))))</f>
        <v>Fall</v>
      </c>
      <c r="L1387" s="3" t="str">
        <f>VLOOKUP(F1387,'Season Lookup'!$A$1:$B$13,2,0)</f>
        <v>Fall</v>
      </c>
      <c r="M1387" t="s">
        <v>56</v>
      </c>
      <c r="N1387" t="s">
        <v>13</v>
      </c>
      <c r="O1387" t="s">
        <v>152</v>
      </c>
      <c r="P1387" t="str">
        <f t="shared" si="272"/>
        <v>Yes</v>
      </c>
      <c r="Q1387" t="str">
        <f t="shared" si="273"/>
        <v>No</v>
      </c>
      <c r="R1387" t="str">
        <f t="shared" si="274"/>
        <v>Yes</v>
      </c>
      <c r="T1387" t="s">
        <v>19</v>
      </c>
      <c r="U1387" t="s">
        <v>498</v>
      </c>
      <c r="V1387" t="str">
        <f t="shared" si="275"/>
        <v>Intersection</v>
      </c>
      <c r="W1387" t="s">
        <v>2297</v>
      </c>
      <c r="X1387">
        <v>42.374698000000002</v>
      </c>
      <c r="Y1387">
        <v>-71.108335999999994</v>
      </c>
      <c r="Z1387" t="s">
        <v>2298</v>
      </c>
    </row>
    <row r="1388" spans="1:26">
      <c r="A1388">
        <v>25127</v>
      </c>
      <c r="B1388" s="1">
        <v>40511.895833333336</v>
      </c>
      <c r="C1388" s="1">
        <f t="shared" si="264"/>
        <v>40179</v>
      </c>
      <c r="D1388" s="4">
        <f t="shared" si="265"/>
        <v>0.91111111111111109</v>
      </c>
      <c r="E1388" s="3">
        <f t="shared" si="266"/>
        <v>2010</v>
      </c>
      <c r="F1388" s="3">
        <f t="shared" si="267"/>
        <v>11</v>
      </c>
      <c r="G1388" s="3">
        <f t="shared" si="268"/>
        <v>29</v>
      </c>
      <c r="H1388" s="3">
        <f t="shared" si="269"/>
        <v>21</v>
      </c>
      <c r="I1388" s="3">
        <f t="shared" si="270"/>
        <v>30</v>
      </c>
      <c r="J1388" s="3">
        <f t="shared" si="271"/>
        <v>2</v>
      </c>
      <c r="K1388" s="3" t="str">
        <f>IF(AND(D1388&gt;='Season Lookup'!$D$15,D1388&lt;'Season Lookup'!$D$16),"Spring",IF(AND(D1388&gt;='Season Lookup'!$D$16,D1388&lt;'Season Lookup'!$D$17),"Summer",IF(AND(D1388&gt;='Season Lookup'!$D$17,D1388&lt;'Season Lookup'!$D$18),"Fall",IF(OR(D1388&gt;='Season Lookup'!$D$18,D1388&lt;'Season Lookup'!$D$15),"Winter"))))</f>
        <v>Fall</v>
      </c>
      <c r="L1388" s="3" t="str">
        <f>VLOOKUP(F1388,'Season Lookup'!$A$1:$B$13,2,0)</f>
        <v>Fall</v>
      </c>
      <c r="M1388" t="s">
        <v>56</v>
      </c>
      <c r="N1388" t="s">
        <v>13</v>
      </c>
      <c r="O1388" t="s">
        <v>23</v>
      </c>
      <c r="P1388" t="str">
        <f t="shared" si="272"/>
        <v>Yes</v>
      </c>
      <c r="Q1388" t="str">
        <f t="shared" si="273"/>
        <v>No</v>
      </c>
      <c r="R1388" t="str">
        <f t="shared" si="274"/>
        <v>No</v>
      </c>
      <c r="S1388">
        <v>18</v>
      </c>
      <c r="T1388" t="s">
        <v>365</v>
      </c>
      <c r="V1388" t="str">
        <f t="shared" si="275"/>
        <v>Non Intersection</v>
      </c>
      <c r="W1388" t="s">
        <v>2299</v>
      </c>
      <c r="X1388">
        <v>42.367919000000001</v>
      </c>
      <c r="Y1388">
        <v>-71.078278999999995</v>
      </c>
      <c r="Z1388" t="s">
        <v>2300</v>
      </c>
    </row>
    <row r="1389" spans="1:26">
      <c r="A1389">
        <v>25131</v>
      </c>
      <c r="B1389" s="1">
        <v>40512.326388888891</v>
      </c>
      <c r="C1389" s="1">
        <f t="shared" si="264"/>
        <v>40179</v>
      </c>
      <c r="D1389" s="4">
        <f t="shared" si="265"/>
        <v>0.91388888888888886</v>
      </c>
      <c r="E1389" s="3">
        <f t="shared" si="266"/>
        <v>2010</v>
      </c>
      <c r="F1389" s="3">
        <f t="shared" si="267"/>
        <v>11</v>
      </c>
      <c r="G1389" s="3">
        <f t="shared" si="268"/>
        <v>30</v>
      </c>
      <c r="H1389" s="3">
        <f t="shared" si="269"/>
        <v>7</v>
      </c>
      <c r="I1389" s="3">
        <f t="shared" si="270"/>
        <v>50</v>
      </c>
      <c r="J1389" s="3">
        <f t="shared" si="271"/>
        <v>3</v>
      </c>
      <c r="K1389" s="3" t="str">
        <f>IF(AND(D1389&gt;='Season Lookup'!$D$15,D1389&lt;'Season Lookup'!$D$16),"Spring",IF(AND(D1389&gt;='Season Lookup'!$D$16,D1389&lt;'Season Lookup'!$D$17),"Summer",IF(AND(D1389&gt;='Season Lookup'!$D$17,D1389&lt;'Season Lookup'!$D$18),"Fall",IF(OR(D1389&gt;='Season Lookup'!$D$18,D1389&lt;'Season Lookup'!$D$15),"Winter"))))</f>
        <v>Fall</v>
      </c>
      <c r="L1389" s="3" t="str">
        <f>VLOOKUP(F1389,'Season Lookup'!$A$1:$B$13,2,0)</f>
        <v>Fall</v>
      </c>
      <c r="M1389" t="s">
        <v>73</v>
      </c>
      <c r="N1389" t="s">
        <v>13</v>
      </c>
      <c r="O1389" t="s">
        <v>152</v>
      </c>
      <c r="P1389" t="str">
        <f t="shared" si="272"/>
        <v>Yes</v>
      </c>
      <c r="Q1389" t="str">
        <f t="shared" si="273"/>
        <v>No</v>
      </c>
      <c r="R1389" t="str">
        <f t="shared" si="274"/>
        <v>Yes</v>
      </c>
      <c r="T1389" t="s">
        <v>105</v>
      </c>
      <c r="U1389" t="s">
        <v>805</v>
      </c>
      <c r="V1389" t="str">
        <f t="shared" si="275"/>
        <v>Intersection</v>
      </c>
      <c r="W1389" t="s">
        <v>2301</v>
      </c>
      <c r="X1389">
        <v>42.373196</v>
      </c>
      <c r="Y1389">
        <v>-71.110836000000006</v>
      </c>
      <c r="Z1389" t="s">
        <v>2302</v>
      </c>
    </row>
    <row r="1390" spans="1:26">
      <c r="A1390">
        <v>25132</v>
      </c>
      <c r="B1390" s="1">
        <v>40512.354155092595</v>
      </c>
      <c r="C1390" s="1">
        <f t="shared" si="264"/>
        <v>40179</v>
      </c>
      <c r="D1390" s="4">
        <f t="shared" si="265"/>
        <v>0.91388888888888886</v>
      </c>
      <c r="E1390" s="3">
        <f t="shared" si="266"/>
        <v>2010</v>
      </c>
      <c r="F1390" s="3">
        <f t="shared" si="267"/>
        <v>11</v>
      </c>
      <c r="G1390" s="3">
        <f t="shared" si="268"/>
        <v>30</v>
      </c>
      <c r="H1390" s="3">
        <f t="shared" si="269"/>
        <v>8</v>
      </c>
      <c r="I1390" s="3">
        <f t="shared" si="270"/>
        <v>29</v>
      </c>
      <c r="J1390" s="3">
        <f t="shared" si="271"/>
        <v>3</v>
      </c>
      <c r="K1390" s="3" t="str">
        <f>IF(AND(D1390&gt;='Season Lookup'!$D$15,D1390&lt;'Season Lookup'!$D$16),"Spring",IF(AND(D1390&gt;='Season Lookup'!$D$16,D1390&lt;'Season Lookup'!$D$17),"Summer",IF(AND(D1390&gt;='Season Lookup'!$D$17,D1390&lt;'Season Lookup'!$D$18),"Fall",IF(OR(D1390&gt;='Season Lookup'!$D$18,D1390&lt;'Season Lookup'!$D$15),"Winter"))))</f>
        <v>Fall</v>
      </c>
      <c r="L1390" s="3" t="str">
        <f>VLOOKUP(F1390,'Season Lookup'!$A$1:$B$13,2,0)</f>
        <v>Fall</v>
      </c>
      <c r="M1390" t="s">
        <v>73</v>
      </c>
      <c r="N1390" t="s">
        <v>13</v>
      </c>
      <c r="O1390" t="s">
        <v>132</v>
      </c>
      <c r="P1390" t="str">
        <f t="shared" si="272"/>
        <v>Yes</v>
      </c>
      <c r="Q1390" t="str">
        <f t="shared" si="273"/>
        <v>Yes</v>
      </c>
      <c r="R1390" t="str">
        <f t="shared" si="274"/>
        <v>No</v>
      </c>
      <c r="T1390" t="s">
        <v>198</v>
      </c>
      <c r="U1390" t="s">
        <v>42</v>
      </c>
      <c r="V1390" t="str">
        <f t="shared" si="275"/>
        <v>Intersection</v>
      </c>
      <c r="W1390" t="s">
        <v>285</v>
      </c>
      <c r="X1390">
        <v>42.370091000000002</v>
      </c>
      <c r="Y1390">
        <v>-71.113336000000004</v>
      </c>
      <c r="Z1390" t="s">
        <v>286</v>
      </c>
    </row>
    <row r="1391" spans="1:26">
      <c r="A1391">
        <v>25134</v>
      </c>
      <c r="B1391" s="1">
        <v>40512.691655092596</v>
      </c>
      <c r="C1391" s="1">
        <f t="shared" si="264"/>
        <v>40179</v>
      </c>
      <c r="D1391" s="4">
        <f t="shared" si="265"/>
        <v>0.91388888888888886</v>
      </c>
      <c r="E1391" s="3">
        <f t="shared" si="266"/>
        <v>2010</v>
      </c>
      <c r="F1391" s="3">
        <f t="shared" si="267"/>
        <v>11</v>
      </c>
      <c r="G1391" s="3">
        <f t="shared" si="268"/>
        <v>30</v>
      </c>
      <c r="H1391" s="3">
        <f t="shared" si="269"/>
        <v>16</v>
      </c>
      <c r="I1391" s="3">
        <f t="shared" si="270"/>
        <v>35</v>
      </c>
      <c r="J1391" s="3">
        <f t="shared" si="271"/>
        <v>3</v>
      </c>
      <c r="K1391" s="3" t="str">
        <f>IF(AND(D1391&gt;='Season Lookup'!$D$15,D1391&lt;'Season Lookup'!$D$16),"Spring",IF(AND(D1391&gt;='Season Lookup'!$D$16,D1391&lt;'Season Lookup'!$D$17),"Summer",IF(AND(D1391&gt;='Season Lookup'!$D$17,D1391&lt;'Season Lookup'!$D$18),"Fall",IF(OR(D1391&gt;='Season Lookup'!$D$18,D1391&lt;'Season Lookup'!$D$15),"Winter"))))</f>
        <v>Fall</v>
      </c>
      <c r="L1391" s="3" t="str">
        <f>VLOOKUP(F1391,'Season Lookup'!$A$1:$B$13,2,0)</f>
        <v>Fall</v>
      </c>
      <c r="M1391" t="s">
        <v>73</v>
      </c>
      <c r="N1391" t="s">
        <v>13</v>
      </c>
      <c r="O1391" t="s">
        <v>13</v>
      </c>
      <c r="P1391" t="str">
        <f t="shared" si="272"/>
        <v>Yes</v>
      </c>
      <c r="Q1391" t="str">
        <f t="shared" si="273"/>
        <v>No</v>
      </c>
      <c r="R1391" t="str">
        <f t="shared" si="274"/>
        <v>No</v>
      </c>
      <c r="S1391">
        <v>615</v>
      </c>
      <c r="T1391" t="s">
        <v>186</v>
      </c>
      <c r="V1391" t="str">
        <f t="shared" si="275"/>
        <v>Non Intersection</v>
      </c>
      <c r="W1391" t="s">
        <v>2303</v>
      </c>
      <c r="X1391">
        <v>42.389046</v>
      </c>
      <c r="Y1391">
        <v>-71.144819999999996</v>
      </c>
      <c r="Z1391" t="s">
        <v>2304</v>
      </c>
    </row>
    <row r="1392" spans="1:26">
      <c r="A1392">
        <v>25135</v>
      </c>
      <c r="B1392" s="1">
        <v>40512.819444444445</v>
      </c>
      <c r="C1392" s="1">
        <f t="shared" si="264"/>
        <v>40179</v>
      </c>
      <c r="D1392" s="4">
        <f t="shared" si="265"/>
        <v>0.91388888888888886</v>
      </c>
      <c r="E1392" s="3">
        <f t="shared" si="266"/>
        <v>2010</v>
      </c>
      <c r="F1392" s="3">
        <f t="shared" si="267"/>
        <v>11</v>
      </c>
      <c r="G1392" s="3">
        <f t="shared" si="268"/>
        <v>30</v>
      </c>
      <c r="H1392" s="3">
        <f t="shared" si="269"/>
        <v>19</v>
      </c>
      <c r="I1392" s="3">
        <f t="shared" si="270"/>
        <v>40</v>
      </c>
      <c r="J1392" s="3">
        <f t="shared" si="271"/>
        <v>3</v>
      </c>
      <c r="K1392" s="3" t="str">
        <f>IF(AND(D1392&gt;='Season Lookup'!$D$15,D1392&lt;'Season Lookup'!$D$16),"Spring",IF(AND(D1392&gt;='Season Lookup'!$D$16,D1392&lt;'Season Lookup'!$D$17),"Summer",IF(AND(D1392&gt;='Season Lookup'!$D$17,D1392&lt;'Season Lookup'!$D$18),"Fall",IF(OR(D1392&gt;='Season Lookup'!$D$18,D1392&lt;'Season Lookup'!$D$15),"Winter"))))</f>
        <v>Fall</v>
      </c>
      <c r="L1392" s="3" t="str">
        <f>VLOOKUP(F1392,'Season Lookup'!$A$1:$B$13,2,0)</f>
        <v>Fall</v>
      </c>
      <c r="M1392" t="s">
        <v>73</v>
      </c>
      <c r="N1392" t="s">
        <v>13</v>
      </c>
      <c r="O1392" t="s">
        <v>23</v>
      </c>
      <c r="P1392" t="str">
        <f t="shared" si="272"/>
        <v>Yes</v>
      </c>
      <c r="Q1392" t="str">
        <f t="shared" si="273"/>
        <v>No</v>
      </c>
      <c r="R1392" t="str">
        <f t="shared" si="274"/>
        <v>No</v>
      </c>
      <c r="T1392" t="s">
        <v>186</v>
      </c>
      <c r="U1392" t="s">
        <v>92</v>
      </c>
      <c r="V1392" t="str">
        <f t="shared" si="275"/>
        <v>Intersection</v>
      </c>
      <c r="W1392" t="s">
        <v>1072</v>
      </c>
      <c r="X1392">
        <v>42.388627999999997</v>
      </c>
      <c r="Y1392">
        <v>-71.144098</v>
      </c>
      <c r="Z1392" t="s">
        <v>1073</v>
      </c>
    </row>
    <row r="1393" spans="1:26">
      <c r="A1393">
        <v>25136</v>
      </c>
      <c r="B1393" s="1">
        <v>40513.308333333334</v>
      </c>
      <c r="C1393" s="1">
        <f t="shared" si="264"/>
        <v>40179</v>
      </c>
      <c r="D1393" s="4">
        <f t="shared" si="265"/>
        <v>0.91666666666666663</v>
      </c>
      <c r="E1393" s="3">
        <f t="shared" si="266"/>
        <v>2010</v>
      </c>
      <c r="F1393" s="3">
        <f t="shared" si="267"/>
        <v>12</v>
      </c>
      <c r="G1393" s="3">
        <f t="shared" si="268"/>
        <v>1</v>
      </c>
      <c r="H1393" s="3">
        <f t="shared" si="269"/>
        <v>7</v>
      </c>
      <c r="I1393" s="3">
        <f t="shared" si="270"/>
        <v>24</v>
      </c>
      <c r="J1393" s="3">
        <f t="shared" si="271"/>
        <v>4</v>
      </c>
      <c r="K1393" s="3" t="str">
        <f>IF(AND(D1393&gt;='Season Lookup'!$D$15,D1393&lt;'Season Lookup'!$D$16),"Spring",IF(AND(D1393&gt;='Season Lookup'!$D$16,D1393&lt;'Season Lookup'!$D$17),"Summer",IF(AND(D1393&gt;='Season Lookup'!$D$17,D1393&lt;'Season Lookup'!$D$18),"Fall",IF(OR(D1393&gt;='Season Lookup'!$D$18,D1393&lt;'Season Lookup'!$D$15),"Winter"))))</f>
        <v>Fall</v>
      </c>
      <c r="L1393" s="3" t="str">
        <f>VLOOKUP(F1393,'Season Lookup'!$A$1:$B$13,2,0)</f>
        <v>Winter</v>
      </c>
      <c r="M1393" t="s">
        <v>82</v>
      </c>
      <c r="N1393" t="s">
        <v>13</v>
      </c>
      <c r="O1393" t="s">
        <v>23</v>
      </c>
      <c r="P1393" t="str">
        <f t="shared" si="272"/>
        <v>Yes</v>
      </c>
      <c r="Q1393" t="str">
        <f t="shared" si="273"/>
        <v>No</v>
      </c>
      <c r="R1393" t="str">
        <f t="shared" si="274"/>
        <v>No</v>
      </c>
      <c r="T1393" t="s">
        <v>1024</v>
      </c>
      <c r="U1393" t="s">
        <v>27</v>
      </c>
      <c r="V1393" t="str">
        <f t="shared" si="275"/>
        <v>Intersection</v>
      </c>
      <c r="W1393" t="s">
        <v>1638</v>
      </c>
      <c r="X1393">
        <v>42.364902000000001</v>
      </c>
      <c r="Y1393">
        <v>-71.109007000000005</v>
      </c>
      <c r="Z1393" t="s">
        <v>1639</v>
      </c>
    </row>
    <row r="1394" spans="1:26">
      <c r="A1394">
        <v>25137</v>
      </c>
      <c r="B1394" s="1">
        <v>40513.607638888891</v>
      </c>
      <c r="C1394" s="1">
        <f t="shared" si="264"/>
        <v>40179</v>
      </c>
      <c r="D1394" s="4">
        <f t="shared" si="265"/>
        <v>0.91666666666666663</v>
      </c>
      <c r="E1394" s="3">
        <f t="shared" si="266"/>
        <v>2010</v>
      </c>
      <c r="F1394" s="3">
        <f t="shared" si="267"/>
        <v>12</v>
      </c>
      <c r="G1394" s="3">
        <f t="shared" si="268"/>
        <v>1</v>
      </c>
      <c r="H1394" s="3">
        <f t="shared" si="269"/>
        <v>14</v>
      </c>
      <c r="I1394" s="3">
        <f t="shared" si="270"/>
        <v>35</v>
      </c>
      <c r="J1394" s="3">
        <f t="shared" si="271"/>
        <v>4</v>
      </c>
      <c r="K1394" s="3" t="str">
        <f>IF(AND(D1394&gt;='Season Lookup'!$D$15,D1394&lt;'Season Lookup'!$D$16),"Spring",IF(AND(D1394&gt;='Season Lookup'!$D$16,D1394&lt;'Season Lookup'!$D$17),"Summer",IF(AND(D1394&gt;='Season Lookup'!$D$17,D1394&lt;'Season Lookup'!$D$18),"Fall",IF(OR(D1394&gt;='Season Lookup'!$D$18,D1394&lt;'Season Lookup'!$D$15),"Winter"))))</f>
        <v>Fall</v>
      </c>
      <c r="L1394" s="3" t="str">
        <f>VLOOKUP(F1394,'Season Lookup'!$A$1:$B$13,2,0)</f>
        <v>Winter</v>
      </c>
      <c r="M1394" t="s">
        <v>82</v>
      </c>
      <c r="N1394" t="s">
        <v>13</v>
      </c>
      <c r="O1394" t="s">
        <v>23</v>
      </c>
      <c r="P1394" t="str">
        <f t="shared" si="272"/>
        <v>Yes</v>
      </c>
      <c r="Q1394" t="str">
        <f t="shared" si="273"/>
        <v>No</v>
      </c>
      <c r="R1394" t="str">
        <f t="shared" si="274"/>
        <v>No</v>
      </c>
      <c r="S1394">
        <v>102</v>
      </c>
      <c r="T1394" t="s">
        <v>155</v>
      </c>
      <c r="V1394" t="str">
        <f t="shared" si="275"/>
        <v>Non Intersection</v>
      </c>
      <c r="W1394" t="s">
        <v>2305</v>
      </c>
      <c r="X1394">
        <v>42.388832999999998</v>
      </c>
      <c r="Y1394">
        <v>-71.124791999999999</v>
      </c>
      <c r="Z1394" t="s">
        <v>2306</v>
      </c>
    </row>
    <row r="1395" spans="1:26">
      <c r="A1395">
        <v>25138</v>
      </c>
      <c r="B1395" s="1">
        <v>40513.583333333336</v>
      </c>
      <c r="C1395" s="1">
        <f t="shared" si="264"/>
        <v>40179</v>
      </c>
      <c r="D1395" s="4">
        <f t="shared" si="265"/>
        <v>0.91666666666666663</v>
      </c>
      <c r="E1395" s="3">
        <f t="shared" si="266"/>
        <v>2010</v>
      </c>
      <c r="F1395" s="3">
        <f t="shared" si="267"/>
        <v>12</v>
      </c>
      <c r="G1395" s="3">
        <f t="shared" si="268"/>
        <v>1</v>
      </c>
      <c r="H1395" s="3">
        <f t="shared" si="269"/>
        <v>14</v>
      </c>
      <c r="I1395" s="3">
        <f t="shared" si="270"/>
        <v>0</v>
      </c>
      <c r="J1395" s="3">
        <f t="shared" si="271"/>
        <v>4</v>
      </c>
      <c r="K1395" s="3" t="str">
        <f>IF(AND(D1395&gt;='Season Lookup'!$D$15,D1395&lt;'Season Lookup'!$D$16),"Spring",IF(AND(D1395&gt;='Season Lookup'!$D$16,D1395&lt;'Season Lookup'!$D$17),"Summer",IF(AND(D1395&gt;='Season Lookup'!$D$17,D1395&lt;'Season Lookup'!$D$18),"Fall",IF(OR(D1395&gt;='Season Lookup'!$D$18,D1395&lt;'Season Lookup'!$D$15),"Winter"))))</f>
        <v>Fall</v>
      </c>
      <c r="L1395" s="3" t="str">
        <f>VLOOKUP(F1395,'Season Lookup'!$A$1:$B$13,2,0)</f>
        <v>Winter</v>
      </c>
      <c r="M1395" t="s">
        <v>82</v>
      </c>
      <c r="N1395" t="s">
        <v>13</v>
      </c>
      <c r="O1395" t="s">
        <v>23</v>
      </c>
      <c r="P1395" t="str">
        <f t="shared" si="272"/>
        <v>Yes</v>
      </c>
      <c r="Q1395" t="str">
        <f t="shared" si="273"/>
        <v>No</v>
      </c>
      <c r="R1395" t="str">
        <f t="shared" si="274"/>
        <v>No</v>
      </c>
      <c r="S1395">
        <v>748</v>
      </c>
      <c r="T1395" t="s">
        <v>203</v>
      </c>
      <c r="V1395" t="str">
        <f t="shared" si="275"/>
        <v>Non Intersection</v>
      </c>
      <c r="W1395" t="s">
        <v>1731</v>
      </c>
      <c r="X1395">
        <v>42.358068000000003</v>
      </c>
      <c r="Y1395">
        <v>-71.114272999999997</v>
      </c>
      <c r="Z1395" t="s">
        <v>1732</v>
      </c>
    </row>
    <row r="1396" spans="1:26">
      <c r="A1396">
        <v>25139</v>
      </c>
      <c r="B1396" s="1">
        <v>40513.697905092595</v>
      </c>
      <c r="C1396" s="1">
        <f t="shared" si="264"/>
        <v>40179</v>
      </c>
      <c r="D1396" s="4">
        <f t="shared" si="265"/>
        <v>0.91666666666666663</v>
      </c>
      <c r="E1396" s="3">
        <f t="shared" si="266"/>
        <v>2010</v>
      </c>
      <c r="F1396" s="3">
        <f t="shared" si="267"/>
        <v>12</v>
      </c>
      <c r="G1396" s="3">
        <f t="shared" si="268"/>
        <v>1</v>
      </c>
      <c r="H1396" s="3">
        <f t="shared" si="269"/>
        <v>16</v>
      </c>
      <c r="I1396" s="3">
        <f t="shared" si="270"/>
        <v>44</v>
      </c>
      <c r="J1396" s="3">
        <f t="shared" si="271"/>
        <v>4</v>
      </c>
      <c r="K1396" s="3" t="str">
        <f>IF(AND(D1396&gt;='Season Lookup'!$D$15,D1396&lt;'Season Lookup'!$D$16),"Spring",IF(AND(D1396&gt;='Season Lookup'!$D$16,D1396&lt;'Season Lookup'!$D$17),"Summer",IF(AND(D1396&gt;='Season Lookup'!$D$17,D1396&lt;'Season Lookup'!$D$18),"Fall",IF(OR(D1396&gt;='Season Lookup'!$D$18,D1396&lt;'Season Lookup'!$D$15),"Winter"))))</f>
        <v>Fall</v>
      </c>
      <c r="L1396" s="3" t="str">
        <f>VLOOKUP(F1396,'Season Lookup'!$A$1:$B$13,2,0)</f>
        <v>Winter</v>
      </c>
      <c r="M1396" t="s">
        <v>82</v>
      </c>
      <c r="N1396" t="s">
        <v>13</v>
      </c>
      <c r="O1396" t="s">
        <v>23</v>
      </c>
      <c r="P1396" t="str">
        <f t="shared" si="272"/>
        <v>Yes</v>
      </c>
      <c r="Q1396" t="str">
        <f t="shared" si="273"/>
        <v>No</v>
      </c>
      <c r="R1396" t="str">
        <f t="shared" si="274"/>
        <v>No</v>
      </c>
      <c r="S1396">
        <v>240</v>
      </c>
      <c r="T1396" t="s">
        <v>195</v>
      </c>
      <c r="V1396" t="str">
        <f t="shared" si="275"/>
        <v>Non Intersection</v>
      </c>
      <c r="W1396" t="s">
        <v>2307</v>
      </c>
      <c r="X1396">
        <v>42.356726000000002</v>
      </c>
      <c r="Y1396">
        <v>-71.106526000000002</v>
      </c>
      <c r="Z1396" t="s">
        <v>2308</v>
      </c>
    </row>
    <row r="1397" spans="1:26">
      <c r="A1397">
        <v>25140</v>
      </c>
      <c r="B1397" s="1">
        <v>40513.722905092596</v>
      </c>
      <c r="C1397" s="1">
        <f t="shared" si="264"/>
        <v>40179</v>
      </c>
      <c r="D1397" s="4">
        <f t="shared" si="265"/>
        <v>0.91666666666666663</v>
      </c>
      <c r="E1397" s="3">
        <f t="shared" si="266"/>
        <v>2010</v>
      </c>
      <c r="F1397" s="3">
        <f t="shared" si="267"/>
        <v>12</v>
      </c>
      <c r="G1397" s="3">
        <f t="shared" si="268"/>
        <v>1</v>
      </c>
      <c r="H1397" s="3">
        <f t="shared" si="269"/>
        <v>17</v>
      </c>
      <c r="I1397" s="3">
        <f t="shared" si="270"/>
        <v>20</v>
      </c>
      <c r="J1397" s="3">
        <f t="shared" si="271"/>
        <v>4</v>
      </c>
      <c r="K1397" s="3" t="str">
        <f>IF(AND(D1397&gt;='Season Lookup'!$D$15,D1397&lt;'Season Lookup'!$D$16),"Spring",IF(AND(D1397&gt;='Season Lookup'!$D$16,D1397&lt;'Season Lookup'!$D$17),"Summer",IF(AND(D1397&gt;='Season Lookup'!$D$17,D1397&lt;'Season Lookup'!$D$18),"Fall",IF(OR(D1397&gt;='Season Lookup'!$D$18,D1397&lt;'Season Lookup'!$D$15),"Winter"))))</f>
        <v>Fall</v>
      </c>
      <c r="L1397" s="3" t="str">
        <f>VLOOKUP(F1397,'Season Lookup'!$A$1:$B$13,2,0)</f>
        <v>Winter</v>
      </c>
      <c r="M1397" t="s">
        <v>82</v>
      </c>
      <c r="N1397" t="s">
        <v>13</v>
      </c>
      <c r="O1397" t="s">
        <v>152</v>
      </c>
      <c r="P1397" t="str">
        <f t="shared" si="272"/>
        <v>Yes</v>
      </c>
      <c r="Q1397" t="str">
        <f t="shared" si="273"/>
        <v>No</v>
      </c>
      <c r="R1397" t="str">
        <f t="shared" si="274"/>
        <v>Yes</v>
      </c>
      <c r="T1397" t="s">
        <v>19</v>
      </c>
      <c r="U1397" t="s">
        <v>1006</v>
      </c>
      <c r="V1397" t="str">
        <f t="shared" si="275"/>
        <v>Intersection</v>
      </c>
      <c r="W1397" t="s">
        <v>2309</v>
      </c>
      <c r="X1397">
        <v>42.375056000000001</v>
      </c>
      <c r="Y1397">
        <v>-71.111099999999993</v>
      </c>
      <c r="Z1397" t="s">
        <v>2310</v>
      </c>
    </row>
    <row r="1398" spans="1:26">
      <c r="A1398">
        <v>25141</v>
      </c>
      <c r="B1398" s="1">
        <v>40513.833333333336</v>
      </c>
      <c r="C1398" s="1">
        <f t="shared" si="264"/>
        <v>40179</v>
      </c>
      <c r="D1398" s="4">
        <f t="shared" si="265"/>
        <v>0.91666666666666663</v>
      </c>
      <c r="E1398" s="3">
        <f t="shared" si="266"/>
        <v>2010</v>
      </c>
      <c r="F1398" s="3">
        <f t="shared" si="267"/>
        <v>12</v>
      </c>
      <c r="G1398" s="3">
        <f t="shared" si="268"/>
        <v>1</v>
      </c>
      <c r="H1398" s="3">
        <f t="shared" si="269"/>
        <v>20</v>
      </c>
      <c r="I1398" s="3">
        <f t="shared" si="270"/>
        <v>0</v>
      </c>
      <c r="J1398" s="3">
        <f t="shared" si="271"/>
        <v>4</v>
      </c>
      <c r="K1398" s="3" t="str">
        <f>IF(AND(D1398&gt;='Season Lookup'!$D$15,D1398&lt;'Season Lookup'!$D$16),"Spring",IF(AND(D1398&gt;='Season Lookup'!$D$16,D1398&lt;'Season Lookup'!$D$17),"Summer",IF(AND(D1398&gt;='Season Lookup'!$D$17,D1398&lt;'Season Lookup'!$D$18),"Fall",IF(OR(D1398&gt;='Season Lookup'!$D$18,D1398&lt;'Season Lookup'!$D$15),"Winter"))))</f>
        <v>Fall</v>
      </c>
      <c r="L1398" s="3" t="str">
        <f>VLOOKUP(F1398,'Season Lookup'!$A$1:$B$13,2,0)</f>
        <v>Winter</v>
      </c>
      <c r="M1398" t="s">
        <v>82</v>
      </c>
      <c r="N1398" t="s">
        <v>13</v>
      </c>
      <c r="O1398" t="s">
        <v>23</v>
      </c>
      <c r="P1398" t="str">
        <f t="shared" si="272"/>
        <v>Yes</v>
      </c>
      <c r="Q1398" t="str">
        <f t="shared" si="273"/>
        <v>No</v>
      </c>
      <c r="R1398" t="str">
        <f t="shared" si="274"/>
        <v>No</v>
      </c>
      <c r="S1398">
        <v>200</v>
      </c>
      <c r="T1398" t="s">
        <v>170</v>
      </c>
      <c r="V1398" t="str">
        <f t="shared" si="275"/>
        <v>Non Intersection</v>
      </c>
      <c r="W1398" t="s">
        <v>2274</v>
      </c>
      <c r="X1398">
        <v>42.389764</v>
      </c>
      <c r="Y1398">
        <v>-71.142318000000003</v>
      </c>
      <c r="Z1398" t="s">
        <v>2275</v>
      </c>
    </row>
    <row r="1399" spans="1:26">
      <c r="A1399">
        <v>25142</v>
      </c>
      <c r="B1399" s="1">
        <v>40513.909710648149</v>
      </c>
      <c r="C1399" s="1">
        <f t="shared" si="264"/>
        <v>40179</v>
      </c>
      <c r="D1399" s="4">
        <f t="shared" si="265"/>
        <v>0.91666666666666663</v>
      </c>
      <c r="E1399" s="3">
        <f t="shared" si="266"/>
        <v>2010</v>
      </c>
      <c r="F1399" s="3">
        <f t="shared" si="267"/>
        <v>12</v>
      </c>
      <c r="G1399" s="3">
        <f t="shared" si="268"/>
        <v>1</v>
      </c>
      <c r="H1399" s="3">
        <f t="shared" si="269"/>
        <v>21</v>
      </c>
      <c r="I1399" s="3">
        <f t="shared" si="270"/>
        <v>49</v>
      </c>
      <c r="J1399" s="3">
        <f t="shared" si="271"/>
        <v>4</v>
      </c>
      <c r="K1399" s="3" t="str">
        <f>IF(AND(D1399&gt;='Season Lookup'!$D$15,D1399&lt;'Season Lookup'!$D$16),"Spring",IF(AND(D1399&gt;='Season Lookup'!$D$16,D1399&lt;'Season Lookup'!$D$17),"Summer",IF(AND(D1399&gt;='Season Lookup'!$D$17,D1399&lt;'Season Lookup'!$D$18),"Fall",IF(OR(D1399&gt;='Season Lookup'!$D$18,D1399&lt;'Season Lookup'!$D$15),"Winter"))))</f>
        <v>Fall</v>
      </c>
      <c r="L1399" s="3" t="str">
        <f>VLOOKUP(F1399,'Season Lookup'!$A$1:$B$13,2,0)</f>
        <v>Winter</v>
      </c>
      <c r="M1399" t="s">
        <v>82</v>
      </c>
      <c r="N1399" t="s">
        <v>13</v>
      </c>
      <c r="O1399" t="s">
        <v>13</v>
      </c>
      <c r="P1399" t="str">
        <f t="shared" si="272"/>
        <v>Yes</v>
      </c>
      <c r="Q1399" t="str">
        <f t="shared" si="273"/>
        <v>No</v>
      </c>
      <c r="R1399" t="str">
        <f t="shared" si="274"/>
        <v>No</v>
      </c>
      <c r="T1399" t="s">
        <v>509</v>
      </c>
      <c r="U1399" t="s">
        <v>27</v>
      </c>
      <c r="V1399" t="str">
        <f t="shared" si="275"/>
        <v>Intersection</v>
      </c>
      <c r="W1399" t="s">
        <v>2311</v>
      </c>
      <c r="X1399">
        <v>42.365270000000002</v>
      </c>
      <c r="Y1399">
        <v>-71.105023000000003</v>
      </c>
      <c r="Z1399" t="s">
        <v>572</v>
      </c>
    </row>
    <row r="1400" spans="1:26">
      <c r="A1400">
        <v>25251</v>
      </c>
      <c r="B1400" s="1">
        <v>40513.51734953704</v>
      </c>
      <c r="C1400" s="1">
        <f t="shared" si="264"/>
        <v>40179</v>
      </c>
      <c r="D1400" s="4">
        <f t="shared" si="265"/>
        <v>0.91666666666666663</v>
      </c>
      <c r="E1400" s="3">
        <f t="shared" si="266"/>
        <v>2010</v>
      </c>
      <c r="F1400" s="3">
        <f t="shared" si="267"/>
        <v>12</v>
      </c>
      <c r="G1400" s="3">
        <f t="shared" si="268"/>
        <v>1</v>
      </c>
      <c r="H1400" s="3">
        <f t="shared" si="269"/>
        <v>12</v>
      </c>
      <c r="I1400" s="3">
        <f t="shared" si="270"/>
        <v>24</v>
      </c>
      <c r="J1400" s="3">
        <f t="shared" si="271"/>
        <v>4</v>
      </c>
      <c r="K1400" s="3" t="str">
        <f>IF(AND(D1400&gt;='Season Lookup'!$D$15,D1400&lt;'Season Lookup'!$D$16),"Spring",IF(AND(D1400&gt;='Season Lookup'!$D$16,D1400&lt;'Season Lookup'!$D$17),"Summer",IF(AND(D1400&gt;='Season Lookup'!$D$17,D1400&lt;'Season Lookup'!$D$18),"Fall",IF(OR(D1400&gt;='Season Lookup'!$D$18,D1400&lt;'Season Lookup'!$D$15),"Winter"))))</f>
        <v>Fall</v>
      </c>
      <c r="L1400" s="3" t="str">
        <f>VLOOKUP(F1400,'Season Lookup'!$A$1:$B$13,2,0)</f>
        <v>Winter</v>
      </c>
      <c r="N1400" t="s">
        <v>13</v>
      </c>
      <c r="O1400" t="s">
        <v>23</v>
      </c>
      <c r="P1400" t="str">
        <f t="shared" si="272"/>
        <v>Yes</v>
      </c>
      <c r="Q1400" t="str">
        <f t="shared" si="273"/>
        <v>No</v>
      </c>
      <c r="R1400" t="str">
        <f t="shared" si="274"/>
        <v>No</v>
      </c>
      <c r="S1400">
        <v>36</v>
      </c>
      <c r="T1400" t="s">
        <v>141</v>
      </c>
      <c r="V1400" t="str">
        <f t="shared" si="275"/>
        <v>Non Intersection</v>
      </c>
      <c r="W1400" t="s">
        <v>2313</v>
      </c>
      <c r="X1400">
        <v>42.382210999999998</v>
      </c>
      <c r="Y1400">
        <v>-71.139269999999996</v>
      </c>
      <c r="Z1400" t="s">
        <v>2314</v>
      </c>
    </row>
    <row r="1401" spans="1:26">
      <c r="A1401">
        <v>25143</v>
      </c>
      <c r="B1401" s="1">
        <v>40514.368043981478</v>
      </c>
      <c r="C1401" s="1">
        <f t="shared" si="264"/>
        <v>40179</v>
      </c>
      <c r="D1401" s="4">
        <f t="shared" si="265"/>
        <v>0.9194444444444444</v>
      </c>
      <c r="E1401" s="3">
        <f t="shared" si="266"/>
        <v>2010</v>
      </c>
      <c r="F1401" s="3">
        <f t="shared" si="267"/>
        <v>12</v>
      </c>
      <c r="G1401" s="3">
        <f t="shared" si="268"/>
        <v>2</v>
      </c>
      <c r="H1401" s="3">
        <f t="shared" si="269"/>
        <v>8</v>
      </c>
      <c r="I1401" s="3">
        <f t="shared" si="270"/>
        <v>49</v>
      </c>
      <c r="J1401" s="3">
        <f t="shared" si="271"/>
        <v>5</v>
      </c>
      <c r="K1401" s="3" t="str">
        <f>IF(AND(D1401&gt;='Season Lookup'!$D$15,D1401&lt;'Season Lookup'!$D$16),"Spring",IF(AND(D1401&gt;='Season Lookup'!$D$16,D1401&lt;'Season Lookup'!$D$17),"Summer",IF(AND(D1401&gt;='Season Lookup'!$D$17,D1401&lt;'Season Lookup'!$D$18),"Fall",IF(OR(D1401&gt;='Season Lookup'!$D$18,D1401&lt;'Season Lookup'!$D$15),"Winter"))))</f>
        <v>Fall</v>
      </c>
      <c r="L1401" s="3" t="str">
        <f>VLOOKUP(F1401,'Season Lookup'!$A$1:$B$13,2,0)</f>
        <v>Winter</v>
      </c>
      <c r="M1401" t="s">
        <v>78</v>
      </c>
      <c r="N1401" t="s">
        <v>13</v>
      </c>
      <c r="O1401" t="s">
        <v>18</v>
      </c>
      <c r="P1401" t="str">
        <f t="shared" si="272"/>
        <v>Yes</v>
      </c>
      <c r="Q1401" t="str">
        <f t="shared" si="273"/>
        <v>No</v>
      </c>
      <c r="R1401" t="str">
        <f t="shared" si="274"/>
        <v>No</v>
      </c>
      <c r="S1401">
        <v>22</v>
      </c>
      <c r="T1401" t="s">
        <v>185</v>
      </c>
      <c r="V1401" t="str">
        <f t="shared" si="275"/>
        <v>Non Intersection</v>
      </c>
      <c r="W1401" t="s">
        <v>975</v>
      </c>
      <c r="X1401">
        <v>42.377864000000002</v>
      </c>
      <c r="Y1401">
        <v>-71.123547000000002</v>
      </c>
      <c r="Z1401" t="s">
        <v>976</v>
      </c>
    </row>
    <row r="1402" spans="1:26">
      <c r="A1402">
        <v>25144</v>
      </c>
      <c r="B1402" s="1">
        <v>40514.291655092595</v>
      </c>
      <c r="C1402" s="1">
        <f t="shared" si="264"/>
        <v>40179</v>
      </c>
      <c r="D1402" s="4">
        <f t="shared" si="265"/>
        <v>0.9194444444444444</v>
      </c>
      <c r="E1402" s="3">
        <f t="shared" si="266"/>
        <v>2010</v>
      </c>
      <c r="F1402" s="3">
        <f t="shared" si="267"/>
        <v>12</v>
      </c>
      <c r="G1402" s="3">
        <f t="shared" si="268"/>
        <v>2</v>
      </c>
      <c r="H1402" s="3">
        <f t="shared" si="269"/>
        <v>6</v>
      </c>
      <c r="I1402" s="3">
        <f t="shared" si="270"/>
        <v>59</v>
      </c>
      <c r="J1402" s="3">
        <f t="shared" si="271"/>
        <v>5</v>
      </c>
      <c r="K1402" s="3" t="str">
        <f>IF(AND(D1402&gt;='Season Lookup'!$D$15,D1402&lt;'Season Lookup'!$D$16),"Spring",IF(AND(D1402&gt;='Season Lookup'!$D$16,D1402&lt;'Season Lookup'!$D$17),"Summer",IF(AND(D1402&gt;='Season Lookup'!$D$17,D1402&lt;'Season Lookup'!$D$18),"Fall",IF(OR(D1402&gt;='Season Lookup'!$D$18,D1402&lt;'Season Lookup'!$D$15),"Winter"))))</f>
        <v>Fall</v>
      </c>
      <c r="L1402" s="3" t="str">
        <f>VLOOKUP(F1402,'Season Lookup'!$A$1:$B$13,2,0)</f>
        <v>Winter</v>
      </c>
      <c r="M1402" t="s">
        <v>78</v>
      </c>
      <c r="N1402" t="s">
        <v>13</v>
      </c>
      <c r="O1402" t="s">
        <v>23</v>
      </c>
      <c r="P1402" t="str">
        <f t="shared" si="272"/>
        <v>Yes</v>
      </c>
      <c r="Q1402" t="str">
        <f t="shared" si="273"/>
        <v>No</v>
      </c>
      <c r="R1402" t="str">
        <f t="shared" si="274"/>
        <v>No</v>
      </c>
      <c r="S1402">
        <v>90</v>
      </c>
      <c r="T1402" t="s">
        <v>1152</v>
      </c>
      <c r="U1402" t="s">
        <v>453</v>
      </c>
      <c r="V1402" t="str">
        <f t="shared" si="275"/>
        <v>Non Intersection</v>
      </c>
      <c r="W1402" t="s">
        <v>2315</v>
      </c>
      <c r="X1402">
        <v>42.358386000000003</v>
      </c>
      <c r="Y1402">
        <v>-71.106431000000001</v>
      </c>
      <c r="Z1402" t="s">
        <v>2316</v>
      </c>
    </row>
    <row r="1403" spans="1:26">
      <c r="A1403">
        <v>25145</v>
      </c>
      <c r="B1403" s="1">
        <v>40514.447905092595</v>
      </c>
      <c r="C1403" s="1">
        <f t="shared" si="264"/>
        <v>40179</v>
      </c>
      <c r="D1403" s="4">
        <f t="shared" si="265"/>
        <v>0.9194444444444444</v>
      </c>
      <c r="E1403" s="3">
        <f t="shared" si="266"/>
        <v>2010</v>
      </c>
      <c r="F1403" s="3">
        <f t="shared" si="267"/>
        <v>12</v>
      </c>
      <c r="G1403" s="3">
        <f t="shared" si="268"/>
        <v>2</v>
      </c>
      <c r="H1403" s="3">
        <f t="shared" si="269"/>
        <v>10</v>
      </c>
      <c r="I1403" s="3">
        <f t="shared" si="270"/>
        <v>44</v>
      </c>
      <c r="J1403" s="3">
        <f t="shared" si="271"/>
        <v>5</v>
      </c>
      <c r="K1403" s="3" t="str">
        <f>IF(AND(D1403&gt;='Season Lookup'!$D$15,D1403&lt;'Season Lookup'!$D$16),"Spring",IF(AND(D1403&gt;='Season Lookup'!$D$16,D1403&lt;'Season Lookup'!$D$17),"Summer",IF(AND(D1403&gt;='Season Lookup'!$D$17,D1403&lt;'Season Lookup'!$D$18),"Fall",IF(OR(D1403&gt;='Season Lookup'!$D$18,D1403&lt;'Season Lookup'!$D$15),"Winter"))))</f>
        <v>Fall</v>
      </c>
      <c r="L1403" s="3" t="str">
        <f>VLOOKUP(F1403,'Season Lookup'!$A$1:$B$13,2,0)</f>
        <v>Winter</v>
      </c>
      <c r="M1403" t="s">
        <v>78</v>
      </c>
      <c r="N1403" t="s">
        <v>13</v>
      </c>
      <c r="O1403" t="s">
        <v>13</v>
      </c>
      <c r="P1403" t="str">
        <f t="shared" si="272"/>
        <v>Yes</v>
      </c>
      <c r="Q1403" t="str">
        <f t="shared" si="273"/>
        <v>No</v>
      </c>
      <c r="R1403" t="str">
        <f t="shared" si="274"/>
        <v>No</v>
      </c>
      <c r="S1403">
        <v>581</v>
      </c>
      <c r="T1403" t="s">
        <v>198</v>
      </c>
      <c r="V1403" t="str">
        <f t="shared" si="275"/>
        <v>Non Intersection</v>
      </c>
      <c r="W1403" t="s">
        <v>2317</v>
      </c>
      <c r="X1403">
        <v>42.375506000000001</v>
      </c>
      <c r="Y1403">
        <v>-71.144914999999997</v>
      </c>
      <c r="Z1403" t="s">
        <v>2318</v>
      </c>
    </row>
    <row r="1404" spans="1:26">
      <c r="A1404">
        <v>25146</v>
      </c>
      <c r="B1404" s="1">
        <v>40514.8125</v>
      </c>
      <c r="C1404" s="1">
        <f t="shared" si="264"/>
        <v>40179</v>
      </c>
      <c r="D1404" s="4">
        <f t="shared" si="265"/>
        <v>0.9194444444444444</v>
      </c>
      <c r="E1404" s="3">
        <f t="shared" si="266"/>
        <v>2010</v>
      </c>
      <c r="F1404" s="3">
        <f t="shared" si="267"/>
        <v>12</v>
      </c>
      <c r="G1404" s="3">
        <f t="shared" si="268"/>
        <v>2</v>
      </c>
      <c r="H1404" s="3">
        <f t="shared" si="269"/>
        <v>19</v>
      </c>
      <c r="I1404" s="3">
        <f t="shared" si="270"/>
        <v>30</v>
      </c>
      <c r="J1404" s="3">
        <f t="shared" si="271"/>
        <v>5</v>
      </c>
      <c r="K1404" s="3" t="str">
        <f>IF(AND(D1404&gt;='Season Lookup'!$D$15,D1404&lt;'Season Lookup'!$D$16),"Spring",IF(AND(D1404&gt;='Season Lookup'!$D$16,D1404&lt;'Season Lookup'!$D$17),"Summer",IF(AND(D1404&gt;='Season Lookup'!$D$17,D1404&lt;'Season Lookup'!$D$18),"Fall",IF(OR(D1404&gt;='Season Lookup'!$D$18,D1404&lt;'Season Lookup'!$D$15),"Winter"))))</f>
        <v>Fall</v>
      </c>
      <c r="L1404" s="3" t="str">
        <f>VLOOKUP(F1404,'Season Lookup'!$A$1:$B$13,2,0)</f>
        <v>Winter</v>
      </c>
      <c r="M1404" t="s">
        <v>78</v>
      </c>
      <c r="N1404" t="s">
        <v>13</v>
      </c>
      <c r="O1404" t="s">
        <v>619</v>
      </c>
      <c r="P1404" t="str">
        <f t="shared" si="272"/>
        <v>Yes</v>
      </c>
      <c r="Q1404" t="str">
        <f t="shared" si="273"/>
        <v>No</v>
      </c>
      <c r="R1404" t="str">
        <f t="shared" si="274"/>
        <v>No</v>
      </c>
      <c r="T1404" t="s">
        <v>316</v>
      </c>
      <c r="U1404" t="s">
        <v>745</v>
      </c>
      <c r="V1404" t="str">
        <f t="shared" si="275"/>
        <v>Intersection</v>
      </c>
      <c r="W1404" t="s">
        <v>1891</v>
      </c>
      <c r="X1404">
        <v>42.365231000000001</v>
      </c>
      <c r="Y1404">
        <v>-71.101285000000004</v>
      </c>
      <c r="Z1404" t="s">
        <v>1892</v>
      </c>
    </row>
    <row r="1405" spans="1:26">
      <c r="A1405">
        <v>25147</v>
      </c>
      <c r="B1405" s="1">
        <v>40515.354155092595</v>
      </c>
      <c r="C1405" s="1">
        <f t="shared" si="264"/>
        <v>40179</v>
      </c>
      <c r="D1405" s="4">
        <f t="shared" si="265"/>
        <v>0.92222222222222228</v>
      </c>
      <c r="E1405" s="3">
        <f t="shared" si="266"/>
        <v>2010</v>
      </c>
      <c r="F1405" s="3">
        <f t="shared" si="267"/>
        <v>12</v>
      </c>
      <c r="G1405" s="3">
        <f t="shared" si="268"/>
        <v>3</v>
      </c>
      <c r="H1405" s="3">
        <f t="shared" si="269"/>
        <v>8</v>
      </c>
      <c r="I1405" s="3">
        <f t="shared" si="270"/>
        <v>29</v>
      </c>
      <c r="J1405" s="3">
        <f t="shared" si="271"/>
        <v>6</v>
      </c>
      <c r="K1405" s="3" t="str">
        <f>IF(AND(D1405&gt;='Season Lookup'!$D$15,D1405&lt;'Season Lookup'!$D$16),"Spring",IF(AND(D1405&gt;='Season Lookup'!$D$16,D1405&lt;'Season Lookup'!$D$17),"Summer",IF(AND(D1405&gt;='Season Lookup'!$D$17,D1405&lt;'Season Lookup'!$D$18),"Fall",IF(OR(D1405&gt;='Season Lookup'!$D$18,D1405&lt;'Season Lookup'!$D$15),"Winter"))))</f>
        <v>Fall</v>
      </c>
      <c r="L1405" s="3" t="str">
        <f>VLOOKUP(F1405,'Season Lookup'!$A$1:$B$13,2,0)</f>
        <v>Winter</v>
      </c>
      <c r="M1405" t="s">
        <v>12</v>
      </c>
      <c r="N1405" t="s">
        <v>13</v>
      </c>
      <c r="O1405" t="s">
        <v>13</v>
      </c>
      <c r="P1405" t="str">
        <f t="shared" si="272"/>
        <v>Yes</v>
      </c>
      <c r="Q1405" t="str">
        <f t="shared" si="273"/>
        <v>No</v>
      </c>
      <c r="R1405" t="str">
        <f t="shared" si="274"/>
        <v>No</v>
      </c>
      <c r="S1405">
        <v>16</v>
      </c>
      <c r="T1405" t="s">
        <v>185</v>
      </c>
      <c r="V1405" t="str">
        <f t="shared" si="275"/>
        <v>Non Intersection</v>
      </c>
      <c r="W1405" t="s">
        <v>882</v>
      </c>
      <c r="X1405">
        <v>42.377301000000003</v>
      </c>
      <c r="Y1405">
        <v>-71.123220000000003</v>
      </c>
      <c r="Z1405" t="s">
        <v>883</v>
      </c>
    </row>
    <row r="1406" spans="1:26">
      <c r="A1406">
        <v>25148</v>
      </c>
      <c r="B1406" s="1">
        <v>40515.385405092595</v>
      </c>
      <c r="C1406" s="1">
        <f t="shared" si="264"/>
        <v>40179</v>
      </c>
      <c r="D1406" s="4">
        <f t="shared" si="265"/>
        <v>0.92222222222222228</v>
      </c>
      <c r="E1406" s="3">
        <f t="shared" si="266"/>
        <v>2010</v>
      </c>
      <c r="F1406" s="3">
        <f t="shared" si="267"/>
        <v>12</v>
      </c>
      <c r="G1406" s="3">
        <f t="shared" si="268"/>
        <v>3</v>
      </c>
      <c r="H1406" s="3">
        <f t="shared" si="269"/>
        <v>9</v>
      </c>
      <c r="I1406" s="3">
        <f t="shared" si="270"/>
        <v>14</v>
      </c>
      <c r="J1406" s="3">
        <f t="shared" si="271"/>
        <v>6</v>
      </c>
      <c r="K1406" s="3" t="str">
        <f>IF(AND(D1406&gt;='Season Lookup'!$D$15,D1406&lt;'Season Lookup'!$D$16),"Spring",IF(AND(D1406&gt;='Season Lookup'!$D$16,D1406&lt;'Season Lookup'!$D$17),"Summer",IF(AND(D1406&gt;='Season Lookup'!$D$17,D1406&lt;'Season Lookup'!$D$18),"Fall",IF(OR(D1406&gt;='Season Lookup'!$D$18,D1406&lt;'Season Lookup'!$D$15),"Winter"))))</f>
        <v>Fall</v>
      </c>
      <c r="L1406" s="3" t="str">
        <f>VLOOKUP(F1406,'Season Lookup'!$A$1:$B$13,2,0)</f>
        <v>Winter</v>
      </c>
      <c r="M1406" t="s">
        <v>12</v>
      </c>
      <c r="N1406" t="s">
        <v>13</v>
      </c>
      <c r="O1406" t="s">
        <v>13</v>
      </c>
      <c r="P1406" t="str">
        <f t="shared" si="272"/>
        <v>Yes</v>
      </c>
      <c r="Q1406" t="str">
        <f t="shared" si="273"/>
        <v>No</v>
      </c>
      <c r="R1406" t="str">
        <f t="shared" si="274"/>
        <v>No</v>
      </c>
      <c r="T1406" t="s">
        <v>14</v>
      </c>
      <c r="U1406" t="s">
        <v>185</v>
      </c>
      <c r="V1406" t="str">
        <f t="shared" si="275"/>
        <v>Intersection</v>
      </c>
      <c r="W1406" t="s">
        <v>1247</v>
      </c>
      <c r="X1406">
        <v>42.375131000000003</v>
      </c>
      <c r="Y1406">
        <v>-71.119151000000002</v>
      </c>
      <c r="Z1406" t="s">
        <v>1248</v>
      </c>
    </row>
    <row r="1407" spans="1:26">
      <c r="A1407">
        <v>25149</v>
      </c>
      <c r="B1407" s="1">
        <v>40515.46875</v>
      </c>
      <c r="C1407" s="1">
        <f t="shared" si="264"/>
        <v>40179</v>
      </c>
      <c r="D1407" s="4">
        <f t="shared" si="265"/>
        <v>0.92222222222222228</v>
      </c>
      <c r="E1407" s="3">
        <f t="shared" si="266"/>
        <v>2010</v>
      </c>
      <c r="F1407" s="3">
        <f t="shared" si="267"/>
        <v>12</v>
      </c>
      <c r="G1407" s="3">
        <f t="shared" si="268"/>
        <v>3</v>
      </c>
      <c r="H1407" s="3">
        <f t="shared" si="269"/>
        <v>11</v>
      </c>
      <c r="I1407" s="3">
        <f t="shared" si="270"/>
        <v>15</v>
      </c>
      <c r="J1407" s="3">
        <f t="shared" si="271"/>
        <v>6</v>
      </c>
      <c r="K1407" s="3" t="str">
        <f>IF(AND(D1407&gt;='Season Lookup'!$D$15,D1407&lt;'Season Lookup'!$D$16),"Spring",IF(AND(D1407&gt;='Season Lookup'!$D$16,D1407&lt;'Season Lookup'!$D$17),"Summer",IF(AND(D1407&gt;='Season Lookup'!$D$17,D1407&lt;'Season Lookup'!$D$18),"Fall",IF(OR(D1407&gt;='Season Lookup'!$D$18,D1407&lt;'Season Lookup'!$D$15),"Winter"))))</f>
        <v>Fall</v>
      </c>
      <c r="L1407" s="3" t="str">
        <f>VLOOKUP(F1407,'Season Lookup'!$A$1:$B$13,2,0)</f>
        <v>Winter</v>
      </c>
      <c r="M1407" t="s">
        <v>12</v>
      </c>
      <c r="N1407" t="s">
        <v>13</v>
      </c>
      <c r="O1407" t="s">
        <v>13</v>
      </c>
      <c r="P1407" t="str">
        <f t="shared" si="272"/>
        <v>Yes</v>
      </c>
      <c r="Q1407" t="str">
        <f t="shared" si="273"/>
        <v>No</v>
      </c>
      <c r="R1407" t="str">
        <f t="shared" si="274"/>
        <v>No</v>
      </c>
      <c r="S1407">
        <v>101</v>
      </c>
      <c r="T1407" t="s">
        <v>27</v>
      </c>
      <c r="V1407" t="str">
        <f t="shared" si="275"/>
        <v>Non Intersection</v>
      </c>
      <c r="W1407" t="s">
        <v>1603</v>
      </c>
      <c r="X1407">
        <v>42.365237</v>
      </c>
      <c r="Y1407">
        <v>-71.107583000000005</v>
      </c>
      <c r="Z1407" t="s">
        <v>1604</v>
      </c>
    </row>
    <row r="1408" spans="1:26">
      <c r="A1408">
        <v>25150</v>
      </c>
      <c r="B1408" s="1">
        <v>40515.800682870373</v>
      </c>
      <c r="C1408" s="1">
        <f t="shared" si="264"/>
        <v>40179</v>
      </c>
      <c r="D1408" s="4">
        <f t="shared" si="265"/>
        <v>0.92222222222222228</v>
      </c>
      <c r="E1408" s="3">
        <f t="shared" si="266"/>
        <v>2010</v>
      </c>
      <c r="F1408" s="3">
        <f t="shared" si="267"/>
        <v>12</v>
      </c>
      <c r="G1408" s="3">
        <f t="shared" si="268"/>
        <v>3</v>
      </c>
      <c r="H1408" s="3">
        <f t="shared" si="269"/>
        <v>19</v>
      </c>
      <c r="I1408" s="3">
        <f t="shared" si="270"/>
        <v>12</v>
      </c>
      <c r="J1408" s="3">
        <f t="shared" si="271"/>
        <v>6</v>
      </c>
      <c r="K1408" s="3" t="str">
        <f>IF(AND(D1408&gt;='Season Lookup'!$D$15,D1408&lt;'Season Lookup'!$D$16),"Spring",IF(AND(D1408&gt;='Season Lookup'!$D$16,D1408&lt;'Season Lookup'!$D$17),"Summer",IF(AND(D1408&gt;='Season Lookup'!$D$17,D1408&lt;'Season Lookup'!$D$18),"Fall",IF(OR(D1408&gt;='Season Lookup'!$D$18,D1408&lt;'Season Lookup'!$D$15),"Winter"))))</f>
        <v>Fall</v>
      </c>
      <c r="L1408" s="3" t="str">
        <f>VLOOKUP(F1408,'Season Lookup'!$A$1:$B$13,2,0)</f>
        <v>Winter</v>
      </c>
      <c r="M1408" t="s">
        <v>12</v>
      </c>
      <c r="N1408" t="s">
        <v>13</v>
      </c>
      <c r="O1408" t="s">
        <v>13</v>
      </c>
      <c r="P1408" t="str">
        <f t="shared" si="272"/>
        <v>Yes</v>
      </c>
      <c r="Q1408" t="str">
        <f t="shared" si="273"/>
        <v>No</v>
      </c>
      <c r="R1408" t="str">
        <f t="shared" si="274"/>
        <v>No</v>
      </c>
      <c r="T1408" t="s">
        <v>105</v>
      </c>
      <c r="U1408" t="s">
        <v>2319</v>
      </c>
      <c r="V1408" t="str">
        <f t="shared" si="275"/>
        <v>Intersection</v>
      </c>
      <c r="W1408" t="s">
        <v>2320</v>
      </c>
      <c r="X1408">
        <v>42.366356000000003</v>
      </c>
      <c r="Y1408">
        <v>-71.093502000000001</v>
      </c>
      <c r="Z1408" t="s">
        <v>2321</v>
      </c>
    </row>
    <row r="1409" spans="1:26">
      <c r="A1409">
        <v>25151</v>
      </c>
      <c r="B1409" s="1">
        <v>40515.818738425929</v>
      </c>
      <c r="C1409" s="1">
        <f t="shared" ref="C1409:C1468" si="276">EOMONTH(B1409,MONTH(B1409)*-1)+1</f>
        <v>40179</v>
      </c>
      <c r="D1409" s="4">
        <f t="shared" ref="D1409:D1468" si="277">YEARFRAC(C1409,B1409)</f>
        <v>0.92222222222222228</v>
      </c>
      <c r="E1409" s="3">
        <f t="shared" ref="E1409:E1468" si="278">YEAR(B1409)</f>
        <v>2010</v>
      </c>
      <c r="F1409" s="3">
        <f t="shared" ref="F1409:F1468" si="279">MONTH(B1409)</f>
        <v>12</v>
      </c>
      <c r="G1409" s="3">
        <f t="shared" ref="G1409:G1468" si="280">DAY(B1409)</f>
        <v>3</v>
      </c>
      <c r="H1409" s="3">
        <f t="shared" ref="H1409:H1468" si="281">HOUR(B1409)</f>
        <v>19</v>
      </c>
      <c r="I1409" s="3">
        <f t="shared" ref="I1409:I1468" si="282">MINUTE(B1409)</f>
        <v>38</v>
      </c>
      <c r="J1409" s="3">
        <f t="shared" ref="J1409:J1468" si="283">WEEKDAY(B1409,1)</f>
        <v>6</v>
      </c>
      <c r="K1409" s="3" t="str">
        <f>IF(AND(D1409&gt;='Season Lookup'!$D$15,D1409&lt;'Season Lookup'!$D$16),"Spring",IF(AND(D1409&gt;='Season Lookup'!$D$16,D1409&lt;'Season Lookup'!$D$17),"Summer",IF(AND(D1409&gt;='Season Lookup'!$D$17,D1409&lt;'Season Lookup'!$D$18),"Fall",IF(OR(D1409&gt;='Season Lookup'!$D$18,D1409&lt;'Season Lookup'!$D$15),"Winter"))))</f>
        <v>Fall</v>
      </c>
      <c r="L1409" s="3" t="str">
        <f>VLOOKUP(F1409,'Season Lookup'!$A$1:$B$13,2,0)</f>
        <v>Winter</v>
      </c>
      <c r="M1409" t="s">
        <v>12</v>
      </c>
      <c r="N1409" t="s">
        <v>13</v>
      </c>
      <c r="O1409" t="s">
        <v>23</v>
      </c>
      <c r="P1409" t="str">
        <f t="shared" ref="P1409:P1468" si="284">IF(OR(N1409="Auto",O1409="Auto"),"Yes",IF(OR(N1409="Taxi",O1409="Taxi"),"Yes",IF(OR(N1409="Truck",O1409="Truck"),"Yes",IF(OR(N1409="Van",O1409="Van"),"Yes","No"))))</f>
        <v>Yes</v>
      </c>
      <c r="Q1409" t="str">
        <f t="shared" ref="Q1409:Q1468" si="285">IF(OR(N1409="Bicycle",O1409="Bicycle"),"Yes","No")</f>
        <v>No</v>
      </c>
      <c r="R1409" t="str">
        <f t="shared" ref="R1409:R1468" si="286">IF(OR(N1409="Pedestrian",O1409="Pedestrian"),"Yes","No")</f>
        <v>No</v>
      </c>
      <c r="T1409" t="s">
        <v>198</v>
      </c>
      <c r="U1409" t="s">
        <v>199</v>
      </c>
      <c r="V1409" t="str">
        <f t="shared" ref="V1409:V1468" si="287">IF(ISBLANK(S1409),"Intersection","Non Intersection")</f>
        <v>Intersection</v>
      </c>
      <c r="W1409" t="s">
        <v>767</v>
      </c>
      <c r="X1409">
        <v>42.375281999999999</v>
      </c>
      <c r="Y1409">
        <v>-71.145695000000003</v>
      </c>
      <c r="Z1409" t="s">
        <v>201</v>
      </c>
    </row>
    <row r="1410" spans="1:26">
      <c r="A1410">
        <v>25153</v>
      </c>
      <c r="B1410" s="1">
        <v>40515.951388888891</v>
      </c>
      <c r="C1410" s="1">
        <f t="shared" si="276"/>
        <v>40179</v>
      </c>
      <c r="D1410" s="4">
        <f t="shared" si="277"/>
        <v>0.92222222222222228</v>
      </c>
      <c r="E1410" s="3">
        <f t="shared" si="278"/>
        <v>2010</v>
      </c>
      <c r="F1410" s="3">
        <f t="shared" si="279"/>
        <v>12</v>
      </c>
      <c r="G1410" s="3">
        <f t="shared" si="280"/>
        <v>3</v>
      </c>
      <c r="H1410" s="3">
        <f t="shared" si="281"/>
        <v>22</v>
      </c>
      <c r="I1410" s="3">
        <f t="shared" si="282"/>
        <v>50</v>
      </c>
      <c r="J1410" s="3">
        <f t="shared" si="283"/>
        <v>6</v>
      </c>
      <c r="K1410" s="3" t="str">
        <f>IF(AND(D1410&gt;='Season Lookup'!$D$15,D1410&lt;'Season Lookup'!$D$16),"Spring",IF(AND(D1410&gt;='Season Lookup'!$D$16,D1410&lt;'Season Lookup'!$D$17),"Summer",IF(AND(D1410&gt;='Season Lookup'!$D$17,D1410&lt;'Season Lookup'!$D$18),"Fall",IF(OR(D1410&gt;='Season Lookup'!$D$18,D1410&lt;'Season Lookup'!$D$15),"Winter"))))</f>
        <v>Fall</v>
      </c>
      <c r="L1410" s="3" t="str">
        <f>VLOOKUP(F1410,'Season Lookup'!$A$1:$B$13,2,0)</f>
        <v>Winter</v>
      </c>
      <c r="M1410" t="s">
        <v>12</v>
      </c>
      <c r="N1410" t="s">
        <v>13</v>
      </c>
      <c r="O1410" t="s">
        <v>13</v>
      </c>
      <c r="P1410" t="str">
        <f t="shared" si="284"/>
        <v>Yes</v>
      </c>
      <c r="Q1410" t="str">
        <f t="shared" si="285"/>
        <v>No</v>
      </c>
      <c r="R1410" t="str">
        <f t="shared" si="286"/>
        <v>No</v>
      </c>
      <c r="T1410" t="s">
        <v>178</v>
      </c>
      <c r="U1410" t="s">
        <v>332</v>
      </c>
      <c r="V1410" t="str">
        <f t="shared" si="287"/>
        <v>Intersection</v>
      </c>
      <c r="W1410" t="s">
        <v>1542</v>
      </c>
      <c r="X1410">
        <v>42.360785</v>
      </c>
      <c r="Y1410">
        <v>-71.112035000000006</v>
      </c>
      <c r="Z1410" t="s">
        <v>1408</v>
      </c>
    </row>
    <row r="1411" spans="1:26">
      <c r="A1411">
        <v>25173</v>
      </c>
      <c r="B1411" s="1">
        <v>40515.333333333336</v>
      </c>
      <c r="C1411" s="1">
        <f t="shared" si="276"/>
        <v>40179</v>
      </c>
      <c r="D1411" s="4">
        <f t="shared" si="277"/>
        <v>0.92222222222222228</v>
      </c>
      <c r="E1411" s="3">
        <f t="shared" si="278"/>
        <v>2010</v>
      </c>
      <c r="F1411" s="3">
        <f t="shared" si="279"/>
        <v>12</v>
      </c>
      <c r="G1411" s="3">
        <f t="shared" si="280"/>
        <v>3</v>
      </c>
      <c r="H1411" s="3">
        <f t="shared" si="281"/>
        <v>8</v>
      </c>
      <c r="I1411" s="3">
        <f t="shared" si="282"/>
        <v>0</v>
      </c>
      <c r="J1411" s="3">
        <f t="shared" si="283"/>
        <v>6</v>
      </c>
      <c r="K1411" s="3" t="str">
        <f>IF(AND(D1411&gt;='Season Lookup'!$D$15,D1411&lt;'Season Lookup'!$D$16),"Spring",IF(AND(D1411&gt;='Season Lookup'!$D$16,D1411&lt;'Season Lookup'!$D$17),"Summer",IF(AND(D1411&gt;='Season Lookup'!$D$17,D1411&lt;'Season Lookup'!$D$18),"Fall",IF(OR(D1411&gt;='Season Lookup'!$D$18,D1411&lt;'Season Lookup'!$D$15),"Winter"))))</f>
        <v>Fall</v>
      </c>
      <c r="L1411" s="3" t="str">
        <f>VLOOKUP(F1411,'Season Lookup'!$A$1:$B$13,2,0)</f>
        <v>Winter</v>
      </c>
      <c r="M1411" t="s">
        <v>12</v>
      </c>
      <c r="N1411" t="s">
        <v>13</v>
      </c>
      <c r="O1411" t="s">
        <v>23</v>
      </c>
      <c r="P1411" t="str">
        <f t="shared" si="284"/>
        <v>Yes</v>
      </c>
      <c r="Q1411" t="str">
        <f t="shared" si="285"/>
        <v>No</v>
      </c>
      <c r="R1411" t="str">
        <f t="shared" si="286"/>
        <v>No</v>
      </c>
      <c r="S1411">
        <v>55</v>
      </c>
      <c r="T1411" t="s">
        <v>2322</v>
      </c>
      <c r="V1411" t="str">
        <f t="shared" si="287"/>
        <v>Non Intersection</v>
      </c>
      <c r="W1411" t="s">
        <v>2323</v>
      </c>
      <c r="X1411">
        <v>42.378588000000001</v>
      </c>
      <c r="Y1411">
        <v>-71.132699000000002</v>
      </c>
      <c r="Z1411" t="s">
        <v>2324</v>
      </c>
    </row>
    <row r="1412" spans="1:26">
      <c r="A1412">
        <v>25154</v>
      </c>
      <c r="B1412" s="1">
        <v>40516.109016203707</v>
      </c>
      <c r="C1412" s="1">
        <f t="shared" si="276"/>
        <v>40179</v>
      </c>
      <c r="D1412" s="4">
        <f t="shared" si="277"/>
        <v>0.92500000000000004</v>
      </c>
      <c r="E1412" s="3">
        <f t="shared" si="278"/>
        <v>2010</v>
      </c>
      <c r="F1412" s="3">
        <f t="shared" si="279"/>
        <v>12</v>
      </c>
      <c r="G1412" s="3">
        <f t="shared" si="280"/>
        <v>4</v>
      </c>
      <c r="H1412" s="3">
        <f t="shared" si="281"/>
        <v>2</v>
      </c>
      <c r="I1412" s="3">
        <f t="shared" si="282"/>
        <v>36</v>
      </c>
      <c r="J1412" s="3">
        <f t="shared" si="283"/>
        <v>7</v>
      </c>
      <c r="K1412" s="3" t="str">
        <f>IF(AND(D1412&gt;='Season Lookup'!$D$15,D1412&lt;'Season Lookup'!$D$16),"Spring",IF(AND(D1412&gt;='Season Lookup'!$D$16,D1412&lt;'Season Lookup'!$D$17),"Summer",IF(AND(D1412&gt;='Season Lookup'!$D$17,D1412&lt;'Season Lookup'!$D$18),"Fall",IF(OR(D1412&gt;='Season Lookup'!$D$18,D1412&lt;'Season Lookup'!$D$15),"Winter"))))</f>
        <v>Fall</v>
      </c>
      <c r="L1412" s="3" t="str">
        <f>VLOOKUP(F1412,'Season Lookup'!$A$1:$B$13,2,0)</f>
        <v>Winter</v>
      </c>
      <c r="M1412" t="s">
        <v>31</v>
      </c>
      <c r="N1412" t="s">
        <v>13</v>
      </c>
      <c r="O1412" t="s">
        <v>23</v>
      </c>
      <c r="P1412" t="str">
        <f t="shared" si="284"/>
        <v>Yes</v>
      </c>
      <c r="Q1412" t="str">
        <f t="shared" si="285"/>
        <v>No</v>
      </c>
      <c r="R1412" t="str">
        <f t="shared" si="286"/>
        <v>No</v>
      </c>
      <c r="S1412">
        <v>25</v>
      </c>
      <c r="T1412" t="s">
        <v>2325</v>
      </c>
      <c r="V1412" t="str">
        <f t="shared" si="287"/>
        <v>Non Intersection</v>
      </c>
      <c r="W1412" t="s">
        <v>2326</v>
      </c>
      <c r="X1412">
        <v>42.371541000000001</v>
      </c>
      <c r="Y1412">
        <v>-71.089772999999994</v>
      </c>
      <c r="Z1412" t="s">
        <v>2327</v>
      </c>
    </row>
    <row r="1413" spans="1:26">
      <c r="A1413">
        <v>25155</v>
      </c>
      <c r="B1413" s="1">
        <v>40516.57916666667</v>
      </c>
      <c r="C1413" s="1">
        <f t="shared" si="276"/>
        <v>40179</v>
      </c>
      <c r="D1413" s="4">
        <f t="shared" si="277"/>
        <v>0.92500000000000004</v>
      </c>
      <c r="E1413" s="3">
        <f t="shared" si="278"/>
        <v>2010</v>
      </c>
      <c r="F1413" s="3">
        <f t="shared" si="279"/>
        <v>12</v>
      </c>
      <c r="G1413" s="3">
        <f t="shared" si="280"/>
        <v>4</v>
      </c>
      <c r="H1413" s="3">
        <f t="shared" si="281"/>
        <v>13</v>
      </c>
      <c r="I1413" s="3">
        <f t="shared" si="282"/>
        <v>54</v>
      </c>
      <c r="J1413" s="3">
        <f t="shared" si="283"/>
        <v>7</v>
      </c>
      <c r="K1413" s="3" t="str">
        <f>IF(AND(D1413&gt;='Season Lookup'!$D$15,D1413&lt;'Season Lookup'!$D$16),"Spring",IF(AND(D1413&gt;='Season Lookup'!$D$16,D1413&lt;'Season Lookup'!$D$17),"Summer",IF(AND(D1413&gt;='Season Lookup'!$D$17,D1413&lt;'Season Lookup'!$D$18),"Fall",IF(OR(D1413&gt;='Season Lookup'!$D$18,D1413&lt;'Season Lookup'!$D$15),"Winter"))))</f>
        <v>Fall</v>
      </c>
      <c r="L1413" s="3" t="str">
        <f>VLOOKUP(F1413,'Season Lookup'!$A$1:$B$13,2,0)</f>
        <v>Winter</v>
      </c>
      <c r="M1413" t="s">
        <v>31</v>
      </c>
      <c r="N1413" t="s">
        <v>13</v>
      </c>
      <c r="O1413" t="s">
        <v>13</v>
      </c>
      <c r="P1413" t="str">
        <f t="shared" si="284"/>
        <v>Yes</v>
      </c>
      <c r="Q1413" t="str">
        <f t="shared" si="285"/>
        <v>No</v>
      </c>
      <c r="R1413" t="str">
        <f t="shared" si="286"/>
        <v>No</v>
      </c>
      <c r="T1413" t="s">
        <v>50</v>
      </c>
      <c r="U1413" t="s">
        <v>899</v>
      </c>
      <c r="V1413" t="str">
        <f t="shared" si="287"/>
        <v>Intersection</v>
      </c>
      <c r="W1413" t="s">
        <v>900</v>
      </c>
      <c r="X1413">
        <v>42.374862999999998</v>
      </c>
      <c r="Y1413">
        <v>-71.151313000000002</v>
      </c>
      <c r="Z1413" t="s">
        <v>901</v>
      </c>
    </row>
    <row r="1414" spans="1:26">
      <c r="A1414">
        <v>25156</v>
      </c>
      <c r="B1414" s="1">
        <v>40516.583333333336</v>
      </c>
      <c r="C1414" s="1">
        <f t="shared" si="276"/>
        <v>40179</v>
      </c>
      <c r="D1414" s="4">
        <f t="shared" si="277"/>
        <v>0.92500000000000004</v>
      </c>
      <c r="E1414" s="3">
        <f t="shared" si="278"/>
        <v>2010</v>
      </c>
      <c r="F1414" s="3">
        <f t="shared" si="279"/>
        <v>12</v>
      </c>
      <c r="G1414" s="3">
        <f t="shared" si="280"/>
        <v>4</v>
      </c>
      <c r="H1414" s="3">
        <f t="shared" si="281"/>
        <v>14</v>
      </c>
      <c r="I1414" s="3">
        <f t="shared" si="282"/>
        <v>0</v>
      </c>
      <c r="J1414" s="3">
        <f t="shared" si="283"/>
        <v>7</v>
      </c>
      <c r="K1414" s="3" t="str">
        <f>IF(AND(D1414&gt;='Season Lookup'!$D$15,D1414&lt;'Season Lookup'!$D$16),"Spring",IF(AND(D1414&gt;='Season Lookup'!$D$16,D1414&lt;'Season Lookup'!$D$17),"Summer",IF(AND(D1414&gt;='Season Lookup'!$D$17,D1414&lt;'Season Lookup'!$D$18),"Fall",IF(OR(D1414&gt;='Season Lookup'!$D$18,D1414&lt;'Season Lookup'!$D$15),"Winter"))))</f>
        <v>Fall</v>
      </c>
      <c r="L1414" s="3" t="str">
        <f>VLOOKUP(F1414,'Season Lookup'!$A$1:$B$13,2,0)</f>
        <v>Winter</v>
      </c>
      <c r="M1414" t="s">
        <v>31</v>
      </c>
      <c r="N1414" t="s">
        <v>13</v>
      </c>
      <c r="O1414" t="s">
        <v>13</v>
      </c>
      <c r="P1414" t="str">
        <f t="shared" si="284"/>
        <v>Yes</v>
      </c>
      <c r="Q1414" t="str">
        <f t="shared" si="285"/>
        <v>No</v>
      </c>
      <c r="R1414" t="str">
        <f t="shared" si="286"/>
        <v>No</v>
      </c>
      <c r="S1414">
        <v>60</v>
      </c>
      <c r="T1414" t="s">
        <v>166</v>
      </c>
      <c r="V1414" t="str">
        <f t="shared" si="287"/>
        <v>Non Intersection</v>
      </c>
      <c r="W1414" t="s">
        <v>2328</v>
      </c>
      <c r="X1414">
        <v>42.378312999999999</v>
      </c>
      <c r="Y1414">
        <v>-71.155345999999994</v>
      </c>
      <c r="Z1414" t="s">
        <v>2329</v>
      </c>
    </row>
    <row r="1415" spans="1:26">
      <c r="A1415">
        <v>25157</v>
      </c>
      <c r="B1415" s="1">
        <v>40516.75</v>
      </c>
      <c r="C1415" s="1">
        <f t="shared" si="276"/>
        <v>40179</v>
      </c>
      <c r="D1415" s="4">
        <f t="shared" si="277"/>
        <v>0.92500000000000004</v>
      </c>
      <c r="E1415" s="3">
        <f t="shared" si="278"/>
        <v>2010</v>
      </c>
      <c r="F1415" s="3">
        <f t="shared" si="279"/>
        <v>12</v>
      </c>
      <c r="G1415" s="3">
        <f t="shared" si="280"/>
        <v>4</v>
      </c>
      <c r="H1415" s="3">
        <f t="shared" si="281"/>
        <v>18</v>
      </c>
      <c r="I1415" s="3">
        <f t="shared" si="282"/>
        <v>0</v>
      </c>
      <c r="J1415" s="3">
        <f t="shared" si="283"/>
        <v>7</v>
      </c>
      <c r="K1415" s="3" t="str">
        <f>IF(AND(D1415&gt;='Season Lookup'!$D$15,D1415&lt;'Season Lookup'!$D$16),"Spring",IF(AND(D1415&gt;='Season Lookup'!$D$16,D1415&lt;'Season Lookup'!$D$17),"Summer",IF(AND(D1415&gt;='Season Lookup'!$D$17,D1415&lt;'Season Lookup'!$D$18),"Fall",IF(OR(D1415&gt;='Season Lookup'!$D$18,D1415&lt;'Season Lookup'!$D$15),"Winter"))))</f>
        <v>Fall</v>
      </c>
      <c r="L1415" s="3" t="str">
        <f>VLOOKUP(F1415,'Season Lookup'!$A$1:$B$13,2,0)</f>
        <v>Winter</v>
      </c>
      <c r="M1415" t="s">
        <v>31</v>
      </c>
      <c r="N1415" t="s">
        <v>152</v>
      </c>
      <c r="O1415" t="s">
        <v>132</v>
      </c>
      <c r="P1415" t="str">
        <f t="shared" si="284"/>
        <v>No</v>
      </c>
      <c r="Q1415" t="str">
        <f t="shared" si="285"/>
        <v>Yes</v>
      </c>
      <c r="R1415" t="str">
        <f t="shared" si="286"/>
        <v>Yes</v>
      </c>
      <c r="T1415" t="s">
        <v>14</v>
      </c>
      <c r="U1415" t="s">
        <v>1088</v>
      </c>
      <c r="V1415" t="str">
        <f t="shared" si="287"/>
        <v>Intersection</v>
      </c>
      <c r="W1415" t="s">
        <v>1089</v>
      </c>
      <c r="X1415">
        <v>42.365972999999997</v>
      </c>
      <c r="Y1415">
        <v>-71.104675</v>
      </c>
      <c r="Z1415" t="s">
        <v>1090</v>
      </c>
    </row>
    <row r="1416" spans="1:26">
      <c r="A1416">
        <v>25158</v>
      </c>
      <c r="B1416" s="1">
        <v>40516.843043981484</v>
      </c>
      <c r="C1416" s="1">
        <f t="shared" si="276"/>
        <v>40179</v>
      </c>
      <c r="D1416" s="4">
        <f t="shared" si="277"/>
        <v>0.92500000000000004</v>
      </c>
      <c r="E1416" s="3">
        <f t="shared" si="278"/>
        <v>2010</v>
      </c>
      <c r="F1416" s="3">
        <f t="shared" si="279"/>
        <v>12</v>
      </c>
      <c r="G1416" s="3">
        <f t="shared" si="280"/>
        <v>4</v>
      </c>
      <c r="H1416" s="3">
        <f t="shared" si="281"/>
        <v>20</v>
      </c>
      <c r="I1416" s="3">
        <f t="shared" si="282"/>
        <v>13</v>
      </c>
      <c r="J1416" s="3">
        <f t="shared" si="283"/>
        <v>7</v>
      </c>
      <c r="K1416" s="3" t="str">
        <f>IF(AND(D1416&gt;='Season Lookup'!$D$15,D1416&lt;'Season Lookup'!$D$16),"Spring",IF(AND(D1416&gt;='Season Lookup'!$D$16,D1416&lt;'Season Lookup'!$D$17),"Summer",IF(AND(D1416&gt;='Season Lookup'!$D$17,D1416&lt;'Season Lookup'!$D$18),"Fall",IF(OR(D1416&gt;='Season Lookup'!$D$18,D1416&lt;'Season Lookup'!$D$15),"Winter"))))</f>
        <v>Fall</v>
      </c>
      <c r="L1416" s="3" t="str">
        <f>VLOOKUP(F1416,'Season Lookup'!$A$1:$B$13,2,0)</f>
        <v>Winter</v>
      </c>
      <c r="M1416" t="s">
        <v>31</v>
      </c>
      <c r="N1416" t="s">
        <v>13</v>
      </c>
      <c r="O1416" t="s">
        <v>13</v>
      </c>
      <c r="P1416" t="str">
        <f t="shared" si="284"/>
        <v>Yes</v>
      </c>
      <c r="Q1416" t="str">
        <f t="shared" si="285"/>
        <v>No</v>
      </c>
      <c r="R1416" t="str">
        <f t="shared" si="286"/>
        <v>No</v>
      </c>
      <c r="S1416">
        <v>270</v>
      </c>
      <c r="T1416" t="s">
        <v>509</v>
      </c>
      <c r="V1416" t="str">
        <f t="shared" si="287"/>
        <v>Non Intersection</v>
      </c>
      <c r="W1416" t="s">
        <v>2330</v>
      </c>
      <c r="X1416">
        <v>42.364455999999997</v>
      </c>
      <c r="Y1416">
        <v>-71.104031000000006</v>
      </c>
      <c r="Z1416" t="s">
        <v>2331</v>
      </c>
    </row>
    <row r="1417" spans="1:26">
      <c r="A1417">
        <v>25159</v>
      </c>
      <c r="B1417" s="1">
        <v>40517.817361111112</v>
      </c>
      <c r="C1417" s="1">
        <f t="shared" si="276"/>
        <v>40179</v>
      </c>
      <c r="D1417" s="4">
        <f t="shared" si="277"/>
        <v>0.92777777777777781</v>
      </c>
      <c r="E1417" s="3">
        <f t="shared" si="278"/>
        <v>2010</v>
      </c>
      <c r="F1417" s="3">
        <f t="shared" si="279"/>
        <v>12</v>
      </c>
      <c r="G1417" s="3">
        <f t="shared" si="280"/>
        <v>5</v>
      </c>
      <c r="H1417" s="3">
        <f t="shared" si="281"/>
        <v>19</v>
      </c>
      <c r="I1417" s="3">
        <f t="shared" si="282"/>
        <v>37</v>
      </c>
      <c r="J1417" s="3">
        <f t="shared" si="283"/>
        <v>1</v>
      </c>
      <c r="K1417" s="3" t="str">
        <f>IF(AND(D1417&gt;='Season Lookup'!$D$15,D1417&lt;'Season Lookup'!$D$16),"Spring",IF(AND(D1417&gt;='Season Lookup'!$D$16,D1417&lt;'Season Lookup'!$D$17),"Summer",IF(AND(D1417&gt;='Season Lookup'!$D$17,D1417&lt;'Season Lookup'!$D$18),"Fall",IF(OR(D1417&gt;='Season Lookup'!$D$18,D1417&lt;'Season Lookup'!$D$15),"Winter"))))</f>
        <v>Fall</v>
      </c>
      <c r="L1417" s="3" t="str">
        <f>VLOOKUP(F1417,'Season Lookup'!$A$1:$B$13,2,0)</f>
        <v>Winter</v>
      </c>
      <c r="M1417" t="s">
        <v>48</v>
      </c>
      <c r="N1417" t="s">
        <v>13</v>
      </c>
      <c r="O1417" t="s">
        <v>13</v>
      </c>
      <c r="P1417" t="str">
        <f t="shared" si="284"/>
        <v>Yes</v>
      </c>
      <c r="Q1417" t="str">
        <f t="shared" si="285"/>
        <v>No</v>
      </c>
      <c r="R1417" t="str">
        <f t="shared" si="286"/>
        <v>No</v>
      </c>
      <c r="T1417" t="s">
        <v>37</v>
      </c>
      <c r="U1417" t="s">
        <v>312</v>
      </c>
      <c r="V1417" t="str">
        <f t="shared" si="287"/>
        <v>Intersection</v>
      </c>
      <c r="W1417" t="s">
        <v>313</v>
      </c>
      <c r="X1417">
        <v>42.363987000000002</v>
      </c>
      <c r="Y1417">
        <v>-71.105711999999997</v>
      </c>
      <c r="Z1417" t="s">
        <v>314</v>
      </c>
    </row>
    <row r="1418" spans="1:26">
      <c r="A1418">
        <v>25160</v>
      </c>
      <c r="B1418" s="1">
        <v>40517.563194444447</v>
      </c>
      <c r="C1418" s="1">
        <f t="shared" si="276"/>
        <v>40179</v>
      </c>
      <c r="D1418" s="4">
        <f t="shared" si="277"/>
        <v>0.92777777777777781</v>
      </c>
      <c r="E1418" s="3">
        <f t="shared" si="278"/>
        <v>2010</v>
      </c>
      <c r="F1418" s="3">
        <f t="shared" si="279"/>
        <v>12</v>
      </c>
      <c r="G1418" s="3">
        <f t="shared" si="280"/>
        <v>5</v>
      </c>
      <c r="H1418" s="3">
        <f t="shared" si="281"/>
        <v>13</v>
      </c>
      <c r="I1418" s="3">
        <f t="shared" si="282"/>
        <v>31</v>
      </c>
      <c r="J1418" s="3">
        <f t="shared" si="283"/>
        <v>1</v>
      </c>
      <c r="K1418" s="3" t="str">
        <f>IF(AND(D1418&gt;='Season Lookup'!$D$15,D1418&lt;'Season Lookup'!$D$16),"Spring",IF(AND(D1418&gt;='Season Lookup'!$D$16,D1418&lt;'Season Lookup'!$D$17),"Summer",IF(AND(D1418&gt;='Season Lookup'!$D$17,D1418&lt;'Season Lookup'!$D$18),"Fall",IF(OR(D1418&gt;='Season Lookup'!$D$18,D1418&lt;'Season Lookup'!$D$15),"Winter"))))</f>
        <v>Fall</v>
      </c>
      <c r="L1418" s="3" t="str">
        <f>VLOOKUP(F1418,'Season Lookup'!$A$1:$B$13,2,0)</f>
        <v>Winter</v>
      </c>
      <c r="M1418" t="s">
        <v>48</v>
      </c>
      <c r="N1418" t="s">
        <v>13</v>
      </c>
      <c r="O1418" t="s">
        <v>132</v>
      </c>
      <c r="P1418" t="str">
        <f t="shared" si="284"/>
        <v>Yes</v>
      </c>
      <c r="Q1418" t="str">
        <f t="shared" si="285"/>
        <v>Yes</v>
      </c>
      <c r="R1418" t="str">
        <f t="shared" si="286"/>
        <v>No</v>
      </c>
      <c r="S1418">
        <v>1672</v>
      </c>
      <c r="T1418" t="s">
        <v>14</v>
      </c>
      <c r="U1418" t="s">
        <v>740</v>
      </c>
      <c r="V1418" t="str">
        <f t="shared" si="287"/>
        <v>Non Intersection</v>
      </c>
      <c r="W1418" t="s">
        <v>2332</v>
      </c>
      <c r="X1418">
        <v>42.382134000000001</v>
      </c>
      <c r="Y1418">
        <v>-71.119877000000002</v>
      </c>
      <c r="Z1418" t="s">
        <v>2333</v>
      </c>
    </row>
    <row r="1419" spans="1:26">
      <c r="A1419">
        <v>25161</v>
      </c>
      <c r="B1419" s="1">
        <v>40517.645833333336</v>
      </c>
      <c r="C1419" s="1">
        <f t="shared" si="276"/>
        <v>40179</v>
      </c>
      <c r="D1419" s="4">
        <f t="shared" si="277"/>
        <v>0.92777777777777781</v>
      </c>
      <c r="E1419" s="3">
        <f t="shared" si="278"/>
        <v>2010</v>
      </c>
      <c r="F1419" s="3">
        <f t="shared" si="279"/>
        <v>12</v>
      </c>
      <c r="G1419" s="3">
        <f t="shared" si="280"/>
        <v>5</v>
      </c>
      <c r="H1419" s="3">
        <f t="shared" si="281"/>
        <v>15</v>
      </c>
      <c r="I1419" s="3">
        <f t="shared" si="282"/>
        <v>30</v>
      </c>
      <c r="J1419" s="3">
        <f t="shared" si="283"/>
        <v>1</v>
      </c>
      <c r="K1419" s="3" t="str">
        <f>IF(AND(D1419&gt;='Season Lookup'!$D$15,D1419&lt;'Season Lookup'!$D$16),"Spring",IF(AND(D1419&gt;='Season Lookup'!$D$16,D1419&lt;'Season Lookup'!$D$17),"Summer",IF(AND(D1419&gt;='Season Lookup'!$D$17,D1419&lt;'Season Lookup'!$D$18),"Fall",IF(OR(D1419&gt;='Season Lookup'!$D$18,D1419&lt;'Season Lookup'!$D$15),"Winter"))))</f>
        <v>Fall</v>
      </c>
      <c r="L1419" s="3" t="str">
        <f>VLOOKUP(F1419,'Season Lookup'!$A$1:$B$13,2,0)</f>
        <v>Winter</v>
      </c>
      <c r="M1419" t="s">
        <v>48</v>
      </c>
      <c r="N1419" t="s">
        <v>13</v>
      </c>
      <c r="O1419" t="s">
        <v>13</v>
      </c>
      <c r="P1419" t="str">
        <f t="shared" si="284"/>
        <v>Yes</v>
      </c>
      <c r="Q1419" t="str">
        <f t="shared" si="285"/>
        <v>No</v>
      </c>
      <c r="R1419" t="str">
        <f t="shared" si="286"/>
        <v>No</v>
      </c>
      <c r="S1419">
        <v>799</v>
      </c>
      <c r="T1419" t="s">
        <v>186</v>
      </c>
      <c r="V1419" t="str">
        <f t="shared" si="287"/>
        <v>Non Intersection</v>
      </c>
      <c r="W1419" t="s">
        <v>482</v>
      </c>
      <c r="X1419">
        <v>42.391447999999997</v>
      </c>
      <c r="Y1419">
        <v>-71.155467000000002</v>
      </c>
      <c r="Z1419" t="s">
        <v>483</v>
      </c>
    </row>
    <row r="1420" spans="1:26">
      <c r="A1420">
        <v>25162</v>
      </c>
      <c r="B1420" s="1">
        <v>40518.722210648149</v>
      </c>
      <c r="C1420" s="1">
        <f t="shared" si="276"/>
        <v>40179</v>
      </c>
      <c r="D1420" s="4">
        <f t="shared" si="277"/>
        <v>0.93055555555555558</v>
      </c>
      <c r="E1420" s="3">
        <f t="shared" si="278"/>
        <v>2010</v>
      </c>
      <c r="F1420" s="3">
        <f t="shared" si="279"/>
        <v>12</v>
      </c>
      <c r="G1420" s="3">
        <f t="shared" si="280"/>
        <v>6</v>
      </c>
      <c r="H1420" s="3">
        <f t="shared" si="281"/>
        <v>17</v>
      </c>
      <c r="I1420" s="3">
        <f t="shared" si="282"/>
        <v>19</v>
      </c>
      <c r="J1420" s="3">
        <f t="shared" si="283"/>
        <v>2</v>
      </c>
      <c r="K1420" s="3" t="str">
        <f>IF(AND(D1420&gt;='Season Lookup'!$D$15,D1420&lt;'Season Lookup'!$D$16),"Spring",IF(AND(D1420&gt;='Season Lookup'!$D$16,D1420&lt;'Season Lookup'!$D$17),"Summer",IF(AND(D1420&gt;='Season Lookup'!$D$17,D1420&lt;'Season Lookup'!$D$18),"Fall",IF(OR(D1420&gt;='Season Lookup'!$D$18,D1420&lt;'Season Lookup'!$D$15),"Winter"))))</f>
        <v>Fall</v>
      </c>
      <c r="L1420" s="3" t="str">
        <f>VLOOKUP(F1420,'Season Lookup'!$A$1:$B$13,2,0)</f>
        <v>Winter</v>
      </c>
      <c r="M1420" t="s">
        <v>56</v>
      </c>
      <c r="N1420" t="s">
        <v>13</v>
      </c>
      <c r="O1420" t="s">
        <v>132</v>
      </c>
      <c r="P1420" t="str">
        <f t="shared" si="284"/>
        <v>Yes</v>
      </c>
      <c r="Q1420" t="str">
        <f t="shared" si="285"/>
        <v>Yes</v>
      </c>
      <c r="R1420" t="str">
        <f t="shared" si="286"/>
        <v>No</v>
      </c>
      <c r="T1420" t="s">
        <v>105</v>
      </c>
      <c r="U1420" t="s">
        <v>189</v>
      </c>
      <c r="V1420" t="str">
        <f t="shared" si="287"/>
        <v>Intersection</v>
      </c>
      <c r="W1420" t="s">
        <v>477</v>
      </c>
      <c r="X1420">
        <v>42.367106999999997</v>
      </c>
      <c r="Y1420">
        <v>-71.095416</v>
      </c>
      <c r="Z1420" t="s">
        <v>478</v>
      </c>
    </row>
    <row r="1421" spans="1:26">
      <c r="A1421">
        <v>25163</v>
      </c>
      <c r="B1421" s="1">
        <v>40518.625</v>
      </c>
      <c r="C1421" s="1">
        <f t="shared" si="276"/>
        <v>40179</v>
      </c>
      <c r="D1421" s="4">
        <f t="shared" si="277"/>
        <v>0.93055555555555558</v>
      </c>
      <c r="E1421" s="3">
        <f t="shared" si="278"/>
        <v>2010</v>
      </c>
      <c r="F1421" s="3">
        <f t="shared" si="279"/>
        <v>12</v>
      </c>
      <c r="G1421" s="3">
        <f t="shared" si="280"/>
        <v>6</v>
      </c>
      <c r="H1421" s="3">
        <f t="shared" si="281"/>
        <v>15</v>
      </c>
      <c r="I1421" s="3">
        <f t="shared" si="282"/>
        <v>0</v>
      </c>
      <c r="J1421" s="3">
        <f t="shared" si="283"/>
        <v>2</v>
      </c>
      <c r="K1421" s="3" t="str">
        <f>IF(AND(D1421&gt;='Season Lookup'!$D$15,D1421&lt;'Season Lookup'!$D$16),"Spring",IF(AND(D1421&gt;='Season Lookup'!$D$16,D1421&lt;'Season Lookup'!$D$17),"Summer",IF(AND(D1421&gt;='Season Lookup'!$D$17,D1421&lt;'Season Lookup'!$D$18),"Fall",IF(OR(D1421&gt;='Season Lookup'!$D$18,D1421&lt;'Season Lookup'!$D$15),"Winter"))))</f>
        <v>Fall</v>
      </c>
      <c r="L1421" s="3" t="str">
        <f>VLOOKUP(F1421,'Season Lookup'!$A$1:$B$13,2,0)</f>
        <v>Winter</v>
      </c>
      <c r="M1421" t="s">
        <v>56</v>
      </c>
      <c r="N1421" t="s">
        <v>13</v>
      </c>
      <c r="O1421" t="s">
        <v>13</v>
      </c>
      <c r="P1421" t="str">
        <f t="shared" si="284"/>
        <v>Yes</v>
      </c>
      <c r="Q1421" t="str">
        <f t="shared" si="285"/>
        <v>No</v>
      </c>
      <c r="R1421" t="str">
        <f t="shared" si="286"/>
        <v>No</v>
      </c>
      <c r="T1421" t="s">
        <v>1742</v>
      </c>
      <c r="U1421" t="s">
        <v>198</v>
      </c>
      <c r="V1421" t="str">
        <f t="shared" si="287"/>
        <v>Intersection</v>
      </c>
      <c r="W1421" t="s">
        <v>2334</v>
      </c>
      <c r="X1421">
        <v>42.371972999999997</v>
      </c>
      <c r="Y1421">
        <v>-71.118542000000005</v>
      </c>
      <c r="Z1421" t="s">
        <v>2335</v>
      </c>
    </row>
    <row r="1422" spans="1:26">
      <c r="A1422">
        <v>25164</v>
      </c>
      <c r="B1422" s="1">
        <v>40519.375</v>
      </c>
      <c r="C1422" s="1">
        <f t="shared" si="276"/>
        <v>40179</v>
      </c>
      <c r="D1422" s="4">
        <f t="shared" si="277"/>
        <v>0.93333333333333335</v>
      </c>
      <c r="E1422" s="3">
        <f t="shared" si="278"/>
        <v>2010</v>
      </c>
      <c r="F1422" s="3">
        <f t="shared" si="279"/>
        <v>12</v>
      </c>
      <c r="G1422" s="3">
        <f t="shared" si="280"/>
        <v>7</v>
      </c>
      <c r="H1422" s="3">
        <f t="shared" si="281"/>
        <v>9</v>
      </c>
      <c r="I1422" s="3">
        <f t="shared" si="282"/>
        <v>0</v>
      </c>
      <c r="J1422" s="3">
        <f t="shared" si="283"/>
        <v>3</v>
      </c>
      <c r="K1422" s="3" t="str">
        <f>IF(AND(D1422&gt;='Season Lookup'!$D$15,D1422&lt;'Season Lookup'!$D$16),"Spring",IF(AND(D1422&gt;='Season Lookup'!$D$16,D1422&lt;'Season Lookup'!$D$17),"Summer",IF(AND(D1422&gt;='Season Lookup'!$D$17,D1422&lt;'Season Lookup'!$D$18),"Fall",IF(OR(D1422&gt;='Season Lookup'!$D$18,D1422&lt;'Season Lookup'!$D$15),"Winter"))))</f>
        <v>Fall</v>
      </c>
      <c r="L1422" s="3" t="str">
        <f>VLOOKUP(F1422,'Season Lookup'!$A$1:$B$13,2,0)</f>
        <v>Winter</v>
      </c>
      <c r="M1422" t="s">
        <v>73</v>
      </c>
      <c r="N1422" t="s">
        <v>13</v>
      </c>
      <c r="O1422" t="s">
        <v>132</v>
      </c>
      <c r="P1422" t="str">
        <f t="shared" si="284"/>
        <v>Yes</v>
      </c>
      <c r="Q1422" t="str">
        <f t="shared" si="285"/>
        <v>Yes</v>
      </c>
      <c r="R1422" t="str">
        <f t="shared" si="286"/>
        <v>No</v>
      </c>
      <c r="T1422" t="s">
        <v>186</v>
      </c>
      <c r="U1422" t="s">
        <v>1132</v>
      </c>
      <c r="V1422" t="str">
        <f t="shared" si="287"/>
        <v>Intersection</v>
      </c>
      <c r="W1422" t="s">
        <v>1133</v>
      </c>
      <c r="X1422">
        <v>42.389614999999999</v>
      </c>
      <c r="Y1422">
        <v>-71.148118999999994</v>
      </c>
      <c r="Z1422" t="s">
        <v>1134</v>
      </c>
    </row>
    <row r="1423" spans="1:26">
      <c r="A1423">
        <v>25165</v>
      </c>
      <c r="B1423" s="1">
        <v>40519.583333333336</v>
      </c>
      <c r="C1423" s="1">
        <f t="shared" si="276"/>
        <v>40179</v>
      </c>
      <c r="D1423" s="4">
        <f t="shared" si="277"/>
        <v>0.93333333333333335</v>
      </c>
      <c r="E1423" s="3">
        <f t="shared" si="278"/>
        <v>2010</v>
      </c>
      <c r="F1423" s="3">
        <f t="shared" si="279"/>
        <v>12</v>
      </c>
      <c r="G1423" s="3">
        <f t="shared" si="280"/>
        <v>7</v>
      </c>
      <c r="H1423" s="3">
        <f t="shared" si="281"/>
        <v>14</v>
      </c>
      <c r="I1423" s="3">
        <f t="shared" si="282"/>
        <v>0</v>
      </c>
      <c r="J1423" s="3">
        <f t="shared" si="283"/>
        <v>3</v>
      </c>
      <c r="K1423" s="3" t="str">
        <f>IF(AND(D1423&gt;='Season Lookup'!$D$15,D1423&lt;'Season Lookup'!$D$16),"Spring",IF(AND(D1423&gt;='Season Lookup'!$D$16,D1423&lt;'Season Lookup'!$D$17),"Summer",IF(AND(D1423&gt;='Season Lookup'!$D$17,D1423&lt;'Season Lookup'!$D$18),"Fall",IF(OR(D1423&gt;='Season Lookup'!$D$18,D1423&lt;'Season Lookup'!$D$15),"Winter"))))</f>
        <v>Fall</v>
      </c>
      <c r="L1423" s="3" t="str">
        <f>VLOOKUP(F1423,'Season Lookup'!$A$1:$B$13,2,0)</f>
        <v>Winter</v>
      </c>
      <c r="M1423" t="s">
        <v>73</v>
      </c>
      <c r="N1423" t="s">
        <v>13</v>
      </c>
      <c r="O1423" t="s">
        <v>132</v>
      </c>
      <c r="P1423" t="str">
        <f t="shared" si="284"/>
        <v>Yes</v>
      </c>
      <c r="Q1423" t="str">
        <f t="shared" si="285"/>
        <v>Yes</v>
      </c>
      <c r="R1423" t="str">
        <f t="shared" si="286"/>
        <v>No</v>
      </c>
      <c r="T1423" t="s">
        <v>105</v>
      </c>
      <c r="U1423" t="s">
        <v>104</v>
      </c>
      <c r="V1423" t="str">
        <f t="shared" si="287"/>
        <v>Intersection</v>
      </c>
      <c r="W1423" t="s">
        <v>2336</v>
      </c>
      <c r="X1423">
        <v>42.370072</v>
      </c>
      <c r="Y1423">
        <v>-71.102932999999993</v>
      </c>
      <c r="Z1423" t="s">
        <v>2337</v>
      </c>
    </row>
    <row r="1424" spans="1:26">
      <c r="A1424">
        <v>25166</v>
      </c>
      <c r="B1424" s="1">
        <v>40519.663194444445</v>
      </c>
      <c r="C1424" s="1">
        <f t="shared" si="276"/>
        <v>40179</v>
      </c>
      <c r="D1424" s="4">
        <f t="shared" si="277"/>
        <v>0.93333333333333335</v>
      </c>
      <c r="E1424" s="3">
        <f t="shared" si="278"/>
        <v>2010</v>
      </c>
      <c r="F1424" s="3">
        <f t="shared" si="279"/>
        <v>12</v>
      </c>
      <c r="G1424" s="3">
        <f t="shared" si="280"/>
        <v>7</v>
      </c>
      <c r="H1424" s="3">
        <f t="shared" si="281"/>
        <v>15</v>
      </c>
      <c r="I1424" s="3">
        <f t="shared" si="282"/>
        <v>55</v>
      </c>
      <c r="J1424" s="3">
        <f t="shared" si="283"/>
        <v>3</v>
      </c>
      <c r="K1424" s="3" t="str">
        <f>IF(AND(D1424&gt;='Season Lookup'!$D$15,D1424&lt;'Season Lookup'!$D$16),"Spring",IF(AND(D1424&gt;='Season Lookup'!$D$16,D1424&lt;'Season Lookup'!$D$17),"Summer",IF(AND(D1424&gt;='Season Lookup'!$D$17,D1424&lt;'Season Lookup'!$D$18),"Fall",IF(OR(D1424&gt;='Season Lookup'!$D$18,D1424&lt;'Season Lookup'!$D$15),"Winter"))))</f>
        <v>Fall</v>
      </c>
      <c r="L1424" s="3" t="str">
        <f>VLOOKUP(F1424,'Season Lookup'!$A$1:$B$13,2,0)</f>
        <v>Winter</v>
      </c>
      <c r="M1424" t="s">
        <v>73</v>
      </c>
      <c r="N1424" t="s">
        <v>13</v>
      </c>
      <c r="O1424" t="s">
        <v>13</v>
      </c>
      <c r="P1424" t="str">
        <f t="shared" si="284"/>
        <v>Yes</v>
      </c>
      <c r="Q1424" t="str">
        <f t="shared" si="285"/>
        <v>No</v>
      </c>
      <c r="R1424" t="str">
        <f t="shared" si="286"/>
        <v>No</v>
      </c>
      <c r="T1424" t="s">
        <v>199</v>
      </c>
      <c r="U1424" t="s">
        <v>791</v>
      </c>
      <c r="V1424" t="str">
        <f t="shared" si="287"/>
        <v>Intersection</v>
      </c>
      <c r="W1424" t="s">
        <v>792</v>
      </c>
      <c r="X1424">
        <v>42.373370999999999</v>
      </c>
      <c r="Y1424">
        <v>-71.119912999999997</v>
      </c>
      <c r="Z1424" t="s">
        <v>793</v>
      </c>
    </row>
    <row r="1425" spans="1:26">
      <c r="A1425">
        <v>25167</v>
      </c>
      <c r="B1425" s="1">
        <v>40519.732638888891</v>
      </c>
      <c r="C1425" s="1">
        <f t="shared" si="276"/>
        <v>40179</v>
      </c>
      <c r="D1425" s="4">
        <f t="shared" si="277"/>
        <v>0.93333333333333335</v>
      </c>
      <c r="E1425" s="3">
        <f t="shared" si="278"/>
        <v>2010</v>
      </c>
      <c r="F1425" s="3">
        <f t="shared" si="279"/>
        <v>12</v>
      </c>
      <c r="G1425" s="3">
        <f t="shared" si="280"/>
        <v>7</v>
      </c>
      <c r="H1425" s="3">
        <f t="shared" si="281"/>
        <v>17</v>
      </c>
      <c r="I1425" s="3">
        <f t="shared" si="282"/>
        <v>35</v>
      </c>
      <c r="J1425" s="3">
        <f t="shared" si="283"/>
        <v>3</v>
      </c>
      <c r="K1425" s="3" t="str">
        <f>IF(AND(D1425&gt;='Season Lookup'!$D$15,D1425&lt;'Season Lookup'!$D$16),"Spring",IF(AND(D1425&gt;='Season Lookup'!$D$16,D1425&lt;'Season Lookup'!$D$17),"Summer",IF(AND(D1425&gt;='Season Lookup'!$D$17,D1425&lt;'Season Lookup'!$D$18),"Fall",IF(OR(D1425&gt;='Season Lookup'!$D$18,D1425&lt;'Season Lookup'!$D$15),"Winter"))))</f>
        <v>Fall</v>
      </c>
      <c r="L1425" s="3" t="str">
        <f>VLOOKUP(F1425,'Season Lookup'!$A$1:$B$13,2,0)</f>
        <v>Winter</v>
      </c>
      <c r="M1425" t="s">
        <v>73</v>
      </c>
      <c r="N1425" t="s">
        <v>13</v>
      </c>
      <c r="O1425" t="s">
        <v>152</v>
      </c>
      <c r="P1425" t="str">
        <f t="shared" si="284"/>
        <v>Yes</v>
      </c>
      <c r="Q1425" t="str">
        <f t="shared" si="285"/>
        <v>No</v>
      </c>
      <c r="R1425" t="str">
        <f t="shared" si="286"/>
        <v>Yes</v>
      </c>
      <c r="T1425" t="s">
        <v>14</v>
      </c>
      <c r="U1425" t="s">
        <v>70</v>
      </c>
      <c r="V1425" t="str">
        <f t="shared" si="287"/>
        <v>Intersection</v>
      </c>
      <c r="W1425" t="s">
        <v>855</v>
      </c>
      <c r="X1425">
        <v>42.364710000000002</v>
      </c>
      <c r="Y1425">
        <v>-71.102566999999993</v>
      </c>
      <c r="Z1425" t="s">
        <v>856</v>
      </c>
    </row>
    <row r="1426" spans="1:26">
      <c r="A1426">
        <v>25168</v>
      </c>
      <c r="B1426" s="1">
        <v>40519.404166666667</v>
      </c>
      <c r="C1426" s="1">
        <f t="shared" si="276"/>
        <v>40179</v>
      </c>
      <c r="D1426" s="4">
        <f t="shared" si="277"/>
        <v>0.93333333333333335</v>
      </c>
      <c r="E1426" s="3">
        <f t="shared" si="278"/>
        <v>2010</v>
      </c>
      <c r="F1426" s="3">
        <f t="shared" si="279"/>
        <v>12</v>
      </c>
      <c r="G1426" s="3">
        <f t="shared" si="280"/>
        <v>7</v>
      </c>
      <c r="H1426" s="3">
        <f t="shared" si="281"/>
        <v>9</v>
      </c>
      <c r="I1426" s="3">
        <f t="shared" si="282"/>
        <v>42</v>
      </c>
      <c r="J1426" s="3">
        <f t="shared" si="283"/>
        <v>3</v>
      </c>
      <c r="K1426" s="3" t="str">
        <f>IF(AND(D1426&gt;='Season Lookup'!$D$15,D1426&lt;'Season Lookup'!$D$16),"Spring",IF(AND(D1426&gt;='Season Lookup'!$D$16,D1426&lt;'Season Lookup'!$D$17),"Summer",IF(AND(D1426&gt;='Season Lookup'!$D$17,D1426&lt;'Season Lookup'!$D$18),"Fall",IF(OR(D1426&gt;='Season Lookup'!$D$18,D1426&lt;'Season Lookup'!$D$15),"Winter"))))</f>
        <v>Fall</v>
      </c>
      <c r="L1426" s="3" t="str">
        <f>VLOOKUP(F1426,'Season Lookup'!$A$1:$B$13,2,0)</f>
        <v>Winter</v>
      </c>
      <c r="M1426" t="s">
        <v>73</v>
      </c>
      <c r="N1426" t="s">
        <v>13</v>
      </c>
      <c r="O1426" t="s">
        <v>152</v>
      </c>
      <c r="P1426" t="str">
        <f t="shared" si="284"/>
        <v>Yes</v>
      </c>
      <c r="Q1426" t="str">
        <f t="shared" si="285"/>
        <v>No</v>
      </c>
      <c r="R1426" t="str">
        <f t="shared" si="286"/>
        <v>Yes</v>
      </c>
      <c r="S1426">
        <v>225</v>
      </c>
      <c r="T1426" t="s">
        <v>74</v>
      </c>
      <c r="U1426" t="s">
        <v>19</v>
      </c>
      <c r="V1426" t="str">
        <f t="shared" si="287"/>
        <v>Non Intersection</v>
      </c>
      <c r="W1426" t="s">
        <v>2338</v>
      </c>
      <c r="X1426">
        <v>42.373871000000001</v>
      </c>
      <c r="Y1426">
        <v>-71.100837999999996</v>
      </c>
      <c r="Z1426" t="s">
        <v>2339</v>
      </c>
    </row>
    <row r="1427" spans="1:26">
      <c r="A1427">
        <v>25205</v>
      </c>
      <c r="B1427" s="1">
        <v>40519.395833333336</v>
      </c>
      <c r="C1427" s="1">
        <f t="shared" si="276"/>
        <v>40179</v>
      </c>
      <c r="D1427" s="4">
        <f t="shared" si="277"/>
        <v>0.93333333333333335</v>
      </c>
      <c r="E1427" s="3">
        <f t="shared" si="278"/>
        <v>2010</v>
      </c>
      <c r="F1427" s="3">
        <f t="shared" si="279"/>
        <v>12</v>
      </c>
      <c r="G1427" s="3">
        <f t="shared" si="280"/>
        <v>7</v>
      </c>
      <c r="H1427" s="3">
        <f t="shared" si="281"/>
        <v>9</v>
      </c>
      <c r="I1427" s="3">
        <f t="shared" si="282"/>
        <v>30</v>
      </c>
      <c r="J1427" s="3">
        <f t="shared" si="283"/>
        <v>3</v>
      </c>
      <c r="K1427" s="3" t="str">
        <f>IF(AND(D1427&gt;='Season Lookup'!$D$15,D1427&lt;'Season Lookup'!$D$16),"Spring",IF(AND(D1427&gt;='Season Lookup'!$D$16,D1427&lt;'Season Lookup'!$D$17),"Summer",IF(AND(D1427&gt;='Season Lookup'!$D$17,D1427&lt;'Season Lookup'!$D$18),"Fall",IF(OR(D1427&gt;='Season Lookup'!$D$18,D1427&lt;'Season Lookup'!$D$15),"Winter"))))</f>
        <v>Fall</v>
      </c>
      <c r="L1427" s="3" t="str">
        <f>VLOOKUP(F1427,'Season Lookup'!$A$1:$B$13,2,0)</f>
        <v>Winter</v>
      </c>
      <c r="M1427" t="s">
        <v>73</v>
      </c>
      <c r="N1427" t="s">
        <v>13</v>
      </c>
      <c r="O1427" t="s">
        <v>13</v>
      </c>
      <c r="P1427" t="str">
        <f t="shared" si="284"/>
        <v>Yes</v>
      </c>
      <c r="Q1427" t="str">
        <f t="shared" si="285"/>
        <v>No</v>
      </c>
      <c r="R1427" t="str">
        <f t="shared" si="286"/>
        <v>No</v>
      </c>
      <c r="S1427">
        <v>125</v>
      </c>
      <c r="T1427" t="s">
        <v>198</v>
      </c>
      <c r="V1427" t="str">
        <f t="shared" si="287"/>
        <v>Non Intersection</v>
      </c>
      <c r="W1427" t="s">
        <v>2340</v>
      </c>
      <c r="X1427">
        <v>42.373443999999999</v>
      </c>
      <c r="Y1427">
        <v>-71.122898000000006</v>
      </c>
      <c r="Z1427" t="s">
        <v>2341</v>
      </c>
    </row>
    <row r="1428" spans="1:26">
      <c r="A1428">
        <v>25206</v>
      </c>
      <c r="B1428" s="1">
        <v>40519.40625</v>
      </c>
      <c r="C1428" s="1">
        <f t="shared" si="276"/>
        <v>40179</v>
      </c>
      <c r="D1428" s="4">
        <f t="shared" si="277"/>
        <v>0.93333333333333335</v>
      </c>
      <c r="E1428" s="3">
        <f t="shared" si="278"/>
        <v>2010</v>
      </c>
      <c r="F1428" s="3">
        <f t="shared" si="279"/>
        <v>12</v>
      </c>
      <c r="G1428" s="3">
        <f t="shared" si="280"/>
        <v>7</v>
      </c>
      <c r="H1428" s="3">
        <f t="shared" si="281"/>
        <v>9</v>
      </c>
      <c r="I1428" s="3">
        <f t="shared" si="282"/>
        <v>45</v>
      </c>
      <c r="J1428" s="3">
        <f t="shared" si="283"/>
        <v>3</v>
      </c>
      <c r="K1428" s="3" t="str">
        <f>IF(AND(D1428&gt;='Season Lookup'!$D$15,D1428&lt;'Season Lookup'!$D$16),"Spring",IF(AND(D1428&gt;='Season Lookup'!$D$16,D1428&lt;'Season Lookup'!$D$17),"Summer",IF(AND(D1428&gt;='Season Lookup'!$D$17,D1428&lt;'Season Lookup'!$D$18),"Fall",IF(OR(D1428&gt;='Season Lookup'!$D$18,D1428&lt;'Season Lookup'!$D$15),"Winter"))))</f>
        <v>Fall</v>
      </c>
      <c r="L1428" s="3" t="str">
        <f>VLOOKUP(F1428,'Season Lookup'!$A$1:$B$13,2,0)</f>
        <v>Winter</v>
      </c>
      <c r="M1428" t="s">
        <v>73</v>
      </c>
      <c r="N1428" t="s">
        <v>13</v>
      </c>
      <c r="O1428" t="s">
        <v>13</v>
      </c>
      <c r="P1428" t="str">
        <f t="shared" si="284"/>
        <v>Yes</v>
      </c>
      <c r="Q1428" t="str">
        <f t="shared" si="285"/>
        <v>No</v>
      </c>
      <c r="R1428" t="str">
        <f t="shared" si="286"/>
        <v>No</v>
      </c>
      <c r="T1428" t="s">
        <v>325</v>
      </c>
      <c r="U1428" t="s">
        <v>162</v>
      </c>
      <c r="V1428" t="str">
        <f t="shared" si="287"/>
        <v>Intersection</v>
      </c>
      <c r="W1428" t="s">
        <v>1229</v>
      </c>
      <c r="X1428">
        <v>42.372315999999998</v>
      </c>
      <c r="Y1428">
        <v>-71.121860999999996</v>
      </c>
      <c r="Z1428" t="s">
        <v>1230</v>
      </c>
    </row>
    <row r="1429" spans="1:26">
      <c r="A1429">
        <v>25248</v>
      </c>
      <c r="B1429" s="1">
        <v>40519.410405092596</v>
      </c>
      <c r="C1429" s="1">
        <f t="shared" si="276"/>
        <v>40179</v>
      </c>
      <c r="D1429" s="4">
        <f t="shared" si="277"/>
        <v>0.93333333333333335</v>
      </c>
      <c r="E1429" s="3">
        <f t="shared" si="278"/>
        <v>2010</v>
      </c>
      <c r="F1429" s="3">
        <f t="shared" si="279"/>
        <v>12</v>
      </c>
      <c r="G1429" s="3">
        <f t="shared" si="280"/>
        <v>7</v>
      </c>
      <c r="H1429" s="3">
        <f t="shared" si="281"/>
        <v>9</v>
      </c>
      <c r="I1429" s="3">
        <f t="shared" si="282"/>
        <v>50</v>
      </c>
      <c r="J1429" s="3">
        <f t="shared" si="283"/>
        <v>3</v>
      </c>
      <c r="K1429" s="3" t="str">
        <f>IF(AND(D1429&gt;='Season Lookup'!$D$15,D1429&lt;'Season Lookup'!$D$16),"Spring",IF(AND(D1429&gt;='Season Lookup'!$D$16,D1429&lt;'Season Lookup'!$D$17),"Summer",IF(AND(D1429&gt;='Season Lookup'!$D$17,D1429&lt;'Season Lookup'!$D$18),"Fall",IF(OR(D1429&gt;='Season Lookup'!$D$18,D1429&lt;'Season Lookup'!$D$15),"Winter"))))</f>
        <v>Fall</v>
      </c>
      <c r="L1429" s="3" t="str">
        <f>VLOOKUP(F1429,'Season Lookup'!$A$1:$B$13,2,0)</f>
        <v>Winter</v>
      </c>
      <c r="N1429" t="s">
        <v>329</v>
      </c>
      <c r="O1429" t="s">
        <v>13</v>
      </c>
      <c r="P1429" t="str">
        <f t="shared" si="284"/>
        <v>Yes</v>
      </c>
      <c r="Q1429" t="str">
        <f t="shared" si="285"/>
        <v>No</v>
      </c>
      <c r="R1429" t="str">
        <f t="shared" si="286"/>
        <v>No</v>
      </c>
      <c r="T1429" t="s">
        <v>198</v>
      </c>
      <c r="U1429" t="s">
        <v>935</v>
      </c>
      <c r="V1429" t="str">
        <f t="shared" si="287"/>
        <v>Intersection</v>
      </c>
      <c r="W1429" t="s">
        <v>1887</v>
      </c>
      <c r="X1429">
        <v>42.386721000000001</v>
      </c>
      <c r="Y1429">
        <v>-71.141009999999994</v>
      </c>
      <c r="Z1429" t="s">
        <v>1888</v>
      </c>
    </row>
    <row r="1430" spans="1:26">
      <c r="A1430">
        <v>25255</v>
      </c>
      <c r="B1430" s="1">
        <v>40519.465277777781</v>
      </c>
      <c r="C1430" s="1">
        <f t="shared" si="276"/>
        <v>40179</v>
      </c>
      <c r="D1430" s="4">
        <f t="shared" si="277"/>
        <v>0.93333333333333335</v>
      </c>
      <c r="E1430" s="3">
        <f t="shared" si="278"/>
        <v>2010</v>
      </c>
      <c r="F1430" s="3">
        <f t="shared" si="279"/>
        <v>12</v>
      </c>
      <c r="G1430" s="3">
        <f t="shared" si="280"/>
        <v>7</v>
      </c>
      <c r="H1430" s="3">
        <f t="shared" si="281"/>
        <v>11</v>
      </c>
      <c r="I1430" s="3">
        <f t="shared" si="282"/>
        <v>10</v>
      </c>
      <c r="J1430" s="3">
        <f t="shared" si="283"/>
        <v>3</v>
      </c>
      <c r="K1430" s="3" t="str">
        <f>IF(AND(D1430&gt;='Season Lookup'!$D$15,D1430&lt;'Season Lookup'!$D$16),"Spring",IF(AND(D1430&gt;='Season Lookup'!$D$16,D1430&lt;'Season Lookup'!$D$17),"Summer",IF(AND(D1430&gt;='Season Lookup'!$D$17,D1430&lt;'Season Lookup'!$D$18),"Fall",IF(OR(D1430&gt;='Season Lookup'!$D$18,D1430&lt;'Season Lookup'!$D$15),"Winter"))))</f>
        <v>Fall</v>
      </c>
      <c r="L1430" s="3" t="str">
        <f>VLOOKUP(F1430,'Season Lookup'!$A$1:$B$13,2,0)</f>
        <v>Winter</v>
      </c>
      <c r="M1430" t="s">
        <v>73</v>
      </c>
      <c r="N1430" t="s">
        <v>13</v>
      </c>
      <c r="O1430" t="s">
        <v>13</v>
      </c>
      <c r="P1430" t="str">
        <f t="shared" si="284"/>
        <v>Yes</v>
      </c>
      <c r="Q1430" t="str">
        <f t="shared" si="285"/>
        <v>No</v>
      </c>
      <c r="R1430" t="str">
        <f t="shared" si="286"/>
        <v>No</v>
      </c>
      <c r="S1430">
        <v>725</v>
      </c>
      <c r="T1430" t="s">
        <v>186</v>
      </c>
      <c r="V1430" t="str">
        <f t="shared" si="287"/>
        <v>Non Intersection</v>
      </c>
      <c r="W1430" t="s">
        <v>617</v>
      </c>
      <c r="X1430">
        <v>42.390473999999998</v>
      </c>
      <c r="Y1430">
        <v>-71.152218000000005</v>
      </c>
      <c r="Z1430" t="s">
        <v>618</v>
      </c>
    </row>
    <row r="1431" spans="1:26">
      <c r="A1431">
        <v>25170</v>
      </c>
      <c r="B1431" s="1">
        <v>40520.566655092596</v>
      </c>
      <c r="C1431" s="1">
        <f t="shared" si="276"/>
        <v>40179</v>
      </c>
      <c r="D1431" s="4">
        <f t="shared" si="277"/>
        <v>0.93611111111111112</v>
      </c>
      <c r="E1431" s="3">
        <f t="shared" si="278"/>
        <v>2010</v>
      </c>
      <c r="F1431" s="3">
        <f t="shared" si="279"/>
        <v>12</v>
      </c>
      <c r="G1431" s="3">
        <f t="shared" si="280"/>
        <v>8</v>
      </c>
      <c r="H1431" s="3">
        <f t="shared" si="281"/>
        <v>13</v>
      </c>
      <c r="I1431" s="3">
        <f t="shared" si="282"/>
        <v>35</v>
      </c>
      <c r="J1431" s="3">
        <f t="shared" si="283"/>
        <v>4</v>
      </c>
      <c r="K1431" s="3" t="str">
        <f>IF(AND(D1431&gt;='Season Lookup'!$D$15,D1431&lt;'Season Lookup'!$D$16),"Spring",IF(AND(D1431&gt;='Season Lookup'!$D$16,D1431&lt;'Season Lookup'!$D$17),"Summer",IF(AND(D1431&gt;='Season Lookup'!$D$17,D1431&lt;'Season Lookup'!$D$18),"Fall",IF(OR(D1431&gt;='Season Lookup'!$D$18,D1431&lt;'Season Lookup'!$D$15),"Winter"))))</f>
        <v>Fall</v>
      </c>
      <c r="L1431" s="3" t="str">
        <f>VLOOKUP(F1431,'Season Lookup'!$A$1:$B$13,2,0)</f>
        <v>Winter</v>
      </c>
      <c r="M1431" t="s">
        <v>82</v>
      </c>
      <c r="N1431" t="s">
        <v>13</v>
      </c>
      <c r="O1431" t="s">
        <v>132</v>
      </c>
      <c r="P1431" t="str">
        <f t="shared" si="284"/>
        <v>Yes</v>
      </c>
      <c r="Q1431" t="str">
        <f t="shared" si="285"/>
        <v>Yes</v>
      </c>
      <c r="R1431" t="str">
        <f t="shared" si="286"/>
        <v>No</v>
      </c>
      <c r="T1431" t="s">
        <v>119</v>
      </c>
      <c r="U1431" t="s">
        <v>14</v>
      </c>
      <c r="V1431" t="str">
        <f t="shared" si="287"/>
        <v>Intersection</v>
      </c>
      <c r="W1431" t="s">
        <v>1000</v>
      </c>
      <c r="X1431">
        <v>42.360827999999998</v>
      </c>
      <c r="Y1431">
        <v>-71.096012000000002</v>
      </c>
      <c r="Z1431" t="s">
        <v>248</v>
      </c>
    </row>
    <row r="1432" spans="1:26">
      <c r="A1432">
        <v>25171</v>
      </c>
      <c r="B1432" s="1">
        <v>40520.4375</v>
      </c>
      <c r="C1432" s="1">
        <f t="shared" si="276"/>
        <v>40179</v>
      </c>
      <c r="D1432" s="4">
        <f t="shared" si="277"/>
        <v>0.93611111111111112</v>
      </c>
      <c r="E1432" s="3">
        <f t="shared" si="278"/>
        <v>2010</v>
      </c>
      <c r="F1432" s="3">
        <f t="shared" si="279"/>
        <v>12</v>
      </c>
      <c r="G1432" s="3">
        <f t="shared" si="280"/>
        <v>8</v>
      </c>
      <c r="H1432" s="3">
        <f t="shared" si="281"/>
        <v>10</v>
      </c>
      <c r="I1432" s="3">
        <f t="shared" si="282"/>
        <v>30</v>
      </c>
      <c r="J1432" s="3">
        <f t="shared" si="283"/>
        <v>4</v>
      </c>
      <c r="K1432" s="3" t="str">
        <f>IF(AND(D1432&gt;='Season Lookup'!$D$15,D1432&lt;'Season Lookup'!$D$16),"Spring",IF(AND(D1432&gt;='Season Lookup'!$D$16,D1432&lt;'Season Lookup'!$D$17),"Summer",IF(AND(D1432&gt;='Season Lookup'!$D$17,D1432&lt;'Season Lookup'!$D$18),"Fall",IF(OR(D1432&gt;='Season Lookup'!$D$18,D1432&lt;'Season Lookup'!$D$15),"Winter"))))</f>
        <v>Fall</v>
      </c>
      <c r="L1432" s="3" t="str">
        <f>VLOOKUP(F1432,'Season Lookup'!$A$1:$B$13,2,0)</f>
        <v>Winter</v>
      </c>
      <c r="M1432" t="s">
        <v>82</v>
      </c>
      <c r="N1432" t="s">
        <v>13</v>
      </c>
      <c r="O1432" t="s">
        <v>13</v>
      </c>
      <c r="P1432" t="str">
        <f t="shared" si="284"/>
        <v>Yes</v>
      </c>
      <c r="Q1432" t="str">
        <f t="shared" si="285"/>
        <v>No</v>
      </c>
      <c r="R1432" t="str">
        <f t="shared" si="286"/>
        <v>No</v>
      </c>
      <c r="T1432" t="s">
        <v>105</v>
      </c>
      <c r="U1432" t="s">
        <v>498</v>
      </c>
      <c r="V1432" t="str">
        <f t="shared" si="287"/>
        <v>Intersection</v>
      </c>
      <c r="W1432" t="s">
        <v>499</v>
      </c>
      <c r="X1432">
        <v>42.372751999999998</v>
      </c>
      <c r="Y1432">
        <v>-71.109728000000004</v>
      </c>
      <c r="Z1432" t="s">
        <v>500</v>
      </c>
    </row>
    <row r="1433" spans="1:26">
      <c r="A1433">
        <v>25178</v>
      </c>
      <c r="B1433" s="1">
        <v>40520.020833333336</v>
      </c>
      <c r="C1433" s="1">
        <f t="shared" si="276"/>
        <v>40179</v>
      </c>
      <c r="D1433" s="4">
        <f t="shared" si="277"/>
        <v>0.93611111111111112</v>
      </c>
      <c r="E1433" s="3">
        <f t="shared" si="278"/>
        <v>2010</v>
      </c>
      <c r="F1433" s="3">
        <f t="shared" si="279"/>
        <v>12</v>
      </c>
      <c r="G1433" s="3">
        <f t="shared" si="280"/>
        <v>8</v>
      </c>
      <c r="H1433" s="3">
        <f t="shared" si="281"/>
        <v>0</v>
      </c>
      <c r="I1433" s="3">
        <f t="shared" si="282"/>
        <v>30</v>
      </c>
      <c r="J1433" s="3">
        <f t="shared" si="283"/>
        <v>4</v>
      </c>
      <c r="K1433" s="3" t="str">
        <f>IF(AND(D1433&gt;='Season Lookup'!$D$15,D1433&lt;'Season Lookup'!$D$16),"Spring",IF(AND(D1433&gt;='Season Lookup'!$D$16,D1433&lt;'Season Lookup'!$D$17),"Summer",IF(AND(D1433&gt;='Season Lookup'!$D$17,D1433&lt;'Season Lookup'!$D$18),"Fall",IF(OR(D1433&gt;='Season Lookup'!$D$18,D1433&lt;'Season Lookup'!$D$15),"Winter"))))</f>
        <v>Fall</v>
      </c>
      <c r="L1433" s="3" t="str">
        <f>VLOOKUP(F1433,'Season Lookup'!$A$1:$B$13,2,0)</f>
        <v>Winter</v>
      </c>
      <c r="M1433" t="s">
        <v>82</v>
      </c>
      <c r="N1433" t="s">
        <v>13</v>
      </c>
      <c r="O1433" t="s">
        <v>13</v>
      </c>
      <c r="P1433" t="str">
        <f t="shared" si="284"/>
        <v>Yes</v>
      </c>
      <c r="Q1433" t="str">
        <f t="shared" si="285"/>
        <v>No</v>
      </c>
      <c r="R1433" t="str">
        <f t="shared" si="286"/>
        <v>No</v>
      </c>
      <c r="T1433" t="s">
        <v>14</v>
      </c>
      <c r="U1433" t="s">
        <v>15</v>
      </c>
      <c r="V1433" t="str">
        <f t="shared" si="287"/>
        <v>Intersection</v>
      </c>
      <c r="W1433" t="s">
        <v>16</v>
      </c>
      <c r="X1433">
        <v>42.392614999999999</v>
      </c>
      <c r="Y1433">
        <v>-71.124874000000005</v>
      </c>
      <c r="Z1433" t="s">
        <v>17</v>
      </c>
    </row>
    <row r="1434" spans="1:26">
      <c r="A1434">
        <v>25179</v>
      </c>
      <c r="B1434" s="1">
        <v>40520.465960648151</v>
      </c>
      <c r="C1434" s="1">
        <f t="shared" si="276"/>
        <v>40179</v>
      </c>
      <c r="D1434" s="4">
        <f t="shared" si="277"/>
        <v>0.93611111111111112</v>
      </c>
      <c r="E1434" s="3">
        <f t="shared" si="278"/>
        <v>2010</v>
      </c>
      <c r="F1434" s="3">
        <f t="shared" si="279"/>
        <v>12</v>
      </c>
      <c r="G1434" s="3">
        <f t="shared" si="280"/>
        <v>8</v>
      </c>
      <c r="H1434" s="3">
        <f t="shared" si="281"/>
        <v>11</v>
      </c>
      <c r="I1434" s="3">
        <f t="shared" si="282"/>
        <v>10</v>
      </c>
      <c r="J1434" s="3">
        <f t="shared" si="283"/>
        <v>4</v>
      </c>
      <c r="K1434" s="3" t="str">
        <f>IF(AND(D1434&gt;='Season Lookup'!$D$15,D1434&lt;'Season Lookup'!$D$16),"Spring",IF(AND(D1434&gt;='Season Lookup'!$D$16,D1434&lt;'Season Lookup'!$D$17),"Summer",IF(AND(D1434&gt;='Season Lookup'!$D$17,D1434&lt;'Season Lookup'!$D$18),"Fall",IF(OR(D1434&gt;='Season Lookup'!$D$18,D1434&lt;'Season Lookup'!$D$15),"Winter"))))</f>
        <v>Fall</v>
      </c>
      <c r="L1434" s="3" t="str">
        <f>VLOOKUP(F1434,'Season Lookup'!$A$1:$B$13,2,0)</f>
        <v>Winter</v>
      </c>
      <c r="M1434" t="s">
        <v>82</v>
      </c>
      <c r="N1434" t="s">
        <v>13</v>
      </c>
      <c r="O1434" t="s">
        <v>13</v>
      </c>
      <c r="P1434" t="str">
        <f t="shared" si="284"/>
        <v>Yes</v>
      </c>
      <c r="Q1434" t="str">
        <f t="shared" si="285"/>
        <v>No</v>
      </c>
      <c r="R1434" t="str">
        <f t="shared" si="286"/>
        <v>No</v>
      </c>
      <c r="T1434" t="s">
        <v>142</v>
      </c>
      <c r="U1434" t="s">
        <v>521</v>
      </c>
      <c r="V1434" t="str">
        <f t="shared" si="287"/>
        <v>Intersection</v>
      </c>
      <c r="W1434" t="s">
        <v>2342</v>
      </c>
      <c r="X1434">
        <v>42.380927999999997</v>
      </c>
      <c r="Y1434">
        <v>-71.140017</v>
      </c>
      <c r="Z1434" t="s">
        <v>2343</v>
      </c>
    </row>
    <row r="1435" spans="1:26">
      <c r="A1435">
        <v>25174</v>
      </c>
      <c r="B1435" s="1">
        <v>40521.604155092595</v>
      </c>
      <c r="C1435" s="1">
        <f t="shared" si="276"/>
        <v>40179</v>
      </c>
      <c r="D1435" s="4">
        <f t="shared" si="277"/>
        <v>0.93888888888888888</v>
      </c>
      <c r="E1435" s="3">
        <f t="shared" si="278"/>
        <v>2010</v>
      </c>
      <c r="F1435" s="3">
        <f t="shared" si="279"/>
        <v>12</v>
      </c>
      <c r="G1435" s="3">
        <f t="shared" si="280"/>
        <v>9</v>
      </c>
      <c r="H1435" s="3">
        <f t="shared" si="281"/>
        <v>14</v>
      </c>
      <c r="I1435" s="3">
        <f t="shared" si="282"/>
        <v>29</v>
      </c>
      <c r="J1435" s="3">
        <f t="shared" si="283"/>
        <v>5</v>
      </c>
      <c r="K1435" s="3" t="str">
        <f>IF(AND(D1435&gt;='Season Lookup'!$D$15,D1435&lt;'Season Lookup'!$D$16),"Spring",IF(AND(D1435&gt;='Season Lookup'!$D$16,D1435&lt;'Season Lookup'!$D$17),"Summer",IF(AND(D1435&gt;='Season Lookup'!$D$17,D1435&lt;'Season Lookup'!$D$18),"Fall",IF(OR(D1435&gt;='Season Lookup'!$D$18,D1435&lt;'Season Lookup'!$D$15),"Winter"))))</f>
        <v>Fall</v>
      </c>
      <c r="L1435" s="3" t="str">
        <f>VLOOKUP(F1435,'Season Lookup'!$A$1:$B$13,2,0)</f>
        <v>Winter</v>
      </c>
      <c r="M1435" t="s">
        <v>78</v>
      </c>
      <c r="N1435" t="s">
        <v>35</v>
      </c>
      <c r="O1435" t="s">
        <v>36</v>
      </c>
      <c r="P1435" t="str">
        <f t="shared" si="284"/>
        <v>Yes</v>
      </c>
      <c r="Q1435" t="str">
        <f t="shared" si="285"/>
        <v>No</v>
      </c>
      <c r="R1435" t="str">
        <f t="shared" si="286"/>
        <v>No</v>
      </c>
      <c r="T1435" t="s">
        <v>1182</v>
      </c>
      <c r="U1435" t="s">
        <v>2206</v>
      </c>
      <c r="V1435" t="str">
        <f t="shared" si="287"/>
        <v>Intersection</v>
      </c>
      <c r="W1435" t="s">
        <v>2207</v>
      </c>
      <c r="X1435">
        <v>42.360770000000002</v>
      </c>
      <c r="Y1435">
        <v>-71.085362000000003</v>
      </c>
      <c r="Z1435" t="s">
        <v>2208</v>
      </c>
    </row>
    <row r="1436" spans="1:26">
      <c r="A1436">
        <v>25175</v>
      </c>
      <c r="B1436" s="1">
        <v>40521.661805555559</v>
      </c>
      <c r="C1436" s="1">
        <f t="shared" si="276"/>
        <v>40179</v>
      </c>
      <c r="D1436" s="4">
        <f t="shared" si="277"/>
        <v>0.93888888888888888</v>
      </c>
      <c r="E1436" s="3">
        <f t="shared" si="278"/>
        <v>2010</v>
      </c>
      <c r="F1436" s="3">
        <f t="shared" si="279"/>
        <v>12</v>
      </c>
      <c r="G1436" s="3">
        <f t="shared" si="280"/>
        <v>9</v>
      </c>
      <c r="H1436" s="3">
        <f t="shared" si="281"/>
        <v>15</v>
      </c>
      <c r="I1436" s="3">
        <f t="shared" si="282"/>
        <v>53</v>
      </c>
      <c r="J1436" s="3">
        <f t="shared" si="283"/>
        <v>5</v>
      </c>
      <c r="K1436" s="3" t="str">
        <f>IF(AND(D1436&gt;='Season Lookup'!$D$15,D1436&lt;'Season Lookup'!$D$16),"Spring",IF(AND(D1436&gt;='Season Lookup'!$D$16,D1436&lt;'Season Lookup'!$D$17),"Summer",IF(AND(D1436&gt;='Season Lookup'!$D$17,D1436&lt;'Season Lookup'!$D$18),"Fall",IF(OR(D1436&gt;='Season Lookup'!$D$18,D1436&lt;'Season Lookup'!$D$15),"Winter"))))</f>
        <v>Fall</v>
      </c>
      <c r="L1436" s="3" t="str">
        <f>VLOOKUP(F1436,'Season Lookup'!$A$1:$B$13,2,0)</f>
        <v>Winter</v>
      </c>
      <c r="M1436" t="s">
        <v>78</v>
      </c>
      <c r="N1436" t="s">
        <v>13</v>
      </c>
      <c r="O1436" t="s">
        <v>13</v>
      </c>
      <c r="P1436" t="str">
        <f t="shared" si="284"/>
        <v>Yes</v>
      </c>
      <c r="Q1436" t="str">
        <f t="shared" si="285"/>
        <v>No</v>
      </c>
      <c r="R1436" t="str">
        <f t="shared" si="286"/>
        <v>No</v>
      </c>
      <c r="T1436" t="s">
        <v>587</v>
      </c>
      <c r="U1436" t="s">
        <v>2344</v>
      </c>
      <c r="V1436" t="str">
        <f t="shared" si="287"/>
        <v>Intersection</v>
      </c>
      <c r="W1436" t="s">
        <v>2345</v>
      </c>
      <c r="X1436">
        <v>42.368307000000001</v>
      </c>
      <c r="Y1436">
        <v>-71.092855999999998</v>
      </c>
      <c r="Z1436" t="s">
        <v>2346</v>
      </c>
    </row>
    <row r="1437" spans="1:26">
      <c r="A1437">
        <v>25176</v>
      </c>
      <c r="B1437" s="1">
        <v>40521.694444444445</v>
      </c>
      <c r="C1437" s="1">
        <f t="shared" si="276"/>
        <v>40179</v>
      </c>
      <c r="D1437" s="4">
        <f t="shared" si="277"/>
        <v>0.93888888888888888</v>
      </c>
      <c r="E1437" s="3">
        <f t="shared" si="278"/>
        <v>2010</v>
      </c>
      <c r="F1437" s="3">
        <f t="shared" si="279"/>
        <v>12</v>
      </c>
      <c r="G1437" s="3">
        <f t="shared" si="280"/>
        <v>9</v>
      </c>
      <c r="H1437" s="3">
        <f t="shared" si="281"/>
        <v>16</v>
      </c>
      <c r="I1437" s="3">
        <f t="shared" si="282"/>
        <v>40</v>
      </c>
      <c r="J1437" s="3">
        <f t="shared" si="283"/>
        <v>5</v>
      </c>
      <c r="K1437" s="3" t="str">
        <f>IF(AND(D1437&gt;='Season Lookup'!$D$15,D1437&lt;'Season Lookup'!$D$16),"Spring",IF(AND(D1437&gt;='Season Lookup'!$D$16,D1437&lt;'Season Lookup'!$D$17),"Summer",IF(AND(D1437&gt;='Season Lookup'!$D$17,D1437&lt;'Season Lookup'!$D$18),"Fall",IF(OR(D1437&gt;='Season Lookup'!$D$18,D1437&lt;'Season Lookup'!$D$15),"Winter"))))</f>
        <v>Fall</v>
      </c>
      <c r="L1437" s="3" t="str">
        <f>VLOOKUP(F1437,'Season Lookup'!$A$1:$B$13,2,0)</f>
        <v>Winter</v>
      </c>
      <c r="M1437" t="s">
        <v>78</v>
      </c>
      <c r="N1437" t="s">
        <v>13</v>
      </c>
      <c r="O1437" t="s">
        <v>13</v>
      </c>
      <c r="P1437" t="str">
        <f t="shared" si="284"/>
        <v>Yes</v>
      </c>
      <c r="Q1437" t="str">
        <f t="shared" si="285"/>
        <v>No</v>
      </c>
      <c r="R1437" t="str">
        <f t="shared" si="286"/>
        <v>No</v>
      </c>
      <c r="T1437" t="s">
        <v>260</v>
      </c>
      <c r="U1437" t="s">
        <v>1502</v>
      </c>
      <c r="V1437" t="str">
        <f t="shared" si="287"/>
        <v>Intersection</v>
      </c>
      <c r="W1437" t="s">
        <v>1503</v>
      </c>
      <c r="X1437">
        <v>42.371716999999997</v>
      </c>
      <c r="Y1437">
        <v>-71.079684999999998</v>
      </c>
      <c r="Z1437" t="s">
        <v>1504</v>
      </c>
    </row>
    <row r="1438" spans="1:26">
      <c r="A1438">
        <v>25177</v>
      </c>
      <c r="B1438" s="1">
        <v>40521.943055555559</v>
      </c>
      <c r="C1438" s="1">
        <f t="shared" si="276"/>
        <v>40179</v>
      </c>
      <c r="D1438" s="4">
        <f t="shared" si="277"/>
        <v>0.93888888888888888</v>
      </c>
      <c r="E1438" s="3">
        <f t="shared" si="278"/>
        <v>2010</v>
      </c>
      <c r="F1438" s="3">
        <f t="shared" si="279"/>
        <v>12</v>
      </c>
      <c r="G1438" s="3">
        <f t="shared" si="280"/>
        <v>9</v>
      </c>
      <c r="H1438" s="3">
        <f t="shared" si="281"/>
        <v>22</v>
      </c>
      <c r="I1438" s="3">
        <f t="shared" si="282"/>
        <v>38</v>
      </c>
      <c r="J1438" s="3">
        <f t="shared" si="283"/>
        <v>5</v>
      </c>
      <c r="K1438" s="3" t="str">
        <f>IF(AND(D1438&gt;='Season Lookup'!$D$15,D1438&lt;'Season Lookup'!$D$16),"Spring",IF(AND(D1438&gt;='Season Lookup'!$D$16,D1438&lt;'Season Lookup'!$D$17),"Summer",IF(AND(D1438&gt;='Season Lookup'!$D$17,D1438&lt;'Season Lookup'!$D$18),"Fall",IF(OR(D1438&gt;='Season Lookup'!$D$18,D1438&lt;'Season Lookup'!$D$15),"Winter"))))</f>
        <v>Fall</v>
      </c>
      <c r="L1438" s="3" t="str">
        <f>VLOOKUP(F1438,'Season Lookup'!$A$1:$B$13,2,0)</f>
        <v>Winter</v>
      </c>
      <c r="M1438" t="s">
        <v>78</v>
      </c>
      <c r="N1438" t="s">
        <v>13</v>
      </c>
      <c r="O1438" t="s">
        <v>23</v>
      </c>
      <c r="P1438" t="str">
        <f t="shared" si="284"/>
        <v>Yes</v>
      </c>
      <c r="Q1438" t="str">
        <f t="shared" si="285"/>
        <v>No</v>
      </c>
      <c r="R1438" t="str">
        <f t="shared" si="286"/>
        <v>No</v>
      </c>
      <c r="S1438">
        <v>2225</v>
      </c>
      <c r="T1438" t="s">
        <v>14</v>
      </c>
      <c r="V1438" t="str">
        <f t="shared" si="287"/>
        <v>Non Intersection</v>
      </c>
      <c r="W1438" t="s">
        <v>2195</v>
      </c>
      <c r="X1438">
        <v>42.393771000000001</v>
      </c>
      <c r="Y1438">
        <v>-71.125792000000004</v>
      </c>
      <c r="Z1438" t="s">
        <v>2196</v>
      </c>
    </row>
    <row r="1439" spans="1:26">
      <c r="A1439">
        <v>25185</v>
      </c>
      <c r="B1439" s="1">
        <v>40521.333333333336</v>
      </c>
      <c r="C1439" s="1">
        <f t="shared" si="276"/>
        <v>40179</v>
      </c>
      <c r="D1439" s="4">
        <f t="shared" si="277"/>
        <v>0.93888888888888888</v>
      </c>
      <c r="E1439" s="3">
        <f t="shared" si="278"/>
        <v>2010</v>
      </c>
      <c r="F1439" s="3">
        <f t="shared" si="279"/>
        <v>12</v>
      </c>
      <c r="G1439" s="3">
        <f t="shared" si="280"/>
        <v>9</v>
      </c>
      <c r="H1439" s="3">
        <f t="shared" si="281"/>
        <v>8</v>
      </c>
      <c r="I1439" s="3">
        <f t="shared" si="282"/>
        <v>0</v>
      </c>
      <c r="J1439" s="3">
        <f t="shared" si="283"/>
        <v>5</v>
      </c>
      <c r="K1439" s="3" t="str">
        <f>IF(AND(D1439&gt;='Season Lookup'!$D$15,D1439&lt;'Season Lookup'!$D$16),"Spring",IF(AND(D1439&gt;='Season Lookup'!$D$16,D1439&lt;'Season Lookup'!$D$17),"Summer",IF(AND(D1439&gt;='Season Lookup'!$D$17,D1439&lt;'Season Lookup'!$D$18),"Fall",IF(OR(D1439&gt;='Season Lookup'!$D$18,D1439&lt;'Season Lookup'!$D$15),"Winter"))))</f>
        <v>Fall</v>
      </c>
      <c r="L1439" s="3" t="str">
        <f>VLOOKUP(F1439,'Season Lookup'!$A$1:$B$13,2,0)</f>
        <v>Winter</v>
      </c>
      <c r="M1439" t="s">
        <v>78</v>
      </c>
      <c r="N1439" t="s">
        <v>13</v>
      </c>
      <c r="O1439" t="s">
        <v>23</v>
      </c>
      <c r="P1439" t="str">
        <f t="shared" si="284"/>
        <v>Yes</v>
      </c>
      <c r="Q1439" t="str">
        <f t="shared" si="285"/>
        <v>No</v>
      </c>
      <c r="R1439" t="str">
        <f t="shared" si="286"/>
        <v>No</v>
      </c>
      <c r="T1439" t="s">
        <v>1062</v>
      </c>
      <c r="V1439" t="str">
        <f t="shared" si="287"/>
        <v>Intersection</v>
      </c>
      <c r="W1439" t="s">
        <v>1283</v>
      </c>
      <c r="X1439">
        <v>0</v>
      </c>
      <c r="Y1439">
        <v>0</v>
      </c>
      <c r="Z1439" t="s">
        <v>81</v>
      </c>
    </row>
    <row r="1440" spans="1:26">
      <c r="A1440">
        <v>25186</v>
      </c>
      <c r="B1440" s="1">
        <v>40521.791655092595</v>
      </c>
      <c r="C1440" s="1">
        <f t="shared" si="276"/>
        <v>40179</v>
      </c>
      <c r="D1440" s="4">
        <f t="shared" si="277"/>
        <v>0.93888888888888888</v>
      </c>
      <c r="E1440" s="3">
        <f t="shared" si="278"/>
        <v>2010</v>
      </c>
      <c r="F1440" s="3">
        <f t="shared" si="279"/>
        <v>12</v>
      </c>
      <c r="G1440" s="3">
        <f t="shared" si="280"/>
        <v>9</v>
      </c>
      <c r="H1440" s="3">
        <f t="shared" si="281"/>
        <v>18</v>
      </c>
      <c r="I1440" s="3">
        <f t="shared" si="282"/>
        <v>59</v>
      </c>
      <c r="J1440" s="3">
        <f t="shared" si="283"/>
        <v>5</v>
      </c>
      <c r="K1440" s="3" t="str">
        <f>IF(AND(D1440&gt;='Season Lookup'!$D$15,D1440&lt;'Season Lookup'!$D$16),"Spring",IF(AND(D1440&gt;='Season Lookup'!$D$16,D1440&lt;'Season Lookup'!$D$17),"Summer",IF(AND(D1440&gt;='Season Lookup'!$D$17,D1440&lt;'Season Lookup'!$D$18),"Fall",IF(OR(D1440&gt;='Season Lookup'!$D$18,D1440&lt;'Season Lookup'!$D$15),"Winter"))))</f>
        <v>Fall</v>
      </c>
      <c r="L1440" s="3" t="str">
        <f>VLOOKUP(F1440,'Season Lookup'!$A$1:$B$13,2,0)</f>
        <v>Winter</v>
      </c>
      <c r="M1440" t="s">
        <v>78</v>
      </c>
      <c r="N1440" t="s">
        <v>13</v>
      </c>
      <c r="O1440" t="s">
        <v>23</v>
      </c>
      <c r="P1440" t="str">
        <f t="shared" si="284"/>
        <v>Yes</v>
      </c>
      <c r="Q1440" t="str">
        <f t="shared" si="285"/>
        <v>No</v>
      </c>
      <c r="R1440" t="str">
        <f t="shared" si="286"/>
        <v>No</v>
      </c>
      <c r="T1440" t="s">
        <v>2192</v>
      </c>
      <c r="U1440" t="s">
        <v>1244</v>
      </c>
      <c r="V1440" t="str">
        <f t="shared" si="287"/>
        <v>Intersection</v>
      </c>
      <c r="W1440" t="s">
        <v>2347</v>
      </c>
      <c r="X1440">
        <v>42.363867999999997</v>
      </c>
      <c r="Y1440">
        <v>-71.112983999999997</v>
      </c>
      <c r="Z1440" t="s">
        <v>2348</v>
      </c>
    </row>
    <row r="1441" spans="1:26">
      <c r="A1441">
        <v>25180</v>
      </c>
      <c r="B1441" s="1">
        <v>40522.3125</v>
      </c>
      <c r="C1441" s="1">
        <f t="shared" si="276"/>
        <v>40179</v>
      </c>
      <c r="D1441" s="4">
        <f t="shared" si="277"/>
        <v>0.94166666666666665</v>
      </c>
      <c r="E1441" s="3">
        <f t="shared" si="278"/>
        <v>2010</v>
      </c>
      <c r="F1441" s="3">
        <f t="shared" si="279"/>
        <v>12</v>
      </c>
      <c r="G1441" s="3">
        <f t="shared" si="280"/>
        <v>10</v>
      </c>
      <c r="H1441" s="3">
        <f t="shared" si="281"/>
        <v>7</v>
      </c>
      <c r="I1441" s="3">
        <f t="shared" si="282"/>
        <v>30</v>
      </c>
      <c r="J1441" s="3">
        <f t="shared" si="283"/>
        <v>6</v>
      </c>
      <c r="K1441" s="3" t="str">
        <f>IF(AND(D1441&gt;='Season Lookup'!$D$15,D1441&lt;'Season Lookup'!$D$16),"Spring",IF(AND(D1441&gt;='Season Lookup'!$D$16,D1441&lt;'Season Lookup'!$D$17),"Summer",IF(AND(D1441&gt;='Season Lookup'!$D$17,D1441&lt;'Season Lookup'!$D$18),"Fall",IF(OR(D1441&gt;='Season Lookup'!$D$18,D1441&lt;'Season Lookup'!$D$15),"Winter"))))</f>
        <v>Fall</v>
      </c>
      <c r="L1441" s="3" t="str">
        <f>VLOOKUP(F1441,'Season Lookup'!$A$1:$B$13,2,0)</f>
        <v>Winter</v>
      </c>
      <c r="M1441" t="s">
        <v>12</v>
      </c>
      <c r="N1441" t="s">
        <v>13</v>
      </c>
      <c r="O1441" t="s">
        <v>152</v>
      </c>
      <c r="P1441" t="str">
        <f t="shared" si="284"/>
        <v>Yes</v>
      </c>
      <c r="Q1441" t="str">
        <f t="shared" si="285"/>
        <v>No</v>
      </c>
      <c r="R1441" t="str">
        <f t="shared" si="286"/>
        <v>Yes</v>
      </c>
      <c r="S1441">
        <v>16</v>
      </c>
      <c r="T1441" t="s">
        <v>133</v>
      </c>
      <c r="V1441" t="str">
        <f t="shared" si="287"/>
        <v>Non Intersection</v>
      </c>
      <c r="W1441" t="s">
        <v>2349</v>
      </c>
      <c r="X1441">
        <v>42.364807999999996</v>
      </c>
      <c r="Y1441">
        <v>-71.092665999999994</v>
      </c>
      <c r="Z1441" t="s">
        <v>2350</v>
      </c>
    </row>
    <row r="1442" spans="1:26">
      <c r="A1442">
        <v>25181</v>
      </c>
      <c r="B1442" s="1">
        <v>40522.722210648149</v>
      </c>
      <c r="C1442" s="1">
        <f t="shared" si="276"/>
        <v>40179</v>
      </c>
      <c r="D1442" s="4">
        <f t="shared" si="277"/>
        <v>0.94166666666666665</v>
      </c>
      <c r="E1442" s="3">
        <f t="shared" si="278"/>
        <v>2010</v>
      </c>
      <c r="F1442" s="3">
        <f t="shared" si="279"/>
        <v>12</v>
      </c>
      <c r="G1442" s="3">
        <f t="shared" si="280"/>
        <v>10</v>
      </c>
      <c r="H1442" s="3">
        <f t="shared" si="281"/>
        <v>17</v>
      </c>
      <c r="I1442" s="3">
        <f t="shared" si="282"/>
        <v>19</v>
      </c>
      <c r="J1442" s="3">
        <f t="shared" si="283"/>
        <v>6</v>
      </c>
      <c r="K1442" s="3" t="str">
        <f>IF(AND(D1442&gt;='Season Lookup'!$D$15,D1442&lt;'Season Lookup'!$D$16),"Spring",IF(AND(D1442&gt;='Season Lookup'!$D$16,D1442&lt;'Season Lookup'!$D$17),"Summer",IF(AND(D1442&gt;='Season Lookup'!$D$17,D1442&lt;'Season Lookup'!$D$18),"Fall",IF(OR(D1442&gt;='Season Lookup'!$D$18,D1442&lt;'Season Lookup'!$D$15),"Winter"))))</f>
        <v>Fall</v>
      </c>
      <c r="L1442" s="3" t="str">
        <f>VLOOKUP(F1442,'Season Lookup'!$A$1:$B$13,2,0)</f>
        <v>Winter</v>
      </c>
      <c r="M1442" t="s">
        <v>12</v>
      </c>
      <c r="N1442" t="s">
        <v>13</v>
      </c>
      <c r="O1442" t="s">
        <v>13</v>
      </c>
      <c r="P1442" t="str">
        <f t="shared" si="284"/>
        <v>Yes</v>
      </c>
      <c r="Q1442" t="str">
        <f t="shared" si="285"/>
        <v>No</v>
      </c>
      <c r="R1442" t="str">
        <f t="shared" si="286"/>
        <v>No</v>
      </c>
      <c r="T1442" t="s">
        <v>342</v>
      </c>
      <c r="U1442" t="s">
        <v>133</v>
      </c>
      <c r="V1442" t="str">
        <f t="shared" si="287"/>
        <v>Intersection</v>
      </c>
      <c r="W1442" t="s">
        <v>884</v>
      </c>
      <c r="X1442">
        <v>42.368301000000002</v>
      </c>
      <c r="Y1442">
        <v>-71.101742999999999</v>
      </c>
      <c r="Z1442" t="s">
        <v>885</v>
      </c>
    </row>
    <row r="1443" spans="1:26">
      <c r="A1443">
        <v>25182</v>
      </c>
      <c r="B1443" s="1">
        <v>40523.072905092595</v>
      </c>
      <c r="C1443" s="1">
        <f t="shared" si="276"/>
        <v>40179</v>
      </c>
      <c r="D1443" s="4">
        <f t="shared" si="277"/>
        <v>0.94444444444444442</v>
      </c>
      <c r="E1443" s="3">
        <f t="shared" si="278"/>
        <v>2010</v>
      </c>
      <c r="F1443" s="3">
        <f t="shared" si="279"/>
        <v>12</v>
      </c>
      <c r="G1443" s="3">
        <f t="shared" si="280"/>
        <v>11</v>
      </c>
      <c r="H1443" s="3">
        <f t="shared" si="281"/>
        <v>1</v>
      </c>
      <c r="I1443" s="3">
        <f t="shared" si="282"/>
        <v>44</v>
      </c>
      <c r="J1443" s="3">
        <f t="shared" si="283"/>
        <v>7</v>
      </c>
      <c r="K1443" s="3" t="str">
        <f>IF(AND(D1443&gt;='Season Lookup'!$D$15,D1443&lt;'Season Lookup'!$D$16),"Spring",IF(AND(D1443&gt;='Season Lookup'!$D$16,D1443&lt;'Season Lookup'!$D$17),"Summer",IF(AND(D1443&gt;='Season Lookup'!$D$17,D1443&lt;'Season Lookup'!$D$18),"Fall",IF(OR(D1443&gt;='Season Lookup'!$D$18,D1443&lt;'Season Lookup'!$D$15),"Winter"))))</f>
        <v>Fall</v>
      </c>
      <c r="L1443" s="3" t="str">
        <f>VLOOKUP(F1443,'Season Lookup'!$A$1:$B$13,2,0)</f>
        <v>Winter</v>
      </c>
      <c r="M1443" t="s">
        <v>31</v>
      </c>
      <c r="N1443" t="s">
        <v>13</v>
      </c>
      <c r="O1443" t="s">
        <v>23</v>
      </c>
      <c r="P1443" t="str">
        <f t="shared" si="284"/>
        <v>Yes</v>
      </c>
      <c r="Q1443" t="str">
        <f t="shared" si="285"/>
        <v>No</v>
      </c>
      <c r="R1443" t="str">
        <f t="shared" si="286"/>
        <v>No</v>
      </c>
      <c r="S1443">
        <v>15</v>
      </c>
      <c r="T1443" t="s">
        <v>512</v>
      </c>
      <c r="V1443" t="str">
        <f t="shared" si="287"/>
        <v>Non Intersection</v>
      </c>
      <c r="W1443" t="s">
        <v>2351</v>
      </c>
      <c r="X1443">
        <v>42.387312999999999</v>
      </c>
      <c r="Y1443">
        <v>-71.119848000000005</v>
      </c>
      <c r="Z1443" t="s">
        <v>2352</v>
      </c>
    </row>
    <row r="1444" spans="1:26">
      <c r="A1444">
        <v>25183</v>
      </c>
      <c r="B1444" s="1">
        <v>40523.697905092595</v>
      </c>
      <c r="C1444" s="1">
        <f t="shared" si="276"/>
        <v>40179</v>
      </c>
      <c r="D1444" s="4">
        <f t="shared" si="277"/>
        <v>0.94444444444444442</v>
      </c>
      <c r="E1444" s="3">
        <f t="shared" si="278"/>
        <v>2010</v>
      </c>
      <c r="F1444" s="3">
        <f t="shared" si="279"/>
        <v>12</v>
      </c>
      <c r="G1444" s="3">
        <f t="shared" si="280"/>
        <v>11</v>
      </c>
      <c r="H1444" s="3">
        <f t="shared" si="281"/>
        <v>16</v>
      </c>
      <c r="I1444" s="3">
        <f t="shared" si="282"/>
        <v>44</v>
      </c>
      <c r="J1444" s="3">
        <f t="shared" si="283"/>
        <v>7</v>
      </c>
      <c r="K1444" s="3" t="str">
        <f>IF(AND(D1444&gt;='Season Lookup'!$D$15,D1444&lt;'Season Lookup'!$D$16),"Spring",IF(AND(D1444&gt;='Season Lookup'!$D$16,D1444&lt;'Season Lookup'!$D$17),"Summer",IF(AND(D1444&gt;='Season Lookup'!$D$17,D1444&lt;'Season Lookup'!$D$18),"Fall",IF(OR(D1444&gt;='Season Lookup'!$D$18,D1444&lt;'Season Lookup'!$D$15),"Winter"))))</f>
        <v>Fall</v>
      </c>
      <c r="L1444" s="3" t="str">
        <f>VLOOKUP(F1444,'Season Lookup'!$A$1:$B$13,2,0)</f>
        <v>Winter</v>
      </c>
      <c r="M1444" t="s">
        <v>12</v>
      </c>
      <c r="N1444" t="s">
        <v>13</v>
      </c>
      <c r="O1444" t="s">
        <v>13</v>
      </c>
      <c r="P1444" t="str">
        <f t="shared" si="284"/>
        <v>Yes</v>
      </c>
      <c r="Q1444" t="str">
        <f t="shared" si="285"/>
        <v>No</v>
      </c>
      <c r="R1444" t="str">
        <f t="shared" si="286"/>
        <v>No</v>
      </c>
      <c r="T1444" t="s">
        <v>42</v>
      </c>
      <c r="U1444" t="s">
        <v>178</v>
      </c>
      <c r="V1444" t="str">
        <f t="shared" si="287"/>
        <v>Intersection</v>
      </c>
      <c r="W1444" t="s">
        <v>179</v>
      </c>
      <c r="X1444">
        <v>42.360131000000003</v>
      </c>
      <c r="Y1444">
        <v>-71.112776999999994</v>
      </c>
      <c r="Z1444" t="s">
        <v>180</v>
      </c>
    </row>
    <row r="1445" spans="1:26">
      <c r="A1445">
        <v>25184</v>
      </c>
      <c r="B1445" s="1">
        <v>40524.344444444447</v>
      </c>
      <c r="C1445" s="1">
        <f t="shared" si="276"/>
        <v>40179</v>
      </c>
      <c r="D1445" s="4">
        <f t="shared" si="277"/>
        <v>0.94722222222222219</v>
      </c>
      <c r="E1445" s="3">
        <f t="shared" si="278"/>
        <v>2010</v>
      </c>
      <c r="F1445" s="3">
        <f t="shared" si="279"/>
        <v>12</v>
      </c>
      <c r="G1445" s="3">
        <f t="shared" si="280"/>
        <v>12</v>
      </c>
      <c r="H1445" s="3">
        <f t="shared" si="281"/>
        <v>8</v>
      </c>
      <c r="I1445" s="3">
        <f t="shared" si="282"/>
        <v>16</v>
      </c>
      <c r="J1445" s="3">
        <f t="shared" si="283"/>
        <v>1</v>
      </c>
      <c r="K1445" s="3" t="str">
        <f>IF(AND(D1445&gt;='Season Lookup'!$D$15,D1445&lt;'Season Lookup'!$D$16),"Spring",IF(AND(D1445&gt;='Season Lookup'!$D$16,D1445&lt;'Season Lookup'!$D$17),"Summer",IF(AND(D1445&gt;='Season Lookup'!$D$17,D1445&lt;'Season Lookup'!$D$18),"Fall",IF(OR(D1445&gt;='Season Lookup'!$D$18,D1445&lt;'Season Lookup'!$D$15),"Winter"))))</f>
        <v>Fall</v>
      </c>
      <c r="L1445" s="3" t="str">
        <f>VLOOKUP(F1445,'Season Lookup'!$A$1:$B$13,2,0)</f>
        <v>Winter</v>
      </c>
      <c r="M1445" t="s">
        <v>48</v>
      </c>
      <c r="N1445" t="s">
        <v>13</v>
      </c>
      <c r="O1445" t="s">
        <v>13</v>
      </c>
      <c r="P1445" t="str">
        <f t="shared" si="284"/>
        <v>Yes</v>
      </c>
      <c r="Q1445" t="str">
        <f t="shared" si="285"/>
        <v>No</v>
      </c>
      <c r="R1445" t="str">
        <f t="shared" si="286"/>
        <v>No</v>
      </c>
      <c r="T1445" t="s">
        <v>14</v>
      </c>
      <c r="U1445" t="s">
        <v>199</v>
      </c>
      <c r="V1445" t="str">
        <f t="shared" si="287"/>
        <v>Intersection</v>
      </c>
      <c r="W1445" t="s">
        <v>2353</v>
      </c>
      <c r="X1445">
        <v>42.373921000000003</v>
      </c>
      <c r="Y1445">
        <v>-71.118949999999998</v>
      </c>
      <c r="Z1445" t="s">
        <v>2354</v>
      </c>
    </row>
    <row r="1446" spans="1:26">
      <c r="A1446">
        <v>25187</v>
      </c>
      <c r="B1446" s="1">
        <v>40524.75</v>
      </c>
      <c r="C1446" s="1">
        <f t="shared" si="276"/>
        <v>40179</v>
      </c>
      <c r="D1446" s="4">
        <f t="shared" si="277"/>
        <v>0.94722222222222219</v>
      </c>
      <c r="E1446" s="3">
        <f t="shared" si="278"/>
        <v>2010</v>
      </c>
      <c r="F1446" s="3">
        <f t="shared" si="279"/>
        <v>12</v>
      </c>
      <c r="G1446" s="3">
        <f t="shared" si="280"/>
        <v>12</v>
      </c>
      <c r="H1446" s="3">
        <f t="shared" si="281"/>
        <v>18</v>
      </c>
      <c r="I1446" s="3">
        <f t="shared" si="282"/>
        <v>0</v>
      </c>
      <c r="J1446" s="3">
        <f t="shared" si="283"/>
        <v>1</v>
      </c>
      <c r="K1446" s="3" t="str">
        <f>IF(AND(D1446&gt;='Season Lookup'!$D$15,D1446&lt;'Season Lookup'!$D$16),"Spring",IF(AND(D1446&gt;='Season Lookup'!$D$16,D1446&lt;'Season Lookup'!$D$17),"Summer",IF(AND(D1446&gt;='Season Lookup'!$D$17,D1446&lt;'Season Lookup'!$D$18),"Fall",IF(OR(D1446&gt;='Season Lookup'!$D$18,D1446&lt;'Season Lookup'!$D$15),"Winter"))))</f>
        <v>Fall</v>
      </c>
      <c r="L1446" s="3" t="str">
        <f>VLOOKUP(F1446,'Season Lookup'!$A$1:$B$13,2,0)</f>
        <v>Winter</v>
      </c>
      <c r="M1446" t="s">
        <v>48</v>
      </c>
      <c r="N1446" t="s">
        <v>13</v>
      </c>
      <c r="O1446" t="s">
        <v>23</v>
      </c>
      <c r="P1446" t="str">
        <f t="shared" si="284"/>
        <v>Yes</v>
      </c>
      <c r="Q1446" t="str">
        <f t="shared" si="285"/>
        <v>No</v>
      </c>
      <c r="R1446" t="str">
        <f t="shared" si="286"/>
        <v>No</v>
      </c>
      <c r="S1446">
        <v>100</v>
      </c>
      <c r="T1446" t="s">
        <v>1062</v>
      </c>
      <c r="V1446" t="str">
        <f t="shared" si="287"/>
        <v>Non Intersection</v>
      </c>
      <c r="W1446" t="s">
        <v>1143</v>
      </c>
      <c r="X1446">
        <v>42.369137000000002</v>
      </c>
      <c r="Y1446">
        <v>-71.077147999999994</v>
      </c>
      <c r="Z1446" t="s">
        <v>1144</v>
      </c>
    </row>
    <row r="1447" spans="1:26">
      <c r="A1447">
        <v>25192</v>
      </c>
      <c r="B1447" s="1">
        <v>40524.645833333336</v>
      </c>
      <c r="C1447" s="1">
        <f t="shared" si="276"/>
        <v>40179</v>
      </c>
      <c r="D1447" s="4">
        <f t="shared" si="277"/>
        <v>0.94722222222222219</v>
      </c>
      <c r="E1447" s="3">
        <f t="shared" si="278"/>
        <v>2010</v>
      </c>
      <c r="F1447" s="3">
        <f t="shared" si="279"/>
        <v>12</v>
      </c>
      <c r="G1447" s="3">
        <f t="shared" si="280"/>
        <v>12</v>
      </c>
      <c r="H1447" s="3">
        <f t="shared" si="281"/>
        <v>15</v>
      </c>
      <c r="I1447" s="3">
        <f t="shared" si="282"/>
        <v>30</v>
      </c>
      <c r="J1447" s="3">
        <f t="shared" si="283"/>
        <v>1</v>
      </c>
      <c r="K1447" s="3" t="str">
        <f>IF(AND(D1447&gt;='Season Lookup'!$D$15,D1447&lt;'Season Lookup'!$D$16),"Spring",IF(AND(D1447&gt;='Season Lookup'!$D$16,D1447&lt;'Season Lookup'!$D$17),"Summer",IF(AND(D1447&gt;='Season Lookup'!$D$17,D1447&lt;'Season Lookup'!$D$18),"Fall",IF(OR(D1447&gt;='Season Lookup'!$D$18,D1447&lt;'Season Lookup'!$D$15),"Winter"))))</f>
        <v>Fall</v>
      </c>
      <c r="L1447" s="3" t="str">
        <f>VLOOKUP(F1447,'Season Lookup'!$A$1:$B$13,2,0)</f>
        <v>Winter</v>
      </c>
      <c r="M1447" t="s">
        <v>48</v>
      </c>
      <c r="N1447" t="s">
        <v>13</v>
      </c>
      <c r="O1447" t="s">
        <v>13</v>
      </c>
      <c r="P1447" t="str">
        <f t="shared" si="284"/>
        <v>Yes</v>
      </c>
      <c r="Q1447" t="str">
        <f t="shared" si="285"/>
        <v>No</v>
      </c>
      <c r="R1447" t="str">
        <f t="shared" si="286"/>
        <v>No</v>
      </c>
      <c r="T1447" t="s">
        <v>14</v>
      </c>
      <c r="U1447" t="s">
        <v>977</v>
      </c>
      <c r="V1447" t="str">
        <f t="shared" si="287"/>
        <v>Intersection</v>
      </c>
      <c r="W1447" t="s">
        <v>978</v>
      </c>
      <c r="X1447">
        <v>42.391768999999996</v>
      </c>
      <c r="Y1447">
        <v>-71.123869999999997</v>
      </c>
      <c r="Z1447" t="s">
        <v>979</v>
      </c>
    </row>
    <row r="1448" spans="1:26">
      <c r="A1448">
        <v>25212</v>
      </c>
      <c r="B1448" s="1">
        <v>40524.6875</v>
      </c>
      <c r="C1448" s="1">
        <f t="shared" si="276"/>
        <v>40179</v>
      </c>
      <c r="D1448" s="4">
        <f t="shared" si="277"/>
        <v>0.94722222222222219</v>
      </c>
      <c r="E1448" s="3">
        <f t="shared" si="278"/>
        <v>2010</v>
      </c>
      <c r="F1448" s="3">
        <f t="shared" si="279"/>
        <v>12</v>
      </c>
      <c r="G1448" s="3">
        <f t="shared" si="280"/>
        <v>12</v>
      </c>
      <c r="H1448" s="3">
        <f t="shared" si="281"/>
        <v>16</v>
      </c>
      <c r="I1448" s="3">
        <f t="shared" si="282"/>
        <v>30</v>
      </c>
      <c r="J1448" s="3">
        <f t="shared" si="283"/>
        <v>1</v>
      </c>
      <c r="K1448" s="3" t="str">
        <f>IF(AND(D1448&gt;='Season Lookup'!$D$15,D1448&lt;'Season Lookup'!$D$16),"Spring",IF(AND(D1448&gt;='Season Lookup'!$D$16,D1448&lt;'Season Lookup'!$D$17),"Summer",IF(AND(D1448&gt;='Season Lookup'!$D$17,D1448&lt;'Season Lookup'!$D$18),"Fall",IF(OR(D1448&gt;='Season Lookup'!$D$18,D1448&lt;'Season Lookup'!$D$15),"Winter"))))</f>
        <v>Fall</v>
      </c>
      <c r="L1448" s="3" t="str">
        <f>VLOOKUP(F1448,'Season Lookup'!$A$1:$B$13,2,0)</f>
        <v>Winter</v>
      </c>
      <c r="M1448" t="s">
        <v>48</v>
      </c>
      <c r="N1448" t="s">
        <v>13</v>
      </c>
      <c r="O1448" t="s">
        <v>13</v>
      </c>
      <c r="P1448" t="str">
        <f t="shared" si="284"/>
        <v>Yes</v>
      </c>
      <c r="Q1448" t="str">
        <f t="shared" si="285"/>
        <v>No</v>
      </c>
      <c r="R1448" t="str">
        <f t="shared" si="286"/>
        <v>No</v>
      </c>
      <c r="T1448" t="s">
        <v>667</v>
      </c>
      <c r="U1448" t="s">
        <v>19</v>
      </c>
      <c r="V1448" t="str">
        <f t="shared" si="287"/>
        <v>Intersection</v>
      </c>
      <c r="W1448" t="s">
        <v>2283</v>
      </c>
      <c r="X1448">
        <v>42.373249999999999</v>
      </c>
      <c r="Y1448">
        <v>-71.097130000000007</v>
      </c>
      <c r="Z1448" t="s">
        <v>2284</v>
      </c>
    </row>
    <row r="1449" spans="1:26">
      <c r="A1449">
        <v>25188</v>
      </c>
      <c r="B1449" s="1">
        <v>40525.286111111112</v>
      </c>
      <c r="C1449" s="1">
        <f t="shared" si="276"/>
        <v>40179</v>
      </c>
      <c r="D1449" s="4">
        <f t="shared" si="277"/>
        <v>0.95</v>
      </c>
      <c r="E1449" s="3">
        <f t="shared" si="278"/>
        <v>2010</v>
      </c>
      <c r="F1449" s="3">
        <f t="shared" si="279"/>
        <v>12</v>
      </c>
      <c r="G1449" s="3">
        <f t="shared" si="280"/>
        <v>13</v>
      </c>
      <c r="H1449" s="3">
        <f t="shared" si="281"/>
        <v>6</v>
      </c>
      <c r="I1449" s="3">
        <f t="shared" si="282"/>
        <v>52</v>
      </c>
      <c r="J1449" s="3">
        <f t="shared" si="283"/>
        <v>2</v>
      </c>
      <c r="K1449" s="3" t="str">
        <f>IF(AND(D1449&gt;='Season Lookup'!$D$15,D1449&lt;'Season Lookup'!$D$16),"Spring",IF(AND(D1449&gt;='Season Lookup'!$D$16,D1449&lt;'Season Lookup'!$D$17),"Summer",IF(AND(D1449&gt;='Season Lookup'!$D$17,D1449&lt;'Season Lookup'!$D$18),"Fall",IF(OR(D1449&gt;='Season Lookup'!$D$18,D1449&lt;'Season Lookup'!$D$15),"Winter"))))</f>
        <v>Fall</v>
      </c>
      <c r="L1449" s="3" t="str">
        <f>VLOOKUP(F1449,'Season Lookup'!$A$1:$B$13,2,0)</f>
        <v>Winter</v>
      </c>
      <c r="M1449" t="s">
        <v>56</v>
      </c>
      <c r="N1449" t="s">
        <v>13</v>
      </c>
      <c r="O1449" t="s">
        <v>13</v>
      </c>
      <c r="P1449" t="str">
        <f t="shared" si="284"/>
        <v>Yes</v>
      </c>
      <c r="Q1449" t="str">
        <f t="shared" si="285"/>
        <v>No</v>
      </c>
      <c r="R1449" t="str">
        <f t="shared" si="286"/>
        <v>No</v>
      </c>
      <c r="S1449">
        <v>1868</v>
      </c>
      <c r="T1449" t="s">
        <v>14</v>
      </c>
      <c r="U1449" t="s">
        <v>550</v>
      </c>
      <c r="V1449" t="str">
        <f t="shared" si="287"/>
        <v>Non Intersection</v>
      </c>
      <c r="W1449" t="s">
        <v>1937</v>
      </c>
      <c r="X1449">
        <v>42.388075000000001</v>
      </c>
      <c r="Y1449">
        <v>-71.119574</v>
      </c>
      <c r="Z1449" t="s">
        <v>1938</v>
      </c>
    </row>
    <row r="1450" spans="1:26">
      <c r="A1450">
        <v>25189</v>
      </c>
      <c r="B1450" s="1">
        <v>40525.375</v>
      </c>
      <c r="C1450" s="1">
        <f t="shared" si="276"/>
        <v>40179</v>
      </c>
      <c r="D1450" s="4">
        <f t="shared" si="277"/>
        <v>0.95</v>
      </c>
      <c r="E1450" s="3">
        <f t="shared" si="278"/>
        <v>2010</v>
      </c>
      <c r="F1450" s="3">
        <f t="shared" si="279"/>
        <v>12</v>
      </c>
      <c r="G1450" s="3">
        <f t="shared" si="280"/>
        <v>13</v>
      </c>
      <c r="H1450" s="3">
        <f t="shared" si="281"/>
        <v>9</v>
      </c>
      <c r="I1450" s="3">
        <f t="shared" si="282"/>
        <v>0</v>
      </c>
      <c r="J1450" s="3">
        <f t="shared" si="283"/>
        <v>2</v>
      </c>
      <c r="K1450" s="3" t="str">
        <f>IF(AND(D1450&gt;='Season Lookup'!$D$15,D1450&lt;'Season Lookup'!$D$16),"Spring",IF(AND(D1450&gt;='Season Lookup'!$D$16,D1450&lt;'Season Lookup'!$D$17),"Summer",IF(AND(D1450&gt;='Season Lookup'!$D$17,D1450&lt;'Season Lookup'!$D$18),"Fall",IF(OR(D1450&gt;='Season Lookup'!$D$18,D1450&lt;'Season Lookup'!$D$15),"Winter"))))</f>
        <v>Fall</v>
      </c>
      <c r="L1450" s="3" t="str">
        <f>VLOOKUP(F1450,'Season Lookup'!$A$1:$B$13,2,0)</f>
        <v>Winter</v>
      </c>
      <c r="M1450" t="s">
        <v>56</v>
      </c>
      <c r="N1450" t="s">
        <v>13</v>
      </c>
      <c r="O1450" t="s">
        <v>132</v>
      </c>
      <c r="P1450" t="str">
        <f t="shared" si="284"/>
        <v>Yes</v>
      </c>
      <c r="Q1450" t="str">
        <f t="shared" si="285"/>
        <v>Yes</v>
      </c>
      <c r="R1450" t="str">
        <f t="shared" si="286"/>
        <v>No</v>
      </c>
      <c r="S1450">
        <v>874</v>
      </c>
      <c r="T1450" t="s">
        <v>14</v>
      </c>
      <c r="U1450" t="s">
        <v>2158</v>
      </c>
      <c r="V1450" t="str">
        <f t="shared" si="287"/>
        <v>Non Intersection</v>
      </c>
      <c r="W1450" t="s">
        <v>2355</v>
      </c>
      <c r="X1450">
        <v>42.367714999999997</v>
      </c>
      <c r="Y1450">
        <v>-71.107618000000002</v>
      </c>
      <c r="Z1450" t="s">
        <v>2356</v>
      </c>
    </row>
    <row r="1451" spans="1:26">
      <c r="A1451">
        <v>25190</v>
      </c>
      <c r="B1451" s="1">
        <v>40525.685416666667</v>
      </c>
      <c r="C1451" s="1">
        <f t="shared" si="276"/>
        <v>40179</v>
      </c>
      <c r="D1451" s="4">
        <f t="shared" si="277"/>
        <v>0.95</v>
      </c>
      <c r="E1451" s="3">
        <f t="shared" si="278"/>
        <v>2010</v>
      </c>
      <c r="F1451" s="3">
        <f t="shared" si="279"/>
        <v>12</v>
      </c>
      <c r="G1451" s="3">
        <f t="shared" si="280"/>
        <v>13</v>
      </c>
      <c r="H1451" s="3">
        <f t="shared" si="281"/>
        <v>16</v>
      </c>
      <c r="I1451" s="3">
        <f t="shared" si="282"/>
        <v>27</v>
      </c>
      <c r="J1451" s="3">
        <f t="shared" si="283"/>
        <v>2</v>
      </c>
      <c r="K1451" s="3" t="str">
        <f>IF(AND(D1451&gt;='Season Lookup'!$D$15,D1451&lt;'Season Lookup'!$D$16),"Spring",IF(AND(D1451&gt;='Season Lookup'!$D$16,D1451&lt;'Season Lookup'!$D$17),"Summer",IF(AND(D1451&gt;='Season Lookup'!$D$17,D1451&lt;'Season Lookup'!$D$18),"Fall",IF(OR(D1451&gt;='Season Lookup'!$D$18,D1451&lt;'Season Lookup'!$D$15),"Winter"))))</f>
        <v>Fall</v>
      </c>
      <c r="L1451" s="3" t="str">
        <f>VLOOKUP(F1451,'Season Lookup'!$A$1:$B$13,2,0)</f>
        <v>Winter</v>
      </c>
      <c r="M1451" t="s">
        <v>56</v>
      </c>
      <c r="N1451" t="s">
        <v>13</v>
      </c>
      <c r="O1451" t="s">
        <v>23</v>
      </c>
      <c r="P1451" t="str">
        <f t="shared" si="284"/>
        <v>Yes</v>
      </c>
      <c r="Q1451" t="str">
        <f t="shared" si="285"/>
        <v>No</v>
      </c>
      <c r="R1451" t="str">
        <f t="shared" si="286"/>
        <v>No</v>
      </c>
      <c r="T1451" t="s">
        <v>105</v>
      </c>
      <c r="U1451" t="s">
        <v>288</v>
      </c>
      <c r="V1451" t="str">
        <f t="shared" si="287"/>
        <v>Intersection</v>
      </c>
      <c r="W1451" t="s">
        <v>289</v>
      </c>
      <c r="X1451">
        <v>42.364812000000001</v>
      </c>
      <c r="Y1451">
        <v>-71.089386000000005</v>
      </c>
      <c r="Z1451" t="s">
        <v>290</v>
      </c>
    </row>
    <row r="1452" spans="1:26">
      <c r="A1452">
        <v>25191</v>
      </c>
      <c r="B1452" s="1">
        <v>40525.707638888889</v>
      </c>
      <c r="C1452" s="1">
        <f t="shared" si="276"/>
        <v>40179</v>
      </c>
      <c r="D1452" s="4">
        <f t="shared" si="277"/>
        <v>0.95</v>
      </c>
      <c r="E1452" s="3">
        <f t="shared" si="278"/>
        <v>2010</v>
      </c>
      <c r="F1452" s="3">
        <f t="shared" si="279"/>
        <v>12</v>
      </c>
      <c r="G1452" s="3">
        <f t="shared" si="280"/>
        <v>13</v>
      </c>
      <c r="H1452" s="3">
        <f t="shared" si="281"/>
        <v>16</v>
      </c>
      <c r="I1452" s="3">
        <f t="shared" si="282"/>
        <v>59</v>
      </c>
      <c r="J1452" s="3">
        <f t="shared" si="283"/>
        <v>2</v>
      </c>
      <c r="K1452" s="3" t="str">
        <f>IF(AND(D1452&gt;='Season Lookup'!$D$15,D1452&lt;'Season Lookup'!$D$16),"Spring",IF(AND(D1452&gt;='Season Lookup'!$D$16,D1452&lt;'Season Lookup'!$D$17),"Summer",IF(AND(D1452&gt;='Season Lookup'!$D$17,D1452&lt;'Season Lookup'!$D$18),"Fall",IF(OR(D1452&gt;='Season Lookup'!$D$18,D1452&lt;'Season Lookup'!$D$15),"Winter"))))</f>
        <v>Fall</v>
      </c>
      <c r="L1452" s="3" t="str">
        <f>VLOOKUP(F1452,'Season Lookup'!$A$1:$B$13,2,0)</f>
        <v>Winter</v>
      </c>
      <c r="M1452" t="s">
        <v>56</v>
      </c>
      <c r="N1452" t="s">
        <v>13</v>
      </c>
      <c r="O1452" t="s">
        <v>13</v>
      </c>
      <c r="P1452" t="str">
        <f t="shared" si="284"/>
        <v>Yes</v>
      </c>
      <c r="Q1452" t="str">
        <f t="shared" si="285"/>
        <v>No</v>
      </c>
      <c r="R1452" t="str">
        <f t="shared" si="286"/>
        <v>No</v>
      </c>
      <c r="S1452">
        <v>80</v>
      </c>
      <c r="T1452" t="s">
        <v>249</v>
      </c>
      <c r="V1452" t="str">
        <f t="shared" si="287"/>
        <v>Non Intersection</v>
      </c>
      <c r="W1452" t="s">
        <v>2357</v>
      </c>
      <c r="X1452">
        <v>42.360219999999998</v>
      </c>
      <c r="Y1452">
        <v>-71.100797</v>
      </c>
      <c r="Z1452" t="s">
        <v>2358</v>
      </c>
    </row>
    <row r="1453" spans="1:26">
      <c r="A1453">
        <v>25193</v>
      </c>
      <c r="B1453" s="1">
        <v>40525.54859953704</v>
      </c>
      <c r="C1453" s="1">
        <f t="shared" si="276"/>
        <v>40179</v>
      </c>
      <c r="D1453" s="4">
        <f t="shared" si="277"/>
        <v>0.95</v>
      </c>
      <c r="E1453" s="3">
        <f t="shared" si="278"/>
        <v>2010</v>
      </c>
      <c r="F1453" s="3">
        <f t="shared" si="279"/>
        <v>12</v>
      </c>
      <c r="G1453" s="3">
        <f t="shared" si="280"/>
        <v>13</v>
      </c>
      <c r="H1453" s="3">
        <f t="shared" si="281"/>
        <v>13</v>
      </c>
      <c r="I1453" s="3">
        <f t="shared" si="282"/>
        <v>9</v>
      </c>
      <c r="J1453" s="3">
        <f t="shared" si="283"/>
        <v>2</v>
      </c>
      <c r="K1453" s="3" t="str">
        <f>IF(AND(D1453&gt;='Season Lookup'!$D$15,D1453&lt;'Season Lookup'!$D$16),"Spring",IF(AND(D1453&gt;='Season Lookup'!$D$16,D1453&lt;'Season Lookup'!$D$17),"Summer",IF(AND(D1453&gt;='Season Lookup'!$D$17,D1453&lt;'Season Lookup'!$D$18),"Fall",IF(OR(D1453&gt;='Season Lookup'!$D$18,D1453&lt;'Season Lookup'!$D$15),"Winter"))))</f>
        <v>Fall</v>
      </c>
      <c r="L1453" s="3" t="str">
        <f>VLOOKUP(F1453,'Season Lookup'!$A$1:$B$13,2,0)</f>
        <v>Winter</v>
      </c>
      <c r="M1453" t="s">
        <v>56</v>
      </c>
      <c r="N1453" t="s">
        <v>13</v>
      </c>
      <c r="O1453" t="s">
        <v>13</v>
      </c>
      <c r="P1453" t="str">
        <f t="shared" si="284"/>
        <v>Yes</v>
      </c>
      <c r="Q1453" t="str">
        <f t="shared" si="285"/>
        <v>No</v>
      </c>
      <c r="R1453" t="str">
        <f t="shared" si="286"/>
        <v>No</v>
      </c>
      <c r="S1453">
        <v>186</v>
      </c>
      <c r="T1453" t="s">
        <v>170</v>
      </c>
      <c r="V1453" t="str">
        <f t="shared" si="287"/>
        <v>Non Intersection</v>
      </c>
      <c r="W1453" t="s">
        <v>242</v>
      </c>
      <c r="X1453">
        <v>42.391032000000003</v>
      </c>
      <c r="Y1453">
        <v>-71.141350000000003</v>
      </c>
      <c r="Z1453" t="s">
        <v>243</v>
      </c>
    </row>
    <row r="1454" spans="1:26">
      <c r="A1454">
        <v>25197</v>
      </c>
      <c r="B1454" s="1">
        <v>40525.583333333336</v>
      </c>
      <c r="C1454" s="1">
        <f t="shared" si="276"/>
        <v>40179</v>
      </c>
      <c r="D1454" s="4">
        <f t="shared" si="277"/>
        <v>0.95</v>
      </c>
      <c r="E1454" s="3">
        <f t="shared" si="278"/>
        <v>2010</v>
      </c>
      <c r="F1454" s="3">
        <f t="shared" si="279"/>
        <v>12</v>
      </c>
      <c r="G1454" s="3">
        <f t="shared" si="280"/>
        <v>13</v>
      </c>
      <c r="H1454" s="3">
        <f t="shared" si="281"/>
        <v>14</v>
      </c>
      <c r="I1454" s="3">
        <f t="shared" si="282"/>
        <v>0</v>
      </c>
      <c r="J1454" s="3">
        <f t="shared" si="283"/>
        <v>2</v>
      </c>
      <c r="K1454" s="3" t="str">
        <f>IF(AND(D1454&gt;='Season Lookup'!$D$15,D1454&lt;'Season Lookup'!$D$16),"Spring",IF(AND(D1454&gt;='Season Lookup'!$D$16,D1454&lt;'Season Lookup'!$D$17),"Summer",IF(AND(D1454&gt;='Season Lookup'!$D$17,D1454&lt;'Season Lookup'!$D$18),"Fall",IF(OR(D1454&gt;='Season Lookup'!$D$18,D1454&lt;'Season Lookup'!$D$15),"Winter"))))</f>
        <v>Fall</v>
      </c>
      <c r="L1454" s="3" t="str">
        <f>VLOOKUP(F1454,'Season Lookup'!$A$1:$B$13,2,0)</f>
        <v>Winter</v>
      </c>
      <c r="M1454" t="s">
        <v>56</v>
      </c>
      <c r="N1454" t="s">
        <v>13</v>
      </c>
      <c r="O1454" t="s">
        <v>23</v>
      </c>
      <c r="P1454" t="str">
        <f t="shared" si="284"/>
        <v>Yes</v>
      </c>
      <c r="Q1454" t="str">
        <f t="shared" si="285"/>
        <v>No</v>
      </c>
      <c r="R1454" t="str">
        <f t="shared" si="286"/>
        <v>No</v>
      </c>
      <c r="S1454" t="s">
        <v>2359</v>
      </c>
      <c r="T1454" t="s">
        <v>1016</v>
      </c>
      <c r="U1454" t="s">
        <v>814</v>
      </c>
      <c r="V1454" t="str">
        <f t="shared" si="287"/>
        <v>Non Intersection</v>
      </c>
      <c r="W1454" t="s">
        <v>2360</v>
      </c>
      <c r="X1454">
        <v>42.373441999999997</v>
      </c>
      <c r="Y1454">
        <v>-71.103993000000003</v>
      </c>
      <c r="Z1454" t="s">
        <v>2361</v>
      </c>
    </row>
    <row r="1455" spans="1:26">
      <c r="A1455">
        <v>25200</v>
      </c>
      <c r="B1455" s="1">
        <v>40525.583333333336</v>
      </c>
      <c r="C1455" s="1">
        <f t="shared" si="276"/>
        <v>40179</v>
      </c>
      <c r="D1455" s="4">
        <f t="shared" si="277"/>
        <v>0.95</v>
      </c>
      <c r="E1455" s="3">
        <f t="shared" si="278"/>
        <v>2010</v>
      </c>
      <c r="F1455" s="3">
        <f t="shared" si="279"/>
        <v>12</v>
      </c>
      <c r="G1455" s="3">
        <f t="shared" si="280"/>
        <v>13</v>
      </c>
      <c r="H1455" s="3">
        <f t="shared" si="281"/>
        <v>14</v>
      </c>
      <c r="I1455" s="3">
        <f t="shared" si="282"/>
        <v>0</v>
      </c>
      <c r="J1455" s="3">
        <f t="shared" si="283"/>
        <v>2</v>
      </c>
      <c r="K1455" s="3" t="str">
        <f>IF(AND(D1455&gt;='Season Lookup'!$D$15,D1455&lt;'Season Lookup'!$D$16),"Spring",IF(AND(D1455&gt;='Season Lookup'!$D$16,D1455&lt;'Season Lookup'!$D$17),"Summer",IF(AND(D1455&gt;='Season Lookup'!$D$17,D1455&lt;'Season Lookup'!$D$18),"Fall",IF(OR(D1455&gt;='Season Lookup'!$D$18,D1455&lt;'Season Lookup'!$D$15),"Winter"))))</f>
        <v>Fall</v>
      </c>
      <c r="L1455" s="3" t="str">
        <f>VLOOKUP(F1455,'Season Lookup'!$A$1:$B$13,2,0)</f>
        <v>Winter</v>
      </c>
      <c r="M1455" t="s">
        <v>56</v>
      </c>
      <c r="N1455" t="s">
        <v>13</v>
      </c>
      <c r="O1455" t="s">
        <v>36</v>
      </c>
      <c r="P1455" t="str">
        <f t="shared" si="284"/>
        <v>Yes</v>
      </c>
      <c r="Q1455" t="str">
        <f t="shared" si="285"/>
        <v>No</v>
      </c>
      <c r="R1455" t="str">
        <f t="shared" si="286"/>
        <v>No</v>
      </c>
      <c r="T1455" t="s">
        <v>192</v>
      </c>
      <c r="U1455" t="s">
        <v>1598</v>
      </c>
      <c r="V1455" t="str">
        <f t="shared" si="287"/>
        <v>Intersection</v>
      </c>
      <c r="W1455" t="s">
        <v>2216</v>
      </c>
      <c r="X1455">
        <v>42.370668999999999</v>
      </c>
      <c r="Y1455">
        <v>-71.106483999999995</v>
      </c>
      <c r="Z1455" t="s">
        <v>2217</v>
      </c>
    </row>
    <row r="1456" spans="1:26">
      <c r="A1456">
        <v>25196</v>
      </c>
      <c r="B1456" s="1">
        <v>40526.75</v>
      </c>
      <c r="C1456" s="1">
        <f t="shared" si="276"/>
        <v>40179</v>
      </c>
      <c r="D1456" s="4">
        <f t="shared" si="277"/>
        <v>0.95277777777777772</v>
      </c>
      <c r="E1456" s="3">
        <f t="shared" si="278"/>
        <v>2010</v>
      </c>
      <c r="F1456" s="3">
        <f t="shared" si="279"/>
        <v>12</v>
      </c>
      <c r="G1456" s="3">
        <f t="shared" si="280"/>
        <v>14</v>
      </c>
      <c r="H1456" s="3">
        <f t="shared" si="281"/>
        <v>18</v>
      </c>
      <c r="I1456" s="3">
        <f t="shared" si="282"/>
        <v>0</v>
      </c>
      <c r="J1456" s="3">
        <f t="shared" si="283"/>
        <v>3</v>
      </c>
      <c r="K1456" s="3" t="str">
        <f>IF(AND(D1456&gt;='Season Lookup'!$D$15,D1456&lt;'Season Lookup'!$D$16),"Spring",IF(AND(D1456&gt;='Season Lookup'!$D$16,D1456&lt;'Season Lookup'!$D$17),"Summer",IF(AND(D1456&gt;='Season Lookup'!$D$17,D1456&lt;'Season Lookup'!$D$18),"Fall",IF(OR(D1456&gt;='Season Lookup'!$D$18,D1456&lt;'Season Lookup'!$D$15),"Winter"))))</f>
        <v>Fall</v>
      </c>
      <c r="L1456" s="3" t="str">
        <f>VLOOKUP(F1456,'Season Lookup'!$A$1:$B$13,2,0)</f>
        <v>Winter</v>
      </c>
      <c r="M1456" t="s">
        <v>73</v>
      </c>
      <c r="N1456" t="s">
        <v>13</v>
      </c>
      <c r="O1456" t="s">
        <v>13</v>
      </c>
      <c r="P1456" t="str">
        <f t="shared" si="284"/>
        <v>Yes</v>
      </c>
      <c r="Q1456" t="str">
        <f t="shared" si="285"/>
        <v>No</v>
      </c>
      <c r="R1456" t="str">
        <f t="shared" si="286"/>
        <v>No</v>
      </c>
      <c r="T1456" t="s">
        <v>14</v>
      </c>
      <c r="U1456" t="s">
        <v>1492</v>
      </c>
      <c r="V1456" t="str">
        <f t="shared" si="287"/>
        <v>Intersection</v>
      </c>
      <c r="W1456" t="s">
        <v>1493</v>
      </c>
      <c r="X1456">
        <v>42.384802999999998</v>
      </c>
      <c r="Y1456">
        <v>-71.119405</v>
      </c>
      <c r="Z1456" t="s">
        <v>1494</v>
      </c>
    </row>
    <row r="1457" spans="1:26">
      <c r="A1457">
        <v>25198</v>
      </c>
      <c r="B1457" s="1">
        <v>40526.451388888891</v>
      </c>
      <c r="C1457" s="1">
        <f t="shared" si="276"/>
        <v>40179</v>
      </c>
      <c r="D1457" s="4">
        <f t="shared" si="277"/>
        <v>0.95277777777777772</v>
      </c>
      <c r="E1457" s="3">
        <f t="shared" si="278"/>
        <v>2010</v>
      </c>
      <c r="F1457" s="3">
        <f t="shared" si="279"/>
        <v>12</v>
      </c>
      <c r="G1457" s="3">
        <f t="shared" si="280"/>
        <v>14</v>
      </c>
      <c r="H1457" s="3">
        <f t="shared" si="281"/>
        <v>10</v>
      </c>
      <c r="I1457" s="3">
        <f t="shared" si="282"/>
        <v>50</v>
      </c>
      <c r="J1457" s="3">
        <f t="shared" si="283"/>
        <v>3</v>
      </c>
      <c r="K1457" s="3" t="str">
        <f>IF(AND(D1457&gt;='Season Lookup'!$D$15,D1457&lt;'Season Lookup'!$D$16),"Spring",IF(AND(D1457&gt;='Season Lookup'!$D$16,D1457&lt;'Season Lookup'!$D$17),"Summer",IF(AND(D1457&gt;='Season Lookup'!$D$17,D1457&lt;'Season Lookup'!$D$18),"Fall",IF(OR(D1457&gt;='Season Lookup'!$D$18,D1457&lt;'Season Lookup'!$D$15),"Winter"))))</f>
        <v>Fall</v>
      </c>
      <c r="L1457" s="3" t="str">
        <f>VLOOKUP(F1457,'Season Lookup'!$A$1:$B$13,2,0)</f>
        <v>Winter</v>
      </c>
      <c r="M1457" t="s">
        <v>73</v>
      </c>
      <c r="N1457" t="s">
        <v>13</v>
      </c>
      <c r="O1457" t="s">
        <v>13</v>
      </c>
      <c r="P1457" t="str">
        <f t="shared" si="284"/>
        <v>Yes</v>
      </c>
      <c r="Q1457" t="str">
        <f t="shared" si="285"/>
        <v>No</v>
      </c>
      <c r="R1457" t="str">
        <f t="shared" si="286"/>
        <v>No</v>
      </c>
      <c r="T1457" t="s">
        <v>133</v>
      </c>
      <c r="U1457" t="s">
        <v>342</v>
      </c>
      <c r="V1457" t="str">
        <f t="shared" si="287"/>
        <v>Intersection</v>
      </c>
      <c r="W1457" t="s">
        <v>1084</v>
      </c>
      <c r="X1457">
        <v>42.368301000000002</v>
      </c>
      <c r="Y1457">
        <v>-71.101742999999999</v>
      </c>
      <c r="Z1457" t="s">
        <v>885</v>
      </c>
    </row>
    <row r="1458" spans="1:26">
      <c r="A1458">
        <v>25199</v>
      </c>
      <c r="B1458" s="1">
        <v>40526.743750000001</v>
      </c>
      <c r="C1458" s="1">
        <f t="shared" si="276"/>
        <v>40179</v>
      </c>
      <c r="D1458" s="4">
        <f t="shared" si="277"/>
        <v>0.95277777777777772</v>
      </c>
      <c r="E1458" s="3">
        <f t="shared" si="278"/>
        <v>2010</v>
      </c>
      <c r="F1458" s="3">
        <f t="shared" si="279"/>
        <v>12</v>
      </c>
      <c r="G1458" s="3">
        <f t="shared" si="280"/>
        <v>14</v>
      </c>
      <c r="H1458" s="3">
        <f t="shared" si="281"/>
        <v>17</v>
      </c>
      <c r="I1458" s="3">
        <f t="shared" si="282"/>
        <v>51</v>
      </c>
      <c r="J1458" s="3">
        <f t="shared" si="283"/>
        <v>3</v>
      </c>
      <c r="K1458" s="3" t="str">
        <f>IF(AND(D1458&gt;='Season Lookup'!$D$15,D1458&lt;'Season Lookup'!$D$16),"Spring",IF(AND(D1458&gt;='Season Lookup'!$D$16,D1458&lt;'Season Lookup'!$D$17),"Summer",IF(AND(D1458&gt;='Season Lookup'!$D$17,D1458&lt;'Season Lookup'!$D$18),"Fall",IF(OR(D1458&gt;='Season Lookup'!$D$18,D1458&lt;'Season Lookup'!$D$15),"Winter"))))</f>
        <v>Fall</v>
      </c>
      <c r="L1458" s="3" t="str">
        <f>VLOOKUP(F1458,'Season Lookup'!$A$1:$B$13,2,0)</f>
        <v>Winter</v>
      </c>
      <c r="M1458" t="s">
        <v>73</v>
      </c>
      <c r="N1458" t="s">
        <v>13</v>
      </c>
      <c r="O1458" t="s">
        <v>132</v>
      </c>
      <c r="P1458" t="str">
        <f t="shared" si="284"/>
        <v>Yes</v>
      </c>
      <c r="Q1458" t="str">
        <f t="shared" si="285"/>
        <v>Yes</v>
      </c>
      <c r="R1458" t="str">
        <f t="shared" si="286"/>
        <v>No</v>
      </c>
      <c r="T1458" t="s">
        <v>14</v>
      </c>
      <c r="U1458" t="s">
        <v>506</v>
      </c>
      <c r="V1458" t="str">
        <f t="shared" si="287"/>
        <v>Intersection</v>
      </c>
      <c r="W1458" t="s">
        <v>2362</v>
      </c>
      <c r="X1458">
        <v>42.366995000000003</v>
      </c>
      <c r="Y1458">
        <v>-71.106342999999995</v>
      </c>
      <c r="Z1458" t="s">
        <v>508</v>
      </c>
    </row>
    <row r="1459" spans="1:26">
      <c r="A1459">
        <v>25201</v>
      </c>
      <c r="B1459" s="1">
        <v>40526.666655092595</v>
      </c>
      <c r="C1459" s="1">
        <f t="shared" si="276"/>
        <v>40179</v>
      </c>
      <c r="D1459" s="4">
        <f t="shared" si="277"/>
        <v>0.95277777777777772</v>
      </c>
      <c r="E1459" s="3">
        <f t="shared" si="278"/>
        <v>2010</v>
      </c>
      <c r="F1459" s="3">
        <f t="shared" si="279"/>
        <v>12</v>
      </c>
      <c r="G1459" s="3">
        <f t="shared" si="280"/>
        <v>14</v>
      </c>
      <c r="H1459" s="3">
        <f t="shared" si="281"/>
        <v>15</v>
      </c>
      <c r="I1459" s="3">
        <f t="shared" si="282"/>
        <v>59</v>
      </c>
      <c r="J1459" s="3">
        <f t="shared" si="283"/>
        <v>3</v>
      </c>
      <c r="K1459" s="3" t="str">
        <f>IF(AND(D1459&gt;='Season Lookup'!$D$15,D1459&lt;'Season Lookup'!$D$16),"Spring",IF(AND(D1459&gt;='Season Lookup'!$D$16,D1459&lt;'Season Lookup'!$D$17),"Summer",IF(AND(D1459&gt;='Season Lookup'!$D$17,D1459&lt;'Season Lookup'!$D$18),"Fall",IF(OR(D1459&gt;='Season Lookup'!$D$18,D1459&lt;'Season Lookup'!$D$15),"Winter"))))</f>
        <v>Fall</v>
      </c>
      <c r="L1459" s="3" t="str">
        <f>VLOOKUP(F1459,'Season Lookup'!$A$1:$B$13,2,0)</f>
        <v>Winter</v>
      </c>
      <c r="M1459" t="s">
        <v>73</v>
      </c>
      <c r="N1459" t="s">
        <v>13</v>
      </c>
      <c r="O1459" t="s">
        <v>23</v>
      </c>
      <c r="P1459" t="str">
        <f t="shared" si="284"/>
        <v>Yes</v>
      </c>
      <c r="Q1459" t="str">
        <f t="shared" si="285"/>
        <v>No</v>
      </c>
      <c r="R1459" t="str">
        <f t="shared" si="286"/>
        <v>No</v>
      </c>
      <c r="S1459">
        <v>91</v>
      </c>
      <c r="T1459" t="s">
        <v>195</v>
      </c>
      <c r="V1459" t="str">
        <f t="shared" si="287"/>
        <v>Non Intersection</v>
      </c>
      <c r="W1459" t="s">
        <v>613</v>
      </c>
      <c r="X1459">
        <v>42.360892999999997</v>
      </c>
      <c r="Y1459">
        <v>-71.102220000000003</v>
      </c>
      <c r="Z1459" t="s">
        <v>614</v>
      </c>
    </row>
    <row r="1460" spans="1:26">
      <c r="A1460">
        <v>25208</v>
      </c>
      <c r="B1460" s="1">
        <v>40526.708333333336</v>
      </c>
      <c r="C1460" s="1">
        <f t="shared" si="276"/>
        <v>40179</v>
      </c>
      <c r="D1460" s="4">
        <f t="shared" si="277"/>
        <v>0.95277777777777772</v>
      </c>
      <c r="E1460" s="3">
        <f t="shared" si="278"/>
        <v>2010</v>
      </c>
      <c r="F1460" s="3">
        <f t="shared" si="279"/>
        <v>12</v>
      </c>
      <c r="G1460" s="3">
        <f t="shared" si="280"/>
        <v>14</v>
      </c>
      <c r="H1460" s="3">
        <f t="shared" si="281"/>
        <v>17</v>
      </c>
      <c r="I1460" s="3">
        <f t="shared" si="282"/>
        <v>0</v>
      </c>
      <c r="J1460" s="3">
        <f t="shared" si="283"/>
        <v>3</v>
      </c>
      <c r="K1460" s="3" t="str">
        <f>IF(AND(D1460&gt;='Season Lookup'!$D$15,D1460&lt;'Season Lookup'!$D$16),"Spring",IF(AND(D1460&gt;='Season Lookup'!$D$16,D1460&lt;'Season Lookup'!$D$17),"Summer",IF(AND(D1460&gt;='Season Lookup'!$D$17,D1460&lt;'Season Lookup'!$D$18),"Fall",IF(OR(D1460&gt;='Season Lookup'!$D$18,D1460&lt;'Season Lookup'!$D$15),"Winter"))))</f>
        <v>Fall</v>
      </c>
      <c r="L1460" s="3" t="str">
        <f>VLOOKUP(F1460,'Season Lookup'!$A$1:$B$13,2,0)</f>
        <v>Winter</v>
      </c>
      <c r="M1460" t="s">
        <v>73</v>
      </c>
      <c r="N1460" t="s">
        <v>13</v>
      </c>
      <c r="O1460" t="s">
        <v>23</v>
      </c>
      <c r="P1460" t="str">
        <f t="shared" si="284"/>
        <v>Yes</v>
      </c>
      <c r="Q1460" t="str">
        <f t="shared" si="285"/>
        <v>No</v>
      </c>
      <c r="R1460" t="str">
        <f t="shared" si="286"/>
        <v>No</v>
      </c>
      <c r="T1460" t="s">
        <v>252</v>
      </c>
      <c r="U1460" t="s">
        <v>186</v>
      </c>
      <c r="V1460" t="str">
        <f t="shared" si="287"/>
        <v>Intersection</v>
      </c>
      <c r="W1460" t="s">
        <v>1880</v>
      </c>
      <c r="X1460">
        <v>42.383833000000003</v>
      </c>
      <c r="Y1460">
        <v>-71.134089000000003</v>
      </c>
      <c r="Z1460" t="s">
        <v>1881</v>
      </c>
    </row>
    <row r="1461" spans="1:26">
      <c r="A1461">
        <v>25213</v>
      </c>
      <c r="B1461" s="1">
        <v>40526.856932870367</v>
      </c>
      <c r="C1461" s="1">
        <f t="shared" si="276"/>
        <v>40179</v>
      </c>
      <c r="D1461" s="4">
        <f t="shared" si="277"/>
        <v>0.95277777777777772</v>
      </c>
      <c r="E1461" s="3">
        <f t="shared" si="278"/>
        <v>2010</v>
      </c>
      <c r="F1461" s="3">
        <f t="shared" si="279"/>
        <v>12</v>
      </c>
      <c r="G1461" s="3">
        <f t="shared" si="280"/>
        <v>14</v>
      </c>
      <c r="H1461" s="3">
        <f t="shared" si="281"/>
        <v>20</v>
      </c>
      <c r="I1461" s="3">
        <f t="shared" si="282"/>
        <v>33</v>
      </c>
      <c r="J1461" s="3">
        <f t="shared" si="283"/>
        <v>3</v>
      </c>
      <c r="K1461" s="3" t="str">
        <f>IF(AND(D1461&gt;='Season Lookup'!$D$15,D1461&lt;'Season Lookup'!$D$16),"Spring",IF(AND(D1461&gt;='Season Lookup'!$D$16,D1461&lt;'Season Lookup'!$D$17),"Summer",IF(AND(D1461&gt;='Season Lookup'!$D$17,D1461&lt;'Season Lookup'!$D$18),"Fall",IF(OR(D1461&gt;='Season Lookup'!$D$18,D1461&lt;'Season Lookup'!$D$15),"Winter"))))</f>
        <v>Fall</v>
      </c>
      <c r="L1461" s="3" t="str">
        <f>VLOOKUP(F1461,'Season Lookup'!$A$1:$B$13,2,0)</f>
        <v>Winter</v>
      </c>
      <c r="M1461" t="s">
        <v>73</v>
      </c>
      <c r="N1461" t="s">
        <v>13</v>
      </c>
      <c r="O1461" t="s">
        <v>152</v>
      </c>
      <c r="P1461" t="str">
        <f t="shared" si="284"/>
        <v>Yes</v>
      </c>
      <c r="Q1461" t="str">
        <f t="shared" si="285"/>
        <v>No</v>
      </c>
      <c r="R1461" t="str">
        <f t="shared" si="286"/>
        <v>Yes</v>
      </c>
      <c r="T1461" t="s">
        <v>19</v>
      </c>
      <c r="U1461" t="s">
        <v>1226</v>
      </c>
      <c r="V1461" t="str">
        <f t="shared" si="287"/>
        <v>Intersection</v>
      </c>
      <c r="W1461" t="s">
        <v>1727</v>
      </c>
      <c r="X1461">
        <v>42.374529000000003</v>
      </c>
      <c r="Y1461">
        <v>-71.107033999999999</v>
      </c>
      <c r="Z1461" t="s">
        <v>1728</v>
      </c>
    </row>
    <row r="1462" spans="1:26">
      <c r="A1462">
        <v>25279</v>
      </c>
      <c r="B1462" s="1">
        <v>40526.399293981478</v>
      </c>
      <c r="C1462" s="1">
        <f t="shared" si="276"/>
        <v>40179</v>
      </c>
      <c r="D1462" s="4">
        <f t="shared" si="277"/>
        <v>0.95277777777777772</v>
      </c>
      <c r="E1462" s="3">
        <f t="shared" si="278"/>
        <v>2010</v>
      </c>
      <c r="F1462" s="3">
        <f t="shared" si="279"/>
        <v>12</v>
      </c>
      <c r="G1462" s="3">
        <f t="shared" si="280"/>
        <v>14</v>
      </c>
      <c r="H1462" s="3">
        <f t="shared" si="281"/>
        <v>9</v>
      </c>
      <c r="I1462" s="3">
        <f t="shared" si="282"/>
        <v>34</v>
      </c>
      <c r="J1462" s="3">
        <f t="shared" si="283"/>
        <v>3</v>
      </c>
      <c r="K1462" s="3" t="str">
        <f>IF(AND(D1462&gt;='Season Lookup'!$D$15,D1462&lt;'Season Lookup'!$D$16),"Spring",IF(AND(D1462&gt;='Season Lookup'!$D$16,D1462&lt;'Season Lookup'!$D$17),"Summer",IF(AND(D1462&gt;='Season Lookup'!$D$17,D1462&lt;'Season Lookup'!$D$18),"Fall",IF(OR(D1462&gt;='Season Lookup'!$D$18,D1462&lt;'Season Lookup'!$D$15),"Winter"))))</f>
        <v>Fall</v>
      </c>
      <c r="L1462" s="3" t="str">
        <f>VLOOKUP(F1462,'Season Lookup'!$A$1:$B$13,2,0)</f>
        <v>Winter</v>
      </c>
      <c r="M1462" t="s">
        <v>73</v>
      </c>
      <c r="N1462" t="s">
        <v>1085</v>
      </c>
      <c r="O1462" t="s">
        <v>13</v>
      </c>
      <c r="P1462" t="str">
        <f t="shared" si="284"/>
        <v>Yes</v>
      </c>
      <c r="Q1462" t="str">
        <f t="shared" si="285"/>
        <v>No</v>
      </c>
      <c r="R1462" t="str">
        <f t="shared" si="286"/>
        <v>No</v>
      </c>
      <c r="T1462" t="s">
        <v>42</v>
      </c>
      <c r="U1462" t="s">
        <v>2363</v>
      </c>
      <c r="V1462" t="str">
        <f t="shared" si="287"/>
        <v>Intersection</v>
      </c>
      <c r="W1462" t="s">
        <v>2364</v>
      </c>
      <c r="X1462">
        <v>42.365116</v>
      </c>
      <c r="Y1462">
        <v>-71.113812999999993</v>
      </c>
      <c r="Z1462" t="s">
        <v>2365</v>
      </c>
    </row>
    <row r="1463" spans="1:26">
      <c r="A1463">
        <v>25202</v>
      </c>
      <c r="B1463" s="1">
        <v>40527.402777777781</v>
      </c>
      <c r="C1463" s="1">
        <f t="shared" si="276"/>
        <v>40179</v>
      </c>
      <c r="D1463" s="4">
        <f t="shared" si="277"/>
        <v>0.9555555555555556</v>
      </c>
      <c r="E1463" s="3">
        <f t="shared" si="278"/>
        <v>2010</v>
      </c>
      <c r="F1463" s="3">
        <f t="shared" si="279"/>
        <v>12</v>
      </c>
      <c r="G1463" s="3">
        <f t="shared" si="280"/>
        <v>15</v>
      </c>
      <c r="H1463" s="3">
        <f t="shared" si="281"/>
        <v>9</v>
      </c>
      <c r="I1463" s="3">
        <f t="shared" si="282"/>
        <v>40</v>
      </c>
      <c r="J1463" s="3">
        <f t="shared" si="283"/>
        <v>4</v>
      </c>
      <c r="K1463" s="3" t="str">
        <f>IF(AND(D1463&gt;='Season Lookup'!$D$15,D1463&lt;'Season Lookup'!$D$16),"Spring",IF(AND(D1463&gt;='Season Lookup'!$D$16,D1463&lt;'Season Lookup'!$D$17),"Summer",IF(AND(D1463&gt;='Season Lookup'!$D$17,D1463&lt;'Season Lookup'!$D$18),"Fall",IF(OR(D1463&gt;='Season Lookup'!$D$18,D1463&lt;'Season Lookup'!$D$15),"Winter"))))</f>
        <v>Fall</v>
      </c>
      <c r="L1463" s="3" t="str">
        <f>VLOOKUP(F1463,'Season Lookup'!$A$1:$B$13,2,0)</f>
        <v>Winter</v>
      </c>
      <c r="M1463" t="s">
        <v>82</v>
      </c>
      <c r="N1463" t="s">
        <v>18</v>
      </c>
      <c r="O1463" t="s">
        <v>13</v>
      </c>
      <c r="P1463" t="str">
        <f t="shared" si="284"/>
        <v>Yes</v>
      </c>
      <c r="Q1463" t="str">
        <f t="shared" si="285"/>
        <v>No</v>
      </c>
      <c r="R1463" t="str">
        <f t="shared" si="286"/>
        <v>No</v>
      </c>
      <c r="S1463">
        <v>1620</v>
      </c>
      <c r="T1463" t="s">
        <v>19</v>
      </c>
      <c r="V1463" t="str">
        <f t="shared" si="287"/>
        <v>Non Intersection</v>
      </c>
      <c r="W1463" t="s">
        <v>2366</v>
      </c>
      <c r="X1463">
        <v>42.374471</v>
      </c>
      <c r="Y1463">
        <v>-71.107017999999997</v>
      </c>
      <c r="Z1463" t="s">
        <v>1050</v>
      </c>
    </row>
    <row r="1464" spans="1:26">
      <c r="A1464">
        <v>25203</v>
      </c>
      <c r="B1464" s="1">
        <v>40527.54859953704</v>
      </c>
      <c r="C1464" s="1">
        <f t="shared" si="276"/>
        <v>40179</v>
      </c>
      <c r="D1464" s="4">
        <f t="shared" si="277"/>
        <v>0.9555555555555556</v>
      </c>
      <c r="E1464" s="3">
        <f t="shared" si="278"/>
        <v>2010</v>
      </c>
      <c r="F1464" s="3">
        <f t="shared" si="279"/>
        <v>12</v>
      </c>
      <c r="G1464" s="3">
        <f t="shared" si="280"/>
        <v>15</v>
      </c>
      <c r="H1464" s="3">
        <f t="shared" si="281"/>
        <v>13</v>
      </c>
      <c r="I1464" s="3">
        <f t="shared" si="282"/>
        <v>9</v>
      </c>
      <c r="J1464" s="3">
        <f t="shared" si="283"/>
        <v>4</v>
      </c>
      <c r="K1464" s="3" t="str">
        <f>IF(AND(D1464&gt;='Season Lookup'!$D$15,D1464&lt;'Season Lookup'!$D$16),"Spring",IF(AND(D1464&gt;='Season Lookup'!$D$16,D1464&lt;'Season Lookup'!$D$17),"Summer",IF(AND(D1464&gt;='Season Lookup'!$D$17,D1464&lt;'Season Lookup'!$D$18),"Fall",IF(OR(D1464&gt;='Season Lookup'!$D$18,D1464&lt;'Season Lookup'!$D$15),"Winter"))))</f>
        <v>Fall</v>
      </c>
      <c r="L1464" s="3" t="str">
        <f>VLOOKUP(F1464,'Season Lookup'!$A$1:$B$13,2,0)</f>
        <v>Winter</v>
      </c>
      <c r="M1464" t="s">
        <v>82</v>
      </c>
      <c r="N1464" t="s">
        <v>13</v>
      </c>
      <c r="O1464" t="s">
        <v>36</v>
      </c>
      <c r="P1464" t="str">
        <f t="shared" si="284"/>
        <v>Yes</v>
      </c>
      <c r="Q1464" t="str">
        <f t="shared" si="285"/>
        <v>No</v>
      </c>
      <c r="R1464" t="str">
        <f t="shared" si="286"/>
        <v>No</v>
      </c>
      <c r="S1464">
        <v>1686</v>
      </c>
      <c r="T1464" t="s">
        <v>14</v>
      </c>
      <c r="V1464" t="str">
        <f t="shared" si="287"/>
        <v>Non Intersection</v>
      </c>
      <c r="W1464" t="s">
        <v>2367</v>
      </c>
      <c r="X1464">
        <v>42.382638999999998</v>
      </c>
      <c r="Y1464">
        <v>-71.119817999999995</v>
      </c>
      <c r="Z1464" t="s">
        <v>2368</v>
      </c>
    </row>
    <row r="1465" spans="1:26">
      <c r="A1465">
        <v>25204</v>
      </c>
      <c r="B1465" s="1">
        <v>40527.67359953704</v>
      </c>
      <c r="C1465" s="1">
        <f t="shared" si="276"/>
        <v>40179</v>
      </c>
      <c r="D1465" s="4">
        <f t="shared" si="277"/>
        <v>0.9555555555555556</v>
      </c>
      <c r="E1465" s="3">
        <f t="shared" si="278"/>
        <v>2010</v>
      </c>
      <c r="F1465" s="3">
        <f t="shared" si="279"/>
        <v>12</v>
      </c>
      <c r="G1465" s="3">
        <f t="shared" si="280"/>
        <v>15</v>
      </c>
      <c r="H1465" s="3">
        <f t="shared" si="281"/>
        <v>16</v>
      </c>
      <c r="I1465" s="3">
        <f t="shared" si="282"/>
        <v>9</v>
      </c>
      <c r="J1465" s="3">
        <f t="shared" si="283"/>
        <v>4</v>
      </c>
      <c r="K1465" s="3" t="str">
        <f>IF(AND(D1465&gt;='Season Lookup'!$D$15,D1465&lt;'Season Lookup'!$D$16),"Spring",IF(AND(D1465&gt;='Season Lookup'!$D$16,D1465&lt;'Season Lookup'!$D$17),"Summer",IF(AND(D1465&gt;='Season Lookup'!$D$17,D1465&lt;'Season Lookup'!$D$18),"Fall",IF(OR(D1465&gt;='Season Lookup'!$D$18,D1465&lt;'Season Lookup'!$D$15),"Winter"))))</f>
        <v>Fall</v>
      </c>
      <c r="L1465" s="3" t="str">
        <f>VLOOKUP(F1465,'Season Lookup'!$A$1:$B$13,2,0)</f>
        <v>Winter</v>
      </c>
      <c r="M1465" t="s">
        <v>82</v>
      </c>
      <c r="N1465" t="s">
        <v>13</v>
      </c>
      <c r="O1465" t="s">
        <v>13</v>
      </c>
      <c r="P1465" t="str">
        <f t="shared" si="284"/>
        <v>Yes</v>
      </c>
      <c r="Q1465" t="str">
        <f t="shared" si="285"/>
        <v>No</v>
      </c>
      <c r="R1465" t="str">
        <f t="shared" si="286"/>
        <v>No</v>
      </c>
      <c r="T1465" t="s">
        <v>14</v>
      </c>
      <c r="U1465" t="s">
        <v>1426</v>
      </c>
      <c r="V1465" t="str">
        <f t="shared" si="287"/>
        <v>Intersection</v>
      </c>
      <c r="W1465" t="s">
        <v>2369</v>
      </c>
      <c r="X1465">
        <v>42.395333000000001</v>
      </c>
      <c r="Y1465">
        <v>-71.127921000000001</v>
      </c>
      <c r="Z1465" t="s">
        <v>2370</v>
      </c>
    </row>
    <row r="1466" spans="1:26">
      <c r="A1466">
        <v>25214</v>
      </c>
      <c r="B1466" s="1">
        <v>40527.395833333336</v>
      </c>
      <c r="C1466" s="1">
        <f t="shared" si="276"/>
        <v>40179</v>
      </c>
      <c r="D1466" s="4">
        <f t="shared" si="277"/>
        <v>0.9555555555555556</v>
      </c>
      <c r="E1466" s="3">
        <f t="shared" si="278"/>
        <v>2010</v>
      </c>
      <c r="F1466" s="3">
        <f t="shared" si="279"/>
        <v>12</v>
      </c>
      <c r="G1466" s="3">
        <f t="shared" si="280"/>
        <v>15</v>
      </c>
      <c r="H1466" s="3">
        <f t="shared" si="281"/>
        <v>9</v>
      </c>
      <c r="I1466" s="3">
        <f t="shared" si="282"/>
        <v>30</v>
      </c>
      <c r="J1466" s="3">
        <f t="shared" si="283"/>
        <v>4</v>
      </c>
      <c r="K1466" s="3" t="str">
        <f>IF(AND(D1466&gt;='Season Lookup'!$D$15,D1466&lt;'Season Lookup'!$D$16),"Spring",IF(AND(D1466&gt;='Season Lookup'!$D$16,D1466&lt;'Season Lookup'!$D$17),"Summer",IF(AND(D1466&gt;='Season Lookup'!$D$17,D1466&lt;'Season Lookup'!$D$18),"Fall",IF(OR(D1466&gt;='Season Lookup'!$D$18,D1466&lt;'Season Lookup'!$D$15),"Winter"))))</f>
        <v>Fall</v>
      </c>
      <c r="L1466" s="3" t="str">
        <f>VLOOKUP(F1466,'Season Lookup'!$A$1:$B$13,2,0)</f>
        <v>Winter</v>
      </c>
      <c r="M1466" t="s">
        <v>82</v>
      </c>
      <c r="N1466" t="s">
        <v>13</v>
      </c>
      <c r="O1466" t="s">
        <v>23</v>
      </c>
      <c r="P1466" t="str">
        <f t="shared" si="284"/>
        <v>Yes</v>
      </c>
      <c r="Q1466" t="str">
        <f t="shared" si="285"/>
        <v>No</v>
      </c>
      <c r="R1466" t="str">
        <f t="shared" si="286"/>
        <v>No</v>
      </c>
      <c r="T1466" t="s">
        <v>105</v>
      </c>
      <c r="U1466" t="s">
        <v>342</v>
      </c>
      <c r="V1466" t="str">
        <f t="shared" si="287"/>
        <v>Intersection</v>
      </c>
      <c r="W1466" t="s">
        <v>343</v>
      </c>
      <c r="X1466">
        <v>42.369317000000002</v>
      </c>
      <c r="Y1466">
        <v>-71.101021000000003</v>
      </c>
      <c r="Z1466" t="s">
        <v>344</v>
      </c>
    </row>
    <row r="1467" spans="1:26">
      <c r="A1467">
        <v>25207</v>
      </c>
      <c r="B1467" s="1">
        <v>40528.541655092595</v>
      </c>
      <c r="C1467" s="1">
        <f t="shared" si="276"/>
        <v>40179</v>
      </c>
      <c r="D1467" s="4">
        <f t="shared" si="277"/>
        <v>0.95833333333333337</v>
      </c>
      <c r="E1467" s="3">
        <f t="shared" si="278"/>
        <v>2010</v>
      </c>
      <c r="F1467" s="3">
        <f t="shared" si="279"/>
        <v>12</v>
      </c>
      <c r="G1467" s="3">
        <f t="shared" si="280"/>
        <v>16</v>
      </c>
      <c r="H1467" s="3">
        <f t="shared" si="281"/>
        <v>12</v>
      </c>
      <c r="I1467" s="3">
        <f t="shared" si="282"/>
        <v>59</v>
      </c>
      <c r="J1467" s="3">
        <f t="shared" si="283"/>
        <v>5</v>
      </c>
      <c r="K1467" s="3" t="str">
        <f>IF(AND(D1467&gt;='Season Lookup'!$D$15,D1467&lt;'Season Lookup'!$D$16),"Spring",IF(AND(D1467&gt;='Season Lookup'!$D$16,D1467&lt;'Season Lookup'!$D$17),"Summer",IF(AND(D1467&gt;='Season Lookup'!$D$17,D1467&lt;'Season Lookup'!$D$18),"Fall",IF(OR(D1467&gt;='Season Lookup'!$D$18,D1467&lt;'Season Lookup'!$D$15),"Winter"))))</f>
        <v>Fall</v>
      </c>
      <c r="L1467" s="3" t="str">
        <f>VLOOKUP(F1467,'Season Lookup'!$A$1:$B$13,2,0)</f>
        <v>Winter</v>
      </c>
      <c r="M1467" t="s">
        <v>78</v>
      </c>
      <c r="N1467" t="s">
        <v>13</v>
      </c>
      <c r="O1467" t="s">
        <v>36</v>
      </c>
      <c r="P1467" t="str">
        <f t="shared" si="284"/>
        <v>Yes</v>
      </c>
      <c r="Q1467" t="str">
        <f t="shared" si="285"/>
        <v>No</v>
      </c>
      <c r="R1467" t="str">
        <f t="shared" si="286"/>
        <v>No</v>
      </c>
      <c r="T1467" t="s">
        <v>1275</v>
      </c>
      <c r="U1467" t="s">
        <v>550</v>
      </c>
      <c r="V1467" t="str">
        <f t="shared" si="287"/>
        <v>Intersection</v>
      </c>
      <c r="W1467" t="s">
        <v>2371</v>
      </c>
      <c r="X1467">
        <v>42.387982999999998</v>
      </c>
      <c r="Y1467">
        <v>-71.121380000000002</v>
      </c>
      <c r="Z1467" t="s">
        <v>2372</v>
      </c>
    </row>
    <row r="1468" spans="1:26">
      <c r="A1468">
        <v>25209</v>
      </c>
      <c r="B1468" s="1">
        <v>40528.583333333336</v>
      </c>
      <c r="C1468" s="1">
        <f t="shared" si="276"/>
        <v>40179</v>
      </c>
      <c r="D1468" s="4">
        <f t="shared" si="277"/>
        <v>0.95833333333333337</v>
      </c>
      <c r="E1468" s="3">
        <f t="shared" si="278"/>
        <v>2010</v>
      </c>
      <c r="F1468" s="3">
        <f t="shared" si="279"/>
        <v>12</v>
      </c>
      <c r="G1468" s="3">
        <f t="shared" si="280"/>
        <v>16</v>
      </c>
      <c r="H1468" s="3">
        <f t="shared" si="281"/>
        <v>14</v>
      </c>
      <c r="I1468" s="3">
        <f t="shared" si="282"/>
        <v>0</v>
      </c>
      <c r="J1468" s="3">
        <f t="shared" si="283"/>
        <v>5</v>
      </c>
      <c r="K1468" s="3" t="str">
        <f>IF(AND(D1468&gt;='Season Lookup'!$D$15,D1468&lt;'Season Lookup'!$D$16),"Spring",IF(AND(D1468&gt;='Season Lookup'!$D$16,D1468&lt;'Season Lookup'!$D$17),"Summer",IF(AND(D1468&gt;='Season Lookup'!$D$17,D1468&lt;'Season Lookup'!$D$18),"Fall",IF(OR(D1468&gt;='Season Lookup'!$D$18,D1468&lt;'Season Lookup'!$D$15),"Winter"))))</f>
        <v>Fall</v>
      </c>
      <c r="L1468" s="3" t="str">
        <f>VLOOKUP(F1468,'Season Lookup'!$A$1:$B$13,2,0)</f>
        <v>Winter</v>
      </c>
      <c r="M1468" t="s">
        <v>78</v>
      </c>
      <c r="N1468" t="s">
        <v>13</v>
      </c>
      <c r="O1468" t="s">
        <v>13</v>
      </c>
      <c r="P1468" t="str">
        <f t="shared" si="284"/>
        <v>Yes</v>
      </c>
      <c r="Q1468" t="str">
        <f t="shared" si="285"/>
        <v>No</v>
      </c>
      <c r="R1468" t="str">
        <f t="shared" si="286"/>
        <v>No</v>
      </c>
      <c r="S1468">
        <v>260</v>
      </c>
      <c r="T1468" t="s">
        <v>252</v>
      </c>
      <c r="V1468" t="str">
        <f t="shared" si="287"/>
        <v>Non Intersection</v>
      </c>
      <c r="W1468" t="s">
        <v>2373</v>
      </c>
      <c r="X1468">
        <v>42.385997000000003</v>
      </c>
      <c r="Y1468">
        <v>-71.131229000000005</v>
      </c>
      <c r="Z1468" t="s">
        <v>2374</v>
      </c>
    </row>
    <row r="1469" spans="1:26">
      <c r="A1469">
        <v>25210</v>
      </c>
      <c r="B1469" s="1">
        <v>40528.759722222225</v>
      </c>
      <c r="C1469" s="1">
        <f t="shared" ref="C1469:C1531" si="288">EOMONTH(B1469,MONTH(B1469)*-1)+1</f>
        <v>40179</v>
      </c>
      <c r="D1469" s="4">
        <f t="shared" ref="D1469:D1531" si="289">YEARFRAC(C1469,B1469)</f>
        <v>0.95833333333333337</v>
      </c>
      <c r="E1469" s="3">
        <f t="shared" ref="E1469:E1531" si="290">YEAR(B1469)</f>
        <v>2010</v>
      </c>
      <c r="F1469" s="3">
        <f t="shared" ref="F1469:F1531" si="291">MONTH(B1469)</f>
        <v>12</v>
      </c>
      <c r="G1469" s="3">
        <f t="shared" ref="G1469:G1531" si="292">DAY(B1469)</f>
        <v>16</v>
      </c>
      <c r="H1469" s="3">
        <f t="shared" ref="H1469:H1531" si="293">HOUR(B1469)</f>
        <v>18</v>
      </c>
      <c r="I1469" s="3">
        <f t="shared" ref="I1469:I1531" si="294">MINUTE(B1469)</f>
        <v>14</v>
      </c>
      <c r="J1469" s="3">
        <f t="shared" ref="J1469:J1531" si="295">WEEKDAY(B1469,1)</f>
        <v>5</v>
      </c>
      <c r="K1469" s="3" t="str">
        <f>IF(AND(D1469&gt;='Season Lookup'!$D$15,D1469&lt;'Season Lookup'!$D$16),"Spring",IF(AND(D1469&gt;='Season Lookup'!$D$16,D1469&lt;'Season Lookup'!$D$17),"Summer",IF(AND(D1469&gt;='Season Lookup'!$D$17,D1469&lt;'Season Lookup'!$D$18),"Fall",IF(OR(D1469&gt;='Season Lookup'!$D$18,D1469&lt;'Season Lookup'!$D$15),"Winter"))))</f>
        <v>Fall</v>
      </c>
      <c r="L1469" s="3" t="str">
        <f>VLOOKUP(F1469,'Season Lookup'!$A$1:$B$13,2,0)</f>
        <v>Winter</v>
      </c>
      <c r="M1469" t="s">
        <v>78</v>
      </c>
      <c r="N1469" t="s">
        <v>13</v>
      </c>
      <c r="O1469" t="s">
        <v>36</v>
      </c>
      <c r="P1469" t="str">
        <f t="shared" ref="P1469:P1531" si="296">IF(OR(N1469="Auto",O1469="Auto"),"Yes",IF(OR(N1469="Taxi",O1469="Taxi"),"Yes",IF(OR(N1469="Truck",O1469="Truck"),"Yes",IF(OR(N1469="Van",O1469="Van"),"Yes","No"))))</f>
        <v>Yes</v>
      </c>
      <c r="Q1469" t="str">
        <f t="shared" ref="Q1469:Q1531" si="297">IF(OR(N1469="Bicycle",O1469="Bicycle"),"Yes","No")</f>
        <v>No</v>
      </c>
      <c r="R1469" t="str">
        <f t="shared" ref="R1469:R1531" si="298">IF(OR(N1469="Pedestrian",O1469="Pedestrian"),"Yes","No")</f>
        <v>No</v>
      </c>
      <c r="S1469">
        <v>1899</v>
      </c>
      <c r="T1469" t="s">
        <v>14</v>
      </c>
      <c r="V1469" t="str">
        <f t="shared" ref="V1469:V1531" si="299">IF(ISBLANK(S1469),"Intersection","Non Intersection")</f>
        <v>Non Intersection</v>
      </c>
      <c r="W1469" t="s">
        <v>1435</v>
      </c>
      <c r="X1469">
        <v>42.369202000000001</v>
      </c>
      <c r="Y1469">
        <v>-71.110688999999994</v>
      </c>
      <c r="Z1469" t="s">
        <v>633</v>
      </c>
    </row>
    <row r="1470" spans="1:26">
      <c r="A1470">
        <v>25211</v>
      </c>
      <c r="B1470" s="1">
        <v>40528.845127314817</v>
      </c>
      <c r="C1470" s="1">
        <f t="shared" si="288"/>
        <v>40179</v>
      </c>
      <c r="D1470" s="4">
        <f t="shared" si="289"/>
        <v>0.95833333333333337</v>
      </c>
      <c r="E1470" s="3">
        <f t="shared" si="290"/>
        <v>2010</v>
      </c>
      <c r="F1470" s="3">
        <f t="shared" si="291"/>
        <v>12</v>
      </c>
      <c r="G1470" s="3">
        <f t="shared" si="292"/>
        <v>16</v>
      </c>
      <c r="H1470" s="3">
        <f t="shared" si="293"/>
        <v>20</v>
      </c>
      <c r="I1470" s="3">
        <f t="shared" si="294"/>
        <v>16</v>
      </c>
      <c r="J1470" s="3">
        <f t="shared" si="295"/>
        <v>5</v>
      </c>
      <c r="K1470" s="3" t="str">
        <f>IF(AND(D1470&gt;='Season Lookup'!$D$15,D1470&lt;'Season Lookup'!$D$16),"Spring",IF(AND(D1470&gt;='Season Lookup'!$D$16,D1470&lt;'Season Lookup'!$D$17),"Summer",IF(AND(D1470&gt;='Season Lookup'!$D$17,D1470&lt;'Season Lookup'!$D$18),"Fall",IF(OR(D1470&gt;='Season Lookup'!$D$18,D1470&lt;'Season Lookup'!$D$15),"Winter"))))</f>
        <v>Fall</v>
      </c>
      <c r="L1470" s="3" t="str">
        <f>VLOOKUP(F1470,'Season Lookup'!$A$1:$B$13,2,0)</f>
        <v>Winter</v>
      </c>
      <c r="M1470" t="s">
        <v>78</v>
      </c>
      <c r="N1470" t="s">
        <v>18</v>
      </c>
      <c r="O1470" t="s">
        <v>13</v>
      </c>
      <c r="P1470" t="str">
        <f t="shared" si="296"/>
        <v>Yes</v>
      </c>
      <c r="Q1470" t="str">
        <f t="shared" si="297"/>
        <v>No</v>
      </c>
      <c r="R1470" t="str">
        <f t="shared" si="298"/>
        <v>No</v>
      </c>
      <c r="S1470">
        <v>77</v>
      </c>
      <c r="T1470" t="s">
        <v>14</v>
      </c>
      <c r="V1470" t="str">
        <f t="shared" si="299"/>
        <v>Non Intersection</v>
      </c>
      <c r="W1470" t="s">
        <v>415</v>
      </c>
      <c r="X1470">
        <v>42.359127999999998</v>
      </c>
      <c r="Y1470">
        <v>-71.093339</v>
      </c>
      <c r="Z1470" t="s">
        <v>416</v>
      </c>
    </row>
    <row r="1471" spans="1:26">
      <c r="A1471">
        <v>25221</v>
      </c>
      <c r="B1471" s="1">
        <v>40528.645833333336</v>
      </c>
      <c r="C1471" s="1">
        <f t="shared" si="288"/>
        <v>40179</v>
      </c>
      <c r="D1471" s="4">
        <f t="shared" si="289"/>
        <v>0.95833333333333337</v>
      </c>
      <c r="E1471" s="3">
        <f t="shared" si="290"/>
        <v>2010</v>
      </c>
      <c r="F1471" s="3">
        <f t="shared" si="291"/>
        <v>12</v>
      </c>
      <c r="G1471" s="3">
        <f t="shared" si="292"/>
        <v>16</v>
      </c>
      <c r="H1471" s="3">
        <f t="shared" si="293"/>
        <v>15</v>
      </c>
      <c r="I1471" s="3">
        <f t="shared" si="294"/>
        <v>30</v>
      </c>
      <c r="J1471" s="3">
        <f t="shared" si="295"/>
        <v>5</v>
      </c>
      <c r="K1471" s="3" t="str">
        <f>IF(AND(D1471&gt;='Season Lookup'!$D$15,D1471&lt;'Season Lookup'!$D$16),"Spring",IF(AND(D1471&gt;='Season Lookup'!$D$16,D1471&lt;'Season Lookup'!$D$17),"Summer",IF(AND(D1471&gt;='Season Lookup'!$D$17,D1471&lt;'Season Lookup'!$D$18),"Fall",IF(OR(D1471&gt;='Season Lookup'!$D$18,D1471&lt;'Season Lookup'!$D$15),"Winter"))))</f>
        <v>Fall</v>
      </c>
      <c r="L1471" s="3" t="str">
        <f>VLOOKUP(F1471,'Season Lookup'!$A$1:$B$13,2,0)</f>
        <v>Winter</v>
      </c>
      <c r="M1471" t="s">
        <v>78</v>
      </c>
      <c r="N1471" t="s">
        <v>13</v>
      </c>
      <c r="O1471" t="s">
        <v>23</v>
      </c>
      <c r="P1471" t="str">
        <f t="shared" si="296"/>
        <v>Yes</v>
      </c>
      <c r="Q1471" t="str">
        <f t="shared" si="297"/>
        <v>No</v>
      </c>
      <c r="R1471" t="str">
        <f t="shared" si="298"/>
        <v>No</v>
      </c>
      <c r="S1471">
        <v>56</v>
      </c>
      <c r="T1471" t="s">
        <v>20</v>
      </c>
      <c r="V1471" t="str">
        <f t="shared" si="299"/>
        <v>Non Intersection</v>
      </c>
      <c r="W1471" t="s">
        <v>2375</v>
      </c>
      <c r="X1471">
        <v>42.370964000000001</v>
      </c>
      <c r="Y1471">
        <v>-71.081455000000005</v>
      </c>
      <c r="Z1471" t="s">
        <v>2376</v>
      </c>
    </row>
    <row r="1472" spans="1:26">
      <c r="A1472">
        <v>25215</v>
      </c>
      <c r="B1472" s="1">
        <v>40529.375</v>
      </c>
      <c r="C1472" s="1">
        <f t="shared" si="288"/>
        <v>40179</v>
      </c>
      <c r="D1472" s="4">
        <f t="shared" si="289"/>
        <v>0.96111111111111114</v>
      </c>
      <c r="E1472" s="3">
        <f t="shared" si="290"/>
        <v>2010</v>
      </c>
      <c r="F1472" s="3">
        <f t="shared" si="291"/>
        <v>12</v>
      </c>
      <c r="G1472" s="3">
        <f t="shared" si="292"/>
        <v>17</v>
      </c>
      <c r="H1472" s="3">
        <f t="shared" si="293"/>
        <v>9</v>
      </c>
      <c r="I1472" s="3">
        <f t="shared" si="294"/>
        <v>0</v>
      </c>
      <c r="J1472" s="3">
        <f t="shared" si="295"/>
        <v>6</v>
      </c>
      <c r="K1472" s="3" t="str">
        <f>IF(AND(D1472&gt;='Season Lookup'!$D$15,D1472&lt;'Season Lookup'!$D$16),"Spring",IF(AND(D1472&gt;='Season Lookup'!$D$16,D1472&lt;'Season Lookup'!$D$17),"Summer",IF(AND(D1472&gt;='Season Lookup'!$D$17,D1472&lt;'Season Lookup'!$D$18),"Fall",IF(OR(D1472&gt;='Season Lookup'!$D$18,D1472&lt;'Season Lookup'!$D$15),"Winter"))))</f>
        <v>Fall</v>
      </c>
      <c r="L1472" s="3" t="str">
        <f>VLOOKUP(F1472,'Season Lookup'!$A$1:$B$13,2,0)</f>
        <v>Winter</v>
      </c>
      <c r="M1472" t="s">
        <v>12</v>
      </c>
      <c r="N1472" t="s">
        <v>13</v>
      </c>
      <c r="O1472" t="s">
        <v>132</v>
      </c>
      <c r="P1472" t="str">
        <f t="shared" si="296"/>
        <v>Yes</v>
      </c>
      <c r="Q1472" t="str">
        <f t="shared" si="297"/>
        <v>Yes</v>
      </c>
      <c r="R1472" t="str">
        <f t="shared" si="298"/>
        <v>No</v>
      </c>
      <c r="T1472" t="s">
        <v>86</v>
      </c>
      <c r="U1472" t="s">
        <v>850</v>
      </c>
      <c r="V1472" t="str">
        <f t="shared" si="299"/>
        <v>Intersection</v>
      </c>
      <c r="W1472" t="s">
        <v>851</v>
      </c>
      <c r="X1472">
        <v>42.355590999999997</v>
      </c>
      <c r="Y1472">
        <v>-71.111312999999996</v>
      </c>
      <c r="Z1472" t="s">
        <v>852</v>
      </c>
    </row>
    <row r="1473" spans="1:26">
      <c r="A1473">
        <v>25222</v>
      </c>
      <c r="B1473" s="1">
        <v>40529.354155092595</v>
      </c>
      <c r="C1473" s="1">
        <f t="shared" si="288"/>
        <v>40179</v>
      </c>
      <c r="D1473" s="4">
        <f t="shared" si="289"/>
        <v>0.96111111111111114</v>
      </c>
      <c r="E1473" s="3">
        <f t="shared" si="290"/>
        <v>2010</v>
      </c>
      <c r="F1473" s="3">
        <f t="shared" si="291"/>
        <v>12</v>
      </c>
      <c r="G1473" s="3">
        <f t="shared" si="292"/>
        <v>17</v>
      </c>
      <c r="H1473" s="3">
        <f t="shared" si="293"/>
        <v>8</v>
      </c>
      <c r="I1473" s="3">
        <f t="shared" si="294"/>
        <v>29</v>
      </c>
      <c r="J1473" s="3">
        <f t="shared" si="295"/>
        <v>6</v>
      </c>
      <c r="K1473" s="3" t="str">
        <f>IF(AND(D1473&gt;='Season Lookup'!$D$15,D1473&lt;'Season Lookup'!$D$16),"Spring",IF(AND(D1473&gt;='Season Lookup'!$D$16,D1473&lt;'Season Lookup'!$D$17),"Summer",IF(AND(D1473&gt;='Season Lookup'!$D$17,D1473&lt;'Season Lookup'!$D$18),"Fall",IF(OR(D1473&gt;='Season Lookup'!$D$18,D1473&lt;'Season Lookup'!$D$15),"Winter"))))</f>
        <v>Fall</v>
      </c>
      <c r="L1473" s="3" t="str">
        <f>VLOOKUP(F1473,'Season Lookup'!$A$1:$B$13,2,0)</f>
        <v>Winter</v>
      </c>
      <c r="M1473" t="s">
        <v>12</v>
      </c>
      <c r="N1473" t="s">
        <v>13</v>
      </c>
      <c r="O1473" t="s">
        <v>23</v>
      </c>
      <c r="P1473" t="str">
        <f t="shared" si="296"/>
        <v>Yes</v>
      </c>
      <c r="Q1473" t="str">
        <f t="shared" si="297"/>
        <v>No</v>
      </c>
      <c r="R1473" t="str">
        <f t="shared" si="298"/>
        <v>No</v>
      </c>
      <c r="S1473">
        <v>4</v>
      </c>
      <c r="T1473" t="s">
        <v>351</v>
      </c>
      <c r="V1473" t="str">
        <f t="shared" si="299"/>
        <v>Non Intersection</v>
      </c>
      <c r="W1473" t="s">
        <v>2377</v>
      </c>
      <c r="X1473">
        <v>42.372861</v>
      </c>
      <c r="Y1473">
        <v>-71.094549999999998</v>
      </c>
      <c r="Z1473" t="s">
        <v>257</v>
      </c>
    </row>
    <row r="1474" spans="1:26">
      <c r="A1474">
        <v>25216</v>
      </c>
      <c r="B1474" s="1">
        <v>40530.333333333336</v>
      </c>
      <c r="C1474" s="1">
        <f t="shared" si="288"/>
        <v>40179</v>
      </c>
      <c r="D1474" s="4">
        <f t="shared" si="289"/>
        <v>0.96388888888888891</v>
      </c>
      <c r="E1474" s="3">
        <f t="shared" si="290"/>
        <v>2010</v>
      </c>
      <c r="F1474" s="3">
        <f t="shared" si="291"/>
        <v>12</v>
      </c>
      <c r="G1474" s="3">
        <f t="shared" si="292"/>
        <v>18</v>
      </c>
      <c r="H1474" s="3">
        <f t="shared" si="293"/>
        <v>8</v>
      </c>
      <c r="I1474" s="3">
        <f t="shared" si="294"/>
        <v>0</v>
      </c>
      <c r="J1474" s="3">
        <f t="shared" si="295"/>
        <v>7</v>
      </c>
      <c r="K1474" s="3" t="str">
        <f>IF(AND(D1474&gt;='Season Lookup'!$D$15,D1474&lt;'Season Lookup'!$D$16),"Spring",IF(AND(D1474&gt;='Season Lookup'!$D$16,D1474&lt;'Season Lookup'!$D$17),"Summer",IF(AND(D1474&gt;='Season Lookup'!$D$17,D1474&lt;'Season Lookup'!$D$18),"Fall",IF(OR(D1474&gt;='Season Lookup'!$D$18,D1474&lt;'Season Lookup'!$D$15),"Winter"))))</f>
        <v>Fall</v>
      </c>
      <c r="L1474" s="3" t="str">
        <f>VLOOKUP(F1474,'Season Lookup'!$A$1:$B$13,2,0)</f>
        <v>Winter</v>
      </c>
      <c r="M1474" t="s">
        <v>31</v>
      </c>
      <c r="N1474" t="s">
        <v>35</v>
      </c>
      <c r="O1474" t="s">
        <v>36</v>
      </c>
      <c r="P1474" t="str">
        <f t="shared" si="296"/>
        <v>Yes</v>
      </c>
      <c r="Q1474" t="str">
        <f t="shared" si="297"/>
        <v>No</v>
      </c>
      <c r="R1474" t="str">
        <f t="shared" si="298"/>
        <v>No</v>
      </c>
      <c r="S1474">
        <v>360</v>
      </c>
      <c r="T1474" t="s">
        <v>142</v>
      </c>
      <c r="V1474" t="str">
        <f t="shared" si="299"/>
        <v>Non Intersection</v>
      </c>
      <c r="W1474" t="s">
        <v>2378</v>
      </c>
      <c r="X1474">
        <v>42.381076999999998</v>
      </c>
      <c r="Y1474">
        <v>-71.138720000000006</v>
      </c>
      <c r="Z1474" t="s">
        <v>2379</v>
      </c>
    </row>
    <row r="1475" spans="1:26">
      <c r="A1475">
        <v>25217</v>
      </c>
      <c r="B1475" s="1">
        <v>40530.5</v>
      </c>
      <c r="C1475" s="1">
        <f t="shared" si="288"/>
        <v>40179</v>
      </c>
      <c r="D1475" s="4">
        <f t="shared" si="289"/>
        <v>0.96388888888888891</v>
      </c>
      <c r="E1475" s="3">
        <f t="shared" si="290"/>
        <v>2010</v>
      </c>
      <c r="F1475" s="3">
        <f t="shared" si="291"/>
        <v>12</v>
      </c>
      <c r="G1475" s="3">
        <f t="shared" si="292"/>
        <v>18</v>
      </c>
      <c r="H1475" s="3">
        <f t="shared" si="293"/>
        <v>12</v>
      </c>
      <c r="I1475" s="3">
        <f t="shared" si="294"/>
        <v>0</v>
      </c>
      <c r="J1475" s="3">
        <f t="shared" si="295"/>
        <v>7</v>
      </c>
      <c r="K1475" s="3" t="str">
        <f>IF(AND(D1475&gt;='Season Lookup'!$D$15,D1475&lt;'Season Lookup'!$D$16),"Spring",IF(AND(D1475&gt;='Season Lookup'!$D$16,D1475&lt;'Season Lookup'!$D$17),"Summer",IF(AND(D1475&gt;='Season Lookup'!$D$17,D1475&lt;'Season Lookup'!$D$18),"Fall",IF(OR(D1475&gt;='Season Lookup'!$D$18,D1475&lt;'Season Lookup'!$D$15),"Winter"))))</f>
        <v>Fall</v>
      </c>
      <c r="L1475" s="3" t="str">
        <f>VLOOKUP(F1475,'Season Lookup'!$A$1:$B$13,2,0)</f>
        <v>Winter</v>
      </c>
      <c r="M1475" t="s">
        <v>31</v>
      </c>
      <c r="N1475" t="s">
        <v>13</v>
      </c>
      <c r="O1475" t="s">
        <v>23</v>
      </c>
      <c r="P1475" t="str">
        <f t="shared" si="296"/>
        <v>Yes</v>
      </c>
      <c r="Q1475" t="str">
        <f t="shared" si="297"/>
        <v>No</v>
      </c>
      <c r="R1475" t="str">
        <f t="shared" si="298"/>
        <v>No</v>
      </c>
      <c r="S1475">
        <v>68</v>
      </c>
      <c r="T1475" t="s">
        <v>252</v>
      </c>
      <c r="V1475" t="str">
        <f t="shared" si="299"/>
        <v>Non Intersection</v>
      </c>
      <c r="W1475" t="s">
        <v>2380</v>
      </c>
      <c r="X1475">
        <v>42.388787999999998</v>
      </c>
      <c r="Y1475">
        <v>-71.125112000000001</v>
      </c>
      <c r="Z1475" t="s">
        <v>2381</v>
      </c>
    </row>
    <row r="1476" spans="1:26">
      <c r="A1476">
        <v>25219</v>
      </c>
      <c r="B1476" s="1">
        <v>40530.6875</v>
      </c>
      <c r="C1476" s="1">
        <f t="shared" si="288"/>
        <v>40179</v>
      </c>
      <c r="D1476" s="4">
        <f t="shared" si="289"/>
        <v>0.96388888888888891</v>
      </c>
      <c r="E1476" s="3">
        <f t="shared" si="290"/>
        <v>2010</v>
      </c>
      <c r="F1476" s="3">
        <f t="shared" si="291"/>
        <v>12</v>
      </c>
      <c r="G1476" s="3">
        <f t="shared" si="292"/>
        <v>18</v>
      </c>
      <c r="H1476" s="3">
        <f t="shared" si="293"/>
        <v>16</v>
      </c>
      <c r="I1476" s="3">
        <f t="shared" si="294"/>
        <v>30</v>
      </c>
      <c r="J1476" s="3">
        <f t="shared" si="295"/>
        <v>7</v>
      </c>
      <c r="K1476" s="3" t="str">
        <f>IF(AND(D1476&gt;='Season Lookup'!$D$15,D1476&lt;'Season Lookup'!$D$16),"Spring",IF(AND(D1476&gt;='Season Lookup'!$D$16,D1476&lt;'Season Lookup'!$D$17),"Summer",IF(AND(D1476&gt;='Season Lookup'!$D$17,D1476&lt;'Season Lookup'!$D$18),"Fall",IF(OR(D1476&gt;='Season Lookup'!$D$18,D1476&lt;'Season Lookup'!$D$15),"Winter"))))</f>
        <v>Fall</v>
      </c>
      <c r="L1476" s="3" t="str">
        <f>VLOOKUP(F1476,'Season Lookup'!$A$1:$B$13,2,0)</f>
        <v>Winter</v>
      </c>
      <c r="M1476" t="s">
        <v>31</v>
      </c>
      <c r="N1476" t="s">
        <v>13</v>
      </c>
      <c r="O1476" t="s">
        <v>13</v>
      </c>
      <c r="P1476" t="str">
        <f t="shared" si="296"/>
        <v>Yes</v>
      </c>
      <c r="Q1476" t="str">
        <f t="shared" si="297"/>
        <v>No</v>
      </c>
      <c r="R1476" t="str">
        <f t="shared" si="298"/>
        <v>No</v>
      </c>
      <c r="T1476" t="s">
        <v>202</v>
      </c>
      <c r="U1476" t="s">
        <v>2382</v>
      </c>
      <c r="V1476" t="str">
        <f t="shared" si="299"/>
        <v>Intersection</v>
      </c>
      <c r="W1476" t="s">
        <v>2383</v>
      </c>
      <c r="X1476">
        <v>42.355021000000001</v>
      </c>
      <c r="Y1476">
        <v>-71.105300999999997</v>
      </c>
      <c r="Z1476" t="s">
        <v>2384</v>
      </c>
    </row>
    <row r="1477" spans="1:26">
      <c r="A1477">
        <v>25256</v>
      </c>
      <c r="B1477" s="1">
        <v>40530.868043981478</v>
      </c>
      <c r="C1477" s="1">
        <f t="shared" si="288"/>
        <v>40179</v>
      </c>
      <c r="D1477" s="4">
        <f t="shared" si="289"/>
        <v>0.96388888888888891</v>
      </c>
      <c r="E1477" s="3">
        <f t="shared" si="290"/>
        <v>2010</v>
      </c>
      <c r="F1477" s="3">
        <f t="shared" si="291"/>
        <v>12</v>
      </c>
      <c r="G1477" s="3">
        <f t="shared" si="292"/>
        <v>18</v>
      </c>
      <c r="H1477" s="3">
        <f t="shared" si="293"/>
        <v>20</v>
      </c>
      <c r="I1477" s="3">
        <f t="shared" si="294"/>
        <v>49</v>
      </c>
      <c r="J1477" s="3">
        <f t="shared" si="295"/>
        <v>7</v>
      </c>
      <c r="K1477" s="3" t="str">
        <f>IF(AND(D1477&gt;='Season Lookup'!$D$15,D1477&lt;'Season Lookup'!$D$16),"Spring",IF(AND(D1477&gt;='Season Lookup'!$D$16,D1477&lt;'Season Lookup'!$D$17),"Summer",IF(AND(D1477&gt;='Season Lookup'!$D$17,D1477&lt;'Season Lookup'!$D$18),"Fall",IF(OR(D1477&gt;='Season Lookup'!$D$18,D1477&lt;'Season Lookup'!$D$15),"Winter"))))</f>
        <v>Fall</v>
      </c>
      <c r="L1477" s="3" t="str">
        <f>VLOOKUP(F1477,'Season Lookup'!$A$1:$B$13,2,0)</f>
        <v>Winter</v>
      </c>
      <c r="M1477" t="s">
        <v>31</v>
      </c>
      <c r="N1477" t="s">
        <v>13</v>
      </c>
      <c r="O1477" t="s">
        <v>23</v>
      </c>
      <c r="P1477" t="str">
        <f t="shared" si="296"/>
        <v>Yes</v>
      </c>
      <c r="Q1477" t="str">
        <f t="shared" si="297"/>
        <v>No</v>
      </c>
      <c r="R1477" t="str">
        <f t="shared" si="298"/>
        <v>No</v>
      </c>
      <c r="S1477">
        <v>18</v>
      </c>
      <c r="T1477" t="s">
        <v>1032</v>
      </c>
      <c r="V1477" t="str">
        <f t="shared" si="299"/>
        <v>Non Intersection</v>
      </c>
      <c r="W1477" t="s">
        <v>2385</v>
      </c>
      <c r="X1477">
        <v>42.395600999999999</v>
      </c>
      <c r="Y1477">
        <v>-71.126529000000005</v>
      </c>
      <c r="Z1477" t="s">
        <v>2386</v>
      </c>
    </row>
    <row r="1478" spans="1:26">
      <c r="A1478">
        <v>25218</v>
      </c>
      <c r="B1478" s="1">
        <v>40531.513182870367</v>
      </c>
      <c r="C1478" s="1">
        <f t="shared" si="288"/>
        <v>40179</v>
      </c>
      <c r="D1478" s="4">
        <f t="shared" si="289"/>
        <v>0.96666666666666667</v>
      </c>
      <c r="E1478" s="3">
        <f t="shared" si="290"/>
        <v>2010</v>
      </c>
      <c r="F1478" s="3">
        <f t="shared" si="291"/>
        <v>12</v>
      </c>
      <c r="G1478" s="3">
        <f t="shared" si="292"/>
        <v>19</v>
      </c>
      <c r="H1478" s="3">
        <f t="shared" si="293"/>
        <v>12</v>
      </c>
      <c r="I1478" s="3">
        <f t="shared" si="294"/>
        <v>18</v>
      </c>
      <c r="J1478" s="3">
        <f t="shared" si="295"/>
        <v>1</v>
      </c>
      <c r="K1478" s="3" t="str">
        <f>IF(AND(D1478&gt;='Season Lookup'!$D$15,D1478&lt;'Season Lookup'!$D$16),"Spring",IF(AND(D1478&gt;='Season Lookup'!$D$16,D1478&lt;'Season Lookup'!$D$17),"Summer",IF(AND(D1478&gt;='Season Lookup'!$D$17,D1478&lt;'Season Lookup'!$D$18),"Fall",IF(OR(D1478&gt;='Season Lookup'!$D$18,D1478&lt;'Season Lookup'!$D$15),"Winter"))))</f>
        <v>Fall</v>
      </c>
      <c r="L1478" s="3" t="str">
        <f>VLOOKUP(F1478,'Season Lookup'!$A$1:$B$13,2,0)</f>
        <v>Winter</v>
      </c>
      <c r="M1478" t="s">
        <v>48</v>
      </c>
      <c r="N1478" t="s">
        <v>13</v>
      </c>
      <c r="O1478" t="s">
        <v>13</v>
      </c>
      <c r="P1478" t="str">
        <f t="shared" si="296"/>
        <v>Yes</v>
      </c>
      <c r="Q1478" t="str">
        <f t="shared" si="297"/>
        <v>No</v>
      </c>
      <c r="R1478" t="str">
        <f t="shared" si="298"/>
        <v>No</v>
      </c>
      <c r="T1478" t="s">
        <v>19</v>
      </c>
      <c r="U1478" t="s">
        <v>20</v>
      </c>
      <c r="V1478" t="str">
        <f t="shared" si="299"/>
        <v>Intersection</v>
      </c>
      <c r="W1478" t="s">
        <v>21</v>
      </c>
      <c r="X1478">
        <v>42.371232999999997</v>
      </c>
      <c r="Y1478">
        <v>-71.081492999999995</v>
      </c>
      <c r="Z1478" t="s">
        <v>22</v>
      </c>
    </row>
    <row r="1479" spans="1:26">
      <c r="A1479">
        <v>25220</v>
      </c>
      <c r="B1479" s="1">
        <v>40531.286111111112</v>
      </c>
      <c r="C1479" s="1">
        <f t="shared" si="288"/>
        <v>40179</v>
      </c>
      <c r="D1479" s="4">
        <f t="shared" si="289"/>
        <v>0.96666666666666667</v>
      </c>
      <c r="E1479" s="3">
        <f t="shared" si="290"/>
        <v>2010</v>
      </c>
      <c r="F1479" s="3">
        <f t="shared" si="291"/>
        <v>12</v>
      </c>
      <c r="G1479" s="3">
        <f t="shared" si="292"/>
        <v>19</v>
      </c>
      <c r="H1479" s="3">
        <f t="shared" si="293"/>
        <v>6</v>
      </c>
      <c r="I1479" s="3">
        <f t="shared" si="294"/>
        <v>52</v>
      </c>
      <c r="J1479" s="3">
        <f t="shared" si="295"/>
        <v>1</v>
      </c>
      <c r="K1479" s="3" t="str">
        <f>IF(AND(D1479&gt;='Season Lookup'!$D$15,D1479&lt;'Season Lookup'!$D$16),"Spring",IF(AND(D1479&gt;='Season Lookup'!$D$16,D1479&lt;'Season Lookup'!$D$17),"Summer",IF(AND(D1479&gt;='Season Lookup'!$D$17,D1479&lt;'Season Lookup'!$D$18),"Fall",IF(OR(D1479&gt;='Season Lookup'!$D$18,D1479&lt;'Season Lookup'!$D$15),"Winter"))))</f>
        <v>Fall</v>
      </c>
      <c r="L1479" s="3" t="str">
        <f>VLOOKUP(F1479,'Season Lookup'!$A$1:$B$13,2,0)</f>
        <v>Winter</v>
      </c>
      <c r="M1479" t="s">
        <v>48</v>
      </c>
      <c r="N1479" t="s">
        <v>13</v>
      </c>
      <c r="O1479" t="s">
        <v>13</v>
      </c>
      <c r="P1479" t="str">
        <f t="shared" si="296"/>
        <v>Yes</v>
      </c>
      <c r="Q1479" t="str">
        <f t="shared" si="297"/>
        <v>No</v>
      </c>
      <c r="R1479" t="str">
        <f t="shared" si="298"/>
        <v>No</v>
      </c>
      <c r="T1479" t="s">
        <v>19</v>
      </c>
      <c r="U1479" t="s">
        <v>74</v>
      </c>
      <c r="V1479" t="str">
        <f t="shared" si="299"/>
        <v>Intersection</v>
      </c>
      <c r="W1479" t="s">
        <v>111</v>
      </c>
      <c r="X1479">
        <v>42.373728999999997</v>
      </c>
      <c r="Y1479">
        <v>-71.100836999999999</v>
      </c>
      <c r="Z1479" t="s">
        <v>112</v>
      </c>
    </row>
    <row r="1480" spans="1:26">
      <c r="A1480">
        <v>25223</v>
      </c>
      <c r="B1480" s="1">
        <v>40532.65625</v>
      </c>
      <c r="C1480" s="1">
        <f t="shared" si="288"/>
        <v>40179</v>
      </c>
      <c r="D1480" s="4">
        <f t="shared" si="289"/>
        <v>0.96944444444444444</v>
      </c>
      <c r="E1480" s="3">
        <f t="shared" si="290"/>
        <v>2010</v>
      </c>
      <c r="F1480" s="3">
        <f t="shared" si="291"/>
        <v>12</v>
      </c>
      <c r="G1480" s="3">
        <f t="shared" si="292"/>
        <v>20</v>
      </c>
      <c r="H1480" s="3">
        <f t="shared" si="293"/>
        <v>15</v>
      </c>
      <c r="I1480" s="3">
        <f t="shared" si="294"/>
        <v>45</v>
      </c>
      <c r="J1480" s="3">
        <f t="shared" si="295"/>
        <v>2</v>
      </c>
      <c r="K1480" s="3" t="str">
        <f>IF(AND(D1480&gt;='Season Lookup'!$D$15,D1480&lt;'Season Lookup'!$D$16),"Spring",IF(AND(D1480&gt;='Season Lookup'!$D$16,D1480&lt;'Season Lookup'!$D$17),"Summer",IF(AND(D1480&gt;='Season Lookup'!$D$17,D1480&lt;'Season Lookup'!$D$18),"Fall",IF(OR(D1480&gt;='Season Lookup'!$D$18,D1480&lt;'Season Lookup'!$D$15),"Winter"))))</f>
        <v>Fall</v>
      </c>
      <c r="L1480" s="3" t="str">
        <f>VLOOKUP(F1480,'Season Lookup'!$A$1:$B$13,2,0)</f>
        <v>Winter</v>
      </c>
      <c r="M1480" t="s">
        <v>56</v>
      </c>
      <c r="N1480" t="s">
        <v>13</v>
      </c>
      <c r="O1480" t="s">
        <v>23</v>
      </c>
      <c r="P1480" t="str">
        <f t="shared" si="296"/>
        <v>Yes</v>
      </c>
      <c r="Q1480" t="str">
        <f t="shared" si="297"/>
        <v>No</v>
      </c>
      <c r="R1480" t="str">
        <f t="shared" si="298"/>
        <v>No</v>
      </c>
      <c r="T1480" t="s">
        <v>1502</v>
      </c>
      <c r="U1480" t="s">
        <v>20</v>
      </c>
      <c r="V1480" t="str">
        <f t="shared" si="299"/>
        <v>Intersection</v>
      </c>
      <c r="W1480" t="s">
        <v>1540</v>
      </c>
      <c r="X1480">
        <v>42.371927999999997</v>
      </c>
      <c r="Y1480">
        <v>-71.081327999999999</v>
      </c>
      <c r="Z1480" t="s">
        <v>1541</v>
      </c>
    </row>
    <row r="1481" spans="1:26">
      <c r="A1481">
        <v>25224</v>
      </c>
      <c r="B1481" s="1">
        <v>40532.625</v>
      </c>
      <c r="C1481" s="1">
        <f t="shared" si="288"/>
        <v>40179</v>
      </c>
      <c r="D1481" s="4">
        <f t="shared" si="289"/>
        <v>0.96944444444444444</v>
      </c>
      <c r="E1481" s="3">
        <f t="shared" si="290"/>
        <v>2010</v>
      </c>
      <c r="F1481" s="3">
        <f t="shared" si="291"/>
        <v>12</v>
      </c>
      <c r="G1481" s="3">
        <f t="shared" si="292"/>
        <v>20</v>
      </c>
      <c r="H1481" s="3">
        <f t="shared" si="293"/>
        <v>15</v>
      </c>
      <c r="I1481" s="3">
        <f t="shared" si="294"/>
        <v>0</v>
      </c>
      <c r="J1481" s="3">
        <f t="shared" si="295"/>
        <v>2</v>
      </c>
      <c r="K1481" s="3" t="str">
        <f>IF(AND(D1481&gt;='Season Lookup'!$D$15,D1481&lt;'Season Lookup'!$D$16),"Spring",IF(AND(D1481&gt;='Season Lookup'!$D$16,D1481&lt;'Season Lookup'!$D$17),"Summer",IF(AND(D1481&gt;='Season Lookup'!$D$17,D1481&lt;'Season Lookup'!$D$18),"Fall",IF(OR(D1481&gt;='Season Lookup'!$D$18,D1481&lt;'Season Lookup'!$D$15),"Winter"))))</f>
        <v>Fall</v>
      </c>
      <c r="L1481" s="3" t="str">
        <f>VLOOKUP(F1481,'Season Lookup'!$A$1:$B$13,2,0)</f>
        <v>Winter</v>
      </c>
      <c r="M1481" t="s">
        <v>56</v>
      </c>
      <c r="N1481" t="s">
        <v>13</v>
      </c>
      <c r="O1481" t="s">
        <v>13</v>
      </c>
      <c r="P1481" t="str">
        <f t="shared" si="296"/>
        <v>Yes</v>
      </c>
      <c r="Q1481" t="str">
        <f t="shared" si="297"/>
        <v>No</v>
      </c>
      <c r="R1481" t="str">
        <f t="shared" si="298"/>
        <v>No</v>
      </c>
      <c r="T1481" t="s">
        <v>209</v>
      </c>
      <c r="U1481" t="s">
        <v>260</v>
      </c>
      <c r="V1481" t="str">
        <f t="shared" si="299"/>
        <v>Intersection</v>
      </c>
      <c r="W1481" t="s">
        <v>531</v>
      </c>
      <c r="X1481">
        <v>42.365678000000003</v>
      </c>
      <c r="Y1481">
        <v>-71.082406000000006</v>
      </c>
      <c r="Z1481" t="s">
        <v>532</v>
      </c>
    </row>
    <row r="1482" spans="1:26">
      <c r="A1482">
        <v>25225</v>
      </c>
      <c r="B1482" s="1">
        <v>40532.586793981478</v>
      </c>
      <c r="C1482" s="1">
        <f t="shared" si="288"/>
        <v>40179</v>
      </c>
      <c r="D1482" s="4">
        <f t="shared" si="289"/>
        <v>0.96944444444444444</v>
      </c>
      <c r="E1482" s="3">
        <f t="shared" si="290"/>
        <v>2010</v>
      </c>
      <c r="F1482" s="3">
        <f t="shared" si="291"/>
        <v>12</v>
      </c>
      <c r="G1482" s="3">
        <f t="shared" si="292"/>
        <v>20</v>
      </c>
      <c r="H1482" s="3">
        <f t="shared" si="293"/>
        <v>14</v>
      </c>
      <c r="I1482" s="3">
        <f t="shared" si="294"/>
        <v>4</v>
      </c>
      <c r="J1482" s="3">
        <f t="shared" si="295"/>
        <v>2</v>
      </c>
      <c r="K1482" s="3" t="str">
        <f>IF(AND(D1482&gt;='Season Lookup'!$D$15,D1482&lt;'Season Lookup'!$D$16),"Spring",IF(AND(D1482&gt;='Season Lookup'!$D$16,D1482&lt;'Season Lookup'!$D$17),"Summer",IF(AND(D1482&gt;='Season Lookup'!$D$17,D1482&lt;'Season Lookup'!$D$18),"Fall",IF(OR(D1482&gt;='Season Lookup'!$D$18,D1482&lt;'Season Lookup'!$D$15),"Winter"))))</f>
        <v>Fall</v>
      </c>
      <c r="L1482" s="3" t="str">
        <f>VLOOKUP(F1482,'Season Lookup'!$A$1:$B$13,2,0)</f>
        <v>Winter</v>
      </c>
      <c r="M1482" t="s">
        <v>56</v>
      </c>
      <c r="N1482" t="s">
        <v>18</v>
      </c>
      <c r="O1482" t="s">
        <v>36</v>
      </c>
      <c r="P1482" t="str">
        <f t="shared" si="296"/>
        <v>Yes</v>
      </c>
      <c r="Q1482" t="str">
        <f t="shared" si="297"/>
        <v>No</v>
      </c>
      <c r="R1482" t="str">
        <f t="shared" si="298"/>
        <v>No</v>
      </c>
      <c r="T1482" t="s">
        <v>198</v>
      </c>
      <c r="U1482" t="s">
        <v>199</v>
      </c>
      <c r="V1482" t="str">
        <f t="shared" si="299"/>
        <v>Intersection</v>
      </c>
      <c r="W1482" t="s">
        <v>767</v>
      </c>
      <c r="X1482">
        <v>42.375281999999999</v>
      </c>
      <c r="Y1482">
        <v>-71.145695000000003</v>
      </c>
      <c r="Z1482" t="s">
        <v>201</v>
      </c>
    </row>
    <row r="1483" spans="1:26">
      <c r="A1483">
        <v>25230</v>
      </c>
      <c r="B1483" s="1">
        <v>40532.48609953704</v>
      </c>
      <c r="C1483" s="1">
        <f t="shared" si="288"/>
        <v>40179</v>
      </c>
      <c r="D1483" s="4">
        <f t="shared" si="289"/>
        <v>0.96944444444444444</v>
      </c>
      <c r="E1483" s="3">
        <f t="shared" si="290"/>
        <v>2010</v>
      </c>
      <c r="F1483" s="3">
        <f t="shared" si="291"/>
        <v>12</v>
      </c>
      <c r="G1483" s="3">
        <f t="shared" si="292"/>
        <v>20</v>
      </c>
      <c r="H1483" s="3">
        <f t="shared" si="293"/>
        <v>11</v>
      </c>
      <c r="I1483" s="3">
        <f t="shared" si="294"/>
        <v>39</v>
      </c>
      <c r="J1483" s="3">
        <f t="shared" si="295"/>
        <v>2</v>
      </c>
      <c r="K1483" s="3" t="str">
        <f>IF(AND(D1483&gt;='Season Lookup'!$D$15,D1483&lt;'Season Lookup'!$D$16),"Spring",IF(AND(D1483&gt;='Season Lookup'!$D$16,D1483&lt;'Season Lookup'!$D$17),"Summer",IF(AND(D1483&gt;='Season Lookup'!$D$17,D1483&lt;'Season Lookup'!$D$18),"Fall",IF(OR(D1483&gt;='Season Lookup'!$D$18,D1483&lt;'Season Lookup'!$D$15),"Winter"))))</f>
        <v>Fall</v>
      </c>
      <c r="L1483" s="3" t="str">
        <f>VLOOKUP(F1483,'Season Lookup'!$A$1:$B$13,2,0)</f>
        <v>Winter</v>
      </c>
      <c r="M1483" t="s">
        <v>56</v>
      </c>
      <c r="N1483" t="s">
        <v>13</v>
      </c>
      <c r="O1483" t="s">
        <v>152</v>
      </c>
      <c r="P1483" t="str">
        <f t="shared" si="296"/>
        <v>Yes</v>
      </c>
      <c r="Q1483" t="str">
        <f t="shared" si="297"/>
        <v>No</v>
      </c>
      <c r="R1483" t="str">
        <f t="shared" si="298"/>
        <v>Yes</v>
      </c>
      <c r="S1483">
        <v>600</v>
      </c>
      <c r="T1483" t="s">
        <v>14</v>
      </c>
      <c r="V1483" t="str">
        <f t="shared" si="299"/>
        <v>Non Intersection</v>
      </c>
      <c r="W1483" t="s">
        <v>2387</v>
      </c>
      <c r="X1483">
        <v>42.364919999999998</v>
      </c>
      <c r="Y1483">
        <v>-71.103228000000001</v>
      </c>
      <c r="Z1483" t="s">
        <v>2388</v>
      </c>
    </row>
    <row r="1484" spans="1:26">
      <c r="A1484">
        <v>25235</v>
      </c>
      <c r="B1484" s="1">
        <v>40532.6875</v>
      </c>
      <c r="C1484" s="1">
        <f t="shared" si="288"/>
        <v>40179</v>
      </c>
      <c r="D1484" s="4">
        <f t="shared" si="289"/>
        <v>0.96944444444444444</v>
      </c>
      <c r="E1484" s="3">
        <f t="shared" si="290"/>
        <v>2010</v>
      </c>
      <c r="F1484" s="3">
        <f t="shared" si="291"/>
        <v>12</v>
      </c>
      <c r="G1484" s="3">
        <f t="shared" si="292"/>
        <v>20</v>
      </c>
      <c r="H1484" s="3">
        <f t="shared" si="293"/>
        <v>16</v>
      </c>
      <c r="I1484" s="3">
        <f t="shared" si="294"/>
        <v>30</v>
      </c>
      <c r="J1484" s="3">
        <f t="shared" si="295"/>
        <v>2</v>
      </c>
      <c r="K1484" s="3" t="str">
        <f>IF(AND(D1484&gt;='Season Lookup'!$D$15,D1484&lt;'Season Lookup'!$D$16),"Spring",IF(AND(D1484&gt;='Season Lookup'!$D$16,D1484&lt;'Season Lookup'!$D$17),"Summer",IF(AND(D1484&gt;='Season Lookup'!$D$17,D1484&lt;'Season Lookup'!$D$18),"Fall",IF(OR(D1484&gt;='Season Lookup'!$D$18,D1484&lt;'Season Lookup'!$D$15),"Winter"))))</f>
        <v>Fall</v>
      </c>
      <c r="L1484" s="3" t="str">
        <f>VLOOKUP(F1484,'Season Lookup'!$A$1:$B$13,2,0)</f>
        <v>Winter</v>
      </c>
      <c r="N1484" t="s">
        <v>13</v>
      </c>
      <c r="O1484" t="s">
        <v>13</v>
      </c>
      <c r="P1484" t="str">
        <f t="shared" si="296"/>
        <v>Yes</v>
      </c>
      <c r="Q1484" t="str">
        <f t="shared" si="297"/>
        <v>No</v>
      </c>
      <c r="R1484" t="str">
        <f t="shared" si="298"/>
        <v>No</v>
      </c>
      <c r="S1484">
        <v>6</v>
      </c>
      <c r="T1484" t="s">
        <v>1013</v>
      </c>
      <c r="V1484" t="str">
        <f t="shared" si="299"/>
        <v>Non Intersection</v>
      </c>
      <c r="W1484" t="s">
        <v>2389</v>
      </c>
      <c r="X1484">
        <v>42.387281000000002</v>
      </c>
      <c r="Y1484">
        <v>-71.157622000000003</v>
      </c>
      <c r="Z1484" t="s">
        <v>2390</v>
      </c>
    </row>
    <row r="1485" spans="1:26">
      <c r="A1485">
        <v>25237</v>
      </c>
      <c r="B1485" s="1">
        <v>40532.663888888892</v>
      </c>
      <c r="C1485" s="1">
        <f t="shared" si="288"/>
        <v>40179</v>
      </c>
      <c r="D1485" s="4">
        <f t="shared" si="289"/>
        <v>0.96944444444444444</v>
      </c>
      <c r="E1485" s="3">
        <f t="shared" si="290"/>
        <v>2010</v>
      </c>
      <c r="F1485" s="3">
        <f t="shared" si="291"/>
        <v>12</v>
      </c>
      <c r="G1485" s="3">
        <f t="shared" si="292"/>
        <v>20</v>
      </c>
      <c r="H1485" s="3">
        <f t="shared" si="293"/>
        <v>15</v>
      </c>
      <c r="I1485" s="3">
        <f t="shared" si="294"/>
        <v>56</v>
      </c>
      <c r="J1485" s="3">
        <f t="shared" si="295"/>
        <v>2</v>
      </c>
      <c r="K1485" s="3" t="str">
        <f>IF(AND(D1485&gt;='Season Lookup'!$D$15,D1485&lt;'Season Lookup'!$D$16),"Spring",IF(AND(D1485&gt;='Season Lookup'!$D$16,D1485&lt;'Season Lookup'!$D$17),"Summer",IF(AND(D1485&gt;='Season Lookup'!$D$17,D1485&lt;'Season Lookup'!$D$18),"Fall",IF(OR(D1485&gt;='Season Lookup'!$D$18,D1485&lt;'Season Lookup'!$D$15),"Winter"))))</f>
        <v>Fall</v>
      </c>
      <c r="L1485" s="3" t="str">
        <f>VLOOKUP(F1485,'Season Lookup'!$A$1:$B$13,2,0)</f>
        <v>Winter</v>
      </c>
      <c r="N1485" t="s">
        <v>13</v>
      </c>
      <c r="O1485" t="s">
        <v>23</v>
      </c>
      <c r="P1485" t="str">
        <f t="shared" si="296"/>
        <v>Yes</v>
      </c>
      <c r="Q1485" t="str">
        <f t="shared" si="297"/>
        <v>No</v>
      </c>
      <c r="R1485" t="str">
        <f t="shared" si="298"/>
        <v>No</v>
      </c>
      <c r="S1485">
        <v>29</v>
      </c>
      <c r="T1485" t="s">
        <v>291</v>
      </c>
      <c r="V1485" t="str">
        <f t="shared" si="299"/>
        <v>Non Intersection</v>
      </c>
      <c r="W1485" t="s">
        <v>2391</v>
      </c>
      <c r="X1485">
        <v>42.383830000000003</v>
      </c>
      <c r="Y1485">
        <v>-71.125286000000003</v>
      </c>
      <c r="Z1485" t="s">
        <v>2392</v>
      </c>
    </row>
    <row r="1486" spans="1:26">
      <c r="A1486">
        <v>25313</v>
      </c>
      <c r="B1486" s="1">
        <v>40532.468043981484</v>
      </c>
      <c r="C1486" s="1">
        <f t="shared" si="288"/>
        <v>40179</v>
      </c>
      <c r="D1486" s="4">
        <f t="shared" si="289"/>
        <v>0.96944444444444444</v>
      </c>
      <c r="E1486" s="3">
        <f t="shared" si="290"/>
        <v>2010</v>
      </c>
      <c r="F1486" s="3">
        <f t="shared" si="291"/>
        <v>12</v>
      </c>
      <c r="G1486" s="3">
        <f t="shared" si="292"/>
        <v>20</v>
      </c>
      <c r="H1486" s="3">
        <f t="shared" si="293"/>
        <v>11</v>
      </c>
      <c r="I1486" s="3">
        <f t="shared" si="294"/>
        <v>13</v>
      </c>
      <c r="J1486" s="3">
        <f t="shared" si="295"/>
        <v>2</v>
      </c>
      <c r="K1486" s="3" t="str">
        <f>IF(AND(D1486&gt;='Season Lookup'!$D$15,D1486&lt;'Season Lookup'!$D$16),"Spring",IF(AND(D1486&gt;='Season Lookup'!$D$16,D1486&lt;'Season Lookup'!$D$17),"Summer",IF(AND(D1486&gt;='Season Lookup'!$D$17,D1486&lt;'Season Lookup'!$D$18),"Fall",IF(OR(D1486&gt;='Season Lookup'!$D$18,D1486&lt;'Season Lookup'!$D$15),"Winter"))))</f>
        <v>Fall</v>
      </c>
      <c r="L1486" s="3" t="str">
        <f>VLOOKUP(F1486,'Season Lookup'!$A$1:$B$13,2,0)</f>
        <v>Winter</v>
      </c>
      <c r="N1486" t="s">
        <v>13</v>
      </c>
      <c r="O1486" t="s">
        <v>13</v>
      </c>
      <c r="P1486" t="str">
        <f t="shared" si="296"/>
        <v>Yes</v>
      </c>
      <c r="Q1486" t="str">
        <f t="shared" si="297"/>
        <v>No</v>
      </c>
      <c r="R1486" t="str">
        <f t="shared" si="298"/>
        <v>No</v>
      </c>
      <c r="S1486">
        <v>100</v>
      </c>
      <c r="T1486" t="s">
        <v>1062</v>
      </c>
      <c r="V1486" t="str">
        <f t="shared" si="299"/>
        <v>Non Intersection</v>
      </c>
      <c r="W1486" t="s">
        <v>1143</v>
      </c>
      <c r="X1486">
        <v>42.369137000000002</v>
      </c>
      <c r="Y1486">
        <v>-71.077147999999994</v>
      </c>
      <c r="Z1486" t="s">
        <v>1144</v>
      </c>
    </row>
    <row r="1487" spans="1:26">
      <c r="A1487">
        <v>25226</v>
      </c>
      <c r="B1487" s="1">
        <v>40533.48609953704</v>
      </c>
      <c r="C1487" s="1">
        <f t="shared" si="288"/>
        <v>40179</v>
      </c>
      <c r="D1487" s="4">
        <f t="shared" si="289"/>
        <v>0.97222222222222221</v>
      </c>
      <c r="E1487" s="3">
        <f t="shared" si="290"/>
        <v>2010</v>
      </c>
      <c r="F1487" s="3">
        <f t="shared" si="291"/>
        <v>12</v>
      </c>
      <c r="G1487" s="3">
        <f t="shared" si="292"/>
        <v>21</v>
      </c>
      <c r="H1487" s="3">
        <f t="shared" si="293"/>
        <v>11</v>
      </c>
      <c r="I1487" s="3">
        <f t="shared" si="294"/>
        <v>39</v>
      </c>
      <c r="J1487" s="3">
        <f t="shared" si="295"/>
        <v>3</v>
      </c>
      <c r="K1487" s="3" t="str">
        <f>IF(AND(D1487&gt;='Season Lookup'!$D$15,D1487&lt;'Season Lookup'!$D$16),"Spring",IF(AND(D1487&gt;='Season Lookup'!$D$16,D1487&lt;'Season Lookup'!$D$17),"Summer",IF(AND(D1487&gt;='Season Lookup'!$D$17,D1487&lt;'Season Lookup'!$D$18),"Fall",IF(OR(D1487&gt;='Season Lookup'!$D$18,D1487&lt;'Season Lookup'!$D$15),"Winter"))))</f>
        <v>Winter</v>
      </c>
      <c r="L1487" s="3" t="str">
        <f>VLOOKUP(F1487,'Season Lookup'!$A$1:$B$13,2,0)</f>
        <v>Winter</v>
      </c>
      <c r="M1487" t="s">
        <v>73</v>
      </c>
      <c r="N1487" t="s">
        <v>13</v>
      </c>
      <c r="O1487" t="s">
        <v>13</v>
      </c>
      <c r="P1487" t="str">
        <f t="shared" si="296"/>
        <v>Yes</v>
      </c>
      <c r="Q1487" t="str">
        <f t="shared" si="297"/>
        <v>No</v>
      </c>
      <c r="R1487" t="str">
        <f t="shared" si="298"/>
        <v>No</v>
      </c>
      <c r="T1487" t="s">
        <v>14</v>
      </c>
      <c r="U1487" t="s">
        <v>2060</v>
      </c>
      <c r="V1487" t="str">
        <f t="shared" si="299"/>
        <v>Intersection</v>
      </c>
      <c r="W1487" t="s">
        <v>2393</v>
      </c>
      <c r="X1487">
        <v>42.397410999999998</v>
      </c>
      <c r="Y1487">
        <v>-71.130242999999993</v>
      </c>
      <c r="Z1487" t="s">
        <v>2394</v>
      </c>
    </row>
    <row r="1488" spans="1:26">
      <c r="A1488">
        <v>25227</v>
      </c>
      <c r="B1488" s="1">
        <v>40533.571527777778</v>
      </c>
      <c r="C1488" s="1">
        <f t="shared" si="288"/>
        <v>40179</v>
      </c>
      <c r="D1488" s="4">
        <f t="shared" si="289"/>
        <v>0.97222222222222221</v>
      </c>
      <c r="E1488" s="3">
        <f t="shared" si="290"/>
        <v>2010</v>
      </c>
      <c r="F1488" s="3">
        <f t="shared" si="291"/>
        <v>12</v>
      </c>
      <c r="G1488" s="3">
        <f t="shared" si="292"/>
        <v>21</v>
      </c>
      <c r="H1488" s="3">
        <f t="shared" si="293"/>
        <v>13</v>
      </c>
      <c r="I1488" s="3">
        <f t="shared" si="294"/>
        <v>43</v>
      </c>
      <c r="J1488" s="3">
        <f t="shared" si="295"/>
        <v>3</v>
      </c>
      <c r="K1488" s="3" t="str">
        <f>IF(AND(D1488&gt;='Season Lookup'!$D$15,D1488&lt;'Season Lookup'!$D$16),"Spring",IF(AND(D1488&gt;='Season Lookup'!$D$16,D1488&lt;'Season Lookup'!$D$17),"Summer",IF(AND(D1488&gt;='Season Lookup'!$D$17,D1488&lt;'Season Lookup'!$D$18),"Fall",IF(OR(D1488&gt;='Season Lookup'!$D$18,D1488&lt;'Season Lookup'!$D$15),"Winter"))))</f>
        <v>Winter</v>
      </c>
      <c r="L1488" s="3" t="str">
        <f>VLOOKUP(F1488,'Season Lookup'!$A$1:$B$13,2,0)</f>
        <v>Winter</v>
      </c>
      <c r="M1488" t="s">
        <v>73</v>
      </c>
      <c r="N1488" t="s">
        <v>13</v>
      </c>
      <c r="O1488" t="s">
        <v>13</v>
      </c>
      <c r="P1488" t="str">
        <f t="shared" si="296"/>
        <v>Yes</v>
      </c>
      <c r="Q1488" t="str">
        <f t="shared" si="297"/>
        <v>No</v>
      </c>
      <c r="R1488" t="str">
        <f t="shared" si="298"/>
        <v>No</v>
      </c>
      <c r="T1488" t="s">
        <v>509</v>
      </c>
      <c r="U1488" t="s">
        <v>27</v>
      </c>
      <c r="V1488" t="str">
        <f t="shared" si="299"/>
        <v>Intersection</v>
      </c>
      <c r="W1488" t="s">
        <v>2311</v>
      </c>
      <c r="X1488">
        <v>42.365270000000002</v>
      </c>
      <c r="Y1488">
        <v>-71.105023000000003</v>
      </c>
      <c r="Z1488" t="s">
        <v>572</v>
      </c>
    </row>
    <row r="1489" spans="1:26">
      <c r="A1489">
        <v>25229</v>
      </c>
      <c r="B1489" s="1">
        <v>40533.729155092595</v>
      </c>
      <c r="C1489" s="1">
        <f t="shared" si="288"/>
        <v>40179</v>
      </c>
      <c r="D1489" s="4">
        <f t="shared" si="289"/>
        <v>0.97222222222222221</v>
      </c>
      <c r="E1489" s="3">
        <f t="shared" si="290"/>
        <v>2010</v>
      </c>
      <c r="F1489" s="3">
        <f t="shared" si="291"/>
        <v>12</v>
      </c>
      <c r="G1489" s="3">
        <f t="shared" si="292"/>
        <v>21</v>
      </c>
      <c r="H1489" s="3">
        <f t="shared" si="293"/>
        <v>17</v>
      </c>
      <c r="I1489" s="3">
        <f t="shared" si="294"/>
        <v>29</v>
      </c>
      <c r="J1489" s="3">
        <f t="shared" si="295"/>
        <v>3</v>
      </c>
      <c r="K1489" s="3" t="str">
        <f>IF(AND(D1489&gt;='Season Lookup'!$D$15,D1489&lt;'Season Lookup'!$D$16),"Spring",IF(AND(D1489&gt;='Season Lookup'!$D$16,D1489&lt;'Season Lookup'!$D$17),"Summer",IF(AND(D1489&gt;='Season Lookup'!$D$17,D1489&lt;'Season Lookup'!$D$18),"Fall",IF(OR(D1489&gt;='Season Lookup'!$D$18,D1489&lt;'Season Lookup'!$D$15),"Winter"))))</f>
        <v>Winter</v>
      </c>
      <c r="L1489" s="3" t="str">
        <f>VLOOKUP(F1489,'Season Lookup'!$A$1:$B$13,2,0)</f>
        <v>Winter</v>
      </c>
      <c r="M1489" t="s">
        <v>73</v>
      </c>
      <c r="N1489" t="s">
        <v>13</v>
      </c>
      <c r="O1489" t="s">
        <v>23</v>
      </c>
      <c r="P1489" t="str">
        <f t="shared" si="296"/>
        <v>Yes</v>
      </c>
      <c r="Q1489" t="str">
        <f t="shared" si="297"/>
        <v>No</v>
      </c>
      <c r="R1489" t="str">
        <f t="shared" si="298"/>
        <v>No</v>
      </c>
      <c r="S1489">
        <v>179</v>
      </c>
      <c r="T1489" t="s">
        <v>42</v>
      </c>
      <c r="V1489" t="str">
        <f t="shared" si="299"/>
        <v>Non Intersection</v>
      </c>
      <c r="W1489" t="s">
        <v>2395</v>
      </c>
      <c r="X1489">
        <v>42.364896999999999</v>
      </c>
      <c r="Y1489">
        <v>-71.113968</v>
      </c>
      <c r="Z1489" t="s">
        <v>2396</v>
      </c>
    </row>
    <row r="1490" spans="1:26">
      <c r="A1490">
        <v>25236</v>
      </c>
      <c r="B1490" s="1">
        <v>40533.32984953704</v>
      </c>
      <c r="C1490" s="1">
        <f t="shared" si="288"/>
        <v>40179</v>
      </c>
      <c r="D1490" s="4">
        <f t="shared" si="289"/>
        <v>0.97222222222222221</v>
      </c>
      <c r="E1490" s="3">
        <f t="shared" si="290"/>
        <v>2010</v>
      </c>
      <c r="F1490" s="3">
        <f t="shared" si="291"/>
        <v>12</v>
      </c>
      <c r="G1490" s="3">
        <f t="shared" si="292"/>
        <v>21</v>
      </c>
      <c r="H1490" s="3">
        <f t="shared" si="293"/>
        <v>7</v>
      </c>
      <c r="I1490" s="3">
        <f t="shared" si="294"/>
        <v>54</v>
      </c>
      <c r="J1490" s="3">
        <f t="shared" si="295"/>
        <v>3</v>
      </c>
      <c r="K1490" s="3" t="str">
        <f>IF(AND(D1490&gt;='Season Lookup'!$D$15,D1490&lt;'Season Lookup'!$D$16),"Spring",IF(AND(D1490&gt;='Season Lookup'!$D$16,D1490&lt;'Season Lookup'!$D$17),"Summer",IF(AND(D1490&gt;='Season Lookup'!$D$17,D1490&lt;'Season Lookup'!$D$18),"Fall",IF(OR(D1490&gt;='Season Lookup'!$D$18,D1490&lt;'Season Lookup'!$D$15),"Winter"))))</f>
        <v>Winter</v>
      </c>
      <c r="L1490" s="3" t="str">
        <f>VLOOKUP(F1490,'Season Lookup'!$A$1:$B$13,2,0)</f>
        <v>Winter</v>
      </c>
      <c r="N1490" t="s">
        <v>13</v>
      </c>
      <c r="O1490" t="s">
        <v>13</v>
      </c>
      <c r="P1490" t="str">
        <f t="shared" si="296"/>
        <v>Yes</v>
      </c>
      <c r="Q1490" t="str">
        <f t="shared" si="297"/>
        <v>No</v>
      </c>
      <c r="R1490" t="str">
        <f t="shared" si="298"/>
        <v>No</v>
      </c>
      <c r="T1490" t="s">
        <v>142</v>
      </c>
      <c r="U1490" t="s">
        <v>464</v>
      </c>
      <c r="V1490" t="str">
        <f t="shared" si="299"/>
        <v>Intersection</v>
      </c>
      <c r="W1490" t="s">
        <v>2397</v>
      </c>
      <c r="X1490">
        <v>42.378687999999997</v>
      </c>
      <c r="Y1490">
        <v>-71.147302999999994</v>
      </c>
      <c r="Z1490" t="s">
        <v>1898</v>
      </c>
    </row>
    <row r="1491" spans="1:26">
      <c r="A1491">
        <v>25228</v>
      </c>
      <c r="B1491" s="1">
        <v>40534.777777777781</v>
      </c>
      <c r="C1491" s="1">
        <f t="shared" si="288"/>
        <v>40179</v>
      </c>
      <c r="D1491" s="4">
        <f t="shared" si="289"/>
        <v>0.97499999999999998</v>
      </c>
      <c r="E1491" s="3">
        <f t="shared" si="290"/>
        <v>2010</v>
      </c>
      <c r="F1491" s="3">
        <f t="shared" si="291"/>
        <v>12</v>
      </c>
      <c r="G1491" s="3">
        <f t="shared" si="292"/>
        <v>22</v>
      </c>
      <c r="H1491" s="3">
        <f t="shared" si="293"/>
        <v>18</v>
      </c>
      <c r="I1491" s="3">
        <f t="shared" si="294"/>
        <v>40</v>
      </c>
      <c r="J1491" s="3">
        <f t="shared" si="295"/>
        <v>4</v>
      </c>
      <c r="K1491" s="3" t="str">
        <f>IF(AND(D1491&gt;='Season Lookup'!$D$15,D1491&lt;'Season Lookup'!$D$16),"Spring",IF(AND(D1491&gt;='Season Lookup'!$D$16,D1491&lt;'Season Lookup'!$D$17),"Summer",IF(AND(D1491&gt;='Season Lookup'!$D$17,D1491&lt;'Season Lookup'!$D$18),"Fall",IF(OR(D1491&gt;='Season Lookup'!$D$18,D1491&lt;'Season Lookup'!$D$15),"Winter"))))</f>
        <v>Winter</v>
      </c>
      <c r="L1491" s="3" t="str">
        <f>VLOOKUP(F1491,'Season Lookup'!$A$1:$B$13,2,0)</f>
        <v>Winter</v>
      </c>
      <c r="M1491" t="s">
        <v>82</v>
      </c>
      <c r="N1491" t="s">
        <v>13</v>
      </c>
      <c r="O1491" t="s">
        <v>13</v>
      </c>
      <c r="P1491" t="str">
        <f t="shared" si="296"/>
        <v>Yes</v>
      </c>
      <c r="Q1491" t="str">
        <f t="shared" si="297"/>
        <v>No</v>
      </c>
      <c r="R1491" t="str">
        <f t="shared" si="298"/>
        <v>No</v>
      </c>
      <c r="T1491" t="s">
        <v>260</v>
      </c>
      <c r="U1491" t="s">
        <v>261</v>
      </c>
      <c r="V1491" t="str">
        <f t="shared" si="299"/>
        <v>Intersection</v>
      </c>
      <c r="W1491" t="s">
        <v>262</v>
      </c>
      <c r="X1491">
        <v>42.370320999999997</v>
      </c>
      <c r="Y1491">
        <v>-71.080010000000001</v>
      </c>
      <c r="Z1491" t="s">
        <v>263</v>
      </c>
    </row>
    <row r="1492" spans="1:26">
      <c r="A1492">
        <v>25238</v>
      </c>
      <c r="B1492" s="1">
        <v>40534.638182870367</v>
      </c>
      <c r="C1492" s="1">
        <f t="shared" si="288"/>
        <v>40179</v>
      </c>
      <c r="D1492" s="4">
        <f t="shared" si="289"/>
        <v>0.97499999999999998</v>
      </c>
      <c r="E1492" s="3">
        <f t="shared" si="290"/>
        <v>2010</v>
      </c>
      <c r="F1492" s="3">
        <f t="shared" si="291"/>
        <v>12</v>
      </c>
      <c r="G1492" s="3">
        <f t="shared" si="292"/>
        <v>22</v>
      </c>
      <c r="H1492" s="3">
        <f t="shared" si="293"/>
        <v>15</v>
      </c>
      <c r="I1492" s="3">
        <f t="shared" si="294"/>
        <v>18</v>
      </c>
      <c r="J1492" s="3">
        <f t="shared" si="295"/>
        <v>4</v>
      </c>
      <c r="K1492" s="3" t="str">
        <f>IF(AND(D1492&gt;='Season Lookup'!$D$15,D1492&lt;'Season Lookup'!$D$16),"Spring",IF(AND(D1492&gt;='Season Lookup'!$D$16,D1492&lt;'Season Lookup'!$D$17),"Summer",IF(AND(D1492&gt;='Season Lookup'!$D$17,D1492&lt;'Season Lookup'!$D$18),"Fall",IF(OR(D1492&gt;='Season Lookup'!$D$18,D1492&lt;'Season Lookup'!$D$15),"Winter"))))</f>
        <v>Winter</v>
      </c>
      <c r="L1492" s="3" t="str">
        <f>VLOOKUP(F1492,'Season Lookup'!$A$1:$B$13,2,0)</f>
        <v>Winter</v>
      </c>
      <c r="N1492" t="s">
        <v>13</v>
      </c>
      <c r="O1492" t="s">
        <v>13</v>
      </c>
      <c r="P1492" t="str">
        <f t="shared" si="296"/>
        <v>Yes</v>
      </c>
      <c r="Q1492" t="str">
        <f t="shared" si="297"/>
        <v>No</v>
      </c>
      <c r="R1492" t="str">
        <f t="shared" si="298"/>
        <v>No</v>
      </c>
      <c r="T1492" t="s">
        <v>42</v>
      </c>
      <c r="U1492" t="s">
        <v>41</v>
      </c>
      <c r="V1492" t="str">
        <f t="shared" si="299"/>
        <v>Intersection</v>
      </c>
      <c r="W1492" t="s">
        <v>2398</v>
      </c>
      <c r="X1492">
        <v>42.362257</v>
      </c>
      <c r="Y1492">
        <v>-71.113546999999997</v>
      </c>
      <c r="Z1492" t="s">
        <v>44</v>
      </c>
    </row>
    <row r="1493" spans="1:26">
      <c r="A1493">
        <v>25239</v>
      </c>
      <c r="B1493" s="1">
        <v>40534.847210648149</v>
      </c>
      <c r="C1493" s="1">
        <f t="shared" si="288"/>
        <v>40179</v>
      </c>
      <c r="D1493" s="4">
        <f t="shared" si="289"/>
        <v>0.97499999999999998</v>
      </c>
      <c r="E1493" s="3">
        <f t="shared" si="290"/>
        <v>2010</v>
      </c>
      <c r="F1493" s="3">
        <f t="shared" si="291"/>
        <v>12</v>
      </c>
      <c r="G1493" s="3">
        <f t="shared" si="292"/>
        <v>22</v>
      </c>
      <c r="H1493" s="3">
        <f t="shared" si="293"/>
        <v>20</v>
      </c>
      <c r="I1493" s="3">
        <f t="shared" si="294"/>
        <v>19</v>
      </c>
      <c r="J1493" s="3">
        <f t="shared" si="295"/>
        <v>4</v>
      </c>
      <c r="K1493" s="3" t="str">
        <f>IF(AND(D1493&gt;='Season Lookup'!$D$15,D1493&lt;'Season Lookup'!$D$16),"Spring",IF(AND(D1493&gt;='Season Lookup'!$D$16,D1493&lt;'Season Lookup'!$D$17),"Summer",IF(AND(D1493&gt;='Season Lookup'!$D$17,D1493&lt;'Season Lookup'!$D$18),"Fall",IF(OR(D1493&gt;='Season Lookup'!$D$18,D1493&lt;'Season Lookup'!$D$15),"Winter"))))</f>
        <v>Winter</v>
      </c>
      <c r="L1493" s="3" t="str">
        <f>VLOOKUP(F1493,'Season Lookup'!$A$1:$B$13,2,0)</f>
        <v>Winter</v>
      </c>
      <c r="N1493" t="s">
        <v>35</v>
      </c>
      <c r="O1493" t="s">
        <v>13</v>
      </c>
      <c r="P1493" t="str">
        <f t="shared" si="296"/>
        <v>Yes</v>
      </c>
      <c r="Q1493" t="str">
        <f t="shared" si="297"/>
        <v>No</v>
      </c>
      <c r="R1493" t="str">
        <f t="shared" si="298"/>
        <v>No</v>
      </c>
      <c r="T1493" t="s">
        <v>105</v>
      </c>
      <c r="U1493" t="s">
        <v>498</v>
      </c>
      <c r="V1493" t="str">
        <f t="shared" si="299"/>
        <v>Intersection</v>
      </c>
      <c r="W1493" t="s">
        <v>499</v>
      </c>
      <c r="X1493">
        <v>42.372751999999998</v>
      </c>
      <c r="Y1493">
        <v>-71.109728000000004</v>
      </c>
      <c r="Z1493" t="s">
        <v>500</v>
      </c>
    </row>
    <row r="1494" spans="1:26">
      <c r="A1494">
        <v>25240</v>
      </c>
      <c r="B1494" s="1">
        <v>40534.552766203706</v>
      </c>
      <c r="C1494" s="1">
        <f t="shared" si="288"/>
        <v>40179</v>
      </c>
      <c r="D1494" s="4">
        <f t="shared" si="289"/>
        <v>0.97499999999999998</v>
      </c>
      <c r="E1494" s="3">
        <f t="shared" si="290"/>
        <v>2010</v>
      </c>
      <c r="F1494" s="3">
        <f t="shared" si="291"/>
        <v>12</v>
      </c>
      <c r="G1494" s="3">
        <f t="shared" si="292"/>
        <v>22</v>
      </c>
      <c r="H1494" s="3">
        <f t="shared" si="293"/>
        <v>13</v>
      </c>
      <c r="I1494" s="3">
        <f t="shared" si="294"/>
        <v>15</v>
      </c>
      <c r="J1494" s="3">
        <f t="shared" si="295"/>
        <v>4</v>
      </c>
      <c r="K1494" s="3" t="str">
        <f>IF(AND(D1494&gt;='Season Lookup'!$D$15,D1494&lt;'Season Lookup'!$D$16),"Spring",IF(AND(D1494&gt;='Season Lookup'!$D$16,D1494&lt;'Season Lookup'!$D$17),"Summer",IF(AND(D1494&gt;='Season Lookup'!$D$17,D1494&lt;'Season Lookup'!$D$18),"Fall",IF(OR(D1494&gt;='Season Lookup'!$D$18,D1494&lt;'Season Lookup'!$D$15),"Winter"))))</f>
        <v>Winter</v>
      </c>
      <c r="L1494" s="3" t="str">
        <f>VLOOKUP(F1494,'Season Lookup'!$A$1:$B$13,2,0)</f>
        <v>Winter</v>
      </c>
      <c r="N1494" t="s">
        <v>13</v>
      </c>
      <c r="O1494" t="s">
        <v>35</v>
      </c>
      <c r="P1494" t="str">
        <f t="shared" si="296"/>
        <v>Yes</v>
      </c>
      <c r="Q1494" t="str">
        <f t="shared" si="297"/>
        <v>No</v>
      </c>
      <c r="R1494" t="str">
        <f t="shared" si="298"/>
        <v>No</v>
      </c>
      <c r="T1494" t="s">
        <v>19</v>
      </c>
      <c r="U1494" t="s">
        <v>260</v>
      </c>
      <c r="V1494" t="str">
        <f t="shared" si="299"/>
        <v>Intersection</v>
      </c>
      <c r="W1494" t="s">
        <v>640</v>
      </c>
      <c r="X1494">
        <v>42.371020000000001</v>
      </c>
      <c r="Y1494">
        <v>-71.079847999999998</v>
      </c>
      <c r="Z1494" t="s">
        <v>641</v>
      </c>
    </row>
    <row r="1495" spans="1:26">
      <c r="A1495">
        <v>25276</v>
      </c>
      <c r="B1495" s="1">
        <v>40535.45484953704</v>
      </c>
      <c r="C1495" s="1">
        <f t="shared" si="288"/>
        <v>40179</v>
      </c>
      <c r="D1495" s="4">
        <f t="shared" si="289"/>
        <v>0.97777777777777775</v>
      </c>
      <c r="E1495" s="3">
        <f t="shared" si="290"/>
        <v>2010</v>
      </c>
      <c r="F1495" s="3">
        <f t="shared" si="291"/>
        <v>12</v>
      </c>
      <c r="G1495" s="3">
        <f t="shared" si="292"/>
        <v>23</v>
      </c>
      <c r="H1495" s="3">
        <f t="shared" si="293"/>
        <v>10</v>
      </c>
      <c r="I1495" s="3">
        <f t="shared" si="294"/>
        <v>54</v>
      </c>
      <c r="J1495" s="3">
        <f t="shared" si="295"/>
        <v>5</v>
      </c>
      <c r="K1495" s="3" t="str">
        <f>IF(AND(D1495&gt;='Season Lookup'!$D$15,D1495&lt;'Season Lookup'!$D$16),"Spring",IF(AND(D1495&gt;='Season Lookup'!$D$16,D1495&lt;'Season Lookup'!$D$17),"Summer",IF(AND(D1495&gt;='Season Lookup'!$D$17,D1495&lt;'Season Lookup'!$D$18),"Fall",IF(OR(D1495&gt;='Season Lookup'!$D$18,D1495&lt;'Season Lookup'!$D$15),"Winter"))))</f>
        <v>Winter</v>
      </c>
      <c r="L1495" s="3" t="str">
        <f>VLOOKUP(F1495,'Season Lookup'!$A$1:$B$13,2,0)</f>
        <v>Winter</v>
      </c>
      <c r="M1495" t="s">
        <v>12</v>
      </c>
      <c r="N1495" t="s">
        <v>13</v>
      </c>
      <c r="O1495" t="s">
        <v>13</v>
      </c>
      <c r="P1495" t="str">
        <f t="shared" si="296"/>
        <v>Yes</v>
      </c>
      <c r="Q1495" t="str">
        <f t="shared" si="297"/>
        <v>No</v>
      </c>
      <c r="R1495" t="str">
        <f t="shared" si="298"/>
        <v>No</v>
      </c>
      <c r="S1495">
        <v>186</v>
      </c>
      <c r="T1495" t="s">
        <v>170</v>
      </c>
      <c r="V1495" t="str">
        <f t="shared" si="299"/>
        <v>Non Intersection</v>
      </c>
      <c r="W1495" t="s">
        <v>242</v>
      </c>
      <c r="X1495">
        <v>42.391032000000003</v>
      </c>
      <c r="Y1495">
        <v>-71.141350000000003</v>
      </c>
      <c r="Z1495" t="s">
        <v>243</v>
      </c>
    </row>
    <row r="1496" spans="1:26">
      <c r="A1496">
        <v>25234</v>
      </c>
      <c r="B1496" s="1">
        <v>40536.906944444447</v>
      </c>
      <c r="C1496" s="1">
        <f t="shared" si="288"/>
        <v>40179</v>
      </c>
      <c r="D1496" s="4">
        <f t="shared" si="289"/>
        <v>0.98055555555555551</v>
      </c>
      <c r="E1496" s="3">
        <f t="shared" si="290"/>
        <v>2010</v>
      </c>
      <c r="F1496" s="3">
        <f t="shared" si="291"/>
        <v>12</v>
      </c>
      <c r="G1496" s="3">
        <f t="shared" si="292"/>
        <v>24</v>
      </c>
      <c r="H1496" s="3">
        <f t="shared" si="293"/>
        <v>21</v>
      </c>
      <c r="I1496" s="3">
        <f t="shared" si="294"/>
        <v>46</v>
      </c>
      <c r="J1496" s="3">
        <f t="shared" si="295"/>
        <v>6</v>
      </c>
      <c r="K1496" s="3" t="str">
        <f>IF(AND(D1496&gt;='Season Lookup'!$D$15,D1496&lt;'Season Lookup'!$D$16),"Spring",IF(AND(D1496&gt;='Season Lookup'!$D$16,D1496&lt;'Season Lookup'!$D$17),"Summer",IF(AND(D1496&gt;='Season Lookup'!$D$17,D1496&lt;'Season Lookup'!$D$18),"Fall",IF(OR(D1496&gt;='Season Lookup'!$D$18,D1496&lt;'Season Lookup'!$D$15),"Winter"))))</f>
        <v>Winter</v>
      </c>
      <c r="L1496" s="3" t="str">
        <f>VLOOKUP(F1496,'Season Lookup'!$A$1:$B$13,2,0)</f>
        <v>Winter</v>
      </c>
      <c r="N1496" t="s">
        <v>13</v>
      </c>
      <c r="O1496" t="s">
        <v>13</v>
      </c>
      <c r="P1496" t="str">
        <f t="shared" si="296"/>
        <v>Yes</v>
      </c>
      <c r="Q1496" t="str">
        <f t="shared" si="297"/>
        <v>No</v>
      </c>
      <c r="R1496" t="str">
        <f t="shared" si="298"/>
        <v>No</v>
      </c>
      <c r="T1496" t="s">
        <v>14</v>
      </c>
      <c r="U1496" t="s">
        <v>501</v>
      </c>
      <c r="V1496" t="str">
        <f t="shared" si="299"/>
        <v>Intersection</v>
      </c>
      <c r="W1496" t="s">
        <v>2128</v>
      </c>
      <c r="X1496">
        <v>42.383788000000003</v>
      </c>
      <c r="Y1496">
        <v>-71.119513999999995</v>
      </c>
      <c r="Z1496" t="s">
        <v>2129</v>
      </c>
    </row>
    <row r="1497" spans="1:26">
      <c r="A1497">
        <v>25241</v>
      </c>
      <c r="B1497" s="1">
        <v>40536.959710648145</v>
      </c>
      <c r="C1497" s="1">
        <f t="shared" si="288"/>
        <v>40179</v>
      </c>
      <c r="D1497" s="4">
        <f t="shared" si="289"/>
        <v>0.98055555555555551</v>
      </c>
      <c r="E1497" s="3">
        <f t="shared" si="290"/>
        <v>2010</v>
      </c>
      <c r="F1497" s="3">
        <f t="shared" si="291"/>
        <v>12</v>
      </c>
      <c r="G1497" s="3">
        <f t="shared" si="292"/>
        <v>24</v>
      </c>
      <c r="H1497" s="3">
        <f t="shared" si="293"/>
        <v>23</v>
      </c>
      <c r="I1497" s="3">
        <f t="shared" si="294"/>
        <v>1</v>
      </c>
      <c r="J1497" s="3">
        <f t="shared" si="295"/>
        <v>6</v>
      </c>
      <c r="K1497" s="3" t="str">
        <f>IF(AND(D1497&gt;='Season Lookup'!$D$15,D1497&lt;'Season Lookup'!$D$16),"Spring",IF(AND(D1497&gt;='Season Lookup'!$D$16,D1497&lt;'Season Lookup'!$D$17),"Summer",IF(AND(D1497&gt;='Season Lookup'!$D$17,D1497&lt;'Season Lookup'!$D$18),"Fall",IF(OR(D1497&gt;='Season Lookup'!$D$18,D1497&lt;'Season Lookup'!$D$15),"Winter"))))</f>
        <v>Winter</v>
      </c>
      <c r="L1497" s="3" t="str">
        <f>VLOOKUP(F1497,'Season Lookup'!$A$1:$B$13,2,0)</f>
        <v>Winter</v>
      </c>
      <c r="N1497" t="s">
        <v>13</v>
      </c>
      <c r="O1497" t="s">
        <v>23</v>
      </c>
      <c r="P1497" t="str">
        <f t="shared" si="296"/>
        <v>Yes</v>
      </c>
      <c r="Q1497" t="str">
        <f t="shared" si="297"/>
        <v>No</v>
      </c>
      <c r="R1497" t="str">
        <f t="shared" si="298"/>
        <v>No</v>
      </c>
      <c r="S1497">
        <v>75</v>
      </c>
      <c r="T1497" t="s">
        <v>667</v>
      </c>
      <c r="V1497" t="str">
        <f t="shared" si="299"/>
        <v>Non Intersection</v>
      </c>
      <c r="W1497" t="s">
        <v>2399</v>
      </c>
      <c r="X1497">
        <v>42.372705000000003</v>
      </c>
      <c r="Y1497">
        <v>-71.097469000000004</v>
      </c>
      <c r="Z1497" t="s">
        <v>2400</v>
      </c>
    </row>
    <row r="1498" spans="1:26">
      <c r="A1498">
        <v>25242</v>
      </c>
      <c r="B1498" s="1">
        <v>40536.634027777778</v>
      </c>
      <c r="C1498" s="1">
        <f t="shared" si="288"/>
        <v>40179</v>
      </c>
      <c r="D1498" s="4">
        <f t="shared" si="289"/>
        <v>0.98055555555555551</v>
      </c>
      <c r="E1498" s="3">
        <f t="shared" si="290"/>
        <v>2010</v>
      </c>
      <c r="F1498" s="3">
        <f t="shared" si="291"/>
        <v>12</v>
      </c>
      <c r="G1498" s="3">
        <f t="shared" si="292"/>
        <v>24</v>
      </c>
      <c r="H1498" s="3">
        <f t="shared" si="293"/>
        <v>15</v>
      </c>
      <c r="I1498" s="3">
        <f t="shared" si="294"/>
        <v>13</v>
      </c>
      <c r="J1498" s="3">
        <f t="shared" si="295"/>
        <v>6</v>
      </c>
      <c r="K1498" s="3" t="str">
        <f>IF(AND(D1498&gt;='Season Lookup'!$D$15,D1498&lt;'Season Lookup'!$D$16),"Spring",IF(AND(D1498&gt;='Season Lookup'!$D$16,D1498&lt;'Season Lookup'!$D$17),"Summer",IF(AND(D1498&gt;='Season Lookup'!$D$17,D1498&lt;'Season Lookup'!$D$18),"Fall",IF(OR(D1498&gt;='Season Lookup'!$D$18,D1498&lt;'Season Lookup'!$D$15),"Winter"))))</f>
        <v>Winter</v>
      </c>
      <c r="L1498" s="3" t="str">
        <f>VLOOKUP(F1498,'Season Lookup'!$A$1:$B$13,2,0)</f>
        <v>Winter</v>
      </c>
      <c r="N1498" t="s">
        <v>13</v>
      </c>
      <c r="O1498" t="s">
        <v>152</v>
      </c>
      <c r="P1498" t="str">
        <f t="shared" si="296"/>
        <v>Yes</v>
      </c>
      <c r="Q1498" t="str">
        <f t="shared" si="297"/>
        <v>No</v>
      </c>
      <c r="R1498" t="str">
        <f t="shared" si="298"/>
        <v>Yes</v>
      </c>
      <c r="T1498" t="s">
        <v>70</v>
      </c>
      <c r="V1498" t="str">
        <f t="shared" si="299"/>
        <v>Intersection</v>
      </c>
      <c r="W1498" t="s">
        <v>1304</v>
      </c>
      <c r="X1498">
        <v>0</v>
      </c>
      <c r="Y1498">
        <v>0</v>
      </c>
      <c r="Z1498" t="s">
        <v>81</v>
      </c>
    </row>
    <row r="1499" spans="1:26">
      <c r="A1499">
        <v>25252</v>
      </c>
      <c r="B1499" s="1">
        <v>40536.451388888891</v>
      </c>
      <c r="C1499" s="1">
        <f t="shared" si="288"/>
        <v>40179</v>
      </c>
      <c r="D1499" s="4">
        <f t="shared" si="289"/>
        <v>0.98055555555555551</v>
      </c>
      <c r="E1499" s="3">
        <f t="shared" si="290"/>
        <v>2010</v>
      </c>
      <c r="F1499" s="3">
        <f t="shared" si="291"/>
        <v>12</v>
      </c>
      <c r="G1499" s="3">
        <f t="shared" si="292"/>
        <v>24</v>
      </c>
      <c r="H1499" s="3">
        <f t="shared" si="293"/>
        <v>10</v>
      </c>
      <c r="I1499" s="3">
        <f t="shared" si="294"/>
        <v>50</v>
      </c>
      <c r="J1499" s="3">
        <f t="shared" si="295"/>
        <v>6</v>
      </c>
      <c r="K1499" s="3" t="str">
        <f>IF(AND(D1499&gt;='Season Lookup'!$D$15,D1499&lt;'Season Lookup'!$D$16),"Spring",IF(AND(D1499&gt;='Season Lookup'!$D$16,D1499&lt;'Season Lookup'!$D$17),"Summer",IF(AND(D1499&gt;='Season Lookup'!$D$17,D1499&lt;'Season Lookup'!$D$18),"Fall",IF(OR(D1499&gt;='Season Lookup'!$D$18,D1499&lt;'Season Lookup'!$D$15),"Winter"))))</f>
        <v>Winter</v>
      </c>
      <c r="L1499" s="3" t="str">
        <f>VLOOKUP(F1499,'Season Lookup'!$A$1:$B$13,2,0)</f>
        <v>Winter</v>
      </c>
      <c r="N1499" t="s">
        <v>13</v>
      </c>
      <c r="O1499" t="s">
        <v>13</v>
      </c>
      <c r="P1499" t="str">
        <f t="shared" si="296"/>
        <v>Yes</v>
      </c>
      <c r="Q1499" t="str">
        <f t="shared" si="297"/>
        <v>No</v>
      </c>
      <c r="R1499" t="str">
        <f t="shared" si="298"/>
        <v>No</v>
      </c>
      <c r="S1499">
        <v>200</v>
      </c>
      <c r="T1499" t="s">
        <v>170</v>
      </c>
      <c r="V1499" t="str">
        <f t="shared" si="299"/>
        <v>Non Intersection</v>
      </c>
      <c r="W1499" t="s">
        <v>2274</v>
      </c>
      <c r="X1499">
        <v>42.389764</v>
      </c>
      <c r="Y1499">
        <v>-71.142318000000003</v>
      </c>
      <c r="Z1499" t="s">
        <v>2275</v>
      </c>
    </row>
    <row r="1500" spans="1:26">
      <c r="A1500">
        <v>25243</v>
      </c>
      <c r="B1500" s="1">
        <v>40537.46875</v>
      </c>
      <c r="C1500" s="1">
        <f t="shared" si="288"/>
        <v>40179</v>
      </c>
      <c r="D1500" s="4">
        <f t="shared" si="289"/>
        <v>0.98333333333333328</v>
      </c>
      <c r="E1500" s="3">
        <f t="shared" si="290"/>
        <v>2010</v>
      </c>
      <c r="F1500" s="3">
        <f t="shared" si="291"/>
        <v>12</v>
      </c>
      <c r="G1500" s="3">
        <f t="shared" si="292"/>
        <v>25</v>
      </c>
      <c r="H1500" s="3">
        <f t="shared" si="293"/>
        <v>11</v>
      </c>
      <c r="I1500" s="3">
        <f t="shared" si="294"/>
        <v>15</v>
      </c>
      <c r="J1500" s="3">
        <f t="shared" si="295"/>
        <v>7</v>
      </c>
      <c r="K1500" s="3" t="str">
        <f>IF(AND(D1500&gt;='Season Lookup'!$D$15,D1500&lt;'Season Lookup'!$D$16),"Spring",IF(AND(D1500&gt;='Season Lookup'!$D$16,D1500&lt;'Season Lookup'!$D$17),"Summer",IF(AND(D1500&gt;='Season Lookup'!$D$17,D1500&lt;'Season Lookup'!$D$18),"Fall",IF(OR(D1500&gt;='Season Lookup'!$D$18,D1500&lt;'Season Lookup'!$D$15),"Winter"))))</f>
        <v>Winter</v>
      </c>
      <c r="L1500" s="3" t="str">
        <f>VLOOKUP(F1500,'Season Lookup'!$A$1:$B$13,2,0)</f>
        <v>Winter</v>
      </c>
      <c r="N1500" t="s">
        <v>13</v>
      </c>
      <c r="O1500" t="s">
        <v>13</v>
      </c>
      <c r="P1500" t="str">
        <f t="shared" si="296"/>
        <v>Yes</v>
      </c>
      <c r="Q1500" t="str">
        <f t="shared" si="297"/>
        <v>No</v>
      </c>
      <c r="R1500" t="str">
        <f t="shared" si="298"/>
        <v>No</v>
      </c>
      <c r="S1500">
        <v>720</v>
      </c>
      <c r="T1500" t="s">
        <v>14</v>
      </c>
      <c r="V1500" t="str">
        <f t="shared" si="299"/>
        <v>Non Intersection</v>
      </c>
      <c r="W1500" t="s">
        <v>1395</v>
      </c>
      <c r="X1500">
        <v>42.365955</v>
      </c>
      <c r="Y1500">
        <v>-71.104965000000007</v>
      </c>
      <c r="Z1500" t="s">
        <v>1396</v>
      </c>
    </row>
    <row r="1501" spans="1:26">
      <c r="A1501">
        <v>25287</v>
      </c>
      <c r="B1501" s="1">
        <v>40537.708333333336</v>
      </c>
      <c r="C1501" s="1">
        <f t="shared" si="288"/>
        <v>40179</v>
      </c>
      <c r="D1501" s="4">
        <f t="shared" si="289"/>
        <v>0.98333333333333328</v>
      </c>
      <c r="E1501" s="3">
        <f t="shared" si="290"/>
        <v>2010</v>
      </c>
      <c r="F1501" s="3">
        <f t="shared" si="291"/>
        <v>12</v>
      </c>
      <c r="G1501" s="3">
        <f t="shared" si="292"/>
        <v>25</v>
      </c>
      <c r="H1501" s="3">
        <f t="shared" si="293"/>
        <v>17</v>
      </c>
      <c r="I1501" s="3">
        <f t="shared" si="294"/>
        <v>0</v>
      </c>
      <c r="J1501" s="3">
        <f t="shared" si="295"/>
        <v>7</v>
      </c>
      <c r="K1501" s="3" t="str">
        <f>IF(AND(D1501&gt;='Season Lookup'!$D$15,D1501&lt;'Season Lookup'!$D$16),"Spring",IF(AND(D1501&gt;='Season Lookup'!$D$16,D1501&lt;'Season Lookup'!$D$17),"Summer",IF(AND(D1501&gt;='Season Lookup'!$D$17,D1501&lt;'Season Lookup'!$D$18),"Fall",IF(OR(D1501&gt;='Season Lookup'!$D$18,D1501&lt;'Season Lookup'!$D$15),"Winter"))))</f>
        <v>Winter</v>
      </c>
      <c r="L1501" s="3" t="str">
        <f>VLOOKUP(F1501,'Season Lookup'!$A$1:$B$13,2,0)</f>
        <v>Winter</v>
      </c>
      <c r="M1501" t="s">
        <v>31</v>
      </c>
      <c r="N1501" t="s">
        <v>13</v>
      </c>
      <c r="O1501" t="s">
        <v>23</v>
      </c>
      <c r="P1501" t="str">
        <f t="shared" si="296"/>
        <v>Yes</v>
      </c>
      <c r="Q1501" t="str">
        <f t="shared" si="297"/>
        <v>No</v>
      </c>
      <c r="R1501" t="str">
        <f t="shared" si="298"/>
        <v>No</v>
      </c>
      <c r="S1501">
        <v>81</v>
      </c>
      <c r="T1501" t="s">
        <v>1976</v>
      </c>
      <c r="U1501" t="s">
        <v>977</v>
      </c>
      <c r="V1501" t="str">
        <f t="shared" si="299"/>
        <v>Non Intersection</v>
      </c>
      <c r="W1501" t="s">
        <v>2401</v>
      </c>
      <c r="X1501">
        <v>42.392715000000003</v>
      </c>
      <c r="Y1501">
        <v>-71.121911999999995</v>
      </c>
      <c r="Z1501" t="s">
        <v>2402</v>
      </c>
    </row>
    <row r="1502" spans="1:26">
      <c r="A1502">
        <v>25244</v>
      </c>
      <c r="B1502" s="1">
        <v>40538.849988425929</v>
      </c>
      <c r="C1502" s="1">
        <f t="shared" si="288"/>
        <v>40179</v>
      </c>
      <c r="D1502" s="4">
        <f t="shared" si="289"/>
        <v>0.98611111111111116</v>
      </c>
      <c r="E1502" s="3">
        <f t="shared" si="290"/>
        <v>2010</v>
      </c>
      <c r="F1502" s="3">
        <f t="shared" si="291"/>
        <v>12</v>
      </c>
      <c r="G1502" s="3">
        <f t="shared" si="292"/>
        <v>26</v>
      </c>
      <c r="H1502" s="3">
        <f t="shared" si="293"/>
        <v>20</v>
      </c>
      <c r="I1502" s="3">
        <f t="shared" si="294"/>
        <v>23</v>
      </c>
      <c r="J1502" s="3">
        <f t="shared" si="295"/>
        <v>1</v>
      </c>
      <c r="K1502" s="3" t="str">
        <f>IF(AND(D1502&gt;='Season Lookup'!$D$15,D1502&lt;'Season Lookup'!$D$16),"Spring",IF(AND(D1502&gt;='Season Lookup'!$D$16,D1502&lt;'Season Lookup'!$D$17),"Summer",IF(AND(D1502&gt;='Season Lookup'!$D$17,D1502&lt;'Season Lookup'!$D$18),"Fall",IF(OR(D1502&gt;='Season Lookup'!$D$18,D1502&lt;'Season Lookup'!$D$15),"Winter"))))</f>
        <v>Winter</v>
      </c>
      <c r="L1502" s="3" t="str">
        <f>VLOOKUP(F1502,'Season Lookup'!$A$1:$B$13,2,0)</f>
        <v>Winter</v>
      </c>
      <c r="N1502" t="s">
        <v>13</v>
      </c>
      <c r="O1502" t="s">
        <v>13</v>
      </c>
      <c r="P1502" t="str">
        <f t="shared" si="296"/>
        <v>Yes</v>
      </c>
      <c r="Q1502" t="str">
        <f t="shared" si="297"/>
        <v>No</v>
      </c>
      <c r="R1502" t="str">
        <f t="shared" si="298"/>
        <v>No</v>
      </c>
      <c r="T1502" t="s">
        <v>19</v>
      </c>
      <c r="U1502" t="s">
        <v>685</v>
      </c>
      <c r="V1502" t="str">
        <f t="shared" si="299"/>
        <v>Intersection</v>
      </c>
      <c r="W1502" t="s">
        <v>1217</v>
      </c>
      <c r="X1502">
        <v>42.372101999999998</v>
      </c>
      <c r="Y1502">
        <v>-71.088275999999993</v>
      </c>
      <c r="Z1502" t="s">
        <v>1218</v>
      </c>
    </row>
    <row r="1503" spans="1:26">
      <c r="A1503">
        <v>25257</v>
      </c>
      <c r="B1503" s="1">
        <v>40538.663194444445</v>
      </c>
      <c r="C1503" s="1">
        <f t="shared" si="288"/>
        <v>40179</v>
      </c>
      <c r="D1503" s="4">
        <f t="shared" si="289"/>
        <v>0.98611111111111116</v>
      </c>
      <c r="E1503" s="3">
        <f t="shared" si="290"/>
        <v>2010</v>
      </c>
      <c r="F1503" s="3">
        <f t="shared" si="291"/>
        <v>12</v>
      </c>
      <c r="G1503" s="3">
        <f t="shared" si="292"/>
        <v>26</v>
      </c>
      <c r="H1503" s="3">
        <f t="shared" si="293"/>
        <v>15</v>
      </c>
      <c r="I1503" s="3">
        <f t="shared" si="294"/>
        <v>55</v>
      </c>
      <c r="J1503" s="3">
        <f t="shared" si="295"/>
        <v>1</v>
      </c>
      <c r="K1503" s="3" t="str">
        <f>IF(AND(D1503&gt;='Season Lookup'!$D$15,D1503&lt;'Season Lookup'!$D$16),"Spring",IF(AND(D1503&gt;='Season Lookup'!$D$16,D1503&lt;'Season Lookup'!$D$17),"Summer",IF(AND(D1503&gt;='Season Lookup'!$D$17,D1503&lt;'Season Lookup'!$D$18),"Fall",IF(OR(D1503&gt;='Season Lookup'!$D$18,D1503&lt;'Season Lookup'!$D$15),"Winter"))))</f>
        <v>Winter</v>
      </c>
      <c r="L1503" s="3" t="str">
        <f>VLOOKUP(F1503,'Season Lookup'!$A$1:$B$13,2,0)</f>
        <v>Winter</v>
      </c>
      <c r="M1503" t="s">
        <v>48</v>
      </c>
      <c r="N1503" t="s">
        <v>13</v>
      </c>
      <c r="O1503" t="s">
        <v>36</v>
      </c>
      <c r="P1503" t="str">
        <f t="shared" si="296"/>
        <v>Yes</v>
      </c>
      <c r="Q1503" t="str">
        <f t="shared" si="297"/>
        <v>No</v>
      </c>
      <c r="R1503" t="str">
        <f t="shared" si="298"/>
        <v>No</v>
      </c>
      <c r="T1503" t="s">
        <v>199</v>
      </c>
      <c r="U1503" t="s">
        <v>296</v>
      </c>
      <c r="V1503" t="str">
        <f t="shared" si="299"/>
        <v>Intersection</v>
      </c>
      <c r="W1503" t="s">
        <v>2403</v>
      </c>
      <c r="X1503">
        <v>42.375985999999997</v>
      </c>
      <c r="Y1503">
        <v>-71.124613999999994</v>
      </c>
      <c r="Z1503" t="s">
        <v>2404</v>
      </c>
    </row>
    <row r="1504" spans="1:26">
      <c r="A1504">
        <v>25245</v>
      </c>
      <c r="B1504" s="1">
        <v>40539.436793981484</v>
      </c>
      <c r="C1504" s="1">
        <f t="shared" si="288"/>
        <v>40179</v>
      </c>
      <c r="D1504" s="4">
        <f t="shared" si="289"/>
        <v>0.98888888888888893</v>
      </c>
      <c r="E1504" s="3">
        <f t="shared" si="290"/>
        <v>2010</v>
      </c>
      <c r="F1504" s="3">
        <f t="shared" si="291"/>
        <v>12</v>
      </c>
      <c r="G1504" s="3">
        <f t="shared" si="292"/>
        <v>27</v>
      </c>
      <c r="H1504" s="3">
        <f t="shared" si="293"/>
        <v>10</v>
      </c>
      <c r="I1504" s="3">
        <f t="shared" si="294"/>
        <v>28</v>
      </c>
      <c r="J1504" s="3">
        <f t="shared" si="295"/>
        <v>2</v>
      </c>
      <c r="K1504" s="3" t="str">
        <f>IF(AND(D1504&gt;='Season Lookup'!$D$15,D1504&lt;'Season Lookup'!$D$16),"Spring",IF(AND(D1504&gt;='Season Lookup'!$D$16,D1504&lt;'Season Lookup'!$D$17),"Summer",IF(AND(D1504&gt;='Season Lookup'!$D$17,D1504&lt;'Season Lookup'!$D$18),"Fall",IF(OR(D1504&gt;='Season Lookup'!$D$18,D1504&lt;'Season Lookup'!$D$15),"Winter"))))</f>
        <v>Winter</v>
      </c>
      <c r="L1504" s="3" t="str">
        <f>VLOOKUP(F1504,'Season Lookup'!$A$1:$B$13,2,0)</f>
        <v>Winter</v>
      </c>
      <c r="N1504" t="s">
        <v>13</v>
      </c>
      <c r="O1504" t="s">
        <v>23</v>
      </c>
      <c r="P1504" t="str">
        <f t="shared" si="296"/>
        <v>Yes</v>
      </c>
      <c r="Q1504" t="str">
        <f t="shared" si="297"/>
        <v>No</v>
      </c>
      <c r="R1504" t="str">
        <f t="shared" si="298"/>
        <v>No</v>
      </c>
      <c r="T1504" t="s">
        <v>745</v>
      </c>
      <c r="U1504" t="s">
        <v>2119</v>
      </c>
      <c r="V1504" t="str">
        <f t="shared" si="299"/>
        <v>Intersection</v>
      </c>
      <c r="W1504" t="s">
        <v>2405</v>
      </c>
      <c r="X1504">
        <v>42.366951999999998</v>
      </c>
      <c r="Y1504">
        <v>-71.100088</v>
      </c>
      <c r="Z1504" t="s">
        <v>2406</v>
      </c>
    </row>
    <row r="1505" spans="1:26">
      <c r="A1505">
        <v>25246</v>
      </c>
      <c r="B1505" s="1">
        <v>40539.083333333336</v>
      </c>
      <c r="C1505" s="1">
        <f t="shared" si="288"/>
        <v>40179</v>
      </c>
      <c r="D1505" s="4">
        <f t="shared" si="289"/>
        <v>0.98888888888888893</v>
      </c>
      <c r="E1505" s="3">
        <f t="shared" si="290"/>
        <v>2010</v>
      </c>
      <c r="F1505" s="3">
        <f t="shared" si="291"/>
        <v>12</v>
      </c>
      <c r="G1505" s="3">
        <f t="shared" si="292"/>
        <v>27</v>
      </c>
      <c r="H1505" s="3">
        <f t="shared" si="293"/>
        <v>2</v>
      </c>
      <c r="I1505" s="3">
        <f t="shared" si="294"/>
        <v>0</v>
      </c>
      <c r="J1505" s="3">
        <f t="shared" si="295"/>
        <v>2</v>
      </c>
      <c r="K1505" s="3" t="str">
        <f>IF(AND(D1505&gt;='Season Lookup'!$D$15,D1505&lt;'Season Lookup'!$D$16),"Spring",IF(AND(D1505&gt;='Season Lookup'!$D$16,D1505&lt;'Season Lookup'!$D$17),"Summer",IF(AND(D1505&gt;='Season Lookup'!$D$17,D1505&lt;'Season Lookup'!$D$18),"Fall",IF(OR(D1505&gt;='Season Lookup'!$D$18,D1505&lt;'Season Lookup'!$D$15),"Winter"))))</f>
        <v>Winter</v>
      </c>
      <c r="L1505" s="3" t="str">
        <f>VLOOKUP(F1505,'Season Lookup'!$A$1:$B$13,2,0)</f>
        <v>Winter</v>
      </c>
      <c r="N1505" t="s">
        <v>35</v>
      </c>
      <c r="O1505" t="s">
        <v>35</v>
      </c>
      <c r="P1505" t="str">
        <f t="shared" si="296"/>
        <v>Yes</v>
      </c>
      <c r="Q1505" t="str">
        <f t="shared" si="297"/>
        <v>No</v>
      </c>
      <c r="R1505" t="str">
        <f t="shared" si="298"/>
        <v>No</v>
      </c>
      <c r="T1505" t="s">
        <v>79</v>
      </c>
      <c r="U1505" t="s">
        <v>32</v>
      </c>
      <c r="V1505" t="str">
        <f t="shared" si="299"/>
        <v>Intersection</v>
      </c>
      <c r="W1505" t="s">
        <v>2407</v>
      </c>
      <c r="X1505">
        <v>42.362578999999997</v>
      </c>
      <c r="Y1505">
        <v>-71.088165000000004</v>
      </c>
      <c r="Z1505" t="s">
        <v>2408</v>
      </c>
    </row>
    <row r="1506" spans="1:26">
      <c r="A1506">
        <v>25247</v>
      </c>
      <c r="B1506" s="1">
        <v>40539.899293981478</v>
      </c>
      <c r="C1506" s="1">
        <f t="shared" si="288"/>
        <v>40179</v>
      </c>
      <c r="D1506" s="4">
        <f t="shared" si="289"/>
        <v>0.98888888888888893</v>
      </c>
      <c r="E1506" s="3">
        <f t="shared" si="290"/>
        <v>2010</v>
      </c>
      <c r="F1506" s="3">
        <f t="shared" si="291"/>
        <v>12</v>
      </c>
      <c r="G1506" s="3">
        <f t="shared" si="292"/>
        <v>27</v>
      </c>
      <c r="H1506" s="3">
        <f t="shared" si="293"/>
        <v>21</v>
      </c>
      <c r="I1506" s="3">
        <f t="shared" si="294"/>
        <v>34</v>
      </c>
      <c r="J1506" s="3">
        <f t="shared" si="295"/>
        <v>2</v>
      </c>
      <c r="K1506" s="3" t="str">
        <f>IF(AND(D1506&gt;='Season Lookup'!$D$15,D1506&lt;'Season Lookup'!$D$16),"Spring",IF(AND(D1506&gt;='Season Lookup'!$D$16,D1506&lt;'Season Lookup'!$D$17),"Summer",IF(AND(D1506&gt;='Season Lookup'!$D$17,D1506&lt;'Season Lookup'!$D$18),"Fall",IF(OR(D1506&gt;='Season Lookup'!$D$18,D1506&lt;'Season Lookup'!$D$15),"Winter"))))</f>
        <v>Winter</v>
      </c>
      <c r="L1506" s="3" t="str">
        <f>VLOOKUP(F1506,'Season Lookup'!$A$1:$B$13,2,0)</f>
        <v>Winter</v>
      </c>
      <c r="N1506" t="s">
        <v>35</v>
      </c>
      <c r="O1506" t="s">
        <v>13</v>
      </c>
      <c r="P1506" t="str">
        <f t="shared" si="296"/>
        <v>Yes</v>
      </c>
      <c r="Q1506" t="str">
        <f t="shared" si="297"/>
        <v>No</v>
      </c>
      <c r="R1506" t="str">
        <f t="shared" si="298"/>
        <v>No</v>
      </c>
      <c r="S1506">
        <v>149</v>
      </c>
      <c r="T1506" t="s">
        <v>737</v>
      </c>
      <c r="V1506" t="str">
        <f t="shared" si="299"/>
        <v>Non Intersection</v>
      </c>
      <c r="W1506" t="s">
        <v>2409</v>
      </c>
      <c r="X1506">
        <v>42.373486999999997</v>
      </c>
      <c r="Y1506">
        <v>-71.091521999999998</v>
      </c>
      <c r="Z1506" t="s">
        <v>2410</v>
      </c>
    </row>
    <row r="1507" spans="1:26">
      <c r="A1507">
        <v>25249</v>
      </c>
      <c r="B1507" s="1">
        <v>40540.895833333336</v>
      </c>
      <c r="C1507" s="1">
        <f t="shared" si="288"/>
        <v>40179</v>
      </c>
      <c r="D1507" s="4">
        <f t="shared" si="289"/>
        <v>0.9916666666666667</v>
      </c>
      <c r="E1507" s="3">
        <f t="shared" si="290"/>
        <v>2010</v>
      </c>
      <c r="F1507" s="3">
        <f t="shared" si="291"/>
        <v>12</v>
      </c>
      <c r="G1507" s="3">
        <f t="shared" si="292"/>
        <v>28</v>
      </c>
      <c r="H1507" s="3">
        <f t="shared" si="293"/>
        <v>21</v>
      </c>
      <c r="I1507" s="3">
        <f t="shared" si="294"/>
        <v>30</v>
      </c>
      <c r="J1507" s="3">
        <f t="shared" si="295"/>
        <v>3</v>
      </c>
      <c r="K1507" s="3" t="str">
        <f>IF(AND(D1507&gt;='Season Lookup'!$D$15,D1507&lt;'Season Lookup'!$D$16),"Spring",IF(AND(D1507&gt;='Season Lookup'!$D$16,D1507&lt;'Season Lookup'!$D$17),"Summer",IF(AND(D1507&gt;='Season Lookup'!$D$17,D1507&lt;'Season Lookup'!$D$18),"Fall",IF(OR(D1507&gt;='Season Lookup'!$D$18,D1507&lt;'Season Lookup'!$D$15),"Winter"))))</f>
        <v>Winter</v>
      </c>
      <c r="L1507" s="3" t="str">
        <f>VLOOKUP(F1507,'Season Lookup'!$A$1:$B$13,2,0)</f>
        <v>Winter</v>
      </c>
      <c r="N1507" t="s">
        <v>13</v>
      </c>
      <c r="O1507" t="s">
        <v>13</v>
      </c>
      <c r="P1507" t="str">
        <f t="shared" si="296"/>
        <v>Yes</v>
      </c>
      <c r="Q1507" t="str">
        <f t="shared" si="297"/>
        <v>No</v>
      </c>
      <c r="R1507" t="str">
        <f t="shared" si="298"/>
        <v>No</v>
      </c>
      <c r="S1507">
        <v>31</v>
      </c>
      <c r="T1507" t="s">
        <v>50</v>
      </c>
      <c r="V1507" t="str">
        <f t="shared" si="299"/>
        <v>Non Intersection</v>
      </c>
      <c r="W1507" t="s">
        <v>2411</v>
      </c>
      <c r="X1507">
        <v>42.374994000000001</v>
      </c>
      <c r="Y1507">
        <v>-71.151443</v>
      </c>
      <c r="Z1507" t="s">
        <v>2412</v>
      </c>
    </row>
    <row r="1508" spans="1:26">
      <c r="A1508">
        <v>25250</v>
      </c>
      <c r="B1508" s="1">
        <v>40540.6875</v>
      </c>
      <c r="C1508" s="1">
        <f t="shared" si="288"/>
        <v>40179</v>
      </c>
      <c r="D1508" s="4">
        <f t="shared" si="289"/>
        <v>0.9916666666666667</v>
      </c>
      <c r="E1508" s="3">
        <f t="shared" si="290"/>
        <v>2010</v>
      </c>
      <c r="F1508" s="3">
        <f t="shared" si="291"/>
        <v>12</v>
      </c>
      <c r="G1508" s="3">
        <f t="shared" si="292"/>
        <v>28</v>
      </c>
      <c r="H1508" s="3">
        <f t="shared" si="293"/>
        <v>16</v>
      </c>
      <c r="I1508" s="3">
        <f t="shared" si="294"/>
        <v>30</v>
      </c>
      <c r="J1508" s="3">
        <f t="shared" si="295"/>
        <v>3</v>
      </c>
      <c r="K1508" s="3" t="str">
        <f>IF(AND(D1508&gt;='Season Lookup'!$D$15,D1508&lt;'Season Lookup'!$D$16),"Spring",IF(AND(D1508&gt;='Season Lookup'!$D$16,D1508&lt;'Season Lookup'!$D$17),"Summer",IF(AND(D1508&gt;='Season Lookup'!$D$17,D1508&lt;'Season Lookup'!$D$18),"Fall",IF(OR(D1508&gt;='Season Lookup'!$D$18,D1508&lt;'Season Lookup'!$D$15),"Winter"))))</f>
        <v>Winter</v>
      </c>
      <c r="L1508" s="3" t="str">
        <f>VLOOKUP(F1508,'Season Lookup'!$A$1:$B$13,2,0)</f>
        <v>Winter</v>
      </c>
      <c r="N1508" t="s">
        <v>13</v>
      </c>
      <c r="O1508" t="s">
        <v>23</v>
      </c>
      <c r="P1508" t="str">
        <f t="shared" si="296"/>
        <v>Yes</v>
      </c>
      <c r="Q1508" t="str">
        <f t="shared" si="297"/>
        <v>No</v>
      </c>
      <c r="R1508" t="str">
        <f t="shared" si="298"/>
        <v>No</v>
      </c>
      <c r="S1508">
        <v>7</v>
      </c>
      <c r="T1508" t="s">
        <v>740</v>
      </c>
      <c r="V1508" t="str">
        <f t="shared" si="299"/>
        <v>Non Intersection</v>
      </c>
      <c r="W1508" t="s">
        <v>2413</v>
      </c>
      <c r="X1508">
        <v>42.382232000000002</v>
      </c>
      <c r="Y1508">
        <v>-71.120165999999998</v>
      </c>
      <c r="Z1508" t="s">
        <v>2414</v>
      </c>
    </row>
    <row r="1509" spans="1:26">
      <c r="A1509">
        <v>25253</v>
      </c>
      <c r="B1509" s="1">
        <v>40541.510405092595</v>
      </c>
      <c r="C1509" s="1">
        <f t="shared" si="288"/>
        <v>40179</v>
      </c>
      <c r="D1509" s="4">
        <f t="shared" si="289"/>
        <v>0.99444444444444446</v>
      </c>
      <c r="E1509" s="3">
        <f t="shared" si="290"/>
        <v>2010</v>
      </c>
      <c r="F1509" s="3">
        <f t="shared" si="291"/>
        <v>12</v>
      </c>
      <c r="G1509" s="3">
        <f t="shared" si="292"/>
        <v>29</v>
      </c>
      <c r="H1509" s="3">
        <f t="shared" si="293"/>
        <v>12</v>
      </c>
      <c r="I1509" s="3">
        <f t="shared" si="294"/>
        <v>14</v>
      </c>
      <c r="J1509" s="3">
        <f t="shared" si="295"/>
        <v>4</v>
      </c>
      <c r="K1509" s="3" t="str">
        <f>IF(AND(D1509&gt;='Season Lookup'!$D$15,D1509&lt;'Season Lookup'!$D$16),"Spring",IF(AND(D1509&gt;='Season Lookup'!$D$16,D1509&lt;'Season Lookup'!$D$17),"Summer",IF(AND(D1509&gt;='Season Lookup'!$D$17,D1509&lt;'Season Lookup'!$D$18),"Fall",IF(OR(D1509&gt;='Season Lookup'!$D$18,D1509&lt;'Season Lookup'!$D$15),"Winter"))))</f>
        <v>Winter</v>
      </c>
      <c r="L1509" s="3" t="str">
        <f>VLOOKUP(F1509,'Season Lookup'!$A$1:$B$13,2,0)</f>
        <v>Winter</v>
      </c>
      <c r="N1509" t="s">
        <v>13</v>
      </c>
      <c r="O1509" t="s">
        <v>35</v>
      </c>
      <c r="P1509" t="str">
        <f t="shared" si="296"/>
        <v>Yes</v>
      </c>
      <c r="Q1509" t="str">
        <f t="shared" si="297"/>
        <v>No</v>
      </c>
      <c r="R1509" t="str">
        <f t="shared" si="298"/>
        <v>No</v>
      </c>
      <c r="T1509" t="s">
        <v>142</v>
      </c>
      <c r="U1509" t="s">
        <v>208</v>
      </c>
      <c r="V1509" t="str">
        <f t="shared" si="299"/>
        <v>Intersection</v>
      </c>
      <c r="W1509" t="s">
        <v>1232</v>
      </c>
      <c r="X1509">
        <v>42.381453</v>
      </c>
      <c r="Y1509">
        <v>-71.132264000000006</v>
      </c>
      <c r="Z1509" t="s">
        <v>1233</v>
      </c>
    </row>
    <row r="1510" spans="1:26">
      <c r="A1510">
        <v>25258</v>
      </c>
      <c r="B1510" s="1">
        <v>40541.5</v>
      </c>
      <c r="C1510" s="1">
        <f t="shared" si="288"/>
        <v>40179</v>
      </c>
      <c r="D1510" s="4">
        <f t="shared" si="289"/>
        <v>0.99444444444444446</v>
      </c>
      <c r="E1510" s="3">
        <f t="shared" si="290"/>
        <v>2010</v>
      </c>
      <c r="F1510" s="3">
        <f t="shared" si="291"/>
        <v>12</v>
      </c>
      <c r="G1510" s="3">
        <f t="shared" si="292"/>
        <v>29</v>
      </c>
      <c r="H1510" s="3">
        <f t="shared" si="293"/>
        <v>12</v>
      </c>
      <c r="I1510" s="3">
        <f t="shared" si="294"/>
        <v>0</v>
      </c>
      <c r="J1510" s="3">
        <f t="shared" si="295"/>
        <v>4</v>
      </c>
      <c r="K1510" s="3" t="str">
        <f>IF(AND(D1510&gt;='Season Lookup'!$D$15,D1510&lt;'Season Lookup'!$D$16),"Spring",IF(AND(D1510&gt;='Season Lookup'!$D$16,D1510&lt;'Season Lookup'!$D$17),"Summer",IF(AND(D1510&gt;='Season Lookup'!$D$17,D1510&lt;'Season Lookup'!$D$18),"Fall",IF(OR(D1510&gt;='Season Lookup'!$D$18,D1510&lt;'Season Lookup'!$D$15),"Winter"))))</f>
        <v>Winter</v>
      </c>
      <c r="L1510" s="3" t="str">
        <f>VLOOKUP(F1510,'Season Lookup'!$A$1:$B$13,2,0)</f>
        <v>Winter</v>
      </c>
      <c r="M1510" t="s">
        <v>82</v>
      </c>
      <c r="N1510" t="s">
        <v>13</v>
      </c>
      <c r="O1510" t="s">
        <v>23</v>
      </c>
      <c r="P1510" t="str">
        <f t="shared" si="296"/>
        <v>Yes</v>
      </c>
      <c r="Q1510" t="str">
        <f t="shared" si="297"/>
        <v>No</v>
      </c>
      <c r="R1510" t="str">
        <f t="shared" si="298"/>
        <v>No</v>
      </c>
      <c r="S1510">
        <v>200</v>
      </c>
      <c r="T1510" t="s">
        <v>521</v>
      </c>
      <c r="V1510" t="str">
        <f t="shared" si="299"/>
        <v>Non Intersection</v>
      </c>
      <c r="W1510" t="s">
        <v>2415</v>
      </c>
      <c r="X1510">
        <v>42.382047</v>
      </c>
      <c r="Y1510">
        <v>-71.140595000000005</v>
      </c>
      <c r="Z1510" t="s">
        <v>2416</v>
      </c>
    </row>
    <row r="1511" spans="1:26">
      <c r="A1511">
        <v>25259</v>
      </c>
      <c r="B1511" s="1">
        <v>40541.875</v>
      </c>
      <c r="C1511" s="1">
        <f t="shared" si="288"/>
        <v>40179</v>
      </c>
      <c r="D1511" s="4">
        <f t="shared" si="289"/>
        <v>0.99444444444444446</v>
      </c>
      <c r="E1511" s="3">
        <f t="shared" si="290"/>
        <v>2010</v>
      </c>
      <c r="F1511" s="3">
        <f t="shared" si="291"/>
        <v>12</v>
      </c>
      <c r="G1511" s="3">
        <f t="shared" si="292"/>
        <v>29</v>
      </c>
      <c r="H1511" s="3">
        <f t="shared" si="293"/>
        <v>21</v>
      </c>
      <c r="I1511" s="3">
        <f t="shared" si="294"/>
        <v>0</v>
      </c>
      <c r="J1511" s="3">
        <f t="shared" si="295"/>
        <v>4</v>
      </c>
      <c r="K1511" s="3" t="str">
        <f>IF(AND(D1511&gt;='Season Lookup'!$D$15,D1511&lt;'Season Lookup'!$D$16),"Spring",IF(AND(D1511&gt;='Season Lookup'!$D$16,D1511&lt;'Season Lookup'!$D$17),"Summer",IF(AND(D1511&gt;='Season Lookup'!$D$17,D1511&lt;'Season Lookup'!$D$18),"Fall",IF(OR(D1511&gt;='Season Lookup'!$D$18,D1511&lt;'Season Lookup'!$D$15),"Winter"))))</f>
        <v>Winter</v>
      </c>
      <c r="L1511" s="3" t="str">
        <f>VLOOKUP(F1511,'Season Lookup'!$A$1:$B$13,2,0)</f>
        <v>Winter</v>
      </c>
      <c r="M1511" t="s">
        <v>82</v>
      </c>
      <c r="N1511" t="s">
        <v>13</v>
      </c>
      <c r="O1511" t="s">
        <v>23</v>
      </c>
      <c r="P1511" t="str">
        <f t="shared" si="296"/>
        <v>Yes</v>
      </c>
      <c r="Q1511" t="str">
        <f t="shared" si="297"/>
        <v>No</v>
      </c>
      <c r="R1511" t="str">
        <f t="shared" si="298"/>
        <v>No</v>
      </c>
      <c r="S1511">
        <v>1</v>
      </c>
      <c r="T1511" t="s">
        <v>2325</v>
      </c>
      <c r="V1511" t="str">
        <f t="shared" si="299"/>
        <v>Non Intersection</v>
      </c>
      <c r="W1511" t="s">
        <v>2417</v>
      </c>
      <c r="X1511">
        <v>42.371327999999998</v>
      </c>
      <c r="Y1511">
        <v>-71.089070000000007</v>
      </c>
      <c r="Z1511" t="s">
        <v>2418</v>
      </c>
    </row>
    <row r="1512" spans="1:26">
      <c r="A1512">
        <v>25280</v>
      </c>
      <c r="B1512" s="1">
        <v>40541.5</v>
      </c>
      <c r="C1512" s="1">
        <f t="shared" si="288"/>
        <v>40179</v>
      </c>
      <c r="D1512" s="4">
        <f t="shared" si="289"/>
        <v>0.99444444444444446</v>
      </c>
      <c r="E1512" s="3">
        <f t="shared" si="290"/>
        <v>2010</v>
      </c>
      <c r="F1512" s="3">
        <f t="shared" si="291"/>
        <v>12</v>
      </c>
      <c r="G1512" s="3">
        <f t="shared" si="292"/>
        <v>29</v>
      </c>
      <c r="H1512" s="3">
        <f t="shared" si="293"/>
        <v>12</v>
      </c>
      <c r="I1512" s="3">
        <f t="shared" si="294"/>
        <v>0</v>
      </c>
      <c r="J1512" s="3">
        <f t="shared" si="295"/>
        <v>4</v>
      </c>
      <c r="K1512" s="3" t="str">
        <f>IF(AND(D1512&gt;='Season Lookup'!$D$15,D1512&lt;'Season Lookup'!$D$16),"Spring",IF(AND(D1512&gt;='Season Lookup'!$D$16,D1512&lt;'Season Lookup'!$D$17),"Summer",IF(AND(D1512&gt;='Season Lookup'!$D$17,D1512&lt;'Season Lookup'!$D$18),"Fall",IF(OR(D1512&gt;='Season Lookup'!$D$18,D1512&lt;'Season Lookup'!$D$15),"Winter"))))</f>
        <v>Winter</v>
      </c>
      <c r="L1512" s="3" t="str">
        <f>VLOOKUP(F1512,'Season Lookup'!$A$1:$B$13,2,0)</f>
        <v>Winter</v>
      </c>
      <c r="M1512" t="s">
        <v>82</v>
      </c>
      <c r="N1512" t="s">
        <v>13</v>
      </c>
      <c r="O1512" t="s">
        <v>35</v>
      </c>
      <c r="P1512" t="str">
        <f t="shared" si="296"/>
        <v>Yes</v>
      </c>
      <c r="Q1512" t="str">
        <f t="shared" si="297"/>
        <v>No</v>
      </c>
      <c r="R1512" t="str">
        <f t="shared" si="298"/>
        <v>No</v>
      </c>
      <c r="S1512">
        <v>44</v>
      </c>
      <c r="T1512" t="s">
        <v>1389</v>
      </c>
      <c r="V1512" t="str">
        <f t="shared" si="299"/>
        <v>Non Intersection</v>
      </c>
      <c r="W1512" t="s">
        <v>2419</v>
      </c>
      <c r="X1512">
        <v>42.395145999999997</v>
      </c>
      <c r="Y1512">
        <v>-71.125809000000004</v>
      </c>
      <c r="Z1512" t="s">
        <v>2420</v>
      </c>
    </row>
    <row r="1513" spans="1:26">
      <c r="A1513">
        <v>25281</v>
      </c>
      <c r="B1513" s="1">
        <v>40541.854155092595</v>
      </c>
      <c r="C1513" s="1">
        <f t="shared" si="288"/>
        <v>40179</v>
      </c>
      <c r="D1513" s="4">
        <f t="shared" si="289"/>
        <v>0.99444444444444446</v>
      </c>
      <c r="E1513" s="3">
        <f t="shared" si="290"/>
        <v>2010</v>
      </c>
      <c r="F1513" s="3">
        <f t="shared" si="291"/>
        <v>12</v>
      </c>
      <c r="G1513" s="3">
        <f t="shared" si="292"/>
        <v>29</v>
      </c>
      <c r="H1513" s="3">
        <f t="shared" si="293"/>
        <v>20</v>
      </c>
      <c r="I1513" s="3">
        <f t="shared" si="294"/>
        <v>29</v>
      </c>
      <c r="J1513" s="3">
        <f t="shared" si="295"/>
        <v>4</v>
      </c>
      <c r="K1513" s="3" t="str">
        <f>IF(AND(D1513&gt;='Season Lookup'!$D$15,D1513&lt;'Season Lookup'!$D$16),"Spring",IF(AND(D1513&gt;='Season Lookup'!$D$16,D1513&lt;'Season Lookup'!$D$17),"Summer",IF(AND(D1513&gt;='Season Lookup'!$D$17,D1513&lt;'Season Lookup'!$D$18),"Fall",IF(OR(D1513&gt;='Season Lookup'!$D$18,D1513&lt;'Season Lookup'!$D$15),"Winter"))))</f>
        <v>Winter</v>
      </c>
      <c r="L1513" s="3" t="str">
        <f>VLOOKUP(F1513,'Season Lookup'!$A$1:$B$13,2,0)</f>
        <v>Winter</v>
      </c>
      <c r="M1513" t="s">
        <v>82</v>
      </c>
      <c r="N1513" t="s">
        <v>13</v>
      </c>
      <c r="O1513" t="s">
        <v>13</v>
      </c>
      <c r="P1513" t="str">
        <f t="shared" si="296"/>
        <v>Yes</v>
      </c>
      <c r="Q1513" t="str">
        <f t="shared" si="297"/>
        <v>No</v>
      </c>
      <c r="R1513" t="str">
        <f t="shared" si="298"/>
        <v>No</v>
      </c>
      <c r="T1513" t="s">
        <v>302</v>
      </c>
      <c r="U1513" t="s">
        <v>2421</v>
      </c>
      <c r="V1513" t="str">
        <f t="shared" si="299"/>
        <v>Intersection</v>
      </c>
      <c r="W1513" t="s">
        <v>2422</v>
      </c>
      <c r="X1513">
        <v>42.377837</v>
      </c>
      <c r="Y1513">
        <v>-71.120971999999995</v>
      </c>
      <c r="Z1513" t="s">
        <v>2423</v>
      </c>
    </row>
    <row r="1514" spans="1:26">
      <c r="A1514">
        <v>25260</v>
      </c>
      <c r="B1514" s="1">
        <v>40542.100694444445</v>
      </c>
      <c r="C1514" s="1">
        <f t="shared" si="288"/>
        <v>40179</v>
      </c>
      <c r="D1514" s="4">
        <f t="shared" si="289"/>
        <v>0.99722222222222223</v>
      </c>
      <c r="E1514" s="3">
        <f t="shared" si="290"/>
        <v>2010</v>
      </c>
      <c r="F1514" s="3">
        <f t="shared" si="291"/>
        <v>12</v>
      </c>
      <c r="G1514" s="3">
        <f t="shared" si="292"/>
        <v>30</v>
      </c>
      <c r="H1514" s="3">
        <f t="shared" si="293"/>
        <v>2</v>
      </c>
      <c r="I1514" s="3">
        <f t="shared" si="294"/>
        <v>25</v>
      </c>
      <c r="J1514" s="3">
        <f t="shared" si="295"/>
        <v>5</v>
      </c>
      <c r="K1514" s="3" t="str">
        <f>IF(AND(D1514&gt;='Season Lookup'!$D$15,D1514&lt;'Season Lookup'!$D$16),"Spring",IF(AND(D1514&gt;='Season Lookup'!$D$16,D1514&lt;'Season Lookup'!$D$17),"Summer",IF(AND(D1514&gt;='Season Lookup'!$D$17,D1514&lt;'Season Lookup'!$D$18),"Fall",IF(OR(D1514&gt;='Season Lookup'!$D$18,D1514&lt;'Season Lookup'!$D$15),"Winter"))))</f>
        <v>Winter</v>
      </c>
      <c r="L1514" s="3" t="str">
        <f>VLOOKUP(F1514,'Season Lookup'!$A$1:$B$13,2,0)</f>
        <v>Winter</v>
      </c>
      <c r="M1514" t="s">
        <v>78</v>
      </c>
      <c r="N1514" t="s">
        <v>13</v>
      </c>
      <c r="O1514" t="s">
        <v>13</v>
      </c>
      <c r="P1514" t="str">
        <f t="shared" si="296"/>
        <v>Yes</v>
      </c>
      <c r="Q1514" t="str">
        <f t="shared" si="297"/>
        <v>No</v>
      </c>
      <c r="R1514" t="str">
        <f t="shared" si="298"/>
        <v>No</v>
      </c>
      <c r="T1514" t="s">
        <v>189</v>
      </c>
      <c r="U1514" t="s">
        <v>74</v>
      </c>
      <c r="V1514" t="str">
        <f t="shared" si="299"/>
        <v>Intersection</v>
      </c>
      <c r="W1514" t="s">
        <v>2424</v>
      </c>
      <c r="X1514">
        <v>42.368765000000003</v>
      </c>
      <c r="Y1514">
        <v>-71.094790000000003</v>
      </c>
      <c r="Z1514" t="s">
        <v>1448</v>
      </c>
    </row>
    <row r="1515" spans="1:26">
      <c r="A1515">
        <v>25261</v>
      </c>
      <c r="B1515" s="1">
        <v>40542.583333333336</v>
      </c>
      <c r="C1515" s="1">
        <f t="shared" si="288"/>
        <v>40179</v>
      </c>
      <c r="D1515" s="4">
        <f t="shared" si="289"/>
        <v>0.99722222222222223</v>
      </c>
      <c r="E1515" s="3">
        <f t="shared" si="290"/>
        <v>2010</v>
      </c>
      <c r="F1515" s="3">
        <f t="shared" si="291"/>
        <v>12</v>
      </c>
      <c r="G1515" s="3">
        <f t="shared" si="292"/>
        <v>30</v>
      </c>
      <c r="H1515" s="3">
        <f t="shared" si="293"/>
        <v>14</v>
      </c>
      <c r="I1515" s="3">
        <f t="shared" si="294"/>
        <v>0</v>
      </c>
      <c r="J1515" s="3">
        <f t="shared" si="295"/>
        <v>5</v>
      </c>
      <c r="K1515" s="3" t="str">
        <f>IF(AND(D1515&gt;='Season Lookup'!$D$15,D1515&lt;'Season Lookup'!$D$16),"Spring",IF(AND(D1515&gt;='Season Lookup'!$D$16,D1515&lt;'Season Lookup'!$D$17),"Summer",IF(AND(D1515&gt;='Season Lookup'!$D$17,D1515&lt;'Season Lookup'!$D$18),"Fall",IF(OR(D1515&gt;='Season Lookup'!$D$18,D1515&lt;'Season Lookup'!$D$15),"Winter"))))</f>
        <v>Winter</v>
      </c>
      <c r="L1515" s="3" t="str">
        <f>VLOOKUP(F1515,'Season Lookup'!$A$1:$B$13,2,0)</f>
        <v>Winter</v>
      </c>
      <c r="M1515" t="s">
        <v>78</v>
      </c>
      <c r="N1515" t="s">
        <v>13</v>
      </c>
      <c r="O1515" t="s">
        <v>23</v>
      </c>
      <c r="P1515" t="str">
        <f t="shared" si="296"/>
        <v>Yes</v>
      </c>
      <c r="Q1515" t="str">
        <f t="shared" si="297"/>
        <v>No</v>
      </c>
      <c r="R1515" t="str">
        <f t="shared" si="298"/>
        <v>No</v>
      </c>
      <c r="S1515">
        <v>16</v>
      </c>
      <c r="T1515" t="s">
        <v>2021</v>
      </c>
      <c r="U1515" t="s">
        <v>129</v>
      </c>
      <c r="V1515" t="str">
        <f t="shared" si="299"/>
        <v>Non Intersection</v>
      </c>
      <c r="W1515" t="s">
        <v>2425</v>
      </c>
      <c r="X1515">
        <v>42.370387000000001</v>
      </c>
      <c r="Y1515">
        <v>-71.089975999999993</v>
      </c>
      <c r="Z1515" t="s">
        <v>2426</v>
      </c>
    </row>
    <row r="1516" spans="1:26">
      <c r="A1516">
        <v>25262</v>
      </c>
      <c r="B1516" s="1">
        <v>40542.885405092595</v>
      </c>
      <c r="C1516" s="1">
        <f t="shared" si="288"/>
        <v>40179</v>
      </c>
      <c r="D1516" s="4">
        <f t="shared" si="289"/>
        <v>0.99722222222222223</v>
      </c>
      <c r="E1516" s="3">
        <f t="shared" si="290"/>
        <v>2010</v>
      </c>
      <c r="F1516" s="3">
        <f t="shared" si="291"/>
        <v>12</v>
      </c>
      <c r="G1516" s="3">
        <f t="shared" si="292"/>
        <v>30</v>
      </c>
      <c r="H1516" s="3">
        <f t="shared" si="293"/>
        <v>21</v>
      </c>
      <c r="I1516" s="3">
        <f t="shared" si="294"/>
        <v>14</v>
      </c>
      <c r="J1516" s="3">
        <f t="shared" si="295"/>
        <v>5</v>
      </c>
      <c r="K1516" s="3" t="str">
        <f>IF(AND(D1516&gt;='Season Lookup'!$D$15,D1516&lt;'Season Lookup'!$D$16),"Spring",IF(AND(D1516&gt;='Season Lookup'!$D$16,D1516&lt;'Season Lookup'!$D$17),"Summer",IF(AND(D1516&gt;='Season Lookup'!$D$17,D1516&lt;'Season Lookup'!$D$18),"Fall",IF(OR(D1516&gt;='Season Lookup'!$D$18,D1516&lt;'Season Lookup'!$D$15),"Winter"))))</f>
        <v>Winter</v>
      </c>
      <c r="L1516" s="3" t="str">
        <f>VLOOKUP(F1516,'Season Lookup'!$A$1:$B$13,2,0)</f>
        <v>Winter</v>
      </c>
      <c r="M1516" t="s">
        <v>78</v>
      </c>
      <c r="N1516" t="s">
        <v>13</v>
      </c>
      <c r="O1516" t="s">
        <v>13</v>
      </c>
      <c r="P1516" t="str">
        <f t="shared" si="296"/>
        <v>Yes</v>
      </c>
      <c r="Q1516" t="str">
        <f t="shared" si="297"/>
        <v>No</v>
      </c>
      <c r="R1516" t="str">
        <f t="shared" si="298"/>
        <v>No</v>
      </c>
      <c r="T1516" t="s">
        <v>268</v>
      </c>
      <c r="V1516" t="str">
        <f t="shared" si="299"/>
        <v>Intersection</v>
      </c>
      <c r="W1516" t="s">
        <v>949</v>
      </c>
      <c r="X1516">
        <v>0</v>
      </c>
      <c r="Y1516">
        <v>0</v>
      </c>
      <c r="Z1516" t="s">
        <v>81</v>
      </c>
    </row>
    <row r="1517" spans="1:26">
      <c r="A1517">
        <v>25263</v>
      </c>
      <c r="B1517" s="1">
        <v>40543.061111111114</v>
      </c>
      <c r="C1517" s="1">
        <f t="shared" si="288"/>
        <v>40179</v>
      </c>
      <c r="D1517" s="4">
        <f t="shared" si="289"/>
        <v>1</v>
      </c>
      <c r="E1517" s="3">
        <f t="shared" si="290"/>
        <v>2010</v>
      </c>
      <c r="F1517" s="3">
        <f t="shared" si="291"/>
        <v>12</v>
      </c>
      <c r="G1517" s="3">
        <f t="shared" si="292"/>
        <v>31</v>
      </c>
      <c r="H1517" s="3">
        <f t="shared" si="293"/>
        <v>1</v>
      </c>
      <c r="I1517" s="3">
        <f t="shared" si="294"/>
        <v>28</v>
      </c>
      <c r="J1517" s="3">
        <f t="shared" si="295"/>
        <v>6</v>
      </c>
      <c r="K1517" s="3" t="str">
        <f>IF(AND(D1517&gt;='Season Lookup'!$D$15,D1517&lt;'Season Lookup'!$D$16),"Spring",IF(AND(D1517&gt;='Season Lookup'!$D$16,D1517&lt;'Season Lookup'!$D$17),"Summer",IF(AND(D1517&gt;='Season Lookup'!$D$17,D1517&lt;'Season Lookup'!$D$18),"Fall",IF(OR(D1517&gt;='Season Lookup'!$D$18,D1517&lt;'Season Lookup'!$D$15),"Winter"))))</f>
        <v>Winter</v>
      </c>
      <c r="L1517" s="3" t="str">
        <f>VLOOKUP(F1517,'Season Lookup'!$A$1:$B$13,2,0)</f>
        <v>Winter</v>
      </c>
      <c r="M1517" t="s">
        <v>12</v>
      </c>
      <c r="N1517" t="s">
        <v>13</v>
      </c>
      <c r="O1517" t="s">
        <v>13</v>
      </c>
      <c r="P1517" t="str">
        <f t="shared" si="296"/>
        <v>Yes</v>
      </c>
      <c r="Q1517" t="str">
        <f t="shared" si="297"/>
        <v>No</v>
      </c>
      <c r="R1517" t="str">
        <f t="shared" si="298"/>
        <v>No</v>
      </c>
      <c r="T1517" t="s">
        <v>14</v>
      </c>
      <c r="U1517" t="s">
        <v>1182</v>
      </c>
      <c r="V1517" t="str">
        <f t="shared" si="299"/>
        <v>Intersection</v>
      </c>
      <c r="W1517" t="s">
        <v>1240</v>
      </c>
      <c r="X1517">
        <v>42.358187999999998</v>
      </c>
      <c r="Y1517">
        <v>-71.093089000000006</v>
      </c>
      <c r="Z1517" t="s">
        <v>1241</v>
      </c>
    </row>
    <row r="1518" spans="1:26">
      <c r="A1518">
        <v>25264</v>
      </c>
      <c r="B1518" s="1">
        <v>40543.5</v>
      </c>
      <c r="C1518" s="1">
        <f t="shared" si="288"/>
        <v>40179</v>
      </c>
      <c r="D1518" s="4">
        <f t="shared" si="289"/>
        <v>1</v>
      </c>
      <c r="E1518" s="3">
        <f t="shared" si="290"/>
        <v>2010</v>
      </c>
      <c r="F1518" s="3">
        <f t="shared" si="291"/>
        <v>12</v>
      </c>
      <c r="G1518" s="3">
        <f t="shared" si="292"/>
        <v>31</v>
      </c>
      <c r="H1518" s="3">
        <f t="shared" si="293"/>
        <v>12</v>
      </c>
      <c r="I1518" s="3">
        <f t="shared" si="294"/>
        <v>0</v>
      </c>
      <c r="J1518" s="3">
        <f t="shared" si="295"/>
        <v>6</v>
      </c>
      <c r="K1518" s="3" t="str">
        <f>IF(AND(D1518&gt;='Season Lookup'!$D$15,D1518&lt;'Season Lookup'!$D$16),"Spring",IF(AND(D1518&gt;='Season Lookup'!$D$16,D1518&lt;'Season Lookup'!$D$17),"Summer",IF(AND(D1518&gt;='Season Lookup'!$D$17,D1518&lt;'Season Lookup'!$D$18),"Fall",IF(OR(D1518&gt;='Season Lookup'!$D$18,D1518&lt;'Season Lookup'!$D$15),"Winter"))))</f>
        <v>Winter</v>
      </c>
      <c r="L1518" s="3" t="str">
        <f>VLOOKUP(F1518,'Season Lookup'!$A$1:$B$13,2,0)</f>
        <v>Winter</v>
      </c>
      <c r="M1518" t="s">
        <v>12</v>
      </c>
      <c r="N1518" t="s">
        <v>13</v>
      </c>
      <c r="O1518" t="s">
        <v>23</v>
      </c>
      <c r="P1518" t="str">
        <f t="shared" si="296"/>
        <v>Yes</v>
      </c>
      <c r="Q1518" t="str">
        <f t="shared" si="297"/>
        <v>No</v>
      </c>
      <c r="R1518" t="str">
        <f t="shared" si="298"/>
        <v>No</v>
      </c>
      <c r="S1518">
        <v>100</v>
      </c>
      <c r="T1518" t="s">
        <v>1062</v>
      </c>
      <c r="V1518" t="str">
        <f t="shared" si="299"/>
        <v>Non Intersection</v>
      </c>
      <c r="W1518" t="s">
        <v>1143</v>
      </c>
      <c r="X1518">
        <v>42.369137000000002</v>
      </c>
      <c r="Y1518">
        <v>-71.077147999999994</v>
      </c>
      <c r="Z1518" t="s">
        <v>1144</v>
      </c>
    </row>
    <row r="1519" spans="1:26">
      <c r="A1519">
        <v>25265</v>
      </c>
      <c r="B1519" s="1">
        <v>40543.555543981478</v>
      </c>
      <c r="C1519" s="1">
        <f t="shared" si="288"/>
        <v>40179</v>
      </c>
      <c r="D1519" s="4">
        <f t="shared" si="289"/>
        <v>1</v>
      </c>
      <c r="E1519" s="3">
        <f t="shared" si="290"/>
        <v>2010</v>
      </c>
      <c r="F1519" s="3">
        <f t="shared" si="291"/>
        <v>12</v>
      </c>
      <c r="G1519" s="3">
        <f t="shared" si="292"/>
        <v>31</v>
      </c>
      <c r="H1519" s="3">
        <f t="shared" si="293"/>
        <v>13</v>
      </c>
      <c r="I1519" s="3">
        <f t="shared" si="294"/>
        <v>19</v>
      </c>
      <c r="J1519" s="3">
        <f t="shared" si="295"/>
        <v>6</v>
      </c>
      <c r="K1519" s="3" t="str">
        <f>IF(AND(D1519&gt;='Season Lookup'!$D$15,D1519&lt;'Season Lookup'!$D$16),"Spring",IF(AND(D1519&gt;='Season Lookup'!$D$16,D1519&lt;'Season Lookup'!$D$17),"Summer",IF(AND(D1519&gt;='Season Lookup'!$D$17,D1519&lt;'Season Lookup'!$D$18),"Fall",IF(OR(D1519&gt;='Season Lookup'!$D$18,D1519&lt;'Season Lookup'!$D$15),"Winter"))))</f>
        <v>Winter</v>
      </c>
      <c r="L1519" s="3" t="str">
        <f>VLOOKUP(F1519,'Season Lookup'!$A$1:$B$13,2,0)</f>
        <v>Winter</v>
      </c>
      <c r="M1519" t="s">
        <v>12</v>
      </c>
      <c r="N1519" t="s">
        <v>13</v>
      </c>
      <c r="O1519" t="s">
        <v>13</v>
      </c>
      <c r="P1519" t="str">
        <f t="shared" si="296"/>
        <v>Yes</v>
      </c>
      <c r="Q1519" t="str">
        <f t="shared" si="297"/>
        <v>No</v>
      </c>
      <c r="R1519" t="str">
        <f t="shared" si="298"/>
        <v>No</v>
      </c>
      <c r="S1519">
        <v>625</v>
      </c>
      <c r="T1519" t="s">
        <v>198</v>
      </c>
      <c r="V1519" t="str">
        <f t="shared" si="299"/>
        <v>Non Intersection</v>
      </c>
      <c r="W1519" t="s">
        <v>2427</v>
      </c>
      <c r="X1519">
        <v>42.375376000000003</v>
      </c>
      <c r="Y1519">
        <v>-71.147144999999995</v>
      </c>
      <c r="Z1519" t="s">
        <v>2428</v>
      </c>
    </row>
    <row r="1520" spans="1:26">
      <c r="A1520">
        <v>25266</v>
      </c>
      <c r="B1520" s="1">
        <v>40543.763888888891</v>
      </c>
      <c r="C1520" s="1">
        <f t="shared" si="288"/>
        <v>40179</v>
      </c>
      <c r="D1520" s="4">
        <f t="shared" si="289"/>
        <v>1</v>
      </c>
      <c r="E1520" s="3">
        <f t="shared" si="290"/>
        <v>2010</v>
      </c>
      <c r="F1520" s="3">
        <f t="shared" si="291"/>
        <v>12</v>
      </c>
      <c r="G1520" s="3">
        <f t="shared" si="292"/>
        <v>31</v>
      </c>
      <c r="H1520" s="3">
        <f t="shared" si="293"/>
        <v>18</v>
      </c>
      <c r="I1520" s="3">
        <f t="shared" si="294"/>
        <v>20</v>
      </c>
      <c r="J1520" s="3">
        <f t="shared" si="295"/>
        <v>6</v>
      </c>
      <c r="K1520" s="3" t="str">
        <f>IF(AND(D1520&gt;='Season Lookup'!$D$15,D1520&lt;'Season Lookup'!$D$16),"Spring",IF(AND(D1520&gt;='Season Lookup'!$D$16,D1520&lt;'Season Lookup'!$D$17),"Summer",IF(AND(D1520&gt;='Season Lookup'!$D$17,D1520&lt;'Season Lookup'!$D$18),"Fall",IF(OR(D1520&gt;='Season Lookup'!$D$18,D1520&lt;'Season Lookup'!$D$15),"Winter"))))</f>
        <v>Winter</v>
      </c>
      <c r="L1520" s="3" t="str">
        <f>VLOOKUP(F1520,'Season Lookup'!$A$1:$B$13,2,0)</f>
        <v>Winter</v>
      </c>
      <c r="M1520" t="s">
        <v>12</v>
      </c>
      <c r="N1520" t="s">
        <v>13</v>
      </c>
      <c r="O1520" t="s">
        <v>23</v>
      </c>
      <c r="P1520" t="str">
        <f t="shared" si="296"/>
        <v>Yes</v>
      </c>
      <c r="Q1520" t="str">
        <f t="shared" si="297"/>
        <v>No</v>
      </c>
      <c r="R1520" t="str">
        <f t="shared" si="298"/>
        <v>No</v>
      </c>
      <c r="S1520">
        <v>9</v>
      </c>
      <c r="T1520" t="s">
        <v>1739</v>
      </c>
      <c r="V1520" t="str">
        <f t="shared" si="299"/>
        <v>Non Intersection</v>
      </c>
      <c r="W1520" t="s">
        <v>2429</v>
      </c>
      <c r="X1520">
        <v>42.372810000000001</v>
      </c>
      <c r="Y1520">
        <v>-71.090652000000006</v>
      </c>
      <c r="Z1520" t="s">
        <v>2430</v>
      </c>
    </row>
    <row r="1521" spans="1:26">
      <c r="A1521">
        <v>25277</v>
      </c>
      <c r="B1521" s="1">
        <v>40543.729155092595</v>
      </c>
      <c r="C1521" s="1">
        <f t="shared" si="288"/>
        <v>40179</v>
      </c>
      <c r="D1521" s="4">
        <f t="shared" si="289"/>
        <v>1</v>
      </c>
      <c r="E1521" s="3">
        <f t="shared" si="290"/>
        <v>2010</v>
      </c>
      <c r="F1521" s="3">
        <f t="shared" si="291"/>
        <v>12</v>
      </c>
      <c r="G1521" s="3">
        <f t="shared" si="292"/>
        <v>31</v>
      </c>
      <c r="H1521" s="3">
        <f t="shared" si="293"/>
        <v>17</v>
      </c>
      <c r="I1521" s="3">
        <f t="shared" si="294"/>
        <v>29</v>
      </c>
      <c r="J1521" s="3">
        <f t="shared" si="295"/>
        <v>6</v>
      </c>
      <c r="K1521" s="3" t="str">
        <f>IF(AND(D1521&gt;='Season Lookup'!$D$15,D1521&lt;'Season Lookup'!$D$16),"Spring",IF(AND(D1521&gt;='Season Lookup'!$D$16,D1521&lt;'Season Lookup'!$D$17),"Summer",IF(AND(D1521&gt;='Season Lookup'!$D$17,D1521&lt;'Season Lookup'!$D$18),"Fall",IF(OR(D1521&gt;='Season Lookup'!$D$18,D1521&lt;'Season Lookup'!$D$15),"Winter"))))</f>
        <v>Winter</v>
      </c>
      <c r="L1521" s="3" t="str">
        <f>VLOOKUP(F1521,'Season Lookup'!$A$1:$B$13,2,0)</f>
        <v>Winter</v>
      </c>
      <c r="M1521" t="s">
        <v>12</v>
      </c>
      <c r="N1521" t="s">
        <v>13</v>
      </c>
      <c r="O1521" t="s">
        <v>23</v>
      </c>
      <c r="P1521" t="str">
        <f t="shared" si="296"/>
        <v>Yes</v>
      </c>
      <c r="Q1521" t="str">
        <f t="shared" si="297"/>
        <v>No</v>
      </c>
      <c r="R1521" t="str">
        <f t="shared" si="298"/>
        <v>No</v>
      </c>
      <c r="S1521">
        <v>177</v>
      </c>
      <c r="T1521" t="s">
        <v>1145</v>
      </c>
      <c r="V1521" t="str">
        <f t="shared" si="299"/>
        <v>Non Intersection</v>
      </c>
      <c r="W1521" t="s">
        <v>2431</v>
      </c>
      <c r="X1521">
        <v>42.390703000000002</v>
      </c>
      <c r="Y1521">
        <v>-71.131505000000004</v>
      </c>
      <c r="Z1521" t="s">
        <v>2432</v>
      </c>
    </row>
    <row r="1522" spans="1:26">
      <c r="A1522">
        <v>25282</v>
      </c>
      <c r="B1522" s="1">
        <v>40543.75</v>
      </c>
      <c r="C1522" s="1">
        <f t="shared" si="288"/>
        <v>40179</v>
      </c>
      <c r="D1522" s="4">
        <f t="shared" si="289"/>
        <v>1</v>
      </c>
      <c r="E1522" s="3">
        <f t="shared" si="290"/>
        <v>2010</v>
      </c>
      <c r="F1522" s="3">
        <f t="shared" si="291"/>
        <v>12</v>
      </c>
      <c r="G1522" s="3">
        <f t="shared" si="292"/>
        <v>31</v>
      </c>
      <c r="H1522" s="3">
        <f t="shared" si="293"/>
        <v>18</v>
      </c>
      <c r="I1522" s="3">
        <f t="shared" si="294"/>
        <v>0</v>
      </c>
      <c r="J1522" s="3">
        <f t="shared" si="295"/>
        <v>6</v>
      </c>
      <c r="K1522" s="3" t="str">
        <f>IF(AND(D1522&gt;='Season Lookup'!$D$15,D1522&lt;'Season Lookup'!$D$16),"Spring",IF(AND(D1522&gt;='Season Lookup'!$D$16,D1522&lt;'Season Lookup'!$D$17),"Summer",IF(AND(D1522&gt;='Season Lookup'!$D$17,D1522&lt;'Season Lookup'!$D$18),"Fall",IF(OR(D1522&gt;='Season Lookup'!$D$18,D1522&lt;'Season Lookup'!$D$15),"Winter"))))</f>
        <v>Winter</v>
      </c>
      <c r="L1522" s="3" t="str">
        <f>VLOOKUP(F1522,'Season Lookup'!$A$1:$B$13,2,0)</f>
        <v>Winter</v>
      </c>
      <c r="M1522" t="s">
        <v>12</v>
      </c>
      <c r="N1522" t="s">
        <v>13</v>
      </c>
      <c r="O1522" t="s">
        <v>23</v>
      </c>
      <c r="P1522" t="str">
        <f t="shared" si="296"/>
        <v>Yes</v>
      </c>
      <c r="Q1522" t="str">
        <f t="shared" si="297"/>
        <v>No</v>
      </c>
      <c r="R1522" t="str">
        <f t="shared" si="298"/>
        <v>No</v>
      </c>
      <c r="S1522">
        <v>127</v>
      </c>
      <c r="T1522" t="s">
        <v>409</v>
      </c>
      <c r="V1522" t="str">
        <f t="shared" si="299"/>
        <v>Non Intersection</v>
      </c>
      <c r="W1522" t="s">
        <v>2433</v>
      </c>
      <c r="X1522">
        <v>42.380937000000003</v>
      </c>
      <c r="Y1522">
        <v>-71.134279000000006</v>
      </c>
      <c r="Z1522" t="s">
        <v>2434</v>
      </c>
    </row>
    <row r="1523" spans="1:26">
      <c r="A1523">
        <v>25288</v>
      </c>
      <c r="B1523" s="1">
        <v>40543.583333333336</v>
      </c>
      <c r="C1523" s="1">
        <f t="shared" si="288"/>
        <v>40179</v>
      </c>
      <c r="D1523" s="4">
        <f t="shared" si="289"/>
        <v>1</v>
      </c>
      <c r="E1523" s="3">
        <f t="shared" si="290"/>
        <v>2010</v>
      </c>
      <c r="F1523" s="3">
        <f t="shared" si="291"/>
        <v>12</v>
      </c>
      <c r="G1523" s="3">
        <f t="shared" si="292"/>
        <v>31</v>
      </c>
      <c r="H1523" s="3">
        <f t="shared" si="293"/>
        <v>14</v>
      </c>
      <c r="I1523" s="3">
        <f t="shared" si="294"/>
        <v>0</v>
      </c>
      <c r="J1523" s="3">
        <f t="shared" si="295"/>
        <v>6</v>
      </c>
      <c r="K1523" s="3" t="str">
        <f>IF(AND(D1523&gt;='Season Lookup'!$D$15,D1523&lt;'Season Lookup'!$D$16),"Spring",IF(AND(D1523&gt;='Season Lookup'!$D$16,D1523&lt;'Season Lookup'!$D$17),"Summer",IF(AND(D1523&gt;='Season Lookup'!$D$17,D1523&lt;'Season Lookup'!$D$18),"Fall",IF(OR(D1523&gt;='Season Lookup'!$D$18,D1523&lt;'Season Lookup'!$D$15),"Winter"))))</f>
        <v>Winter</v>
      </c>
      <c r="L1523" s="3" t="str">
        <f>VLOOKUP(F1523,'Season Lookup'!$A$1:$B$13,2,0)</f>
        <v>Winter</v>
      </c>
      <c r="M1523" t="s">
        <v>12</v>
      </c>
      <c r="N1523" t="s">
        <v>13</v>
      </c>
      <c r="O1523" t="s">
        <v>23</v>
      </c>
      <c r="P1523" t="str">
        <f t="shared" si="296"/>
        <v>Yes</v>
      </c>
      <c r="Q1523" t="str">
        <f t="shared" si="297"/>
        <v>No</v>
      </c>
      <c r="R1523" t="str">
        <f t="shared" si="298"/>
        <v>No</v>
      </c>
      <c r="S1523">
        <v>21</v>
      </c>
      <c r="T1523" t="s">
        <v>280</v>
      </c>
      <c r="V1523" t="str">
        <f t="shared" si="299"/>
        <v>Non Intersection</v>
      </c>
      <c r="W1523" t="s">
        <v>2435</v>
      </c>
      <c r="X1523">
        <v>42.394258000000001</v>
      </c>
      <c r="Y1523">
        <v>-71.135125000000002</v>
      </c>
      <c r="Z1523" t="s">
        <v>2436</v>
      </c>
    </row>
    <row r="1524" spans="1:26">
      <c r="A1524">
        <v>25810</v>
      </c>
      <c r="B1524" s="1">
        <v>40543.5</v>
      </c>
      <c r="C1524" s="1">
        <f t="shared" si="288"/>
        <v>40179</v>
      </c>
      <c r="D1524" s="4">
        <f t="shared" si="289"/>
        <v>1</v>
      </c>
      <c r="E1524" s="3">
        <f t="shared" si="290"/>
        <v>2010</v>
      </c>
      <c r="F1524" s="3">
        <f t="shared" si="291"/>
        <v>12</v>
      </c>
      <c r="G1524" s="3">
        <f t="shared" si="292"/>
        <v>31</v>
      </c>
      <c r="H1524" s="3">
        <f t="shared" si="293"/>
        <v>12</v>
      </c>
      <c r="I1524" s="3">
        <f t="shared" si="294"/>
        <v>0</v>
      </c>
      <c r="J1524" s="3">
        <f t="shared" si="295"/>
        <v>6</v>
      </c>
      <c r="K1524" s="3" t="str">
        <f>IF(AND(D1524&gt;='Season Lookup'!$D$15,D1524&lt;'Season Lookup'!$D$16),"Spring",IF(AND(D1524&gt;='Season Lookup'!$D$16,D1524&lt;'Season Lookup'!$D$17),"Summer",IF(AND(D1524&gt;='Season Lookup'!$D$17,D1524&lt;'Season Lookup'!$D$18),"Fall",IF(OR(D1524&gt;='Season Lookup'!$D$18,D1524&lt;'Season Lookup'!$D$15),"Winter"))))</f>
        <v>Winter</v>
      </c>
      <c r="L1524" s="3" t="str">
        <f>VLOOKUP(F1524,'Season Lookup'!$A$1:$B$13,2,0)</f>
        <v>Winter</v>
      </c>
      <c r="N1524" t="s">
        <v>13</v>
      </c>
      <c r="O1524" t="s">
        <v>23</v>
      </c>
      <c r="P1524" t="str">
        <f t="shared" si="296"/>
        <v>Yes</v>
      </c>
      <c r="Q1524" t="str">
        <f t="shared" si="297"/>
        <v>No</v>
      </c>
      <c r="R1524" t="str">
        <f t="shared" si="298"/>
        <v>No</v>
      </c>
      <c r="S1524">
        <v>80</v>
      </c>
      <c r="T1524" t="s">
        <v>2437</v>
      </c>
      <c r="V1524" t="str">
        <f t="shared" si="299"/>
        <v>Non Intersection</v>
      </c>
      <c r="W1524" t="s">
        <v>2438</v>
      </c>
      <c r="X1524">
        <v>42.371369000000001</v>
      </c>
      <c r="Y1524">
        <v>-71.13552</v>
      </c>
      <c r="Z1524" t="s">
        <v>2439</v>
      </c>
    </row>
    <row r="1525" spans="1:26">
      <c r="A1525">
        <v>25269</v>
      </c>
      <c r="B1525" s="1">
        <v>40544.208333333336</v>
      </c>
      <c r="C1525" s="1">
        <f t="shared" si="288"/>
        <v>40544</v>
      </c>
      <c r="D1525" s="4">
        <f t="shared" si="289"/>
        <v>0</v>
      </c>
      <c r="E1525" s="3">
        <f t="shared" si="290"/>
        <v>2011</v>
      </c>
      <c r="F1525" s="3">
        <f t="shared" si="291"/>
        <v>1</v>
      </c>
      <c r="G1525" s="3">
        <f t="shared" si="292"/>
        <v>1</v>
      </c>
      <c r="H1525" s="3">
        <f t="shared" si="293"/>
        <v>5</v>
      </c>
      <c r="I1525" s="3">
        <f t="shared" si="294"/>
        <v>0</v>
      </c>
      <c r="J1525" s="3">
        <f t="shared" si="295"/>
        <v>7</v>
      </c>
      <c r="K1525" s="3" t="str">
        <f>IF(AND(D1525&gt;='Season Lookup'!$D$15,D1525&lt;'Season Lookup'!$D$16),"Spring",IF(AND(D1525&gt;='Season Lookup'!$D$16,D1525&lt;'Season Lookup'!$D$17),"Summer",IF(AND(D1525&gt;='Season Lookup'!$D$17,D1525&lt;'Season Lookup'!$D$18),"Fall",IF(OR(D1525&gt;='Season Lookup'!$D$18,D1525&lt;'Season Lookup'!$D$15),"Winter"))))</f>
        <v>Winter</v>
      </c>
      <c r="L1525" s="3" t="str">
        <f>VLOOKUP(F1525,'Season Lookup'!$A$1:$B$13,2,0)</f>
        <v>Winter</v>
      </c>
      <c r="M1525" t="s">
        <v>31</v>
      </c>
      <c r="N1525" t="s">
        <v>13</v>
      </c>
      <c r="O1525" t="s">
        <v>13</v>
      </c>
      <c r="P1525" t="str">
        <f t="shared" si="296"/>
        <v>Yes</v>
      </c>
      <c r="Q1525" t="str">
        <f t="shared" si="297"/>
        <v>No</v>
      </c>
      <c r="R1525" t="str">
        <f t="shared" si="298"/>
        <v>No</v>
      </c>
      <c r="S1525">
        <v>158</v>
      </c>
      <c r="T1525" t="s">
        <v>74</v>
      </c>
      <c r="V1525" t="str">
        <f t="shared" si="299"/>
        <v>Non Intersection</v>
      </c>
      <c r="W1525" t="s">
        <v>2440</v>
      </c>
      <c r="X1525">
        <v>42.371572999999998</v>
      </c>
      <c r="Y1525">
        <v>-71.098412999999994</v>
      </c>
      <c r="Z1525" t="s">
        <v>2441</v>
      </c>
    </row>
    <row r="1526" spans="1:26">
      <c r="A1526">
        <v>25271</v>
      </c>
      <c r="B1526" s="1">
        <v>40544.458333333336</v>
      </c>
      <c r="C1526" s="1">
        <f t="shared" si="288"/>
        <v>40544</v>
      </c>
      <c r="D1526" s="4">
        <f t="shared" si="289"/>
        <v>0</v>
      </c>
      <c r="E1526" s="3">
        <f t="shared" si="290"/>
        <v>2011</v>
      </c>
      <c r="F1526" s="3">
        <f t="shared" si="291"/>
        <v>1</v>
      </c>
      <c r="G1526" s="3">
        <f t="shared" si="292"/>
        <v>1</v>
      </c>
      <c r="H1526" s="3">
        <f t="shared" si="293"/>
        <v>11</v>
      </c>
      <c r="I1526" s="3">
        <f t="shared" si="294"/>
        <v>0</v>
      </c>
      <c r="J1526" s="3">
        <f t="shared" si="295"/>
        <v>7</v>
      </c>
      <c r="K1526" s="3" t="str">
        <f>IF(AND(D1526&gt;='Season Lookup'!$D$15,D1526&lt;'Season Lookup'!$D$16),"Spring",IF(AND(D1526&gt;='Season Lookup'!$D$16,D1526&lt;'Season Lookup'!$D$17),"Summer",IF(AND(D1526&gt;='Season Lookup'!$D$17,D1526&lt;'Season Lookup'!$D$18),"Fall",IF(OR(D1526&gt;='Season Lookup'!$D$18,D1526&lt;'Season Lookup'!$D$15),"Winter"))))</f>
        <v>Winter</v>
      </c>
      <c r="L1526" s="3" t="str">
        <f>VLOOKUP(F1526,'Season Lookup'!$A$1:$B$13,2,0)</f>
        <v>Winter</v>
      </c>
      <c r="M1526" t="s">
        <v>31</v>
      </c>
      <c r="N1526" t="s">
        <v>13</v>
      </c>
      <c r="O1526" t="s">
        <v>23</v>
      </c>
      <c r="P1526" t="str">
        <f t="shared" si="296"/>
        <v>Yes</v>
      </c>
      <c r="Q1526" t="str">
        <f t="shared" si="297"/>
        <v>No</v>
      </c>
      <c r="R1526" t="str">
        <f t="shared" si="298"/>
        <v>No</v>
      </c>
      <c r="S1526">
        <v>350</v>
      </c>
      <c r="T1526" t="s">
        <v>32</v>
      </c>
      <c r="V1526" t="str">
        <f t="shared" si="299"/>
        <v>Non Intersection</v>
      </c>
      <c r="W1526" t="s">
        <v>33</v>
      </c>
      <c r="X1526">
        <v>42.362388000000003</v>
      </c>
      <c r="Y1526">
        <v>-71.087276000000003</v>
      </c>
      <c r="Z1526" t="s">
        <v>34</v>
      </c>
    </row>
    <row r="1527" spans="1:26">
      <c r="A1527">
        <v>25272</v>
      </c>
      <c r="B1527" s="1">
        <v>40544.791655092595</v>
      </c>
      <c r="C1527" s="1">
        <f t="shared" si="288"/>
        <v>40544</v>
      </c>
      <c r="D1527" s="4">
        <f t="shared" si="289"/>
        <v>0</v>
      </c>
      <c r="E1527" s="3">
        <f t="shared" si="290"/>
        <v>2011</v>
      </c>
      <c r="F1527" s="3">
        <f t="shared" si="291"/>
        <v>1</v>
      </c>
      <c r="G1527" s="3">
        <f t="shared" si="292"/>
        <v>1</v>
      </c>
      <c r="H1527" s="3">
        <f t="shared" si="293"/>
        <v>18</v>
      </c>
      <c r="I1527" s="3">
        <f t="shared" si="294"/>
        <v>59</v>
      </c>
      <c r="J1527" s="3">
        <f t="shared" si="295"/>
        <v>7</v>
      </c>
      <c r="K1527" s="3" t="str">
        <f>IF(AND(D1527&gt;='Season Lookup'!$D$15,D1527&lt;'Season Lookup'!$D$16),"Spring",IF(AND(D1527&gt;='Season Lookup'!$D$16,D1527&lt;'Season Lookup'!$D$17),"Summer",IF(AND(D1527&gt;='Season Lookup'!$D$17,D1527&lt;'Season Lookup'!$D$18),"Fall",IF(OR(D1527&gt;='Season Lookup'!$D$18,D1527&lt;'Season Lookup'!$D$15),"Winter"))))</f>
        <v>Winter</v>
      </c>
      <c r="L1527" s="3" t="str">
        <f>VLOOKUP(F1527,'Season Lookup'!$A$1:$B$13,2,0)</f>
        <v>Winter</v>
      </c>
      <c r="M1527" t="s">
        <v>48</v>
      </c>
      <c r="N1527" t="s">
        <v>13</v>
      </c>
      <c r="O1527" t="s">
        <v>23</v>
      </c>
      <c r="P1527" t="str">
        <f t="shared" si="296"/>
        <v>Yes</v>
      </c>
      <c r="Q1527" t="str">
        <f t="shared" si="297"/>
        <v>No</v>
      </c>
      <c r="R1527" t="str">
        <f t="shared" si="298"/>
        <v>No</v>
      </c>
      <c r="T1527" t="s">
        <v>199</v>
      </c>
      <c r="V1527" t="str">
        <f t="shared" si="299"/>
        <v>Intersection</v>
      </c>
      <c r="W1527" t="s">
        <v>1010</v>
      </c>
      <c r="X1527">
        <v>0</v>
      </c>
      <c r="Y1527">
        <v>0</v>
      </c>
      <c r="Z1527" t="s">
        <v>81</v>
      </c>
    </row>
    <row r="1528" spans="1:26">
      <c r="A1528">
        <v>25283</v>
      </c>
      <c r="B1528" s="1">
        <v>40544.100694444445</v>
      </c>
      <c r="C1528" s="1">
        <f t="shared" si="288"/>
        <v>40544</v>
      </c>
      <c r="D1528" s="4">
        <f t="shared" si="289"/>
        <v>0</v>
      </c>
      <c r="E1528" s="3">
        <f t="shared" si="290"/>
        <v>2011</v>
      </c>
      <c r="F1528" s="3">
        <f t="shared" si="291"/>
        <v>1</v>
      </c>
      <c r="G1528" s="3">
        <f t="shared" si="292"/>
        <v>1</v>
      </c>
      <c r="H1528" s="3">
        <f t="shared" si="293"/>
        <v>2</v>
      </c>
      <c r="I1528" s="3">
        <f t="shared" si="294"/>
        <v>25</v>
      </c>
      <c r="J1528" s="3">
        <f t="shared" si="295"/>
        <v>7</v>
      </c>
      <c r="K1528" s="3" t="str">
        <f>IF(AND(D1528&gt;='Season Lookup'!$D$15,D1528&lt;'Season Lookup'!$D$16),"Spring",IF(AND(D1528&gt;='Season Lookup'!$D$16,D1528&lt;'Season Lookup'!$D$17),"Summer",IF(AND(D1528&gt;='Season Lookup'!$D$17,D1528&lt;'Season Lookup'!$D$18),"Fall",IF(OR(D1528&gt;='Season Lookup'!$D$18,D1528&lt;'Season Lookup'!$D$15),"Winter"))))</f>
        <v>Winter</v>
      </c>
      <c r="L1528" s="3" t="str">
        <f>VLOOKUP(F1528,'Season Lookup'!$A$1:$B$13,2,0)</f>
        <v>Winter</v>
      </c>
      <c r="M1528" t="s">
        <v>31</v>
      </c>
      <c r="N1528" t="s">
        <v>18</v>
      </c>
      <c r="O1528" t="s">
        <v>13</v>
      </c>
      <c r="P1528" t="str">
        <f t="shared" si="296"/>
        <v>Yes</v>
      </c>
      <c r="Q1528" t="str">
        <f t="shared" si="297"/>
        <v>No</v>
      </c>
      <c r="R1528" t="str">
        <f t="shared" si="298"/>
        <v>No</v>
      </c>
      <c r="T1528" t="s">
        <v>14</v>
      </c>
      <c r="U1528" t="s">
        <v>354</v>
      </c>
      <c r="V1528" t="str">
        <f t="shared" si="299"/>
        <v>Intersection</v>
      </c>
      <c r="W1528" t="s">
        <v>1234</v>
      </c>
      <c r="X1528">
        <v>42.384872000000001</v>
      </c>
      <c r="Y1528">
        <v>-71.119394</v>
      </c>
      <c r="Z1528" t="s">
        <v>1235</v>
      </c>
    </row>
    <row r="1529" spans="1:26">
      <c r="A1529">
        <v>25284</v>
      </c>
      <c r="B1529" s="1">
        <v>40544.57984953704</v>
      </c>
      <c r="C1529" s="1">
        <f t="shared" si="288"/>
        <v>40544</v>
      </c>
      <c r="D1529" s="4">
        <f t="shared" si="289"/>
        <v>0</v>
      </c>
      <c r="E1529" s="3">
        <f t="shared" si="290"/>
        <v>2011</v>
      </c>
      <c r="F1529" s="3">
        <f t="shared" si="291"/>
        <v>1</v>
      </c>
      <c r="G1529" s="3">
        <f t="shared" si="292"/>
        <v>1</v>
      </c>
      <c r="H1529" s="3">
        <f t="shared" si="293"/>
        <v>13</v>
      </c>
      <c r="I1529" s="3">
        <f t="shared" si="294"/>
        <v>54</v>
      </c>
      <c r="J1529" s="3">
        <f t="shared" si="295"/>
        <v>7</v>
      </c>
      <c r="K1529" s="3" t="str">
        <f>IF(AND(D1529&gt;='Season Lookup'!$D$15,D1529&lt;'Season Lookup'!$D$16),"Spring",IF(AND(D1529&gt;='Season Lookup'!$D$16,D1529&lt;'Season Lookup'!$D$17),"Summer",IF(AND(D1529&gt;='Season Lookup'!$D$17,D1529&lt;'Season Lookup'!$D$18),"Fall",IF(OR(D1529&gt;='Season Lookup'!$D$18,D1529&lt;'Season Lookup'!$D$15),"Winter"))))</f>
        <v>Winter</v>
      </c>
      <c r="L1529" s="3" t="str">
        <f>VLOOKUP(F1529,'Season Lookup'!$A$1:$B$13,2,0)</f>
        <v>Winter</v>
      </c>
      <c r="M1529" t="s">
        <v>31</v>
      </c>
      <c r="N1529" t="s">
        <v>13</v>
      </c>
      <c r="O1529" t="s">
        <v>23</v>
      </c>
      <c r="P1529" t="str">
        <f t="shared" si="296"/>
        <v>Yes</v>
      </c>
      <c r="Q1529" t="str">
        <f t="shared" si="297"/>
        <v>No</v>
      </c>
      <c r="R1529" t="str">
        <f t="shared" si="298"/>
        <v>No</v>
      </c>
      <c r="T1529" t="s">
        <v>75</v>
      </c>
      <c r="U1529" t="s">
        <v>1903</v>
      </c>
      <c r="V1529" t="str">
        <f t="shared" si="299"/>
        <v>Intersection</v>
      </c>
      <c r="W1529" t="s">
        <v>1904</v>
      </c>
      <c r="X1529">
        <v>42.371664000000003</v>
      </c>
      <c r="Y1529">
        <v>-71.096164000000002</v>
      </c>
      <c r="Z1529" t="s">
        <v>1905</v>
      </c>
    </row>
    <row r="1530" spans="1:26">
      <c r="A1530">
        <v>25401</v>
      </c>
      <c r="B1530" s="1">
        <v>40544.535405092596</v>
      </c>
      <c r="C1530" s="1">
        <f t="shared" si="288"/>
        <v>40544</v>
      </c>
      <c r="D1530" s="4">
        <f t="shared" si="289"/>
        <v>0</v>
      </c>
      <c r="E1530" s="3">
        <f t="shared" si="290"/>
        <v>2011</v>
      </c>
      <c r="F1530" s="3">
        <f t="shared" si="291"/>
        <v>1</v>
      </c>
      <c r="G1530" s="3">
        <f t="shared" si="292"/>
        <v>1</v>
      </c>
      <c r="H1530" s="3">
        <f t="shared" si="293"/>
        <v>12</v>
      </c>
      <c r="I1530" s="3">
        <f t="shared" si="294"/>
        <v>50</v>
      </c>
      <c r="J1530" s="3">
        <f t="shared" si="295"/>
        <v>7</v>
      </c>
      <c r="K1530" s="3" t="str">
        <f>IF(AND(D1530&gt;='Season Lookup'!$D$15,D1530&lt;'Season Lookup'!$D$16),"Spring",IF(AND(D1530&gt;='Season Lookup'!$D$16,D1530&lt;'Season Lookup'!$D$17),"Summer",IF(AND(D1530&gt;='Season Lookup'!$D$17,D1530&lt;'Season Lookup'!$D$18),"Fall",IF(OR(D1530&gt;='Season Lookup'!$D$18,D1530&lt;'Season Lookup'!$D$15),"Winter"))))</f>
        <v>Winter</v>
      </c>
      <c r="L1530" s="3" t="str">
        <f>VLOOKUP(F1530,'Season Lookup'!$A$1:$B$13,2,0)</f>
        <v>Winter</v>
      </c>
      <c r="M1530" t="s">
        <v>73</v>
      </c>
      <c r="N1530" t="s">
        <v>329</v>
      </c>
      <c r="O1530" t="s">
        <v>23</v>
      </c>
      <c r="P1530" t="str">
        <f t="shared" si="296"/>
        <v>No</v>
      </c>
      <c r="Q1530" t="str">
        <f t="shared" si="297"/>
        <v>No</v>
      </c>
      <c r="R1530" t="str">
        <f t="shared" si="298"/>
        <v>No</v>
      </c>
      <c r="T1530" t="s">
        <v>1438</v>
      </c>
      <c r="V1530" t="str">
        <f t="shared" si="299"/>
        <v>Intersection</v>
      </c>
      <c r="W1530" t="s">
        <v>2442</v>
      </c>
      <c r="X1530">
        <v>0</v>
      </c>
      <c r="Y1530">
        <v>0</v>
      </c>
      <c r="Z1530" t="s">
        <v>81</v>
      </c>
    </row>
    <row r="1531" spans="1:26">
      <c r="A1531">
        <v>25472</v>
      </c>
      <c r="B1531" s="1">
        <v>40544.542349537034</v>
      </c>
      <c r="C1531" s="1">
        <f t="shared" si="288"/>
        <v>40544</v>
      </c>
      <c r="D1531" s="4">
        <f t="shared" si="289"/>
        <v>0</v>
      </c>
      <c r="E1531" s="3">
        <f t="shared" si="290"/>
        <v>2011</v>
      </c>
      <c r="F1531" s="3">
        <f t="shared" si="291"/>
        <v>1</v>
      </c>
      <c r="G1531" s="3">
        <f t="shared" si="292"/>
        <v>1</v>
      </c>
      <c r="H1531" s="3">
        <f t="shared" si="293"/>
        <v>13</v>
      </c>
      <c r="I1531" s="3">
        <f t="shared" si="294"/>
        <v>0</v>
      </c>
      <c r="J1531" s="3">
        <f t="shared" si="295"/>
        <v>7</v>
      </c>
      <c r="K1531" s="3" t="str">
        <f>IF(AND(D1531&gt;='Season Lookup'!$D$15,D1531&lt;'Season Lookup'!$D$16),"Spring",IF(AND(D1531&gt;='Season Lookup'!$D$16,D1531&lt;'Season Lookup'!$D$17),"Summer",IF(AND(D1531&gt;='Season Lookup'!$D$17,D1531&lt;'Season Lookup'!$D$18),"Fall",IF(OR(D1531&gt;='Season Lookup'!$D$18,D1531&lt;'Season Lookup'!$D$15),"Winter"))))</f>
        <v>Winter</v>
      </c>
      <c r="L1531" s="3" t="str">
        <f>VLOOKUP(F1531,'Season Lookup'!$A$1:$B$13,2,0)</f>
        <v>Winter</v>
      </c>
      <c r="M1531" t="s">
        <v>78</v>
      </c>
      <c r="N1531" t="s">
        <v>13</v>
      </c>
      <c r="O1531" t="s">
        <v>23</v>
      </c>
      <c r="P1531" t="str">
        <f t="shared" si="296"/>
        <v>Yes</v>
      </c>
      <c r="Q1531" t="str">
        <f t="shared" si="297"/>
        <v>No</v>
      </c>
      <c r="R1531" t="str">
        <f t="shared" si="298"/>
        <v>No</v>
      </c>
      <c r="T1531" t="s">
        <v>27</v>
      </c>
      <c r="U1531" t="s">
        <v>2443</v>
      </c>
      <c r="V1531" t="str">
        <f t="shared" si="299"/>
        <v>Intersection</v>
      </c>
      <c r="W1531" t="s">
        <v>2444</v>
      </c>
      <c r="X1531">
        <v>42.364618</v>
      </c>
      <c r="Y1531">
        <v>-71.112317000000004</v>
      </c>
      <c r="Z1531" t="s">
        <v>2445</v>
      </c>
    </row>
    <row r="1532" spans="1:26">
      <c r="A1532">
        <v>25623</v>
      </c>
      <c r="B1532" s="1">
        <v>40545.878460648149</v>
      </c>
      <c r="C1532" s="1">
        <f t="shared" ref="C1532:C1592" si="300">EOMONTH(B1532,MONTH(B1532)*-1)+1</f>
        <v>40544</v>
      </c>
      <c r="D1532" s="4">
        <f t="shared" ref="D1532:D1592" si="301">YEARFRAC(C1532,B1532)</f>
        <v>2.7777777777777779E-3</v>
      </c>
      <c r="E1532" s="3">
        <f t="shared" ref="E1532:E1592" si="302">YEAR(B1532)</f>
        <v>2011</v>
      </c>
      <c r="F1532" s="3">
        <f t="shared" ref="F1532:F1592" si="303">MONTH(B1532)</f>
        <v>1</v>
      </c>
      <c r="G1532" s="3">
        <f t="shared" ref="G1532:G1592" si="304">DAY(B1532)</f>
        <v>2</v>
      </c>
      <c r="H1532" s="3">
        <f t="shared" ref="H1532:H1592" si="305">HOUR(B1532)</f>
        <v>21</v>
      </c>
      <c r="I1532" s="3">
        <f t="shared" ref="I1532:I1592" si="306">MINUTE(B1532)</f>
        <v>4</v>
      </c>
      <c r="J1532" s="3">
        <f t="shared" ref="J1532:J1592" si="307">WEEKDAY(B1532,1)</f>
        <v>1</v>
      </c>
      <c r="K1532" s="3" t="str">
        <f>IF(AND(D1532&gt;='Season Lookup'!$D$15,D1532&lt;'Season Lookup'!$D$16),"Spring",IF(AND(D1532&gt;='Season Lookup'!$D$16,D1532&lt;'Season Lookup'!$D$17),"Summer",IF(AND(D1532&gt;='Season Lookup'!$D$17,D1532&lt;'Season Lookup'!$D$18),"Fall",IF(OR(D1532&gt;='Season Lookup'!$D$18,D1532&lt;'Season Lookup'!$D$15),"Winter"))))</f>
        <v>Winter</v>
      </c>
      <c r="L1532" s="3" t="str">
        <f>VLOOKUP(F1532,'Season Lookup'!$A$1:$B$13,2,0)</f>
        <v>Winter</v>
      </c>
      <c r="M1532" t="s">
        <v>31</v>
      </c>
      <c r="N1532" t="s">
        <v>13</v>
      </c>
      <c r="O1532" t="s">
        <v>152</v>
      </c>
      <c r="P1532" t="str">
        <f t="shared" ref="P1532:P1592" si="308">IF(OR(N1532="Auto",O1532="Auto"),"Yes",IF(OR(N1532="Taxi",O1532="Taxi"),"Yes",IF(OR(N1532="Truck",O1532="Truck"),"Yes",IF(OR(N1532="Van",O1532="Van"),"Yes","No"))))</f>
        <v>Yes</v>
      </c>
      <c r="Q1532" t="str">
        <f t="shared" ref="Q1532:Q1592" si="309">IF(OR(N1532="Bicycle",O1532="Bicycle"),"Yes","No")</f>
        <v>No</v>
      </c>
      <c r="R1532" t="str">
        <f t="shared" ref="R1532:R1592" si="310">IF(OR(N1532="Pedestrian",O1532="Pedestrian"),"Yes","No")</f>
        <v>Yes</v>
      </c>
      <c r="T1532" t="s">
        <v>14</v>
      </c>
      <c r="U1532" t="s">
        <v>745</v>
      </c>
      <c r="V1532" t="str">
        <f t="shared" ref="V1532:V1592" si="311">IF(ISBLANK(S1532),"Intersection","Non Intersection")</f>
        <v>Intersection</v>
      </c>
      <c r="W1532" t="s">
        <v>873</v>
      </c>
      <c r="X1532">
        <v>42.364424</v>
      </c>
      <c r="Y1532">
        <v>-71.102082999999993</v>
      </c>
      <c r="Z1532" t="s">
        <v>874</v>
      </c>
    </row>
    <row r="1533" spans="1:26">
      <c r="A1533">
        <v>25268</v>
      </c>
      <c r="B1533" s="1">
        <v>40545.041655092595</v>
      </c>
      <c r="C1533" s="1">
        <f t="shared" si="300"/>
        <v>40544</v>
      </c>
      <c r="D1533" s="4">
        <f t="shared" si="301"/>
        <v>2.7777777777777779E-3</v>
      </c>
      <c r="E1533" s="3">
        <f t="shared" si="302"/>
        <v>2011</v>
      </c>
      <c r="F1533" s="3">
        <f t="shared" si="303"/>
        <v>1</v>
      </c>
      <c r="G1533" s="3">
        <f t="shared" si="304"/>
        <v>2</v>
      </c>
      <c r="H1533" s="3">
        <f t="shared" si="305"/>
        <v>0</v>
      </c>
      <c r="I1533" s="3">
        <f t="shared" si="306"/>
        <v>59</v>
      </c>
      <c r="J1533" s="3">
        <f t="shared" si="307"/>
        <v>1</v>
      </c>
      <c r="K1533" s="3" t="str">
        <f>IF(AND(D1533&gt;='Season Lookup'!$D$15,D1533&lt;'Season Lookup'!$D$16),"Spring",IF(AND(D1533&gt;='Season Lookup'!$D$16,D1533&lt;'Season Lookup'!$D$17),"Summer",IF(AND(D1533&gt;='Season Lookup'!$D$17,D1533&lt;'Season Lookup'!$D$18),"Fall",IF(OR(D1533&gt;='Season Lookup'!$D$18,D1533&lt;'Season Lookup'!$D$15),"Winter"))))</f>
        <v>Winter</v>
      </c>
      <c r="L1533" s="3" t="str">
        <f>VLOOKUP(F1533,'Season Lookup'!$A$1:$B$13,2,0)</f>
        <v>Winter</v>
      </c>
      <c r="M1533" t="s">
        <v>48</v>
      </c>
      <c r="N1533" t="s">
        <v>13</v>
      </c>
      <c r="O1533" t="s">
        <v>23</v>
      </c>
      <c r="P1533" t="str">
        <f t="shared" si="308"/>
        <v>Yes</v>
      </c>
      <c r="Q1533" t="str">
        <f t="shared" si="309"/>
        <v>No</v>
      </c>
      <c r="R1533" t="str">
        <f t="shared" si="310"/>
        <v>No</v>
      </c>
      <c r="S1533">
        <v>28</v>
      </c>
      <c r="T1533" t="s">
        <v>754</v>
      </c>
      <c r="V1533" t="str">
        <f t="shared" si="311"/>
        <v>Non Intersection</v>
      </c>
      <c r="W1533" t="s">
        <v>2446</v>
      </c>
      <c r="X1533">
        <v>42.399991</v>
      </c>
      <c r="Y1533">
        <v>-71.131787000000003</v>
      </c>
      <c r="Z1533" t="s">
        <v>2447</v>
      </c>
    </row>
    <row r="1534" spans="1:26">
      <c r="A1534">
        <v>25273</v>
      </c>
      <c r="B1534" s="1">
        <v>40545.148599537039</v>
      </c>
      <c r="C1534" s="1">
        <f t="shared" si="300"/>
        <v>40544</v>
      </c>
      <c r="D1534" s="4">
        <f t="shared" si="301"/>
        <v>2.7777777777777779E-3</v>
      </c>
      <c r="E1534" s="3">
        <f t="shared" si="302"/>
        <v>2011</v>
      </c>
      <c r="F1534" s="3">
        <f t="shared" si="303"/>
        <v>1</v>
      </c>
      <c r="G1534" s="3">
        <f t="shared" si="304"/>
        <v>2</v>
      </c>
      <c r="H1534" s="3">
        <f t="shared" si="305"/>
        <v>3</v>
      </c>
      <c r="I1534" s="3">
        <f t="shared" si="306"/>
        <v>33</v>
      </c>
      <c r="J1534" s="3">
        <f t="shared" si="307"/>
        <v>1</v>
      </c>
      <c r="K1534" s="3" t="str">
        <f>IF(AND(D1534&gt;='Season Lookup'!$D$15,D1534&lt;'Season Lookup'!$D$16),"Spring",IF(AND(D1534&gt;='Season Lookup'!$D$16,D1534&lt;'Season Lookup'!$D$17),"Summer",IF(AND(D1534&gt;='Season Lookup'!$D$17,D1534&lt;'Season Lookup'!$D$18),"Fall",IF(OR(D1534&gt;='Season Lookup'!$D$18,D1534&lt;'Season Lookup'!$D$15),"Winter"))))</f>
        <v>Winter</v>
      </c>
      <c r="L1534" s="3" t="str">
        <f>VLOOKUP(F1534,'Season Lookup'!$A$1:$B$13,2,0)</f>
        <v>Winter</v>
      </c>
      <c r="M1534" t="s">
        <v>56</v>
      </c>
      <c r="N1534" t="s">
        <v>13</v>
      </c>
      <c r="O1534" t="s">
        <v>36</v>
      </c>
      <c r="P1534" t="str">
        <f t="shared" si="308"/>
        <v>Yes</v>
      </c>
      <c r="Q1534" t="str">
        <f t="shared" si="309"/>
        <v>No</v>
      </c>
      <c r="R1534" t="str">
        <f t="shared" si="310"/>
        <v>No</v>
      </c>
      <c r="T1534" t="s">
        <v>958</v>
      </c>
      <c r="U1534" t="s">
        <v>119</v>
      </c>
      <c r="V1534" t="str">
        <f t="shared" si="311"/>
        <v>Intersection</v>
      </c>
      <c r="W1534" t="s">
        <v>2448</v>
      </c>
      <c r="X1534">
        <v>42.358977000000003</v>
      </c>
      <c r="Y1534">
        <v>-71.100133999999997</v>
      </c>
      <c r="Z1534" t="s">
        <v>960</v>
      </c>
    </row>
    <row r="1535" spans="1:26">
      <c r="A1535">
        <v>25274</v>
      </c>
      <c r="B1535" s="1">
        <v>40545.701388888891</v>
      </c>
      <c r="C1535" s="1">
        <f t="shared" si="300"/>
        <v>40544</v>
      </c>
      <c r="D1535" s="4">
        <f t="shared" si="301"/>
        <v>2.7777777777777779E-3</v>
      </c>
      <c r="E1535" s="3">
        <f t="shared" si="302"/>
        <v>2011</v>
      </c>
      <c r="F1535" s="3">
        <f t="shared" si="303"/>
        <v>1</v>
      </c>
      <c r="G1535" s="3">
        <f t="shared" si="304"/>
        <v>2</v>
      </c>
      <c r="H1535" s="3">
        <f t="shared" si="305"/>
        <v>16</v>
      </c>
      <c r="I1535" s="3">
        <f t="shared" si="306"/>
        <v>50</v>
      </c>
      <c r="J1535" s="3">
        <f t="shared" si="307"/>
        <v>1</v>
      </c>
      <c r="K1535" s="3" t="str">
        <f>IF(AND(D1535&gt;='Season Lookup'!$D$15,D1535&lt;'Season Lookup'!$D$16),"Spring",IF(AND(D1535&gt;='Season Lookup'!$D$16,D1535&lt;'Season Lookup'!$D$17),"Summer",IF(AND(D1535&gt;='Season Lookup'!$D$17,D1535&lt;'Season Lookup'!$D$18),"Fall",IF(OR(D1535&gt;='Season Lookup'!$D$18,D1535&lt;'Season Lookup'!$D$15),"Winter"))))</f>
        <v>Winter</v>
      </c>
      <c r="L1535" s="3" t="str">
        <f>VLOOKUP(F1535,'Season Lookup'!$A$1:$B$13,2,0)</f>
        <v>Winter</v>
      </c>
      <c r="M1535" t="s">
        <v>48</v>
      </c>
      <c r="N1535" t="s">
        <v>13</v>
      </c>
      <c r="O1535" t="s">
        <v>132</v>
      </c>
      <c r="P1535" t="str">
        <f t="shared" si="308"/>
        <v>Yes</v>
      </c>
      <c r="Q1535" t="str">
        <f t="shared" si="309"/>
        <v>Yes</v>
      </c>
      <c r="R1535" t="str">
        <f t="shared" si="310"/>
        <v>No</v>
      </c>
      <c r="T1535" t="s">
        <v>203</v>
      </c>
      <c r="U1535" t="s">
        <v>178</v>
      </c>
      <c r="V1535" t="str">
        <f t="shared" si="311"/>
        <v>Intersection</v>
      </c>
      <c r="W1535" t="s">
        <v>2449</v>
      </c>
      <c r="X1535">
        <v>42.358840000000001</v>
      </c>
      <c r="Y1535">
        <v>-71.115589</v>
      </c>
      <c r="Z1535" t="s">
        <v>2450</v>
      </c>
    </row>
    <row r="1536" spans="1:26">
      <c r="A1536">
        <v>25295</v>
      </c>
      <c r="B1536" s="1">
        <v>40545.993043981478</v>
      </c>
      <c r="C1536" s="1">
        <f t="shared" si="300"/>
        <v>40544</v>
      </c>
      <c r="D1536" s="4">
        <f t="shared" si="301"/>
        <v>2.7777777777777779E-3</v>
      </c>
      <c r="E1536" s="3">
        <f t="shared" si="302"/>
        <v>2011</v>
      </c>
      <c r="F1536" s="3">
        <f t="shared" si="303"/>
        <v>1</v>
      </c>
      <c r="G1536" s="3">
        <f t="shared" si="304"/>
        <v>2</v>
      </c>
      <c r="H1536" s="3">
        <f t="shared" si="305"/>
        <v>23</v>
      </c>
      <c r="I1536" s="3">
        <f t="shared" si="306"/>
        <v>49</v>
      </c>
      <c r="J1536" s="3">
        <f t="shared" si="307"/>
        <v>1</v>
      </c>
      <c r="K1536" s="3" t="str">
        <f>IF(AND(D1536&gt;='Season Lookup'!$D$15,D1536&lt;'Season Lookup'!$D$16),"Spring",IF(AND(D1536&gt;='Season Lookup'!$D$16,D1536&lt;'Season Lookup'!$D$17),"Summer",IF(AND(D1536&gt;='Season Lookup'!$D$17,D1536&lt;'Season Lookup'!$D$18),"Fall",IF(OR(D1536&gt;='Season Lookup'!$D$18,D1536&lt;'Season Lookup'!$D$15),"Winter"))))</f>
        <v>Winter</v>
      </c>
      <c r="L1536" s="3" t="str">
        <f>VLOOKUP(F1536,'Season Lookup'!$A$1:$B$13,2,0)</f>
        <v>Winter</v>
      </c>
      <c r="M1536" t="s">
        <v>48</v>
      </c>
      <c r="N1536" t="s">
        <v>13</v>
      </c>
      <c r="O1536" t="s">
        <v>36</v>
      </c>
      <c r="P1536" t="str">
        <f t="shared" si="308"/>
        <v>Yes</v>
      </c>
      <c r="Q1536" t="str">
        <f t="shared" si="309"/>
        <v>No</v>
      </c>
      <c r="R1536" t="str">
        <f t="shared" si="310"/>
        <v>No</v>
      </c>
      <c r="S1536">
        <v>1401</v>
      </c>
      <c r="T1536" t="s">
        <v>14</v>
      </c>
      <c r="U1536" t="s">
        <v>1438</v>
      </c>
      <c r="V1536" t="str">
        <f t="shared" si="311"/>
        <v>Non Intersection</v>
      </c>
      <c r="W1536" t="s">
        <v>2451</v>
      </c>
      <c r="X1536">
        <v>42.369202000000001</v>
      </c>
      <c r="Y1536">
        <v>-71.110688999999994</v>
      </c>
      <c r="Z1536" t="s">
        <v>633</v>
      </c>
    </row>
    <row r="1537" spans="1:26">
      <c r="A1537">
        <v>25275</v>
      </c>
      <c r="B1537" s="1">
        <v>40546.364583333336</v>
      </c>
      <c r="C1537" s="1">
        <f t="shared" si="300"/>
        <v>40544</v>
      </c>
      <c r="D1537" s="4">
        <f t="shared" si="301"/>
        <v>5.5555555555555558E-3</v>
      </c>
      <c r="E1537" s="3">
        <f t="shared" si="302"/>
        <v>2011</v>
      </c>
      <c r="F1537" s="3">
        <f t="shared" si="303"/>
        <v>1</v>
      </c>
      <c r="G1537" s="3">
        <f t="shared" si="304"/>
        <v>3</v>
      </c>
      <c r="H1537" s="3">
        <f t="shared" si="305"/>
        <v>8</v>
      </c>
      <c r="I1537" s="3">
        <f t="shared" si="306"/>
        <v>45</v>
      </c>
      <c r="J1537" s="3">
        <f t="shared" si="307"/>
        <v>2</v>
      </c>
      <c r="K1537" s="3" t="str">
        <f>IF(AND(D1537&gt;='Season Lookup'!$D$15,D1537&lt;'Season Lookup'!$D$16),"Spring",IF(AND(D1537&gt;='Season Lookup'!$D$16,D1537&lt;'Season Lookup'!$D$17),"Summer",IF(AND(D1537&gt;='Season Lookup'!$D$17,D1537&lt;'Season Lookup'!$D$18),"Fall",IF(OR(D1537&gt;='Season Lookup'!$D$18,D1537&lt;'Season Lookup'!$D$15),"Winter"))))</f>
        <v>Winter</v>
      </c>
      <c r="L1537" s="3" t="str">
        <f>VLOOKUP(F1537,'Season Lookup'!$A$1:$B$13,2,0)</f>
        <v>Winter</v>
      </c>
      <c r="M1537" t="s">
        <v>56</v>
      </c>
      <c r="N1537" t="s">
        <v>13</v>
      </c>
      <c r="O1537" t="s">
        <v>23</v>
      </c>
      <c r="P1537" t="str">
        <f t="shared" si="308"/>
        <v>Yes</v>
      </c>
      <c r="Q1537" t="str">
        <f t="shared" si="309"/>
        <v>No</v>
      </c>
      <c r="R1537" t="str">
        <f t="shared" si="310"/>
        <v>No</v>
      </c>
      <c r="S1537" t="s">
        <v>2452</v>
      </c>
      <c r="T1537" t="s">
        <v>198</v>
      </c>
      <c r="V1537" t="str">
        <f t="shared" si="311"/>
        <v>Non Intersection</v>
      </c>
      <c r="W1537" t="s">
        <v>2453</v>
      </c>
      <c r="X1537">
        <v>42.374727999999998</v>
      </c>
      <c r="Y1537">
        <v>-71.128765999999999</v>
      </c>
      <c r="Z1537" t="s">
        <v>2454</v>
      </c>
    </row>
    <row r="1538" spans="1:26">
      <c r="A1538">
        <v>25278</v>
      </c>
      <c r="B1538" s="1">
        <v>40546.782627314817</v>
      </c>
      <c r="C1538" s="1">
        <f t="shared" si="300"/>
        <v>40544</v>
      </c>
      <c r="D1538" s="4">
        <f t="shared" si="301"/>
        <v>5.5555555555555558E-3</v>
      </c>
      <c r="E1538" s="3">
        <f t="shared" si="302"/>
        <v>2011</v>
      </c>
      <c r="F1538" s="3">
        <f t="shared" si="303"/>
        <v>1</v>
      </c>
      <c r="G1538" s="3">
        <f t="shared" si="304"/>
        <v>3</v>
      </c>
      <c r="H1538" s="3">
        <f t="shared" si="305"/>
        <v>18</v>
      </c>
      <c r="I1538" s="3">
        <f t="shared" si="306"/>
        <v>46</v>
      </c>
      <c r="J1538" s="3">
        <f t="shared" si="307"/>
        <v>2</v>
      </c>
      <c r="K1538" s="3" t="str">
        <f>IF(AND(D1538&gt;='Season Lookup'!$D$15,D1538&lt;'Season Lookup'!$D$16),"Spring",IF(AND(D1538&gt;='Season Lookup'!$D$16,D1538&lt;'Season Lookup'!$D$17),"Summer",IF(AND(D1538&gt;='Season Lookup'!$D$17,D1538&lt;'Season Lookup'!$D$18),"Fall",IF(OR(D1538&gt;='Season Lookup'!$D$18,D1538&lt;'Season Lookup'!$D$15),"Winter"))))</f>
        <v>Winter</v>
      </c>
      <c r="L1538" s="3" t="str">
        <f>VLOOKUP(F1538,'Season Lookup'!$A$1:$B$13,2,0)</f>
        <v>Winter</v>
      </c>
      <c r="M1538" t="s">
        <v>56</v>
      </c>
      <c r="N1538" t="s">
        <v>35</v>
      </c>
      <c r="O1538" t="s">
        <v>36</v>
      </c>
      <c r="P1538" t="str">
        <f t="shared" si="308"/>
        <v>Yes</v>
      </c>
      <c r="Q1538" t="str">
        <f t="shared" si="309"/>
        <v>No</v>
      </c>
      <c r="R1538" t="str">
        <f t="shared" si="310"/>
        <v>No</v>
      </c>
      <c r="T1538" t="s">
        <v>1389</v>
      </c>
      <c r="U1538" t="s">
        <v>14</v>
      </c>
      <c r="V1538" t="str">
        <f t="shared" si="311"/>
        <v>Intersection</v>
      </c>
      <c r="W1538" t="s">
        <v>2455</v>
      </c>
      <c r="X1538">
        <v>42.394523999999997</v>
      </c>
      <c r="Y1538">
        <v>-71.127011999999993</v>
      </c>
      <c r="Z1538" t="s">
        <v>1391</v>
      </c>
    </row>
    <row r="1539" spans="1:26">
      <c r="A1539">
        <v>25289</v>
      </c>
      <c r="B1539" s="1">
        <v>40547.248611111114</v>
      </c>
      <c r="C1539" s="1">
        <f t="shared" si="300"/>
        <v>40544</v>
      </c>
      <c r="D1539" s="4">
        <f t="shared" si="301"/>
        <v>8.3333333333333332E-3</v>
      </c>
      <c r="E1539" s="3">
        <f t="shared" si="302"/>
        <v>2011</v>
      </c>
      <c r="F1539" s="3">
        <f t="shared" si="303"/>
        <v>1</v>
      </c>
      <c r="G1539" s="3">
        <f t="shared" si="304"/>
        <v>4</v>
      </c>
      <c r="H1539" s="3">
        <f t="shared" si="305"/>
        <v>5</v>
      </c>
      <c r="I1539" s="3">
        <f t="shared" si="306"/>
        <v>58</v>
      </c>
      <c r="J1539" s="3">
        <f t="shared" si="307"/>
        <v>3</v>
      </c>
      <c r="K1539" s="3" t="str">
        <f>IF(AND(D1539&gt;='Season Lookup'!$D$15,D1539&lt;'Season Lookup'!$D$16),"Spring",IF(AND(D1539&gt;='Season Lookup'!$D$16,D1539&lt;'Season Lookup'!$D$17),"Summer",IF(AND(D1539&gt;='Season Lookup'!$D$17,D1539&lt;'Season Lookup'!$D$18),"Fall",IF(OR(D1539&gt;='Season Lookup'!$D$18,D1539&lt;'Season Lookup'!$D$15),"Winter"))))</f>
        <v>Winter</v>
      </c>
      <c r="L1539" s="3" t="str">
        <f>VLOOKUP(F1539,'Season Lookup'!$A$1:$B$13,2,0)</f>
        <v>Winter</v>
      </c>
      <c r="M1539" t="s">
        <v>73</v>
      </c>
      <c r="N1539" t="s">
        <v>13</v>
      </c>
      <c r="O1539" t="s">
        <v>23</v>
      </c>
      <c r="P1539" t="str">
        <f t="shared" si="308"/>
        <v>Yes</v>
      </c>
      <c r="Q1539" t="str">
        <f t="shared" si="309"/>
        <v>No</v>
      </c>
      <c r="R1539" t="str">
        <f t="shared" si="310"/>
        <v>No</v>
      </c>
      <c r="S1539">
        <v>733</v>
      </c>
      <c r="T1539" t="s">
        <v>186</v>
      </c>
      <c r="V1539" t="str">
        <f t="shared" si="311"/>
        <v>Non Intersection</v>
      </c>
      <c r="W1539" t="s">
        <v>2456</v>
      </c>
      <c r="X1539">
        <v>42.391101999999997</v>
      </c>
      <c r="Y1539">
        <v>-71.153136000000003</v>
      </c>
      <c r="Z1539" t="s">
        <v>2457</v>
      </c>
    </row>
    <row r="1540" spans="1:26">
      <c r="A1540">
        <v>25290</v>
      </c>
      <c r="B1540" s="1">
        <v>40547.5</v>
      </c>
      <c r="C1540" s="1">
        <f t="shared" si="300"/>
        <v>40544</v>
      </c>
      <c r="D1540" s="4">
        <f t="shared" si="301"/>
        <v>8.3333333333333332E-3</v>
      </c>
      <c r="E1540" s="3">
        <f t="shared" si="302"/>
        <v>2011</v>
      </c>
      <c r="F1540" s="3">
        <f t="shared" si="303"/>
        <v>1</v>
      </c>
      <c r="G1540" s="3">
        <f t="shared" si="304"/>
        <v>4</v>
      </c>
      <c r="H1540" s="3">
        <f t="shared" si="305"/>
        <v>12</v>
      </c>
      <c r="I1540" s="3">
        <f t="shared" si="306"/>
        <v>0</v>
      </c>
      <c r="J1540" s="3">
        <f t="shared" si="307"/>
        <v>3</v>
      </c>
      <c r="K1540" s="3" t="str">
        <f>IF(AND(D1540&gt;='Season Lookup'!$D$15,D1540&lt;'Season Lookup'!$D$16),"Spring",IF(AND(D1540&gt;='Season Lookup'!$D$16,D1540&lt;'Season Lookup'!$D$17),"Summer",IF(AND(D1540&gt;='Season Lookup'!$D$17,D1540&lt;'Season Lookup'!$D$18),"Fall",IF(OR(D1540&gt;='Season Lookup'!$D$18,D1540&lt;'Season Lookup'!$D$15),"Winter"))))</f>
        <v>Winter</v>
      </c>
      <c r="L1540" s="3" t="str">
        <f>VLOOKUP(F1540,'Season Lookup'!$A$1:$B$13,2,0)</f>
        <v>Winter</v>
      </c>
      <c r="M1540" t="s">
        <v>73</v>
      </c>
      <c r="N1540" t="s">
        <v>13</v>
      </c>
      <c r="O1540" t="s">
        <v>23</v>
      </c>
      <c r="P1540" t="str">
        <f t="shared" si="308"/>
        <v>Yes</v>
      </c>
      <c r="Q1540" t="str">
        <f t="shared" si="309"/>
        <v>No</v>
      </c>
      <c r="R1540" t="str">
        <f t="shared" si="310"/>
        <v>No</v>
      </c>
      <c r="S1540">
        <v>187</v>
      </c>
      <c r="T1540" t="s">
        <v>74</v>
      </c>
      <c r="V1540" t="str">
        <f t="shared" si="311"/>
        <v>Non Intersection</v>
      </c>
      <c r="W1540" t="s">
        <v>569</v>
      </c>
      <c r="X1540">
        <v>42.372746999999997</v>
      </c>
      <c r="Y1540">
        <v>-71.099429999999998</v>
      </c>
      <c r="Z1540" t="s">
        <v>570</v>
      </c>
    </row>
    <row r="1541" spans="1:26">
      <c r="A1541">
        <v>25286</v>
      </c>
      <c r="B1541" s="1">
        <v>40548.771516203706</v>
      </c>
      <c r="C1541" s="1">
        <f t="shared" si="300"/>
        <v>40544</v>
      </c>
      <c r="D1541" s="4">
        <f t="shared" si="301"/>
        <v>1.1111111111111112E-2</v>
      </c>
      <c r="E1541" s="3">
        <f t="shared" si="302"/>
        <v>2011</v>
      </c>
      <c r="F1541" s="3">
        <f t="shared" si="303"/>
        <v>1</v>
      </c>
      <c r="G1541" s="3">
        <f t="shared" si="304"/>
        <v>5</v>
      </c>
      <c r="H1541" s="3">
        <f t="shared" si="305"/>
        <v>18</v>
      </c>
      <c r="I1541" s="3">
        <f t="shared" si="306"/>
        <v>30</v>
      </c>
      <c r="J1541" s="3">
        <f t="shared" si="307"/>
        <v>4</v>
      </c>
      <c r="K1541" s="3" t="str">
        <f>IF(AND(D1541&gt;='Season Lookup'!$D$15,D1541&lt;'Season Lookup'!$D$16),"Spring",IF(AND(D1541&gt;='Season Lookup'!$D$16,D1541&lt;'Season Lookup'!$D$17),"Summer",IF(AND(D1541&gt;='Season Lookup'!$D$17,D1541&lt;'Season Lookup'!$D$18),"Fall",IF(OR(D1541&gt;='Season Lookup'!$D$18,D1541&lt;'Season Lookup'!$D$15),"Winter"))))</f>
        <v>Winter</v>
      </c>
      <c r="L1541" s="3" t="str">
        <f>VLOOKUP(F1541,'Season Lookup'!$A$1:$B$13,2,0)</f>
        <v>Winter</v>
      </c>
      <c r="M1541" t="s">
        <v>82</v>
      </c>
      <c r="N1541" t="s">
        <v>13</v>
      </c>
      <c r="O1541" t="s">
        <v>13</v>
      </c>
      <c r="P1541" t="str">
        <f t="shared" si="308"/>
        <v>Yes</v>
      </c>
      <c r="Q1541" t="str">
        <f t="shared" si="309"/>
        <v>No</v>
      </c>
      <c r="R1541" t="str">
        <f t="shared" si="310"/>
        <v>No</v>
      </c>
      <c r="T1541" t="s">
        <v>14</v>
      </c>
      <c r="U1541" t="s">
        <v>185</v>
      </c>
      <c r="V1541" t="str">
        <f t="shared" si="311"/>
        <v>Intersection</v>
      </c>
      <c r="W1541" t="s">
        <v>1247</v>
      </c>
      <c r="X1541">
        <v>42.375131000000003</v>
      </c>
      <c r="Y1541">
        <v>-71.119151000000002</v>
      </c>
      <c r="Z1541" t="s">
        <v>1248</v>
      </c>
    </row>
    <row r="1542" spans="1:26">
      <c r="A1542">
        <v>25292</v>
      </c>
      <c r="B1542" s="1">
        <v>40548.510405092595</v>
      </c>
      <c r="C1542" s="1">
        <f t="shared" si="300"/>
        <v>40544</v>
      </c>
      <c r="D1542" s="4">
        <f t="shared" si="301"/>
        <v>1.1111111111111112E-2</v>
      </c>
      <c r="E1542" s="3">
        <f t="shared" si="302"/>
        <v>2011</v>
      </c>
      <c r="F1542" s="3">
        <f t="shared" si="303"/>
        <v>1</v>
      </c>
      <c r="G1542" s="3">
        <f t="shared" si="304"/>
        <v>5</v>
      </c>
      <c r="H1542" s="3">
        <f t="shared" si="305"/>
        <v>12</v>
      </c>
      <c r="I1542" s="3">
        <f t="shared" si="306"/>
        <v>14</v>
      </c>
      <c r="J1542" s="3">
        <f t="shared" si="307"/>
        <v>4</v>
      </c>
      <c r="K1542" s="3" t="str">
        <f>IF(AND(D1542&gt;='Season Lookup'!$D$15,D1542&lt;'Season Lookup'!$D$16),"Spring",IF(AND(D1542&gt;='Season Lookup'!$D$16,D1542&lt;'Season Lookup'!$D$17),"Summer",IF(AND(D1542&gt;='Season Lookup'!$D$17,D1542&lt;'Season Lookup'!$D$18),"Fall",IF(OR(D1542&gt;='Season Lookup'!$D$18,D1542&lt;'Season Lookup'!$D$15),"Winter"))))</f>
        <v>Winter</v>
      </c>
      <c r="L1542" s="3" t="str">
        <f>VLOOKUP(F1542,'Season Lookup'!$A$1:$B$13,2,0)</f>
        <v>Winter</v>
      </c>
      <c r="M1542" t="s">
        <v>82</v>
      </c>
      <c r="N1542" t="s">
        <v>13</v>
      </c>
      <c r="O1542" t="s">
        <v>13</v>
      </c>
      <c r="P1542" t="str">
        <f t="shared" si="308"/>
        <v>Yes</v>
      </c>
      <c r="Q1542" t="str">
        <f t="shared" si="309"/>
        <v>No</v>
      </c>
      <c r="R1542" t="str">
        <f t="shared" si="310"/>
        <v>No</v>
      </c>
      <c r="S1542">
        <v>12</v>
      </c>
      <c r="T1542" t="s">
        <v>104</v>
      </c>
      <c r="V1542" t="str">
        <f t="shared" si="311"/>
        <v>Non Intersection</v>
      </c>
      <c r="W1542" t="s">
        <v>2458</v>
      </c>
      <c r="X1542">
        <v>42.367054000000003</v>
      </c>
      <c r="Y1542">
        <v>-71.104985999999997</v>
      </c>
      <c r="Z1542" t="s">
        <v>2459</v>
      </c>
    </row>
    <row r="1543" spans="1:26">
      <c r="A1543">
        <v>25293</v>
      </c>
      <c r="B1543" s="1">
        <v>40548.697222222225</v>
      </c>
      <c r="C1543" s="1">
        <f t="shared" si="300"/>
        <v>40544</v>
      </c>
      <c r="D1543" s="4">
        <f t="shared" si="301"/>
        <v>1.1111111111111112E-2</v>
      </c>
      <c r="E1543" s="3">
        <f t="shared" si="302"/>
        <v>2011</v>
      </c>
      <c r="F1543" s="3">
        <f t="shared" si="303"/>
        <v>1</v>
      </c>
      <c r="G1543" s="3">
        <f t="shared" si="304"/>
        <v>5</v>
      </c>
      <c r="H1543" s="3">
        <f t="shared" si="305"/>
        <v>16</v>
      </c>
      <c r="I1543" s="3">
        <f t="shared" si="306"/>
        <v>44</v>
      </c>
      <c r="J1543" s="3">
        <f t="shared" si="307"/>
        <v>4</v>
      </c>
      <c r="K1543" s="3" t="str">
        <f>IF(AND(D1543&gt;='Season Lookup'!$D$15,D1543&lt;'Season Lookup'!$D$16),"Spring",IF(AND(D1543&gt;='Season Lookup'!$D$16,D1543&lt;'Season Lookup'!$D$17),"Summer",IF(AND(D1543&gt;='Season Lookup'!$D$17,D1543&lt;'Season Lookup'!$D$18),"Fall",IF(OR(D1543&gt;='Season Lookup'!$D$18,D1543&lt;'Season Lookup'!$D$15),"Winter"))))</f>
        <v>Winter</v>
      </c>
      <c r="L1543" s="3" t="str">
        <f>VLOOKUP(F1543,'Season Lookup'!$A$1:$B$13,2,0)</f>
        <v>Winter</v>
      </c>
      <c r="M1543" t="s">
        <v>82</v>
      </c>
      <c r="N1543" t="s">
        <v>619</v>
      </c>
      <c r="O1543" t="s">
        <v>152</v>
      </c>
      <c r="P1543" t="str">
        <f t="shared" si="308"/>
        <v>No</v>
      </c>
      <c r="Q1543" t="str">
        <f t="shared" si="309"/>
        <v>No</v>
      </c>
      <c r="R1543" t="str">
        <f t="shared" si="310"/>
        <v>Yes</v>
      </c>
      <c r="T1543" t="s">
        <v>14</v>
      </c>
      <c r="U1543" t="s">
        <v>1182</v>
      </c>
      <c r="V1543" t="str">
        <f t="shared" si="311"/>
        <v>Intersection</v>
      </c>
      <c r="W1543" t="s">
        <v>1240</v>
      </c>
      <c r="X1543">
        <v>42.358187999999998</v>
      </c>
      <c r="Y1543">
        <v>-71.093089000000006</v>
      </c>
      <c r="Z1543" t="s">
        <v>1241</v>
      </c>
    </row>
    <row r="1544" spans="1:26">
      <c r="A1544">
        <v>25294</v>
      </c>
      <c r="B1544" s="1">
        <v>40548.759722222225</v>
      </c>
      <c r="C1544" s="1">
        <f t="shared" si="300"/>
        <v>40544</v>
      </c>
      <c r="D1544" s="4">
        <f t="shared" si="301"/>
        <v>1.1111111111111112E-2</v>
      </c>
      <c r="E1544" s="3">
        <f t="shared" si="302"/>
        <v>2011</v>
      </c>
      <c r="F1544" s="3">
        <f t="shared" si="303"/>
        <v>1</v>
      </c>
      <c r="G1544" s="3">
        <f t="shared" si="304"/>
        <v>5</v>
      </c>
      <c r="H1544" s="3">
        <f t="shared" si="305"/>
        <v>18</v>
      </c>
      <c r="I1544" s="3">
        <f t="shared" si="306"/>
        <v>14</v>
      </c>
      <c r="J1544" s="3">
        <f t="shared" si="307"/>
        <v>4</v>
      </c>
      <c r="K1544" s="3" t="str">
        <f>IF(AND(D1544&gt;='Season Lookup'!$D$15,D1544&lt;'Season Lookup'!$D$16),"Spring",IF(AND(D1544&gt;='Season Lookup'!$D$16,D1544&lt;'Season Lookup'!$D$17),"Summer",IF(AND(D1544&gt;='Season Lookup'!$D$17,D1544&lt;'Season Lookup'!$D$18),"Fall",IF(OR(D1544&gt;='Season Lookup'!$D$18,D1544&lt;'Season Lookup'!$D$15),"Winter"))))</f>
        <v>Winter</v>
      </c>
      <c r="L1544" s="3" t="str">
        <f>VLOOKUP(F1544,'Season Lookup'!$A$1:$B$13,2,0)</f>
        <v>Winter</v>
      </c>
      <c r="M1544" t="s">
        <v>78</v>
      </c>
      <c r="N1544" t="s">
        <v>13</v>
      </c>
      <c r="O1544" t="s">
        <v>132</v>
      </c>
      <c r="P1544" t="str">
        <f t="shared" si="308"/>
        <v>Yes</v>
      </c>
      <c r="Q1544" t="str">
        <f t="shared" si="309"/>
        <v>Yes</v>
      </c>
      <c r="R1544" t="str">
        <f t="shared" si="310"/>
        <v>No</v>
      </c>
      <c r="T1544" t="s">
        <v>14</v>
      </c>
      <c r="U1544" t="s">
        <v>1272</v>
      </c>
      <c r="V1544" t="str">
        <f t="shared" si="311"/>
        <v>Intersection</v>
      </c>
      <c r="W1544" t="s">
        <v>1273</v>
      </c>
      <c r="X1544">
        <v>42.385379999999998</v>
      </c>
      <c r="Y1544">
        <v>-71.119336000000004</v>
      </c>
      <c r="Z1544" t="s">
        <v>1274</v>
      </c>
    </row>
    <row r="1545" spans="1:26">
      <c r="A1545">
        <v>25296</v>
      </c>
      <c r="B1545" s="1">
        <v>40548.96875</v>
      </c>
      <c r="C1545" s="1">
        <f t="shared" si="300"/>
        <v>40544</v>
      </c>
      <c r="D1545" s="4">
        <f t="shared" si="301"/>
        <v>1.1111111111111112E-2</v>
      </c>
      <c r="E1545" s="3">
        <f t="shared" si="302"/>
        <v>2011</v>
      </c>
      <c r="F1545" s="3">
        <f t="shared" si="303"/>
        <v>1</v>
      </c>
      <c r="G1545" s="3">
        <f t="shared" si="304"/>
        <v>5</v>
      </c>
      <c r="H1545" s="3">
        <f t="shared" si="305"/>
        <v>23</v>
      </c>
      <c r="I1545" s="3">
        <f t="shared" si="306"/>
        <v>15</v>
      </c>
      <c r="J1545" s="3">
        <f t="shared" si="307"/>
        <v>4</v>
      </c>
      <c r="K1545" s="3" t="str">
        <f>IF(AND(D1545&gt;='Season Lookup'!$D$15,D1545&lt;'Season Lookup'!$D$16),"Spring",IF(AND(D1545&gt;='Season Lookup'!$D$16,D1545&lt;'Season Lookup'!$D$17),"Summer",IF(AND(D1545&gt;='Season Lookup'!$D$17,D1545&lt;'Season Lookup'!$D$18),"Fall",IF(OR(D1545&gt;='Season Lookup'!$D$18,D1545&lt;'Season Lookup'!$D$15),"Winter"))))</f>
        <v>Winter</v>
      </c>
      <c r="L1545" s="3" t="str">
        <f>VLOOKUP(F1545,'Season Lookup'!$A$1:$B$13,2,0)</f>
        <v>Winter</v>
      </c>
      <c r="M1545" t="s">
        <v>82</v>
      </c>
      <c r="N1545" t="s">
        <v>13</v>
      </c>
      <c r="O1545" t="s">
        <v>23</v>
      </c>
      <c r="P1545" t="str">
        <f t="shared" si="308"/>
        <v>Yes</v>
      </c>
      <c r="Q1545" t="str">
        <f t="shared" si="309"/>
        <v>No</v>
      </c>
      <c r="R1545" t="str">
        <f t="shared" si="310"/>
        <v>No</v>
      </c>
      <c r="T1545" t="s">
        <v>2460</v>
      </c>
      <c r="U1545" t="s">
        <v>14</v>
      </c>
      <c r="V1545" t="str">
        <f t="shared" si="311"/>
        <v>Intersection</v>
      </c>
      <c r="W1545" t="s">
        <v>2461</v>
      </c>
      <c r="X1545">
        <v>42.380839000000002</v>
      </c>
      <c r="Y1545">
        <v>-71.119822999999997</v>
      </c>
      <c r="Z1545" t="s">
        <v>2462</v>
      </c>
    </row>
    <row r="1546" spans="1:26">
      <c r="A1546">
        <v>25297</v>
      </c>
      <c r="B1546" s="1">
        <v>40549.375</v>
      </c>
      <c r="C1546" s="1">
        <f t="shared" si="300"/>
        <v>40544</v>
      </c>
      <c r="D1546" s="4">
        <f t="shared" si="301"/>
        <v>1.3888888888888888E-2</v>
      </c>
      <c r="E1546" s="3">
        <f t="shared" si="302"/>
        <v>2011</v>
      </c>
      <c r="F1546" s="3">
        <f t="shared" si="303"/>
        <v>1</v>
      </c>
      <c r="G1546" s="3">
        <f t="shared" si="304"/>
        <v>6</v>
      </c>
      <c r="H1546" s="3">
        <f t="shared" si="305"/>
        <v>9</v>
      </c>
      <c r="I1546" s="3">
        <f t="shared" si="306"/>
        <v>0</v>
      </c>
      <c r="J1546" s="3">
        <f t="shared" si="307"/>
        <v>5</v>
      </c>
      <c r="K1546" s="3" t="str">
        <f>IF(AND(D1546&gt;='Season Lookup'!$D$15,D1546&lt;'Season Lookup'!$D$16),"Spring",IF(AND(D1546&gt;='Season Lookup'!$D$16,D1546&lt;'Season Lookup'!$D$17),"Summer",IF(AND(D1546&gt;='Season Lookup'!$D$17,D1546&lt;'Season Lookup'!$D$18),"Fall",IF(OR(D1546&gt;='Season Lookup'!$D$18,D1546&lt;'Season Lookup'!$D$15),"Winter"))))</f>
        <v>Winter</v>
      </c>
      <c r="L1546" s="3" t="str">
        <f>VLOOKUP(F1546,'Season Lookup'!$A$1:$B$13,2,0)</f>
        <v>Winter</v>
      </c>
      <c r="M1546" t="s">
        <v>78</v>
      </c>
      <c r="N1546" t="s">
        <v>13</v>
      </c>
      <c r="O1546" t="s">
        <v>13</v>
      </c>
      <c r="P1546" t="str">
        <f t="shared" si="308"/>
        <v>Yes</v>
      </c>
      <c r="Q1546" t="str">
        <f t="shared" si="309"/>
        <v>No</v>
      </c>
      <c r="R1546" t="str">
        <f t="shared" si="310"/>
        <v>No</v>
      </c>
      <c r="S1546">
        <v>45</v>
      </c>
      <c r="T1546" t="s">
        <v>2463</v>
      </c>
      <c r="V1546" t="str">
        <f t="shared" si="311"/>
        <v>Non Intersection</v>
      </c>
      <c r="W1546" t="s">
        <v>2464</v>
      </c>
      <c r="X1546">
        <v>42.392470000000003</v>
      </c>
      <c r="Y1546">
        <v>-71.153512000000006</v>
      </c>
      <c r="Z1546" t="s">
        <v>2465</v>
      </c>
    </row>
    <row r="1547" spans="1:26">
      <c r="A1547">
        <v>25298</v>
      </c>
      <c r="B1547" s="1">
        <v>40549.375</v>
      </c>
      <c r="C1547" s="1">
        <f t="shared" si="300"/>
        <v>40544</v>
      </c>
      <c r="D1547" s="4">
        <f t="shared" si="301"/>
        <v>1.3888888888888888E-2</v>
      </c>
      <c r="E1547" s="3">
        <f t="shared" si="302"/>
        <v>2011</v>
      </c>
      <c r="F1547" s="3">
        <f t="shared" si="303"/>
        <v>1</v>
      </c>
      <c r="G1547" s="3">
        <f t="shared" si="304"/>
        <v>6</v>
      </c>
      <c r="H1547" s="3">
        <f t="shared" si="305"/>
        <v>9</v>
      </c>
      <c r="I1547" s="3">
        <f t="shared" si="306"/>
        <v>0</v>
      </c>
      <c r="J1547" s="3">
        <f t="shared" si="307"/>
        <v>5</v>
      </c>
      <c r="K1547" s="3" t="str">
        <f>IF(AND(D1547&gt;='Season Lookup'!$D$15,D1547&lt;'Season Lookup'!$D$16),"Spring",IF(AND(D1547&gt;='Season Lookup'!$D$16,D1547&lt;'Season Lookup'!$D$17),"Summer",IF(AND(D1547&gt;='Season Lookup'!$D$17,D1547&lt;'Season Lookup'!$D$18),"Fall",IF(OR(D1547&gt;='Season Lookup'!$D$18,D1547&lt;'Season Lookup'!$D$15),"Winter"))))</f>
        <v>Winter</v>
      </c>
      <c r="L1547" s="3" t="str">
        <f>VLOOKUP(F1547,'Season Lookup'!$A$1:$B$13,2,0)</f>
        <v>Winter</v>
      </c>
      <c r="M1547" t="s">
        <v>78</v>
      </c>
      <c r="N1547" t="s">
        <v>13</v>
      </c>
      <c r="O1547" t="s">
        <v>23</v>
      </c>
      <c r="P1547" t="str">
        <f t="shared" si="308"/>
        <v>Yes</v>
      </c>
      <c r="Q1547" t="str">
        <f t="shared" si="309"/>
        <v>No</v>
      </c>
      <c r="R1547" t="str">
        <f t="shared" si="310"/>
        <v>No</v>
      </c>
      <c r="S1547">
        <v>13</v>
      </c>
      <c r="T1547" t="s">
        <v>2466</v>
      </c>
      <c r="V1547" t="str">
        <f t="shared" si="311"/>
        <v>Non Intersection</v>
      </c>
      <c r="W1547" t="s">
        <v>2467</v>
      </c>
      <c r="X1547">
        <v>42.390245999999998</v>
      </c>
      <c r="Y1547">
        <v>-71.121920000000003</v>
      </c>
      <c r="Z1547" t="s">
        <v>2468</v>
      </c>
    </row>
    <row r="1548" spans="1:26">
      <c r="A1548">
        <v>25299</v>
      </c>
      <c r="B1548" s="1">
        <v>40549.381944444445</v>
      </c>
      <c r="C1548" s="1">
        <f t="shared" si="300"/>
        <v>40544</v>
      </c>
      <c r="D1548" s="4">
        <f t="shared" si="301"/>
        <v>1.3888888888888888E-2</v>
      </c>
      <c r="E1548" s="3">
        <f t="shared" si="302"/>
        <v>2011</v>
      </c>
      <c r="F1548" s="3">
        <f t="shared" si="303"/>
        <v>1</v>
      </c>
      <c r="G1548" s="3">
        <f t="shared" si="304"/>
        <v>6</v>
      </c>
      <c r="H1548" s="3">
        <f t="shared" si="305"/>
        <v>9</v>
      </c>
      <c r="I1548" s="3">
        <f t="shared" si="306"/>
        <v>10</v>
      </c>
      <c r="J1548" s="3">
        <f t="shared" si="307"/>
        <v>5</v>
      </c>
      <c r="K1548" s="3" t="str">
        <f>IF(AND(D1548&gt;='Season Lookup'!$D$15,D1548&lt;'Season Lookup'!$D$16),"Spring",IF(AND(D1548&gt;='Season Lookup'!$D$16,D1548&lt;'Season Lookup'!$D$17),"Summer",IF(AND(D1548&gt;='Season Lookup'!$D$17,D1548&lt;'Season Lookup'!$D$18),"Fall",IF(OR(D1548&gt;='Season Lookup'!$D$18,D1548&lt;'Season Lookup'!$D$15),"Winter"))))</f>
        <v>Winter</v>
      </c>
      <c r="L1548" s="3" t="str">
        <f>VLOOKUP(F1548,'Season Lookup'!$A$1:$B$13,2,0)</f>
        <v>Winter</v>
      </c>
      <c r="M1548" t="s">
        <v>78</v>
      </c>
      <c r="N1548" t="s">
        <v>13</v>
      </c>
      <c r="O1548" t="s">
        <v>23</v>
      </c>
      <c r="P1548" t="str">
        <f t="shared" si="308"/>
        <v>Yes</v>
      </c>
      <c r="Q1548" t="str">
        <f t="shared" si="309"/>
        <v>No</v>
      </c>
      <c r="R1548" t="str">
        <f t="shared" si="310"/>
        <v>No</v>
      </c>
      <c r="T1548" t="s">
        <v>42</v>
      </c>
      <c r="U1548" t="s">
        <v>453</v>
      </c>
      <c r="V1548" t="str">
        <f t="shared" si="311"/>
        <v>Intersection</v>
      </c>
      <c r="W1548" t="s">
        <v>1411</v>
      </c>
      <c r="X1548">
        <v>42.357368999999998</v>
      </c>
      <c r="Y1548">
        <v>-71.108023000000003</v>
      </c>
      <c r="Z1548" t="s">
        <v>1412</v>
      </c>
    </row>
    <row r="1549" spans="1:26">
      <c r="A1549">
        <v>25300</v>
      </c>
      <c r="B1549" s="1">
        <v>40549.40625</v>
      </c>
      <c r="C1549" s="1">
        <f t="shared" si="300"/>
        <v>40544</v>
      </c>
      <c r="D1549" s="4">
        <f t="shared" si="301"/>
        <v>1.3888888888888888E-2</v>
      </c>
      <c r="E1549" s="3">
        <f t="shared" si="302"/>
        <v>2011</v>
      </c>
      <c r="F1549" s="3">
        <f t="shared" si="303"/>
        <v>1</v>
      </c>
      <c r="G1549" s="3">
        <f t="shared" si="304"/>
        <v>6</v>
      </c>
      <c r="H1549" s="3">
        <f t="shared" si="305"/>
        <v>9</v>
      </c>
      <c r="I1549" s="3">
        <f t="shared" si="306"/>
        <v>45</v>
      </c>
      <c r="J1549" s="3">
        <f t="shared" si="307"/>
        <v>5</v>
      </c>
      <c r="K1549" s="3" t="str">
        <f>IF(AND(D1549&gt;='Season Lookup'!$D$15,D1549&lt;'Season Lookup'!$D$16),"Spring",IF(AND(D1549&gt;='Season Lookup'!$D$16,D1549&lt;'Season Lookup'!$D$17),"Summer",IF(AND(D1549&gt;='Season Lookup'!$D$17,D1549&lt;'Season Lookup'!$D$18),"Fall",IF(OR(D1549&gt;='Season Lookup'!$D$18,D1549&lt;'Season Lookup'!$D$15),"Winter"))))</f>
        <v>Winter</v>
      </c>
      <c r="L1549" s="3" t="str">
        <f>VLOOKUP(F1549,'Season Lookup'!$A$1:$B$13,2,0)</f>
        <v>Winter</v>
      </c>
      <c r="M1549" t="s">
        <v>78</v>
      </c>
      <c r="N1549" t="s">
        <v>13</v>
      </c>
      <c r="O1549" t="s">
        <v>13</v>
      </c>
      <c r="P1549" t="str">
        <f t="shared" si="308"/>
        <v>Yes</v>
      </c>
      <c r="Q1549" t="str">
        <f t="shared" si="309"/>
        <v>No</v>
      </c>
      <c r="R1549" t="str">
        <f t="shared" si="310"/>
        <v>No</v>
      </c>
      <c r="S1549">
        <v>799</v>
      </c>
      <c r="T1549" t="s">
        <v>186</v>
      </c>
      <c r="U1549" t="s">
        <v>1013</v>
      </c>
      <c r="V1549" t="str">
        <f t="shared" si="311"/>
        <v>Non Intersection</v>
      </c>
      <c r="W1549" t="s">
        <v>482</v>
      </c>
      <c r="X1549">
        <v>42.391447999999997</v>
      </c>
      <c r="Y1549">
        <v>-71.155467000000002</v>
      </c>
      <c r="Z1549" t="s">
        <v>483</v>
      </c>
    </row>
    <row r="1550" spans="1:26">
      <c r="A1550">
        <v>25301</v>
      </c>
      <c r="B1550" s="1">
        <v>40549.527777777781</v>
      </c>
      <c r="C1550" s="1">
        <f t="shared" si="300"/>
        <v>40544</v>
      </c>
      <c r="D1550" s="4">
        <f t="shared" si="301"/>
        <v>1.3888888888888888E-2</v>
      </c>
      <c r="E1550" s="3">
        <f t="shared" si="302"/>
        <v>2011</v>
      </c>
      <c r="F1550" s="3">
        <f t="shared" si="303"/>
        <v>1</v>
      </c>
      <c r="G1550" s="3">
        <f t="shared" si="304"/>
        <v>6</v>
      </c>
      <c r="H1550" s="3">
        <f t="shared" si="305"/>
        <v>12</v>
      </c>
      <c r="I1550" s="3">
        <f t="shared" si="306"/>
        <v>40</v>
      </c>
      <c r="J1550" s="3">
        <f t="shared" si="307"/>
        <v>5</v>
      </c>
      <c r="K1550" s="3" t="str">
        <f>IF(AND(D1550&gt;='Season Lookup'!$D$15,D1550&lt;'Season Lookup'!$D$16),"Spring",IF(AND(D1550&gt;='Season Lookup'!$D$16,D1550&lt;'Season Lookup'!$D$17),"Summer",IF(AND(D1550&gt;='Season Lookup'!$D$17,D1550&lt;'Season Lookup'!$D$18),"Fall",IF(OR(D1550&gt;='Season Lookup'!$D$18,D1550&lt;'Season Lookup'!$D$15),"Winter"))))</f>
        <v>Winter</v>
      </c>
      <c r="L1550" s="3" t="str">
        <f>VLOOKUP(F1550,'Season Lookup'!$A$1:$B$13,2,0)</f>
        <v>Winter</v>
      </c>
      <c r="M1550" t="s">
        <v>78</v>
      </c>
      <c r="N1550" t="s">
        <v>13</v>
      </c>
      <c r="O1550" t="s">
        <v>23</v>
      </c>
      <c r="P1550" t="str">
        <f t="shared" si="308"/>
        <v>Yes</v>
      </c>
      <c r="Q1550" t="str">
        <f t="shared" si="309"/>
        <v>No</v>
      </c>
      <c r="R1550" t="str">
        <f t="shared" si="310"/>
        <v>No</v>
      </c>
      <c r="S1550">
        <v>360</v>
      </c>
      <c r="T1550" t="s">
        <v>41</v>
      </c>
      <c r="V1550" t="str">
        <f t="shared" si="311"/>
        <v>Non Intersection</v>
      </c>
      <c r="W1550" t="s">
        <v>2469</v>
      </c>
      <c r="X1550">
        <v>42.361632999999998</v>
      </c>
      <c r="Y1550">
        <v>-71.115236999999993</v>
      </c>
      <c r="Z1550" t="s">
        <v>2470</v>
      </c>
    </row>
    <row r="1551" spans="1:26">
      <c r="A1551">
        <v>25302</v>
      </c>
      <c r="B1551" s="1">
        <v>40550.368043981478</v>
      </c>
      <c r="C1551" s="1">
        <f t="shared" si="300"/>
        <v>40544</v>
      </c>
      <c r="D1551" s="4">
        <f t="shared" si="301"/>
        <v>1.6666666666666666E-2</v>
      </c>
      <c r="E1551" s="3">
        <f t="shared" si="302"/>
        <v>2011</v>
      </c>
      <c r="F1551" s="3">
        <f t="shared" si="303"/>
        <v>1</v>
      </c>
      <c r="G1551" s="3">
        <f t="shared" si="304"/>
        <v>7</v>
      </c>
      <c r="H1551" s="3">
        <f t="shared" si="305"/>
        <v>8</v>
      </c>
      <c r="I1551" s="3">
        <f t="shared" si="306"/>
        <v>49</v>
      </c>
      <c r="J1551" s="3">
        <f t="shared" si="307"/>
        <v>6</v>
      </c>
      <c r="K1551" s="3" t="str">
        <f>IF(AND(D1551&gt;='Season Lookup'!$D$15,D1551&lt;'Season Lookup'!$D$16),"Spring",IF(AND(D1551&gt;='Season Lookup'!$D$16,D1551&lt;'Season Lookup'!$D$17),"Summer",IF(AND(D1551&gt;='Season Lookup'!$D$17,D1551&lt;'Season Lookup'!$D$18),"Fall",IF(OR(D1551&gt;='Season Lookup'!$D$18,D1551&lt;'Season Lookup'!$D$15),"Winter"))))</f>
        <v>Winter</v>
      </c>
      <c r="L1551" s="3" t="str">
        <f>VLOOKUP(F1551,'Season Lookup'!$A$1:$B$13,2,0)</f>
        <v>Winter</v>
      </c>
      <c r="M1551" t="s">
        <v>12</v>
      </c>
      <c r="N1551" t="s">
        <v>13</v>
      </c>
      <c r="O1551" t="s">
        <v>152</v>
      </c>
      <c r="P1551" t="str">
        <f t="shared" si="308"/>
        <v>Yes</v>
      </c>
      <c r="Q1551" t="str">
        <f t="shared" si="309"/>
        <v>No</v>
      </c>
      <c r="R1551" t="str">
        <f t="shared" si="310"/>
        <v>Yes</v>
      </c>
      <c r="T1551" t="s">
        <v>105</v>
      </c>
      <c r="U1551" t="s">
        <v>342</v>
      </c>
      <c r="V1551" t="str">
        <f t="shared" si="311"/>
        <v>Intersection</v>
      </c>
      <c r="W1551" t="s">
        <v>343</v>
      </c>
      <c r="X1551">
        <v>42.369317000000002</v>
      </c>
      <c r="Y1551">
        <v>-71.101021000000003</v>
      </c>
      <c r="Z1551" t="s">
        <v>344</v>
      </c>
    </row>
    <row r="1552" spans="1:26">
      <c r="A1552">
        <v>25303</v>
      </c>
      <c r="B1552" s="1">
        <v>40550.395833333336</v>
      </c>
      <c r="C1552" s="1">
        <f t="shared" si="300"/>
        <v>40544</v>
      </c>
      <c r="D1552" s="4">
        <f t="shared" si="301"/>
        <v>1.6666666666666666E-2</v>
      </c>
      <c r="E1552" s="3">
        <f t="shared" si="302"/>
        <v>2011</v>
      </c>
      <c r="F1552" s="3">
        <f t="shared" si="303"/>
        <v>1</v>
      </c>
      <c r="G1552" s="3">
        <f t="shared" si="304"/>
        <v>7</v>
      </c>
      <c r="H1552" s="3">
        <f t="shared" si="305"/>
        <v>9</v>
      </c>
      <c r="I1552" s="3">
        <f t="shared" si="306"/>
        <v>30</v>
      </c>
      <c r="J1552" s="3">
        <f t="shared" si="307"/>
        <v>6</v>
      </c>
      <c r="K1552" s="3" t="str">
        <f>IF(AND(D1552&gt;='Season Lookup'!$D$15,D1552&lt;'Season Lookup'!$D$16),"Spring",IF(AND(D1552&gt;='Season Lookup'!$D$16,D1552&lt;'Season Lookup'!$D$17),"Summer",IF(AND(D1552&gt;='Season Lookup'!$D$17,D1552&lt;'Season Lookup'!$D$18),"Fall",IF(OR(D1552&gt;='Season Lookup'!$D$18,D1552&lt;'Season Lookup'!$D$15),"Winter"))))</f>
        <v>Winter</v>
      </c>
      <c r="L1552" s="3" t="str">
        <f>VLOOKUP(F1552,'Season Lookup'!$A$1:$B$13,2,0)</f>
        <v>Winter</v>
      </c>
      <c r="M1552" t="s">
        <v>12</v>
      </c>
      <c r="N1552" t="s">
        <v>18</v>
      </c>
      <c r="O1552" t="s">
        <v>13</v>
      </c>
      <c r="P1552" t="str">
        <f t="shared" si="308"/>
        <v>Yes</v>
      </c>
      <c r="Q1552" t="str">
        <f t="shared" si="309"/>
        <v>No</v>
      </c>
      <c r="R1552" t="str">
        <f t="shared" si="310"/>
        <v>No</v>
      </c>
      <c r="S1552">
        <v>49</v>
      </c>
      <c r="T1552" t="s">
        <v>268</v>
      </c>
      <c r="V1552" t="str">
        <f t="shared" si="311"/>
        <v>Non Intersection</v>
      </c>
      <c r="W1552" t="s">
        <v>270</v>
      </c>
      <c r="X1552">
        <v>42.389702999999997</v>
      </c>
      <c r="Y1552">
        <v>-71.118303999999995</v>
      </c>
      <c r="Z1552" t="s">
        <v>271</v>
      </c>
    </row>
    <row r="1553" spans="1:26">
      <c r="A1553">
        <v>25304</v>
      </c>
      <c r="B1553" s="1">
        <v>40550.791655092595</v>
      </c>
      <c r="C1553" s="1">
        <f t="shared" si="300"/>
        <v>40544</v>
      </c>
      <c r="D1553" s="4">
        <f t="shared" si="301"/>
        <v>1.6666666666666666E-2</v>
      </c>
      <c r="E1553" s="3">
        <f t="shared" si="302"/>
        <v>2011</v>
      </c>
      <c r="F1553" s="3">
        <f t="shared" si="303"/>
        <v>1</v>
      </c>
      <c r="G1553" s="3">
        <f t="shared" si="304"/>
        <v>7</v>
      </c>
      <c r="H1553" s="3">
        <f t="shared" si="305"/>
        <v>18</v>
      </c>
      <c r="I1553" s="3">
        <f t="shared" si="306"/>
        <v>59</v>
      </c>
      <c r="J1553" s="3">
        <f t="shared" si="307"/>
        <v>6</v>
      </c>
      <c r="K1553" s="3" t="str">
        <f>IF(AND(D1553&gt;='Season Lookup'!$D$15,D1553&lt;'Season Lookup'!$D$16),"Spring",IF(AND(D1553&gt;='Season Lookup'!$D$16,D1553&lt;'Season Lookup'!$D$17),"Summer",IF(AND(D1553&gt;='Season Lookup'!$D$17,D1553&lt;'Season Lookup'!$D$18),"Fall",IF(OR(D1553&gt;='Season Lookup'!$D$18,D1553&lt;'Season Lookup'!$D$15),"Winter"))))</f>
        <v>Winter</v>
      </c>
      <c r="L1553" s="3" t="str">
        <f>VLOOKUP(F1553,'Season Lookup'!$A$1:$B$13,2,0)</f>
        <v>Winter</v>
      </c>
      <c r="M1553" t="s">
        <v>12</v>
      </c>
      <c r="N1553" t="s">
        <v>13</v>
      </c>
      <c r="O1553" t="s">
        <v>152</v>
      </c>
      <c r="P1553" t="str">
        <f t="shared" si="308"/>
        <v>Yes</v>
      </c>
      <c r="Q1553" t="str">
        <f t="shared" si="309"/>
        <v>No</v>
      </c>
      <c r="R1553" t="str">
        <f t="shared" si="310"/>
        <v>Yes</v>
      </c>
      <c r="T1553" t="s">
        <v>19</v>
      </c>
      <c r="U1553" t="s">
        <v>61</v>
      </c>
      <c r="V1553" t="str">
        <f t="shared" si="311"/>
        <v>Intersection</v>
      </c>
      <c r="W1553" t="s">
        <v>494</v>
      </c>
      <c r="X1553">
        <v>42.370635999999998</v>
      </c>
      <c r="Y1553">
        <v>-71.076933999999994</v>
      </c>
      <c r="Z1553" t="s">
        <v>495</v>
      </c>
    </row>
    <row r="1554" spans="1:26">
      <c r="A1554">
        <v>25305</v>
      </c>
      <c r="B1554" s="1">
        <v>40550.833333333336</v>
      </c>
      <c r="C1554" s="1">
        <f t="shared" si="300"/>
        <v>40544</v>
      </c>
      <c r="D1554" s="4">
        <f t="shared" si="301"/>
        <v>1.6666666666666666E-2</v>
      </c>
      <c r="E1554" s="3">
        <f t="shared" si="302"/>
        <v>2011</v>
      </c>
      <c r="F1554" s="3">
        <f t="shared" si="303"/>
        <v>1</v>
      </c>
      <c r="G1554" s="3">
        <f t="shared" si="304"/>
        <v>7</v>
      </c>
      <c r="H1554" s="3">
        <f t="shared" si="305"/>
        <v>20</v>
      </c>
      <c r="I1554" s="3">
        <f t="shared" si="306"/>
        <v>0</v>
      </c>
      <c r="J1554" s="3">
        <f t="shared" si="307"/>
        <v>6</v>
      </c>
      <c r="K1554" s="3" t="str">
        <f>IF(AND(D1554&gt;='Season Lookup'!$D$15,D1554&lt;'Season Lookup'!$D$16),"Spring",IF(AND(D1554&gt;='Season Lookup'!$D$16,D1554&lt;'Season Lookup'!$D$17),"Summer",IF(AND(D1554&gt;='Season Lookup'!$D$17,D1554&lt;'Season Lookup'!$D$18),"Fall",IF(OR(D1554&gt;='Season Lookup'!$D$18,D1554&lt;'Season Lookup'!$D$15),"Winter"))))</f>
        <v>Winter</v>
      </c>
      <c r="L1554" s="3" t="str">
        <f>VLOOKUP(F1554,'Season Lookup'!$A$1:$B$13,2,0)</f>
        <v>Winter</v>
      </c>
      <c r="M1554" t="s">
        <v>12</v>
      </c>
      <c r="N1554" t="s">
        <v>13</v>
      </c>
      <c r="O1554" t="s">
        <v>23</v>
      </c>
      <c r="P1554" t="str">
        <f t="shared" si="308"/>
        <v>Yes</v>
      </c>
      <c r="Q1554" t="str">
        <f t="shared" si="309"/>
        <v>No</v>
      </c>
      <c r="R1554" t="str">
        <f t="shared" si="310"/>
        <v>No</v>
      </c>
      <c r="S1554">
        <v>136</v>
      </c>
      <c r="T1554" t="s">
        <v>409</v>
      </c>
      <c r="V1554" t="str">
        <f t="shared" si="311"/>
        <v>Non Intersection</v>
      </c>
      <c r="W1554" t="s">
        <v>2471</v>
      </c>
      <c r="X1554">
        <v>42.381185000000002</v>
      </c>
      <c r="Y1554">
        <v>-71.133972</v>
      </c>
      <c r="Z1554" t="s">
        <v>2472</v>
      </c>
    </row>
    <row r="1555" spans="1:26">
      <c r="A1555">
        <v>27020</v>
      </c>
      <c r="B1555" s="1">
        <v>40550.666655092595</v>
      </c>
      <c r="C1555" s="1">
        <f t="shared" si="300"/>
        <v>40544</v>
      </c>
      <c r="D1555" s="4">
        <f t="shared" si="301"/>
        <v>1.6666666666666666E-2</v>
      </c>
      <c r="E1555" s="3">
        <f t="shared" si="302"/>
        <v>2011</v>
      </c>
      <c r="F1555" s="3">
        <f t="shared" si="303"/>
        <v>1</v>
      </c>
      <c r="G1555" s="3">
        <f t="shared" si="304"/>
        <v>7</v>
      </c>
      <c r="H1555" s="3">
        <f t="shared" si="305"/>
        <v>15</v>
      </c>
      <c r="I1555" s="3">
        <f t="shared" si="306"/>
        <v>59</v>
      </c>
      <c r="J1555" s="3">
        <f t="shared" si="307"/>
        <v>6</v>
      </c>
      <c r="K1555" s="3" t="str">
        <f>IF(AND(D1555&gt;='Season Lookup'!$D$15,D1555&lt;'Season Lookup'!$D$16),"Spring",IF(AND(D1555&gt;='Season Lookup'!$D$16,D1555&lt;'Season Lookup'!$D$17),"Summer",IF(AND(D1555&gt;='Season Lookup'!$D$17,D1555&lt;'Season Lookup'!$D$18),"Fall",IF(OR(D1555&gt;='Season Lookup'!$D$18,D1555&lt;'Season Lookup'!$D$15),"Winter"))))</f>
        <v>Winter</v>
      </c>
      <c r="L1555" s="3" t="str">
        <f>VLOOKUP(F1555,'Season Lookup'!$A$1:$B$13,2,0)</f>
        <v>Winter</v>
      </c>
      <c r="M1555" t="s">
        <v>31</v>
      </c>
      <c r="N1555" t="s">
        <v>13</v>
      </c>
      <c r="O1555" t="s">
        <v>23</v>
      </c>
      <c r="P1555" t="str">
        <f t="shared" si="308"/>
        <v>Yes</v>
      </c>
      <c r="Q1555" t="str">
        <f t="shared" si="309"/>
        <v>No</v>
      </c>
      <c r="R1555" t="str">
        <f t="shared" si="310"/>
        <v>No</v>
      </c>
      <c r="S1555">
        <v>23</v>
      </c>
      <c r="T1555" t="s">
        <v>49</v>
      </c>
      <c r="V1555" t="str">
        <f t="shared" si="311"/>
        <v>Non Intersection</v>
      </c>
      <c r="W1555" t="s">
        <v>2473</v>
      </c>
      <c r="X1555">
        <v>42.368938</v>
      </c>
      <c r="Y1555">
        <v>-71.105692000000005</v>
      </c>
      <c r="Z1555" t="s">
        <v>2474</v>
      </c>
    </row>
    <row r="1556" spans="1:26">
      <c r="A1556">
        <v>25307</v>
      </c>
      <c r="B1556" s="1">
        <v>40551.0625</v>
      </c>
      <c r="C1556" s="1">
        <f t="shared" si="300"/>
        <v>40544</v>
      </c>
      <c r="D1556" s="4">
        <f t="shared" si="301"/>
        <v>1.9444444444444445E-2</v>
      </c>
      <c r="E1556" s="3">
        <f t="shared" si="302"/>
        <v>2011</v>
      </c>
      <c r="F1556" s="3">
        <f t="shared" si="303"/>
        <v>1</v>
      </c>
      <c r="G1556" s="3">
        <f t="shared" si="304"/>
        <v>8</v>
      </c>
      <c r="H1556" s="3">
        <f t="shared" si="305"/>
        <v>1</v>
      </c>
      <c r="I1556" s="3">
        <f t="shared" si="306"/>
        <v>30</v>
      </c>
      <c r="J1556" s="3">
        <f t="shared" si="307"/>
        <v>7</v>
      </c>
      <c r="K1556" s="3" t="str">
        <f>IF(AND(D1556&gt;='Season Lookup'!$D$15,D1556&lt;'Season Lookup'!$D$16),"Spring",IF(AND(D1556&gt;='Season Lookup'!$D$16,D1556&lt;'Season Lookup'!$D$17),"Summer",IF(AND(D1556&gt;='Season Lookup'!$D$17,D1556&lt;'Season Lookup'!$D$18),"Fall",IF(OR(D1556&gt;='Season Lookup'!$D$18,D1556&lt;'Season Lookup'!$D$15),"Winter"))))</f>
        <v>Winter</v>
      </c>
      <c r="L1556" s="3" t="str">
        <f>VLOOKUP(F1556,'Season Lookup'!$A$1:$B$13,2,0)</f>
        <v>Winter</v>
      </c>
      <c r="M1556" t="s">
        <v>31</v>
      </c>
      <c r="N1556" t="s">
        <v>13</v>
      </c>
      <c r="O1556" t="s">
        <v>23</v>
      </c>
      <c r="P1556" t="str">
        <f t="shared" si="308"/>
        <v>Yes</v>
      </c>
      <c r="Q1556" t="str">
        <f t="shared" si="309"/>
        <v>No</v>
      </c>
      <c r="R1556" t="str">
        <f t="shared" si="310"/>
        <v>No</v>
      </c>
      <c r="T1556" t="s">
        <v>14</v>
      </c>
      <c r="U1556" t="s">
        <v>57</v>
      </c>
      <c r="V1556" t="str">
        <f t="shared" si="311"/>
        <v>Intersection</v>
      </c>
      <c r="W1556" t="s">
        <v>58</v>
      </c>
      <c r="X1556">
        <v>42.380006000000002</v>
      </c>
      <c r="Y1556">
        <v>-71.119917000000001</v>
      </c>
      <c r="Z1556" t="s">
        <v>59</v>
      </c>
    </row>
    <row r="1557" spans="1:26">
      <c r="A1557">
        <v>25308</v>
      </c>
      <c r="B1557" s="1">
        <v>40551.200682870367</v>
      </c>
      <c r="C1557" s="1">
        <f t="shared" si="300"/>
        <v>40544</v>
      </c>
      <c r="D1557" s="4">
        <f t="shared" si="301"/>
        <v>1.9444444444444445E-2</v>
      </c>
      <c r="E1557" s="3">
        <f t="shared" si="302"/>
        <v>2011</v>
      </c>
      <c r="F1557" s="3">
        <f t="shared" si="303"/>
        <v>1</v>
      </c>
      <c r="G1557" s="3">
        <f t="shared" si="304"/>
        <v>8</v>
      </c>
      <c r="H1557" s="3">
        <f t="shared" si="305"/>
        <v>4</v>
      </c>
      <c r="I1557" s="3">
        <f t="shared" si="306"/>
        <v>48</v>
      </c>
      <c r="J1557" s="3">
        <f t="shared" si="307"/>
        <v>7</v>
      </c>
      <c r="K1557" s="3" t="str">
        <f>IF(AND(D1557&gt;='Season Lookup'!$D$15,D1557&lt;'Season Lookup'!$D$16),"Spring",IF(AND(D1557&gt;='Season Lookup'!$D$16,D1557&lt;'Season Lookup'!$D$17),"Summer",IF(AND(D1557&gt;='Season Lookup'!$D$17,D1557&lt;'Season Lookup'!$D$18),"Fall",IF(OR(D1557&gt;='Season Lookup'!$D$18,D1557&lt;'Season Lookup'!$D$15),"Winter"))))</f>
        <v>Winter</v>
      </c>
      <c r="L1557" s="3" t="str">
        <f>VLOOKUP(F1557,'Season Lookup'!$A$1:$B$13,2,0)</f>
        <v>Winter</v>
      </c>
      <c r="M1557" t="s">
        <v>31</v>
      </c>
      <c r="N1557" t="s">
        <v>13</v>
      </c>
      <c r="O1557" t="s">
        <v>36</v>
      </c>
      <c r="P1557" t="str">
        <f t="shared" si="308"/>
        <v>Yes</v>
      </c>
      <c r="Q1557" t="str">
        <f t="shared" si="309"/>
        <v>No</v>
      </c>
      <c r="R1557" t="str">
        <f t="shared" si="310"/>
        <v>No</v>
      </c>
      <c r="T1557" t="s">
        <v>2475</v>
      </c>
      <c r="U1557" t="s">
        <v>835</v>
      </c>
      <c r="V1557" t="str">
        <f t="shared" si="311"/>
        <v>Intersection</v>
      </c>
      <c r="W1557" t="s">
        <v>2476</v>
      </c>
      <c r="X1557">
        <v>42.357658999999998</v>
      </c>
      <c r="Y1557">
        <v>-71.103683000000004</v>
      </c>
      <c r="Z1557" t="s">
        <v>2477</v>
      </c>
    </row>
    <row r="1558" spans="1:26">
      <c r="A1558">
        <v>25309</v>
      </c>
      <c r="B1558" s="1">
        <v>40551.395833333336</v>
      </c>
      <c r="C1558" s="1">
        <f t="shared" si="300"/>
        <v>40544</v>
      </c>
      <c r="D1558" s="4">
        <f t="shared" si="301"/>
        <v>1.9444444444444445E-2</v>
      </c>
      <c r="E1558" s="3">
        <f t="shared" si="302"/>
        <v>2011</v>
      </c>
      <c r="F1558" s="3">
        <f t="shared" si="303"/>
        <v>1</v>
      </c>
      <c r="G1558" s="3">
        <f t="shared" si="304"/>
        <v>8</v>
      </c>
      <c r="H1558" s="3">
        <f t="shared" si="305"/>
        <v>9</v>
      </c>
      <c r="I1558" s="3">
        <f t="shared" si="306"/>
        <v>30</v>
      </c>
      <c r="J1558" s="3">
        <f t="shared" si="307"/>
        <v>7</v>
      </c>
      <c r="K1558" s="3" t="str">
        <f>IF(AND(D1558&gt;='Season Lookup'!$D$15,D1558&lt;'Season Lookup'!$D$16),"Spring",IF(AND(D1558&gt;='Season Lookup'!$D$16,D1558&lt;'Season Lookup'!$D$17),"Summer",IF(AND(D1558&gt;='Season Lookup'!$D$17,D1558&lt;'Season Lookup'!$D$18),"Fall",IF(OR(D1558&gt;='Season Lookup'!$D$18,D1558&lt;'Season Lookup'!$D$15),"Winter"))))</f>
        <v>Winter</v>
      </c>
      <c r="L1558" s="3" t="str">
        <f>VLOOKUP(F1558,'Season Lookup'!$A$1:$B$13,2,0)</f>
        <v>Winter</v>
      </c>
      <c r="M1558" t="s">
        <v>31</v>
      </c>
      <c r="N1558" t="s">
        <v>13</v>
      </c>
      <c r="O1558" t="s">
        <v>23</v>
      </c>
      <c r="P1558" t="str">
        <f t="shared" si="308"/>
        <v>Yes</v>
      </c>
      <c r="Q1558" t="str">
        <f t="shared" si="309"/>
        <v>No</v>
      </c>
      <c r="R1558" t="str">
        <f t="shared" si="310"/>
        <v>No</v>
      </c>
      <c r="T1558" t="s">
        <v>316</v>
      </c>
      <c r="U1558" t="s">
        <v>777</v>
      </c>
      <c r="V1558" t="str">
        <f t="shared" si="311"/>
        <v>Intersection</v>
      </c>
      <c r="W1558" t="s">
        <v>2478</v>
      </c>
      <c r="X1558">
        <v>42.363934999999998</v>
      </c>
      <c r="Y1558">
        <v>-71.099103999999997</v>
      </c>
      <c r="Z1558" t="s">
        <v>2479</v>
      </c>
    </row>
    <row r="1559" spans="1:26">
      <c r="A1559">
        <v>25310</v>
      </c>
      <c r="B1559" s="1">
        <v>40551.78125</v>
      </c>
      <c r="C1559" s="1">
        <f t="shared" si="300"/>
        <v>40544</v>
      </c>
      <c r="D1559" s="4">
        <f t="shared" si="301"/>
        <v>1.9444444444444445E-2</v>
      </c>
      <c r="E1559" s="3">
        <f t="shared" si="302"/>
        <v>2011</v>
      </c>
      <c r="F1559" s="3">
        <f t="shared" si="303"/>
        <v>1</v>
      </c>
      <c r="G1559" s="3">
        <f t="shared" si="304"/>
        <v>8</v>
      </c>
      <c r="H1559" s="3">
        <f t="shared" si="305"/>
        <v>18</v>
      </c>
      <c r="I1559" s="3">
        <f t="shared" si="306"/>
        <v>45</v>
      </c>
      <c r="J1559" s="3">
        <f t="shared" si="307"/>
        <v>7</v>
      </c>
      <c r="K1559" s="3" t="str">
        <f>IF(AND(D1559&gt;='Season Lookup'!$D$15,D1559&lt;'Season Lookup'!$D$16),"Spring",IF(AND(D1559&gt;='Season Lookup'!$D$16,D1559&lt;'Season Lookup'!$D$17),"Summer",IF(AND(D1559&gt;='Season Lookup'!$D$17,D1559&lt;'Season Lookup'!$D$18),"Fall",IF(OR(D1559&gt;='Season Lookup'!$D$18,D1559&lt;'Season Lookup'!$D$15),"Winter"))))</f>
        <v>Winter</v>
      </c>
      <c r="L1559" s="3" t="str">
        <f>VLOOKUP(F1559,'Season Lookup'!$A$1:$B$13,2,0)</f>
        <v>Winter</v>
      </c>
      <c r="M1559" t="s">
        <v>31</v>
      </c>
      <c r="N1559" t="s">
        <v>13</v>
      </c>
      <c r="O1559" t="s">
        <v>13</v>
      </c>
      <c r="P1559" t="str">
        <f t="shared" si="308"/>
        <v>Yes</v>
      </c>
      <c r="Q1559" t="str">
        <f t="shared" si="309"/>
        <v>No</v>
      </c>
      <c r="R1559" t="str">
        <f t="shared" si="310"/>
        <v>No</v>
      </c>
      <c r="S1559">
        <v>46</v>
      </c>
      <c r="T1559" t="s">
        <v>354</v>
      </c>
      <c r="V1559" t="str">
        <f t="shared" si="311"/>
        <v>Non Intersection</v>
      </c>
      <c r="W1559" t="s">
        <v>2480</v>
      </c>
      <c r="X1559">
        <v>42.382818999999998</v>
      </c>
      <c r="Y1559">
        <v>-71.124679999999998</v>
      </c>
      <c r="Z1559" t="s">
        <v>2481</v>
      </c>
    </row>
    <row r="1560" spans="1:26">
      <c r="A1560">
        <v>27016</v>
      </c>
      <c r="B1560" s="1">
        <v>40551.625</v>
      </c>
      <c r="C1560" s="1">
        <f t="shared" si="300"/>
        <v>40544</v>
      </c>
      <c r="D1560" s="4">
        <f t="shared" si="301"/>
        <v>1.9444444444444445E-2</v>
      </c>
      <c r="E1560" s="3">
        <f t="shared" si="302"/>
        <v>2011</v>
      </c>
      <c r="F1560" s="3">
        <f t="shared" si="303"/>
        <v>1</v>
      </c>
      <c r="G1560" s="3">
        <f t="shared" si="304"/>
        <v>8</v>
      </c>
      <c r="H1560" s="3">
        <f t="shared" si="305"/>
        <v>15</v>
      </c>
      <c r="I1560" s="3">
        <f t="shared" si="306"/>
        <v>0</v>
      </c>
      <c r="J1560" s="3">
        <f t="shared" si="307"/>
        <v>7</v>
      </c>
      <c r="K1560" s="3" t="str">
        <f>IF(AND(D1560&gt;='Season Lookup'!$D$15,D1560&lt;'Season Lookup'!$D$16),"Spring",IF(AND(D1560&gt;='Season Lookup'!$D$16,D1560&lt;'Season Lookup'!$D$17),"Summer",IF(AND(D1560&gt;='Season Lookup'!$D$17,D1560&lt;'Season Lookup'!$D$18),"Fall",IF(OR(D1560&gt;='Season Lookup'!$D$18,D1560&lt;'Season Lookup'!$D$15),"Winter"))))</f>
        <v>Winter</v>
      </c>
      <c r="L1560" s="3" t="str">
        <f>VLOOKUP(F1560,'Season Lookup'!$A$1:$B$13,2,0)</f>
        <v>Winter</v>
      </c>
      <c r="M1560" t="s">
        <v>56</v>
      </c>
      <c r="N1560" t="s">
        <v>18</v>
      </c>
      <c r="O1560" t="s">
        <v>13</v>
      </c>
      <c r="P1560" t="str">
        <f t="shared" si="308"/>
        <v>Yes</v>
      </c>
      <c r="Q1560" t="str">
        <f t="shared" si="309"/>
        <v>No</v>
      </c>
      <c r="R1560" t="str">
        <f t="shared" si="310"/>
        <v>No</v>
      </c>
      <c r="S1560">
        <v>601</v>
      </c>
      <c r="T1560" t="s">
        <v>14</v>
      </c>
      <c r="V1560" t="str">
        <f t="shared" si="311"/>
        <v>Non Intersection</v>
      </c>
      <c r="W1560" t="s">
        <v>2482</v>
      </c>
      <c r="X1560">
        <v>42.365068999999998</v>
      </c>
      <c r="Y1560">
        <v>-71.103054</v>
      </c>
      <c r="Z1560" t="s">
        <v>2483</v>
      </c>
    </row>
    <row r="1561" spans="1:26">
      <c r="A1561">
        <v>25311</v>
      </c>
      <c r="B1561" s="1">
        <v>40552.015266203707</v>
      </c>
      <c r="C1561" s="1">
        <f t="shared" si="300"/>
        <v>40544</v>
      </c>
      <c r="D1561" s="4">
        <f t="shared" si="301"/>
        <v>2.2222222222222223E-2</v>
      </c>
      <c r="E1561" s="3">
        <f t="shared" si="302"/>
        <v>2011</v>
      </c>
      <c r="F1561" s="3">
        <f t="shared" si="303"/>
        <v>1</v>
      </c>
      <c r="G1561" s="3">
        <f t="shared" si="304"/>
        <v>9</v>
      </c>
      <c r="H1561" s="3">
        <f t="shared" si="305"/>
        <v>0</v>
      </c>
      <c r="I1561" s="3">
        <f t="shared" si="306"/>
        <v>21</v>
      </c>
      <c r="J1561" s="3">
        <f t="shared" si="307"/>
        <v>1</v>
      </c>
      <c r="K1561" s="3" t="str">
        <f>IF(AND(D1561&gt;='Season Lookup'!$D$15,D1561&lt;'Season Lookup'!$D$16),"Spring",IF(AND(D1561&gt;='Season Lookup'!$D$16,D1561&lt;'Season Lookup'!$D$17),"Summer",IF(AND(D1561&gt;='Season Lookup'!$D$17,D1561&lt;'Season Lookup'!$D$18),"Fall",IF(OR(D1561&gt;='Season Lookup'!$D$18,D1561&lt;'Season Lookup'!$D$15),"Winter"))))</f>
        <v>Winter</v>
      </c>
      <c r="L1561" s="3" t="str">
        <f>VLOOKUP(F1561,'Season Lookup'!$A$1:$B$13,2,0)</f>
        <v>Winter</v>
      </c>
      <c r="M1561" t="s">
        <v>48</v>
      </c>
      <c r="N1561" t="s">
        <v>35</v>
      </c>
      <c r="O1561" t="s">
        <v>36</v>
      </c>
      <c r="P1561" t="str">
        <f t="shared" si="308"/>
        <v>Yes</v>
      </c>
      <c r="Q1561" t="str">
        <f t="shared" si="309"/>
        <v>No</v>
      </c>
      <c r="R1561" t="str">
        <f t="shared" si="310"/>
        <v>No</v>
      </c>
      <c r="S1561">
        <v>2</v>
      </c>
      <c r="T1561" t="s">
        <v>2484</v>
      </c>
      <c r="V1561" t="str">
        <f t="shared" si="311"/>
        <v>Non Intersection</v>
      </c>
      <c r="W1561" t="s">
        <v>2485</v>
      </c>
      <c r="X1561">
        <v>42.370421999999998</v>
      </c>
      <c r="Y1561">
        <v>-71.102073000000004</v>
      </c>
      <c r="Z1561" t="s">
        <v>2486</v>
      </c>
    </row>
    <row r="1562" spans="1:26">
      <c r="A1562">
        <v>25314</v>
      </c>
      <c r="B1562" s="1">
        <v>40553.364583333336</v>
      </c>
      <c r="C1562" s="1">
        <f t="shared" si="300"/>
        <v>40544</v>
      </c>
      <c r="D1562" s="4">
        <f t="shared" si="301"/>
        <v>2.5000000000000001E-2</v>
      </c>
      <c r="E1562" s="3">
        <f t="shared" si="302"/>
        <v>2011</v>
      </c>
      <c r="F1562" s="3">
        <f t="shared" si="303"/>
        <v>1</v>
      </c>
      <c r="G1562" s="3">
        <f t="shared" si="304"/>
        <v>10</v>
      </c>
      <c r="H1562" s="3">
        <f t="shared" si="305"/>
        <v>8</v>
      </c>
      <c r="I1562" s="3">
        <f t="shared" si="306"/>
        <v>45</v>
      </c>
      <c r="J1562" s="3">
        <f t="shared" si="307"/>
        <v>2</v>
      </c>
      <c r="K1562" s="3" t="str">
        <f>IF(AND(D1562&gt;='Season Lookup'!$D$15,D1562&lt;'Season Lookup'!$D$16),"Spring",IF(AND(D1562&gt;='Season Lookup'!$D$16,D1562&lt;'Season Lookup'!$D$17),"Summer",IF(AND(D1562&gt;='Season Lookup'!$D$17,D1562&lt;'Season Lookup'!$D$18),"Fall",IF(OR(D1562&gt;='Season Lookup'!$D$18,D1562&lt;'Season Lookup'!$D$15),"Winter"))))</f>
        <v>Winter</v>
      </c>
      <c r="L1562" s="3" t="str">
        <f>VLOOKUP(F1562,'Season Lookup'!$A$1:$B$13,2,0)</f>
        <v>Winter</v>
      </c>
      <c r="M1562" t="s">
        <v>56</v>
      </c>
      <c r="N1562" t="s">
        <v>13</v>
      </c>
      <c r="O1562" t="s">
        <v>13</v>
      </c>
      <c r="P1562" t="str">
        <f t="shared" si="308"/>
        <v>Yes</v>
      </c>
      <c r="Q1562" t="str">
        <f t="shared" si="309"/>
        <v>No</v>
      </c>
      <c r="R1562" t="str">
        <f t="shared" si="310"/>
        <v>No</v>
      </c>
      <c r="S1562">
        <v>799</v>
      </c>
      <c r="T1562" t="s">
        <v>186</v>
      </c>
      <c r="V1562" t="str">
        <f t="shared" si="311"/>
        <v>Non Intersection</v>
      </c>
      <c r="W1562" t="s">
        <v>482</v>
      </c>
      <c r="X1562">
        <v>42.391447999999997</v>
      </c>
      <c r="Y1562">
        <v>-71.155467000000002</v>
      </c>
      <c r="Z1562" t="s">
        <v>483</v>
      </c>
    </row>
    <row r="1563" spans="1:26">
      <c r="A1563">
        <v>25315</v>
      </c>
      <c r="B1563" s="1">
        <v>40553.534710648149</v>
      </c>
      <c r="C1563" s="1">
        <f t="shared" si="300"/>
        <v>40544</v>
      </c>
      <c r="D1563" s="4">
        <f t="shared" si="301"/>
        <v>2.5000000000000001E-2</v>
      </c>
      <c r="E1563" s="3">
        <f t="shared" si="302"/>
        <v>2011</v>
      </c>
      <c r="F1563" s="3">
        <f t="shared" si="303"/>
        <v>1</v>
      </c>
      <c r="G1563" s="3">
        <f t="shared" si="304"/>
        <v>10</v>
      </c>
      <c r="H1563" s="3">
        <f t="shared" si="305"/>
        <v>12</v>
      </c>
      <c r="I1563" s="3">
        <f t="shared" si="306"/>
        <v>49</v>
      </c>
      <c r="J1563" s="3">
        <f t="shared" si="307"/>
        <v>2</v>
      </c>
      <c r="K1563" s="3" t="str">
        <f>IF(AND(D1563&gt;='Season Lookup'!$D$15,D1563&lt;'Season Lookup'!$D$16),"Spring",IF(AND(D1563&gt;='Season Lookup'!$D$16,D1563&lt;'Season Lookup'!$D$17),"Summer",IF(AND(D1563&gt;='Season Lookup'!$D$17,D1563&lt;'Season Lookup'!$D$18),"Fall",IF(OR(D1563&gt;='Season Lookup'!$D$18,D1563&lt;'Season Lookup'!$D$15),"Winter"))))</f>
        <v>Winter</v>
      </c>
      <c r="L1563" s="3" t="str">
        <f>VLOOKUP(F1563,'Season Lookup'!$A$1:$B$13,2,0)</f>
        <v>Winter</v>
      </c>
      <c r="M1563" t="s">
        <v>56</v>
      </c>
      <c r="N1563" t="s">
        <v>35</v>
      </c>
      <c r="O1563" t="s">
        <v>36</v>
      </c>
      <c r="P1563" t="str">
        <f t="shared" si="308"/>
        <v>Yes</v>
      </c>
      <c r="Q1563" t="str">
        <f t="shared" si="309"/>
        <v>No</v>
      </c>
      <c r="R1563" t="str">
        <f t="shared" si="310"/>
        <v>No</v>
      </c>
      <c r="T1563" t="s">
        <v>342</v>
      </c>
      <c r="U1563" t="s">
        <v>133</v>
      </c>
      <c r="V1563" t="str">
        <f t="shared" si="311"/>
        <v>Intersection</v>
      </c>
      <c r="W1563" t="s">
        <v>884</v>
      </c>
      <c r="X1563">
        <v>42.368301000000002</v>
      </c>
      <c r="Y1563">
        <v>-71.101742999999999</v>
      </c>
      <c r="Z1563" t="s">
        <v>885</v>
      </c>
    </row>
    <row r="1564" spans="1:26">
      <c r="A1564">
        <v>25316</v>
      </c>
      <c r="B1564" s="1">
        <v>40553.537488425929</v>
      </c>
      <c r="C1564" s="1">
        <f t="shared" si="300"/>
        <v>40544</v>
      </c>
      <c r="D1564" s="4">
        <f t="shared" si="301"/>
        <v>2.5000000000000001E-2</v>
      </c>
      <c r="E1564" s="3">
        <f t="shared" si="302"/>
        <v>2011</v>
      </c>
      <c r="F1564" s="3">
        <f t="shared" si="303"/>
        <v>1</v>
      </c>
      <c r="G1564" s="3">
        <f t="shared" si="304"/>
        <v>10</v>
      </c>
      <c r="H1564" s="3">
        <f t="shared" si="305"/>
        <v>12</v>
      </c>
      <c r="I1564" s="3">
        <f t="shared" si="306"/>
        <v>53</v>
      </c>
      <c r="J1564" s="3">
        <f t="shared" si="307"/>
        <v>2</v>
      </c>
      <c r="K1564" s="3" t="str">
        <f>IF(AND(D1564&gt;='Season Lookup'!$D$15,D1564&lt;'Season Lookup'!$D$16),"Spring",IF(AND(D1564&gt;='Season Lookup'!$D$16,D1564&lt;'Season Lookup'!$D$17),"Summer",IF(AND(D1564&gt;='Season Lookup'!$D$17,D1564&lt;'Season Lookup'!$D$18),"Fall",IF(OR(D1564&gt;='Season Lookup'!$D$18,D1564&lt;'Season Lookup'!$D$15),"Winter"))))</f>
        <v>Winter</v>
      </c>
      <c r="L1564" s="3" t="str">
        <f>VLOOKUP(F1564,'Season Lookup'!$A$1:$B$13,2,0)</f>
        <v>Winter</v>
      </c>
      <c r="M1564" t="s">
        <v>56</v>
      </c>
      <c r="N1564" t="s">
        <v>13</v>
      </c>
      <c r="O1564" t="s">
        <v>23</v>
      </c>
      <c r="P1564" t="str">
        <f t="shared" si="308"/>
        <v>Yes</v>
      </c>
      <c r="Q1564" t="str">
        <f t="shared" si="309"/>
        <v>No</v>
      </c>
      <c r="R1564" t="str">
        <f t="shared" si="310"/>
        <v>No</v>
      </c>
      <c r="S1564">
        <v>174</v>
      </c>
      <c r="T1564" t="s">
        <v>899</v>
      </c>
      <c r="V1564" t="str">
        <f t="shared" si="311"/>
        <v>Non Intersection</v>
      </c>
      <c r="W1564" t="s">
        <v>2487</v>
      </c>
      <c r="X1564">
        <v>42.379589000000003</v>
      </c>
      <c r="Y1564">
        <v>-71.152598999999995</v>
      </c>
      <c r="Z1564" t="s">
        <v>2488</v>
      </c>
    </row>
    <row r="1565" spans="1:26">
      <c r="A1565">
        <v>25317</v>
      </c>
      <c r="B1565" s="1">
        <v>40553.737500000003</v>
      </c>
      <c r="C1565" s="1">
        <f t="shared" si="300"/>
        <v>40544</v>
      </c>
      <c r="D1565" s="4">
        <f t="shared" si="301"/>
        <v>2.5000000000000001E-2</v>
      </c>
      <c r="E1565" s="3">
        <f t="shared" si="302"/>
        <v>2011</v>
      </c>
      <c r="F1565" s="3">
        <f t="shared" si="303"/>
        <v>1</v>
      </c>
      <c r="G1565" s="3">
        <f t="shared" si="304"/>
        <v>10</v>
      </c>
      <c r="H1565" s="3">
        <f t="shared" si="305"/>
        <v>17</v>
      </c>
      <c r="I1565" s="3">
        <f t="shared" si="306"/>
        <v>42</v>
      </c>
      <c r="J1565" s="3">
        <f t="shared" si="307"/>
        <v>2</v>
      </c>
      <c r="K1565" s="3" t="str">
        <f>IF(AND(D1565&gt;='Season Lookup'!$D$15,D1565&lt;'Season Lookup'!$D$16),"Spring",IF(AND(D1565&gt;='Season Lookup'!$D$16,D1565&lt;'Season Lookup'!$D$17),"Summer",IF(AND(D1565&gt;='Season Lookup'!$D$17,D1565&lt;'Season Lookup'!$D$18),"Fall",IF(OR(D1565&gt;='Season Lookup'!$D$18,D1565&lt;'Season Lookup'!$D$15),"Winter"))))</f>
        <v>Winter</v>
      </c>
      <c r="L1565" s="3" t="str">
        <f>VLOOKUP(F1565,'Season Lookup'!$A$1:$B$13,2,0)</f>
        <v>Winter</v>
      </c>
      <c r="M1565" t="s">
        <v>56</v>
      </c>
      <c r="N1565" t="s">
        <v>132</v>
      </c>
      <c r="P1565" t="str">
        <f t="shared" si="308"/>
        <v>No</v>
      </c>
      <c r="Q1565" t="str">
        <f t="shared" si="309"/>
        <v>Yes</v>
      </c>
      <c r="R1565" t="str">
        <f t="shared" si="310"/>
        <v>No</v>
      </c>
      <c r="S1565">
        <v>28</v>
      </c>
      <c r="T1565" t="s">
        <v>1745</v>
      </c>
      <c r="V1565" t="str">
        <f t="shared" si="311"/>
        <v>Non Intersection</v>
      </c>
      <c r="W1565" t="s">
        <v>2489</v>
      </c>
      <c r="X1565">
        <v>42.382975000000002</v>
      </c>
      <c r="Y1565">
        <v>-71.126267999999996</v>
      </c>
      <c r="Z1565" t="s">
        <v>2490</v>
      </c>
    </row>
    <row r="1566" spans="1:26">
      <c r="A1566">
        <v>25318</v>
      </c>
      <c r="B1566" s="1">
        <v>40553.75</v>
      </c>
      <c r="C1566" s="1">
        <f t="shared" si="300"/>
        <v>40544</v>
      </c>
      <c r="D1566" s="4">
        <f t="shared" si="301"/>
        <v>2.5000000000000001E-2</v>
      </c>
      <c r="E1566" s="3">
        <f t="shared" si="302"/>
        <v>2011</v>
      </c>
      <c r="F1566" s="3">
        <f t="shared" si="303"/>
        <v>1</v>
      </c>
      <c r="G1566" s="3">
        <f t="shared" si="304"/>
        <v>10</v>
      </c>
      <c r="H1566" s="3">
        <f t="shared" si="305"/>
        <v>18</v>
      </c>
      <c r="I1566" s="3">
        <f t="shared" si="306"/>
        <v>0</v>
      </c>
      <c r="J1566" s="3">
        <f t="shared" si="307"/>
        <v>2</v>
      </c>
      <c r="K1566" s="3" t="str">
        <f>IF(AND(D1566&gt;='Season Lookup'!$D$15,D1566&lt;'Season Lookup'!$D$16),"Spring",IF(AND(D1566&gt;='Season Lookup'!$D$16,D1566&lt;'Season Lookup'!$D$17),"Summer",IF(AND(D1566&gt;='Season Lookup'!$D$17,D1566&lt;'Season Lookup'!$D$18),"Fall",IF(OR(D1566&gt;='Season Lookup'!$D$18,D1566&lt;'Season Lookup'!$D$15),"Winter"))))</f>
        <v>Winter</v>
      </c>
      <c r="L1566" s="3" t="str">
        <f>VLOOKUP(F1566,'Season Lookup'!$A$1:$B$13,2,0)</f>
        <v>Winter</v>
      </c>
      <c r="M1566" t="s">
        <v>56</v>
      </c>
      <c r="N1566" t="s">
        <v>13</v>
      </c>
      <c r="O1566" t="s">
        <v>23</v>
      </c>
      <c r="P1566" t="str">
        <f t="shared" si="308"/>
        <v>Yes</v>
      </c>
      <c r="Q1566" t="str">
        <f t="shared" si="309"/>
        <v>No</v>
      </c>
      <c r="R1566" t="str">
        <f t="shared" si="310"/>
        <v>No</v>
      </c>
      <c r="S1566">
        <v>25</v>
      </c>
      <c r="T1566" t="s">
        <v>1324</v>
      </c>
      <c r="V1566" t="str">
        <f t="shared" si="311"/>
        <v>Non Intersection</v>
      </c>
      <c r="W1566" t="s">
        <v>2491</v>
      </c>
      <c r="X1566">
        <v>42.367803000000002</v>
      </c>
      <c r="Y1566">
        <v>-71.114542999999998</v>
      </c>
      <c r="Z1566" t="s">
        <v>2492</v>
      </c>
    </row>
    <row r="1567" spans="1:26">
      <c r="A1567">
        <v>25333</v>
      </c>
      <c r="B1567" s="1">
        <v>40553.375</v>
      </c>
      <c r="C1567" s="1">
        <f t="shared" si="300"/>
        <v>40544</v>
      </c>
      <c r="D1567" s="4">
        <f t="shared" si="301"/>
        <v>2.5000000000000001E-2</v>
      </c>
      <c r="E1567" s="3">
        <f t="shared" si="302"/>
        <v>2011</v>
      </c>
      <c r="F1567" s="3">
        <f t="shared" si="303"/>
        <v>1</v>
      </c>
      <c r="G1567" s="3">
        <f t="shared" si="304"/>
        <v>10</v>
      </c>
      <c r="H1567" s="3">
        <f t="shared" si="305"/>
        <v>9</v>
      </c>
      <c r="I1567" s="3">
        <f t="shared" si="306"/>
        <v>0</v>
      </c>
      <c r="J1567" s="3">
        <f t="shared" si="307"/>
        <v>2</v>
      </c>
      <c r="K1567" s="3" t="str">
        <f>IF(AND(D1567&gt;='Season Lookup'!$D$15,D1567&lt;'Season Lookup'!$D$16),"Spring",IF(AND(D1567&gt;='Season Lookup'!$D$16,D1567&lt;'Season Lookup'!$D$17),"Summer",IF(AND(D1567&gt;='Season Lookup'!$D$17,D1567&lt;'Season Lookup'!$D$18),"Fall",IF(OR(D1567&gt;='Season Lookup'!$D$18,D1567&lt;'Season Lookup'!$D$15),"Winter"))))</f>
        <v>Winter</v>
      </c>
      <c r="L1567" s="3" t="str">
        <f>VLOOKUP(F1567,'Season Lookup'!$A$1:$B$13,2,0)</f>
        <v>Winter</v>
      </c>
      <c r="M1567" t="s">
        <v>56</v>
      </c>
      <c r="N1567" t="s">
        <v>13</v>
      </c>
      <c r="O1567" t="s">
        <v>132</v>
      </c>
      <c r="P1567" t="str">
        <f t="shared" si="308"/>
        <v>Yes</v>
      </c>
      <c r="Q1567" t="str">
        <f t="shared" si="309"/>
        <v>Yes</v>
      </c>
      <c r="R1567" t="str">
        <f t="shared" si="310"/>
        <v>No</v>
      </c>
      <c r="T1567" t="s">
        <v>41</v>
      </c>
      <c r="U1567" t="s">
        <v>28</v>
      </c>
      <c r="V1567" t="str">
        <f t="shared" si="311"/>
        <v>Intersection</v>
      </c>
      <c r="W1567" t="s">
        <v>2493</v>
      </c>
      <c r="X1567">
        <v>42.363278999999999</v>
      </c>
      <c r="Y1567">
        <v>-71.110521000000006</v>
      </c>
      <c r="Z1567" t="s">
        <v>1987</v>
      </c>
    </row>
    <row r="1568" spans="1:26">
      <c r="A1568">
        <v>25419</v>
      </c>
      <c r="B1568" s="1">
        <v>40553.060416666667</v>
      </c>
      <c r="C1568" s="1">
        <f t="shared" si="300"/>
        <v>40544</v>
      </c>
      <c r="D1568" s="4">
        <f t="shared" si="301"/>
        <v>2.5000000000000001E-2</v>
      </c>
      <c r="E1568" s="3">
        <f t="shared" si="302"/>
        <v>2011</v>
      </c>
      <c r="F1568" s="3">
        <f t="shared" si="303"/>
        <v>1</v>
      </c>
      <c r="G1568" s="3">
        <f t="shared" si="304"/>
        <v>10</v>
      </c>
      <c r="H1568" s="3">
        <f t="shared" si="305"/>
        <v>1</v>
      </c>
      <c r="I1568" s="3">
        <f t="shared" si="306"/>
        <v>27</v>
      </c>
      <c r="J1568" s="3">
        <f t="shared" si="307"/>
        <v>2</v>
      </c>
      <c r="K1568" s="3" t="str">
        <f>IF(AND(D1568&gt;='Season Lookup'!$D$15,D1568&lt;'Season Lookup'!$D$16),"Spring",IF(AND(D1568&gt;='Season Lookup'!$D$16,D1568&lt;'Season Lookup'!$D$17),"Summer",IF(AND(D1568&gt;='Season Lookup'!$D$17,D1568&lt;'Season Lookup'!$D$18),"Fall",IF(OR(D1568&gt;='Season Lookup'!$D$18,D1568&lt;'Season Lookup'!$D$15),"Winter"))))</f>
        <v>Winter</v>
      </c>
      <c r="L1568" s="3" t="str">
        <f>VLOOKUP(F1568,'Season Lookup'!$A$1:$B$13,2,0)</f>
        <v>Winter</v>
      </c>
      <c r="M1568" t="s">
        <v>56</v>
      </c>
      <c r="N1568" t="s">
        <v>13</v>
      </c>
      <c r="O1568" t="s">
        <v>36</v>
      </c>
      <c r="P1568" t="str">
        <f t="shared" si="308"/>
        <v>Yes</v>
      </c>
      <c r="Q1568" t="str">
        <f t="shared" si="309"/>
        <v>No</v>
      </c>
      <c r="R1568" t="str">
        <f t="shared" si="310"/>
        <v>No</v>
      </c>
      <c r="T1568" t="s">
        <v>14</v>
      </c>
      <c r="U1568" t="s">
        <v>185</v>
      </c>
      <c r="V1568" t="str">
        <f t="shared" si="311"/>
        <v>Intersection</v>
      </c>
      <c r="W1568" t="s">
        <v>1247</v>
      </c>
      <c r="X1568">
        <v>42.375131000000003</v>
      </c>
      <c r="Y1568">
        <v>-71.119151000000002</v>
      </c>
      <c r="Z1568" t="s">
        <v>1248</v>
      </c>
    </row>
    <row r="1569" spans="1:26">
      <c r="A1569">
        <v>25319</v>
      </c>
      <c r="B1569" s="1">
        <v>40554.604155092595</v>
      </c>
      <c r="C1569" s="1">
        <f t="shared" si="300"/>
        <v>40544</v>
      </c>
      <c r="D1569" s="4">
        <f t="shared" si="301"/>
        <v>2.7777777777777776E-2</v>
      </c>
      <c r="E1569" s="3">
        <f t="shared" si="302"/>
        <v>2011</v>
      </c>
      <c r="F1569" s="3">
        <f t="shared" si="303"/>
        <v>1</v>
      </c>
      <c r="G1569" s="3">
        <f t="shared" si="304"/>
        <v>11</v>
      </c>
      <c r="H1569" s="3">
        <f t="shared" si="305"/>
        <v>14</v>
      </c>
      <c r="I1569" s="3">
        <f t="shared" si="306"/>
        <v>29</v>
      </c>
      <c r="J1569" s="3">
        <f t="shared" si="307"/>
        <v>3</v>
      </c>
      <c r="K1569" s="3" t="str">
        <f>IF(AND(D1569&gt;='Season Lookup'!$D$15,D1569&lt;'Season Lookup'!$D$16),"Spring",IF(AND(D1569&gt;='Season Lookup'!$D$16,D1569&lt;'Season Lookup'!$D$17),"Summer",IF(AND(D1569&gt;='Season Lookup'!$D$17,D1569&lt;'Season Lookup'!$D$18),"Fall",IF(OR(D1569&gt;='Season Lookup'!$D$18,D1569&lt;'Season Lookup'!$D$15),"Winter"))))</f>
        <v>Winter</v>
      </c>
      <c r="L1569" s="3" t="str">
        <f>VLOOKUP(F1569,'Season Lookup'!$A$1:$B$13,2,0)</f>
        <v>Winter</v>
      </c>
      <c r="M1569" t="s">
        <v>73</v>
      </c>
      <c r="N1569" t="s">
        <v>13</v>
      </c>
      <c r="O1569" t="s">
        <v>13</v>
      </c>
      <c r="P1569" t="str">
        <f t="shared" si="308"/>
        <v>Yes</v>
      </c>
      <c r="Q1569" t="str">
        <f t="shared" si="309"/>
        <v>No</v>
      </c>
      <c r="R1569" t="str">
        <f t="shared" si="310"/>
        <v>No</v>
      </c>
      <c r="T1569" t="s">
        <v>27</v>
      </c>
      <c r="U1569" t="s">
        <v>1024</v>
      </c>
      <c r="V1569" t="str">
        <f t="shared" si="311"/>
        <v>Intersection</v>
      </c>
      <c r="W1569" t="s">
        <v>2494</v>
      </c>
      <c r="X1569">
        <v>42.364902000000001</v>
      </c>
      <c r="Y1569">
        <v>-71.109007000000005</v>
      </c>
      <c r="Z1569" t="s">
        <v>1639</v>
      </c>
    </row>
    <row r="1570" spans="1:26">
      <c r="A1570">
        <v>25320</v>
      </c>
      <c r="B1570" s="1">
        <v>40554.714583333334</v>
      </c>
      <c r="C1570" s="1">
        <f t="shared" si="300"/>
        <v>40544</v>
      </c>
      <c r="D1570" s="4">
        <f t="shared" si="301"/>
        <v>2.7777777777777776E-2</v>
      </c>
      <c r="E1570" s="3">
        <f t="shared" si="302"/>
        <v>2011</v>
      </c>
      <c r="F1570" s="3">
        <f t="shared" si="303"/>
        <v>1</v>
      </c>
      <c r="G1570" s="3">
        <f t="shared" si="304"/>
        <v>11</v>
      </c>
      <c r="H1570" s="3">
        <f t="shared" si="305"/>
        <v>17</v>
      </c>
      <c r="I1570" s="3">
        <f t="shared" si="306"/>
        <v>9</v>
      </c>
      <c r="J1570" s="3">
        <f t="shared" si="307"/>
        <v>3</v>
      </c>
      <c r="K1570" s="3" t="str">
        <f>IF(AND(D1570&gt;='Season Lookup'!$D$15,D1570&lt;'Season Lookup'!$D$16),"Spring",IF(AND(D1570&gt;='Season Lookup'!$D$16,D1570&lt;'Season Lookup'!$D$17),"Summer",IF(AND(D1570&gt;='Season Lookup'!$D$17,D1570&lt;'Season Lookup'!$D$18),"Fall",IF(OR(D1570&gt;='Season Lookup'!$D$18,D1570&lt;'Season Lookup'!$D$15),"Winter"))))</f>
        <v>Winter</v>
      </c>
      <c r="L1570" s="3" t="str">
        <f>VLOOKUP(F1570,'Season Lookup'!$A$1:$B$13,2,0)</f>
        <v>Winter</v>
      </c>
      <c r="M1570" t="s">
        <v>73</v>
      </c>
      <c r="N1570" t="s">
        <v>13</v>
      </c>
      <c r="O1570" t="s">
        <v>13</v>
      </c>
      <c r="P1570" t="str">
        <f t="shared" si="308"/>
        <v>Yes</v>
      </c>
      <c r="Q1570" t="str">
        <f t="shared" si="309"/>
        <v>No</v>
      </c>
      <c r="R1570" t="str">
        <f t="shared" si="310"/>
        <v>No</v>
      </c>
      <c r="T1570" t="s">
        <v>14</v>
      </c>
      <c r="U1570" t="s">
        <v>1275</v>
      </c>
      <c r="V1570" t="str">
        <f t="shared" si="311"/>
        <v>Intersection</v>
      </c>
      <c r="W1570" t="s">
        <v>2495</v>
      </c>
      <c r="X1570">
        <v>42.399949999999997</v>
      </c>
      <c r="Y1570">
        <v>-71.133778000000007</v>
      </c>
      <c r="Z1570" t="s">
        <v>2496</v>
      </c>
    </row>
    <row r="1571" spans="1:26">
      <c r="A1571">
        <v>25323</v>
      </c>
      <c r="B1571" s="1">
        <v>40554.763182870367</v>
      </c>
      <c r="C1571" s="1">
        <f t="shared" si="300"/>
        <v>40544</v>
      </c>
      <c r="D1571" s="4">
        <f t="shared" si="301"/>
        <v>2.7777777777777776E-2</v>
      </c>
      <c r="E1571" s="3">
        <f t="shared" si="302"/>
        <v>2011</v>
      </c>
      <c r="F1571" s="3">
        <f t="shared" si="303"/>
        <v>1</v>
      </c>
      <c r="G1571" s="3">
        <f t="shared" si="304"/>
        <v>11</v>
      </c>
      <c r="H1571" s="3">
        <f t="shared" si="305"/>
        <v>18</v>
      </c>
      <c r="I1571" s="3">
        <f t="shared" si="306"/>
        <v>18</v>
      </c>
      <c r="J1571" s="3">
        <f t="shared" si="307"/>
        <v>3</v>
      </c>
      <c r="K1571" s="3" t="str">
        <f>IF(AND(D1571&gt;='Season Lookup'!$D$15,D1571&lt;'Season Lookup'!$D$16),"Spring",IF(AND(D1571&gt;='Season Lookup'!$D$16,D1571&lt;'Season Lookup'!$D$17),"Summer",IF(AND(D1571&gt;='Season Lookup'!$D$17,D1571&lt;'Season Lookup'!$D$18),"Fall",IF(OR(D1571&gt;='Season Lookup'!$D$18,D1571&lt;'Season Lookup'!$D$15),"Winter"))))</f>
        <v>Winter</v>
      </c>
      <c r="L1571" s="3" t="str">
        <f>VLOOKUP(F1571,'Season Lookup'!$A$1:$B$13,2,0)</f>
        <v>Winter</v>
      </c>
      <c r="M1571" t="s">
        <v>73</v>
      </c>
      <c r="N1571" t="s">
        <v>13</v>
      </c>
      <c r="O1571" t="s">
        <v>13</v>
      </c>
      <c r="P1571" t="str">
        <f t="shared" si="308"/>
        <v>Yes</v>
      </c>
      <c r="Q1571" t="str">
        <f t="shared" si="309"/>
        <v>No</v>
      </c>
      <c r="R1571" t="str">
        <f t="shared" si="310"/>
        <v>No</v>
      </c>
      <c r="T1571" t="s">
        <v>142</v>
      </c>
      <c r="U1571" t="s">
        <v>459</v>
      </c>
      <c r="V1571" t="str">
        <f t="shared" si="311"/>
        <v>Intersection</v>
      </c>
      <c r="W1571" t="s">
        <v>460</v>
      </c>
      <c r="X1571">
        <v>42.381304999999998</v>
      </c>
      <c r="Y1571">
        <v>-71.137337000000002</v>
      </c>
      <c r="Z1571" t="s">
        <v>461</v>
      </c>
    </row>
    <row r="1572" spans="1:26">
      <c r="A1572">
        <v>25321</v>
      </c>
      <c r="B1572" s="1">
        <v>40555.559027777781</v>
      </c>
      <c r="C1572" s="1">
        <f t="shared" si="300"/>
        <v>40544</v>
      </c>
      <c r="D1572" s="4">
        <f t="shared" si="301"/>
        <v>3.0555555555555555E-2</v>
      </c>
      <c r="E1572" s="3">
        <f t="shared" si="302"/>
        <v>2011</v>
      </c>
      <c r="F1572" s="3">
        <f t="shared" si="303"/>
        <v>1</v>
      </c>
      <c r="G1572" s="3">
        <f t="shared" si="304"/>
        <v>12</v>
      </c>
      <c r="H1572" s="3">
        <f t="shared" si="305"/>
        <v>13</v>
      </c>
      <c r="I1572" s="3">
        <f t="shared" si="306"/>
        <v>25</v>
      </c>
      <c r="J1572" s="3">
        <f t="shared" si="307"/>
        <v>4</v>
      </c>
      <c r="K1572" s="3" t="str">
        <f>IF(AND(D1572&gt;='Season Lookup'!$D$15,D1572&lt;'Season Lookup'!$D$16),"Spring",IF(AND(D1572&gt;='Season Lookup'!$D$16,D1572&lt;'Season Lookup'!$D$17),"Summer",IF(AND(D1572&gt;='Season Lookup'!$D$17,D1572&lt;'Season Lookup'!$D$18),"Fall",IF(OR(D1572&gt;='Season Lookup'!$D$18,D1572&lt;'Season Lookup'!$D$15),"Winter"))))</f>
        <v>Winter</v>
      </c>
      <c r="L1572" s="3" t="str">
        <f>VLOOKUP(F1572,'Season Lookup'!$A$1:$B$13,2,0)</f>
        <v>Winter</v>
      </c>
      <c r="M1572" t="s">
        <v>82</v>
      </c>
      <c r="N1572" t="s">
        <v>13</v>
      </c>
      <c r="O1572" t="s">
        <v>152</v>
      </c>
      <c r="P1572" t="str">
        <f t="shared" si="308"/>
        <v>Yes</v>
      </c>
      <c r="Q1572" t="str">
        <f t="shared" si="309"/>
        <v>No</v>
      </c>
      <c r="R1572" t="str">
        <f t="shared" si="310"/>
        <v>Yes</v>
      </c>
      <c r="T1572" t="s">
        <v>396</v>
      </c>
      <c r="U1572" t="s">
        <v>19</v>
      </c>
      <c r="V1572" t="str">
        <f t="shared" si="311"/>
        <v>Intersection</v>
      </c>
      <c r="W1572" t="s">
        <v>2497</v>
      </c>
      <c r="X1572">
        <v>42.375354999999999</v>
      </c>
      <c r="Y1572">
        <v>-71.113415000000003</v>
      </c>
      <c r="Z1572" t="s">
        <v>1057</v>
      </c>
    </row>
    <row r="1573" spans="1:26">
      <c r="A1573">
        <v>25322</v>
      </c>
      <c r="B1573" s="1">
        <v>40555.81527777778</v>
      </c>
      <c r="C1573" s="1">
        <f t="shared" si="300"/>
        <v>40544</v>
      </c>
      <c r="D1573" s="4">
        <f t="shared" si="301"/>
        <v>3.0555555555555555E-2</v>
      </c>
      <c r="E1573" s="3">
        <f t="shared" si="302"/>
        <v>2011</v>
      </c>
      <c r="F1573" s="3">
        <f t="shared" si="303"/>
        <v>1</v>
      </c>
      <c r="G1573" s="3">
        <f t="shared" si="304"/>
        <v>12</v>
      </c>
      <c r="H1573" s="3">
        <f t="shared" si="305"/>
        <v>19</v>
      </c>
      <c r="I1573" s="3">
        <f t="shared" si="306"/>
        <v>34</v>
      </c>
      <c r="J1573" s="3">
        <f t="shared" si="307"/>
        <v>4</v>
      </c>
      <c r="K1573" s="3" t="str">
        <f>IF(AND(D1573&gt;='Season Lookup'!$D$15,D1573&lt;'Season Lookup'!$D$16),"Spring",IF(AND(D1573&gt;='Season Lookup'!$D$16,D1573&lt;'Season Lookup'!$D$17),"Summer",IF(AND(D1573&gt;='Season Lookup'!$D$17,D1573&lt;'Season Lookup'!$D$18),"Fall",IF(OR(D1573&gt;='Season Lookup'!$D$18,D1573&lt;'Season Lookup'!$D$15),"Winter"))))</f>
        <v>Winter</v>
      </c>
      <c r="L1573" s="3" t="str">
        <f>VLOOKUP(F1573,'Season Lookup'!$A$1:$B$13,2,0)</f>
        <v>Winter</v>
      </c>
      <c r="M1573" t="s">
        <v>82</v>
      </c>
      <c r="N1573" t="s">
        <v>35</v>
      </c>
      <c r="O1573" t="s">
        <v>23</v>
      </c>
      <c r="P1573" t="str">
        <f t="shared" si="308"/>
        <v>Yes</v>
      </c>
      <c r="Q1573" t="str">
        <f t="shared" si="309"/>
        <v>No</v>
      </c>
      <c r="R1573" t="str">
        <f t="shared" si="310"/>
        <v>No</v>
      </c>
      <c r="S1573">
        <v>10</v>
      </c>
      <c r="T1573" t="s">
        <v>2498</v>
      </c>
      <c r="V1573" t="str">
        <f t="shared" si="311"/>
        <v>Non Intersection</v>
      </c>
      <c r="W1573" t="s">
        <v>2499</v>
      </c>
      <c r="X1573">
        <v>42.375501999999997</v>
      </c>
      <c r="Y1573">
        <v>-71.126667999999995</v>
      </c>
      <c r="Z1573" t="s">
        <v>2500</v>
      </c>
    </row>
    <row r="1574" spans="1:26">
      <c r="A1574">
        <v>25324</v>
      </c>
      <c r="B1574" s="1">
        <v>40555.354155092595</v>
      </c>
      <c r="C1574" s="1">
        <f t="shared" si="300"/>
        <v>40544</v>
      </c>
      <c r="D1574" s="4">
        <f t="shared" si="301"/>
        <v>3.0555555555555555E-2</v>
      </c>
      <c r="E1574" s="3">
        <f t="shared" si="302"/>
        <v>2011</v>
      </c>
      <c r="F1574" s="3">
        <f t="shared" si="303"/>
        <v>1</v>
      </c>
      <c r="G1574" s="3">
        <f t="shared" si="304"/>
        <v>12</v>
      </c>
      <c r="H1574" s="3">
        <f t="shared" si="305"/>
        <v>8</v>
      </c>
      <c r="I1574" s="3">
        <f t="shared" si="306"/>
        <v>29</v>
      </c>
      <c r="J1574" s="3">
        <f t="shared" si="307"/>
        <v>4</v>
      </c>
      <c r="K1574" s="3" t="str">
        <f>IF(AND(D1574&gt;='Season Lookup'!$D$15,D1574&lt;'Season Lookup'!$D$16),"Spring",IF(AND(D1574&gt;='Season Lookup'!$D$16,D1574&lt;'Season Lookup'!$D$17),"Summer",IF(AND(D1574&gt;='Season Lookup'!$D$17,D1574&lt;'Season Lookup'!$D$18),"Fall",IF(OR(D1574&gt;='Season Lookup'!$D$18,D1574&lt;'Season Lookup'!$D$15),"Winter"))))</f>
        <v>Winter</v>
      </c>
      <c r="L1574" s="3" t="str">
        <f>VLOOKUP(F1574,'Season Lookup'!$A$1:$B$13,2,0)</f>
        <v>Winter</v>
      </c>
      <c r="M1574" t="s">
        <v>82</v>
      </c>
      <c r="N1574" t="s">
        <v>13</v>
      </c>
      <c r="O1574" t="s">
        <v>23</v>
      </c>
      <c r="P1574" t="str">
        <f t="shared" si="308"/>
        <v>Yes</v>
      </c>
      <c r="Q1574" t="str">
        <f t="shared" si="309"/>
        <v>No</v>
      </c>
      <c r="R1574" t="str">
        <f t="shared" si="310"/>
        <v>No</v>
      </c>
      <c r="T1574" t="s">
        <v>332</v>
      </c>
      <c r="U1574" t="s">
        <v>453</v>
      </c>
      <c r="V1574" t="str">
        <f t="shared" si="311"/>
        <v>Intersection</v>
      </c>
      <c r="W1574" t="s">
        <v>1040</v>
      </c>
      <c r="X1574">
        <v>42.358105000000002</v>
      </c>
      <c r="Y1574">
        <v>-71.107247000000001</v>
      </c>
      <c r="Z1574" t="s">
        <v>1041</v>
      </c>
    </row>
    <row r="1575" spans="1:26">
      <c r="A1575">
        <v>25327</v>
      </c>
      <c r="B1575" s="1">
        <v>40555.5</v>
      </c>
      <c r="C1575" s="1">
        <f t="shared" si="300"/>
        <v>40544</v>
      </c>
      <c r="D1575" s="4">
        <f t="shared" si="301"/>
        <v>3.0555555555555555E-2</v>
      </c>
      <c r="E1575" s="3">
        <f t="shared" si="302"/>
        <v>2011</v>
      </c>
      <c r="F1575" s="3">
        <f t="shared" si="303"/>
        <v>1</v>
      </c>
      <c r="G1575" s="3">
        <f t="shared" si="304"/>
        <v>12</v>
      </c>
      <c r="H1575" s="3">
        <f t="shared" si="305"/>
        <v>12</v>
      </c>
      <c r="I1575" s="3">
        <f t="shared" si="306"/>
        <v>0</v>
      </c>
      <c r="J1575" s="3">
        <f t="shared" si="307"/>
        <v>4</v>
      </c>
      <c r="K1575" s="3" t="str">
        <f>IF(AND(D1575&gt;='Season Lookup'!$D$15,D1575&lt;'Season Lookup'!$D$16),"Spring",IF(AND(D1575&gt;='Season Lookup'!$D$16,D1575&lt;'Season Lookup'!$D$17),"Summer",IF(AND(D1575&gt;='Season Lookup'!$D$17,D1575&lt;'Season Lookup'!$D$18),"Fall",IF(OR(D1575&gt;='Season Lookup'!$D$18,D1575&lt;'Season Lookup'!$D$15),"Winter"))))</f>
        <v>Winter</v>
      </c>
      <c r="L1575" s="3" t="str">
        <f>VLOOKUP(F1575,'Season Lookup'!$A$1:$B$13,2,0)</f>
        <v>Winter</v>
      </c>
      <c r="M1575" t="s">
        <v>82</v>
      </c>
      <c r="N1575" t="s">
        <v>13</v>
      </c>
      <c r="O1575" t="s">
        <v>23</v>
      </c>
      <c r="P1575" t="str">
        <f t="shared" si="308"/>
        <v>Yes</v>
      </c>
      <c r="Q1575" t="str">
        <f t="shared" si="309"/>
        <v>No</v>
      </c>
      <c r="R1575" t="str">
        <f t="shared" si="310"/>
        <v>No</v>
      </c>
      <c r="S1575">
        <v>20</v>
      </c>
      <c r="T1575" t="s">
        <v>2501</v>
      </c>
      <c r="V1575" t="str">
        <f t="shared" si="311"/>
        <v>Non Intersection</v>
      </c>
      <c r="W1575" t="s">
        <v>2502</v>
      </c>
      <c r="X1575">
        <v>42.392246999999998</v>
      </c>
      <c r="Y1575">
        <v>-71.149106000000003</v>
      </c>
      <c r="Z1575" t="s">
        <v>2503</v>
      </c>
    </row>
    <row r="1576" spans="1:26">
      <c r="A1576">
        <v>25328</v>
      </c>
      <c r="B1576" s="1">
        <v>40555.600694444445</v>
      </c>
      <c r="C1576" s="1">
        <f t="shared" si="300"/>
        <v>40544</v>
      </c>
      <c r="D1576" s="4">
        <f t="shared" si="301"/>
        <v>3.0555555555555555E-2</v>
      </c>
      <c r="E1576" s="3">
        <f t="shared" si="302"/>
        <v>2011</v>
      </c>
      <c r="F1576" s="3">
        <f t="shared" si="303"/>
        <v>1</v>
      </c>
      <c r="G1576" s="3">
        <f t="shared" si="304"/>
        <v>12</v>
      </c>
      <c r="H1576" s="3">
        <f t="shared" si="305"/>
        <v>14</v>
      </c>
      <c r="I1576" s="3">
        <f t="shared" si="306"/>
        <v>25</v>
      </c>
      <c r="J1576" s="3">
        <f t="shared" si="307"/>
        <v>4</v>
      </c>
      <c r="K1576" s="3" t="str">
        <f>IF(AND(D1576&gt;='Season Lookup'!$D$15,D1576&lt;'Season Lookup'!$D$16),"Spring",IF(AND(D1576&gt;='Season Lookup'!$D$16,D1576&lt;'Season Lookup'!$D$17),"Summer",IF(AND(D1576&gt;='Season Lookup'!$D$17,D1576&lt;'Season Lookup'!$D$18),"Fall",IF(OR(D1576&gt;='Season Lookup'!$D$18,D1576&lt;'Season Lookup'!$D$15),"Winter"))))</f>
        <v>Winter</v>
      </c>
      <c r="L1576" s="3" t="str">
        <f>VLOOKUP(F1576,'Season Lookup'!$A$1:$B$13,2,0)</f>
        <v>Winter</v>
      </c>
      <c r="M1576" t="s">
        <v>82</v>
      </c>
      <c r="N1576" t="s">
        <v>35</v>
      </c>
      <c r="O1576" t="s">
        <v>23</v>
      </c>
      <c r="P1576" t="str">
        <f t="shared" si="308"/>
        <v>Yes</v>
      </c>
      <c r="Q1576" t="str">
        <f t="shared" si="309"/>
        <v>No</v>
      </c>
      <c r="R1576" t="str">
        <f t="shared" si="310"/>
        <v>No</v>
      </c>
      <c r="S1576">
        <v>234</v>
      </c>
      <c r="T1576" t="s">
        <v>108</v>
      </c>
      <c r="V1576" t="str">
        <f t="shared" si="311"/>
        <v>Non Intersection</v>
      </c>
      <c r="W1576" t="s">
        <v>2504</v>
      </c>
      <c r="X1576">
        <v>42.363925999999999</v>
      </c>
      <c r="Y1576">
        <v>-71.104411999999996</v>
      </c>
      <c r="Z1576" t="s">
        <v>2505</v>
      </c>
    </row>
    <row r="1577" spans="1:26">
      <c r="A1577">
        <v>25349</v>
      </c>
      <c r="B1577" s="1">
        <v>40555.000694444447</v>
      </c>
      <c r="C1577" s="1">
        <f t="shared" si="300"/>
        <v>40544</v>
      </c>
      <c r="D1577" s="4">
        <f t="shared" si="301"/>
        <v>3.0555555555555555E-2</v>
      </c>
      <c r="E1577" s="3">
        <f t="shared" si="302"/>
        <v>2011</v>
      </c>
      <c r="F1577" s="3">
        <f t="shared" si="303"/>
        <v>1</v>
      </c>
      <c r="G1577" s="3">
        <f t="shared" si="304"/>
        <v>12</v>
      </c>
      <c r="H1577" s="3">
        <f t="shared" si="305"/>
        <v>0</v>
      </c>
      <c r="I1577" s="3">
        <f t="shared" si="306"/>
        <v>1</v>
      </c>
      <c r="J1577" s="3">
        <f t="shared" si="307"/>
        <v>4</v>
      </c>
      <c r="K1577" s="3" t="str">
        <f>IF(AND(D1577&gt;='Season Lookup'!$D$15,D1577&lt;'Season Lookup'!$D$16),"Spring",IF(AND(D1577&gt;='Season Lookup'!$D$16,D1577&lt;'Season Lookup'!$D$17),"Summer",IF(AND(D1577&gt;='Season Lookup'!$D$17,D1577&lt;'Season Lookup'!$D$18),"Fall",IF(OR(D1577&gt;='Season Lookup'!$D$18,D1577&lt;'Season Lookup'!$D$15),"Winter"))))</f>
        <v>Winter</v>
      </c>
      <c r="L1577" s="3" t="str">
        <f>VLOOKUP(F1577,'Season Lookup'!$A$1:$B$13,2,0)</f>
        <v>Winter</v>
      </c>
      <c r="M1577" t="s">
        <v>82</v>
      </c>
      <c r="N1577" t="s">
        <v>13</v>
      </c>
      <c r="O1577" t="s">
        <v>23</v>
      </c>
      <c r="P1577" t="str">
        <f t="shared" si="308"/>
        <v>Yes</v>
      </c>
      <c r="Q1577" t="str">
        <f t="shared" si="309"/>
        <v>No</v>
      </c>
      <c r="R1577" t="str">
        <f t="shared" si="310"/>
        <v>No</v>
      </c>
      <c r="T1577" t="s">
        <v>134</v>
      </c>
      <c r="U1577" t="s">
        <v>19</v>
      </c>
      <c r="V1577" t="str">
        <f t="shared" si="311"/>
        <v>Intersection</v>
      </c>
      <c r="W1577" t="s">
        <v>426</v>
      </c>
      <c r="X1577">
        <v>42.375473999999997</v>
      </c>
      <c r="Y1577">
        <v>-71.114321000000004</v>
      </c>
      <c r="Z1577" t="s">
        <v>151</v>
      </c>
    </row>
    <row r="1578" spans="1:26">
      <c r="A1578">
        <v>25325</v>
      </c>
      <c r="B1578" s="1">
        <v>40556.534710648149</v>
      </c>
      <c r="C1578" s="1">
        <f t="shared" si="300"/>
        <v>40544</v>
      </c>
      <c r="D1578" s="4">
        <f t="shared" si="301"/>
        <v>3.3333333333333333E-2</v>
      </c>
      <c r="E1578" s="3">
        <f t="shared" si="302"/>
        <v>2011</v>
      </c>
      <c r="F1578" s="3">
        <f t="shared" si="303"/>
        <v>1</v>
      </c>
      <c r="G1578" s="3">
        <f t="shared" si="304"/>
        <v>13</v>
      </c>
      <c r="H1578" s="3">
        <f t="shared" si="305"/>
        <v>12</v>
      </c>
      <c r="I1578" s="3">
        <f t="shared" si="306"/>
        <v>49</v>
      </c>
      <c r="J1578" s="3">
        <f t="shared" si="307"/>
        <v>5</v>
      </c>
      <c r="K1578" s="3" t="str">
        <f>IF(AND(D1578&gt;='Season Lookup'!$D$15,D1578&lt;'Season Lookup'!$D$16),"Spring",IF(AND(D1578&gt;='Season Lookup'!$D$16,D1578&lt;'Season Lookup'!$D$17),"Summer",IF(AND(D1578&gt;='Season Lookup'!$D$17,D1578&lt;'Season Lookup'!$D$18),"Fall",IF(OR(D1578&gt;='Season Lookup'!$D$18,D1578&lt;'Season Lookup'!$D$15),"Winter"))))</f>
        <v>Winter</v>
      </c>
      <c r="L1578" s="3" t="str">
        <f>VLOOKUP(F1578,'Season Lookup'!$A$1:$B$13,2,0)</f>
        <v>Winter</v>
      </c>
      <c r="M1578" t="s">
        <v>78</v>
      </c>
      <c r="N1578" t="s">
        <v>13</v>
      </c>
      <c r="O1578" t="s">
        <v>13</v>
      </c>
      <c r="P1578" t="str">
        <f t="shared" si="308"/>
        <v>Yes</v>
      </c>
      <c r="Q1578" t="str">
        <f t="shared" si="309"/>
        <v>No</v>
      </c>
      <c r="R1578" t="str">
        <f t="shared" si="310"/>
        <v>No</v>
      </c>
      <c r="T1578" t="s">
        <v>105</v>
      </c>
      <c r="U1578" t="s">
        <v>260</v>
      </c>
      <c r="V1578" t="str">
        <f t="shared" si="311"/>
        <v>Intersection</v>
      </c>
      <c r="W1578" t="s">
        <v>2506</v>
      </c>
      <c r="X1578">
        <v>42.362667000000002</v>
      </c>
      <c r="Y1578">
        <v>-71.084325000000007</v>
      </c>
      <c r="Z1578" t="s">
        <v>2507</v>
      </c>
    </row>
    <row r="1579" spans="1:26">
      <c r="A1579">
        <v>25326</v>
      </c>
      <c r="B1579" s="1">
        <v>40556.46875</v>
      </c>
      <c r="C1579" s="1">
        <f t="shared" si="300"/>
        <v>40544</v>
      </c>
      <c r="D1579" s="4">
        <f t="shared" si="301"/>
        <v>3.3333333333333333E-2</v>
      </c>
      <c r="E1579" s="3">
        <f t="shared" si="302"/>
        <v>2011</v>
      </c>
      <c r="F1579" s="3">
        <f t="shared" si="303"/>
        <v>1</v>
      </c>
      <c r="G1579" s="3">
        <f t="shared" si="304"/>
        <v>13</v>
      </c>
      <c r="H1579" s="3">
        <f t="shared" si="305"/>
        <v>11</v>
      </c>
      <c r="I1579" s="3">
        <f t="shared" si="306"/>
        <v>15</v>
      </c>
      <c r="J1579" s="3">
        <f t="shared" si="307"/>
        <v>5</v>
      </c>
      <c r="K1579" s="3" t="str">
        <f>IF(AND(D1579&gt;='Season Lookup'!$D$15,D1579&lt;'Season Lookup'!$D$16),"Spring",IF(AND(D1579&gt;='Season Lookup'!$D$16,D1579&lt;'Season Lookup'!$D$17),"Summer",IF(AND(D1579&gt;='Season Lookup'!$D$17,D1579&lt;'Season Lookup'!$D$18),"Fall",IF(OR(D1579&gt;='Season Lookup'!$D$18,D1579&lt;'Season Lookup'!$D$15),"Winter"))))</f>
        <v>Winter</v>
      </c>
      <c r="L1579" s="3" t="str">
        <f>VLOOKUP(F1579,'Season Lookup'!$A$1:$B$13,2,0)</f>
        <v>Winter</v>
      </c>
      <c r="M1579" t="s">
        <v>78</v>
      </c>
      <c r="N1579" t="s">
        <v>13</v>
      </c>
      <c r="O1579" t="s">
        <v>152</v>
      </c>
      <c r="P1579" t="str">
        <f t="shared" si="308"/>
        <v>Yes</v>
      </c>
      <c r="Q1579" t="str">
        <f t="shared" si="309"/>
        <v>No</v>
      </c>
      <c r="R1579" t="str">
        <f t="shared" si="310"/>
        <v>Yes</v>
      </c>
      <c r="S1579" t="s">
        <v>2508</v>
      </c>
      <c r="T1579" t="s">
        <v>170</v>
      </c>
      <c r="V1579" t="str">
        <f t="shared" si="311"/>
        <v>Non Intersection</v>
      </c>
      <c r="W1579" t="s">
        <v>2509</v>
      </c>
      <c r="X1579">
        <v>42.391032000000003</v>
      </c>
      <c r="Y1579">
        <v>-71.141350000000003</v>
      </c>
      <c r="Z1579" t="s">
        <v>243</v>
      </c>
    </row>
    <row r="1580" spans="1:26">
      <c r="A1580">
        <v>25329</v>
      </c>
      <c r="B1580" s="1">
        <v>40556.544432870367</v>
      </c>
      <c r="C1580" s="1">
        <f t="shared" si="300"/>
        <v>40544</v>
      </c>
      <c r="D1580" s="4">
        <f t="shared" si="301"/>
        <v>3.3333333333333333E-2</v>
      </c>
      <c r="E1580" s="3">
        <f t="shared" si="302"/>
        <v>2011</v>
      </c>
      <c r="F1580" s="3">
        <f t="shared" si="303"/>
        <v>1</v>
      </c>
      <c r="G1580" s="3">
        <f t="shared" si="304"/>
        <v>13</v>
      </c>
      <c r="H1580" s="3">
        <f t="shared" si="305"/>
        <v>13</v>
      </c>
      <c r="I1580" s="3">
        <f t="shared" si="306"/>
        <v>3</v>
      </c>
      <c r="J1580" s="3">
        <f t="shared" si="307"/>
        <v>5</v>
      </c>
      <c r="K1580" s="3" t="str">
        <f>IF(AND(D1580&gt;='Season Lookup'!$D$15,D1580&lt;'Season Lookup'!$D$16),"Spring",IF(AND(D1580&gt;='Season Lookup'!$D$16,D1580&lt;'Season Lookup'!$D$17),"Summer",IF(AND(D1580&gt;='Season Lookup'!$D$17,D1580&lt;'Season Lookup'!$D$18),"Fall",IF(OR(D1580&gt;='Season Lookup'!$D$18,D1580&lt;'Season Lookup'!$D$15),"Winter"))))</f>
        <v>Winter</v>
      </c>
      <c r="L1580" s="3" t="str">
        <f>VLOOKUP(F1580,'Season Lookup'!$A$1:$B$13,2,0)</f>
        <v>Winter</v>
      </c>
      <c r="M1580" t="s">
        <v>78</v>
      </c>
      <c r="N1580" t="s">
        <v>246</v>
      </c>
      <c r="O1580" t="s">
        <v>13</v>
      </c>
      <c r="P1580" t="str">
        <f t="shared" si="308"/>
        <v>Yes</v>
      </c>
      <c r="Q1580" t="str">
        <f t="shared" si="309"/>
        <v>No</v>
      </c>
      <c r="R1580" t="str">
        <f t="shared" si="310"/>
        <v>No</v>
      </c>
      <c r="S1580">
        <v>60</v>
      </c>
      <c r="T1580" t="s">
        <v>202</v>
      </c>
      <c r="V1580" t="str">
        <f t="shared" si="311"/>
        <v>Non Intersection</v>
      </c>
      <c r="W1580" t="s">
        <v>2510</v>
      </c>
      <c r="X1580">
        <v>42.360984999999999</v>
      </c>
      <c r="Y1580">
        <v>-71.092813000000007</v>
      </c>
      <c r="Z1580" t="s">
        <v>2511</v>
      </c>
    </row>
    <row r="1581" spans="1:26">
      <c r="A1581">
        <v>25330</v>
      </c>
      <c r="B1581" s="1">
        <v>40556.57984953704</v>
      </c>
      <c r="C1581" s="1">
        <f t="shared" si="300"/>
        <v>40544</v>
      </c>
      <c r="D1581" s="4">
        <f t="shared" si="301"/>
        <v>3.3333333333333333E-2</v>
      </c>
      <c r="E1581" s="3">
        <f t="shared" si="302"/>
        <v>2011</v>
      </c>
      <c r="F1581" s="3">
        <f t="shared" si="303"/>
        <v>1</v>
      </c>
      <c r="G1581" s="3">
        <f t="shared" si="304"/>
        <v>13</v>
      </c>
      <c r="H1581" s="3">
        <f t="shared" si="305"/>
        <v>13</v>
      </c>
      <c r="I1581" s="3">
        <f t="shared" si="306"/>
        <v>54</v>
      </c>
      <c r="J1581" s="3">
        <f t="shared" si="307"/>
        <v>5</v>
      </c>
      <c r="K1581" s="3" t="str">
        <f>IF(AND(D1581&gt;='Season Lookup'!$D$15,D1581&lt;'Season Lookup'!$D$16),"Spring",IF(AND(D1581&gt;='Season Lookup'!$D$16,D1581&lt;'Season Lookup'!$D$17),"Summer",IF(AND(D1581&gt;='Season Lookup'!$D$17,D1581&lt;'Season Lookup'!$D$18),"Fall",IF(OR(D1581&gt;='Season Lookup'!$D$18,D1581&lt;'Season Lookup'!$D$15),"Winter"))))</f>
        <v>Winter</v>
      </c>
      <c r="L1581" s="3" t="str">
        <f>VLOOKUP(F1581,'Season Lookup'!$A$1:$B$13,2,0)</f>
        <v>Winter</v>
      </c>
      <c r="M1581" t="s">
        <v>78</v>
      </c>
      <c r="N1581" t="s">
        <v>13</v>
      </c>
      <c r="O1581" t="s">
        <v>13</v>
      </c>
      <c r="P1581" t="str">
        <f t="shared" si="308"/>
        <v>Yes</v>
      </c>
      <c r="Q1581" t="str">
        <f t="shared" si="309"/>
        <v>No</v>
      </c>
      <c r="R1581" t="str">
        <f t="shared" si="310"/>
        <v>No</v>
      </c>
      <c r="T1581" t="s">
        <v>342</v>
      </c>
      <c r="U1581" t="s">
        <v>133</v>
      </c>
      <c r="V1581" t="str">
        <f t="shared" si="311"/>
        <v>Intersection</v>
      </c>
      <c r="W1581" t="s">
        <v>884</v>
      </c>
      <c r="X1581">
        <v>42.368301000000002</v>
      </c>
      <c r="Y1581">
        <v>-71.101742999999999</v>
      </c>
      <c r="Z1581" t="s">
        <v>885</v>
      </c>
    </row>
    <row r="1582" spans="1:26">
      <c r="A1582">
        <v>25331</v>
      </c>
      <c r="B1582" s="1">
        <v>40556.659710648149</v>
      </c>
      <c r="C1582" s="1">
        <f t="shared" si="300"/>
        <v>40544</v>
      </c>
      <c r="D1582" s="4">
        <f t="shared" si="301"/>
        <v>3.3333333333333333E-2</v>
      </c>
      <c r="E1582" s="3">
        <f t="shared" si="302"/>
        <v>2011</v>
      </c>
      <c r="F1582" s="3">
        <f t="shared" si="303"/>
        <v>1</v>
      </c>
      <c r="G1582" s="3">
        <f t="shared" si="304"/>
        <v>13</v>
      </c>
      <c r="H1582" s="3">
        <f t="shared" si="305"/>
        <v>15</v>
      </c>
      <c r="I1582" s="3">
        <f t="shared" si="306"/>
        <v>49</v>
      </c>
      <c r="J1582" s="3">
        <f t="shared" si="307"/>
        <v>5</v>
      </c>
      <c r="K1582" s="3" t="str">
        <f>IF(AND(D1582&gt;='Season Lookup'!$D$15,D1582&lt;'Season Lookup'!$D$16),"Spring",IF(AND(D1582&gt;='Season Lookup'!$D$16,D1582&lt;'Season Lookup'!$D$17),"Summer",IF(AND(D1582&gt;='Season Lookup'!$D$17,D1582&lt;'Season Lookup'!$D$18),"Fall",IF(OR(D1582&gt;='Season Lookup'!$D$18,D1582&lt;'Season Lookup'!$D$15),"Winter"))))</f>
        <v>Winter</v>
      </c>
      <c r="L1582" s="3" t="str">
        <f>VLOOKUP(F1582,'Season Lookup'!$A$1:$B$13,2,0)</f>
        <v>Winter</v>
      </c>
      <c r="M1582" t="s">
        <v>78</v>
      </c>
      <c r="N1582" t="s">
        <v>13</v>
      </c>
      <c r="O1582" t="s">
        <v>23</v>
      </c>
      <c r="P1582" t="str">
        <f t="shared" si="308"/>
        <v>Yes</v>
      </c>
      <c r="Q1582" t="str">
        <f t="shared" si="309"/>
        <v>No</v>
      </c>
      <c r="R1582" t="str">
        <f t="shared" si="310"/>
        <v>No</v>
      </c>
      <c r="S1582">
        <v>48</v>
      </c>
      <c r="T1582" t="s">
        <v>316</v>
      </c>
      <c r="V1582" t="str">
        <f t="shared" si="311"/>
        <v>Non Intersection</v>
      </c>
      <c r="W1582" t="s">
        <v>2512</v>
      </c>
      <c r="X1582">
        <v>42.364513000000002</v>
      </c>
      <c r="Y1582">
        <v>-71.100254000000007</v>
      </c>
      <c r="Z1582" t="s">
        <v>2513</v>
      </c>
    </row>
    <row r="1583" spans="1:26">
      <c r="A1583">
        <v>25332</v>
      </c>
      <c r="B1583" s="1">
        <v>40556.758321759262</v>
      </c>
      <c r="C1583" s="1">
        <f t="shared" si="300"/>
        <v>40544</v>
      </c>
      <c r="D1583" s="4">
        <f t="shared" si="301"/>
        <v>3.3333333333333333E-2</v>
      </c>
      <c r="E1583" s="3">
        <f t="shared" si="302"/>
        <v>2011</v>
      </c>
      <c r="F1583" s="3">
        <f t="shared" si="303"/>
        <v>1</v>
      </c>
      <c r="G1583" s="3">
        <f t="shared" si="304"/>
        <v>13</v>
      </c>
      <c r="H1583" s="3">
        <f t="shared" si="305"/>
        <v>18</v>
      </c>
      <c r="I1583" s="3">
        <f t="shared" si="306"/>
        <v>11</v>
      </c>
      <c r="J1583" s="3">
        <f t="shared" si="307"/>
        <v>5</v>
      </c>
      <c r="K1583" s="3" t="str">
        <f>IF(AND(D1583&gt;='Season Lookup'!$D$15,D1583&lt;'Season Lookup'!$D$16),"Spring",IF(AND(D1583&gt;='Season Lookup'!$D$16,D1583&lt;'Season Lookup'!$D$17),"Summer",IF(AND(D1583&gt;='Season Lookup'!$D$17,D1583&lt;'Season Lookup'!$D$18),"Fall",IF(OR(D1583&gt;='Season Lookup'!$D$18,D1583&lt;'Season Lookup'!$D$15),"Winter"))))</f>
        <v>Winter</v>
      </c>
      <c r="L1583" s="3" t="str">
        <f>VLOOKUP(F1583,'Season Lookup'!$A$1:$B$13,2,0)</f>
        <v>Winter</v>
      </c>
      <c r="M1583" t="s">
        <v>78</v>
      </c>
      <c r="N1583" t="s">
        <v>13</v>
      </c>
      <c r="O1583" t="s">
        <v>13</v>
      </c>
      <c r="P1583" t="str">
        <f t="shared" si="308"/>
        <v>Yes</v>
      </c>
      <c r="Q1583" t="str">
        <f t="shared" si="309"/>
        <v>No</v>
      </c>
      <c r="R1583" t="str">
        <f t="shared" si="310"/>
        <v>No</v>
      </c>
      <c r="T1583" t="s">
        <v>198</v>
      </c>
      <c r="U1583" t="s">
        <v>464</v>
      </c>
      <c r="V1583" t="str">
        <f t="shared" si="311"/>
        <v>Intersection</v>
      </c>
      <c r="W1583" t="s">
        <v>1666</v>
      </c>
      <c r="X1583">
        <v>42.375273999999997</v>
      </c>
      <c r="Y1583">
        <v>-71.145841000000004</v>
      </c>
      <c r="Z1583" t="s">
        <v>1667</v>
      </c>
    </row>
    <row r="1584" spans="1:26">
      <c r="A1584">
        <v>25334</v>
      </c>
      <c r="B1584" s="1">
        <v>40557.354155092595</v>
      </c>
      <c r="C1584" s="1">
        <f t="shared" si="300"/>
        <v>40544</v>
      </c>
      <c r="D1584" s="4">
        <f t="shared" si="301"/>
        <v>3.6111111111111108E-2</v>
      </c>
      <c r="E1584" s="3">
        <f t="shared" si="302"/>
        <v>2011</v>
      </c>
      <c r="F1584" s="3">
        <f t="shared" si="303"/>
        <v>1</v>
      </c>
      <c r="G1584" s="3">
        <f t="shared" si="304"/>
        <v>14</v>
      </c>
      <c r="H1584" s="3">
        <f t="shared" si="305"/>
        <v>8</v>
      </c>
      <c r="I1584" s="3">
        <f t="shared" si="306"/>
        <v>29</v>
      </c>
      <c r="J1584" s="3">
        <f t="shared" si="307"/>
        <v>6</v>
      </c>
      <c r="K1584" s="3" t="str">
        <f>IF(AND(D1584&gt;='Season Lookup'!$D$15,D1584&lt;'Season Lookup'!$D$16),"Spring",IF(AND(D1584&gt;='Season Lookup'!$D$16,D1584&lt;'Season Lookup'!$D$17),"Summer",IF(AND(D1584&gt;='Season Lookup'!$D$17,D1584&lt;'Season Lookup'!$D$18),"Fall",IF(OR(D1584&gt;='Season Lookup'!$D$18,D1584&lt;'Season Lookup'!$D$15),"Winter"))))</f>
        <v>Winter</v>
      </c>
      <c r="L1584" s="3" t="str">
        <f>VLOOKUP(F1584,'Season Lookup'!$A$1:$B$13,2,0)</f>
        <v>Winter</v>
      </c>
      <c r="M1584" t="s">
        <v>12</v>
      </c>
      <c r="N1584" t="s">
        <v>13</v>
      </c>
      <c r="O1584" t="s">
        <v>132</v>
      </c>
      <c r="P1584" t="str">
        <f t="shared" si="308"/>
        <v>Yes</v>
      </c>
      <c r="Q1584" t="str">
        <f t="shared" si="309"/>
        <v>Yes</v>
      </c>
      <c r="R1584" t="str">
        <f t="shared" si="310"/>
        <v>No</v>
      </c>
      <c r="T1584" t="s">
        <v>74</v>
      </c>
      <c r="U1584" t="s">
        <v>75</v>
      </c>
      <c r="V1584" t="str">
        <f t="shared" si="311"/>
        <v>Intersection</v>
      </c>
      <c r="W1584" t="s">
        <v>76</v>
      </c>
      <c r="X1584">
        <v>42.370480000000001</v>
      </c>
      <c r="Y1584">
        <v>-71.096879000000001</v>
      </c>
      <c r="Z1584" t="s">
        <v>77</v>
      </c>
    </row>
    <row r="1585" spans="1:26">
      <c r="A1585">
        <v>25335</v>
      </c>
      <c r="B1585" s="1">
        <v>40557.354155092595</v>
      </c>
      <c r="C1585" s="1">
        <f t="shared" si="300"/>
        <v>40544</v>
      </c>
      <c r="D1585" s="4">
        <f t="shared" si="301"/>
        <v>3.6111111111111108E-2</v>
      </c>
      <c r="E1585" s="3">
        <f t="shared" si="302"/>
        <v>2011</v>
      </c>
      <c r="F1585" s="3">
        <f t="shared" si="303"/>
        <v>1</v>
      </c>
      <c r="G1585" s="3">
        <f t="shared" si="304"/>
        <v>14</v>
      </c>
      <c r="H1585" s="3">
        <f t="shared" si="305"/>
        <v>8</v>
      </c>
      <c r="I1585" s="3">
        <f t="shared" si="306"/>
        <v>29</v>
      </c>
      <c r="J1585" s="3">
        <f t="shared" si="307"/>
        <v>6</v>
      </c>
      <c r="K1585" s="3" t="str">
        <f>IF(AND(D1585&gt;='Season Lookup'!$D$15,D1585&lt;'Season Lookup'!$D$16),"Spring",IF(AND(D1585&gt;='Season Lookup'!$D$16,D1585&lt;'Season Lookup'!$D$17),"Summer",IF(AND(D1585&gt;='Season Lookup'!$D$17,D1585&lt;'Season Lookup'!$D$18),"Fall",IF(OR(D1585&gt;='Season Lookup'!$D$18,D1585&lt;'Season Lookup'!$D$15),"Winter"))))</f>
        <v>Winter</v>
      </c>
      <c r="L1585" s="3" t="str">
        <f>VLOOKUP(F1585,'Season Lookup'!$A$1:$B$13,2,0)</f>
        <v>Winter</v>
      </c>
      <c r="M1585" t="s">
        <v>12</v>
      </c>
      <c r="N1585" t="s">
        <v>329</v>
      </c>
      <c r="O1585" t="s">
        <v>13</v>
      </c>
      <c r="P1585" t="str">
        <f t="shared" si="308"/>
        <v>Yes</v>
      </c>
      <c r="Q1585" t="str">
        <f t="shared" si="309"/>
        <v>No</v>
      </c>
      <c r="R1585" t="str">
        <f t="shared" si="310"/>
        <v>No</v>
      </c>
      <c r="S1585">
        <v>422</v>
      </c>
      <c r="T1585" t="s">
        <v>42</v>
      </c>
      <c r="U1585" t="s">
        <v>37</v>
      </c>
      <c r="V1585" t="str">
        <f t="shared" si="311"/>
        <v>Non Intersection</v>
      </c>
      <c r="W1585" t="s">
        <v>2514</v>
      </c>
      <c r="X1585">
        <v>42.359620999999997</v>
      </c>
      <c r="Y1585">
        <v>-71.111799000000005</v>
      </c>
      <c r="Z1585" t="s">
        <v>2515</v>
      </c>
    </row>
    <row r="1586" spans="1:26">
      <c r="A1586">
        <v>25336</v>
      </c>
      <c r="B1586" s="1">
        <v>40557.044432870367</v>
      </c>
      <c r="C1586" s="1">
        <f t="shared" si="300"/>
        <v>40544</v>
      </c>
      <c r="D1586" s="4">
        <f t="shared" si="301"/>
        <v>3.6111111111111108E-2</v>
      </c>
      <c r="E1586" s="3">
        <f t="shared" si="302"/>
        <v>2011</v>
      </c>
      <c r="F1586" s="3">
        <f t="shared" si="303"/>
        <v>1</v>
      </c>
      <c r="G1586" s="3">
        <f t="shared" si="304"/>
        <v>14</v>
      </c>
      <c r="H1586" s="3">
        <f t="shared" si="305"/>
        <v>1</v>
      </c>
      <c r="I1586" s="3">
        <f t="shared" si="306"/>
        <v>3</v>
      </c>
      <c r="J1586" s="3">
        <f t="shared" si="307"/>
        <v>6</v>
      </c>
      <c r="K1586" s="3" t="str">
        <f>IF(AND(D1586&gt;='Season Lookup'!$D$15,D1586&lt;'Season Lookup'!$D$16),"Spring",IF(AND(D1586&gt;='Season Lookup'!$D$16,D1586&lt;'Season Lookup'!$D$17),"Summer",IF(AND(D1586&gt;='Season Lookup'!$D$17,D1586&lt;'Season Lookup'!$D$18),"Fall",IF(OR(D1586&gt;='Season Lookup'!$D$18,D1586&lt;'Season Lookup'!$D$15),"Winter"))))</f>
        <v>Winter</v>
      </c>
      <c r="L1586" s="3" t="str">
        <f>VLOOKUP(F1586,'Season Lookup'!$A$1:$B$13,2,0)</f>
        <v>Winter</v>
      </c>
      <c r="M1586" t="s">
        <v>12</v>
      </c>
      <c r="N1586" t="s">
        <v>35</v>
      </c>
      <c r="O1586" t="s">
        <v>23</v>
      </c>
      <c r="P1586" t="str">
        <f t="shared" si="308"/>
        <v>Yes</v>
      </c>
      <c r="Q1586" t="str">
        <f t="shared" si="309"/>
        <v>No</v>
      </c>
      <c r="R1586" t="str">
        <f t="shared" si="310"/>
        <v>No</v>
      </c>
      <c r="S1586">
        <v>50</v>
      </c>
      <c r="T1586" t="s">
        <v>658</v>
      </c>
      <c r="V1586" t="str">
        <f t="shared" si="311"/>
        <v>Non Intersection</v>
      </c>
      <c r="W1586" t="s">
        <v>2516</v>
      </c>
      <c r="X1586">
        <v>42.394635000000001</v>
      </c>
      <c r="Y1586">
        <v>-71.152642</v>
      </c>
      <c r="Z1586" t="s">
        <v>2517</v>
      </c>
    </row>
    <row r="1587" spans="1:26">
      <c r="A1587">
        <v>25337</v>
      </c>
      <c r="B1587" s="1">
        <v>40557.590277777781</v>
      </c>
      <c r="C1587" s="1">
        <f t="shared" si="300"/>
        <v>40544</v>
      </c>
      <c r="D1587" s="4">
        <f t="shared" si="301"/>
        <v>3.6111111111111108E-2</v>
      </c>
      <c r="E1587" s="3">
        <f t="shared" si="302"/>
        <v>2011</v>
      </c>
      <c r="F1587" s="3">
        <f t="shared" si="303"/>
        <v>1</v>
      </c>
      <c r="G1587" s="3">
        <f t="shared" si="304"/>
        <v>14</v>
      </c>
      <c r="H1587" s="3">
        <f t="shared" si="305"/>
        <v>14</v>
      </c>
      <c r="I1587" s="3">
        <f t="shared" si="306"/>
        <v>10</v>
      </c>
      <c r="J1587" s="3">
        <f t="shared" si="307"/>
        <v>6</v>
      </c>
      <c r="K1587" s="3" t="str">
        <f>IF(AND(D1587&gt;='Season Lookup'!$D$15,D1587&lt;'Season Lookup'!$D$16),"Spring",IF(AND(D1587&gt;='Season Lookup'!$D$16,D1587&lt;'Season Lookup'!$D$17),"Summer",IF(AND(D1587&gt;='Season Lookup'!$D$17,D1587&lt;'Season Lookup'!$D$18),"Fall",IF(OR(D1587&gt;='Season Lookup'!$D$18,D1587&lt;'Season Lookup'!$D$15),"Winter"))))</f>
        <v>Winter</v>
      </c>
      <c r="L1587" s="3" t="str">
        <f>VLOOKUP(F1587,'Season Lookup'!$A$1:$B$13,2,0)</f>
        <v>Winter</v>
      </c>
      <c r="M1587" t="s">
        <v>12</v>
      </c>
      <c r="N1587" t="s">
        <v>35</v>
      </c>
      <c r="O1587" t="s">
        <v>23</v>
      </c>
      <c r="P1587" t="str">
        <f t="shared" si="308"/>
        <v>Yes</v>
      </c>
      <c r="Q1587" t="str">
        <f t="shared" si="309"/>
        <v>No</v>
      </c>
      <c r="R1587" t="str">
        <f t="shared" si="310"/>
        <v>No</v>
      </c>
      <c r="T1587" t="s">
        <v>86</v>
      </c>
      <c r="U1587" t="s">
        <v>850</v>
      </c>
      <c r="V1587" t="str">
        <f t="shared" si="311"/>
        <v>Intersection</v>
      </c>
      <c r="W1587" t="s">
        <v>851</v>
      </c>
      <c r="X1587">
        <v>42.355590999999997</v>
      </c>
      <c r="Y1587">
        <v>-71.111312999999996</v>
      </c>
      <c r="Z1587" t="s">
        <v>852</v>
      </c>
    </row>
    <row r="1588" spans="1:26">
      <c r="A1588">
        <v>25338</v>
      </c>
      <c r="B1588" s="1">
        <v>40557.819444444445</v>
      </c>
      <c r="C1588" s="1">
        <f t="shared" si="300"/>
        <v>40544</v>
      </c>
      <c r="D1588" s="4">
        <f t="shared" si="301"/>
        <v>3.6111111111111108E-2</v>
      </c>
      <c r="E1588" s="3">
        <f t="shared" si="302"/>
        <v>2011</v>
      </c>
      <c r="F1588" s="3">
        <f t="shared" si="303"/>
        <v>1</v>
      </c>
      <c r="G1588" s="3">
        <f t="shared" si="304"/>
        <v>14</v>
      </c>
      <c r="H1588" s="3">
        <f t="shared" si="305"/>
        <v>19</v>
      </c>
      <c r="I1588" s="3">
        <f t="shared" si="306"/>
        <v>40</v>
      </c>
      <c r="J1588" s="3">
        <f t="shared" si="307"/>
        <v>6</v>
      </c>
      <c r="K1588" s="3" t="str">
        <f>IF(AND(D1588&gt;='Season Lookup'!$D$15,D1588&lt;'Season Lookup'!$D$16),"Spring",IF(AND(D1588&gt;='Season Lookup'!$D$16,D1588&lt;'Season Lookup'!$D$17),"Summer",IF(AND(D1588&gt;='Season Lookup'!$D$17,D1588&lt;'Season Lookup'!$D$18),"Fall",IF(OR(D1588&gt;='Season Lookup'!$D$18,D1588&lt;'Season Lookup'!$D$15),"Winter"))))</f>
        <v>Winter</v>
      </c>
      <c r="L1588" s="3" t="str">
        <f>VLOOKUP(F1588,'Season Lookup'!$A$1:$B$13,2,0)</f>
        <v>Winter</v>
      </c>
      <c r="M1588" t="s">
        <v>12</v>
      </c>
      <c r="N1588" t="s">
        <v>13</v>
      </c>
      <c r="O1588" t="s">
        <v>23</v>
      </c>
      <c r="P1588" t="str">
        <f t="shared" si="308"/>
        <v>Yes</v>
      </c>
      <c r="Q1588" t="str">
        <f t="shared" si="309"/>
        <v>No</v>
      </c>
      <c r="R1588" t="str">
        <f t="shared" si="310"/>
        <v>No</v>
      </c>
      <c r="S1588">
        <v>26</v>
      </c>
      <c r="T1588" t="s">
        <v>124</v>
      </c>
      <c r="V1588" t="str">
        <f t="shared" si="311"/>
        <v>Non Intersection</v>
      </c>
      <c r="W1588" t="s">
        <v>2518</v>
      </c>
      <c r="X1588">
        <v>42.369658999999999</v>
      </c>
      <c r="Y1588">
        <v>-71.092451999999994</v>
      </c>
      <c r="Z1588" t="s">
        <v>2519</v>
      </c>
    </row>
    <row r="1589" spans="1:26">
      <c r="A1589">
        <v>25339</v>
      </c>
      <c r="B1589" s="1">
        <v>40557.835416666669</v>
      </c>
      <c r="C1589" s="1">
        <f t="shared" si="300"/>
        <v>40544</v>
      </c>
      <c r="D1589" s="4">
        <f t="shared" si="301"/>
        <v>3.6111111111111108E-2</v>
      </c>
      <c r="E1589" s="3">
        <f t="shared" si="302"/>
        <v>2011</v>
      </c>
      <c r="F1589" s="3">
        <f t="shared" si="303"/>
        <v>1</v>
      </c>
      <c r="G1589" s="3">
        <f t="shared" si="304"/>
        <v>14</v>
      </c>
      <c r="H1589" s="3">
        <f t="shared" si="305"/>
        <v>20</v>
      </c>
      <c r="I1589" s="3">
        <f t="shared" si="306"/>
        <v>3</v>
      </c>
      <c r="J1589" s="3">
        <f t="shared" si="307"/>
        <v>6</v>
      </c>
      <c r="K1589" s="3" t="str">
        <f>IF(AND(D1589&gt;='Season Lookup'!$D$15,D1589&lt;'Season Lookup'!$D$16),"Spring",IF(AND(D1589&gt;='Season Lookup'!$D$16,D1589&lt;'Season Lookup'!$D$17),"Summer",IF(AND(D1589&gt;='Season Lookup'!$D$17,D1589&lt;'Season Lookup'!$D$18),"Fall",IF(OR(D1589&gt;='Season Lookup'!$D$18,D1589&lt;'Season Lookup'!$D$15),"Winter"))))</f>
        <v>Winter</v>
      </c>
      <c r="L1589" s="3" t="str">
        <f>VLOOKUP(F1589,'Season Lookup'!$A$1:$B$13,2,0)</f>
        <v>Winter</v>
      </c>
      <c r="M1589" t="s">
        <v>12</v>
      </c>
      <c r="N1589" t="s">
        <v>13</v>
      </c>
      <c r="O1589" t="s">
        <v>13</v>
      </c>
      <c r="P1589" t="str">
        <f t="shared" si="308"/>
        <v>Yes</v>
      </c>
      <c r="Q1589" t="str">
        <f t="shared" si="309"/>
        <v>No</v>
      </c>
      <c r="R1589" t="str">
        <f t="shared" si="310"/>
        <v>No</v>
      </c>
      <c r="T1589" t="s">
        <v>509</v>
      </c>
      <c r="U1589" t="s">
        <v>178</v>
      </c>
      <c r="V1589" t="str">
        <f t="shared" si="311"/>
        <v>Intersection</v>
      </c>
      <c r="W1589" t="s">
        <v>2520</v>
      </c>
      <c r="X1589">
        <v>42.365872000000003</v>
      </c>
      <c r="Y1589">
        <v>-71.106027999999995</v>
      </c>
      <c r="Z1589" t="s">
        <v>1009</v>
      </c>
    </row>
    <row r="1590" spans="1:26">
      <c r="A1590">
        <v>25350</v>
      </c>
      <c r="B1590" s="1">
        <v>40557.499293981484</v>
      </c>
      <c r="C1590" s="1">
        <f t="shared" si="300"/>
        <v>40544</v>
      </c>
      <c r="D1590" s="4">
        <f t="shared" si="301"/>
        <v>3.6111111111111108E-2</v>
      </c>
      <c r="E1590" s="3">
        <f t="shared" si="302"/>
        <v>2011</v>
      </c>
      <c r="F1590" s="3">
        <f t="shared" si="303"/>
        <v>1</v>
      </c>
      <c r="G1590" s="3">
        <f t="shared" si="304"/>
        <v>14</v>
      </c>
      <c r="H1590" s="3">
        <f t="shared" si="305"/>
        <v>11</v>
      </c>
      <c r="I1590" s="3">
        <f t="shared" si="306"/>
        <v>58</v>
      </c>
      <c r="J1590" s="3">
        <f t="shared" si="307"/>
        <v>6</v>
      </c>
      <c r="K1590" s="3" t="str">
        <f>IF(AND(D1590&gt;='Season Lookup'!$D$15,D1590&lt;'Season Lookup'!$D$16),"Spring",IF(AND(D1590&gt;='Season Lookup'!$D$16,D1590&lt;'Season Lookup'!$D$17),"Summer",IF(AND(D1590&gt;='Season Lookup'!$D$17,D1590&lt;'Season Lookup'!$D$18),"Fall",IF(OR(D1590&gt;='Season Lookup'!$D$18,D1590&lt;'Season Lookup'!$D$15),"Winter"))))</f>
        <v>Winter</v>
      </c>
      <c r="L1590" s="3" t="str">
        <f>VLOOKUP(F1590,'Season Lookup'!$A$1:$B$13,2,0)</f>
        <v>Winter</v>
      </c>
      <c r="M1590" t="s">
        <v>12</v>
      </c>
      <c r="N1590" t="s">
        <v>13</v>
      </c>
      <c r="O1590" t="s">
        <v>23</v>
      </c>
      <c r="P1590" t="str">
        <f t="shared" si="308"/>
        <v>Yes</v>
      </c>
      <c r="Q1590" t="str">
        <f t="shared" si="309"/>
        <v>No</v>
      </c>
      <c r="R1590" t="str">
        <f t="shared" si="310"/>
        <v>No</v>
      </c>
      <c r="S1590">
        <v>41</v>
      </c>
      <c r="T1590" t="s">
        <v>840</v>
      </c>
      <c r="V1590" t="str">
        <f t="shared" si="311"/>
        <v>Non Intersection</v>
      </c>
      <c r="W1590" t="s">
        <v>1180</v>
      </c>
      <c r="X1590">
        <v>42.374538000000001</v>
      </c>
      <c r="Y1590">
        <v>-71.120671999999999</v>
      </c>
      <c r="Z1590" t="s">
        <v>1181</v>
      </c>
    </row>
    <row r="1591" spans="1:26">
      <c r="A1591">
        <v>25351</v>
      </c>
      <c r="B1591" s="1">
        <v>40557.739583333336</v>
      </c>
      <c r="C1591" s="1">
        <f t="shared" si="300"/>
        <v>40544</v>
      </c>
      <c r="D1591" s="4">
        <f t="shared" si="301"/>
        <v>3.6111111111111108E-2</v>
      </c>
      <c r="E1591" s="3">
        <f t="shared" si="302"/>
        <v>2011</v>
      </c>
      <c r="F1591" s="3">
        <f t="shared" si="303"/>
        <v>1</v>
      </c>
      <c r="G1591" s="3">
        <f t="shared" si="304"/>
        <v>14</v>
      </c>
      <c r="H1591" s="3">
        <f t="shared" si="305"/>
        <v>17</v>
      </c>
      <c r="I1591" s="3">
        <f t="shared" si="306"/>
        <v>45</v>
      </c>
      <c r="J1591" s="3">
        <f t="shared" si="307"/>
        <v>6</v>
      </c>
      <c r="K1591" s="3" t="str">
        <f>IF(AND(D1591&gt;='Season Lookup'!$D$15,D1591&lt;'Season Lookup'!$D$16),"Spring",IF(AND(D1591&gt;='Season Lookup'!$D$16,D1591&lt;'Season Lookup'!$D$17),"Summer",IF(AND(D1591&gt;='Season Lookup'!$D$17,D1591&lt;'Season Lookup'!$D$18),"Fall",IF(OR(D1591&gt;='Season Lookup'!$D$18,D1591&lt;'Season Lookup'!$D$15),"Winter"))))</f>
        <v>Winter</v>
      </c>
      <c r="L1591" s="3" t="str">
        <f>VLOOKUP(F1591,'Season Lookup'!$A$1:$B$13,2,0)</f>
        <v>Winter</v>
      </c>
      <c r="M1591" t="s">
        <v>12</v>
      </c>
      <c r="N1591" t="s">
        <v>13</v>
      </c>
      <c r="O1591" t="s">
        <v>13</v>
      </c>
      <c r="P1591" t="str">
        <f t="shared" si="308"/>
        <v>Yes</v>
      </c>
      <c r="Q1591" t="str">
        <f t="shared" si="309"/>
        <v>No</v>
      </c>
      <c r="R1591" t="str">
        <f t="shared" si="310"/>
        <v>No</v>
      </c>
      <c r="T1591" t="s">
        <v>14</v>
      </c>
      <c r="U1591" t="s">
        <v>1032</v>
      </c>
      <c r="V1591" t="str">
        <f t="shared" si="311"/>
        <v>Intersection</v>
      </c>
      <c r="W1591" t="s">
        <v>1033</v>
      </c>
      <c r="X1591">
        <v>42.39508</v>
      </c>
      <c r="Y1591">
        <v>-71.12764</v>
      </c>
      <c r="Z1591" t="s">
        <v>1034</v>
      </c>
    </row>
    <row r="1592" spans="1:26">
      <c r="A1592">
        <v>25343</v>
      </c>
      <c r="B1592" s="1">
        <v>40558.555543981478</v>
      </c>
      <c r="C1592" s="1">
        <f t="shared" si="300"/>
        <v>40544</v>
      </c>
      <c r="D1592" s="4">
        <f t="shared" si="301"/>
        <v>3.888888888888889E-2</v>
      </c>
      <c r="E1592" s="3">
        <f t="shared" si="302"/>
        <v>2011</v>
      </c>
      <c r="F1592" s="3">
        <f t="shared" si="303"/>
        <v>1</v>
      </c>
      <c r="G1592" s="3">
        <f t="shared" si="304"/>
        <v>15</v>
      </c>
      <c r="H1592" s="3">
        <f t="shared" si="305"/>
        <v>13</v>
      </c>
      <c r="I1592" s="3">
        <f t="shared" si="306"/>
        <v>19</v>
      </c>
      <c r="J1592" s="3">
        <f t="shared" si="307"/>
        <v>7</v>
      </c>
      <c r="K1592" s="3" t="str">
        <f>IF(AND(D1592&gt;='Season Lookup'!$D$15,D1592&lt;'Season Lookup'!$D$16),"Spring",IF(AND(D1592&gt;='Season Lookup'!$D$16,D1592&lt;'Season Lookup'!$D$17),"Summer",IF(AND(D1592&gt;='Season Lookup'!$D$17,D1592&lt;'Season Lookup'!$D$18),"Fall",IF(OR(D1592&gt;='Season Lookup'!$D$18,D1592&lt;'Season Lookup'!$D$15),"Winter"))))</f>
        <v>Winter</v>
      </c>
      <c r="L1592" s="3" t="str">
        <f>VLOOKUP(F1592,'Season Lookup'!$A$1:$B$13,2,0)</f>
        <v>Winter</v>
      </c>
      <c r="M1592" t="s">
        <v>31</v>
      </c>
      <c r="N1592" t="s">
        <v>13</v>
      </c>
      <c r="O1592" t="s">
        <v>23</v>
      </c>
      <c r="P1592" t="str">
        <f t="shared" si="308"/>
        <v>Yes</v>
      </c>
      <c r="Q1592" t="str">
        <f t="shared" si="309"/>
        <v>No</v>
      </c>
      <c r="R1592" t="str">
        <f t="shared" si="310"/>
        <v>No</v>
      </c>
      <c r="S1592">
        <v>11</v>
      </c>
      <c r="T1592" t="s">
        <v>1145</v>
      </c>
      <c r="V1592" t="str">
        <f t="shared" si="311"/>
        <v>Non Intersection</v>
      </c>
      <c r="W1592" t="s">
        <v>2522</v>
      </c>
      <c r="X1592">
        <v>42.392256000000003</v>
      </c>
      <c r="Y1592">
        <v>-71.125303000000002</v>
      </c>
      <c r="Z1592" t="s">
        <v>2523</v>
      </c>
    </row>
    <row r="1593" spans="1:26">
      <c r="A1593">
        <v>25344</v>
      </c>
      <c r="B1593" s="1">
        <v>40559.354155092595</v>
      </c>
      <c r="C1593" s="1">
        <f t="shared" ref="C1593:C1648" si="312">EOMONTH(B1593,MONTH(B1593)*-1)+1</f>
        <v>40544</v>
      </c>
      <c r="D1593" s="4">
        <f t="shared" ref="D1593:D1648" si="313">YEARFRAC(C1593,B1593)</f>
        <v>4.1666666666666664E-2</v>
      </c>
      <c r="E1593" s="3">
        <f t="shared" ref="E1593:E1648" si="314">YEAR(B1593)</f>
        <v>2011</v>
      </c>
      <c r="F1593" s="3">
        <f t="shared" ref="F1593:F1648" si="315">MONTH(B1593)</f>
        <v>1</v>
      </c>
      <c r="G1593" s="3">
        <f t="shared" ref="G1593:G1648" si="316">DAY(B1593)</f>
        <v>16</v>
      </c>
      <c r="H1593" s="3">
        <f t="shared" ref="H1593:H1648" si="317">HOUR(B1593)</f>
        <v>8</v>
      </c>
      <c r="I1593" s="3">
        <f t="shared" ref="I1593:I1648" si="318">MINUTE(B1593)</f>
        <v>29</v>
      </c>
      <c r="J1593" s="3">
        <f t="shared" ref="J1593:J1648" si="319">WEEKDAY(B1593,1)</f>
        <v>1</v>
      </c>
      <c r="K1593" s="3" t="str">
        <f>IF(AND(D1593&gt;='Season Lookup'!$D$15,D1593&lt;'Season Lookup'!$D$16),"Spring",IF(AND(D1593&gt;='Season Lookup'!$D$16,D1593&lt;'Season Lookup'!$D$17),"Summer",IF(AND(D1593&gt;='Season Lookup'!$D$17,D1593&lt;'Season Lookup'!$D$18),"Fall",IF(OR(D1593&gt;='Season Lookup'!$D$18,D1593&lt;'Season Lookup'!$D$15),"Winter"))))</f>
        <v>Winter</v>
      </c>
      <c r="L1593" s="3" t="str">
        <f>VLOOKUP(F1593,'Season Lookup'!$A$1:$B$13,2,0)</f>
        <v>Winter</v>
      </c>
      <c r="M1593" t="s">
        <v>48</v>
      </c>
      <c r="N1593" t="s">
        <v>13</v>
      </c>
      <c r="O1593" t="s">
        <v>13</v>
      </c>
      <c r="P1593" t="str">
        <f t="shared" ref="P1593:P1648" si="320">IF(OR(N1593="Auto",O1593="Auto"),"Yes",IF(OR(N1593="Taxi",O1593="Taxi"),"Yes",IF(OR(N1593="Truck",O1593="Truck"),"Yes",IF(OR(N1593="Van",O1593="Van"),"Yes","No"))))</f>
        <v>Yes</v>
      </c>
      <c r="Q1593" t="str">
        <f t="shared" ref="Q1593:Q1648" si="321">IF(OR(N1593="Bicycle",O1593="Bicycle"),"Yes","No")</f>
        <v>No</v>
      </c>
      <c r="R1593" t="str">
        <f t="shared" ref="R1593:R1648" si="322">IF(OR(N1593="Pedestrian",O1593="Pedestrian"),"Yes","No")</f>
        <v>No</v>
      </c>
      <c r="S1593">
        <v>600</v>
      </c>
      <c r="T1593" t="s">
        <v>2524</v>
      </c>
      <c r="U1593" t="s">
        <v>796</v>
      </c>
      <c r="V1593" t="str">
        <f t="shared" ref="V1593:V1648" si="323">IF(ISBLANK(S1593),"Intersection","Non Intersection")</f>
        <v>Non Intersection</v>
      </c>
      <c r="W1593" t="s">
        <v>2525</v>
      </c>
      <c r="X1593">
        <v>42.363069000000003</v>
      </c>
      <c r="Y1593">
        <v>-71.093062000000003</v>
      </c>
      <c r="Z1593" t="s">
        <v>2526</v>
      </c>
    </row>
    <row r="1594" spans="1:26">
      <c r="A1594">
        <v>25345</v>
      </c>
      <c r="B1594" s="1">
        <v>40559.559027777781</v>
      </c>
      <c r="C1594" s="1">
        <f t="shared" si="312"/>
        <v>40544</v>
      </c>
      <c r="D1594" s="4">
        <f t="shared" si="313"/>
        <v>4.1666666666666664E-2</v>
      </c>
      <c r="E1594" s="3">
        <f t="shared" si="314"/>
        <v>2011</v>
      </c>
      <c r="F1594" s="3">
        <f t="shared" si="315"/>
        <v>1</v>
      </c>
      <c r="G1594" s="3">
        <f t="shared" si="316"/>
        <v>16</v>
      </c>
      <c r="H1594" s="3">
        <f t="shared" si="317"/>
        <v>13</v>
      </c>
      <c r="I1594" s="3">
        <f t="shared" si="318"/>
        <v>25</v>
      </c>
      <c r="J1594" s="3">
        <f t="shared" si="319"/>
        <v>1</v>
      </c>
      <c r="K1594" s="3" t="str">
        <f>IF(AND(D1594&gt;='Season Lookup'!$D$15,D1594&lt;'Season Lookup'!$D$16),"Spring",IF(AND(D1594&gt;='Season Lookup'!$D$16,D1594&lt;'Season Lookup'!$D$17),"Summer",IF(AND(D1594&gt;='Season Lookup'!$D$17,D1594&lt;'Season Lookup'!$D$18),"Fall",IF(OR(D1594&gt;='Season Lookup'!$D$18,D1594&lt;'Season Lookup'!$D$15),"Winter"))))</f>
        <v>Winter</v>
      </c>
      <c r="L1594" s="3" t="str">
        <f>VLOOKUP(F1594,'Season Lookup'!$A$1:$B$13,2,0)</f>
        <v>Winter</v>
      </c>
      <c r="M1594" t="s">
        <v>48</v>
      </c>
      <c r="N1594" t="s">
        <v>329</v>
      </c>
      <c r="O1594" t="s">
        <v>23</v>
      </c>
      <c r="P1594" t="str">
        <f t="shared" si="320"/>
        <v>No</v>
      </c>
      <c r="Q1594" t="str">
        <f t="shared" si="321"/>
        <v>No</v>
      </c>
      <c r="R1594" t="str">
        <f t="shared" si="322"/>
        <v>No</v>
      </c>
      <c r="T1594" t="s">
        <v>1438</v>
      </c>
      <c r="V1594" t="str">
        <f t="shared" si="323"/>
        <v>Intersection</v>
      </c>
      <c r="W1594" t="s">
        <v>2442</v>
      </c>
      <c r="X1594">
        <v>0</v>
      </c>
      <c r="Y1594">
        <v>0</v>
      </c>
      <c r="Z1594" t="s">
        <v>81</v>
      </c>
    </row>
    <row r="1595" spans="1:26">
      <c r="A1595">
        <v>25346</v>
      </c>
      <c r="B1595" s="1">
        <v>40559.541655092595</v>
      </c>
      <c r="C1595" s="1">
        <f t="shared" si="312"/>
        <v>40544</v>
      </c>
      <c r="D1595" s="4">
        <f t="shared" si="313"/>
        <v>4.1666666666666664E-2</v>
      </c>
      <c r="E1595" s="3">
        <f t="shared" si="314"/>
        <v>2011</v>
      </c>
      <c r="F1595" s="3">
        <f t="shared" si="315"/>
        <v>1</v>
      </c>
      <c r="G1595" s="3">
        <f t="shared" si="316"/>
        <v>16</v>
      </c>
      <c r="H1595" s="3">
        <f t="shared" si="317"/>
        <v>12</v>
      </c>
      <c r="I1595" s="3">
        <f t="shared" si="318"/>
        <v>59</v>
      </c>
      <c r="J1595" s="3">
        <f t="shared" si="319"/>
        <v>1</v>
      </c>
      <c r="K1595" s="3" t="str">
        <f>IF(AND(D1595&gt;='Season Lookup'!$D$15,D1595&lt;'Season Lookup'!$D$16),"Spring",IF(AND(D1595&gt;='Season Lookup'!$D$16,D1595&lt;'Season Lookup'!$D$17),"Summer",IF(AND(D1595&gt;='Season Lookup'!$D$17,D1595&lt;'Season Lookup'!$D$18),"Fall",IF(OR(D1595&gt;='Season Lookup'!$D$18,D1595&lt;'Season Lookup'!$D$15),"Winter"))))</f>
        <v>Winter</v>
      </c>
      <c r="L1595" s="3" t="str">
        <f>VLOOKUP(F1595,'Season Lookup'!$A$1:$B$13,2,0)</f>
        <v>Winter</v>
      </c>
      <c r="M1595" t="s">
        <v>48</v>
      </c>
      <c r="N1595" t="s">
        <v>13</v>
      </c>
      <c r="O1595" t="s">
        <v>23</v>
      </c>
      <c r="P1595" t="str">
        <f t="shared" si="320"/>
        <v>Yes</v>
      </c>
      <c r="Q1595" t="str">
        <f t="shared" si="321"/>
        <v>No</v>
      </c>
      <c r="R1595" t="str">
        <f t="shared" si="322"/>
        <v>No</v>
      </c>
      <c r="T1595" t="s">
        <v>199</v>
      </c>
      <c r="U1595" t="s">
        <v>1458</v>
      </c>
      <c r="V1595" t="str">
        <f t="shared" si="323"/>
        <v>Intersection</v>
      </c>
      <c r="W1595" t="s">
        <v>1459</v>
      </c>
      <c r="X1595">
        <v>42.374856000000001</v>
      </c>
      <c r="Y1595">
        <v>-71.122344999999996</v>
      </c>
      <c r="Z1595" t="s">
        <v>451</v>
      </c>
    </row>
    <row r="1596" spans="1:26">
      <c r="A1596">
        <v>25347</v>
      </c>
      <c r="B1596" s="1">
        <v>40560.652083333334</v>
      </c>
      <c r="C1596" s="1">
        <f t="shared" si="312"/>
        <v>40544</v>
      </c>
      <c r="D1596" s="4">
        <f t="shared" si="313"/>
        <v>4.4444444444444446E-2</v>
      </c>
      <c r="E1596" s="3">
        <f t="shared" si="314"/>
        <v>2011</v>
      </c>
      <c r="F1596" s="3">
        <f t="shared" si="315"/>
        <v>1</v>
      </c>
      <c r="G1596" s="3">
        <f t="shared" si="316"/>
        <v>17</v>
      </c>
      <c r="H1596" s="3">
        <f t="shared" si="317"/>
        <v>15</v>
      </c>
      <c r="I1596" s="3">
        <f t="shared" si="318"/>
        <v>39</v>
      </c>
      <c r="J1596" s="3">
        <f t="shared" si="319"/>
        <v>2</v>
      </c>
      <c r="K1596" s="3" t="str">
        <f>IF(AND(D1596&gt;='Season Lookup'!$D$15,D1596&lt;'Season Lookup'!$D$16),"Spring",IF(AND(D1596&gt;='Season Lookup'!$D$16,D1596&lt;'Season Lookup'!$D$17),"Summer",IF(AND(D1596&gt;='Season Lookup'!$D$17,D1596&lt;'Season Lookup'!$D$18),"Fall",IF(OR(D1596&gt;='Season Lookup'!$D$18,D1596&lt;'Season Lookup'!$D$15),"Winter"))))</f>
        <v>Winter</v>
      </c>
      <c r="L1596" s="3" t="str">
        <f>VLOOKUP(F1596,'Season Lookup'!$A$1:$B$13,2,0)</f>
        <v>Winter</v>
      </c>
      <c r="M1596" t="s">
        <v>56</v>
      </c>
      <c r="N1596" t="s">
        <v>13</v>
      </c>
      <c r="O1596" t="s">
        <v>132</v>
      </c>
      <c r="P1596" t="str">
        <f t="shared" si="320"/>
        <v>Yes</v>
      </c>
      <c r="Q1596" t="str">
        <f t="shared" si="321"/>
        <v>Yes</v>
      </c>
      <c r="R1596" t="str">
        <f t="shared" si="322"/>
        <v>No</v>
      </c>
      <c r="S1596">
        <v>41</v>
      </c>
      <c r="T1596" t="s">
        <v>354</v>
      </c>
      <c r="V1596" t="str">
        <f t="shared" si="323"/>
        <v>Non Intersection</v>
      </c>
      <c r="W1596" t="s">
        <v>2527</v>
      </c>
      <c r="X1596">
        <v>42.383558000000001</v>
      </c>
      <c r="Y1596">
        <v>-71.124268000000001</v>
      </c>
      <c r="Z1596" t="s">
        <v>2528</v>
      </c>
    </row>
    <row r="1597" spans="1:26">
      <c r="A1597">
        <v>25348</v>
      </c>
      <c r="B1597" s="1">
        <v>40560.476388888892</v>
      </c>
      <c r="C1597" s="1">
        <f t="shared" si="312"/>
        <v>40544</v>
      </c>
      <c r="D1597" s="4">
        <f t="shared" si="313"/>
        <v>4.4444444444444446E-2</v>
      </c>
      <c r="E1597" s="3">
        <f t="shared" si="314"/>
        <v>2011</v>
      </c>
      <c r="F1597" s="3">
        <f t="shared" si="315"/>
        <v>1</v>
      </c>
      <c r="G1597" s="3">
        <f t="shared" si="316"/>
        <v>17</v>
      </c>
      <c r="H1597" s="3">
        <f t="shared" si="317"/>
        <v>11</v>
      </c>
      <c r="I1597" s="3">
        <f t="shared" si="318"/>
        <v>26</v>
      </c>
      <c r="J1597" s="3">
        <f t="shared" si="319"/>
        <v>2</v>
      </c>
      <c r="K1597" s="3" t="str">
        <f>IF(AND(D1597&gt;='Season Lookup'!$D$15,D1597&lt;'Season Lookup'!$D$16),"Spring",IF(AND(D1597&gt;='Season Lookup'!$D$16,D1597&lt;'Season Lookup'!$D$17),"Summer",IF(AND(D1597&gt;='Season Lookup'!$D$17,D1597&lt;'Season Lookup'!$D$18),"Fall",IF(OR(D1597&gt;='Season Lookup'!$D$18,D1597&lt;'Season Lookup'!$D$15),"Winter"))))</f>
        <v>Winter</v>
      </c>
      <c r="L1597" s="3" t="str">
        <f>VLOOKUP(F1597,'Season Lookup'!$A$1:$B$13,2,0)</f>
        <v>Winter</v>
      </c>
      <c r="M1597" t="s">
        <v>56</v>
      </c>
      <c r="N1597" t="s">
        <v>13</v>
      </c>
      <c r="O1597" t="s">
        <v>152</v>
      </c>
      <c r="P1597" t="str">
        <f t="shared" si="320"/>
        <v>Yes</v>
      </c>
      <c r="Q1597" t="str">
        <f t="shared" si="321"/>
        <v>No</v>
      </c>
      <c r="R1597" t="str">
        <f t="shared" si="322"/>
        <v>Yes</v>
      </c>
      <c r="T1597" t="s">
        <v>342</v>
      </c>
      <c r="U1597" t="s">
        <v>316</v>
      </c>
      <c r="V1597" t="str">
        <f t="shared" si="323"/>
        <v>Intersection</v>
      </c>
      <c r="W1597" t="s">
        <v>2529</v>
      </c>
      <c r="X1597">
        <v>42.366343000000001</v>
      </c>
      <c r="Y1597">
        <v>-71.103160000000003</v>
      </c>
      <c r="Z1597" t="s">
        <v>643</v>
      </c>
    </row>
    <row r="1598" spans="1:26">
      <c r="A1598">
        <v>25352</v>
      </c>
      <c r="B1598" s="1">
        <v>40560.416655092595</v>
      </c>
      <c r="C1598" s="1">
        <f t="shared" si="312"/>
        <v>40544</v>
      </c>
      <c r="D1598" s="4">
        <f t="shared" si="313"/>
        <v>4.4444444444444446E-2</v>
      </c>
      <c r="E1598" s="3">
        <f t="shared" si="314"/>
        <v>2011</v>
      </c>
      <c r="F1598" s="3">
        <f t="shared" si="315"/>
        <v>1</v>
      </c>
      <c r="G1598" s="3">
        <f t="shared" si="316"/>
        <v>17</v>
      </c>
      <c r="H1598" s="3">
        <f t="shared" si="317"/>
        <v>9</v>
      </c>
      <c r="I1598" s="3">
        <f t="shared" si="318"/>
        <v>59</v>
      </c>
      <c r="J1598" s="3">
        <f t="shared" si="319"/>
        <v>2</v>
      </c>
      <c r="K1598" s="3" t="str">
        <f>IF(AND(D1598&gt;='Season Lookup'!$D$15,D1598&lt;'Season Lookup'!$D$16),"Spring",IF(AND(D1598&gt;='Season Lookup'!$D$16,D1598&lt;'Season Lookup'!$D$17),"Summer",IF(AND(D1598&gt;='Season Lookup'!$D$17,D1598&lt;'Season Lookup'!$D$18),"Fall",IF(OR(D1598&gt;='Season Lookup'!$D$18,D1598&lt;'Season Lookup'!$D$15),"Winter"))))</f>
        <v>Winter</v>
      </c>
      <c r="L1598" s="3" t="str">
        <f>VLOOKUP(F1598,'Season Lookup'!$A$1:$B$13,2,0)</f>
        <v>Winter</v>
      </c>
      <c r="M1598" t="s">
        <v>56</v>
      </c>
      <c r="N1598" t="s">
        <v>13</v>
      </c>
      <c r="O1598" t="s">
        <v>23</v>
      </c>
      <c r="P1598" t="str">
        <f t="shared" si="320"/>
        <v>Yes</v>
      </c>
      <c r="Q1598" t="str">
        <f t="shared" si="321"/>
        <v>No</v>
      </c>
      <c r="R1598" t="str">
        <f t="shared" si="322"/>
        <v>No</v>
      </c>
      <c r="S1598">
        <v>108</v>
      </c>
      <c r="T1598" t="s">
        <v>464</v>
      </c>
      <c r="V1598" t="str">
        <f t="shared" si="323"/>
        <v>Non Intersection</v>
      </c>
      <c r="W1598" t="s">
        <v>2530</v>
      </c>
      <c r="X1598">
        <v>42.378244000000002</v>
      </c>
      <c r="Y1598">
        <v>-71.147216999999998</v>
      </c>
      <c r="Z1598" t="s">
        <v>2531</v>
      </c>
    </row>
    <row r="1599" spans="1:26">
      <c r="A1599">
        <v>25353</v>
      </c>
      <c r="B1599" s="1">
        <v>40560.512488425928</v>
      </c>
      <c r="C1599" s="1">
        <f t="shared" si="312"/>
        <v>40544</v>
      </c>
      <c r="D1599" s="4">
        <f t="shared" si="313"/>
        <v>4.4444444444444446E-2</v>
      </c>
      <c r="E1599" s="3">
        <f t="shared" si="314"/>
        <v>2011</v>
      </c>
      <c r="F1599" s="3">
        <f t="shared" si="315"/>
        <v>1</v>
      </c>
      <c r="G1599" s="3">
        <f t="shared" si="316"/>
        <v>17</v>
      </c>
      <c r="H1599" s="3">
        <f t="shared" si="317"/>
        <v>12</v>
      </c>
      <c r="I1599" s="3">
        <f t="shared" si="318"/>
        <v>17</v>
      </c>
      <c r="J1599" s="3">
        <f t="shared" si="319"/>
        <v>2</v>
      </c>
      <c r="K1599" s="3" t="str">
        <f>IF(AND(D1599&gt;='Season Lookup'!$D$15,D1599&lt;'Season Lookup'!$D$16),"Spring",IF(AND(D1599&gt;='Season Lookup'!$D$16,D1599&lt;'Season Lookup'!$D$17),"Summer",IF(AND(D1599&gt;='Season Lookup'!$D$17,D1599&lt;'Season Lookup'!$D$18),"Fall",IF(OR(D1599&gt;='Season Lookup'!$D$18,D1599&lt;'Season Lookup'!$D$15),"Winter"))))</f>
        <v>Winter</v>
      </c>
      <c r="L1599" s="3" t="str">
        <f>VLOOKUP(F1599,'Season Lookup'!$A$1:$B$13,2,0)</f>
        <v>Winter</v>
      </c>
      <c r="M1599" t="s">
        <v>56</v>
      </c>
      <c r="N1599" t="s">
        <v>13</v>
      </c>
      <c r="O1599" t="s">
        <v>13</v>
      </c>
      <c r="P1599" t="str">
        <f t="shared" si="320"/>
        <v>Yes</v>
      </c>
      <c r="Q1599" t="str">
        <f t="shared" si="321"/>
        <v>No</v>
      </c>
      <c r="R1599" t="str">
        <f t="shared" si="322"/>
        <v>No</v>
      </c>
      <c r="T1599" t="s">
        <v>50</v>
      </c>
      <c r="U1599" t="s">
        <v>899</v>
      </c>
      <c r="V1599" t="str">
        <f t="shared" si="323"/>
        <v>Intersection</v>
      </c>
      <c r="W1599" t="s">
        <v>900</v>
      </c>
      <c r="X1599">
        <v>42.374862999999998</v>
      </c>
      <c r="Y1599">
        <v>-71.151313000000002</v>
      </c>
      <c r="Z1599" t="s">
        <v>901</v>
      </c>
    </row>
    <row r="1600" spans="1:26">
      <c r="A1600">
        <v>25670</v>
      </c>
      <c r="B1600" s="1">
        <v>40561.855555555558</v>
      </c>
      <c r="C1600" s="1">
        <f t="shared" si="312"/>
        <v>40544</v>
      </c>
      <c r="D1600" s="4">
        <f t="shared" si="313"/>
        <v>4.7222222222222221E-2</v>
      </c>
      <c r="E1600" s="3">
        <f t="shared" si="314"/>
        <v>2011</v>
      </c>
      <c r="F1600" s="3">
        <f t="shared" si="315"/>
        <v>1</v>
      </c>
      <c r="G1600" s="3">
        <f t="shared" si="316"/>
        <v>18</v>
      </c>
      <c r="H1600" s="3">
        <f t="shared" si="317"/>
        <v>20</v>
      </c>
      <c r="I1600" s="3">
        <f t="shared" si="318"/>
        <v>32</v>
      </c>
      <c r="J1600" s="3">
        <f t="shared" si="319"/>
        <v>3</v>
      </c>
      <c r="K1600" s="3" t="str">
        <f>IF(AND(D1600&gt;='Season Lookup'!$D$15,D1600&lt;'Season Lookup'!$D$16),"Spring",IF(AND(D1600&gt;='Season Lookup'!$D$16,D1600&lt;'Season Lookup'!$D$17),"Summer",IF(AND(D1600&gt;='Season Lookup'!$D$17,D1600&lt;'Season Lookup'!$D$18),"Fall",IF(OR(D1600&gt;='Season Lookup'!$D$18,D1600&lt;'Season Lookup'!$D$15),"Winter"))))</f>
        <v>Winter</v>
      </c>
      <c r="L1600" s="3" t="str">
        <f>VLOOKUP(F1600,'Season Lookup'!$A$1:$B$13,2,0)</f>
        <v>Winter</v>
      </c>
      <c r="N1600" t="s">
        <v>35</v>
      </c>
      <c r="O1600" t="s">
        <v>13</v>
      </c>
      <c r="P1600" t="str">
        <f t="shared" si="320"/>
        <v>Yes</v>
      </c>
      <c r="Q1600" t="str">
        <f t="shared" si="321"/>
        <v>No</v>
      </c>
      <c r="R1600" t="str">
        <f t="shared" si="322"/>
        <v>No</v>
      </c>
      <c r="T1600" t="s">
        <v>19</v>
      </c>
      <c r="U1600" t="s">
        <v>342</v>
      </c>
      <c r="V1600" t="str">
        <f t="shared" si="323"/>
        <v>Intersection</v>
      </c>
      <c r="W1600" t="s">
        <v>821</v>
      </c>
      <c r="X1600">
        <v>42.373379999999997</v>
      </c>
      <c r="Y1600">
        <v>-71.098140000000001</v>
      </c>
      <c r="Z1600" t="s">
        <v>822</v>
      </c>
    </row>
    <row r="1601" spans="1:26">
      <c r="A1601">
        <v>25354</v>
      </c>
      <c r="B1601" s="1">
        <v>40561.300682870373</v>
      </c>
      <c r="C1601" s="1">
        <f t="shared" si="312"/>
        <v>40544</v>
      </c>
      <c r="D1601" s="4">
        <f t="shared" si="313"/>
        <v>4.7222222222222221E-2</v>
      </c>
      <c r="E1601" s="3">
        <f t="shared" si="314"/>
        <v>2011</v>
      </c>
      <c r="F1601" s="3">
        <f t="shared" si="315"/>
        <v>1</v>
      </c>
      <c r="G1601" s="3">
        <f t="shared" si="316"/>
        <v>18</v>
      </c>
      <c r="H1601" s="3">
        <f t="shared" si="317"/>
        <v>7</v>
      </c>
      <c r="I1601" s="3">
        <f t="shared" si="318"/>
        <v>12</v>
      </c>
      <c r="J1601" s="3">
        <f t="shared" si="319"/>
        <v>3</v>
      </c>
      <c r="K1601" s="3" t="str">
        <f>IF(AND(D1601&gt;='Season Lookup'!$D$15,D1601&lt;'Season Lookup'!$D$16),"Spring",IF(AND(D1601&gt;='Season Lookup'!$D$16,D1601&lt;'Season Lookup'!$D$17),"Summer",IF(AND(D1601&gt;='Season Lookup'!$D$17,D1601&lt;'Season Lookup'!$D$18),"Fall",IF(OR(D1601&gt;='Season Lookup'!$D$18,D1601&lt;'Season Lookup'!$D$15),"Winter"))))</f>
        <v>Winter</v>
      </c>
      <c r="L1601" s="3" t="str">
        <f>VLOOKUP(F1601,'Season Lookup'!$A$1:$B$13,2,0)</f>
        <v>Winter</v>
      </c>
      <c r="M1601" t="s">
        <v>73</v>
      </c>
      <c r="N1601" t="s">
        <v>13</v>
      </c>
      <c r="O1601" t="s">
        <v>13</v>
      </c>
      <c r="P1601" t="str">
        <f t="shared" si="320"/>
        <v>Yes</v>
      </c>
      <c r="Q1601" t="str">
        <f t="shared" si="321"/>
        <v>No</v>
      </c>
      <c r="R1601" t="str">
        <f t="shared" si="322"/>
        <v>No</v>
      </c>
      <c r="S1601">
        <v>65</v>
      </c>
      <c r="T1601" t="s">
        <v>37</v>
      </c>
      <c r="U1601" t="s">
        <v>1299</v>
      </c>
      <c r="V1601" t="str">
        <f t="shared" si="323"/>
        <v>Non Intersection</v>
      </c>
      <c r="W1601" t="s">
        <v>2533</v>
      </c>
      <c r="X1601">
        <v>42.362032999999997</v>
      </c>
      <c r="Y1601">
        <v>-71.108051000000003</v>
      </c>
      <c r="Z1601" t="s">
        <v>2534</v>
      </c>
    </row>
    <row r="1602" spans="1:26">
      <c r="A1602">
        <v>25355</v>
      </c>
      <c r="B1602" s="1">
        <v>40561.3125</v>
      </c>
      <c r="C1602" s="1">
        <f t="shared" si="312"/>
        <v>40544</v>
      </c>
      <c r="D1602" s="4">
        <f t="shared" si="313"/>
        <v>4.7222222222222221E-2</v>
      </c>
      <c r="E1602" s="3">
        <f t="shared" si="314"/>
        <v>2011</v>
      </c>
      <c r="F1602" s="3">
        <f t="shared" si="315"/>
        <v>1</v>
      </c>
      <c r="G1602" s="3">
        <f t="shared" si="316"/>
        <v>18</v>
      </c>
      <c r="H1602" s="3">
        <f t="shared" si="317"/>
        <v>7</v>
      </c>
      <c r="I1602" s="3">
        <f t="shared" si="318"/>
        <v>30</v>
      </c>
      <c r="J1602" s="3">
        <f t="shared" si="319"/>
        <v>3</v>
      </c>
      <c r="K1602" s="3" t="str">
        <f>IF(AND(D1602&gt;='Season Lookup'!$D$15,D1602&lt;'Season Lookup'!$D$16),"Spring",IF(AND(D1602&gt;='Season Lookup'!$D$16,D1602&lt;'Season Lookup'!$D$17),"Summer",IF(AND(D1602&gt;='Season Lookup'!$D$17,D1602&lt;'Season Lookup'!$D$18),"Fall",IF(OR(D1602&gt;='Season Lookup'!$D$18,D1602&lt;'Season Lookup'!$D$15),"Winter"))))</f>
        <v>Winter</v>
      </c>
      <c r="L1602" s="3" t="str">
        <f>VLOOKUP(F1602,'Season Lookup'!$A$1:$B$13,2,0)</f>
        <v>Winter</v>
      </c>
      <c r="M1602" t="s">
        <v>73</v>
      </c>
      <c r="N1602" t="s">
        <v>18</v>
      </c>
      <c r="O1602" t="s">
        <v>13</v>
      </c>
      <c r="P1602" t="str">
        <f t="shared" si="320"/>
        <v>Yes</v>
      </c>
      <c r="Q1602" t="str">
        <f t="shared" si="321"/>
        <v>No</v>
      </c>
      <c r="R1602" t="str">
        <f t="shared" si="322"/>
        <v>No</v>
      </c>
      <c r="S1602">
        <v>17</v>
      </c>
      <c r="T1602" t="s">
        <v>971</v>
      </c>
      <c r="V1602" t="str">
        <f t="shared" si="323"/>
        <v>Non Intersection</v>
      </c>
      <c r="W1602" t="s">
        <v>2535</v>
      </c>
      <c r="X1602">
        <v>42.373505999999999</v>
      </c>
      <c r="Y1602">
        <v>-71.106960000000001</v>
      </c>
      <c r="Z1602" t="s">
        <v>2536</v>
      </c>
    </row>
    <row r="1603" spans="1:26">
      <c r="A1603">
        <v>25356</v>
      </c>
      <c r="B1603" s="1">
        <v>40561.32984953704</v>
      </c>
      <c r="C1603" s="1">
        <f t="shared" si="312"/>
        <v>40544</v>
      </c>
      <c r="D1603" s="4">
        <f t="shared" si="313"/>
        <v>4.7222222222222221E-2</v>
      </c>
      <c r="E1603" s="3">
        <f t="shared" si="314"/>
        <v>2011</v>
      </c>
      <c r="F1603" s="3">
        <f t="shared" si="315"/>
        <v>1</v>
      </c>
      <c r="G1603" s="3">
        <f t="shared" si="316"/>
        <v>18</v>
      </c>
      <c r="H1603" s="3">
        <f t="shared" si="317"/>
        <v>7</v>
      </c>
      <c r="I1603" s="3">
        <f t="shared" si="318"/>
        <v>54</v>
      </c>
      <c r="J1603" s="3">
        <f t="shared" si="319"/>
        <v>3</v>
      </c>
      <c r="K1603" s="3" t="str">
        <f>IF(AND(D1603&gt;='Season Lookup'!$D$15,D1603&lt;'Season Lookup'!$D$16),"Spring",IF(AND(D1603&gt;='Season Lookup'!$D$16,D1603&lt;'Season Lookup'!$D$17),"Summer",IF(AND(D1603&gt;='Season Lookup'!$D$17,D1603&lt;'Season Lookup'!$D$18),"Fall",IF(OR(D1603&gt;='Season Lookup'!$D$18,D1603&lt;'Season Lookup'!$D$15),"Winter"))))</f>
        <v>Winter</v>
      </c>
      <c r="L1603" s="3" t="str">
        <f>VLOOKUP(F1603,'Season Lookup'!$A$1:$B$13,2,0)</f>
        <v>Winter</v>
      </c>
      <c r="M1603" t="s">
        <v>73</v>
      </c>
      <c r="N1603" t="s">
        <v>13</v>
      </c>
      <c r="O1603" t="s">
        <v>13</v>
      </c>
      <c r="P1603" t="str">
        <f t="shared" si="320"/>
        <v>Yes</v>
      </c>
      <c r="Q1603" t="str">
        <f t="shared" si="321"/>
        <v>No</v>
      </c>
      <c r="R1603" t="str">
        <f t="shared" si="322"/>
        <v>No</v>
      </c>
      <c r="S1603">
        <v>2029</v>
      </c>
      <c r="T1603" t="s">
        <v>14</v>
      </c>
      <c r="V1603" t="str">
        <f t="shared" si="323"/>
        <v>Non Intersection</v>
      </c>
      <c r="W1603" t="s">
        <v>2537</v>
      </c>
      <c r="X1603">
        <v>42.390973000000002</v>
      </c>
      <c r="Y1603">
        <v>-71.121913000000006</v>
      </c>
      <c r="Z1603" t="s">
        <v>2538</v>
      </c>
    </row>
    <row r="1604" spans="1:26">
      <c r="A1604">
        <v>25357</v>
      </c>
      <c r="B1604" s="1">
        <v>40561.339583333334</v>
      </c>
      <c r="C1604" s="1">
        <f t="shared" si="312"/>
        <v>40544</v>
      </c>
      <c r="D1604" s="4">
        <f t="shared" si="313"/>
        <v>4.7222222222222221E-2</v>
      </c>
      <c r="E1604" s="3">
        <f t="shared" si="314"/>
        <v>2011</v>
      </c>
      <c r="F1604" s="3">
        <f t="shared" si="315"/>
        <v>1</v>
      </c>
      <c r="G1604" s="3">
        <f t="shared" si="316"/>
        <v>18</v>
      </c>
      <c r="H1604" s="3">
        <f t="shared" si="317"/>
        <v>8</v>
      </c>
      <c r="I1604" s="3">
        <f t="shared" si="318"/>
        <v>9</v>
      </c>
      <c r="J1604" s="3">
        <f t="shared" si="319"/>
        <v>3</v>
      </c>
      <c r="K1604" s="3" t="str">
        <f>IF(AND(D1604&gt;='Season Lookup'!$D$15,D1604&lt;'Season Lookup'!$D$16),"Spring",IF(AND(D1604&gt;='Season Lookup'!$D$16,D1604&lt;'Season Lookup'!$D$17),"Summer",IF(AND(D1604&gt;='Season Lookup'!$D$17,D1604&lt;'Season Lookup'!$D$18),"Fall",IF(OR(D1604&gt;='Season Lookup'!$D$18,D1604&lt;'Season Lookup'!$D$15),"Winter"))))</f>
        <v>Winter</v>
      </c>
      <c r="L1604" s="3" t="str">
        <f>VLOOKUP(F1604,'Season Lookup'!$A$1:$B$13,2,0)</f>
        <v>Winter</v>
      </c>
      <c r="M1604" t="s">
        <v>73</v>
      </c>
      <c r="N1604" t="s">
        <v>329</v>
      </c>
      <c r="O1604" t="s">
        <v>13</v>
      </c>
      <c r="P1604" t="str">
        <f t="shared" si="320"/>
        <v>Yes</v>
      </c>
      <c r="Q1604" t="str">
        <f t="shared" si="321"/>
        <v>No</v>
      </c>
      <c r="R1604" t="str">
        <f t="shared" si="322"/>
        <v>No</v>
      </c>
      <c r="S1604">
        <v>9</v>
      </c>
      <c r="T1604" t="s">
        <v>86</v>
      </c>
      <c r="V1604" t="str">
        <f t="shared" si="323"/>
        <v>Non Intersection</v>
      </c>
      <c r="W1604" t="s">
        <v>2539</v>
      </c>
      <c r="X1604">
        <v>42.355390999999997</v>
      </c>
      <c r="Y1604">
        <v>-71.110714000000002</v>
      </c>
      <c r="Z1604" t="s">
        <v>2540</v>
      </c>
    </row>
    <row r="1605" spans="1:26">
      <c r="A1605">
        <v>25358</v>
      </c>
      <c r="B1605" s="1">
        <v>40561.350694444445</v>
      </c>
      <c r="C1605" s="1">
        <f t="shared" si="312"/>
        <v>40544</v>
      </c>
      <c r="D1605" s="4">
        <f t="shared" si="313"/>
        <v>4.7222222222222221E-2</v>
      </c>
      <c r="E1605" s="3">
        <f t="shared" si="314"/>
        <v>2011</v>
      </c>
      <c r="F1605" s="3">
        <f t="shared" si="315"/>
        <v>1</v>
      </c>
      <c r="G1605" s="3">
        <f t="shared" si="316"/>
        <v>18</v>
      </c>
      <c r="H1605" s="3">
        <f t="shared" si="317"/>
        <v>8</v>
      </c>
      <c r="I1605" s="3">
        <f t="shared" si="318"/>
        <v>25</v>
      </c>
      <c r="J1605" s="3">
        <f t="shared" si="319"/>
        <v>3</v>
      </c>
      <c r="K1605" s="3" t="str">
        <f>IF(AND(D1605&gt;='Season Lookup'!$D$15,D1605&lt;'Season Lookup'!$D$16),"Spring",IF(AND(D1605&gt;='Season Lookup'!$D$16,D1605&lt;'Season Lookup'!$D$17),"Summer",IF(AND(D1605&gt;='Season Lookup'!$D$17,D1605&lt;'Season Lookup'!$D$18),"Fall",IF(OR(D1605&gt;='Season Lookup'!$D$18,D1605&lt;'Season Lookup'!$D$15),"Winter"))))</f>
        <v>Winter</v>
      </c>
      <c r="L1605" s="3" t="str">
        <f>VLOOKUP(F1605,'Season Lookup'!$A$1:$B$13,2,0)</f>
        <v>Winter</v>
      </c>
      <c r="M1605" t="s">
        <v>73</v>
      </c>
      <c r="N1605" t="s">
        <v>13</v>
      </c>
      <c r="O1605" t="s">
        <v>23</v>
      </c>
      <c r="P1605" t="str">
        <f t="shared" si="320"/>
        <v>Yes</v>
      </c>
      <c r="Q1605" t="str">
        <f t="shared" si="321"/>
        <v>No</v>
      </c>
      <c r="R1605" t="str">
        <f t="shared" si="322"/>
        <v>No</v>
      </c>
      <c r="T1605" t="s">
        <v>509</v>
      </c>
      <c r="U1605" t="s">
        <v>41</v>
      </c>
      <c r="V1605" t="str">
        <f t="shared" si="323"/>
        <v>Intersection</v>
      </c>
      <c r="W1605" t="s">
        <v>2541</v>
      </c>
      <c r="X1605">
        <v>42.365181999999997</v>
      </c>
      <c r="Y1605">
        <v>-71.104871000000003</v>
      </c>
      <c r="Z1605" t="s">
        <v>2000</v>
      </c>
    </row>
    <row r="1606" spans="1:26">
      <c r="A1606">
        <v>25359</v>
      </c>
      <c r="B1606" s="1">
        <v>40561.375</v>
      </c>
      <c r="C1606" s="1">
        <f t="shared" si="312"/>
        <v>40544</v>
      </c>
      <c r="D1606" s="4">
        <f t="shared" si="313"/>
        <v>4.7222222222222221E-2</v>
      </c>
      <c r="E1606" s="3">
        <f t="shared" si="314"/>
        <v>2011</v>
      </c>
      <c r="F1606" s="3">
        <f t="shared" si="315"/>
        <v>1</v>
      </c>
      <c r="G1606" s="3">
        <f t="shared" si="316"/>
        <v>18</v>
      </c>
      <c r="H1606" s="3">
        <f t="shared" si="317"/>
        <v>9</v>
      </c>
      <c r="I1606" s="3">
        <f t="shared" si="318"/>
        <v>0</v>
      </c>
      <c r="J1606" s="3">
        <f t="shared" si="319"/>
        <v>3</v>
      </c>
      <c r="K1606" s="3" t="str">
        <f>IF(AND(D1606&gt;='Season Lookup'!$D$15,D1606&lt;'Season Lookup'!$D$16),"Spring",IF(AND(D1606&gt;='Season Lookup'!$D$16,D1606&lt;'Season Lookup'!$D$17),"Summer",IF(AND(D1606&gt;='Season Lookup'!$D$17,D1606&lt;'Season Lookup'!$D$18),"Fall",IF(OR(D1606&gt;='Season Lookup'!$D$18,D1606&lt;'Season Lookup'!$D$15),"Winter"))))</f>
        <v>Winter</v>
      </c>
      <c r="L1606" s="3" t="str">
        <f>VLOOKUP(F1606,'Season Lookup'!$A$1:$B$13,2,0)</f>
        <v>Winter</v>
      </c>
      <c r="M1606" t="s">
        <v>73</v>
      </c>
      <c r="N1606" t="s">
        <v>13</v>
      </c>
      <c r="O1606" t="s">
        <v>13</v>
      </c>
      <c r="P1606" t="str">
        <f t="shared" si="320"/>
        <v>Yes</v>
      </c>
      <c r="Q1606" t="str">
        <f t="shared" si="321"/>
        <v>No</v>
      </c>
      <c r="R1606" t="str">
        <f t="shared" si="322"/>
        <v>No</v>
      </c>
      <c r="S1606">
        <v>270</v>
      </c>
      <c r="T1606" t="s">
        <v>119</v>
      </c>
      <c r="V1606" t="str">
        <f t="shared" si="323"/>
        <v>Non Intersection</v>
      </c>
      <c r="W1606" t="s">
        <v>2542</v>
      </c>
      <c r="X1606">
        <v>42.357571</v>
      </c>
      <c r="Y1606">
        <v>-71.102127999999993</v>
      </c>
      <c r="Z1606" t="s">
        <v>2543</v>
      </c>
    </row>
    <row r="1607" spans="1:26">
      <c r="A1607">
        <v>25360</v>
      </c>
      <c r="B1607" s="1">
        <v>40561.395138888889</v>
      </c>
      <c r="C1607" s="1">
        <f t="shared" si="312"/>
        <v>40544</v>
      </c>
      <c r="D1607" s="4">
        <f t="shared" si="313"/>
        <v>4.7222222222222221E-2</v>
      </c>
      <c r="E1607" s="3">
        <f t="shared" si="314"/>
        <v>2011</v>
      </c>
      <c r="F1607" s="3">
        <f t="shared" si="315"/>
        <v>1</v>
      </c>
      <c r="G1607" s="3">
        <f t="shared" si="316"/>
        <v>18</v>
      </c>
      <c r="H1607" s="3">
        <f t="shared" si="317"/>
        <v>9</v>
      </c>
      <c r="I1607" s="3">
        <f t="shared" si="318"/>
        <v>29</v>
      </c>
      <c r="J1607" s="3">
        <f t="shared" si="319"/>
        <v>3</v>
      </c>
      <c r="K1607" s="3" t="str">
        <f>IF(AND(D1607&gt;='Season Lookup'!$D$15,D1607&lt;'Season Lookup'!$D$16),"Spring",IF(AND(D1607&gt;='Season Lookup'!$D$16,D1607&lt;'Season Lookup'!$D$17),"Summer",IF(AND(D1607&gt;='Season Lookup'!$D$17,D1607&lt;'Season Lookup'!$D$18),"Fall",IF(OR(D1607&gt;='Season Lookup'!$D$18,D1607&lt;'Season Lookup'!$D$15),"Winter"))))</f>
        <v>Winter</v>
      </c>
      <c r="L1607" s="3" t="str">
        <f>VLOOKUP(F1607,'Season Lookup'!$A$1:$B$13,2,0)</f>
        <v>Winter</v>
      </c>
      <c r="M1607" t="s">
        <v>73</v>
      </c>
      <c r="N1607" t="s">
        <v>13</v>
      </c>
      <c r="O1607" t="s">
        <v>13</v>
      </c>
      <c r="P1607" t="str">
        <f t="shared" si="320"/>
        <v>Yes</v>
      </c>
      <c r="Q1607" t="str">
        <f t="shared" si="321"/>
        <v>No</v>
      </c>
      <c r="R1607" t="str">
        <f t="shared" si="322"/>
        <v>No</v>
      </c>
      <c r="S1607">
        <v>176</v>
      </c>
      <c r="T1607" t="s">
        <v>45</v>
      </c>
      <c r="V1607" t="str">
        <f t="shared" si="323"/>
        <v>Non Intersection</v>
      </c>
      <c r="W1607" t="s">
        <v>2544</v>
      </c>
      <c r="X1607">
        <v>42.392066</v>
      </c>
      <c r="Y1607">
        <v>-71.132621999999998</v>
      </c>
      <c r="Z1607" t="s">
        <v>2545</v>
      </c>
    </row>
    <row r="1608" spans="1:26">
      <c r="A1608">
        <v>25361</v>
      </c>
      <c r="B1608" s="1">
        <v>40561.444444444445</v>
      </c>
      <c r="C1608" s="1">
        <f t="shared" si="312"/>
        <v>40544</v>
      </c>
      <c r="D1608" s="4">
        <f t="shared" si="313"/>
        <v>4.7222222222222221E-2</v>
      </c>
      <c r="E1608" s="3">
        <f t="shared" si="314"/>
        <v>2011</v>
      </c>
      <c r="F1608" s="3">
        <f t="shared" si="315"/>
        <v>1</v>
      </c>
      <c r="G1608" s="3">
        <f t="shared" si="316"/>
        <v>18</v>
      </c>
      <c r="H1608" s="3">
        <f t="shared" si="317"/>
        <v>10</v>
      </c>
      <c r="I1608" s="3">
        <f t="shared" si="318"/>
        <v>40</v>
      </c>
      <c r="J1608" s="3">
        <f t="shared" si="319"/>
        <v>3</v>
      </c>
      <c r="K1608" s="3" t="str">
        <f>IF(AND(D1608&gt;='Season Lookup'!$D$15,D1608&lt;'Season Lookup'!$D$16),"Spring",IF(AND(D1608&gt;='Season Lookup'!$D$16,D1608&lt;'Season Lookup'!$D$17),"Summer",IF(AND(D1608&gt;='Season Lookup'!$D$17,D1608&lt;'Season Lookup'!$D$18),"Fall",IF(OR(D1608&gt;='Season Lookup'!$D$18,D1608&lt;'Season Lookup'!$D$15),"Winter"))))</f>
        <v>Winter</v>
      </c>
      <c r="L1608" s="3" t="str">
        <f>VLOOKUP(F1608,'Season Lookup'!$A$1:$B$13,2,0)</f>
        <v>Winter</v>
      </c>
      <c r="M1608" t="s">
        <v>73</v>
      </c>
      <c r="N1608" t="s">
        <v>13</v>
      </c>
      <c r="O1608" t="s">
        <v>23</v>
      </c>
      <c r="P1608" t="str">
        <f t="shared" si="320"/>
        <v>Yes</v>
      </c>
      <c r="Q1608" t="str">
        <f t="shared" si="321"/>
        <v>No</v>
      </c>
      <c r="R1608" t="str">
        <f t="shared" si="322"/>
        <v>No</v>
      </c>
      <c r="T1608" t="s">
        <v>342</v>
      </c>
      <c r="U1608" t="s">
        <v>2546</v>
      </c>
      <c r="V1608" t="str">
        <f t="shared" si="323"/>
        <v>Intersection</v>
      </c>
      <c r="W1608" t="s">
        <v>2547</v>
      </c>
      <c r="X1608">
        <v>42.367367999999999</v>
      </c>
      <c r="Y1608">
        <v>-71.102404000000007</v>
      </c>
      <c r="Z1608" t="s">
        <v>2548</v>
      </c>
    </row>
    <row r="1609" spans="1:26">
      <c r="A1609">
        <v>25362</v>
      </c>
      <c r="B1609" s="1">
        <v>40561.541655092595</v>
      </c>
      <c r="C1609" s="1">
        <f t="shared" si="312"/>
        <v>40544</v>
      </c>
      <c r="D1609" s="4">
        <f t="shared" si="313"/>
        <v>4.7222222222222221E-2</v>
      </c>
      <c r="E1609" s="3">
        <f t="shared" si="314"/>
        <v>2011</v>
      </c>
      <c r="F1609" s="3">
        <f t="shared" si="315"/>
        <v>1</v>
      </c>
      <c r="G1609" s="3">
        <f t="shared" si="316"/>
        <v>18</v>
      </c>
      <c r="H1609" s="3">
        <f t="shared" si="317"/>
        <v>12</v>
      </c>
      <c r="I1609" s="3">
        <f t="shared" si="318"/>
        <v>59</v>
      </c>
      <c r="J1609" s="3">
        <f t="shared" si="319"/>
        <v>3</v>
      </c>
      <c r="K1609" s="3" t="str">
        <f>IF(AND(D1609&gt;='Season Lookup'!$D$15,D1609&lt;'Season Lookup'!$D$16),"Spring",IF(AND(D1609&gt;='Season Lookup'!$D$16,D1609&lt;'Season Lookup'!$D$17),"Summer",IF(AND(D1609&gt;='Season Lookup'!$D$17,D1609&lt;'Season Lookup'!$D$18),"Fall",IF(OR(D1609&gt;='Season Lookup'!$D$18,D1609&lt;'Season Lookup'!$D$15),"Winter"))))</f>
        <v>Winter</v>
      </c>
      <c r="L1609" s="3" t="str">
        <f>VLOOKUP(F1609,'Season Lookup'!$A$1:$B$13,2,0)</f>
        <v>Winter</v>
      </c>
      <c r="M1609" t="s">
        <v>73</v>
      </c>
      <c r="N1609" t="s">
        <v>13</v>
      </c>
      <c r="O1609" t="s">
        <v>23</v>
      </c>
      <c r="P1609" t="str">
        <f t="shared" si="320"/>
        <v>Yes</v>
      </c>
      <c r="Q1609" t="str">
        <f t="shared" si="321"/>
        <v>No</v>
      </c>
      <c r="R1609" t="str">
        <f t="shared" si="322"/>
        <v>No</v>
      </c>
      <c r="T1609" t="s">
        <v>402</v>
      </c>
      <c r="V1609" t="str">
        <f t="shared" si="323"/>
        <v>Intersection</v>
      </c>
      <c r="W1609" t="s">
        <v>2549</v>
      </c>
      <c r="X1609">
        <v>0</v>
      </c>
      <c r="Y1609">
        <v>0</v>
      </c>
      <c r="Z1609" t="s">
        <v>81</v>
      </c>
    </row>
    <row r="1610" spans="1:26">
      <c r="A1610">
        <v>25363</v>
      </c>
      <c r="B1610" s="1">
        <v>40561.665277777778</v>
      </c>
      <c r="C1610" s="1">
        <f t="shared" si="312"/>
        <v>40544</v>
      </c>
      <c r="D1610" s="4">
        <f t="shared" si="313"/>
        <v>4.7222222222222221E-2</v>
      </c>
      <c r="E1610" s="3">
        <f t="shared" si="314"/>
        <v>2011</v>
      </c>
      <c r="F1610" s="3">
        <f t="shared" si="315"/>
        <v>1</v>
      </c>
      <c r="G1610" s="3">
        <f t="shared" si="316"/>
        <v>18</v>
      </c>
      <c r="H1610" s="3">
        <f t="shared" si="317"/>
        <v>15</v>
      </c>
      <c r="I1610" s="3">
        <f t="shared" si="318"/>
        <v>58</v>
      </c>
      <c r="J1610" s="3">
        <f t="shared" si="319"/>
        <v>3</v>
      </c>
      <c r="K1610" s="3" t="str">
        <f>IF(AND(D1610&gt;='Season Lookup'!$D$15,D1610&lt;'Season Lookup'!$D$16),"Spring",IF(AND(D1610&gt;='Season Lookup'!$D$16,D1610&lt;'Season Lookup'!$D$17),"Summer",IF(AND(D1610&gt;='Season Lookup'!$D$17,D1610&lt;'Season Lookup'!$D$18),"Fall",IF(OR(D1610&gt;='Season Lookup'!$D$18,D1610&lt;'Season Lookup'!$D$15),"Winter"))))</f>
        <v>Winter</v>
      </c>
      <c r="L1610" s="3" t="str">
        <f>VLOOKUP(F1610,'Season Lookup'!$A$1:$B$13,2,0)</f>
        <v>Winter</v>
      </c>
      <c r="M1610" t="s">
        <v>73</v>
      </c>
      <c r="N1610" t="s">
        <v>13</v>
      </c>
      <c r="O1610" t="s">
        <v>13</v>
      </c>
      <c r="P1610" t="str">
        <f t="shared" si="320"/>
        <v>Yes</v>
      </c>
      <c r="Q1610" t="str">
        <f t="shared" si="321"/>
        <v>No</v>
      </c>
      <c r="R1610" t="str">
        <f t="shared" si="322"/>
        <v>No</v>
      </c>
      <c r="S1610">
        <v>1001</v>
      </c>
      <c r="T1610" t="s">
        <v>19</v>
      </c>
      <c r="U1610" t="s">
        <v>189</v>
      </c>
      <c r="V1610" t="str">
        <f t="shared" si="323"/>
        <v>Non Intersection</v>
      </c>
      <c r="W1610" t="s">
        <v>2171</v>
      </c>
      <c r="X1610">
        <v>42.373038999999999</v>
      </c>
      <c r="Y1610">
        <v>-71.093564999999998</v>
      </c>
      <c r="Z1610" t="s">
        <v>2172</v>
      </c>
    </row>
    <row r="1611" spans="1:26">
      <c r="A1611">
        <v>25364</v>
      </c>
      <c r="B1611" s="1">
        <v>40561.683333333334</v>
      </c>
      <c r="C1611" s="1">
        <f t="shared" si="312"/>
        <v>40544</v>
      </c>
      <c r="D1611" s="4">
        <f t="shared" si="313"/>
        <v>4.7222222222222221E-2</v>
      </c>
      <c r="E1611" s="3">
        <f t="shared" si="314"/>
        <v>2011</v>
      </c>
      <c r="F1611" s="3">
        <f t="shared" si="315"/>
        <v>1</v>
      </c>
      <c r="G1611" s="3">
        <f t="shared" si="316"/>
        <v>18</v>
      </c>
      <c r="H1611" s="3">
        <f t="shared" si="317"/>
        <v>16</v>
      </c>
      <c r="I1611" s="3">
        <f t="shared" si="318"/>
        <v>24</v>
      </c>
      <c r="J1611" s="3">
        <f t="shared" si="319"/>
        <v>3</v>
      </c>
      <c r="K1611" s="3" t="str">
        <f>IF(AND(D1611&gt;='Season Lookup'!$D$15,D1611&lt;'Season Lookup'!$D$16),"Spring",IF(AND(D1611&gt;='Season Lookup'!$D$16,D1611&lt;'Season Lookup'!$D$17),"Summer",IF(AND(D1611&gt;='Season Lookup'!$D$17,D1611&lt;'Season Lookup'!$D$18),"Fall",IF(OR(D1611&gt;='Season Lookup'!$D$18,D1611&lt;'Season Lookup'!$D$15),"Winter"))))</f>
        <v>Winter</v>
      </c>
      <c r="L1611" s="3" t="str">
        <f>VLOOKUP(F1611,'Season Lookup'!$A$1:$B$13,2,0)</f>
        <v>Winter</v>
      </c>
      <c r="M1611" t="s">
        <v>73</v>
      </c>
      <c r="N1611" t="s">
        <v>13</v>
      </c>
      <c r="O1611" t="s">
        <v>13</v>
      </c>
      <c r="P1611" t="str">
        <f t="shared" si="320"/>
        <v>Yes</v>
      </c>
      <c r="Q1611" t="str">
        <f t="shared" si="321"/>
        <v>No</v>
      </c>
      <c r="R1611" t="str">
        <f t="shared" si="322"/>
        <v>No</v>
      </c>
      <c r="T1611" t="s">
        <v>119</v>
      </c>
      <c r="U1611" t="s">
        <v>14</v>
      </c>
      <c r="V1611" t="str">
        <f t="shared" si="323"/>
        <v>Intersection</v>
      </c>
      <c r="W1611" t="s">
        <v>1000</v>
      </c>
      <c r="X1611">
        <v>42.360827999999998</v>
      </c>
      <c r="Y1611">
        <v>-71.096012000000002</v>
      </c>
      <c r="Z1611" t="s">
        <v>248</v>
      </c>
    </row>
    <row r="1612" spans="1:26">
      <c r="A1612">
        <v>25365</v>
      </c>
      <c r="B1612" s="1">
        <v>40561.768750000003</v>
      </c>
      <c r="C1612" s="1">
        <f t="shared" si="312"/>
        <v>40544</v>
      </c>
      <c r="D1612" s="4">
        <f t="shared" si="313"/>
        <v>4.7222222222222221E-2</v>
      </c>
      <c r="E1612" s="3">
        <f t="shared" si="314"/>
        <v>2011</v>
      </c>
      <c r="F1612" s="3">
        <f t="shared" si="315"/>
        <v>1</v>
      </c>
      <c r="G1612" s="3">
        <f t="shared" si="316"/>
        <v>18</v>
      </c>
      <c r="H1612" s="3">
        <f t="shared" si="317"/>
        <v>18</v>
      </c>
      <c r="I1612" s="3">
        <f t="shared" si="318"/>
        <v>27</v>
      </c>
      <c r="J1612" s="3">
        <f t="shared" si="319"/>
        <v>3</v>
      </c>
      <c r="K1612" s="3" t="str">
        <f>IF(AND(D1612&gt;='Season Lookup'!$D$15,D1612&lt;'Season Lookup'!$D$16),"Spring",IF(AND(D1612&gt;='Season Lookup'!$D$16,D1612&lt;'Season Lookup'!$D$17),"Summer",IF(AND(D1612&gt;='Season Lookup'!$D$17,D1612&lt;'Season Lookup'!$D$18),"Fall",IF(OR(D1612&gt;='Season Lookup'!$D$18,D1612&lt;'Season Lookup'!$D$15),"Winter"))))</f>
        <v>Winter</v>
      </c>
      <c r="L1612" s="3" t="str">
        <f>VLOOKUP(F1612,'Season Lookup'!$A$1:$B$13,2,0)</f>
        <v>Winter</v>
      </c>
      <c r="M1612" t="s">
        <v>73</v>
      </c>
      <c r="N1612" t="s">
        <v>13</v>
      </c>
      <c r="O1612" t="s">
        <v>23</v>
      </c>
      <c r="P1612" t="str">
        <f t="shared" si="320"/>
        <v>Yes</v>
      </c>
      <c r="Q1612" t="str">
        <f t="shared" si="321"/>
        <v>No</v>
      </c>
      <c r="R1612" t="str">
        <f t="shared" si="322"/>
        <v>No</v>
      </c>
      <c r="S1612">
        <v>748</v>
      </c>
      <c r="T1612" t="s">
        <v>203</v>
      </c>
      <c r="V1612" t="str">
        <f t="shared" si="323"/>
        <v>Non Intersection</v>
      </c>
      <c r="W1612" t="s">
        <v>1731</v>
      </c>
      <c r="X1612">
        <v>42.358068000000003</v>
      </c>
      <c r="Y1612">
        <v>-71.114272999999997</v>
      </c>
      <c r="Z1612" t="s">
        <v>1732</v>
      </c>
    </row>
    <row r="1613" spans="1:26">
      <c r="A1613">
        <v>25366</v>
      </c>
      <c r="B1613" s="1">
        <v>40561.849988425929</v>
      </c>
      <c r="C1613" s="1">
        <f t="shared" si="312"/>
        <v>40544</v>
      </c>
      <c r="D1613" s="4">
        <f t="shared" si="313"/>
        <v>4.7222222222222221E-2</v>
      </c>
      <c r="E1613" s="3">
        <f t="shared" si="314"/>
        <v>2011</v>
      </c>
      <c r="F1613" s="3">
        <f t="shared" si="315"/>
        <v>1</v>
      </c>
      <c r="G1613" s="3">
        <f t="shared" si="316"/>
        <v>18</v>
      </c>
      <c r="H1613" s="3">
        <f t="shared" si="317"/>
        <v>20</v>
      </c>
      <c r="I1613" s="3">
        <f t="shared" si="318"/>
        <v>23</v>
      </c>
      <c r="J1613" s="3">
        <f t="shared" si="319"/>
        <v>3</v>
      </c>
      <c r="K1613" s="3" t="str">
        <f>IF(AND(D1613&gt;='Season Lookup'!$D$15,D1613&lt;'Season Lookup'!$D$16),"Spring",IF(AND(D1613&gt;='Season Lookup'!$D$16,D1613&lt;'Season Lookup'!$D$17),"Summer",IF(AND(D1613&gt;='Season Lookup'!$D$17,D1613&lt;'Season Lookup'!$D$18),"Fall",IF(OR(D1613&gt;='Season Lookup'!$D$18,D1613&lt;'Season Lookup'!$D$15),"Winter"))))</f>
        <v>Winter</v>
      </c>
      <c r="L1613" s="3" t="str">
        <f>VLOOKUP(F1613,'Season Lookup'!$A$1:$B$13,2,0)</f>
        <v>Winter</v>
      </c>
      <c r="M1613" t="s">
        <v>73</v>
      </c>
      <c r="N1613" t="s">
        <v>13</v>
      </c>
      <c r="O1613" t="s">
        <v>152</v>
      </c>
      <c r="P1613" t="str">
        <f t="shared" si="320"/>
        <v>Yes</v>
      </c>
      <c r="Q1613" t="str">
        <f t="shared" si="321"/>
        <v>No</v>
      </c>
      <c r="R1613" t="str">
        <f t="shared" si="322"/>
        <v>Yes</v>
      </c>
      <c r="T1613" t="s">
        <v>14</v>
      </c>
      <c r="U1613" t="s">
        <v>37</v>
      </c>
      <c r="V1613" t="str">
        <f t="shared" si="323"/>
        <v>Intersection</v>
      </c>
      <c r="W1613" t="s">
        <v>2550</v>
      </c>
      <c r="X1613">
        <v>42.365574000000002</v>
      </c>
      <c r="Y1613">
        <v>-71.103990999999994</v>
      </c>
      <c r="Z1613" t="s">
        <v>267</v>
      </c>
    </row>
    <row r="1614" spans="1:26">
      <c r="A1614">
        <v>25375</v>
      </c>
      <c r="B1614" s="1">
        <v>40561.23609953704</v>
      </c>
      <c r="C1614" s="1">
        <f t="shared" si="312"/>
        <v>40544</v>
      </c>
      <c r="D1614" s="4">
        <f t="shared" si="313"/>
        <v>4.7222222222222221E-2</v>
      </c>
      <c r="E1614" s="3">
        <f t="shared" si="314"/>
        <v>2011</v>
      </c>
      <c r="F1614" s="3">
        <f t="shared" si="315"/>
        <v>1</v>
      </c>
      <c r="G1614" s="3">
        <f t="shared" si="316"/>
        <v>18</v>
      </c>
      <c r="H1614" s="3">
        <f t="shared" si="317"/>
        <v>5</v>
      </c>
      <c r="I1614" s="3">
        <f t="shared" si="318"/>
        <v>39</v>
      </c>
      <c r="J1614" s="3">
        <f t="shared" si="319"/>
        <v>3</v>
      </c>
      <c r="K1614" s="3" t="str">
        <f>IF(AND(D1614&gt;='Season Lookup'!$D$15,D1614&lt;'Season Lookup'!$D$16),"Spring",IF(AND(D1614&gt;='Season Lookup'!$D$16,D1614&lt;'Season Lookup'!$D$17),"Summer",IF(AND(D1614&gt;='Season Lookup'!$D$17,D1614&lt;'Season Lookup'!$D$18),"Fall",IF(OR(D1614&gt;='Season Lookup'!$D$18,D1614&lt;'Season Lookup'!$D$15),"Winter"))))</f>
        <v>Winter</v>
      </c>
      <c r="L1614" s="3" t="str">
        <f>VLOOKUP(F1614,'Season Lookup'!$A$1:$B$13,2,0)</f>
        <v>Winter</v>
      </c>
      <c r="M1614" t="s">
        <v>73</v>
      </c>
      <c r="N1614" t="s">
        <v>35</v>
      </c>
      <c r="O1614" t="s">
        <v>132</v>
      </c>
      <c r="P1614" t="str">
        <f t="shared" si="320"/>
        <v>Yes</v>
      </c>
      <c r="Q1614" t="str">
        <f t="shared" si="321"/>
        <v>Yes</v>
      </c>
      <c r="R1614" t="str">
        <f t="shared" si="322"/>
        <v>No</v>
      </c>
      <c r="T1614" t="s">
        <v>326</v>
      </c>
      <c r="V1614" t="str">
        <f t="shared" si="323"/>
        <v>Intersection</v>
      </c>
      <c r="W1614" t="s">
        <v>2551</v>
      </c>
      <c r="X1614">
        <v>0</v>
      </c>
      <c r="Y1614">
        <v>0</v>
      </c>
      <c r="Z1614" t="s">
        <v>81</v>
      </c>
    </row>
    <row r="1615" spans="1:26">
      <c r="A1615">
        <v>25370</v>
      </c>
      <c r="B1615" s="1">
        <v>40562.375</v>
      </c>
      <c r="C1615" s="1">
        <f t="shared" si="312"/>
        <v>40544</v>
      </c>
      <c r="D1615" s="4">
        <f t="shared" si="313"/>
        <v>0.05</v>
      </c>
      <c r="E1615" s="3">
        <f t="shared" si="314"/>
        <v>2011</v>
      </c>
      <c r="F1615" s="3">
        <f t="shared" si="315"/>
        <v>1</v>
      </c>
      <c r="G1615" s="3">
        <f t="shared" si="316"/>
        <v>19</v>
      </c>
      <c r="H1615" s="3">
        <f t="shared" si="317"/>
        <v>9</v>
      </c>
      <c r="I1615" s="3">
        <f t="shared" si="318"/>
        <v>0</v>
      </c>
      <c r="J1615" s="3">
        <f t="shared" si="319"/>
        <v>4</v>
      </c>
      <c r="K1615" s="3" t="str">
        <f>IF(AND(D1615&gt;='Season Lookup'!$D$15,D1615&lt;'Season Lookup'!$D$16),"Spring",IF(AND(D1615&gt;='Season Lookup'!$D$16,D1615&lt;'Season Lookup'!$D$17),"Summer",IF(AND(D1615&gt;='Season Lookup'!$D$17,D1615&lt;'Season Lookup'!$D$18),"Fall",IF(OR(D1615&gt;='Season Lookup'!$D$18,D1615&lt;'Season Lookup'!$D$15),"Winter"))))</f>
        <v>Winter</v>
      </c>
      <c r="L1615" s="3" t="str">
        <f>VLOOKUP(F1615,'Season Lookup'!$A$1:$B$13,2,0)</f>
        <v>Winter</v>
      </c>
      <c r="M1615" t="s">
        <v>82</v>
      </c>
      <c r="N1615" t="s">
        <v>13</v>
      </c>
      <c r="O1615" t="s">
        <v>23</v>
      </c>
      <c r="P1615" t="str">
        <f t="shared" si="320"/>
        <v>Yes</v>
      </c>
      <c r="Q1615" t="str">
        <f t="shared" si="321"/>
        <v>No</v>
      </c>
      <c r="R1615" t="str">
        <f t="shared" si="322"/>
        <v>No</v>
      </c>
      <c r="S1615">
        <v>49</v>
      </c>
      <c r="T1615" t="s">
        <v>268</v>
      </c>
      <c r="V1615" t="str">
        <f t="shared" si="323"/>
        <v>Non Intersection</v>
      </c>
      <c r="W1615" t="s">
        <v>270</v>
      </c>
      <c r="X1615">
        <v>42.389702999999997</v>
      </c>
      <c r="Y1615">
        <v>-71.118303999999995</v>
      </c>
      <c r="Z1615" t="s">
        <v>271</v>
      </c>
    </row>
    <row r="1616" spans="1:26">
      <c r="A1616">
        <v>25371</v>
      </c>
      <c r="B1616" s="1">
        <v>40562.625</v>
      </c>
      <c r="C1616" s="1">
        <f t="shared" si="312"/>
        <v>40544</v>
      </c>
      <c r="D1616" s="4">
        <f t="shared" si="313"/>
        <v>0.05</v>
      </c>
      <c r="E1616" s="3">
        <f t="shared" si="314"/>
        <v>2011</v>
      </c>
      <c r="F1616" s="3">
        <f t="shared" si="315"/>
        <v>1</v>
      </c>
      <c r="G1616" s="3">
        <f t="shared" si="316"/>
        <v>19</v>
      </c>
      <c r="H1616" s="3">
        <f t="shared" si="317"/>
        <v>15</v>
      </c>
      <c r="I1616" s="3">
        <f t="shared" si="318"/>
        <v>0</v>
      </c>
      <c r="J1616" s="3">
        <f t="shared" si="319"/>
        <v>4</v>
      </c>
      <c r="K1616" s="3" t="str">
        <f>IF(AND(D1616&gt;='Season Lookup'!$D$15,D1616&lt;'Season Lookup'!$D$16),"Spring",IF(AND(D1616&gt;='Season Lookup'!$D$16,D1616&lt;'Season Lookup'!$D$17),"Summer",IF(AND(D1616&gt;='Season Lookup'!$D$17,D1616&lt;'Season Lookup'!$D$18),"Fall",IF(OR(D1616&gt;='Season Lookup'!$D$18,D1616&lt;'Season Lookup'!$D$15),"Winter"))))</f>
        <v>Winter</v>
      </c>
      <c r="L1616" s="3" t="str">
        <f>VLOOKUP(F1616,'Season Lookup'!$A$1:$B$13,2,0)</f>
        <v>Winter</v>
      </c>
      <c r="M1616" t="s">
        <v>82</v>
      </c>
      <c r="N1616" t="s">
        <v>13</v>
      </c>
      <c r="O1616" t="s">
        <v>13</v>
      </c>
      <c r="P1616" t="str">
        <f t="shared" si="320"/>
        <v>Yes</v>
      </c>
      <c r="Q1616" t="str">
        <f t="shared" si="321"/>
        <v>No</v>
      </c>
      <c r="R1616" t="str">
        <f t="shared" si="322"/>
        <v>No</v>
      </c>
      <c r="T1616" t="s">
        <v>185</v>
      </c>
      <c r="V1616" t="str">
        <f t="shared" si="323"/>
        <v>Intersection</v>
      </c>
      <c r="W1616" t="s">
        <v>566</v>
      </c>
      <c r="X1616">
        <v>0</v>
      </c>
      <c r="Y1616">
        <v>0</v>
      </c>
      <c r="Z1616" t="s">
        <v>81</v>
      </c>
    </row>
    <row r="1617" spans="1:26">
      <c r="A1617">
        <v>25372</v>
      </c>
      <c r="B1617" s="1">
        <v>40562.8125</v>
      </c>
      <c r="C1617" s="1">
        <f t="shared" si="312"/>
        <v>40544</v>
      </c>
      <c r="D1617" s="4">
        <f t="shared" si="313"/>
        <v>0.05</v>
      </c>
      <c r="E1617" s="3">
        <f t="shared" si="314"/>
        <v>2011</v>
      </c>
      <c r="F1617" s="3">
        <f t="shared" si="315"/>
        <v>1</v>
      </c>
      <c r="G1617" s="3">
        <f t="shared" si="316"/>
        <v>19</v>
      </c>
      <c r="H1617" s="3">
        <f t="shared" si="317"/>
        <v>19</v>
      </c>
      <c r="I1617" s="3">
        <f t="shared" si="318"/>
        <v>30</v>
      </c>
      <c r="J1617" s="3">
        <f t="shared" si="319"/>
        <v>4</v>
      </c>
      <c r="K1617" s="3" t="str">
        <f>IF(AND(D1617&gt;='Season Lookup'!$D$15,D1617&lt;'Season Lookup'!$D$16),"Spring",IF(AND(D1617&gt;='Season Lookup'!$D$16,D1617&lt;'Season Lookup'!$D$17),"Summer",IF(AND(D1617&gt;='Season Lookup'!$D$17,D1617&lt;'Season Lookup'!$D$18),"Fall",IF(OR(D1617&gt;='Season Lookup'!$D$18,D1617&lt;'Season Lookup'!$D$15),"Winter"))))</f>
        <v>Winter</v>
      </c>
      <c r="L1617" s="3" t="str">
        <f>VLOOKUP(F1617,'Season Lookup'!$A$1:$B$13,2,0)</f>
        <v>Winter</v>
      </c>
      <c r="M1617" t="s">
        <v>82</v>
      </c>
      <c r="N1617" t="s">
        <v>13</v>
      </c>
      <c r="O1617" t="s">
        <v>13</v>
      </c>
      <c r="P1617" t="str">
        <f t="shared" si="320"/>
        <v>Yes</v>
      </c>
      <c r="Q1617" t="str">
        <f t="shared" si="321"/>
        <v>No</v>
      </c>
      <c r="R1617" t="str">
        <f t="shared" si="322"/>
        <v>No</v>
      </c>
      <c r="S1617">
        <v>50</v>
      </c>
      <c r="T1617" t="s">
        <v>316</v>
      </c>
      <c r="V1617" t="str">
        <f t="shared" si="323"/>
        <v>Non Intersection</v>
      </c>
      <c r="W1617" t="s">
        <v>2553</v>
      </c>
      <c r="X1617">
        <v>42.364553000000001</v>
      </c>
      <c r="Y1617">
        <v>-71.100324000000001</v>
      </c>
      <c r="Z1617" t="s">
        <v>2554</v>
      </c>
    </row>
    <row r="1618" spans="1:26">
      <c r="A1618">
        <v>25373</v>
      </c>
      <c r="B1618" s="1">
        <v>40562.520833333336</v>
      </c>
      <c r="C1618" s="1">
        <f t="shared" si="312"/>
        <v>40544</v>
      </c>
      <c r="D1618" s="4">
        <f t="shared" si="313"/>
        <v>0.05</v>
      </c>
      <c r="E1618" s="3">
        <f t="shared" si="314"/>
        <v>2011</v>
      </c>
      <c r="F1618" s="3">
        <f t="shared" si="315"/>
        <v>1</v>
      </c>
      <c r="G1618" s="3">
        <f t="shared" si="316"/>
        <v>19</v>
      </c>
      <c r="H1618" s="3">
        <f t="shared" si="317"/>
        <v>12</v>
      </c>
      <c r="I1618" s="3">
        <f t="shared" si="318"/>
        <v>30</v>
      </c>
      <c r="J1618" s="3">
        <f t="shared" si="319"/>
        <v>4</v>
      </c>
      <c r="K1618" s="3" t="str">
        <f>IF(AND(D1618&gt;='Season Lookup'!$D$15,D1618&lt;'Season Lookup'!$D$16),"Spring",IF(AND(D1618&gt;='Season Lookup'!$D$16,D1618&lt;'Season Lookup'!$D$17),"Summer",IF(AND(D1618&gt;='Season Lookup'!$D$17,D1618&lt;'Season Lookup'!$D$18),"Fall",IF(OR(D1618&gt;='Season Lookup'!$D$18,D1618&lt;'Season Lookup'!$D$15),"Winter"))))</f>
        <v>Winter</v>
      </c>
      <c r="L1618" s="3" t="str">
        <f>VLOOKUP(F1618,'Season Lookup'!$A$1:$B$13,2,0)</f>
        <v>Winter</v>
      </c>
      <c r="M1618" t="s">
        <v>82</v>
      </c>
      <c r="N1618" t="s">
        <v>13</v>
      </c>
      <c r="O1618" t="s">
        <v>23</v>
      </c>
      <c r="P1618" t="str">
        <f t="shared" si="320"/>
        <v>Yes</v>
      </c>
      <c r="Q1618" t="str">
        <f t="shared" si="321"/>
        <v>No</v>
      </c>
      <c r="R1618" t="str">
        <f t="shared" si="322"/>
        <v>No</v>
      </c>
      <c r="T1618" t="s">
        <v>185</v>
      </c>
      <c r="U1618" t="s">
        <v>449</v>
      </c>
      <c r="V1618" t="str">
        <f t="shared" si="323"/>
        <v>Intersection</v>
      </c>
      <c r="W1618" t="s">
        <v>729</v>
      </c>
      <c r="X1618">
        <v>42.375973999999999</v>
      </c>
      <c r="Y1618">
        <v>-71.120982999999995</v>
      </c>
      <c r="Z1618" t="s">
        <v>730</v>
      </c>
    </row>
    <row r="1619" spans="1:26">
      <c r="A1619">
        <v>25376</v>
      </c>
      <c r="B1619" s="1">
        <v>40562.791655092595</v>
      </c>
      <c r="C1619" s="1">
        <f t="shared" si="312"/>
        <v>40544</v>
      </c>
      <c r="D1619" s="4">
        <f t="shared" si="313"/>
        <v>0.05</v>
      </c>
      <c r="E1619" s="3">
        <f t="shared" si="314"/>
        <v>2011</v>
      </c>
      <c r="F1619" s="3">
        <f t="shared" si="315"/>
        <v>1</v>
      </c>
      <c r="G1619" s="3">
        <f t="shared" si="316"/>
        <v>19</v>
      </c>
      <c r="H1619" s="3">
        <f t="shared" si="317"/>
        <v>18</v>
      </c>
      <c r="I1619" s="3">
        <f t="shared" si="318"/>
        <v>59</v>
      </c>
      <c r="J1619" s="3">
        <f t="shared" si="319"/>
        <v>4</v>
      </c>
      <c r="K1619" s="3" t="str">
        <f>IF(AND(D1619&gt;='Season Lookup'!$D$15,D1619&lt;'Season Lookup'!$D$16),"Spring",IF(AND(D1619&gt;='Season Lookup'!$D$16,D1619&lt;'Season Lookup'!$D$17),"Summer",IF(AND(D1619&gt;='Season Lookup'!$D$17,D1619&lt;'Season Lookup'!$D$18),"Fall",IF(OR(D1619&gt;='Season Lookup'!$D$18,D1619&lt;'Season Lookup'!$D$15),"Winter"))))</f>
        <v>Winter</v>
      </c>
      <c r="L1619" s="3" t="str">
        <f>VLOOKUP(F1619,'Season Lookup'!$A$1:$B$13,2,0)</f>
        <v>Winter</v>
      </c>
      <c r="M1619" t="s">
        <v>82</v>
      </c>
      <c r="N1619" t="s">
        <v>13</v>
      </c>
      <c r="O1619" t="s">
        <v>23</v>
      </c>
      <c r="P1619" t="str">
        <f t="shared" si="320"/>
        <v>Yes</v>
      </c>
      <c r="Q1619" t="str">
        <f t="shared" si="321"/>
        <v>No</v>
      </c>
      <c r="R1619" t="str">
        <f t="shared" si="322"/>
        <v>No</v>
      </c>
      <c r="S1619">
        <v>264</v>
      </c>
      <c r="T1619" t="s">
        <v>133</v>
      </c>
      <c r="V1619" t="str">
        <f t="shared" si="323"/>
        <v>Non Intersection</v>
      </c>
      <c r="W1619" t="s">
        <v>2555</v>
      </c>
      <c r="X1619">
        <v>42.368509000000003</v>
      </c>
      <c r="Y1619">
        <v>-71.102836999999994</v>
      </c>
      <c r="Z1619" t="s">
        <v>2556</v>
      </c>
    </row>
    <row r="1620" spans="1:26">
      <c r="A1620">
        <v>25377</v>
      </c>
      <c r="B1620" s="1">
        <v>40563.784710648149</v>
      </c>
      <c r="C1620" s="1">
        <f t="shared" si="312"/>
        <v>40544</v>
      </c>
      <c r="D1620" s="4">
        <f t="shared" si="313"/>
        <v>5.2777777777777778E-2</v>
      </c>
      <c r="E1620" s="3">
        <f t="shared" si="314"/>
        <v>2011</v>
      </c>
      <c r="F1620" s="3">
        <f t="shared" si="315"/>
        <v>1</v>
      </c>
      <c r="G1620" s="3">
        <f t="shared" si="316"/>
        <v>20</v>
      </c>
      <c r="H1620" s="3">
        <f t="shared" si="317"/>
        <v>18</v>
      </c>
      <c r="I1620" s="3">
        <f t="shared" si="318"/>
        <v>49</v>
      </c>
      <c r="J1620" s="3">
        <f t="shared" si="319"/>
        <v>5</v>
      </c>
      <c r="K1620" s="3" t="str">
        <f>IF(AND(D1620&gt;='Season Lookup'!$D$15,D1620&lt;'Season Lookup'!$D$16),"Spring",IF(AND(D1620&gt;='Season Lookup'!$D$16,D1620&lt;'Season Lookup'!$D$17),"Summer",IF(AND(D1620&gt;='Season Lookup'!$D$17,D1620&lt;'Season Lookup'!$D$18),"Fall",IF(OR(D1620&gt;='Season Lookup'!$D$18,D1620&lt;'Season Lookup'!$D$15),"Winter"))))</f>
        <v>Winter</v>
      </c>
      <c r="L1620" s="3" t="str">
        <f>VLOOKUP(F1620,'Season Lookup'!$A$1:$B$13,2,0)</f>
        <v>Winter</v>
      </c>
      <c r="M1620" t="s">
        <v>78</v>
      </c>
      <c r="N1620" t="s">
        <v>18</v>
      </c>
      <c r="O1620" t="s">
        <v>23</v>
      </c>
      <c r="P1620" t="str">
        <f t="shared" si="320"/>
        <v>Yes</v>
      </c>
      <c r="Q1620" t="str">
        <f t="shared" si="321"/>
        <v>No</v>
      </c>
      <c r="R1620" t="str">
        <f t="shared" si="322"/>
        <v>No</v>
      </c>
      <c r="S1620">
        <v>253</v>
      </c>
      <c r="T1620" t="s">
        <v>189</v>
      </c>
      <c r="U1620" t="s">
        <v>105</v>
      </c>
      <c r="V1620" t="str">
        <f t="shared" si="323"/>
        <v>Non Intersection</v>
      </c>
      <c r="W1620" t="s">
        <v>2557</v>
      </c>
      <c r="X1620">
        <v>42.367503999999997</v>
      </c>
      <c r="Y1620">
        <v>-71.095376999999999</v>
      </c>
      <c r="Z1620" t="s">
        <v>2558</v>
      </c>
    </row>
    <row r="1621" spans="1:26">
      <c r="A1621">
        <v>25378</v>
      </c>
      <c r="B1621" s="1">
        <v>40563.885405092595</v>
      </c>
      <c r="C1621" s="1">
        <f t="shared" si="312"/>
        <v>40544</v>
      </c>
      <c r="D1621" s="4">
        <f t="shared" si="313"/>
        <v>5.2777777777777778E-2</v>
      </c>
      <c r="E1621" s="3">
        <f t="shared" si="314"/>
        <v>2011</v>
      </c>
      <c r="F1621" s="3">
        <f t="shared" si="315"/>
        <v>1</v>
      </c>
      <c r="G1621" s="3">
        <f t="shared" si="316"/>
        <v>20</v>
      </c>
      <c r="H1621" s="3">
        <f t="shared" si="317"/>
        <v>21</v>
      </c>
      <c r="I1621" s="3">
        <f t="shared" si="318"/>
        <v>14</v>
      </c>
      <c r="J1621" s="3">
        <f t="shared" si="319"/>
        <v>5</v>
      </c>
      <c r="K1621" s="3" t="str">
        <f>IF(AND(D1621&gt;='Season Lookup'!$D$15,D1621&lt;'Season Lookup'!$D$16),"Spring",IF(AND(D1621&gt;='Season Lookup'!$D$16,D1621&lt;'Season Lookup'!$D$17),"Summer",IF(AND(D1621&gt;='Season Lookup'!$D$17,D1621&lt;'Season Lookup'!$D$18),"Fall",IF(OR(D1621&gt;='Season Lookup'!$D$18,D1621&lt;'Season Lookup'!$D$15),"Winter"))))</f>
        <v>Winter</v>
      </c>
      <c r="L1621" s="3" t="str">
        <f>VLOOKUP(F1621,'Season Lookup'!$A$1:$B$13,2,0)</f>
        <v>Winter</v>
      </c>
      <c r="M1621" t="s">
        <v>78</v>
      </c>
      <c r="N1621" t="s">
        <v>13</v>
      </c>
      <c r="O1621" t="s">
        <v>13</v>
      </c>
      <c r="P1621" t="str">
        <f t="shared" si="320"/>
        <v>Yes</v>
      </c>
      <c r="Q1621" t="str">
        <f t="shared" si="321"/>
        <v>No</v>
      </c>
      <c r="R1621" t="str">
        <f t="shared" si="322"/>
        <v>No</v>
      </c>
      <c r="S1621">
        <v>222</v>
      </c>
      <c r="T1621" t="s">
        <v>108</v>
      </c>
      <c r="V1621" t="str">
        <f t="shared" si="323"/>
        <v>Non Intersection</v>
      </c>
      <c r="W1621" t="s">
        <v>2559</v>
      </c>
      <c r="X1621">
        <v>42.363804999999999</v>
      </c>
      <c r="Y1621">
        <v>-71.104140000000001</v>
      </c>
      <c r="Z1621" t="s">
        <v>2560</v>
      </c>
    </row>
    <row r="1622" spans="1:26">
      <c r="A1622">
        <v>25379</v>
      </c>
      <c r="B1622" s="1">
        <v>40563.857638888891</v>
      </c>
      <c r="C1622" s="1">
        <f t="shared" si="312"/>
        <v>40544</v>
      </c>
      <c r="D1622" s="4">
        <f t="shared" si="313"/>
        <v>5.2777777777777778E-2</v>
      </c>
      <c r="E1622" s="3">
        <f t="shared" si="314"/>
        <v>2011</v>
      </c>
      <c r="F1622" s="3">
        <f t="shared" si="315"/>
        <v>1</v>
      </c>
      <c r="G1622" s="3">
        <f t="shared" si="316"/>
        <v>20</v>
      </c>
      <c r="H1622" s="3">
        <f t="shared" si="317"/>
        <v>20</v>
      </c>
      <c r="I1622" s="3">
        <f t="shared" si="318"/>
        <v>35</v>
      </c>
      <c r="J1622" s="3">
        <f t="shared" si="319"/>
        <v>5</v>
      </c>
      <c r="K1622" s="3" t="str">
        <f>IF(AND(D1622&gt;='Season Lookup'!$D$15,D1622&lt;'Season Lookup'!$D$16),"Spring",IF(AND(D1622&gt;='Season Lookup'!$D$16,D1622&lt;'Season Lookup'!$D$17),"Summer",IF(AND(D1622&gt;='Season Lookup'!$D$17,D1622&lt;'Season Lookup'!$D$18),"Fall",IF(OR(D1622&gt;='Season Lookup'!$D$18,D1622&lt;'Season Lookup'!$D$15),"Winter"))))</f>
        <v>Winter</v>
      </c>
      <c r="L1622" s="3" t="str">
        <f>VLOOKUP(F1622,'Season Lookup'!$A$1:$B$13,2,0)</f>
        <v>Winter</v>
      </c>
      <c r="M1622" t="s">
        <v>78</v>
      </c>
      <c r="N1622" t="s">
        <v>13</v>
      </c>
      <c r="O1622" t="s">
        <v>132</v>
      </c>
      <c r="P1622" t="str">
        <f t="shared" si="320"/>
        <v>Yes</v>
      </c>
      <c r="Q1622" t="str">
        <f t="shared" si="321"/>
        <v>Yes</v>
      </c>
      <c r="R1622" t="str">
        <f t="shared" si="322"/>
        <v>No</v>
      </c>
      <c r="T1622" t="s">
        <v>105</v>
      </c>
      <c r="U1622" t="s">
        <v>796</v>
      </c>
      <c r="V1622" t="str">
        <f t="shared" si="323"/>
        <v>Intersection</v>
      </c>
      <c r="W1622" t="s">
        <v>2561</v>
      </c>
      <c r="X1622">
        <v>42.365791999999999</v>
      </c>
      <c r="Y1622">
        <v>-71.092070000000007</v>
      </c>
      <c r="Z1622" t="s">
        <v>2562</v>
      </c>
    </row>
    <row r="1623" spans="1:26">
      <c r="A1623">
        <v>25513</v>
      </c>
      <c r="B1623" s="1">
        <v>40563.770833333336</v>
      </c>
      <c r="C1623" s="1">
        <f t="shared" si="312"/>
        <v>40544</v>
      </c>
      <c r="D1623" s="4">
        <f t="shared" si="313"/>
        <v>5.2777777777777778E-2</v>
      </c>
      <c r="E1623" s="3">
        <f t="shared" si="314"/>
        <v>2011</v>
      </c>
      <c r="F1623" s="3">
        <f t="shared" si="315"/>
        <v>1</v>
      </c>
      <c r="G1623" s="3">
        <f t="shared" si="316"/>
        <v>20</v>
      </c>
      <c r="H1623" s="3">
        <f t="shared" si="317"/>
        <v>18</v>
      </c>
      <c r="I1623" s="3">
        <f t="shared" si="318"/>
        <v>30</v>
      </c>
      <c r="J1623" s="3">
        <f t="shared" si="319"/>
        <v>5</v>
      </c>
      <c r="K1623" s="3" t="str">
        <f>IF(AND(D1623&gt;='Season Lookup'!$D$15,D1623&lt;'Season Lookup'!$D$16),"Spring",IF(AND(D1623&gt;='Season Lookup'!$D$16,D1623&lt;'Season Lookup'!$D$17),"Summer",IF(AND(D1623&gt;='Season Lookup'!$D$17,D1623&lt;'Season Lookup'!$D$18),"Fall",IF(OR(D1623&gt;='Season Lookup'!$D$18,D1623&lt;'Season Lookup'!$D$15),"Winter"))))</f>
        <v>Winter</v>
      </c>
      <c r="L1623" s="3" t="str">
        <f>VLOOKUP(F1623,'Season Lookup'!$A$1:$B$13,2,0)</f>
        <v>Winter</v>
      </c>
      <c r="M1623" t="s">
        <v>78</v>
      </c>
      <c r="N1623" t="s">
        <v>13</v>
      </c>
      <c r="O1623" t="s">
        <v>23</v>
      </c>
      <c r="P1623" t="str">
        <f t="shared" si="320"/>
        <v>Yes</v>
      </c>
      <c r="Q1623" t="str">
        <f t="shared" si="321"/>
        <v>No</v>
      </c>
      <c r="R1623" t="str">
        <f t="shared" si="322"/>
        <v>No</v>
      </c>
      <c r="T1623" t="s">
        <v>185</v>
      </c>
      <c r="U1623" t="s">
        <v>449</v>
      </c>
      <c r="V1623" t="str">
        <f t="shared" si="323"/>
        <v>Intersection</v>
      </c>
      <c r="W1623" t="s">
        <v>729</v>
      </c>
      <c r="X1623">
        <v>42.375973999999999</v>
      </c>
      <c r="Y1623">
        <v>-71.120982999999995</v>
      </c>
      <c r="Z1623" t="s">
        <v>730</v>
      </c>
    </row>
    <row r="1624" spans="1:26">
      <c r="A1624">
        <v>25380</v>
      </c>
      <c r="B1624" s="1">
        <v>40564.326388888891</v>
      </c>
      <c r="C1624" s="1">
        <f t="shared" si="312"/>
        <v>40544</v>
      </c>
      <c r="D1624" s="4">
        <f t="shared" si="313"/>
        <v>5.5555555555555552E-2</v>
      </c>
      <c r="E1624" s="3">
        <f t="shared" si="314"/>
        <v>2011</v>
      </c>
      <c r="F1624" s="3">
        <f t="shared" si="315"/>
        <v>1</v>
      </c>
      <c r="G1624" s="3">
        <f t="shared" si="316"/>
        <v>21</v>
      </c>
      <c r="H1624" s="3">
        <f t="shared" si="317"/>
        <v>7</v>
      </c>
      <c r="I1624" s="3">
        <f t="shared" si="318"/>
        <v>50</v>
      </c>
      <c r="J1624" s="3">
        <f t="shared" si="319"/>
        <v>6</v>
      </c>
      <c r="K1624" s="3" t="str">
        <f>IF(AND(D1624&gt;='Season Lookup'!$D$15,D1624&lt;'Season Lookup'!$D$16),"Spring",IF(AND(D1624&gt;='Season Lookup'!$D$16,D1624&lt;'Season Lookup'!$D$17),"Summer",IF(AND(D1624&gt;='Season Lookup'!$D$17,D1624&lt;'Season Lookup'!$D$18),"Fall",IF(OR(D1624&gt;='Season Lookup'!$D$18,D1624&lt;'Season Lookup'!$D$15),"Winter"))))</f>
        <v>Winter</v>
      </c>
      <c r="L1624" s="3" t="str">
        <f>VLOOKUP(F1624,'Season Lookup'!$A$1:$B$13,2,0)</f>
        <v>Winter</v>
      </c>
      <c r="M1624" t="s">
        <v>12</v>
      </c>
      <c r="N1624" t="s">
        <v>13</v>
      </c>
      <c r="O1624" t="s">
        <v>13</v>
      </c>
      <c r="P1624" t="str">
        <f t="shared" si="320"/>
        <v>Yes</v>
      </c>
      <c r="Q1624" t="str">
        <f t="shared" si="321"/>
        <v>No</v>
      </c>
      <c r="R1624" t="str">
        <f t="shared" si="322"/>
        <v>No</v>
      </c>
      <c r="S1624">
        <v>725</v>
      </c>
      <c r="T1624" t="s">
        <v>186</v>
      </c>
      <c r="V1624" t="str">
        <f t="shared" si="323"/>
        <v>Non Intersection</v>
      </c>
      <c r="W1624" t="s">
        <v>617</v>
      </c>
      <c r="X1624">
        <v>42.390473999999998</v>
      </c>
      <c r="Y1624">
        <v>-71.152218000000005</v>
      </c>
      <c r="Z1624" t="s">
        <v>618</v>
      </c>
    </row>
    <row r="1625" spans="1:26">
      <c r="A1625">
        <v>25381</v>
      </c>
      <c r="B1625" s="1">
        <v>40564.541655092595</v>
      </c>
      <c r="C1625" s="1">
        <f t="shared" si="312"/>
        <v>40544</v>
      </c>
      <c r="D1625" s="4">
        <f t="shared" si="313"/>
        <v>5.5555555555555552E-2</v>
      </c>
      <c r="E1625" s="3">
        <f t="shared" si="314"/>
        <v>2011</v>
      </c>
      <c r="F1625" s="3">
        <f t="shared" si="315"/>
        <v>1</v>
      </c>
      <c r="G1625" s="3">
        <f t="shared" si="316"/>
        <v>21</v>
      </c>
      <c r="H1625" s="3">
        <f t="shared" si="317"/>
        <v>12</v>
      </c>
      <c r="I1625" s="3">
        <f t="shared" si="318"/>
        <v>59</v>
      </c>
      <c r="J1625" s="3">
        <f t="shared" si="319"/>
        <v>6</v>
      </c>
      <c r="K1625" s="3" t="str">
        <f>IF(AND(D1625&gt;='Season Lookup'!$D$15,D1625&lt;'Season Lookup'!$D$16),"Spring",IF(AND(D1625&gt;='Season Lookup'!$D$16,D1625&lt;'Season Lookup'!$D$17),"Summer",IF(AND(D1625&gt;='Season Lookup'!$D$17,D1625&lt;'Season Lookup'!$D$18),"Fall",IF(OR(D1625&gt;='Season Lookup'!$D$18,D1625&lt;'Season Lookup'!$D$15),"Winter"))))</f>
        <v>Winter</v>
      </c>
      <c r="L1625" s="3" t="str">
        <f>VLOOKUP(F1625,'Season Lookup'!$A$1:$B$13,2,0)</f>
        <v>Winter</v>
      </c>
      <c r="M1625" t="s">
        <v>12</v>
      </c>
      <c r="N1625" t="s">
        <v>13</v>
      </c>
      <c r="O1625" t="s">
        <v>13</v>
      </c>
      <c r="P1625" t="str">
        <f t="shared" si="320"/>
        <v>Yes</v>
      </c>
      <c r="Q1625" t="str">
        <f t="shared" si="321"/>
        <v>No</v>
      </c>
      <c r="R1625" t="str">
        <f t="shared" si="322"/>
        <v>No</v>
      </c>
      <c r="S1625">
        <v>3</v>
      </c>
      <c r="T1625" t="s">
        <v>2563</v>
      </c>
      <c r="V1625" t="str">
        <f t="shared" si="323"/>
        <v>Non Intersection</v>
      </c>
      <c r="W1625" t="s">
        <v>2564</v>
      </c>
      <c r="X1625">
        <v>42.369764000000004</v>
      </c>
      <c r="Y1625">
        <v>-71.103577999999999</v>
      </c>
      <c r="Z1625" t="s">
        <v>2565</v>
      </c>
    </row>
    <row r="1626" spans="1:26">
      <c r="A1626">
        <v>25382</v>
      </c>
      <c r="B1626" s="1">
        <v>40564.5625</v>
      </c>
      <c r="C1626" s="1">
        <f t="shared" si="312"/>
        <v>40544</v>
      </c>
      <c r="D1626" s="4">
        <f t="shared" si="313"/>
        <v>5.5555555555555552E-2</v>
      </c>
      <c r="E1626" s="3">
        <f t="shared" si="314"/>
        <v>2011</v>
      </c>
      <c r="F1626" s="3">
        <f t="shared" si="315"/>
        <v>1</v>
      </c>
      <c r="G1626" s="3">
        <f t="shared" si="316"/>
        <v>21</v>
      </c>
      <c r="H1626" s="3">
        <f t="shared" si="317"/>
        <v>13</v>
      </c>
      <c r="I1626" s="3">
        <f t="shared" si="318"/>
        <v>30</v>
      </c>
      <c r="J1626" s="3">
        <f t="shared" si="319"/>
        <v>6</v>
      </c>
      <c r="K1626" s="3" t="str">
        <f>IF(AND(D1626&gt;='Season Lookup'!$D$15,D1626&lt;'Season Lookup'!$D$16),"Spring",IF(AND(D1626&gt;='Season Lookup'!$D$16,D1626&lt;'Season Lookup'!$D$17),"Summer",IF(AND(D1626&gt;='Season Lookup'!$D$17,D1626&lt;'Season Lookup'!$D$18),"Fall",IF(OR(D1626&gt;='Season Lookup'!$D$18,D1626&lt;'Season Lookup'!$D$15),"Winter"))))</f>
        <v>Winter</v>
      </c>
      <c r="L1626" s="3" t="str">
        <f>VLOOKUP(F1626,'Season Lookup'!$A$1:$B$13,2,0)</f>
        <v>Winter</v>
      </c>
      <c r="M1626" t="s">
        <v>12</v>
      </c>
      <c r="N1626" t="s">
        <v>35</v>
      </c>
      <c r="O1626" t="s">
        <v>23</v>
      </c>
      <c r="P1626" t="str">
        <f t="shared" si="320"/>
        <v>Yes</v>
      </c>
      <c r="Q1626" t="str">
        <f t="shared" si="321"/>
        <v>No</v>
      </c>
      <c r="R1626" t="str">
        <f t="shared" si="322"/>
        <v>No</v>
      </c>
      <c r="S1626">
        <v>24</v>
      </c>
      <c r="T1626" t="s">
        <v>2566</v>
      </c>
      <c r="V1626" t="str">
        <f t="shared" si="323"/>
        <v>Non Intersection</v>
      </c>
      <c r="W1626" t="s">
        <v>2567</v>
      </c>
      <c r="X1626">
        <v>42.360430000000001</v>
      </c>
      <c r="Y1626">
        <v>-71.110963999999996</v>
      </c>
      <c r="Z1626" t="s">
        <v>2568</v>
      </c>
    </row>
    <row r="1627" spans="1:26">
      <c r="A1627">
        <v>25383</v>
      </c>
      <c r="B1627" s="1">
        <v>40564.927083333336</v>
      </c>
      <c r="C1627" s="1">
        <f t="shared" si="312"/>
        <v>40544</v>
      </c>
      <c r="D1627" s="4">
        <f t="shared" si="313"/>
        <v>5.5555555555555552E-2</v>
      </c>
      <c r="E1627" s="3">
        <f t="shared" si="314"/>
        <v>2011</v>
      </c>
      <c r="F1627" s="3">
        <f t="shared" si="315"/>
        <v>1</v>
      </c>
      <c r="G1627" s="3">
        <f t="shared" si="316"/>
        <v>21</v>
      </c>
      <c r="H1627" s="3">
        <f t="shared" si="317"/>
        <v>22</v>
      </c>
      <c r="I1627" s="3">
        <f t="shared" si="318"/>
        <v>15</v>
      </c>
      <c r="J1627" s="3">
        <f t="shared" si="319"/>
        <v>6</v>
      </c>
      <c r="K1627" s="3" t="str">
        <f>IF(AND(D1627&gt;='Season Lookup'!$D$15,D1627&lt;'Season Lookup'!$D$16),"Spring",IF(AND(D1627&gt;='Season Lookup'!$D$16,D1627&lt;'Season Lookup'!$D$17),"Summer",IF(AND(D1627&gt;='Season Lookup'!$D$17,D1627&lt;'Season Lookup'!$D$18),"Fall",IF(OR(D1627&gt;='Season Lookup'!$D$18,D1627&lt;'Season Lookup'!$D$15),"Winter"))))</f>
        <v>Winter</v>
      </c>
      <c r="L1627" s="3" t="str">
        <f>VLOOKUP(F1627,'Season Lookup'!$A$1:$B$13,2,0)</f>
        <v>Winter</v>
      </c>
      <c r="M1627" t="s">
        <v>12</v>
      </c>
      <c r="N1627" t="s">
        <v>13</v>
      </c>
      <c r="O1627" t="s">
        <v>13</v>
      </c>
      <c r="P1627" t="str">
        <f t="shared" si="320"/>
        <v>Yes</v>
      </c>
      <c r="Q1627" t="str">
        <f t="shared" si="321"/>
        <v>No</v>
      </c>
      <c r="R1627" t="str">
        <f t="shared" si="322"/>
        <v>No</v>
      </c>
      <c r="T1627" t="s">
        <v>75</v>
      </c>
      <c r="U1627" t="s">
        <v>587</v>
      </c>
      <c r="V1627" t="str">
        <f t="shared" si="323"/>
        <v>Intersection</v>
      </c>
      <c r="W1627" t="s">
        <v>2569</v>
      </c>
      <c r="X1627">
        <v>42.374290000000002</v>
      </c>
      <c r="Y1627">
        <v>-71.094746999999998</v>
      </c>
      <c r="Z1627" t="s">
        <v>598</v>
      </c>
    </row>
    <row r="1628" spans="1:26">
      <c r="A1628">
        <v>25679</v>
      </c>
      <c r="B1628" s="1">
        <v>40564.333333333336</v>
      </c>
      <c r="C1628" s="1">
        <f t="shared" si="312"/>
        <v>40544</v>
      </c>
      <c r="D1628" s="4">
        <f t="shared" si="313"/>
        <v>5.5555555555555552E-2</v>
      </c>
      <c r="E1628" s="3">
        <f t="shared" si="314"/>
        <v>2011</v>
      </c>
      <c r="F1628" s="3">
        <f t="shared" si="315"/>
        <v>1</v>
      </c>
      <c r="G1628" s="3">
        <f t="shared" si="316"/>
        <v>21</v>
      </c>
      <c r="H1628" s="3">
        <f t="shared" si="317"/>
        <v>8</v>
      </c>
      <c r="I1628" s="3">
        <f t="shared" si="318"/>
        <v>0</v>
      </c>
      <c r="J1628" s="3">
        <f t="shared" si="319"/>
        <v>6</v>
      </c>
      <c r="K1628" s="3" t="str">
        <f>IF(AND(D1628&gt;='Season Lookup'!$D$15,D1628&lt;'Season Lookup'!$D$16),"Spring",IF(AND(D1628&gt;='Season Lookup'!$D$16,D1628&lt;'Season Lookup'!$D$17),"Summer",IF(AND(D1628&gt;='Season Lookup'!$D$17,D1628&lt;'Season Lookup'!$D$18),"Fall",IF(OR(D1628&gt;='Season Lookup'!$D$18,D1628&lt;'Season Lookup'!$D$15),"Winter"))))</f>
        <v>Winter</v>
      </c>
      <c r="L1628" s="3" t="str">
        <f>VLOOKUP(F1628,'Season Lookup'!$A$1:$B$13,2,0)</f>
        <v>Winter</v>
      </c>
      <c r="M1628" t="s">
        <v>56</v>
      </c>
      <c r="N1628" t="s">
        <v>13</v>
      </c>
      <c r="O1628" t="s">
        <v>23</v>
      </c>
      <c r="P1628" t="str">
        <f t="shared" si="320"/>
        <v>Yes</v>
      </c>
      <c r="Q1628" t="str">
        <f t="shared" si="321"/>
        <v>No</v>
      </c>
      <c r="R1628" t="str">
        <f t="shared" si="322"/>
        <v>No</v>
      </c>
      <c r="S1628">
        <v>12</v>
      </c>
      <c r="T1628" t="s">
        <v>2570</v>
      </c>
      <c r="V1628" t="str">
        <f t="shared" si="323"/>
        <v>Non Intersection</v>
      </c>
      <c r="W1628" t="s">
        <v>2571</v>
      </c>
      <c r="X1628">
        <v>42.381957</v>
      </c>
      <c r="Y1628">
        <v>-71.14228</v>
      </c>
      <c r="Z1628" t="s">
        <v>2572</v>
      </c>
    </row>
    <row r="1629" spans="1:26">
      <c r="A1629">
        <v>25384</v>
      </c>
      <c r="B1629" s="1">
        <v>40565.39234953704</v>
      </c>
      <c r="C1629" s="1">
        <f t="shared" si="312"/>
        <v>40544</v>
      </c>
      <c r="D1629" s="4">
        <f t="shared" si="313"/>
        <v>5.8333333333333334E-2</v>
      </c>
      <c r="E1629" s="3">
        <f t="shared" si="314"/>
        <v>2011</v>
      </c>
      <c r="F1629" s="3">
        <f t="shared" si="315"/>
        <v>1</v>
      </c>
      <c r="G1629" s="3">
        <f t="shared" si="316"/>
        <v>22</v>
      </c>
      <c r="H1629" s="3">
        <f t="shared" si="317"/>
        <v>9</v>
      </c>
      <c r="I1629" s="3">
        <f t="shared" si="318"/>
        <v>24</v>
      </c>
      <c r="J1629" s="3">
        <f t="shared" si="319"/>
        <v>7</v>
      </c>
      <c r="K1629" s="3" t="str">
        <f>IF(AND(D1629&gt;='Season Lookup'!$D$15,D1629&lt;'Season Lookup'!$D$16),"Spring",IF(AND(D1629&gt;='Season Lookup'!$D$16,D1629&lt;'Season Lookup'!$D$17),"Summer",IF(AND(D1629&gt;='Season Lookup'!$D$17,D1629&lt;'Season Lookup'!$D$18),"Fall",IF(OR(D1629&gt;='Season Lookup'!$D$18,D1629&lt;'Season Lookup'!$D$15),"Winter"))))</f>
        <v>Winter</v>
      </c>
      <c r="L1629" s="3" t="str">
        <f>VLOOKUP(F1629,'Season Lookup'!$A$1:$B$13,2,0)</f>
        <v>Winter</v>
      </c>
      <c r="M1629" t="s">
        <v>31</v>
      </c>
      <c r="N1629" t="s">
        <v>13</v>
      </c>
      <c r="O1629" t="s">
        <v>13</v>
      </c>
      <c r="P1629" t="str">
        <f t="shared" si="320"/>
        <v>Yes</v>
      </c>
      <c r="Q1629" t="str">
        <f t="shared" si="321"/>
        <v>No</v>
      </c>
      <c r="R1629" t="str">
        <f t="shared" si="322"/>
        <v>No</v>
      </c>
      <c r="T1629" t="s">
        <v>74</v>
      </c>
      <c r="U1629" t="s">
        <v>189</v>
      </c>
      <c r="V1629" t="str">
        <f t="shared" si="323"/>
        <v>Intersection</v>
      </c>
      <c r="W1629" t="s">
        <v>1447</v>
      </c>
      <c r="X1629">
        <v>42.368765000000003</v>
      </c>
      <c r="Y1629">
        <v>-71.094790000000003</v>
      </c>
      <c r="Z1629" t="s">
        <v>1448</v>
      </c>
    </row>
    <row r="1630" spans="1:26">
      <c r="A1630">
        <v>25385</v>
      </c>
      <c r="B1630" s="1">
        <v>40565.659710648149</v>
      </c>
      <c r="C1630" s="1">
        <f t="shared" si="312"/>
        <v>40544</v>
      </c>
      <c r="D1630" s="4">
        <f t="shared" si="313"/>
        <v>5.8333333333333334E-2</v>
      </c>
      <c r="E1630" s="3">
        <f t="shared" si="314"/>
        <v>2011</v>
      </c>
      <c r="F1630" s="3">
        <f t="shared" si="315"/>
        <v>1</v>
      </c>
      <c r="G1630" s="3">
        <f t="shared" si="316"/>
        <v>22</v>
      </c>
      <c r="H1630" s="3">
        <f t="shared" si="317"/>
        <v>15</v>
      </c>
      <c r="I1630" s="3">
        <f t="shared" si="318"/>
        <v>49</v>
      </c>
      <c r="J1630" s="3">
        <f t="shared" si="319"/>
        <v>7</v>
      </c>
      <c r="K1630" s="3" t="str">
        <f>IF(AND(D1630&gt;='Season Lookup'!$D$15,D1630&lt;'Season Lookup'!$D$16),"Spring",IF(AND(D1630&gt;='Season Lookup'!$D$16,D1630&lt;'Season Lookup'!$D$17),"Summer",IF(AND(D1630&gt;='Season Lookup'!$D$17,D1630&lt;'Season Lookup'!$D$18),"Fall",IF(OR(D1630&gt;='Season Lookup'!$D$18,D1630&lt;'Season Lookup'!$D$15),"Winter"))))</f>
        <v>Winter</v>
      </c>
      <c r="L1630" s="3" t="str">
        <f>VLOOKUP(F1630,'Season Lookup'!$A$1:$B$13,2,0)</f>
        <v>Winter</v>
      </c>
      <c r="M1630" t="s">
        <v>31</v>
      </c>
      <c r="N1630" t="s">
        <v>13</v>
      </c>
      <c r="O1630" t="s">
        <v>13</v>
      </c>
      <c r="P1630" t="str">
        <f t="shared" si="320"/>
        <v>Yes</v>
      </c>
      <c r="Q1630" t="str">
        <f t="shared" si="321"/>
        <v>No</v>
      </c>
      <c r="R1630" t="str">
        <f t="shared" si="322"/>
        <v>No</v>
      </c>
      <c r="T1630" t="s">
        <v>142</v>
      </c>
      <c r="U1630" t="s">
        <v>2573</v>
      </c>
      <c r="V1630" t="str">
        <f t="shared" si="323"/>
        <v>Intersection</v>
      </c>
      <c r="W1630" t="s">
        <v>2574</v>
      </c>
      <c r="X1630">
        <v>42.378923</v>
      </c>
      <c r="Y1630">
        <v>-71.146377000000001</v>
      </c>
      <c r="Z1630" t="s">
        <v>2575</v>
      </c>
    </row>
    <row r="1631" spans="1:26">
      <c r="A1631">
        <v>25386</v>
      </c>
      <c r="B1631" s="1">
        <v>40565.677083333336</v>
      </c>
      <c r="C1631" s="1">
        <f t="shared" si="312"/>
        <v>40544</v>
      </c>
      <c r="D1631" s="4">
        <f t="shared" si="313"/>
        <v>5.8333333333333334E-2</v>
      </c>
      <c r="E1631" s="3">
        <f t="shared" si="314"/>
        <v>2011</v>
      </c>
      <c r="F1631" s="3">
        <f t="shared" si="315"/>
        <v>1</v>
      </c>
      <c r="G1631" s="3">
        <f t="shared" si="316"/>
        <v>22</v>
      </c>
      <c r="H1631" s="3">
        <f t="shared" si="317"/>
        <v>16</v>
      </c>
      <c r="I1631" s="3">
        <f t="shared" si="318"/>
        <v>15</v>
      </c>
      <c r="J1631" s="3">
        <f t="shared" si="319"/>
        <v>7</v>
      </c>
      <c r="K1631" s="3" t="str">
        <f>IF(AND(D1631&gt;='Season Lookup'!$D$15,D1631&lt;'Season Lookup'!$D$16),"Spring",IF(AND(D1631&gt;='Season Lookup'!$D$16,D1631&lt;'Season Lookup'!$D$17),"Summer",IF(AND(D1631&gt;='Season Lookup'!$D$17,D1631&lt;'Season Lookup'!$D$18),"Fall",IF(OR(D1631&gt;='Season Lookup'!$D$18,D1631&lt;'Season Lookup'!$D$15),"Winter"))))</f>
        <v>Winter</v>
      </c>
      <c r="L1631" s="3" t="str">
        <f>VLOOKUP(F1631,'Season Lookup'!$A$1:$B$13,2,0)</f>
        <v>Winter</v>
      </c>
      <c r="M1631" t="s">
        <v>31</v>
      </c>
      <c r="N1631" t="s">
        <v>13</v>
      </c>
      <c r="O1631" t="s">
        <v>13</v>
      </c>
      <c r="P1631" t="str">
        <f t="shared" si="320"/>
        <v>Yes</v>
      </c>
      <c r="Q1631" t="str">
        <f t="shared" si="321"/>
        <v>No</v>
      </c>
      <c r="R1631" t="str">
        <f t="shared" si="322"/>
        <v>No</v>
      </c>
      <c r="S1631">
        <v>50</v>
      </c>
      <c r="T1631" t="s">
        <v>79</v>
      </c>
      <c r="V1631" t="str">
        <f t="shared" si="323"/>
        <v>Non Intersection</v>
      </c>
      <c r="W1631" t="s">
        <v>2576</v>
      </c>
      <c r="X1631">
        <v>42.361668000000002</v>
      </c>
      <c r="Y1631">
        <v>-71.088170000000005</v>
      </c>
      <c r="Z1631" t="s">
        <v>2577</v>
      </c>
    </row>
    <row r="1632" spans="1:26">
      <c r="A1632">
        <v>25387</v>
      </c>
      <c r="B1632" s="1">
        <v>40565.743043981478</v>
      </c>
      <c r="C1632" s="1">
        <f t="shared" si="312"/>
        <v>40544</v>
      </c>
      <c r="D1632" s="4">
        <f t="shared" si="313"/>
        <v>5.8333333333333334E-2</v>
      </c>
      <c r="E1632" s="3">
        <f t="shared" si="314"/>
        <v>2011</v>
      </c>
      <c r="F1632" s="3">
        <f t="shared" si="315"/>
        <v>1</v>
      </c>
      <c r="G1632" s="3">
        <f t="shared" si="316"/>
        <v>22</v>
      </c>
      <c r="H1632" s="3">
        <f t="shared" si="317"/>
        <v>17</v>
      </c>
      <c r="I1632" s="3">
        <f t="shared" si="318"/>
        <v>49</v>
      </c>
      <c r="J1632" s="3">
        <f t="shared" si="319"/>
        <v>7</v>
      </c>
      <c r="K1632" s="3" t="str">
        <f>IF(AND(D1632&gt;='Season Lookup'!$D$15,D1632&lt;'Season Lookup'!$D$16),"Spring",IF(AND(D1632&gt;='Season Lookup'!$D$16,D1632&lt;'Season Lookup'!$D$17),"Summer",IF(AND(D1632&gt;='Season Lookup'!$D$17,D1632&lt;'Season Lookup'!$D$18),"Fall",IF(OR(D1632&gt;='Season Lookup'!$D$18,D1632&lt;'Season Lookup'!$D$15),"Winter"))))</f>
        <v>Winter</v>
      </c>
      <c r="L1632" s="3" t="str">
        <f>VLOOKUP(F1632,'Season Lookup'!$A$1:$B$13,2,0)</f>
        <v>Winter</v>
      </c>
      <c r="M1632" t="s">
        <v>31</v>
      </c>
      <c r="N1632" t="s">
        <v>13</v>
      </c>
      <c r="O1632" t="s">
        <v>13</v>
      </c>
      <c r="P1632" t="str">
        <f t="shared" si="320"/>
        <v>Yes</v>
      </c>
      <c r="Q1632" t="str">
        <f t="shared" si="321"/>
        <v>No</v>
      </c>
      <c r="R1632" t="str">
        <f t="shared" si="322"/>
        <v>No</v>
      </c>
      <c r="T1632" t="s">
        <v>19</v>
      </c>
      <c r="U1632" t="s">
        <v>189</v>
      </c>
      <c r="V1632" t="str">
        <f t="shared" si="323"/>
        <v>Intersection</v>
      </c>
      <c r="W1632" t="s">
        <v>244</v>
      </c>
      <c r="X1632">
        <v>42.372750000000003</v>
      </c>
      <c r="Y1632">
        <v>-71.093288000000001</v>
      </c>
      <c r="Z1632" t="s">
        <v>245</v>
      </c>
    </row>
    <row r="1633" spans="1:26">
      <c r="A1633">
        <v>25389</v>
      </c>
      <c r="B1633" s="1">
        <v>40566.395833333336</v>
      </c>
      <c r="C1633" s="1">
        <f t="shared" si="312"/>
        <v>40544</v>
      </c>
      <c r="D1633" s="4">
        <f t="shared" si="313"/>
        <v>6.1111111111111109E-2</v>
      </c>
      <c r="E1633" s="3">
        <f t="shared" si="314"/>
        <v>2011</v>
      </c>
      <c r="F1633" s="3">
        <f t="shared" si="315"/>
        <v>1</v>
      </c>
      <c r="G1633" s="3">
        <f t="shared" si="316"/>
        <v>23</v>
      </c>
      <c r="H1633" s="3">
        <f t="shared" si="317"/>
        <v>9</v>
      </c>
      <c r="I1633" s="3">
        <f t="shared" si="318"/>
        <v>30</v>
      </c>
      <c r="J1633" s="3">
        <f t="shared" si="319"/>
        <v>1</v>
      </c>
      <c r="K1633" s="3" t="str">
        <f>IF(AND(D1633&gt;='Season Lookup'!$D$15,D1633&lt;'Season Lookup'!$D$16),"Spring",IF(AND(D1633&gt;='Season Lookup'!$D$16,D1633&lt;'Season Lookup'!$D$17),"Summer",IF(AND(D1633&gt;='Season Lookup'!$D$17,D1633&lt;'Season Lookup'!$D$18),"Fall",IF(OR(D1633&gt;='Season Lookup'!$D$18,D1633&lt;'Season Lookup'!$D$15),"Winter"))))</f>
        <v>Winter</v>
      </c>
      <c r="L1633" s="3" t="str">
        <f>VLOOKUP(F1633,'Season Lookup'!$A$1:$B$13,2,0)</f>
        <v>Winter</v>
      </c>
      <c r="M1633" t="s">
        <v>48</v>
      </c>
      <c r="N1633" t="s">
        <v>13</v>
      </c>
      <c r="O1633" t="s">
        <v>23</v>
      </c>
      <c r="P1633" t="str">
        <f t="shared" si="320"/>
        <v>Yes</v>
      </c>
      <c r="Q1633" t="str">
        <f t="shared" si="321"/>
        <v>No</v>
      </c>
      <c r="R1633" t="str">
        <f t="shared" si="322"/>
        <v>No</v>
      </c>
      <c r="S1633">
        <v>149</v>
      </c>
      <c r="T1633" t="s">
        <v>942</v>
      </c>
      <c r="V1633" t="str">
        <f t="shared" si="323"/>
        <v>Non Intersection</v>
      </c>
      <c r="W1633" t="s">
        <v>2578</v>
      </c>
      <c r="X1633">
        <v>42.372508000000003</v>
      </c>
      <c r="Y1633">
        <v>-71.100082999999998</v>
      </c>
      <c r="Z1633" t="s">
        <v>2579</v>
      </c>
    </row>
    <row r="1634" spans="1:26">
      <c r="A1634">
        <v>25390</v>
      </c>
      <c r="B1634" s="1">
        <v>40566.572905092595</v>
      </c>
      <c r="C1634" s="1">
        <f t="shared" si="312"/>
        <v>40544</v>
      </c>
      <c r="D1634" s="4">
        <f t="shared" si="313"/>
        <v>6.1111111111111109E-2</v>
      </c>
      <c r="E1634" s="3">
        <f t="shared" si="314"/>
        <v>2011</v>
      </c>
      <c r="F1634" s="3">
        <f t="shared" si="315"/>
        <v>1</v>
      </c>
      <c r="G1634" s="3">
        <f t="shared" si="316"/>
        <v>23</v>
      </c>
      <c r="H1634" s="3">
        <f t="shared" si="317"/>
        <v>13</v>
      </c>
      <c r="I1634" s="3">
        <f t="shared" si="318"/>
        <v>44</v>
      </c>
      <c r="J1634" s="3">
        <f t="shared" si="319"/>
        <v>1</v>
      </c>
      <c r="K1634" s="3" t="str">
        <f>IF(AND(D1634&gt;='Season Lookup'!$D$15,D1634&lt;'Season Lookup'!$D$16),"Spring",IF(AND(D1634&gt;='Season Lookup'!$D$16,D1634&lt;'Season Lookup'!$D$17),"Summer",IF(AND(D1634&gt;='Season Lookup'!$D$17,D1634&lt;'Season Lookup'!$D$18),"Fall",IF(OR(D1634&gt;='Season Lookup'!$D$18,D1634&lt;'Season Lookup'!$D$15),"Winter"))))</f>
        <v>Winter</v>
      </c>
      <c r="L1634" s="3" t="str">
        <f>VLOOKUP(F1634,'Season Lookup'!$A$1:$B$13,2,0)</f>
        <v>Winter</v>
      </c>
      <c r="M1634" t="s">
        <v>48</v>
      </c>
      <c r="N1634" t="s">
        <v>13</v>
      </c>
      <c r="O1634" t="s">
        <v>13</v>
      </c>
      <c r="P1634" t="str">
        <f t="shared" si="320"/>
        <v>Yes</v>
      </c>
      <c r="Q1634" t="str">
        <f t="shared" si="321"/>
        <v>No</v>
      </c>
      <c r="R1634" t="str">
        <f t="shared" si="322"/>
        <v>No</v>
      </c>
      <c r="T1634" t="s">
        <v>2580</v>
      </c>
      <c r="U1634" t="s">
        <v>1062</v>
      </c>
      <c r="V1634" t="str">
        <f t="shared" si="323"/>
        <v>Intersection</v>
      </c>
      <c r="W1634" t="s">
        <v>2581</v>
      </c>
      <c r="X1634">
        <v>42.366982</v>
      </c>
      <c r="Y1634">
        <v>-71.075411000000003</v>
      </c>
      <c r="Z1634" t="s">
        <v>2582</v>
      </c>
    </row>
    <row r="1635" spans="1:26">
      <c r="A1635">
        <v>25391</v>
      </c>
      <c r="B1635" s="1">
        <v>40566.710416666669</v>
      </c>
      <c r="C1635" s="1">
        <f t="shared" si="312"/>
        <v>40544</v>
      </c>
      <c r="D1635" s="4">
        <f t="shared" si="313"/>
        <v>6.1111111111111109E-2</v>
      </c>
      <c r="E1635" s="3">
        <f t="shared" si="314"/>
        <v>2011</v>
      </c>
      <c r="F1635" s="3">
        <f t="shared" si="315"/>
        <v>1</v>
      </c>
      <c r="G1635" s="3">
        <f t="shared" si="316"/>
        <v>23</v>
      </c>
      <c r="H1635" s="3">
        <f t="shared" si="317"/>
        <v>17</v>
      </c>
      <c r="I1635" s="3">
        <f t="shared" si="318"/>
        <v>3</v>
      </c>
      <c r="J1635" s="3">
        <f t="shared" si="319"/>
        <v>1</v>
      </c>
      <c r="K1635" s="3" t="str">
        <f>IF(AND(D1635&gt;='Season Lookup'!$D$15,D1635&lt;'Season Lookup'!$D$16),"Spring",IF(AND(D1635&gt;='Season Lookup'!$D$16,D1635&lt;'Season Lookup'!$D$17),"Summer",IF(AND(D1635&gt;='Season Lookup'!$D$17,D1635&lt;'Season Lookup'!$D$18),"Fall",IF(OR(D1635&gt;='Season Lookup'!$D$18,D1635&lt;'Season Lookup'!$D$15),"Winter"))))</f>
        <v>Winter</v>
      </c>
      <c r="L1635" s="3" t="str">
        <f>VLOOKUP(F1635,'Season Lookup'!$A$1:$B$13,2,0)</f>
        <v>Winter</v>
      </c>
      <c r="M1635" t="s">
        <v>48</v>
      </c>
      <c r="N1635" t="s">
        <v>13</v>
      </c>
      <c r="O1635" t="s">
        <v>132</v>
      </c>
      <c r="P1635" t="str">
        <f t="shared" si="320"/>
        <v>Yes</v>
      </c>
      <c r="Q1635" t="str">
        <f t="shared" si="321"/>
        <v>Yes</v>
      </c>
      <c r="R1635" t="str">
        <f t="shared" si="322"/>
        <v>No</v>
      </c>
      <c r="T1635" t="s">
        <v>162</v>
      </c>
      <c r="U1635" t="s">
        <v>325</v>
      </c>
      <c r="V1635" t="str">
        <f t="shared" si="323"/>
        <v>Intersection</v>
      </c>
      <c r="W1635" t="s">
        <v>844</v>
      </c>
      <c r="X1635">
        <v>42.372320999999999</v>
      </c>
      <c r="Y1635">
        <v>-71.121864000000002</v>
      </c>
      <c r="Z1635" t="s">
        <v>845</v>
      </c>
    </row>
    <row r="1636" spans="1:26">
      <c r="A1636">
        <v>25392</v>
      </c>
      <c r="B1636" s="1">
        <v>40566.770833333336</v>
      </c>
      <c r="C1636" s="1">
        <f t="shared" si="312"/>
        <v>40544</v>
      </c>
      <c r="D1636" s="4">
        <f t="shared" si="313"/>
        <v>6.1111111111111109E-2</v>
      </c>
      <c r="E1636" s="3">
        <f t="shared" si="314"/>
        <v>2011</v>
      </c>
      <c r="F1636" s="3">
        <f t="shared" si="315"/>
        <v>1</v>
      </c>
      <c r="G1636" s="3">
        <f t="shared" si="316"/>
        <v>23</v>
      </c>
      <c r="H1636" s="3">
        <f t="shared" si="317"/>
        <v>18</v>
      </c>
      <c r="I1636" s="3">
        <f t="shared" si="318"/>
        <v>30</v>
      </c>
      <c r="J1636" s="3">
        <f t="shared" si="319"/>
        <v>1</v>
      </c>
      <c r="K1636" s="3" t="str">
        <f>IF(AND(D1636&gt;='Season Lookup'!$D$15,D1636&lt;'Season Lookup'!$D$16),"Spring",IF(AND(D1636&gt;='Season Lookup'!$D$16,D1636&lt;'Season Lookup'!$D$17),"Summer",IF(AND(D1636&gt;='Season Lookup'!$D$17,D1636&lt;'Season Lookup'!$D$18),"Fall",IF(OR(D1636&gt;='Season Lookup'!$D$18,D1636&lt;'Season Lookup'!$D$15),"Winter"))))</f>
        <v>Winter</v>
      </c>
      <c r="L1636" s="3" t="str">
        <f>VLOOKUP(F1636,'Season Lookup'!$A$1:$B$13,2,0)</f>
        <v>Winter</v>
      </c>
      <c r="M1636" t="s">
        <v>48</v>
      </c>
      <c r="N1636" t="s">
        <v>13</v>
      </c>
      <c r="O1636" t="s">
        <v>23</v>
      </c>
      <c r="P1636" t="str">
        <f t="shared" si="320"/>
        <v>Yes</v>
      </c>
      <c r="Q1636" t="str">
        <f t="shared" si="321"/>
        <v>No</v>
      </c>
      <c r="R1636" t="str">
        <f t="shared" si="322"/>
        <v>No</v>
      </c>
      <c r="S1636">
        <v>168</v>
      </c>
      <c r="T1636" t="s">
        <v>37</v>
      </c>
      <c r="V1636" t="str">
        <f t="shared" si="323"/>
        <v>Non Intersection</v>
      </c>
      <c r="W1636" t="s">
        <v>2583</v>
      </c>
      <c r="X1636">
        <v>42.357436999999997</v>
      </c>
      <c r="Y1636">
        <v>-71.112623999999997</v>
      </c>
      <c r="Z1636" t="s">
        <v>2584</v>
      </c>
    </row>
    <row r="1637" spans="1:26">
      <c r="A1637">
        <v>25393</v>
      </c>
      <c r="B1637" s="1">
        <v>40566.333333333336</v>
      </c>
      <c r="C1637" s="1">
        <f t="shared" si="312"/>
        <v>40544</v>
      </c>
      <c r="D1637" s="4">
        <f t="shared" si="313"/>
        <v>6.1111111111111109E-2</v>
      </c>
      <c r="E1637" s="3">
        <f t="shared" si="314"/>
        <v>2011</v>
      </c>
      <c r="F1637" s="3">
        <f t="shared" si="315"/>
        <v>1</v>
      </c>
      <c r="G1637" s="3">
        <f t="shared" si="316"/>
        <v>23</v>
      </c>
      <c r="H1637" s="3">
        <f t="shared" si="317"/>
        <v>8</v>
      </c>
      <c r="I1637" s="3">
        <f t="shared" si="318"/>
        <v>0</v>
      </c>
      <c r="J1637" s="3">
        <f t="shared" si="319"/>
        <v>1</v>
      </c>
      <c r="K1637" s="3" t="str">
        <f>IF(AND(D1637&gt;='Season Lookup'!$D$15,D1637&lt;'Season Lookup'!$D$16),"Spring",IF(AND(D1637&gt;='Season Lookup'!$D$16,D1637&lt;'Season Lookup'!$D$17),"Summer",IF(AND(D1637&gt;='Season Lookup'!$D$17,D1637&lt;'Season Lookup'!$D$18),"Fall",IF(OR(D1637&gt;='Season Lookup'!$D$18,D1637&lt;'Season Lookup'!$D$15),"Winter"))))</f>
        <v>Winter</v>
      </c>
      <c r="L1637" s="3" t="str">
        <f>VLOOKUP(F1637,'Season Lookup'!$A$1:$B$13,2,0)</f>
        <v>Winter</v>
      </c>
      <c r="M1637" t="s">
        <v>48</v>
      </c>
      <c r="N1637" t="s">
        <v>13</v>
      </c>
      <c r="O1637" t="s">
        <v>13</v>
      </c>
      <c r="P1637" t="str">
        <f t="shared" si="320"/>
        <v>Yes</v>
      </c>
      <c r="Q1637" t="str">
        <f t="shared" si="321"/>
        <v>No</v>
      </c>
      <c r="R1637" t="str">
        <f t="shared" si="322"/>
        <v>No</v>
      </c>
      <c r="T1637" t="s">
        <v>2466</v>
      </c>
      <c r="U1637" t="s">
        <v>14</v>
      </c>
      <c r="V1637" t="str">
        <f t="shared" si="323"/>
        <v>Intersection</v>
      </c>
      <c r="W1637" t="s">
        <v>2585</v>
      </c>
      <c r="X1637">
        <v>42.390574000000001</v>
      </c>
      <c r="Y1637">
        <v>-71.121521999999999</v>
      </c>
      <c r="Z1637" t="s">
        <v>2586</v>
      </c>
    </row>
    <row r="1638" spans="1:26">
      <c r="A1638">
        <v>25394</v>
      </c>
      <c r="B1638" s="1">
        <v>40567.479155092595</v>
      </c>
      <c r="C1638" s="1">
        <f t="shared" si="312"/>
        <v>40544</v>
      </c>
      <c r="D1638" s="4">
        <f t="shared" si="313"/>
        <v>6.3888888888888884E-2</v>
      </c>
      <c r="E1638" s="3">
        <f t="shared" si="314"/>
        <v>2011</v>
      </c>
      <c r="F1638" s="3">
        <f t="shared" si="315"/>
        <v>1</v>
      </c>
      <c r="G1638" s="3">
        <f t="shared" si="316"/>
        <v>24</v>
      </c>
      <c r="H1638" s="3">
        <f t="shared" si="317"/>
        <v>11</v>
      </c>
      <c r="I1638" s="3">
        <f t="shared" si="318"/>
        <v>29</v>
      </c>
      <c r="J1638" s="3">
        <f t="shared" si="319"/>
        <v>2</v>
      </c>
      <c r="K1638" s="3" t="str">
        <f>IF(AND(D1638&gt;='Season Lookup'!$D$15,D1638&lt;'Season Lookup'!$D$16),"Spring",IF(AND(D1638&gt;='Season Lookup'!$D$16,D1638&lt;'Season Lookup'!$D$17),"Summer",IF(AND(D1638&gt;='Season Lookup'!$D$17,D1638&lt;'Season Lookup'!$D$18),"Fall",IF(OR(D1638&gt;='Season Lookup'!$D$18,D1638&lt;'Season Lookup'!$D$15),"Winter"))))</f>
        <v>Winter</v>
      </c>
      <c r="L1638" s="3" t="str">
        <f>VLOOKUP(F1638,'Season Lookup'!$A$1:$B$13,2,0)</f>
        <v>Winter</v>
      </c>
      <c r="M1638" t="s">
        <v>56</v>
      </c>
      <c r="N1638" t="s">
        <v>13</v>
      </c>
      <c r="O1638" t="s">
        <v>23</v>
      </c>
      <c r="P1638" t="str">
        <f t="shared" si="320"/>
        <v>Yes</v>
      </c>
      <c r="Q1638" t="str">
        <f t="shared" si="321"/>
        <v>No</v>
      </c>
      <c r="R1638" t="str">
        <f t="shared" si="322"/>
        <v>No</v>
      </c>
      <c r="S1638">
        <v>11</v>
      </c>
      <c r="T1638" t="s">
        <v>252</v>
      </c>
      <c r="V1638" t="str">
        <f t="shared" si="323"/>
        <v>Non Intersection</v>
      </c>
      <c r="W1638" t="s">
        <v>2587</v>
      </c>
      <c r="X1638">
        <v>42.390998000000003</v>
      </c>
      <c r="Y1638">
        <v>-71.123761000000002</v>
      </c>
      <c r="Z1638" t="s">
        <v>2588</v>
      </c>
    </row>
    <row r="1639" spans="1:26">
      <c r="A1639">
        <v>25397</v>
      </c>
      <c r="B1639" s="1">
        <v>40567.25</v>
      </c>
      <c r="C1639" s="1">
        <f t="shared" si="312"/>
        <v>40544</v>
      </c>
      <c r="D1639" s="4">
        <f t="shared" si="313"/>
        <v>6.3888888888888884E-2</v>
      </c>
      <c r="E1639" s="3">
        <f t="shared" si="314"/>
        <v>2011</v>
      </c>
      <c r="F1639" s="3">
        <f t="shared" si="315"/>
        <v>1</v>
      </c>
      <c r="G1639" s="3">
        <f t="shared" si="316"/>
        <v>24</v>
      </c>
      <c r="H1639" s="3">
        <f t="shared" si="317"/>
        <v>6</v>
      </c>
      <c r="I1639" s="3">
        <f t="shared" si="318"/>
        <v>0</v>
      </c>
      <c r="J1639" s="3">
        <f t="shared" si="319"/>
        <v>2</v>
      </c>
      <c r="K1639" s="3" t="str">
        <f>IF(AND(D1639&gt;='Season Lookup'!$D$15,D1639&lt;'Season Lookup'!$D$16),"Spring",IF(AND(D1639&gt;='Season Lookup'!$D$16,D1639&lt;'Season Lookup'!$D$17),"Summer",IF(AND(D1639&gt;='Season Lookup'!$D$17,D1639&lt;'Season Lookup'!$D$18),"Fall",IF(OR(D1639&gt;='Season Lookup'!$D$18,D1639&lt;'Season Lookup'!$D$15),"Winter"))))</f>
        <v>Winter</v>
      </c>
      <c r="L1639" s="3" t="str">
        <f>VLOOKUP(F1639,'Season Lookup'!$A$1:$B$13,2,0)</f>
        <v>Winter</v>
      </c>
      <c r="M1639" t="s">
        <v>56</v>
      </c>
      <c r="N1639" t="s">
        <v>13</v>
      </c>
      <c r="O1639" t="s">
        <v>23</v>
      </c>
      <c r="P1639" t="str">
        <f t="shared" si="320"/>
        <v>Yes</v>
      </c>
      <c r="Q1639" t="str">
        <f t="shared" si="321"/>
        <v>No</v>
      </c>
      <c r="R1639" t="str">
        <f t="shared" si="322"/>
        <v>No</v>
      </c>
      <c r="S1639">
        <v>1</v>
      </c>
      <c r="T1639" t="s">
        <v>268</v>
      </c>
      <c r="V1639" t="str">
        <f t="shared" si="323"/>
        <v>Non Intersection</v>
      </c>
      <c r="W1639" t="s">
        <v>272</v>
      </c>
      <c r="X1639">
        <v>42.389237999999999</v>
      </c>
      <c r="Y1639">
        <v>-71.119527000000005</v>
      </c>
      <c r="Z1639" t="s">
        <v>273</v>
      </c>
    </row>
    <row r="1640" spans="1:26">
      <c r="A1640">
        <v>25398</v>
      </c>
      <c r="B1640" s="1">
        <v>40567.416655092595</v>
      </c>
      <c r="C1640" s="1">
        <f t="shared" si="312"/>
        <v>40544</v>
      </c>
      <c r="D1640" s="4">
        <f t="shared" si="313"/>
        <v>6.3888888888888884E-2</v>
      </c>
      <c r="E1640" s="3">
        <f t="shared" si="314"/>
        <v>2011</v>
      </c>
      <c r="F1640" s="3">
        <f t="shared" si="315"/>
        <v>1</v>
      </c>
      <c r="G1640" s="3">
        <f t="shared" si="316"/>
        <v>24</v>
      </c>
      <c r="H1640" s="3">
        <f t="shared" si="317"/>
        <v>9</v>
      </c>
      <c r="I1640" s="3">
        <f t="shared" si="318"/>
        <v>59</v>
      </c>
      <c r="J1640" s="3">
        <f t="shared" si="319"/>
        <v>2</v>
      </c>
      <c r="K1640" s="3" t="str">
        <f>IF(AND(D1640&gt;='Season Lookup'!$D$15,D1640&lt;'Season Lookup'!$D$16),"Spring",IF(AND(D1640&gt;='Season Lookup'!$D$16,D1640&lt;'Season Lookup'!$D$17),"Summer",IF(AND(D1640&gt;='Season Lookup'!$D$17,D1640&lt;'Season Lookup'!$D$18),"Fall",IF(OR(D1640&gt;='Season Lookup'!$D$18,D1640&lt;'Season Lookup'!$D$15),"Winter"))))</f>
        <v>Winter</v>
      </c>
      <c r="L1640" s="3" t="str">
        <f>VLOOKUP(F1640,'Season Lookup'!$A$1:$B$13,2,0)</f>
        <v>Winter</v>
      </c>
      <c r="M1640" t="s">
        <v>56</v>
      </c>
      <c r="N1640" t="s">
        <v>13</v>
      </c>
      <c r="O1640" t="s">
        <v>23</v>
      </c>
      <c r="P1640" t="str">
        <f t="shared" si="320"/>
        <v>Yes</v>
      </c>
      <c r="Q1640" t="str">
        <f t="shared" si="321"/>
        <v>No</v>
      </c>
      <c r="R1640" t="str">
        <f t="shared" si="322"/>
        <v>No</v>
      </c>
      <c r="T1640" t="s">
        <v>198</v>
      </c>
      <c r="U1640" t="s">
        <v>24</v>
      </c>
      <c r="V1640" t="str">
        <f t="shared" si="323"/>
        <v>Intersection</v>
      </c>
      <c r="W1640" t="s">
        <v>2019</v>
      </c>
      <c r="X1640">
        <v>42.374940000000002</v>
      </c>
      <c r="Y1640">
        <v>-71.139720999999994</v>
      </c>
      <c r="Z1640" t="s">
        <v>2020</v>
      </c>
    </row>
    <row r="1641" spans="1:26">
      <c r="A1641">
        <v>25400</v>
      </c>
      <c r="B1641" s="1">
        <v>40567.322905092595</v>
      </c>
      <c r="C1641" s="1">
        <f t="shared" si="312"/>
        <v>40544</v>
      </c>
      <c r="D1641" s="4">
        <f t="shared" si="313"/>
        <v>6.3888888888888884E-2</v>
      </c>
      <c r="E1641" s="3">
        <f t="shared" si="314"/>
        <v>2011</v>
      </c>
      <c r="F1641" s="3">
        <f t="shared" si="315"/>
        <v>1</v>
      </c>
      <c r="G1641" s="3">
        <f t="shared" si="316"/>
        <v>24</v>
      </c>
      <c r="H1641" s="3">
        <f t="shared" si="317"/>
        <v>7</v>
      </c>
      <c r="I1641" s="3">
        <f t="shared" si="318"/>
        <v>44</v>
      </c>
      <c r="J1641" s="3">
        <f t="shared" si="319"/>
        <v>2</v>
      </c>
      <c r="K1641" s="3" t="str">
        <f>IF(AND(D1641&gt;='Season Lookup'!$D$15,D1641&lt;'Season Lookup'!$D$16),"Spring",IF(AND(D1641&gt;='Season Lookup'!$D$16,D1641&lt;'Season Lookup'!$D$17),"Summer",IF(AND(D1641&gt;='Season Lookup'!$D$17,D1641&lt;'Season Lookup'!$D$18),"Fall",IF(OR(D1641&gt;='Season Lookup'!$D$18,D1641&lt;'Season Lookup'!$D$15),"Winter"))))</f>
        <v>Winter</v>
      </c>
      <c r="L1641" s="3" t="str">
        <f>VLOOKUP(F1641,'Season Lookup'!$A$1:$B$13,2,0)</f>
        <v>Winter</v>
      </c>
      <c r="M1641" t="s">
        <v>56</v>
      </c>
      <c r="N1641" t="s">
        <v>13</v>
      </c>
      <c r="O1641" t="s">
        <v>13</v>
      </c>
      <c r="P1641" t="str">
        <f t="shared" si="320"/>
        <v>Yes</v>
      </c>
      <c r="Q1641" t="str">
        <f t="shared" si="321"/>
        <v>No</v>
      </c>
      <c r="R1641" t="str">
        <f t="shared" si="322"/>
        <v>No</v>
      </c>
      <c r="T1641" t="s">
        <v>198</v>
      </c>
      <c r="U1641" t="s">
        <v>464</v>
      </c>
      <c r="V1641" t="str">
        <f t="shared" si="323"/>
        <v>Intersection</v>
      </c>
      <c r="W1641" t="s">
        <v>1666</v>
      </c>
      <c r="X1641">
        <v>42.375273999999997</v>
      </c>
      <c r="Y1641">
        <v>-71.145841000000004</v>
      </c>
      <c r="Z1641" t="s">
        <v>1667</v>
      </c>
    </row>
    <row r="1642" spans="1:26">
      <c r="A1642">
        <v>27088</v>
      </c>
      <c r="B1642" s="1">
        <v>40567.350694444445</v>
      </c>
      <c r="C1642" s="1">
        <f t="shared" si="312"/>
        <v>40544</v>
      </c>
      <c r="D1642" s="4">
        <f t="shared" si="313"/>
        <v>6.3888888888888884E-2</v>
      </c>
      <c r="E1642" s="3">
        <f t="shared" si="314"/>
        <v>2011</v>
      </c>
      <c r="F1642" s="3">
        <f t="shared" si="315"/>
        <v>1</v>
      </c>
      <c r="G1642" s="3">
        <f t="shared" si="316"/>
        <v>24</v>
      </c>
      <c r="H1642" s="3">
        <f t="shared" si="317"/>
        <v>8</v>
      </c>
      <c r="I1642" s="3">
        <f t="shared" si="318"/>
        <v>25</v>
      </c>
      <c r="J1642" s="3">
        <f t="shared" si="319"/>
        <v>2</v>
      </c>
      <c r="K1642" s="3" t="str">
        <f>IF(AND(D1642&gt;='Season Lookup'!$D$15,D1642&lt;'Season Lookup'!$D$16),"Spring",IF(AND(D1642&gt;='Season Lookup'!$D$16,D1642&lt;'Season Lookup'!$D$17),"Summer",IF(AND(D1642&gt;='Season Lookup'!$D$17,D1642&lt;'Season Lookup'!$D$18),"Fall",IF(OR(D1642&gt;='Season Lookup'!$D$18,D1642&lt;'Season Lookup'!$D$15),"Winter"))))</f>
        <v>Winter</v>
      </c>
      <c r="L1642" s="3" t="str">
        <f>VLOOKUP(F1642,'Season Lookup'!$A$1:$B$13,2,0)</f>
        <v>Winter</v>
      </c>
      <c r="M1642" t="s">
        <v>73</v>
      </c>
      <c r="N1642" t="s">
        <v>13</v>
      </c>
      <c r="O1642" t="s">
        <v>13</v>
      </c>
      <c r="P1642" t="str">
        <f t="shared" si="320"/>
        <v>Yes</v>
      </c>
      <c r="Q1642" t="str">
        <f t="shared" si="321"/>
        <v>No</v>
      </c>
      <c r="R1642" t="str">
        <f t="shared" si="322"/>
        <v>No</v>
      </c>
      <c r="T1642" t="s">
        <v>260</v>
      </c>
      <c r="V1642" t="str">
        <f t="shared" si="323"/>
        <v>Intersection</v>
      </c>
      <c r="W1642" t="s">
        <v>2589</v>
      </c>
      <c r="X1642">
        <v>0</v>
      </c>
      <c r="Y1642">
        <v>0</v>
      </c>
      <c r="Z1642" t="s">
        <v>81</v>
      </c>
    </row>
    <row r="1643" spans="1:26">
      <c r="A1643">
        <v>25399</v>
      </c>
      <c r="B1643" s="1">
        <v>40568.163194444445</v>
      </c>
      <c r="C1643" s="1">
        <f t="shared" si="312"/>
        <v>40544</v>
      </c>
      <c r="D1643" s="4">
        <f t="shared" si="313"/>
        <v>6.6666666666666666E-2</v>
      </c>
      <c r="E1643" s="3">
        <f t="shared" si="314"/>
        <v>2011</v>
      </c>
      <c r="F1643" s="3">
        <f t="shared" si="315"/>
        <v>1</v>
      </c>
      <c r="G1643" s="3">
        <f t="shared" si="316"/>
        <v>25</v>
      </c>
      <c r="H1643" s="3">
        <f t="shared" si="317"/>
        <v>3</v>
      </c>
      <c r="I1643" s="3">
        <f t="shared" si="318"/>
        <v>55</v>
      </c>
      <c r="J1643" s="3">
        <f t="shared" si="319"/>
        <v>3</v>
      </c>
      <c r="K1643" s="3" t="str">
        <f>IF(AND(D1643&gt;='Season Lookup'!$D$15,D1643&lt;'Season Lookup'!$D$16),"Spring",IF(AND(D1643&gt;='Season Lookup'!$D$16,D1643&lt;'Season Lookup'!$D$17),"Summer",IF(AND(D1643&gt;='Season Lookup'!$D$17,D1643&lt;'Season Lookup'!$D$18),"Fall",IF(OR(D1643&gt;='Season Lookup'!$D$18,D1643&lt;'Season Lookup'!$D$15),"Winter"))))</f>
        <v>Winter</v>
      </c>
      <c r="L1643" s="3" t="str">
        <f>VLOOKUP(F1643,'Season Lookup'!$A$1:$B$13,2,0)</f>
        <v>Winter</v>
      </c>
      <c r="M1643" t="s">
        <v>73</v>
      </c>
      <c r="N1643" t="s">
        <v>13</v>
      </c>
      <c r="O1643" t="s">
        <v>18</v>
      </c>
      <c r="P1643" t="str">
        <f t="shared" si="320"/>
        <v>Yes</v>
      </c>
      <c r="Q1643" t="str">
        <f t="shared" si="321"/>
        <v>No</v>
      </c>
      <c r="R1643" t="str">
        <f t="shared" si="322"/>
        <v>No</v>
      </c>
      <c r="T1643" t="s">
        <v>14</v>
      </c>
      <c r="U1643" t="s">
        <v>342</v>
      </c>
      <c r="V1643" t="str">
        <f t="shared" si="323"/>
        <v>Intersection</v>
      </c>
      <c r="W1643" t="s">
        <v>2590</v>
      </c>
      <c r="X1643">
        <v>42.365574000000002</v>
      </c>
      <c r="Y1643">
        <v>-71.103990999999994</v>
      </c>
      <c r="Z1643" t="s">
        <v>267</v>
      </c>
    </row>
    <row r="1644" spans="1:26">
      <c r="A1644">
        <v>25402</v>
      </c>
      <c r="B1644" s="1">
        <v>40568.5</v>
      </c>
      <c r="C1644" s="1">
        <f t="shared" si="312"/>
        <v>40544</v>
      </c>
      <c r="D1644" s="4">
        <f t="shared" si="313"/>
        <v>6.6666666666666666E-2</v>
      </c>
      <c r="E1644" s="3">
        <f t="shared" si="314"/>
        <v>2011</v>
      </c>
      <c r="F1644" s="3">
        <f t="shared" si="315"/>
        <v>1</v>
      </c>
      <c r="G1644" s="3">
        <f t="shared" si="316"/>
        <v>25</v>
      </c>
      <c r="H1644" s="3">
        <f t="shared" si="317"/>
        <v>12</v>
      </c>
      <c r="I1644" s="3">
        <f t="shared" si="318"/>
        <v>0</v>
      </c>
      <c r="J1644" s="3">
        <f t="shared" si="319"/>
        <v>3</v>
      </c>
      <c r="K1644" s="3" t="str">
        <f>IF(AND(D1644&gt;='Season Lookup'!$D$15,D1644&lt;'Season Lookup'!$D$16),"Spring",IF(AND(D1644&gt;='Season Lookup'!$D$16,D1644&lt;'Season Lookup'!$D$17),"Summer",IF(AND(D1644&gt;='Season Lookup'!$D$17,D1644&lt;'Season Lookup'!$D$18),"Fall",IF(OR(D1644&gt;='Season Lookup'!$D$18,D1644&lt;'Season Lookup'!$D$15),"Winter"))))</f>
        <v>Winter</v>
      </c>
      <c r="L1644" s="3" t="str">
        <f>VLOOKUP(F1644,'Season Lookup'!$A$1:$B$13,2,0)</f>
        <v>Winter</v>
      </c>
      <c r="M1644" t="s">
        <v>73</v>
      </c>
      <c r="N1644" t="s">
        <v>13</v>
      </c>
      <c r="O1644" t="s">
        <v>23</v>
      </c>
      <c r="P1644" t="str">
        <f t="shared" si="320"/>
        <v>Yes</v>
      </c>
      <c r="Q1644" t="str">
        <f t="shared" si="321"/>
        <v>No</v>
      </c>
      <c r="R1644" t="str">
        <f t="shared" si="322"/>
        <v>No</v>
      </c>
      <c r="S1644">
        <v>56</v>
      </c>
      <c r="T1644" t="s">
        <v>238</v>
      </c>
      <c r="V1644" t="str">
        <f t="shared" si="323"/>
        <v>Non Intersection</v>
      </c>
      <c r="W1644" t="s">
        <v>2591</v>
      </c>
      <c r="X1644">
        <v>42.377121000000002</v>
      </c>
      <c r="Y1644">
        <v>-71.110962999999998</v>
      </c>
      <c r="Z1644" t="s">
        <v>2592</v>
      </c>
    </row>
    <row r="1645" spans="1:26">
      <c r="A1645">
        <v>25403</v>
      </c>
      <c r="B1645" s="1">
        <v>40568.541655092595</v>
      </c>
      <c r="C1645" s="1">
        <f t="shared" si="312"/>
        <v>40544</v>
      </c>
      <c r="D1645" s="4">
        <f t="shared" si="313"/>
        <v>6.6666666666666666E-2</v>
      </c>
      <c r="E1645" s="3">
        <f t="shared" si="314"/>
        <v>2011</v>
      </c>
      <c r="F1645" s="3">
        <f t="shared" si="315"/>
        <v>1</v>
      </c>
      <c r="G1645" s="3">
        <f t="shared" si="316"/>
        <v>25</v>
      </c>
      <c r="H1645" s="3">
        <f t="shared" si="317"/>
        <v>12</v>
      </c>
      <c r="I1645" s="3">
        <f t="shared" si="318"/>
        <v>59</v>
      </c>
      <c r="J1645" s="3">
        <f t="shared" si="319"/>
        <v>3</v>
      </c>
      <c r="K1645" s="3" t="str">
        <f>IF(AND(D1645&gt;='Season Lookup'!$D$15,D1645&lt;'Season Lookup'!$D$16),"Spring",IF(AND(D1645&gt;='Season Lookup'!$D$16,D1645&lt;'Season Lookup'!$D$17),"Summer",IF(AND(D1645&gt;='Season Lookup'!$D$17,D1645&lt;'Season Lookup'!$D$18),"Fall",IF(OR(D1645&gt;='Season Lookup'!$D$18,D1645&lt;'Season Lookup'!$D$15),"Winter"))))</f>
        <v>Winter</v>
      </c>
      <c r="L1645" s="3" t="str">
        <f>VLOOKUP(F1645,'Season Lookup'!$A$1:$B$13,2,0)</f>
        <v>Winter</v>
      </c>
      <c r="M1645" t="s">
        <v>73</v>
      </c>
      <c r="N1645" t="s">
        <v>13</v>
      </c>
      <c r="O1645" t="s">
        <v>23</v>
      </c>
      <c r="P1645" t="str">
        <f t="shared" si="320"/>
        <v>Yes</v>
      </c>
      <c r="Q1645" t="str">
        <f t="shared" si="321"/>
        <v>No</v>
      </c>
      <c r="R1645" t="str">
        <f t="shared" si="322"/>
        <v>No</v>
      </c>
      <c r="S1645">
        <v>60</v>
      </c>
      <c r="T1645" t="s">
        <v>166</v>
      </c>
      <c r="V1645" t="str">
        <f t="shared" si="323"/>
        <v>Non Intersection</v>
      </c>
      <c r="W1645" t="s">
        <v>2328</v>
      </c>
      <c r="X1645">
        <v>42.378312999999999</v>
      </c>
      <c r="Y1645">
        <v>-71.155345999999994</v>
      </c>
      <c r="Z1645" t="s">
        <v>2329</v>
      </c>
    </row>
    <row r="1646" spans="1:26">
      <c r="A1646">
        <v>25404</v>
      </c>
      <c r="B1646" s="1">
        <v>40568.628460648149</v>
      </c>
      <c r="C1646" s="1">
        <f t="shared" si="312"/>
        <v>40544</v>
      </c>
      <c r="D1646" s="4">
        <f t="shared" si="313"/>
        <v>6.6666666666666666E-2</v>
      </c>
      <c r="E1646" s="3">
        <f t="shared" si="314"/>
        <v>2011</v>
      </c>
      <c r="F1646" s="3">
        <f t="shared" si="315"/>
        <v>1</v>
      </c>
      <c r="G1646" s="3">
        <f t="shared" si="316"/>
        <v>25</v>
      </c>
      <c r="H1646" s="3">
        <f t="shared" si="317"/>
        <v>15</v>
      </c>
      <c r="I1646" s="3">
        <f t="shared" si="318"/>
        <v>4</v>
      </c>
      <c r="J1646" s="3">
        <f t="shared" si="319"/>
        <v>3</v>
      </c>
      <c r="K1646" s="3" t="str">
        <f>IF(AND(D1646&gt;='Season Lookup'!$D$15,D1646&lt;'Season Lookup'!$D$16),"Spring",IF(AND(D1646&gt;='Season Lookup'!$D$16,D1646&lt;'Season Lookup'!$D$17),"Summer",IF(AND(D1646&gt;='Season Lookup'!$D$17,D1646&lt;'Season Lookup'!$D$18),"Fall",IF(OR(D1646&gt;='Season Lookup'!$D$18,D1646&lt;'Season Lookup'!$D$15),"Winter"))))</f>
        <v>Winter</v>
      </c>
      <c r="L1646" s="3" t="str">
        <f>VLOOKUP(F1646,'Season Lookup'!$A$1:$B$13,2,0)</f>
        <v>Winter</v>
      </c>
      <c r="M1646" t="s">
        <v>73</v>
      </c>
      <c r="N1646" t="s">
        <v>13</v>
      </c>
      <c r="O1646" t="s">
        <v>23</v>
      </c>
      <c r="P1646" t="str">
        <f t="shared" si="320"/>
        <v>Yes</v>
      </c>
      <c r="Q1646" t="str">
        <f t="shared" si="321"/>
        <v>No</v>
      </c>
      <c r="R1646" t="str">
        <f t="shared" si="322"/>
        <v>No</v>
      </c>
      <c r="S1646">
        <v>59</v>
      </c>
      <c r="T1646" t="s">
        <v>166</v>
      </c>
      <c r="V1646" t="str">
        <f t="shared" si="323"/>
        <v>Non Intersection</v>
      </c>
      <c r="W1646" t="s">
        <v>2593</v>
      </c>
      <c r="X1646">
        <v>42.377803999999998</v>
      </c>
      <c r="Y1646">
        <v>-71.155558999999997</v>
      </c>
      <c r="Z1646" t="s">
        <v>2594</v>
      </c>
    </row>
    <row r="1647" spans="1:26">
      <c r="A1647">
        <v>25405</v>
      </c>
      <c r="B1647" s="1">
        <v>40568.60832175926</v>
      </c>
      <c r="C1647" s="1">
        <f t="shared" si="312"/>
        <v>40544</v>
      </c>
      <c r="D1647" s="4">
        <f t="shared" si="313"/>
        <v>6.6666666666666666E-2</v>
      </c>
      <c r="E1647" s="3">
        <f t="shared" si="314"/>
        <v>2011</v>
      </c>
      <c r="F1647" s="3">
        <f t="shared" si="315"/>
        <v>1</v>
      </c>
      <c r="G1647" s="3">
        <f t="shared" si="316"/>
        <v>25</v>
      </c>
      <c r="H1647" s="3">
        <f t="shared" si="317"/>
        <v>14</v>
      </c>
      <c r="I1647" s="3">
        <f t="shared" si="318"/>
        <v>35</v>
      </c>
      <c r="J1647" s="3">
        <f t="shared" si="319"/>
        <v>3</v>
      </c>
      <c r="K1647" s="3" t="str">
        <f>IF(AND(D1647&gt;='Season Lookup'!$D$15,D1647&lt;'Season Lookup'!$D$16),"Spring",IF(AND(D1647&gt;='Season Lookup'!$D$16,D1647&lt;'Season Lookup'!$D$17),"Summer",IF(AND(D1647&gt;='Season Lookup'!$D$17,D1647&lt;'Season Lookup'!$D$18),"Fall",IF(OR(D1647&gt;='Season Lookup'!$D$18,D1647&lt;'Season Lookup'!$D$15),"Winter"))))</f>
        <v>Winter</v>
      </c>
      <c r="L1647" s="3" t="str">
        <f>VLOOKUP(F1647,'Season Lookup'!$A$1:$B$13,2,0)</f>
        <v>Winter</v>
      </c>
      <c r="M1647" t="s">
        <v>73</v>
      </c>
      <c r="N1647" t="s">
        <v>13</v>
      </c>
      <c r="O1647" t="s">
        <v>13</v>
      </c>
      <c r="P1647" t="str">
        <f t="shared" si="320"/>
        <v>Yes</v>
      </c>
      <c r="Q1647" t="str">
        <f t="shared" si="321"/>
        <v>No</v>
      </c>
      <c r="R1647" t="str">
        <f t="shared" si="322"/>
        <v>No</v>
      </c>
      <c r="T1647" t="s">
        <v>142</v>
      </c>
      <c r="U1647" t="s">
        <v>1510</v>
      </c>
      <c r="V1647" t="str">
        <f t="shared" si="323"/>
        <v>Intersection</v>
      </c>
      <c r="W1647" t="s">
        <v>2595</v>
      </c>
      <c r="X1647">
        <v>42.381422999999998</v>
      </c>
      <c r="Y1647">
        <v>-71.135807999999997</v>
      </c>
      <c r="Z1647" t="s">
        <v>1588</v>
      </c>
    </row>
    <row r="1648" spans="1:26">
      <c r="A1648">
        <v>25406</v>
      </c>
      <c r="B1648" s="1">
        <v>40568.3125</v>
      </c>
      <c r="C1648" s="1">
        <f t="shared" si="312"/>
        <v>40544</v>
      </c>
      <c r="D1648" s="4">
        <f t="shared" si="313"/>
        <v>6.6666666666666666E-2</v>
      </c>
      <c r="E1648" s="3">
        <f t="shared" si="314"/>
        <v>2011</v>
      </c>
      <c r="F1648" s="3">
        <f t="shared" si="315"/>
        <v>1</v>
      </c>
      <c r="G1648" s="3">
        <f t="shared" si="316"/>
        <v>25</v>
      </c>
      <c r="H1648" s="3">
        <f t="shared" si="317"/>
        <v>7</v>
      </c>
      <c r="I1648" s="3">
        <f t="shared" si="318"/>
        <v>30</v>
      </c>
      <c r="J1648" s="3">
        <f t="shared" si="319"/>
        <v>3</v>
      </c>
      <c r="K1648" s="3" t="str">
        <f>IF(AND(D1648&gt;='Season Lookup'!$D$15,D1648&lt;'Season Lookup'!$D$16),"Spring",IF(AND(D1648&gt;='Season Lookup'!$D$16,D1648&lt;'Season Lookup'!$D$17),"Summer",IF(AND(D1648&gt;='Season Lookup'!$D$17,D1648&lt;'Season Lookup'!$D$18),"Fall",IF(OR(D1648&gt;='Season Lookup'!$D$18,D1648&lt;'Season Lookup'!$D$15),"Winter"))))</f>
        <v>Winter</v>
      </c>
      <c r="L1648" s="3" t="str">
        <f>VLOOKUP(F1648,'Season Lookup'!$A$1:$B$13,2,0)</f>
        <v>Winter</v>
      </c>
      <c r="M1648" t="s">
        <v>73</v>
      </c>
      <c r="N1648" t="s">
        <v>246</v>
      </c>
      <c r="O1648" t="s">
        <v>13</v>
      </c>
      <c r="P1648" t="str">
        <f t="shared" si="320"/>
        <v>Yes</v>
      </c>
      <c r="Q1648" t="str">
        <f t="shared" si="321"/>
        <v>No</v>
      </c>
      <c r="R1648" t="str">
        <f t="shared" si="322"/>
        <v>No</v>
      </c>
      <c r="S1648">
        <v>47</v>
      </c>
      <c r="T1648" t="s">
        <v>1114</v>
      </c>
      <c r="V1648" t="str">
        <f t="shared" si="323"/>
        <v>Non Intersection</v>
      </c>
      <c r="W1648" t="s">
        <v>2596</v>
      </c>
      <c r="X1648">
        <v>42.368729999999999</v>
      </c>
      <c r="Y1648">
        <v>-71.096526999999995</v>
      </c>
      <c r="Z1648" t="s">
        <v>2597</v>
      </c>
    </row>
    <row r="1649" spans="1:26">
      <c r="A1649">
        <v>25755</v>
      </c>
      <c r="B1649" s="1">
        <v>40568.368043981478</v>
      </c>
      <c r="C1649" s="1">
        <f t="shared" ref="C1649:C1708" si="324">EOMONTH(B1649,MONTH(B1649)*-1)+1</f>
        <v>40544</v>
      </c>
      <c r="D1649" s="4">
        <f t="shared" ref="D1649:D1708" si="325">YEARFRAC(C1649,B1649)</f>
        <v>6.6666666666666666E-2</v>
      </c>
      <c r="E1649" s="3">
        <f t="shared" ref="E1649:E1708" si="326">YEAR(B1649)</f>
        <v>2011</v>
      </c>
      <c r="F1649" s="3">
        <f t="shared" ref="F1649:F1708" si="327">MONTH(B1649)</f>
        <v>1</v>
      </c>
      <c r="G1649" s="3">
        <f t="shared" ref="G1649:G1708" si="328">DAY(B1649)</f>
        <v>25</v>
      </c>
      <c r="H1649" s="3">
        <f t="shared" ref="H1649:H1708" si="329">HOUR(B1649)</f>
        <v>8</v>
      </c>
      <c r="I1649" s="3">
        <f t="shared" ref="I1649:I1708" si="330">MINUTE(B1649)</f>
        <v>49</v>
      </c>
      <c r="J1649" s="3">
        <f t="shared" ref="J1649:J1708" si="331">WEEKDAY(B1649,1)</f>
        <v>3</v>
      </c>
      <c r="K1649" s="3" t="str">
        <f>IF(AND(D1649&gt;='Season Lookup'!$D$15,D1649&lt;'Season Lookup'!$D$16),"Spring",IF(AND(D1649&gt;='Season Lookup'!$D$16,D1649&lt;'Season Lookup'!$D$17),"Summer",IF(AND(D1649&gt;='Season Lookup'!$D$17,D1649&lt;'Season Lookup'!$D$18),"Fall",IF(OR(D1649&gt;='Season Lookup'!$D$18,D1649&lt;'Season Lookup'!$D$15),"Winter"))))</f>
        <v>Winter</v>
      </c>
      <c r="L1649" s="3" t="str">
        <f>VLOOKUP(F1649,'Season Lookup'!$A$1:$B$13,2,0)</f>
        <v>Winter</v>
      </c>
      <c r="M1649" t="s">
        <v>73</v>
      </c>
      <c r="N1649" t="s">
        <v>246</v>
      </c>
      <c r="O1649" t="s">
        <v>13</v>
      </c>
      <c r="P1649" t="str">
        <f t="shared" ref="P1649:P1708" si="332">IF(OR(N1649="Auto",O1649="Auto"),"Yes",IF(OR(N1649="Taxi",O1649="Taxi"),"Yes",IF(OR(N1649="Truck",O1649="Truck"),"Yes",IF(OR(N1649="Van",O1649="Van"),"Yes","No"))))</f>
        <v>Yes</v>
      </c>
      <c r="Q1649" t="str">
        <f t="shared" ref="Q1649:Q1708" si="333">IF(OR(N1649="Bicycle",O1649="Bicycle"),"Yes","No")</f>
        <v>No</v>
      </c>
      <c r="R1649" t="str">
        <f t="shared" ref="R1649:R1708" si="334">IF(OR(N1649="Pedestrian",O1649="Pedestrian"),"Yes","No")</f>
        <v>No</v>
      </c>
      <c r="S1649">
        <v>151</v>
      </c>
      <c r="T1649" t="s">
        <v>42</v>
      </c>
      <c r="V1649" t="str">
        <f t="shared" ref="V1649:V1708" si="335">IF(ISBLANK(S1649),"Intersection","Non Intersection")</f>
        <v>Non Intersection</v>
      </c>
      <c r="W1649" t="s">
        <v>2598</v>
      </c>
      <c r="X1649">
        <v>42.365757000000002</v>
      </c>
      <c r="Y1649">
        <v>-71.113712000000007</v>
      </c>
      <c r="Z1649" t="s">
        <v>2599</v>
      </c>
    </row>
    <row r="1650" spans="1:26">
      <c r="A1650">
        <v>25409</v>
      </c>
      <c r="B1650" s="1">
        <v>40569.345821759256</v>
      </c>
      <c r="C1650" s="1">
        <f t="shared" si="324"/>
        <v>40544</v>
      </c>
      <c r="D1650" s="4">
        <f t="shared" si="325"/>
        <v>6.9444444444444448E-2</v>
      </c>
      <c r="E1650" s="3">
        <f t="shared" si="326"/>
        <v>2011</v>
      </c>
      <c r="F1650" s="3">
        <f t="shared" si="327"/>
        <v>1</v>
      </c>
      <c r="G1650" s="3">
        <f t="shared" si="328"/>
        <v>26</v>
      </c>
      <c r="H1650" s="3">
        <f t="shared" si="329"/>
        <v>8</v>
      </c>
      <c r="I1650" s="3">
        <f t="shared" si="330"/>
        <v>17</v>
      </c>
      <c r="J1650" s="3">
        <f t="shared" si="331"/>
        <v>4</v>
      </c>
      <c r="K1650" s="3" t="str">
        <f>IF(AND(D1650&gt;='Season Lookup'!$D$15,D1650&lt;'Season Lookup'!$D$16),"Spring",IF(AND(D1650&gt;='Season Lookup'!$D$16,D1650&lt;'Season Lookup'!$D$17),"Summer",IF(AND(D1650&gt;='Season Lookup'!$D$17,D1650&lt;'Season Lookup'!$D$18),"Fall",IF(OR(D1650&gt;='Season Lookup'!$D$18,D1650&lt;'Season Lookup'!$D$15),"Winter"))))</f>
        <v>Winter</v>
      </c>
      <c r="L1650" s="3" t="str">
        <f>VLOOKUP(F1650,'Season Lookup'!$A$1:$B$13,2,0)</f>
        <v>Winter</v>
      </c>
      <c r="M1650" t="s">
        <v>82</v>
      </c>
      <c r="N1650" t="s">
        <v>329</v>
      </c>
      <c r="O1650" t="s">
        <v>13</v>
      </c>
      <c r="P1650" t="str">
        <f t="shared" si="332"/>
        <v>Yes</v>
      </c>
      <c r="Q1650" t="str">
        <f t="shared" si="333"/>
        <v>No</v>
      </c>
      <c r="R1650" t="str">
        <f t="shared" si="334"/>
        <v>No</v>
      </c>
      <c r="T1650" t="s">
        <v>14</v>
      </c>
      <c r="U1650" t="s">
        <v>252</v>
      </c>
      <c r="V1650" t="str">
        <f t="shared" si="335"/>
        <v>Intersection</v>
      </c>
      <c r="W1650" t="s">
        <v>2600</v>
      </c>
      <c r="X1650">
        <v>42.391373000000002</v>
      </c>
      <c r="Y1650">
        <v>-71.123272</v>
      </c>
      <c r="Z1650" t="s">
        <v>2601</v>
      </c>
    </row>
    <row r="1651" spans="1:26">
      <c r="A1651">
        <v>25410</v>
      </c>
      <c r="B1651" s="1">
        <v>40569.350694444445</v>
      </c>
      <c r="C1651" s="1">
        <f t="shared" si="324"/>
        <v>40544</v>
      </c>
      <c r="D1651" s="4">
        <f t="shared" si="325"/>
        <v>6.9444444444444448E-2</v>
      </c>
      <c r="E1651" s="3">
        <f t="shared" si="326"/>
        <v>2011</v>
      </c>
      <c r="F1651" s="3">
        <f t="shared" si="327"/>
        <v>1</v>
      </c>
      <c r="G1651" s="3">
        <f t="shared" si="328"/>
        <v>26</v>
      </c>
      <c r="H1651" s="3">
        <f t="shared" si="329"/>
        <v>8</v>
      </c>
      <c r="I1651" s="3">
        <f t="shared" si="330"/>
        <v>25</v>
      </c>
      <c r="J1651" s="3">
        <f t="shared" si="331"/>
        <v>4</v>
      </c>
      <c r="K1651" s="3" t="str">
        <f>IF(AND(D1651&gt;='Season Lookup'!$D$15,D1651&lt;'Season Lookup'!$D$16),"Spring",IF(AND(D1651&gt;='Season Lookup'!$D$16,D1651&lt;'Season Lookup'!$D$17),"Summer",IF(AND(D1651&gt;='Season Lookup'!$D$17,D1651&lt;'Season Lookup'!$D$18),"Fall",IF(OR(D1651&gt;='Season Lookup'!$D$18,D1651&lt;'Season Lookup'!$D$15),"Winter"))))</f>
        <v>Winter</v>
      </c>
      <c r="L1651" s="3" t="str">
        <f>VLOOKUP(F1651,'Season Lookup'!$A$1:$B$13,2,0)</f>
        <v>Winter</v>
      </c>
      <c r="M1651" t="s">
        <v>82</v>
      </c>
      <c r="N1651" t="s">
        <v>13</v>
      </c>
      <c r="O1651" t="s">
        <v>23</v>
      </c>
      <c r="P1651" t="str">
        <f t="shared" si="332"/>
        <v>Yes</v>
      </c>
      <c r="Q1651" t="str">
        <f t="shared" si="333"/>
        <v>No</v>
      </c>
      <c r="R1651" t="str">
        <f t="shared" si="334"/>
        <v>No</v>
      </c>
      <c r="S1651">
        <v>208</v>
      </c>
      <c r="T1651" t="s">
        <v>19</v>
      </c>
      <c r="U1651" t="s">
        <v>379</v>
      </c>
      <c r="V1651" t="str">
        <f t="shared" si="335"/>
        <v>Non Intersection</v>
      </c>
      <c r="W1651" t="s">
        <v>2602</v>
      </c>
      <c r="X1651">
        <v>42.370787999999997</v>
      </c>
      <c r="Y1651">
        <v>-71.079240999999996</v>
      </c>
      <c r="Z1651" t="s">
        <v>2603</v>
      </c>
    </row>
    <row r="1652" spans="1:26">
      <c r="A1652">
        <v>25411</v>
      </c>
      <c r="B1652" s="1">
        <v>40569.385405092595</v>
      </c>
      <c r="C1652" s="1">
        <f t="shared" si="324"/>
        <v>40544</v>
      </c>
      <c r="D1652" s="4">
        <f t="shared" si="325"/>
        <v>6.9444444444444448E-2</v>
      </c>
      <c r="E1652" s="3">
        <f t="shared" si="326"/>
        <v>2011</v>
      </c>
      <c r="F1652" s="3">
        <f t="shared" si="327"/>
        <v>1</v>
      </c>
      <c r="G1652" s="3">
        <f t="shared" si="328"/>
        <v>26</v>
      </c>
      <c r="H1652" s="3">
        <f t="shared" si="329"/>
        <v>9</v>
      </c>
      <c r="I1652" s="3">
        <f t="shared" si="330"/>
        <v>14</v>
      </c>
      <c r="J1652" s="3">
        <f t="shared" si="331"/>
        <v>4</v>
      </c>
      <c r="K1652" s="3" t="str">
        <f>IF(AND(D1652&gt;='Season Lookup'!$D$15,D1652&lt;'Season Lookup'!$D$16),"Spring",IF(AND(D1652&gt;='Season Lookup'!$D$16,D1652&lt;'Season Lookup'!$D$17),"Summer",IF(AND(D1652&gt;='Season Lookup'!$D$17,D1652&lt;'Season Lookup'!$D$18),"Fall",IF(OR(D1652&gt;='Season Lookup'!$D$18,D1652&lt;'Season Lookup'!$D$15),"Winter"))))</f>
        <v>Winter</v>
      </c>
      <c r="L1652" s="3" t="str">
        <f>VLOOKUP(F1652,'Season Lookup'!$A$1:$B$13,2,0)</f>
        <v>Winter</v>
      </c>
      <c r="M1652" t="s">
        <v>82</v>
      </c>
      <c r="N1652" t="s">
        <v>13</v>
      </c>
      <c r="O1652" t="s">
        <v>23</v>
      </c>
      <c r="P1652" t="str">
        <f t="shared" si="332"/>
        <v>Yes</v>
      </c>
      <c r="Q1652" t="str">
        <f t="shared" si="333"/>
        <v>No</v>
      </c>
      <c r="R1652" t="str">
        <f t="shared" si="334"/>
        <v>No</v>
      </c>
      <c r="T1652" t="s">
        <v>37</v>
      </c>
      <c r="U1652" t="s">
        <v>1612</v>
      </c>
      <c r="V1652" t="str">
        <f t="shared" si="335"/>
        <v>Intersection</v>
      </c>
      <c r="W1652" t="s">
        <v>1613</v>
      </c>
      <c r="X1652">
        <v>42.363542000000002</v>
      </c>
      <c r="Y1652">
        <v>-71.106209000000007</v>
      </c>
      <c r="Z1652" t="s">
        <v>1614</v>
      </c>
    </row>
    <row r="1653" spans="1:26">
      <c r="A1653">
        <v>25412</v>
      </c>
      <c r="B1653" s="1">
        <v>40569.451388888891</v>
      </c>
      <c r="C1653" s="1">
        <f t="shared" si="324"/>
        <v>40544</v>
      </c>
      <c r="D1653" s="4">
        <f t="shared" si="325"/>
        <v>6.9444444444444448E-2</v>
      </c>
      <c r="E1653" s="3">
        <f t="shared" si="326"/>
        <v>2011</v>
      </c>
      <c r="F1653" s="3">
        <f t="shared" si="327"/>
        <v>1</v>
      </c>
      <c r="G1653" s="3">
        <f t="shared" si="328"/>
        <v>26</v>
      </c>
      <c r="H1653" s="3">
        <f t="shared" si="329"/>
        <v>10</v>
      </c>
      <c r="I1653" s="3">
        <f t="shared" si="330"/>
        <v>50</v>
      </c>
      <c r="J1653" s="3">
        <f t="shared" si="331"/>
        <v>4</v>
      </c>
      <c r="K1653" s="3" t="str">
        <f>IF(AND(D1653&gt;='Season Lookup'!$D$15,D1653&lt;'Season Lookup'!$D$16),"Spring",IF(AND(D1653&gt;='Season Lookup'!$D$16,D1653&lt;'Season Lookup'!$D$17),"Summer",IF(AND(D1653&gt;='Season Lookup'!$D$17,D1653&lt;'Season Lookup'!$D$18),"Fall",IF(OR(D1653&gt;='Season Lookup'!$D$18,D1653&lt;'Season Lookup'!$D$15),"Winter"))))</f>
        <v>Winter</v>
      </c>
      <c r="L1653" s="3" t="str">
        <f>VLOOKUP(F1653,'Season Lookup'!$A$1:$B$13,2,0)</f>
        <v>Winter</v>
      </c>
      <c r="M1653" t="s">
        <v>82</v>
      </c>
      <c r="N1653" t="s">
        <v>13</v>
      </c>
      <c r="O1653" t="s">
        <v>13</v>
      </c>
      <c r="P1653" t="str">
        <f t="shared" si="332"/>
        <v>Yes</v>
      </c>
      <c r="Q1653" t="str">
        <f t="shared" si="333"/>
        <v>No</v>
      </c>
      <c r="R1653" t="str">
        <f t="shared" si="334"/>
        <v>No</v>
      </c>
      <c r="S1653">
        <v>1972</v>
      </c>
      <c r="T1653" t="s">
        <v>14</v>
      </c>
      <c r="V1653" t="str">
        <f t="shared" si="335"/>
        <v>Non Intersection</v>
      </c>
      <c r="W1653" t="s">
        <v>2604</v>
      </c>
      <c r="X1653">
        <v>42.390103000000003</v>
      </c>
      <c r="Y1653">
        <v>-71.121055999999996</v>
      </c>
      <c r="Z1653" t="s">
        <v>2605</v>
      </c>
    </row>
    <row r="1654" spans="1:26">
      <c r="A1654">
        <v>25413</v>
      </c>
      <c r="B1654" s="1">
        <v>40569.833333333336</v>
      </c>
      <c r="C1654" s="1">
        <f t="shared" si="324"/>
        <v>40544</v>
      </c>
      <c r="D1654" s="4">
        <f t="shared" si="325"/>
        <v>6.9444444444444448E-2</v>
      </c>
      <c r="E1654" s="3">
        <f t="shared" si="326"/>
        <v>2011</v>
      </c>
      <c r="F1654" s="3">
        <f t="shared" si="327"/>
        <v>1</v>
      </c>
      <c r="G1654" s="3">
        <f t="shared" si="328"/>
        <v>26</v>
      </c>
      <c r="H1654" s="3">
        <f t="shared" si="329"/>
        <v>20</v>
      </c>
      <c r="I1654" s="3">
        <f t="shared" si="330"/>
        <v>0</v>
      </c>
      <c r="J1654" s="3">
        <f t="shared" si="331"/>
        <v>4</v>
      </c>
      <c r="K1654" s="3" t="str">
        <f>IF(AND(D1654&gt;='Season Lookup'!$D$15,D1654&lt;'Season Lookup'!$D$16),"Spring",IF(AND(D1654&gt;='Season Lookup'!$D$16,D1654&lt;'Season Lookup'!$D$17),"Summer",IF(AND(D1654&gt;='Season Lookup'!$D$17,D1654&lt;'Season Lookup'!$D$18),"Fall",IF(OR(D1654&gt;='Season Lookup'!$D$18,D1654&lt;'Season Lookup'!$D$15),"Winter"))))</f>
        <v>Winter</v>
      </c>
      <c r="L1654" s="3" t="str">
        <f>VLOOKUP(F1654,'Season Lookup'!$A$1:$B$13,2,0)</f>
        <v>Winter</v>
      </c>
      <c r="M1654" t="s">
        <v>82</v>
      </c>
      <c r="N1654" t="s">
        <v>13</v>
      </c>
      <c r="O1654" t="s">
        <v>13</v>
      </c>
      <c r="P1654" t="str">
        <f t="shared" si="332"/>
        <v>Yes</v>
      </c>
      <c r="Q1654" t="str">
        <f t="shared" si="333"/>
        <v>No</v>
      </c>
      <c r="R1654" t="str">
        <f t="shared" si="334"/>
        <v>No</v>
      </c>
      <c r="S1654">
        <v>7</v>
      </c>
      <c r="T1654" t="s">
        <v>2606</v>
      </c>
      <c r="V1654" t="str">
        <f t="shared" si="335"/>
        <v>Non Intersection</v>
      </c>
      <c r="W1654" t="s">
        <v>2607</v>
      </c>
      <c r="X1654">
        <v>42.396957999999998</v>
      </c>
      <c r="Y1654">
        <v>-71.129957000000005</v>
      </c>
      <c r="Z1654" t="s">
        <v>2608</v>
      </c>
    </row>
    <row r="1655" spans="1:26">
      <c r="A1655">
        <v>25414</v>
      </c>
      <c r="B1655" s="1">
        <v>40569.854155092595</v>
      </c>
      <c r="C1655" s="1">
        <f t="shared" si="324"/>
        <v>40544</v>
      </c>
      <c r="D1655" s="4">
        <f t="shared" si="325"/>
        <v>6.9444444444444448E-2</v>
      </c>
      <c r="E1655" s="3">
        <f t="shared" si="326"/>
        <v>2011</v>
      </c>
      <c r="F1655" s="3">
        <f t="shared" si="327"/>
        <v>1</v>
      </c>
      <c r="G1655" s="3">
        <f t="shared" si="328"/>
        <v>26</v>
      </c>
      <c r="H1655" s="3">
        <f t="shared" si="329"/>
        <v>20</v>
      </c>
      <c r="I1655" s="3">
        <f t="shared" si="330"/>
        <v>29</v>
      </c>
      <c r="J1655" s="3">
        <f t="shared" si="331"/>
        <v>4</v>
      </c>
      <c r="K1655" s="3" t="str">
        <f>IF(AND(D1655&gt;='Season Lookup'!$D$15,D1655&lt;'Season Lookup'!$D$16),"Spring",IF(AND(D1655&gt;='Season Lookup'!$D$16,D1655&lt;'Season Lookup'!$D$17),"Summer",IF(AND(D1655&gt;='Season Lookup'!$D$17,D1655&lt;'Season Lookup'!$D$18),"Fall",IF(OR(D1655&gt;='Season Lookup'!$D$18,D1655&lt;'Season Lookup'!$D$15),"Winter"))))</f>
        <v>Winter</v>
      </c>
      <c r="L1655" s="3" t="str">
        <f>VLOOKUP(F1655,'Season Lookup'!$A$1:$B$13,2,0)</f>
        <v>Winter</v>
      </c>
      <c r="M1655" t="s">
        <v>82</v>
      </c>
      <c r="N1655" t="s">
        <v>13</v>
      </c>
      <c r="O1655" t="s">
        <v>13</v>
      </c>
      <c r="P1655" t="str">
        <f t="shared" si="332"/>
        <v>Yes</v>
      </c>
      <c r="Q1655" t="str">
        <f t="shared" si="333"/>
        <v>No</v>
      </c>
      <c r="R1655" t="str">
        <f t="shared" si="334"/>
        <v>No</v>
      </c>
      <c r="T1655" t="s">
        <v>101</v>
      </c>
      <c r="V1655" t="str">
        <f t="shared" si="335"/>
        <v>Intersection</v>
      </c>
      <c r="W1655" t="s">
        <v>2312</v>
      </c>
      <c r="X1655">
        <v>0</v>
      </c>
      <c r="Y1655">
        <v>0</v>
      </c>
      <c r="Z1655" t="s">
        <v>81</v>
      </c>
    </row>
    <row r="1656" spans="1:26">
      <c r="A1656">
        <v>25528</v>
      </c>
      <c r="B1656" s="1">
        <v>40569.326388888891</v>
      </c>
      <c r="C1656" s="1">
        <f t="shared" si="324"/>
        <v>40544</v>
      </c>
      <c r="D1656" s="4">
        <f t="shared" si="325"/>
        <v>6.9444444444444448E-2</v>
      </c>
      <c r="E1656" s="3">
        <f t="shared" si="326"/>
        <v>2011</v>
      </c>
      <c r="F1656" s="3">
        <f t="shared" si="327"/>
        <v>1</v>
      </c>
      <c r="G1656" s="3">
        <f t="shared" si="328"/>
        <v>26</v>
      </c>
      <c r="H1656" s="3">
        <f t="shared" si="329"/>
        <v>7</v>
      </c>
      <c r="I1656" s="3">
        <f t="shared" si="330"/>
        <v>50</v>
      </c>
      <c r="J1656" s="3">
        <f t="shared" si="331"/>
        <v>4</v>
      </c>
      <c r="K1656" s="3" t="str">
        <f>IF(AND(D1656&gt;='Season Lookup'!$D$15,D1656&lt;'Season Lookup'!$D$16),"Spring",IF(AND(D1656&gt;='Season Lookup'!$D$16,D1656&lt;'Season Lookup'!$D$17),"Summer",IF(AND(D1656&gt;='Season Lookup'!$D$17,D1656&lt;'Season Lookup'!$D$18),"Fall",IF(OR(D1656&gt;='Season Lookup'!$D$18,D1656&lt;'Season Lookup'!$D$15),"Winter"))))</f>
        <v>Winter</v>
      </c>
      <c r="L1656" s="3" t="str">
        <f>VLOOKUP(F1656,'Season Lookup'!$A$1:$B$13,2,0)</f>
        <v>Winter</v>
      </c>
      <c r="M1656" t="s">
        <v>73</v>
      </c>
      <c r="N1656" t="s">
        <v>13</v>
      </c>
      <c r="O1656" t="s">
        <v>23</v>
      </c>
      <c r="P1656" t="str">
        <f t="shared" si="332"/>
        <v>Yes</v>
      </c>
      <c r="Q1656" t="str">
        <f t="shared" si="333"/>
        <v>No</v>
      </c>
      <c r="R1656" t="str">
        <f t="shared" si="334"/>
        <v>No</v>
      </c>
      <c r="T1656" t="s">
        <v>186</v>
      </c>
      <c r="U1656" t="s">
        <v>2609</v>
      </c>
      <c r="V1656" t="str">
        <f t="shared" si="335"/>
        <v>Intersection</v>
      </c>
      <c r="W1656" t="s">
        <v>2610</v>
      </c>
      <c r="X1656">
        <v>42.380277</v>
      </c>
      <c r="Y1656">
        <v>-71.127289000000005</v>
      </c>
      <c r="Z1656" t="s">
        <v>2611</v>
      </c>
    </row>
    <row r="1657" spans="1:26">
      <c r="A1657">
        <v>25415</v>
      </c>
      <c r="B1657" s="1">
        <v>40570.410405092596</v>
      </c>
      <c r="C1657" s="1">
        <f t="shared" si="324"/>
        <v>40544</v>
      </c>
      <c r="D1657" s="4">
        <f t="shared" si="325"/>
        <v>7.2222222222222215E-2</v>
      </c>
      <c r="E1657" s="3">
        <f t="shared" si="326"/>
        <v>2011</v>
      </c>
      <c r="F1657" s="3">
        <f t="shared" si="327"/>
        <v>1</v>
      </c>
      <c r="G1657" s="3">
        <f t="shared" si="328"/>
        <v>27</v>
      </c>
      <c r="H1657" s="3">
        <f t="shared" si="329"/>
        <v>9</v>
      </c>
      <c r="I1657" s="3">
        <f t="shared" si="330"/>
        <v>50</v>
      </c>
      <c r="J1657" s="3">
        <f t="shared" si="331"/>
        <v>5</v>
      </c>
      <c r="K1657" s="3" t="str">
        <f>IF(AND(D1657&gt;='Season Lookup'!$D$15,D1657&lt;'Season Lookup'!$D$16),"Spring",IF(AND(D1657&gt;='Season Lookup'!$D$16,D1657&lt;'Season Lookup'!$D$17),"Summer",IF(AND(D1657&gt;='Season Lookup'!$D$17,D1657&lt;'Season Lookup'!$D$18),"Fall",IF(OR(D1657&gt;='Season Lookup'!$D$18,D1657&lt;'Season Lookup'!$D$15),"Winter"))))</f>
        <v>Winter</v>
      </c>
      <c r="L1657" s="3" t="str">
        <f>VLOOKUP(F1657,'Season Lookup'!$A$1:$B$13,2,0)</f>
        <v>Winter</v>
      </c>
      <c r="M1657" t="s">
        <v>78</v>
      </c>
      <c r="N1657" t="s">
        <v>35</v>
      </c>
      <c r="O1657" t="s">
        <v>23</v>
      </c>
      <c r="P1657" t="str">
        <f t="shared" si="332"/>
        <v>Yes</v>
      </c>
      <c r="Q1657" t="str">
        <f t="shared" si="333"/>
        <v>No</v>
      </c>
      <c r="R1657" t="str">
        <f t="shared" si="334"/>
        <v>No</v>
      </c>
      <c r="S1657">
        <v>87</v>
      </c>
      <c r="T1657" t="s">
        <v>533</v>
      </c>
      <c r="U1657" t="s">
        <v>216</v>
      </c>
      <c r="V1657" t="str">
        <f t="shared" si="335"/>
        <v>Non Intersection</v>
      </c>
      <c r="W1657" t="s">
        <v>2612</v>
      </c>
      <c r="X1657">
        <v>42.364857999999998</v>
      </c>
      <c r="Y1657">
        <v>-71.097269999999995</v>
      </c>
      <c r="Z1657" t="s">
        <v>2613</v>
      </c>
    </row>
    <row r="1658" spans="1:26">
      <c r="A1658">
        <v>25416</v>
      </c>
      <c r="B1658" s="1">
        <v>40570.1875</v>
      </c>
      <c r="C1658" s="1">
        <f t="shared" si="324"/>
        <v>40544</v>
      </c>
      <c r="D1658" s="4">
        <f t="shared" si="325"/>
        <v>7.2222222222222215E-2</v>
      </c>
      <c r="E1658" s="3">
        <f t="shared" si="326"/>
        <v>2011</v>
      </c>
      <c r="F1658" s="3">
        <f t="shared" si="327"/>
        <v>1</v>
      </c>
      <c r="G1658" s="3">
        <f t="shared" si="328"/>
        <v>27</v>
      </c>
      <c r="H1658" s="3">
        <f t="shared" si="329"/>
        <v>4</v>
      </c>
      <c r="I1658" s="3">
        <f t="shared" si="330"/>
        <v>30</v>
      </c>
      <c r="J1658" s="3">
        <f t="shared" si="331"/>
        <v>5</v>
      </c>
      <c r="K1658" s="3" t="str">
        <f>IF(AND(D1658&gt;='Season Lookup'!$D$15,D1658&lt;'Season Lookup'!$D$16),"Spring",IF(AND(D1658&gt;='Season Lookup'!$D$16,D1658&lt;'Season Lookup'!$D$17),"Summer",IF(AND(D1658&gt;='Season Lookup'!$D$17,D1658&lt;'Season Lookup'!$D$18),"Fall",IF(OR(D1658&gt;='Season Lookup'!$D$18,D1658&lt;'Season Lookup'!$D$15),"Winter"))))</f>
        <v>Winter</v>
      </c>
      <c r="L1658" s="3" t="str">
        <f>VLOOKUP(F1658,'Season Lookup'!$A$1:$B$13,2,0)</f>
        <v>Winter</v>
      </c>
      <c r="M1658" t="s">
        <v>78</v>
      </c>
      <c r="N1658" t="s">
        <v>35</v>
      </c>
      <c r="O1658" t="s">
        <v>23</v>
      </c>
      <c r="P1658" t="str">
        <f t="shared" si="332"/>
        <v>Yes</v>
      </c>
      <c r="Q1658" t="str">
        <f t="shared" si="333"/>
        <v>No</v>
      </c>
      <c r="R1658" t="str">
        <f t="shared" si="334"/>
        <v>No</v>
      </c>
      <c r="S1658">
        <v>13</v>
      </c>
      <c r="T1658" t="s">
        <v>1823</v>
      </c>
      <c r="V1658" t="str">
        <f t="shared" si="335"/>
        <v>Non Intersection</v>
      </c>
      <c r="W1658" t="s">
        <v>2614</v>
      </c>
      <c r="X1658">
        <v>42.389384999999997</v>
      </c>
      <c r="Y1658">
        <v>-71.130527999999998</v>
      </c>
      <c r="Z1658" t="s">
        <v>2615</v>
      </c>
    </row>
    <row r="1659" spans="1:26">
      <c r="A1659">
        <v>25417</v>
      </c>
      <c r="B1659" s="1">
        <v>40570.371527777781</v>
      </c>
      <c r="C1659" s="1">
        <f t="shared" si="324"/>
        <v>40544</v>
      </c>
      <c r="D1659" s="4">
        <f t="shared" si="325"/>
        <v>7.2222222222222215E-2</v>
      </c>
      <c r="E1659" s="3">
        <f t="shared" si="326"/>
        <v>2011</v>
      </c>
      <c r="F1659" s="3">
        <f t="shared" si="327"/>
        <v>1</v>
      </c>
      <c r="G1659" s="3">
        <f t="shared" si="328"/>
        <v>27</v>
      </c>
      <c r="H1659" s="3">
        <f t="shared" si="329"/>
        <v>8</v>
      </c>
      <c r="I1659" s="3">
        <f t="shared" si="330"/>
        <v>55</v>
      </c>
      <c r="J1659" s="3">
        <f t="shared" si="331"/>
        <v>5</v>
      </c>
      <c r="K1659" s="3" t="str">
        <f>IF(AND(D1659&gt;='Season Lookup'!$D$15,D1659&lt;'Season Lookup'!$D$16),"Spring",IF(AND(D1659&gt;='Season Lookup'!$D$16,D1659&lt;'Season Lookup'!$D$17),"Summer",IF(AND(D1659&gt;='Season Lookup'!$D$17,D1659&lt;'Season Lookup'!$D$18),"Fall",IF(OR(D1659&gt;='Season Lookup'!$D$18,D1659&lt;'Season Lookup'!$D$15),"Winter"))))</f>
        <v>Winter</v>
      </c>
      <c r="L1659" s="3" t="str">
        <f>VLOOKUP(F1659,'Season Lookup'!$A$1:$B$13,2,0)</f>
        <v>Winter</v>
      </c>
      <c r="M1659" t="s">
        <v>78</v>
      </c>
      <c r="N1659" t="s">
        <v>35</v>
      </c>
      <c r="O1659" t="s">
        <v>23</v>
      </c>
      <c r="P1659" t="str">
        <f t="shared" si="332"/>
        <v>Yes</v>
      </c>
      <c r="Q1659" t="str">
        <f t="shared" si="333"/>
        <v>No</v>
      </c>
      <c r="R1659" t="str">
        <f t="shared" si="334"/>
        <v>No</v>
      </c>
      <c r="T1659" t="s">
        <v>685</v>
      </c>
      <c r="U1659" t="s">
        <v>484</v>
      </c>
      <c r="V1659" t="str">
        <f t="shared" si="335"/>
        <v>Intersection</v>
      </c>
      <c r="W1659" t="s">
        <v>2616</v>
      </c>
      <c r="X1659">
        <v>42.373435999999998</v>
      </c>
      <c r="Y1659">
        <v>-71.087947</v>
      </c>
      <c r="Z1659" t="s">
        <v>2617</v>
      </c>
    </row>
    <row r="1660" spans="1:26">
      <c r="A1660">
        <v>25418</v>
      </c>
      <c r="B1660" s="1">
        <v>40570.79859953704</v>
      </c>
      <c r="C1660" s="1">
        <f t="shared" si="324"/>
        <v>40544</v>
      </c>
      <c r="D1660" s="4">
        <f t="shared" si="325"/>
        <v>7.2222222222222215E-2</v>
      </c>
      <c r="E1660" s="3">
        <f t="shared" si="326"/>
        <v>2011</v>
      </c>
      <c r="F1660" s="3">
        <f t="shared" si="327"/>
        <v>1</v>
      </c>
      <c r="G1660" s="3">
        <f t="shared" si="328"/>
        <v>27</v>
      </c>
      <c r="H1660" s="3">
        <f t="shared" si="329"/>
        <v>19</v>
      </c>
      <c r="I1660" s="3">
        <f t="shared" si="330"/>
        <v>9</v>
      </c>
      <c r="J1660" s="3">
        <f t="shared" si="331"/>
        <v>5</v>
      </c>
      <c r="K1660" s="3" t="str">
        <f>IF(AND(D1660&gt;='Season Lookup'!$D$15,D1660&lt;'Season Lookup'!$D$16),"Spring",IF(AND(D1660&gt;='Season Lookup'!$D$16,D1660&lt;'Season Lookup'!$D$17),"Summer",IF(AND(D1660&gt;='Season Lookup'!$D$17,D1660&lt;'Season Lookup'!$D$18),"Fall",IF(OR(D1660&gt;='Season Lookup'!$D$18,D1660&lt;'Season Lookup'!$D$15),"Winter"))))</f>
        <v>Winter</v>
      </c>
      <c r="L1660" s="3" t="str">
        <f>VLOOKUP(F1660,'Season Lookup'!$A$1:$B$13,2,0)</f>
        <v>Winter</v>
      </c>
      <c r="M1660" t="s">
        <v>78</v>
      </c>
      <c r="N1660" t="s">
        <v>13</v>
      </c>
      <c r="O1660" t="s">
        <v>152</v>
      </c>
      <c r="P1660" t="str">
        <f t="shared" si="332"/>
        <v>Yes</v>
      </c>
      <c r="Q1660" t="str">
        <f t="shared" si="333"/>
        <v>No</v>
      </c>
      <c r="R1660" t="str">
        <f t="shared" si="334"/>
        <v>Yes</v>
      </c>
      <c r="T1660" t="s">
        <v>14</v>
      </c>
      <c r="U1660" t="s">
        <v>119</v>
      </c>
      <c r="V1660" t="str">
        <f t="shared" si="335"/>
        <v>Intersection</v>
      </c>
      <c r="W1660" t="s">
        <v>247</v>
      </c>
      <c r="X1660">
        <v>42.360827999999998</v>
      </c>
      <c r="Y1660">
        <v>-71.096012000000002</v>
      </c>
      <c r="Z1660" t="s">
        <v>248</v>
      </c>
    </row>
    <row r="1661" spans="1:26">
      <c r="A1661">
        <v>25420</v>
      </c>
      <c r="B1661" s="1">
        <v>40570.5</v>
      </c>
      <c r="C1661" s="1">
        <f t="shared" si="324"/>
        <v>40544</v>
      </c>
      <c r="D1661" s="4">
        <f t="shared" si="325"/>
        <v>7.2222222222222215E-2</v>
      </c>
      <c r="E1661" s="3">
        <f t="shared" si="326"/>
        <v>2011</v>
      </c>
      <c r="F1661" s="3">
        <f t="shared" si="327"/>
        <v>1</v>
      </c>
      <c r="G1661" s="3">
        <f t="shared" si="328"/>
        <v>27</v>
      </c>
      <c r="H1661" s="3">
        <f t="shared" si="329"/>
        <v>12</v>
      </c>
      <c r="I1661" s="3">
        <f t="shared" si="330"/>
        <v>0</v>
      </c>
      <c r="J1661" s="3">
        <f t="shared" si="331"/>
        <v>5</v>
      </c>
      <c r="K1661" s="3" t="str">
        <f>IF(AND(D1661&gt;='Season Lookup'!$D$15,D1661&lt;'Season Lookup'!$D$16),"Spring",IF(AND(D1661&gt;='Season Lookup'!$D$16,D1661&lt;'Season Lookup'!$D$17),"Summer",IF(AND(D1661&gt;='Season Lookup'!$D$17,D1661&lt;'Season Lookup'!$D$18),"Fall",IF(OR(D1661&gt;='Season Lookup'!$D$18,D1661&lt;'Season Lookup'!$D$15),"Winter"))))</f>
        <v>Winter</v>
      </c>
      <c r="L1661" s="3" t="str">
        <f>VLOOKUP(F1661,'Season Lookup'!$A$1:$B$13,2,0)</f>
        <v>Winter</v>
      </c>
      <c r="M1661" t="s">
        <v>73</v>
      </c>
      <c r="N1661" t="s">
        <v>13</v>
      </c>
      <c r="O1661" t="s">
        <v>23</v>
      </c>
      <c r="P1661" t="str">
        <f t="shared" si="332"/>
        <v>Yes</v>
      </c>
      <c r="Q1661" t="str">
        <f t="shared" si="333"/>
        <v>No</v>
      </c>
      <c r="R1661" t="str">
        <f t="shared" si="334"/>
        <v>No</v>
      </c>
      <c r="T1661" t="s">
        <v>277</v>
      </c>
      <c r="U1661" t="s">
        <v>2038</v>
      </c>
      <c r="V1661" t="str">
        <f t="shared" si="335"/>
        <v>Intersection</v>
      </c>
      <c r="W1661" t="s">
        <v>2618</v>
      </c>
      <c r="X1661">
        <v>42.377757000000003</v>
      </c>
      <c r="Y1661">
        <v>-71.153998999999999</v>
      </c>
      <c r="Z1661" t="s">
        <v>2619</v>
      </c>
    </row>
    <row r="1662" spans="1:26">
      <c r="A1662">
        <v>25422</v>
      </c>
      <c r="B1662" s="1">
        <v>40571.3125</v>
      </c>
      <c r="C1662" s="1">
        <f t="shared" si="324"/>
        <v>40544</v>
      </c>
      <c r="D1662" s="4">
        <f t="shared" si="325"/>
        <v>7.4999999999999997E-2</v>
      </c>
      <c r="E1662" s="3">
        <f t="shared" si="326"/>
        <v>2011</v>
      </c>
      <c r="F1662" s="3">
        <f t="shared" si="327"/>
        <v>1</v>
      </c>
      <c r="G1662" s="3">
        <f t="shared" si="328"/>
        <v>28</v>
      </c>
      <c r="H1662" s="3">
        <f t="shared" si="329"/>
        <v>7</v>
      </c>
      <c r="I1662" s="3">
        <f t="shared" si="330"/>
        <v>30</v>
      </c>
      <c r="J1662" s="3">
        <f t="shared" si="331"/>
        <v>6</v>
      </c>
      <c r="K1662" s="3" t="str">
        <f>IF(AND(D1662&gt;='Season Lookup'!$D$15,D1662&lt;'Season Lookup'!$D$16),"Spring",IF(AND(D1662&gt;='Season Lookup'!$D$16,D1662&lt;'Season Lookup'!$D$17),"Summer",IF(AND(D1662&gt;='Season Lookup'!$D$17,D1662&lt;'Season Lookup'!$D$18),"Fall",IF(OR(D1662&gt;='Season Lookup'!$D$18,D1662&lt;'Season Lookup'!$D$15),"Winter"))))</f>
        <v>Winter</v>
      </c>
      <c r="L1662" s="3" t="str">
        <f>VLOOKUP(F1662,'Season Lookup'!$A$1:$B$13,2,0)</f>
        <v>Winter</v>
      </c>
      <c r="M1662" t="s">
        <v>12</v>
      </c>
      <c r="N1662" t="s">
        <v>13</v>
      </c>
      <c r="O1662" t="s">
        <v>23</v>
      </c>
      <c r="P1662" t="str">
        <f t="shared" si="332"/>
        <v>Yes</v>
      </c>
      <c r="Q1662" t="str">
        <f t="shared" si="333"/>
        <v>No</v>
      </c>
      <c r="R1662" t="str">
        <f t="shared" si="334"/>
        <v>No</v>
      </c>
      <c r="T1662" t="s">
        <v>2620</v>
      </c>
      <c r="U1662" t="s">
        <v>19</v>
      </c>
      <c r="V1662" t="str">
        <f t="shared" si="335"/>
        <v>Intersection</v>
      </c>
      <c r="W1662" t="s">
        <v>2621</v>
      </c>
      <c r="X1662">
        <v>42.374383999999999</v>
      </c>
      <c r="Y1662">
        <v>-71.105908999999997</v>
      </c>
      <c r="Z1662" t="s">
        <v>2622</v>
      </c>
    </row>
    <row r="1663" spans="1:26">
      <c r="A1663">
        <v>25423</v>
      </c>
      <c r="B1663" s="1">
        <v>40571.354155092595</v>
      </c>
      <c r="C1663" s="1">
        <f t="shared" si="324"/>
        <v>40544</v>
      </c>
      <c r="D1663" s="4">
        <f t="shared" si="325"/>
        <v>7.4999999999999997E-2</v>
      </c>
      <c r="E1663" s="3">
        <f t="shared" si="326"/>
        <v>2011</v>
      </c>
      <c r="F1663" s="3">
        <f t="shared" si="327"/>
        <v>1</v>
      </c>
      <c r="G1663" s="3">
        <f t="shared" si="328"/>
        <v>28</v>
      </c>
      <c r="H1663" s="3">
        <f t="shared" si="329"/>
        <v>8</v>
      </c>
      <c r="I1663" s="3">
        <f t="shared" si="330"/>
        <v>29</v>
      </c>
      <c r="J1663" s="3">
        <f t="shared" si="331"/>
        <v>6</v>
      </c>
      <c r="K1663" s="3" t="str">
        <f>IF(AND(D1663&gt;='Season Lookup'!$D$15,D1663&lt;'Season Lookup'!$D$16),"Spring",IF(AND(D1663&gt;='Season Lookup'!$D$16,D1663&lt;'Season Lookup'!$D$17),"Summer",IF(AND(D1663&gt;='Season Lookup'!$D$17,D1663&lt;'Season Lookup'!$D$18),"Fall",IF(OR(D1663&gt;='Season Lookup'!$D$18,D1663&lt;'Season Lookup'!$D$15),"Winter"))))</f>
        <v>Winter</v>
      </c>
      <c r="L1663" s="3" t="str">
        <f>VLOOKUP(F1663,'Season Lookup'!$A$1:$B$13,2,0)</f>
        <v>Winter</v>
      </c>
      <c r="M1663" t="s">
        <v>12</v>
      </c>
      <c r="N1663" t="s">
        <v>13</v>
      </c>
      <c r="O1663" t="s">
        <v>23</v>
      </c>
      <c r="P1663" t="str">
        <f t="shared" si="332"/>
        <v>Yes</v>
      </c>
      <c r="Q1663" t="str">
        <f t="shared" si="333"/>
        <v>No</v>
      </c>
      <c r="R1663" t="str">
        <f t="shared" si="334"/>
        <v>No</v>
      </c>
      <c r="T1663" t="s">
        <v>2623</v>
      </c>
      <c r="U1663" t="s">
        <v>1525</v>
      </c>
      <c r="V1663" t="str">
        <f t="shared" si="335"/>
        <v>Intersection</v>
      </c>
      <c r="W1663" t="s">
        <v>2624</v>
      </c>
      <c r="X1663">
        <v>42.376187000000002</v>
      </c>
      <c r="Y1663">
        <v>-71.133403999999999</v>
      </c>
      <c r="Z1663" t="s">
        <v>2625</v>
      </c>
    </row>
    <row r="1664" spans="1:26">
      <c r="A1664">
        <v>25424</v>
      </c>
      <c r="B1664" s="1">
        <v>40571.557627314818</v>
      </c>
      <c r="C1664" s="1">
        <f t="shared" si="324"/>
        <v>40544</v>
      </c>
      <c r="D1664" s="4">
        <f t="shared" si="325"/>
        <v>7.4999999999999997E-2</v>
      </c>
      <c r="E1664" s="3">
        <f t="shared" si="326"/>
        <v>2011</v>
      </c>
      <c r="F1664" s="3">
        <f t="shared" si="327"/>
        <v>1</v>
      </c>
      <c r="G1664" s="3">
        <f t="shared" si="328"/>
        <v>28</v>
      </c>
      <c r="H1664" s="3">
        <f t="shared" si="329"/>
        <v>13</v>
      </c>
      <c r="I1664" s="3">
        <f t="shared" si="330"/>
        <v>22</v>
      </c>
      <c r="J1664" s="3">
        <f t="shared" si="331"/>
        <v>6</v>
      </c>
      <c r="K1664" s="3" t="str">
        <f>IF(AND(D1664&gt;='Season Lookup'!$D$15,D1664&lt;'Season Lookup'!$D$16),"Spring",IF(AND(D1664&gt;='Season Lookup'!$D$16,D1664&lt;'Season Lookup'!$D$17),"Summer",IF(AND(D1664&gt;='Season Lookup'!$D$17,D1664&lt;'Season Lookup'!$D$18),"Fall",IF(OR(D1664&gt;='Season Lookup'!$D$18,D1664&lt;'Season Lookup'!$D$15),"Winter"))))</f>
        <v>Winter</v>
      </c>
      <c r="L1664" s="3" t="str">
        <f>VLOOKUP(F1664,'Season Lookup'!$A$1:$B$13,2,0)</f>
        <v>Winter</v>
      </c>
      <c r="M1664" t="s">
        <v>12</v>
      </c>
      <c r="N1664" t="s">
        <v>13</v>
      </c>
      <c r="O1664" t="s">
        <v>13</v>
      </c>
      <c r="P1664" t="str">
        <f t="shared" si="332"/>
        <v>Yes</v>
      </c>
      <c r="Q1664" t="str">
        <f t="shared" si="333"/>
        <v>No</v>
      </c>
      <c r="R1664" t="str">
        <f t="shared" si="334"/>
        <v>No</v>
      </c>
      <c r="S1664">
        <v>3</v>
      </c>
      <c r="T1664" t="s">
        <v>224</v>
      </c>
      <c r="V1664" t="str">
        <f t="shared" si="335"/>
        <v>Non Intersection</v>
      </c>
      <c r="W1664" t="s">
        <v>2626</v>
      </c>
      <c r="X1664">
        <v>42.375725000000003</v>
      </c>
      <c r="Y1664">
        <v>-71.112739000000005</v>
      </c>
      <c r="Z1664" t="s">
        <v>2627</v>
      </c>
    </row>
    <row r="1665" spans="1:26">
      <c r="A1665">
        <v>25425</v>
      </c>
      <c r="B1665" s="1">
        <v>40571.670138888891</v>
      </c>
      <c r="C1665" s="1">
        <f t="shared" si="324"/>
        <v>40544</v>
      </c>
      <c r="D1665" s="4">
        <f t="shared" si="325"/>
        <v>7.4999999999999997E-2</v>
      </c>
      <c r="E1665" s="3">
        <f t="shared" si="326"/>
        <v>2011</v>
      </c>
      <c r="F1665" s="3">
        <f t="shared" si="327"/>
        <v>1</v>
      </c>
      <c r="G1665" s="3">
        <f t="shared" si="328"/>
        <v>28</v>
      </c>
      <c r="H1665" s="3">
        <f t="shared" si="329"/>
        <v>16</v>
      </c>
      <c r="I1665" s="3">
        <f t="shared" si="330"/>
        <v>5</v>
      </c>
      <c r="J1665" s="3">
        <f t="shared" si="331"/>
        <v>6</v>
      </c>
      <c r="K1665" s="3" t="str">
        <f>IF(AND(D1665&gt;='Season Lookup'!$D$15,D1665&lt;'Season Lookup'!$D$16),"Spring",IF(AND(D1665&gt;='Season Lookup'!$D$16,D1665&lt;'Season Lookup'!$D$17),"Summer",IF(AND(D1665&gt;='Season Lookup'!$D$17,D1665&lt;'Season Lookup'!$D$18),"Fall",IF(OR(D1665&gt;='Season Lookup'!$D$18,D1665&lt;'Season Lookup'!$D$15),"Winter"))))</f>
        <v>Winter</v>
      </c>
      <c r="L1665" s="3" t="str">
        <f>VLOOKUP(F1665,'Season Lookup'!$A$1:$B$13,2,0)</f>
        <v>Winter</v>
      </c>
      <c r="M1665" t="s">
        <v>12</v>
      </c>
      <c r="N1665" t="s">
        <v>13</v>
      </c>
      <c r="O1665" t="s">
        <v>13</v>
      </c>
      <c r="P1665" t="str">
        <f t="shared" si="332"/>
        <v>Yes</v>
      </c>
      <c r="Q1665" t="str">
        <f t="shared" si="333"/>
        <v>No</v>
      </c>
      <c r="R1665" t="str">
        <f t="shared" si="334"/>
        <v>No</v>
      </c>
      <c r="T1665" t="s">
        <v>14</v>
      </c>
      <c r="U1665" t="s">
        <v>754</v>
      </c>
      <c r="V1665" t="str">
        <f t="shared" si="335"/>
        <v>Intersection</v>
      </c>
      <c r="W1665" t="s">
        <v>1965</v>
      </c>
      <c r="X1665">
        <v>42.399365000000003</v>
      </c>
      <c r="Y1665">
        <v>-71.132712999999995</v>
      </c>
      <c r="Z1665" t="s">
        <v>756</v>
      </c>
    </row>
    <row r="1666" spans="1:26">
      <c r="A1666">
        <v>25426</v>
      </c>
      <c r="B1666" s="1">
        <v>40571.6875</v>
      </c>
      <c r="C1666" s="1">
        <f t="shared" si="324"/>
        <v>40544</v>
      </c>
      <c r="D1666" s="4">
        <f t="shared" si="325"/>
        <v>7.4999999999999997E-2</v>
      </c>
      <c r="E1666" s="3">
        <f t="shared" si="326"/>
        <v>2011</v>
      </c>
      <c r="F1666" s="3">
        <f t="shared" si="327"/>
        <v>1</v>
      </c>
      <c r="G1666" s="3">
        <f t="shared" si="328"/>
        <v>28</v>
      </c>
      <c r="H1666" s="3">
        <f t="shared" si="329"/>
        <v>16</v>
      </c>
      <c r="I1666" s="3">
        <f t="shared" si="330"/>
        <v>30</v>
      </c>
      <c r="J1666" s="3">
        <f t="shared" si="331"/>
        <v>6</v>
      </c>
      <c r="K1666" s="3" t="str">
        <f>IF(AND(D1666&gt;='Season Lookup'!$D$15,D1666&lt;'Season Lookup'!$D$16),"Spring",IF(AND(D1666&gt;='Season Lookup'!$D$16,D1666&lt;'Season Lookup'!$D$17),"Summer",IF(AND(D1666&gt;='Season Lookup'!$D$17,D1666&lt;'Season Lookup'!$D$18),"Fall",IF(OR(D1666&gt;='Season Lookup'!$D$18,D1666&lt;'Season Lookup'!$D$15),"Winter"))))</f>
        <v>Winter</v>
      </c>
      <c r="L1666" s="3" t="str">
        <f>VLOOKUP(F1666,'Season Lookup'!$A$1:$B$13,2,0)</f>
        <v>Winter</v>
      </c>
      <c r="M1666" t="s">
        <v>12</v>
      </c>
      <c r="N1666" t="s">
        <v>13</v>
      </c>
      <c r="O1666" t="s">
        <v>23</v>
      </c>
      <c r="P1666" t="str">
        <f t="shared" si="332"/>
        <v>Yes</v>
      </c>
      <c r="Q1666" t="str">
        <f t="shared" si="333"/>
        <v>No</v>
      </c>
      <c r="R1666" t="str">
        <f t="shared" si="334"/>
        <v>No</v>
      </c>
      <c r="T1666" t="s">
        <v>509</v>
      </c>
      <c r="U1666" t="s">
        <v>42</v>
      </c>
      <c r="V1666" t="str">
        <f t="shared" si="335"/>
        <v>Intersection</v>
      </c>
      <c r="W1666" t="s">
        <v>2628</v>
      </c>
      <c r="X1666">
        <v>42.369273999999997</v>
      </c>
      <c r="Y1666">
        <v>-71.113453000000007</v>
      </c>
      <c r="Z1666" t="s">
        <v>1437</v>
      </c>
    </row>
    <row r="1667" spans="1:26">
      <c r="A1667">
        <v>25427</v>
      </c>
      <c r="B1667" s="1">
        <v>40571.725694444445</v>
      </c>
      <c r="C1667" s="1">
        <f t="shared" si="324"/>
        <v>40544</v>
      </c>
      <c r="D1667" s="4">
        <f t="shared" si="325"/>
        <v>7.4999999999999997E-2</v>
      </c>
      <c r="E1667" s="3">
        <f t="shared" si="326"/>
        <v>2011</v>
      </c>
      <c r="F1667" s="3">
        <f t="shared" si="327"/>
        <v>1</v>
      </c>
      <c r="G1667" s="3">
        <f t="shared" si="328"/>
        <v>28</v>
      </c>
      <c r="H1667" s="3">
        <f t="shared" si="329"/>
        <v>17</v>
      </c>
      <c r="I1667" s="3">
        <f t="shared" si="330"/>
        <v>25</v>
      </c>
      <c r="J1667" s="3">
        <f t="shared" si="331"/>
        <v>6</v>
      </c>
      <c r="K1667" s="3" t="str">
        <f>IF(AND(D1667&gt;='Season Lookup'!$D$15,D1667&lt;'Season Lookup'!$D$16),"Spring",IF(AND(D1667&gt;='Season Lookup'!$D$16,D1667&lt;'Season Lookup'!$D$17),"Summer",IF(AND(D1667&gt;='Season Lookup'!$D$17,D1667&lt;'Season Lookup'!$D$18),"Fall",IF(OR(D1667&gt;='Season Lookup'!$D$18,D1667&lt;'Season Lookup'!$D$15),"Winter"))))</f>
        <v>Winter</v>
      </c>
      <c r="L1667" s="3" t="str">
        <f>VLOOKUP(F1667,'Season Lookup'!$A$1:$B$13,2,0)</f>
        <v>Winter</v>
      </c>
      <c r="M1667" t="s">
        <v>12</v>
      </c>
      <c r="N1667" t="s">
        <v>13</v>
      </c>
      <c r="O1667" t="s">
        <v>23</v>
      </c>
      <c r="P1667" t="str">
        <f t="shared" si="332"/>
        <v>Yes</v>
      </c>
      <c r="Q1667" t="str">
        <f t="shared" si="333"/>
        <v>No</v>
      </c>
      <c r="R1667" t="str">
        <f t="shared" si="334"/>
        <v>No</v>
      </c>
      <c r="T1667" t="s">
        <v>710</v>
      </c>
      <c r="V1667" t="str">
        <f t="shared" si="335"/>
        <v>Intersection</v>
      </c>
      <c r="W1667" t="s">
        <v>726</v>
      </c>
      <c r="X1667">
        <v>0</v>
      </c>
      <c r="Y1667">
        <v>0</v>
      </c>
      <c r="Z1667" t="s">
        <v>81</v>
      </c>
    </row>
    <row r="1668" spans="1:26">
      <c r="A1668">
        <v>25428</v>
      </c>
      <c r="B1668" s="1">
        <v>40571.862500000003</v>
      </c>
      <c r="C1668" s="1">
        <f t="shared" si="324"/>
        <v>40544</v>
      </c>
      <c r="D1668" s="4">
        <f t="shared" si="325"/>
        <v>7.4999999999999997E-2</v>
      </c>
      <c r="E1668" s="3">
        <f t="shared" si="326"/>
        <v>2011</v>
      </c>
      <c r="F1668" s="3">
        <f t="shared" si="327"/>
        <v>1</v>
      </c>
      <c r="G1668" s="3">
        <f t="shared" si="328"/>
        <v>28</v>
      </c>
      <c r="H1668" s="3">
        <f t="shared" si="329"/>
        <v>20</v>
      </c>
      <c r="I1668" s="3">
        <f t="shared" si="330"/>
        <v>42</v>
      </c>
      <c r="J1668" s="3">
        <f t="shared" si="331"/>
        <v>6</v>
      </c>
      <c r="K1668" s="3" t="str">
        <f>IF(AND(D1668&gt;='Season Lookup'!$D$15,D1668&lt;'Season Lookup'!$D$16),"Spring",IF(AND(D1668&gt;='Season Lookup'!$D$16,D1668&lt;'Season Lookup'!$D$17),"Summer",IF(AND(D1668&gt;='Season Lookup'!$D$17,D1668&lt;'Season Lookup'!$D$18),"Fall",IF(OR(D1668&gt;='Season Lookup'!$D$18,D1668&lt;'Season Lookup'!$D$15),"Winter"))))</f>
        <v>Winter</v>
      </c>
      <c r="L1668" s="3" t="str">
        <f>VLOOKUP(F1668,'Season Lookup'!$A$1:$B$13,2,0)</f>
        <v>Winter</v>
      </c>
      <c r="M1668" t="s">
        <v>12</v>
      </c>
      <c r="N1668" t="s">
        <v>13</v>
      </c>
      <c r="O1668" t="s">
        <v>13</v>
      </c>
      <c r="P1668" t="str">
        <f t="shared" si="332"/>
        <v>Yes</v>
      </c>
      <c r="Q1668" t="str">
        <f t="shared" si="333"/>
        <v>No</v>
      </c>
      <c r="R1668" t="str">
        <f t="shared" si="334"/>
        <v>No</v>
      </c>
      <c r="T1668" t="s">
        <v>14</v>
      </c>
      <c r="U1668" t="s">
        <v>252</v>
      </c>
      <c r="V1668" t="str">
        <f t="shared" si="335"/>
        <v>Intersection</v>
      </c>
      <c r="W1668" t="s">
        <v>2600</v>
      </c>
      <c r="X1668">
        <v>42.391373000000002</v>
      </c>
      <c r="Y1668">
        <v>-71.123272</v>
      </c>
      <c r="Z1668" t="s">
        <v>2601</v>
      </c>
    </row>
    <row r="1669" spans="1:26">
      <c r="A1669">
        <v>25457</v>
      </c>
      <c r="B1669" s="1">
        <v>40571.416655092595</v>
      </c>
      <c r="C1669" s="1">
        <f t="shared" si="324"/>
        <v>40544</v>
      </c>
      <c r="D1669" s="4">
        <f t="shared" si="325"/>
        <v>7.4999999999999997E-2</v>
      </c>
      <c r="E1669" s="3">
        <f t="shared" si="326"/>
        <v>2011</v>
      </c>
      <c r="F1669" s="3">
        <f t="shared" si="327"/>
        <v>1</v>
      </c>
      <c r="G1669" s="3">
        <f t="shared" si="328"/>
        <v>28</v>
      </c>
      <c r="H1669" s="3">
        <f t="shared" si="329"/>
        <v>9</v>
      </c>
      <c r="I1669" s="3">
        <f t="shared" si="330"/>
        <v>59</v>
      </c>
      <c r="J1669" s="3">
        <f t="shared" si="331"/>
        <v>6</v>
      </c>
      <c r="K1669" s="3" t="str">
        <f>IF(AND(D1669&gt;='Season Lookup'!$D$15,D1669&lt;'Season Lookup'!$D$16),"Spring",IF(AND(D1669&gt;='Season Lookup'!$D$16,D1669&lt;'Season Lookup'!$D$17),"Summer",IF(AND(D1669&gt;='Season Lookup'!$D$17,D1669&lt;'Season Lookup'!$D$18),"Fall",IF(OR(D1669&gt;='Season Lookup'!$D$18,D1669&lt;'Season Lookup'!$D$15),"Winter"))))</f>
        <v>Winter</v>
      </c>
      <c r="L1669" s="3" t="str">
        <f>VLOOKUP(F1669,'Season Lookup'!$A$1:$B$13,2,0)</f>
        <v>Winter</v>
      </c>
      <c r="M1669" t="s">
        <v>12</v>
      </c>
      <c r="N1669" t="s">
        <v>13</v>
      </c>
      <c r="O1669" t="s">
        <v>23</v>
      </c>
      <c r="P1669" t="str">
        <f t="shared" si="332"/>
        <v>Yes</v>
      </c>
      <c r="Q1669" t="str">
        <f t="shared" si="333"/>
        <v>No</v>
      </c>
      <c r="R1669" t="str">
        <f t="shared" si="334"/>
        <v>No</v>
      </c>
      <c r="S1669">
        <v>10</v>
      </c>
      <c r="T1669" t="s">
        <v>2629</v>
      </c>
      <c r="V1669" t="str">
        <f t="shared" si="335"/>
        <v>Non Intersection</v>
      </c>
      <c r="W1669" t="s">
        <v>2630</v>
      </c>
      <c r="X1669">
        <v>42.365541</v>
      </c>
      <c r="Y1669">
        <v>-71.108365000000006</v>
      </c>
      <c r="Z1669" t="s">
        <v>2631</v>
      </c>
    </row>
    <row r="1670" spans="1:26">
      <c r="A1670">
        <v>25429</v>
      </c>
      <c r="B1670" s="1">
        <v>40572.248611111114</v>
      </c>
      <c r="C1670" s="1">
        <f t="shared" si="324"/>
        <v>40544</v>
      </c>
      <c r="D1670" s="4">
        <f t="shared" si="325"/>
        <v>7.7777777777777779E-2</v>
      </c>
      <c r="E1670" s="3">
        <f t="shared" si="326"/>
        <v>2011</v>
      </c>
      <c r="F1670" s="3">
        <f t="shared" si="327"/>
        <v>1</v>
      </c>
      <c r="G1670" s="3">
        <f t="shared" si="328"/>
        <v>29</v>
      </c>
      <c r="H1670" s="3">
        <f t="shared" si="329"/>
        <v>5</v>
      </c>
      <c r="I1670" s="3">
        <f t="shared" si="330"/>
        <v>58</v>
      </c>
      <c r="J1670" s="3">
        <f t="shared" si="331"/>
        <v>7</v>
      </c>
      <c r="K1670" s="3" t="str">
        <f>IF(AND(D1670&gt;='Season Lookup'!$D$15,D1670&lt;'Season Lookup'!$D$16),"Spring",IF(AND(D1670&gt;='Season Lookup'!$D$16,D1670&lt;'Season Lookup'!$D$17),"Summer",IF(AND(D1670&gt;='Season Lookup'!$D$17,D1670&lt;'Season Lookup'!$D$18),"Fall",IF(OR(D1670&gt;='Season Lookup'!$D$18,D1670&lt;'Season Lookup'!$D$15),"Winter"))))</f>
        <v>Winter</v>
      </c>
      <c r="L1670" s="3" t="str">
        <f>VLOOKUP(F1670,'Season Lookup'!$A$1:$B$13,2,0)</f>
        <v>Winter</v>
      </c>
      <c r="M1670" t="s">
        <v>31</v>
      </c>
      <c r="N1670" t="s">
        <v>13</v>
      </c>
      <c r="O1670" t="s">
        <v>18</v>
      </c>
      <c r="P1670" t="str">
        <f t="shared" si="332"/>
        <v>Yes</v>
      </c>
      <c r="Q1670" t="str">
        <f t="shared" si="333"/>
        <v>No</v>
      </c>
      <c r="R1670" t="str">
        <f t="shared" si="334"/>
        <v>No</v>
      </c>
      <c r="T1670" t="s">
        <v>101</v>
      </c>
      <c r="U1670" t="s">
        <v>105</v>
      </c>
      <c r="V1670" t="str">
        <f t="shared" si="335"/>
        <v>Intersection</v>
      </c>
      <c r="W1670" t="s">
        <v>2632</v>
      </c>
      <c r="X1670">
        <v>42.367871000000001</v>
      </c>
      <c r="Y1670">
        <v>-71.097359999999995</v>
      </c>
      <c r="Z1670" t="s">
        <v>1404</v>
      </c>
    </row>
    <row r="1671" spans="1:26">
      <c r="A1671">
        <v>25430</v>
      </c>
      <c r="B1671" s="1">
        <v>40572.320138888892</v>
      </c>
      <c r="C1671" s="1">
        <f t="shared" si="324"/>
        <v>40544</v>
      </c>
      <c r="D1671" s="4">
        <f t="shared" si="325"/>
        <v>7.7777777777777779E-2</v>
      </c>
      <c r="E1671" s="3">
        <f t="shared" si="326"/>
        <v>2011</v>
      </c>
      <c r="F1671" s="3">
        <f t="shared" si="327"/>
        <v>1</v>
      </c>
      <c r="G1671" s="3">
        <f t="shared" si="328"/>
        <v>29</v>
      </c>
      <c r="H1671" s="3">
        <f t="shared" si="329"/>
        <v>7</v>
      </c>
      <c r="I1671" s="3">
        <f t="shared" si="330"/>
        <v>41</v>
      </c>
      <c r="J1671" s="3">
        <f t="shared" si="331"/>
        <v>7</v>
      </c>
      <c r="K1671" s="3" t="str">
        <f>IF(AND(D1671&gt;='Season Lookup'!$D$15,D1671&lt;'Season Lookup'!$D$16),"Spring",IF(AND(D1671&gt;='Season Lookup'!$D$16,D1671&lt;'Season Lookup'!$D$17),"Summer",IF(AND(D1671&gt;='Season Lookup'!$D$17,D1671&lt;'Season Lookup'!$D$18),"Fall",IF(OR(D1671&gt;='Season Lookup'!$D$18,D1671&lt;'Season Lookup'!$D$15),"Winter"))))</f>
        <v>Winter</v>
      </c>
      <c r="L1671" s="3" t="str">
        <f>VLOOKUP(F1671,'Season Lookup'!$A$1:$B$13,2,0)</f>
        <v>Winter</v>
      </c>
      <c r="M1671" t="s">
        <v>31</v>
      </c>
      <c r="N1671" t="s">
        <v>13</v>
      </c>
      <c r="O1671" t="s">
        <v>18</v>
      </c>
      <c r="P1671" t="str">
        <f t="shared" si="332"/>
        <v>Yes</v>
      </c>
      <c r="Q1671" t="str">
        <f t="shared" si="333"/>
        <v>No</v>
      </c>
      <c r="R1671" t="str">
        <f t="shared" si="334"/>
        <v>No</v>
      </c>
      <c r="T1671" t="s">
        <v>105</v>
      </c>
      <c r="U1671" t="s">
        <v>101</v>
      </c>
      <c r="V1671" t="str">
        <f t="shared" si="335"/>
        <v>Intersection</v>
      </c>
      <c r="W1671" t="s">
        <v>1403</v>
      </c>
      <c r="X1671">
        <v>42.367871000000001</v>
      </c>
      <c r="Y1671">
        <v>-71.097359999999995</v>
      </c>
      <c r="Z1671" t="s">
        <v>1404</v>
      </c>
    </row>
    <row r="1672" spans="1:26">
      <c r="A1672">
        <v>25431</v>
      </c>
      <c r="B1672" s="1">
        <v>40572.513888888891</v>
      </c>
      <c r="C1672" s="1">
        <f t="shared" si="324"/>
        <v>40544</v>
      </c>
      <c r="D1672" s="4">
        <f t="shared" si="325"/>
        <v>7.7777777777777779E-2</v>
      </c>
      <c r="E1672" s="3">
        <f t="shared" si="326"/>
        <v>2011</v>
      </c>
      <c r="F1672" s="3">
        <f t="shared" si="327"/>
        <v>1</v>
      </c>
      <c r="G1672" s="3">
        <f t="shared" si="328"/>
        <v>29</v>
      </c>
      <c r="H1672" s="3">
        <f t="shared" si="329"/>
        <v>12</v>
      </c>
      <c r="I1672" s="3">
        <f t="shared" si="330"/>
        <v>20</v>
      </c>
      <c r="J1672" s="3">
        <f t="shared" si="331"/>
        <v>7</v>
      </c>
      <c r="K1672" s="3" t="str">
        <f>IF(AND(D1672&gt;='Season Lookup'!$D$15,D1672&lt;'Season Lookup'!$D$16),"Spring",IF(AND(D1672&gt;='Season Lookup'!$D$16,D1672&lt;'Season Lookup'!$D$17),"Summer",IF(AND(D1672&gt;='Season Lookup'!$D$17,D1672&lt;'Season Lookup'!$D$18),"Fall",IF(OR(D1672&gt;='Season Lookup'!$D$18,D1672&lt;'Season Lookup'!$D$15),"Winter"))))</f>
        <v>Winter</v>
      </c>
      <c r="L1672" s="3" t="str">
        <f>VLOOKUP(F1672,'Season Lookup'!$A$1:$B$13,2,0)</f>
        <v>Winter</v>
      </c>
      <c r="M1672" t="s">
        <v>31</v>
      </c>
      <c r="N1672" t="s">
        <v>13</v>
      </c>
      <c r="O1672" t="s">
        <v>23</v>
      </c>
      <c r="P1672" t="str">
        <f t="shared" si="332"/>
        <v>Yes</v>
      </c>
      <c r="Q1672" t="str">
        <f t="shared" si="333"/>
        <v>No</v>
      </c>
      <c r="R1672" t="str">
        <f t="shared" si="334"/>
        <v>No</v>
      </c>
      <c r="T1672" t="s">
        <v>914</v>
      </c>
      <c r="U1672" t="s">
        <v>2633</v>
      </c>
      <c r="V1672" t="str">
        <f t="shared" si="335"/>
        <v>Intersection</v>
      </c>
      <c r="W1672" t="s">
        <v>2634</v>
      </c>
      <c r="X1672">
        <v>42.380774000000002</v>
      </c>
      <c r="Y1672">
        <v>-71.114510999999993</v>
      </c>
      <c r="Z1672" t="s">
        <v>2635</v>
      </c>
    </row>
    <row r="1673" spans="1:26">
      <c r="A1673">
        <v>25432</v>
      </c>
      <c r="B1673" s="1">
        <v>40572.5625</v>
      </c>
      <c r="C1673" s="1">
        <f t="shared" si="324"/>
        <v>40544</v>
      </c>
      <c r="D1673" s="4">
        <f t="shared" si="325"/>
        <v>7.7777777777777779E-2</v>
      </c>
      <c r="E1673" s="3">
        <f t="shared" si="326"/>
        <v>2011</v>
      </c>
      <c r="F1673" s="3">
        <f t="shared" si="327"/>
        <v>1</v>
      </c>
      <c r="G1673" s="3">
        <f t="shared" si="328"/>
        <v>29</v>
      </c>
      <c r="H1673" s="3">
        <f t="shared" si="329"/>
        <v>13</v>
      </c>
      <c r="I1673" s="3">
        <f t="shared" si="330"/>
        <v>30</v>
      </c>
      <c r="J1673" s="3">
        <f t="shared" si="331"/>
        <v>7</v>
      </c>
      <c r="K1673" s="3" t="str">
        <f>IF(AND(D1673&gt;='Season Lookup'!$D$15,D1673&lt;'Season Lookup'!$D$16),"Spring",IF(AND(D1673&gt;='Season Lookup'!$D$16,D1673&lt;'Season Lookup'!$D$17),"Summer",IF(AND(D1673&gt;='Season Lookup'!$D$17,D1673&lt;'Season Lookup'!$D$18),"Fall",IF(OR(D1673&gt;='Season Lookup'!$D$18,D1673&lt;'Season Lookup'!$D$15),"Winter"))))</f>
        <v>Winter</v>
      </c>
      <c r="L1673" s="3" t="str">
        <f>VLOOKUP(F1673,'Season Lookup'!$A$1:$B$13,2,0)</f>
        <v>Winter</v>
      </c>
      <c r="M1673" t="s">
        <v>31</v>
      </c>
      <c r="N1673" t="s">
        <v>13</v>
      </c>
      <c r="O1673" t="s">
        <v>23</v>
      </c>
      <c r="P1673" t="str">
        <f t="shared" si="332"/>
        <v>Yes</v>
      </c>
      <c r="Q1673" t="str">
        <f t="shared" si="333"/>
        <v>No</v>
      </c>
      <c r="R1673" t="str">
        <f t="shared" si="334"/>
        <v>No</v>
      </c>
      <c r="S1673">
        <v>1008</v>
      </c>
      <c r="T1673" t="s">
        <v>14</v>
      </c>
      <c r="V1673" t="str">
        <f t="shared" si="335"/>
        <v>Non Intersection</v>
      </c>
      <c r="W1673" t="s">
        <v>1679</v>
      </c>
      <c r="X1673">
        <v>42.369244000000002</v>
      </c>
      <c r="Y1673">
        <v>-71.111345</v>
      </c>
      <c r="Z1673" t="s">
        <v>1680</v>
      </c>
    </row>
    <row r="1674" spans="1:26">
      <c r="A1674">
        <v>25433</v>
      </c>
      <c r="B1674" s="1">
        <v>40572.854155092595</v>
      </c>
      <c r="C1674" s="1">
        <f t="shared" si="324"/>
        <v>40544</v>
      </c>
      <c r="D1674" s="4">
        <f t="shared" si="325"/>
        <v>7.7777777777777779E-2</v>
      </c>
      <c r="E1674" s="3">
        <f t="shared" si="326"/>
        <v>2011</v>
      </c>
      <c r="F1674" s="3">
        <f t="shared" si="327"/>
        <v>1</v>
      </c>
      <c r="G1674" s="3">
        <f t="shared" si="328"/>
        <v>29</v>
      </c>
      <c r="H1674" s="3">
        <f t="shared" si="329"/>
        <v>20</v>
      </c>
      <c r="I1674" s="3">
        <f t="shared" si="330"/>
        <v>29</v>
      </c>
      <c r="J1674" s="3">
        <f t="shared" si="331"/>
        <v>7</v>
      </c>
      <c r="K1674" s="3" t="str">
        <f>IF(AND(D1674&gt;='Season Lookup'!$D$15,D1674&lt;'Season Lookup'!$D$16),"Spring",IF(AND(D1674&gt;='Season Lookup'!$D$16,D1674&lt;'Season Lookup'!$D$17),"Summer",IF(AND(D1674&gt;='Season Lookup'!$D$17,D1674&lt;'Season Lookup'!$D$18),"Fall",IF(OR(D1674&gt;='Season Lookup'!$D$18,D1674&lt;'Season Lookup'!$D$15),"Winter"))))</f>
        <v>Winter</v>
      </c>
      <c r="L1674" s="3" t="str">
        <f>VLOOKUP(F1674,'Season Lookup'!$A$1:$B$13,2,0)</f>
        <v>Winter</v>
      </c>
      <c r="M1674" t="s">
        <v>31</v>
      </c>
      <c r="N1674" t="s">
        <v>13</v>
      </c>
      <c r="O1674" t="s">
        <v>23</v>
      </c>
      <c r="P1674" t="str">
        <f t="shared" si="332"/>
        <v>Yes</v>
      </c>
      <c r="Q1674" t="str">
        <f t="shared" si="333"/>
        <v>No</v>
      </c>
      <c r="R1674" t="str">
        <f t="shared" si="334"/>
        <v>No</v>
      </c>
      <c r="T1674" t="s">
        <v>1502</v>
      </c>
      <c r="U1674" t="s">
        <v>147</v>
      </c>
      <c r="V1674" t="str">
        <f t="shared" si="335"/>
        <v>Intersection</v>
      </c>
      <c r="W1674" t="s">
        <v>2636</v>
      </c>
      <c r="X1674">
        <v>42.372374999999998</v>
      </c>
      <c r="Y1674">
        <v>-71.084613000000004</v>
      </c>
      <c r="Z1674" t="s">
        <v>2637</v>
      </c>
    </row>
    <row r="1675" spans="1:26">
      <c r="A1675">
        <v>25434</v>
      </c>
      <c r="B1675" s="1">
        <v>40572.916655092595</v>
      </c>
      <c r="C1675" s="1">
        <f t="shared" si="324"/>
        <v>40544</v>
      </c>
      <c r="D1675" s="4">
        <f t="shared" si="325"/>
        <v>7.7777777777777779E-2</v>
      </c>
      <c r="E1675" s="3">
        <f t="shared" si="326"/>
        <v>2011</v>
      </c>
      <c r="F1675" s="3">
        <f t="shared" si="327"/>
        <v>1</v>
      </c>
      <c r="G1675" s="3">
        <f t="shared" si="328"/>
        <v>29</v>
      </c>
      <c r="H1675" s="3">
        <f t="shared" si="329"/>
        <v>21</v>
      </c>
      <c r="I1675" s="3">
        <f t="shared" si="330"/>
        <v>59</v>
      </c>
      <c r="J1675" s="3">
        <f t="shared" si="331"/>
        <v>7</v>
      </c>
      <c r="K1675" s="3" t="str">
        <f>IF(AND(D1675&gt;='Season Lookup'!$D$15,D1675&lt;'Season Lookup'!$D$16),"Spring",IF(AND(D1675&gt;='Season Lookup'!$D$16,D1675&lt;'Season Lookup'!$D$17),"Summer",IF(AND(D1675&gt;='Season Lookup'!$D$17,D1675&lt;'Season Lookup'!$D$18),"Fall",IF(OR(D1675&gt;='Season Lookup'!$D$18,D1675&lt;'Season Lookup'!$D$15),"Winter"))))</f>
        <v>Winter</v>
      </c>
      <c r="L1675" s="3" t="str">
        <f>VLOOKUP(F1675,'Season Lookup'!$A$1:$B$13,2,0)</f>
        <v>Winter</v>
      </c>
      <c r="M1675" t="s">
        <v>31</v>
      </c>
      <c r="N1675" t="s">
        <v>13</v>
      </c>
      <c r="O1675" t="s">
        <v>23</v>
      </c>
      <c r="P1675" t="str">
        <f t="shared" si="332"/>
        <v>Yes</v>
      </c>
      <c r="Q1675" t="str">
        <f t="shared" si="333"/>
        <v>No</v>
      </c>
      <c r="R1675" t="str">
        <f t="shared" si="334"/>
        <v>No</v>
      </c>
      <c r="T1675" t="s">
        <v>479</v>
      </c>
      <c r="U1675" t="s">
        <v>2443</v>
      </c>
      <c r="V1675" t="str">
        <f t="shared" si="335"/>
        <v>Intersection</v>
      </c>
      <c r="W1675" t="s">
        <v>2638</v>
      </c>
      <c r="X1675">
        <v>42.365354000000004</v>
      </c>
      <c r="Y1675">
        <v>-71.112206</v>
      </c>
      <c r="Z1675" t="s">
        <v>2639</v>
      </c>
    </row>
    <row r="1676" spans="1:26">
      <c r="A1676">
        <v>25439</v>
      </c>
      <c r="B1676" s="1">
        <v>40572.106932870367</v>
      </c>
      <c r="C1676" s="1">
        <f t="shared" si="324"/>
        <v>40544</v>
      </c>
      <c r="D1676" s="4">
        <f t="shared" si="325"/>
        <v>7.7777777777777779E-2</v>
      </c>
      <c r="E1676" s="3">
        <f t="shared" si="326"/>
        <v>2011</v>
      </c>
      <c r="F1676" s="3">
        <f t="shared" si="327"/>
        <v>1</v>
      </c>
      <c r="G1676" s="3">
        <f t="shared" si="328"/>
        <v>29</v>
      </c>
      <c r="H1676" s="3">
        <f t="shared" si="329"/>
        <v>2</v>
      </c>
      <c r="I1676" s="3">
        <f t="shared" si="330"/>
        <v>33</v>
      </c>
      <c r="J1676" s="3">
        <f t="shared" si="331"/>
        <v>7</v>
      </c>
      <c r="K1676" s="3" t="str">
        <f>IF(AND(D1676&gt;='Season Lookup'!$D$15,D1676&lt;'Season Lookup'!$D$16),"Spring",IF(AND(D1676&gt;='Season Lookup'!$D$16,D1676&lt;'Season Lookup'!$D$17),"Summer",IF(AND(D1676&gt;='Season Lookup'!$D$17,D1676&lt;'Season Lookup'!$D$18),"Fall",IF(OR(D1676&gt;='Season Lookup'!$D$18,D1676&lt;'Season Lookup'!$D$15),"Winter"))))</f>
        <v>Winter</v>
      </c>
      <c r="L1676" s="3" t="str">
        <f>VLOOKUP(F1676,'Season Lookup'!$A$1:$B$13,2,0)</f>
        <v>Winter</v>
      </c>
      <c r="M1676" t="s">
        <v>31</v>
      </c>
      <c r="N1676" t="s">
        <v>13</v>
      </c>
      <c r="O1676" t="s">
        <v>23</v>
      </c>
      <c r="P1676" t="str">
        <f t="shared" si="332"/>
        <v>Yes</v>
      </c>
      <c r="Q1676" t="str">
        <f t="shared" si="333"/>
        <v>No</v>
      </c>
      <c r="R1676" t="str">
        <f t="shared" si="334"/>
        <v>No</v>
      </c>
      <c r="T1676" t="s">
        <v>19</v>
      </c>
      <c r="U1676" t="s">
        <v>101</v>
      </c>
      <c r="V1676" t="str">
        <f t="shared" si="335"/>
        <v>Intersection</v>
      </c>
      <c r="W1676" t="s">
        <v>438</v>
      </c>
      <c r="X1676">
        <v>42.372911999999999</v>
      </c>
      <c r="Y1676">
        <v>-71.094511999999995</v>
      </c>
      <c r="Z1676" t="s">
        <v>207</v>
      </c>
    </row>
    <row r="1677" spans="1:26">
      <c r="A1677">
        <v>25441</v>
      </c>
      <c r="B1677" s="1">
        <v>40572.875</v>
      </c>
      <c r="C1677" s="1">
        <f t="shared" si="324"/>
        <v>40544</v>
      </c>
      <c r="D1677" s="4">
        <f t="shared" si="325"/>
        <v>7.7777777777777779E-2</v>
      </c>
      <c r="E1677" s="3">
        <f t="shared" si="326"/>
        <v>2011</v>
      </c>
      <c r="F1677" s="3">
        <f t="shared" si="327"/>
        <v>1</v>
      </c>
      <c r="G1677" s="3">
        <f t="shared" si="328"/>
        <v>29</v>
      </c>
      <c r="H1677" s="3">
        <f t="shared" si="329"/>
        <v>21</v>
      </c>
      <c r="I1677" s="3">
        <f t="shared" si="330"/>
        <v>0</v>
      </c>
      <c r="J1677" s="3">
        <f t="shared" si="331"/>
        <v>7</v>
      </c>
      <c r="K1677" s="3" t="str">
        <f>IF(AND(D1677&gt;='Season Lookup'!$D$15,D1677&lt;'Season Lookup'!$D$16),"Spring",IF(AND(D1677&gt;='Season Lookup'!$D$16,D1677&lt;'Season Lookup'!$D$17),"Summer",IF(AND(D1677&gt;='Season Lookup'!$D$17,D1677&lt;'Season Lookup'!$D$18),"Fall",IF(OR(D1677&gt;='Season Lookup'!$D$18,D1677&lt;'Season Lookup'!$D$15),"Winter"))))</f>
        <v>Winter</v>
      </c>
      <c r="L1677" s="3" t="str">
        <f>VLOOKUP(F1677,'Season Lookup'!$A$1:$B$13,2,0)</f>
        <v>Winter</v>
      </c>
      <c r="M1677" t="s">
        <v>31</v>
      </c>
      <c r="N1677" t="s">
        <v>13</v>
      </c>
      <c r="O1677" t="s">
        <v>23</v>
      </c>
      <c r="P1677" t="str">
        <f t="shared" si="332"/>
        <v>Yes</v>
      </c>
      <c r="Q1677" t="str">
        <f t="shared" si="333"/>
        <v>No</v>
      </c>
      <c r="R1677" t="str">
        <f t="shared" si="334"/>
        <v>No</v>
      </c>
      <c r="S1677">
        <v>47</v>
      </c>
      <c r="T1677" t="s">
        <v>104</v>
      </c>
      <c r="V1677" t="str">
        <f t="shared" si="335"/>
        <v>Non Intersection</v>
      </c>
      <c r="W1677" t="s">
        <v>2640</v>
      </c>
      <c r="X1677">
        <v>42.369306000000002</v>
      </c>
      <c r="Y1677">
        <v>-71.103548000000004</v>
      </c>
      <c r="Z1677" t="s">
        <v>2641</v>
      </c>
    </row>
    <row r="1678" spans="1:26">
      <c r="A1678">
        <v>25514</v>
      </c>
      <c r="B1678" s="1">
        <v>40572.791655092595</v>
      </c>
      <c r="C1678" s="1">
        <f t="shared" si="324"/>
        <v>40544</v>
      </c>
      <c r="D1678" s="4">
        <f t="shared" si="325"/>
        <v>7.7777777777777779E-2</v>
      </c>
      <c r="E1678" s="3">
        <f t="shared" si="326"/>
        <v>2011</v>
      </c>
      <c r="F1678" s="3">
        <f t="shared" si="327"/>
        <v>1</v>
      </c>
      <c r="G1678" s="3">
        <f t="shared" si="328"/>
        <v>29</v>
      </c>
      <c r="H1678" s="3">
        <f t="shared" si="329"/>
        <v>18</v>
      </c>
      <c r="I1678" s="3">
        <f t="shared" si="330"/>
        <v>59</v>
      </c>
      <c r="J1678" s="3">
        <f t="shared" si="331"/>
        <v>7</v>
      </c>
      <c r="K1678" s="3" t="str">
        <f>IF(AND(D1678&gt;='Season Lookup'!$D$15,D1678&lt;'Season Lookup'!$D$16),"Spring",IF(AND(D1678&gt;='Season Lookup'!$D$16,D1678&lt;'Season Lookup'!$D$17),"Summer",IF(AND(D1678&gt;='Season Lookup'!$D$17,D1678&lt;'Season Lookup'!$D$18),"Fall",IF(OR(D1678&gt;='Season Lookup'!$D$18,D1678&lt;'Season Lookup'!$D$15),"Winter"))))</f>
        <v>Winter</v>
      </c>
      <c r="L1678" s="3" t="str">
        <f>VLOOKUP(F1678,'Season Lookup'!$A$1:$B$13,2,0)</f>
        <v>Winter</v>
      </c>
      <c r="M1678" t="s">
        <v>31</v>
      </c>
      <c r="N1678" t="s">
        <v>13</v>
      </c>
      <c r="O1678" t="s">
        <v>23</v>
      </c>
      <c r="P1678" t="str">
        <f t="shared" si="332"/>
        <v>Yes</v>
      </c>
      <c r="Q1678" t="str">
        <f t="shared" si="333"/>
        <v>No</v>
      </c>
      <c r="R1678" t="str">
        <f t="shared" si="334"/>
        <v>No</v>
      </c>
      <c r="T1678" t="s">
        <v>379</v>
      </c>
      <c r="U1678" t="s">
        <v>60</v>
      </c>
      <c r="V1678" t="str">
        <f t="shared" si="335"/>
        <v>Intersection</v>
      </c>
      <c r="W1678" t="s">
        <v>2642</v>
      </c>
      <c r="X1678">
        <v>42.366092000000002</v>
      </c>
      <c r="Y1678">
        <v>-71.079695000000001</v>
      </c>
      <c r="Z1678" t="s">
        <v>2643</v>
      </c>
    </row>
    <row r="1679" spans="1:26">
      <c r="A1679">
        <v>25646</v>
      </c>
      <c r="B1679" s="1">
        <v>40573.67359953704</v>
      </c>
      <c r="C1679" s="1">
        <f t="shared" si="324"/>
        <v>40544</v>
      </c>
      <c r="D1679" s="4">
        <f t="shared" si="325"/>
        <v>8.0555555555555561E-2</v>
      </c>
      <c r="E1679" s="3">
        <f t="shared" si="326"/>
        <v>2011</v>
      </c>
      <c r="F1679" s="3">
        <f t="shared" si="327"/>
        <v>1</v>
      </c>
      <c r="G1679" s="3">
        <f t="shared" si="328"/>
        <v>30</v>
      </c>
      <c r="H1679" s="3">
        <f t="shared" si="329"/>
        <v>16</v>
      </c>
      <c r="I1679" s="3">
        <f t="shared" si="330"/>
        <v>9</v>
      </c>
      <c r="J1679" s="3">
        <f t="shared" si="331"/>
        <v>1</v>
      </c>
      <c r="K1679" s="3" t="str">
        <f>IF(AND(D1679&gt;='Season Lookup'!$D$15,D1679&lt;'Season Lookup'!$D$16),"Spring",IF(AND(D1679&gt;='Season Lookup'!$D$16,D1679&lt;'Season Lookup'!$D$17),"Summer",IF(AND(D1679&gt;='Season Lookup'!$D$17,D1679&lt;'Season Lookup'!$D$18),"Fall",IF(OR(D1679&gt;='Season Lookup'!$D$18,D1679&lt;'Season Lookup'!$D$15),"Winter"))))</f>
        <v>Winter</v>
      </c>
      <c r="L1679" s="3" t="str">
        <f>VLOOKUP(F1679,'Season Lookup'!$A$1:$B$13,2,0)</f>
        <v>Winter</v>
      </c>
      <c r="N1679" t="s">
        <v>13</v>
      </c>
      <c r="O1679" t="s">
        <v>23</v>
      </c>
      <c r="P1679" t="str">
        <f t="shared" si="332"/>
        <v>Yes</v>
      </c>
      <c r="Q1679" t="str">
        <f t="shared" si="333"/>
        <v>No</v>
      </c>
      <c r="R1679" t="str">
        <f t="shared" si="334"/>
        <v>No</v>
      </c>
      <c r="S1679">
        <v>2310</v>
      </c>
      <c r="T1679" t="s">
        <v>14</v>
      </c>
      <c r="V1679" t="str">
        <f t="shared" si="335"/>
        <v>Non Intersection</v>
      </c>
      <c r="W1679" t="s">
        <v>2644</v>
      </c>
      <c r="X1679">
        <v>42.395477</v>
      </c>
      <c r="Y1679">
        <v>-71.128328999999994</v>
      </c>
      <c r="Z1679" t="s">
        <v>2645</v>
      </c>
    </row>
    <row r="1680" spans="1:26">
      <c r="A1680">
        <v>25435</v>
      </c>
      <c r="B1680" s="1">
        <v>40573.395833333336</v>
      </c>
      <c r="C1680" s="1">
        <f t="shared" si="324"/>
        <v>40544</v>
      </c>
      <c r="D1680" s="4">
        <f t="shared" si="325"/>
        <v>8.0555555555555561E-2</v>
      </c>
      <c r="E1680" s="3">
        <f t="shared" si="326"/>
        <v>2011</v>
      </c>
      <c r="F1680" s="3">
        <f t="shared" si="327"/>
        <v>1</v>
      </c>
      <c r="G1680" s="3">
        <f t="shared" si="328"/>
        <v>30</v>
      </c>
      <c r="H1680" s="3">
        <f t="shared" si="329"/>
        <v>9</v>
      </c>
      <c r="I1680" s="3">
        <f t="shared" si="330"/>
        <v>30</v>
      </c>
      <c r="J1680" s="3">
        <f t="shared" si="331"/>
        <v>1</v>
      </c>
      <c r="K1680" s="3" t="str">
        <f>IF(AND(D1680&gt;='Season Lookup'!$D$15,D1680&lt;'Season Lookup'!$D$16),"Spring",IF(AND(D1680&gt;='Season Lookup'!$D$16,D1680&lt;'Season Lookup'!$D$17),"Summer",IF(AND(D1680&gt;='Season Lookup'!$D$17,D1680&lt;'Season Lookup'!$D$18),"Fall",IF(OR(D1680&gt;='Season Lookup'!$D$18,D1680&lt;'Season Lookup'!$D$15),"Winter"))))</f>
        <v>Winter</v>
      </c>
      <c r="L1680" s="3" t="str">
        <f>VLOOKUP(F1680,'Season Lookup'!$A$1:$B$13,2,0)</f>
        <v>Winter</v>
      </c>
      <c r="M1680" t="s">
        <v>48</v>
      </c>
      <c r="N1680" t="s">
        <v>13</v>
      </c>
      <c r="O1680" t="s">
        <v>23</v>
      </c>
      <c r="P1680" t="str">
        <f t="shared" si="332"/>
        <v>Yes</v>
      </c>
      <c r="Q1680" t="str">
        <f t="shared" si="333"/>
        <v>No</v>
      </c>
      <c r="R1680" t="str">
        <f t="shared" si="334"/>
        <v>No</v>
      </c>
      <c r="T1680" t="s">
        <v>105</v>
      </c>
      <c r="U1680" t="s">
        <v>796</v>
      </c>
      <c r="V1680" t="str">
        <f t="shared" si="335"/>
        <v>Intersection</v>
      </c>
      <c r="W1680" t="s">
        <v>2561</v>
      </c>
      <c r="X1680">
        <v>42.365791999999999</v>
      </c>
      <c r="Y1680">
        <v>-71.092070000000007</v>
      </c>
      <c r="Z1680" t="s">
        <v>2562</v>
      </c>
    </row>
    <row r="1681" spans="1:26">
      <c r="A1681">
        <v>25436</v>
      </c>
      <c r="B1681" s="1">
        <v>40573.479155092595</v>
      </c>
      <c r="C1681" s="1">
        <f t="shared" si="324"/>
        <v>40544</v>
      </c>
      <c r="D1681" s="4">
        <f t="shared" si="325"/>
        <v>8.0555555555555561E-2</v>
      </c>
      <c r="E1681" s="3">
        <f t="shared" si="326"/>
        <v>2011</v>
      </c>
      <c r="F1681" s="3">
        <f t="shared" si="327"/>
        <v>1</v>
      </c>
      <c r="G1681" s="3">
        <f t="shared" si="328"/>
        <v>30</v>
      </c>
      <c r="H1681" s="3">
        <f t="shared" si="329"/>
        <v>11</v>
      </c>
      <c r="I1681" s="3">
        <f t="shared" si="330"/>
        <v>29</v>
      </c>
      <c r="J1681" s="3">
        <f t="shared" si="331"/>
        <v>1</v>
      </c>
      <c r="K1681" s="3" t="str">
        <f>IF(AND(D1681&gt;='Season Lookup'!$D$15,D1681&lt;'Season Lookup'!$D$16),"Spring",IF(AND(D1681&gt;='Season Lookup'!$D$16,D1681&lt;'Season Lookup'!$D$17),"Summer",IF(AND(D1681&gt;='Season Lookup'!$D$17,D1681&lt;'Season Lookup'!$D$18),"Fall",IF(OR(D1681&gt;='Season Lookup'!$D$18,D1681&lt;'Season Lookup'!$D$15),"Winter"))))</f>
        <v>Winter</v>
      </c>
      <c r="L1681" s="3" t="str">
        <f>VLOOKUP(F1681,'Season Lookup'!$A$1:$B$13,2,0)</f>
        <v>Winter</v>
      </c>
      <c r="M1681" t="s">
        <v>48</v>
      </c>
      <c r="N1681" t="s">
        <v>13</v>
      </c>
      <c r="O1681" t="s">
        <v>23</v>
      </c>
      <c r="P1681" t="str">
        <f t="shared" si="332"/>
        <v>Yes</v>
      </c>
      <c r="Q1681" t="str">
        <f t="shared" si="333"/>
        <v>No</v>
      </c>
      <c r="R1681" t="str">
        <f t="shared" si="334"/>
        <v>No</v>
      </c>
      <c r="S1681">
        <v>1580</v>
      </c>
      <c r="T1681" t="s">
        <v>2646</v>
      </c>
      <c r="V1681" t="str">
        <f t="shared" si="335"/>
        <v>Non Intersection</v>
      </c>
      <c r="W1681" t="s">
        <v>2647</v>
      </c>
      <c r="X1681">
        <v>42.368924999999997</v>
      </c>
      <c r="Y1681">
        <v>-71.110257000000004</v>
      </c>
      <c r="Z1681" t="s">
        <v>468</v>
      </c>
    </row>
    <row r="1682" spans="1:26">
      <c r="A1682">
        <v>25437</v>
      </c>
      <c r="B1682" s="1">
        <v>40573.75277777778</v>
      </c>
      <c r="C1682" s="1">
        <f t="shared" si="324"/>
        <v>40544</v>
      </c>
      <c r="D1682" s="4">
        <f t="shared" si="325"/>
        <v>8.0555555555555561E-2</v>
      </c>
      <c r="E1682" s="3">
        <f t="shared" si="326"/>
        <v>2011</v>
      </c>
      <c r="F1682" s="3">
        <f t="shared" si="327"/>
        <v>1</v>
      </c>
      <c r="G1682" s="3">
        <f t="shared" si="328"/>
        <v>30</v>
      </c>
      <c r="H1682" s="3">
        <f t="shared" si="329"/>
        <v>18</v>
      </c>
      <c r="I1682" s="3">
        <f t="shared" si="330"/>
        <v>4</v>
      </c>
      <c r="J1682" s="3">
        <f t="shared" si="331"/>
        <v>1</v>
      </c>
      <c r="K1682" s="3" t="str">
        <f>IF(AND(D1682&gt;='Season Lookup'!$D$15,D1682&lt;'Season Lookup'!$D$16),"Spring",IF(AND(D1682&gt;='Season Lookup'!$D$16,D1682&lt;'Season Lookup'!$D$17),"Summer",IF(AND(D1682&gt;='Season Lookup'!$D$17,D1682&lt;'Season Lookup'!$D$18),"Fall",IF(OR(D1682&gt;='Season Lookup'!$D$18,D1682&lt;'Season Lookup'!$D$15),"Winter"))))</f>
        <v>Winter</v>
      </c>
      <c r="L1682" s="3" t="str">
        <f>VLOOKUP(F1682,'Season Lookup'!$A$1:$B$13,2,0)</f>
        <v>Winter</v>
      </c>
      <c r="M1682" t="s">
        <v>48</v>
      </c>
      <c r="N1682" t="s">
        <v>13</v>
      </c>
      <c r="O1682" t="s">
        <v>35</v>
      </c>
      <c r="P1682" t="str">
        <f t="shared" si="332"/>
        <v>Yes</v>
      </c>
      <c r="Q1682" t="str">
        <f t="shared" si="333"/>
        <v>No</v>
      </c>
      <c r="R1682" t="str">
        <f t="shared" si="334"/>
        <v>No</v>
      </c>
      <c r="S1682">
        <v>66</v>
      </c>
      <c r="T1682" t="s">
        <v>1520</v>
      </c>
      <c r="U1682" t="s">
        <v>19</v>
      </c>
      <c r="V1682" t="str">
        <f t="shared" si="335"/>
        <v>Non Intersection</v>
      </c>
      <c r="W1682" t="s">
        <v>2648</v>
      </c>
      <c r="X1682">
        <v>42.373430999999997</v>
      </c>
      <c r="Y1682">
        <v>-71.102349000000004</v>
      </c>
      <c r="Z1682" t="s">
        <v>2649</v>
      </c>
    </row>
    <row r="1683" spans="1:26">
      <c r="A1683">
        <v>25438</v>
      </c>
      <c r="B1683" s="1">
        <v>40573.333333333336</v>
      </c>
      <c r="C1683" s="1">
        <f t="shared" si="324"/>
        <v>40544</v>
      </c>
      <c r="D1683" s="4">
        <f t="shared" si="325"/>
        <v>8.0555555555555561E-2</v>
      </c>
      <c r="E1683" s="3">
        <f t="shared" si="326"/>
        <v>2011</v>
      </c>
      <c r="F1683" s="3">
        <f t="shared" si="327"/>
        <v>1</v>
      </c>
      <c r="G1683" s="3">
        <f t="shared" si="328"/>
        <v>30</v>
      </c>
      <c r="H1683" s="3">
        <f t="shared" si="329"/>
        <v>8</v>
      </c>
      <c r="I1683" s="3">
        <f t="shared" si="330"/>
        <v>0</v>
      </c>
      <c r="J1683" s="3">
        <f t="shared" si="331"/>
        <v>1</v>
      </c>
      <c r="K1683" s="3" t="str">
        <f>IF(AND(D1683&gt;='Season Lookup'!$D$15,D1683&lt;'Season Lookup'!$D$16),"Spring",IF(AND(D1683&gt;='Season Lookup'!$D$16,D1683&lt;'Season Lookup'!$D$17),"Summer",IF(AND(D1683&gt;='Season Lookup'!$D$17,D1683&lt;'Season Lookup'!$D$18),"Fall",IF(OR(D1683&gt;='Season Lookup'!$D$18,D1683&lt;'Season Lookup'!$D$15),"Winter"))))</f>
        <v>Winter</v>
      </c>
      <c r="L1683" s="3" t="str">
        <f>VLOOKUP(F1683,'Season Lookup'!$A$1:$B$13,2,0)</f>
        <v>Winter</v>
      </c>
      <c r="M1683" t="s">
        <v>56</v>
      </c>
      <c r="N1683" t="s">
        <v>13</v>
      </c>
      <c r="O1683" t="s">
        <v>13</v>
      </c>
      <c r="P1683" t="str">
        <f t="shared" si="332"/>
        <v>Yes</v>
      </c>
      <c r="Q1683" t="str">
        <f t="shared" si="333"/>
        <v>No</v>
      </c>
      <c r="R1683" t="str">
        <f t="shared" si="334"/>
        <v>No</v>
      </c>
      <c r="T1683" t="s">
        <v>186</v>
      </c>
      <c r="U1683" t="s">
        <v>2650</v>
      </c>
      <c r="V1683" t="str">
        <f t="shared" si="335"/>
        <v>Intersection</v>
      </c>
      <c r="W1683" t="s">
        <v>2651</v>
      </c>
      <c r="X1683">
        <v>42.382855999999997</v>
      </c>
      <c r="Y1683">
        <v>-71.131956000000002</v>
      </c>
      <c r="Z1683" t="s">
        <v>2652</v>
      </c>
    </row>
    <row r="1684" spans="1:26">
      <c r="A1684">
        <v>25460</v>
      </c>
      <c r="B1684" s="1">
        <v>40573.32984953704</v>
      </c>
      <c r="C1684" s="1">
        <f t="shared" si="324"/>
        <v>40544</v>
      </c>
      <c r="D1684" s="4">
        <f t="shared" si="325"/>
        <v>8.0555555555555561E-2</v>
      </c>
      <c r="E1684" s="3">
        <f t="shared" si="326"/>
        <v>2011</v>
      </c>
      <c r="F1684" s="3">
        <f t="shared" si="327"/>
        <v>1</v>
      </c>
      <c r="G1684" s="3">
        <f t="shared" si="328"/>
        <v>30</v>
      </c>
      <c r="H1684" s="3">
        <f t="shared" si="329"/>
        <v>7</v>
      </c>
      <c r="I1684" s="3">
        <f t="shared" si="330"/>
        <v>54</v>
      </c>
      <c r="J1684" s="3">
        <f t="shared" si="331"/>
        <v>1</v>
      </c>
      <c r="K1684" s="3" t="str">
        <f>IF(AND(D1684&gt;='Season Lookup'!$D$15,D1684&lt;'Season Lookup'!$D$16),"Spring",IF(AND(D1684&gt;='Season Lookup'!$D$16,D1684&lt;'Season Lookup'!$D$17),"Summer",IF(AND(D1684&gt;='Season Lookup'!$D$17,D1684&lt;'Season Lookup'!$D$18),"Fall",IF(OR(D1684&gt;='Season Lookup'!$D$18,D1684&lt;'Season Lookup'!$D$15),"Winter"))))</f>
        <v>Winter</v>
      </c>
      <c r="L1684" s="3" t="str">
        <f>VLOOKUP(F1684,'Season Lookup'!$A$1:$B$13,2,0)</f>
        <v>Winter</v>
      </c>
      <c r="M1684" t="s">
        <v>48</v>
      </c>
      <c r="N1684" t="s">
        <v>329</v>
      </c>
      <c r="O1684" t="s">
        <v>23</v>
      </c>
      <c r="P1684" t="str">
        <f t="shared" si="332"/>
        <v>No</v>
      </c>
      <c r="Q1684" t="str">
        <f t="shared" si="333"/>
        <v>No</v>
      </c>
      <c r="R1684" t="str">
        <f t="shared" si="334"/>
        <v>No</v>
      </c>
      <c r="T1684" t="s">
        <v>365</v>
      </c>
      <c r="U1684" t="s">
        <v>379</v>
      </c>
      <c r="V1684" t="str">
        <f t="shared" si="335"/>
        <v>Intersection</v>
      </c>
      <c r="W1684" t="s">
        <v>2653</v>
      </c>
      <c r="X1684">
        <v>42.368121000000002</v>
      </c>
      <c r="Y1684">
        <v>-71.079224999999994</v>
      </c>
      <c r="Z1684" t="s">
        <v>2654</v>
      </c>
    </row>
    <row r="1685" spans="1:26">
      <c r="A1685">
        <v>25537</v>
      </c>
      <c r="B1685" s="1">
        <v>40574.770833333336</v>
      </c>
      <c r="C1685" s="1">
        <f t="shared" si="324"/>
        <v>40544</v>
      </c>
      <c r="D1685" s="4">
        <f t="shared" si="325"/>
        <v>8.3333333333333329E-2</v>
      </c>
      <c r="E1685" s="3">
        <f t="shared" si="326"/>
        <v>2011</v>
      </c>
      <c r="F1685" s="3">
        <f t="shared" si="327"/>
        <v>1</v>
      </c>
      <c r="G1685" s="3">
        <f t="shared" si="328"/>
        <v>31</v>
      </c>
      <c r="H1685" s="3">
        <f t="shared" si="329"/>
        <v>18</v>
      </c>
      <c r="I1685" s="3">
        <f t="shared" si="330"/>
        <v>30</v>
      </c>
      <c r="J1685" s="3">
        <f t="shared" si="331"/>
        <v>2</v>
      </c>
      <c r="K1685" s="3" t="str">
        <f>IF(AND(D1685&gt;='Season Lookup'!$D$15,D1685&lt;'Season Lookup'!$D$16),"Spring",IF(AND(D1685&gt;='Season Lookup'!$D$16,D1685&lt;'Season Lookup'!$D$17),"Summer",IF(AND(D1685&gt;='Season Lookup'!$D$17,D1685&lt;'Season Lookup'!$D$18),"Fall",IF(OR(D1685&gt;='Season Lookup'!$D$18,D1685&lt;'Season Lookup'!$D$15),"Winter"))))</f>
        <v>Winter</v>
      </c>
      <c r="L1685" s="3" t="str">
        <f>VLOOKUP(F1685,'Season Lookup'!$A$1:$B$13,2,0)</f>
        <v>Winter</v>
      </c>
      <c r="M1685" t="s">
        <v>56</v>
      </c>
      <c r="N1685" t="s">
        <v>13</v>
      </c>
      <c r="O1685" t="s">
        <v>13</v>
      </c>
      <c r="P1685" t="str">
        <f t="shared" si="332"/>
        <v>Yes</v>
      </c>
      <c r="Q1685" t="str">
        <f t="shared" si="333"/>
        <v>No</v>
      </c>
      <c r="R1685" t="str">
        <f t="shared" si="334"/>
        <v>No</v>
      </c>
      <c r="S1685">
        <v>200</v>
      </c>
      <c r="T1685" t="s">
        <v>74</v>
      </c>
      <c r="V1685" t="str">
        <f t="shared" si="335"/>
        <v>Non Intersection</v>
      </c>
      <c r="W1685" t="s">
        <v>2655</v>
      </c>
      <c r="X1685">
        <v>42.373005999999997</v>
      </c>
      <c r="Y1685">
        <v>-71.100164000000007</v>
      </c>
      <c r="Z1685" t="s">
        <v>2656</v>
      </c>
    </row>
    <row r="1686" spans="1:26">
      <c r="A1686">
        <v>25443</v>
      </c>
      <c r="B1686" s="1">
        <v>40574.541655092595</v>
      </c>
      <c r="C1686" s="1">
        <f t="shared" si="324"/>
        <v>40544</v>
      </c>
      <c r="D1686" s="4">
        <f t="shared" si="325"/>
        <v>8.3333333333333329E-2</v>
      </c>
      <c r="E1686" s="3">
        <f t="shared" si="326"/>
        <v>2011</v>
      </c>
      <c r="F1686" s="3">
        <f t="shared" si="327"/>
        <v>1</v>
      </c>
      <c r="G1686" s="3">
        <f t="shared" si="328"/>
        <v>31</v>
      </c>
      <c r="H1686" s="3">
        <f t="shared" si="329"/>
        <v>12</v>
      </c>
      <c r="I1686" s="3">
        <f t="shared" si="330"/>
        <v>59</v>
      </c>
      <c r="J1686" s="3">
        <f t="shared" si="331"/>
        <v>2</v>
      </c>
      <c r="K1686" s="3" t="str">
        <f>IF(AND(D1686&gt;='Season Lookup'!$D$15,D1686&lt;'Season Lookup'!$D$16),"Spring",IF(AND(D1686&gt;='Season Lookup'!$D$16,D1686&lt;'Season Lookup'!$D$17),"Summer",IF(AND(D1686&gt;='Season Lookup'!$D$17,D1686&lt;'Season Lookup'!$D$18),"Fall",IF(OR(D1686&gt;='Season Lookup'!$D$18,D1686&lt;'Season Lookup'!$D$15),"Winter"))))</f>
        <v>Winter</v>
      </c>
      <c r="L1686" s="3" t="str">
        <f>VLOOKUP(F1686,'Season Lookup'!$A$1:$B$13,2,0)</f>
        <v>Winter</v>
      </c>
      <c r="M1686" t="s">
        <v>56</v>
      </c>
      <c r="N1686" t="s">
        <v>13</v>
      </c>
      <c r="O1686" t="s">
        <v>23</v>
      </c>
      <c r="P1686" t="str">
        <f t="shared" si="332"/>
        <v>Yes</v>
      </c>
      <c r="Q1686" t="str">
        <f t="shared" si="333"/>
        <v>No</v>
      </c>
      <c r="R1686" t="str">
        <f t="shared" si="334"/>
        <v>No</v>
      </c>
      <c r="T1686" t="s">
        <v>105</v>
      </c>
      <c r="U1686" t="s">
        <v>2657</v>
      </c>
      <c r="V1686" t="str">
        <f t="shared" si="335"/>
        <v>Intersection</v>
      </c>
      <c r="W1686" t="s">
        <v>2658</v>
      </c>
      <c r="X1686">
        <v>42.374831999999998</v>
      </c>
      <c r="Y1686">
        <v>-71.114476999999994</v>
      </c>
      <c r="Z1686" t="s">
        <v>839</v>
      </c>
    </row>
    <row r="1687" spans="1:26">
      <c r="A1687">
        <v>25444</v>
      </c>
      <c r="B1687" s="1">
        <v>40574.708333333336</v>
      </c>
      <c r="C1687" s="1">
        <f t="shared" si="324"/>
        <v>40544</v>
      </c>
      <c r="D1687" s="4">
        <f t="shared" si="325"/>
        <v>8.3333333333333329E-2</v>
      </c>
      <c r="E1687" s="3">
        <f t="shared" si="326"/>
        <v>2011</v>
      </c>
      <c r="F1687" s="3">
        <f t="shared" si="327"/>
        <v>1</v>
      </c>
      <c r="G1687" s="3">
        <f t="shared" si="328"/>
        <v>31</v>
      </c>
      <c r="H1687" s="3">
        <f t="shared" si="329"/>
        <v>17</v>
      </c>
      <c r="I1687" s="3">
        <f t="shared" si="330"/>
        <v>0</v>
      </c>
      <c r="J1687" s="3">
        <f t="shared" si="331"/>
        <v>2</v>
      </c>
      <c r="K1687" s="3" t="str">
        <f>IF(AND(D1687&gt;='Season Lookup'!$D$15,D1687&lt;'Season Lookup'!$D$16),"Spring",IF(AND(D1687&gt;='Season Lookup'!$D$16,D1687&lt;'Season Lookup'!$D$17),"Summer",IF(AND(D1687&gt;='Season Lookup'!$D$17,D1687&lt;'Season Lookup'!$D$18),"Fall",IF(OR(D1687&gt;='Season Lookup'!$D$18,D1687&lt;'Season Lookup'!$D$15),"Winter"))))</f>
        <v>Winter</v>
      </c>
      <c r="L1687" s="3" t="str">
        <f>VLOOKUP(F1687,'Season Lookup'!$A$1:$B$13,2,0)</f>
        <v>Winter</v>
      </c>
      <c r="M1687" t="s">
        <v>56</v>
      </c>
      <c r="N1687" t="s">
        <v>13</v>
      </c>
      <c r="O1687" t="s">
        <v>152</v>
      </c>
      <c r="P1687" t="str">
        <f t="shared" si="332"/>
        <v>Yes</v>
      </c>
      <c r="Q1687" t="str">
        <f t="shared" si="333"/>
        <v>No</v>
      </c>
      <c r="R1687" t="str">
        <f t="shared" si="334"/>
        <v>Yes</v>
      </c>
      <c r="S1687">
        <v>268</v>
      </c>
      <c r="T1687" t="s">
        <v>186</v>
      </c>
      <c r="V1687" t="str">
        <f t="shared" si="335"/>
        <v>Non Intersection</v>
      </c>
      <c r="W1687" t="s">
        <v>2659</v>
      </c>
      <c r="X1687">
        <v>42.383353999999997</v>
      </c>
      <c r="Y1687">
        <v>-71.133195000000001</v>
      </c>
      <c r="Z1687" t="s">
        <v>2660</v>
      </c>
    </row>
    <row r="1688" spans="1:26">
      <c r="A1688">
        <v>25445</v>
      </c>
      <c r="B1688" s="1">
        <v>40574.770833333336</v>
      </c>
      <c r="C1688" s="1">
        <f t="shared" si="324"/>
        <v>40544</v>
      </c>
      <c r="D1688" s="4">
        <f t="shared" si="325"/>
        <v>8.3333333333333329E-2</v>
      </c>
      <c r="E1688" s="3">
        <f t="shared" si="326"/>
        <v>2011</v>
      </c>
      <c r="F1688" s="3">
        <f t="shared" si="327"/>
        <v>1</v>
      </c>
      <c r="G1688" s="3">
        <f t="shared" si="328"/>
        <v>31</v>
      </c>
      <c r="H1688" s="3">
        <f t="shared" si="329"/>
        <v>18</v>
      </c>
      <c r="I1688" s="3">
        <f t="shared" si="330"/>
        <v>30</v>
      </c>
      <c r="J1688" s="3">
        <f t="shared" si="331"/>
        <v>2</v>
      </c>
      <c r="K1688" s="3" t="str">
        <f>IF(AND(D1688&gt;='Season Lookup'!$D$15,D1688&lt;'Season Lookup'!$D$16),"Spring",IF(AND(D1688&gt;='Season Lookup'!$D$16,D1688&lt;'Season Lookup'!$D$17),"Summer",IF(AND(D1688&gt;='Season Lookup'!$D$17,D1688&lt;'Season Lookup'!$D$18),"Fall",IF(OR(D1688&gt;='Season Lookup'!$D$18,D1688&lt;'Season Lookup'!$D$15),"Winter"))))</f>
        <v>Winter</v>
      </c>
      <c r="L1688" s="3" t="str">
        <f>VLOOKUP(F1688,'Season Lookup'!$A$1:$B$13,2,0)</f>
        <v>Winter</v>
      </c>
      <c r="M1688" t="s">
        <v>56</v>
      </c>
      <c r="N1688" t="s">
        <v>13</v>
      </c>
      <c r="O1688" t="s">
        <v>13</v>
      </c>
      <c r="P1688" t="str">
        <f t="shared" si="332"/>
        <v>Yes</v>
      </c>
      <c r="Q1688" t="str">
        <f t="shared" si="333"/>
        <v>No</v>
      </c>
      <c r="R1688" t="str">
        <f t="shared" si="334"/>
        <v>No</v>
      </c>
      <c r="S1688">
        <v>200</v>
      </c>
      <c r="T1688" t="s">
        <v>74</v>
      </c>
      <c r="V1688" t="str">
        <f t="shared" si="335"/>
        <v>Non Intersection</v>
      </c>
      <c r="W1688" t="s">
        <v>2655</v>
      </c>
      <c r="X1688">
        <v>42.373005999999997</v>
      </c>
      <c r="Y1688">
        <v>-71.100164000000007</v>
      </c>
      <c r="Z1688" t="s">
        <v>2656</v>
      </c>
    </row>
    <row r="1689" spans="1:26">
      <c r="A1689">
        <v>25446</v>
      </c>
      <c r="B1689" s="1">
        <v>40574.789571759262</v>
      </c>
      <c r="C1689" s="1">
        <f t="shared" si="324"/>
        <v>40544</v>
      </c>
      <c r="D1689" s="4">
        <f t="shared" si="325"/>
        <v>8.3333333333333329E-2</v>
      </c>
      <c r="E1689" s="3">
        <f t="shared" si="326"/>
        <v>2011</v>
      </c>
      <c r="F1689" s="3">
        <f t="shared" si="327"/>
        <v>1</v>
      </c>
      <c r="G1689" s="3">
        <f t="shared" si="328"/>
        <v>31</v>
      </c>
      <c r="H1689" s="3">
        <f t="shared" si="329"/>
        <v>18</v>
      </c>
      <c r="I1689" s="3">
        <f t="shared" si="330"/>
        <v>56</v>
      </c>
      <c r="J1689" s="3">
        <f t="shared" si="331"/>
        <v>2</v>
      </c>
      <c r="K1689" s="3" t="str">
        <f>IF(AND(D1689&gt;='Season Lookup'!$D$15,D1689&lt;'Season Lookup'!$D$16),"Spring",IF(AND(D1689&gt;='Season Lookup'!$D$16,D1689&lt;'Season Lookup'!$D$17),"Summer",IF(AND(D1689&gt;='Season Lookup'!$D$17,D1689&lt;'Season Lookup'!$D$18),"Fall",IF(OR(D1689&gt;='Season Lookup'!$D$18,D1689&lt;'Season Lookup'!$D$15),"Winter"))))</f>
        <v>Winter</v>
      </c>
      <c r="L1689" s="3" t="str">
        <f>VLOOKUP(F1689,'Season Lookup'!$A$1:$B$13,2,0)</f>
        <v>Winter</v>
      </c>
      <c r="M1689" t="s">
        <v>56</v>
      </c>
      <c r="N1689" t="s">
        <v>18</v>
      </c>
      <c r="O1689" t="s">
        <v>152</v>
      </c>
      <c r="P1689" t="str">
        <f t="shared" si="332"/>
        <v>Yes</v>
      </c>
      <c r="Q1689" t="str">
        <f t="shared" si="333"/>
        <v>No</v>
      </c>
      <c r="R1689" t="str">
        <f t="shared" si="334"/>
        <v>Yes</v>
      </c>
      <c r="T1689" t="s">
        <v>105</v>
      </c>
      <c r="U1689" t="s">
        <v>101</v>
      </c>
      <c r="V1689" t="str">
        <f t="shared" si="335"/>
        <v>Intersection</v>
      </c>
      <c r="W1689" t="s">
        <v>1403</v>
      </c>
      <c r="X1689">
        <v>42.367871000000001</v>
      </c>
      <c r="Y1689">
        <v>-71.097359999999995</v>
      </c>
      <c r="Z1689" t="s">
        <v>1404</v>
      </c>
    </row>
    <row r="1690" spans="1:26">
      <c r="A1690">
        <v>25447</v>
      </c>
      <c r="B1690" s="1">
        <v>40574.834016203706</v>
      </c>
      <c r="C1690" s="1">
        <f t="shared" si="324"/>
        <v>40544</v>
      </c>
      <c r="D1690" s="4">
        <f t="shared" si="325"/>
        <v>8.3333333333333329E-2</v>
      </c>
      <c r="E1690" s="3">
        <f t="shared" si="326"/>
        <v>2011</v>
      </c>
      <c r="F1690" s="3">
        <f t="shared" si="327"/>
        <v>1</v>
      </c>
      <c r="G1690" s="3">
        <f t="shared" si="328"/>
        <v>31</v>
      </c>
      <c r="H1690" s="3">
        <f t="shared" si="329"/>
        <v>20</v>
      </c>
      <c r="I1690" s="3">
        <f t="shared" si="330"/>
        <v>0</v>
      </c>
      <c r="J1690" s="3">
        <f t="shared" si="331"/>
        <v>2</v>
      </c>
      <c r="K1690" s="3" t="str">
        <f>IF(AND(D1690&gt;='Season Lookup'!$D$15,D1690&lt;'Season Lookup'!$D$16),"Spring",IF(AND(D1690&gt;='Season Lookup'!$D$16,D1690&lt;'Season Lookup'!$D$17),"Summer",IF(AND(D1690&gt;='Season Lookup'!$D$17,D1690&lt;'Season Lookup'!$D$18),"Fall",IF(OR(D1690&gt;='Season Lookup'!$D$18,D1690&lt;'Season Lookup'!$D$15),"Winter"))))</f>
        <v>Winter</v>
      </c>
      <c r="L1690" s="3" t="str">
        <f>VLOOKUP(F1690,'Season Lookup'!$A$1:$B$13,2,0)</f>
        <v>Winter</v>
      </c>
      <c r="M1690" t="s">
        <v>56</v>
      </c>
      <c r="N1690" t="s">
        <v>13</v>
      </c>
      <c r="O1690" t="s">
        <v>23</v>
      </c>
      <c r="P1690" t="str">
        <f t="shared" si="332"/>
        <v>Yes</v>
      </c>
      <c r="Q1690" t="str">
        <f t="shared" si="333"/>
        <v>No</v>
      </c>
      <c r="R1690" t="str">
        <f t="shared" si="334"/>
        <v>No</v>
      </c>
      <c r="T1690" t="s">
        <v>105</v>
      </c>
      <c r="U1690" t="s">
        <v>745</v>
      </c>
      <c r="V1690" t="str">
        <f t="shared" si="335"/>
        <v>Intersection</v>
      </c>
      <c r="W1690" t="s">
        <v>1070</v>
      </c>
      <c r="X1690">
        <v>42.368519999999997</v>
      </c>
      <c r="Y1690">
        <v>-71.099001000000001</v>
      </c>
      <c r="Z1690" t="s">
        <v>1071</v>
      </c>
    </row>
    <row r="1691" spans="1:26">
      <c r="A1691">
        <v>25458</v>
      </c>
      <c r="B1691" s="1">
        <v>40574.75</v>
      </c>
      <c r="C1691" s="1">
        <f t="shared" si="324"/>
        <v>40544</v>
      </c>
      <c r="D1691" s="4">
        <f t="shared" si="325"/>
        <v>8.3333333333333329E-2</v>
      </c>
      <c r="E1691" s="3">
        <f t="shared" si="326"/>
        <v>2011</v>
      </c>
      <c r="F1691" s="3">
        <f t="shared" si="327"/>
        <v>1</v>
      </c>
      <c r="G1691" s="3">
        <f t="shared" si="328"/>
        <v>31</v>
      </c>
      <c r="H1691" s="3">
        <f t="shared" si="329"/>
        <v>18</v>
      </c>
      <c r="I1691" s="3">
        <f t="shared" si="330"/>
        <v>0</v>
      </c>
      <c r="J1691" s="3">
        <f t="shared" si="331"/>
        <v>2</v>
      </c>
      <c r="K1691" s="3" t="str">
        <f>IF(AND(D1691&gt;='Season Lookup'!$D$15,D1691&lt;'Season Lookup'!$D$16),"Spring",IF(AND(D1691&gt;='Season Lookup'!$D$16,D1691&lt;'Season Lookup'!$D$17),"Summer",IF(AND(D1691&gt;='Season Lookup'!$D$17,D1691&lt;'Season Lookup'!$D$18),"Fall",IF(OR(D1691&gt;='Season Lookup'!$D$18,D1691&lt;'Season Lookup'!$D$15),"Winter"))))</f>
        <v>Winter</v>
      </c>
      <c r="L1691" s="3" t="str">
        <f>VLOOKUP(F1691,'Season Lookup'!$A$1:$B$13,2,0)</f>
        <v>Winter</v>
      </c>
      <c r="M1691" t="s">
        <v>56</v>
      </c>
      <c r="N1691" t="s">
        <v>13</v>
      </c>
      <c r="O1691" t="s">
        <v>23</v>
      </c>
      <c r="P1691" t="str">
        <f t="shared" si="332"/>
        <v>Yes</v>
      </c>
      <c r="Q1691" t="str">
        <f t="shared" si="333"/>
        <v>No</v>
      </c>
      <c r="R1691" t="str">
        <f t="shared" si="334"/>
        <v>No</v>
      </c>
      <c r="S1691">
        <v>23</v>
      </c>
      <c r="T1691" t="s">
        <v>2661</v>
      </c>
      <c r="V1691" t="str">
        <f t="shared" si="335"/>
        <v>Non Intersection</v>
      </c>
      <c r="W1691" t="s">
        <v>2662</v>
      </c>
      <c r="X1691">
        <v>42.373635</v>
      </c>
      <c r="Y1691">
        <v>-71.106264999999993</v>
      </c>
      <c r="Z1691" t="s">
        <v>2663</v>
      </c>
    </row>
    <row r="1692" spans="1:26">
      <c r="A1692">
        <v>25461</v>
      </c>
      <c r="B1692" s="1">
        <v>40574.416655092595</v>
      </c>
      <c r="C1692" s="1">
        <f t="shared" si="324"/>
        <v>40544</v>
      </c>
      <c r="D1692" s="4">
        <f t="shared" si="325"/>
        <v>8.3333333333333329E-2</v>
      </c>
      <c r="E1692" s="3">
        <f t="shared" si="326"/>
        <v>2011</v>
      </c>
      <c r="F1692" s="3">
        <f t="shared" si="327"/>
        <v>1</v>
      </c>
      <c r="G1692" s="3">
        <f t="shared" si="328"/>
        <v>31</v>
      </c>
      <c r="H1692" s="3">
        <f t="shared" si="329"/>
        <v>9</v>
      </c>
      <c r="I1692" s="3">
        <f t="shared" si="330"/>
        <v>59</v>
      </c>
      <c r="J1692" s="3">
        <f t="shared" si="331"/>
        <v>2</v>
      </c>
      <c r="K1692" s="3" t="str">
        <f>IF(AND(D1692&gt;='Season Lookup'!$D$15,D1692&lt;'Season Lookup'!$D$16),"Spring",IF(AND(D1692&gt;='Season Lookup'!$D$16,D1692&lt;'Season Lookup'!$D$17),"Summer",IF(AND(D1692&gt;='Season Lookup'!$D$17,D1692&lt;'Season Lookup'!$D$18),"Fall",IF(OR(D1692&gt;='Season Lookup'!$D$18,D1692&lt;'Season Lookup'!$D$15),"Winter"))))</f>
        <v>Winter</v>
      </c>
      <c r="L1692" s="3" t="str">
        <f>VLOOKUP(F1692,'Season Lookup'!$A$1:$B$13,2,0)</f>
        <v>Winter</v>
      </c>
      <c r="M1692" t="s">
        <v>56</v>
      </c>
      <c r="N1692" t="s">
        <v>13</v>
      </c>
      <c r="O1692" t="s">
        <v>23</v>
      </c>
      <c r="P1692" t="str">
        <f t="shared" si="332"/>
        <v>Yes</v>
      </c>
      <c r="Q1692" t="str">
        <f t="shared" si="333"/>
        <v>No</v>
      </c>
      <c r="R1692" t="str">
        <f t="shared" si="334"/>
        <v>No</v>
      </c>
      <c r="S1692">
        <v>33</v>
      </c>
      <c r="T1692" t="s">
        <v>147</v>
      </c>
      <c r="V1692" t="str">
        <f t="shared" si="335"/>
        <v>Non Intersection</v>
      </c>
      <c r="W1692" t="s">
        <v>2664</v>
      </c>
      <c r="X1692">
        <v>42.371146000000003</v>
      </c>
      <c r="Y1692">
        <v>-71.085003999999998</v>
      </c>
      <c r="Z1692" t="s">
        <v>2665</v>
      </c>
    </row>
    <row r="1693" spans="1:26">
      <c r="A1693">
        <v>25529</v>
      </c>
      <c r="B1693" s="1">
        <v>40574.61109953704</v>
      </c>
      <c r="C1693" s="1">
        <f t="shared" si="324"/>
        <v>40544</v>
      </c>
      <c r="D1693" s="4">
        <f t="shared" si="325"/>
        <v>8.3333333333333329E-2</v>
      </c>
      <c r="E1693" s="3">
        <f t="shared" si="326"/>
        <v>2011</v>
      </c>
      <c r="F1693" s="3">
        <f t="shared" si="327"/>
        <v>1</v>
      </c>
      <c r="G1693" s="3">
        <f t="shared" si="328"/>
        <v>31</v>
      </c>
      <c r="H1693" s="3">
        <f t="shared" si="329"/>
        <v>14</v>
      </c>
      <c r="I1693" s="3">
        <f t="shared" si="330"/>
        <v>39</v>
      </c>
      <c r="J1693" s="3">
        <f t="shared" si="331"/>
        <v>2</v>
      </c>
      <c r="K1693" s="3" t="str">
        <f>IF(AND(D1693&gt;='Season Lookup'!$D$15,D1693&lt;'Season Lookup'!$D$16),"Spring",IF(AND(D1693&gt;='Season Lookup'!$D$16,D1693&lt;'Season Lookup'!$D$17),"Summer",IF(AND(D1693&gt;='Season Lookup'!$D$17,D1693&lt;'Season Lookup'!$D$18),"Fall",IF(OR(D1693&gt;='Season Lookup'!$D$18,D1693&lt;'Season Lookup'!$D$15),"Winter"))))</f>
        <v>Winter</v>
      </c>
      <c r="L1693" s="3" t="str">
        <f>VLOOKUP(F1693,'Season Lookup'!$A$1:$B$13,2,0)</f>
        <v>Winter</v>
      </c>
      <c r="M1693" t="s">
        <v>56</v>
      </c>
      <c r="N1693" t="s">
        <v>13</v>
      </c>
      <c r="O1693" t="s">
        <v>13</v>
      </c>
      <c r="P1693" t="str">
        <f t="shared" si="332"/>
        <v>Yes</v>
      </c>
      <c r="Q1693" t="str">
        <f t="shared" si="333"/>
        <v>No</v>
      </c>
      <c r="R1693" t="str">
        <f t="shared" si="334"/>
        <v>No</v>
      </c>
      <c r="S1693">
        <v>245</v>
      </c>
      <c r="T1693" t="s">
        <v>186</v>
      </c>
      <c r="V1693" t="str">
        <f t="shared" si="335"/>
        <v>Non Intersection</v>
      </c>
      <c r="W1693" t="s">
        <v>2666</v>
      </c>
      <c r="X1693">
        <v>42.383319</v>
      </c>
      <c r="Y1693">
        <v>-71.132692000000006</v>
      </c>
      <c r="Z1693" t="s">
        <v>2667</v>
      </c>
    </row>
    <row r="1694" spans="1:26">
      <c r="A1694">
        <v>25448</v>
      </c>
      <c r="B1694" s="1">
        <v>40575.270833333336</v>
      </c>
      <c r="C1694" s="1">
        <f t="shared" si="324"/>
        <v>40544</v>
      </c>
      <c r="D1694" s="4">
        <f t="shared" si="325"/>
        <v>8.3333333333333329E-2</v>
      </c>
      <c r="E1694" s="3">
        <f t="shared" si="326"/>
        <v>2011</v>
      </c>
      <c r="F1694" s="3">
        <f t="shared" si="327"/>
        <v>2</v>
      </c>
      <c r="G1694" s="3">
        <f t="shared" si="328"/>
        <v>1</v>
      </c>
      <c r="H1694" s="3">
        <f t="shared" si="329"/>
        <v>6</v>
      </c>
      <c r="I1694" s="3">
        <f t="shared" si="330"/>
        <v>30</v>
      </c>
      <c r="J1694" s="3">
        <f t="shared" si="331"/>
        <v>3</v>
      </c>
      <c r="K1694" s="3" t="str">
        <f>IF(AND(D1694&gt;='Season Lookup'!$D$15,D1694&lt;'Season Lookup'!$D$16),"Spring",IF(AND(D1694&gt;='Season Lookup'!$D$16,D1694&lt;'Season Lookup'!$D$17),"Summer",IF(AND(D1694&gt;='Season Lookup'!$D$17,D1694&lt;'Season Lookup'!$D$18),"Fall",IF(OR(D1694&gt;='Season Lookup'!$D$18,D1694&lt;'Season Lookup'!$D$15),"Winter"))))</f>
        <v>Winter</v>
      </c>
      <c r="L1694" s="3" t="str">
        <f>VLOOKUP(F1694,'Season Lookup'!$A$1:$B$13,2,0)</f>
        <v>Winter</v>
      </c>
      <c r="M1694" t="s">
        <v>73</v>
      </c>
      <c r="N1694" t="s">
        <v>35</v>
      </c>
      <c r="O1694" t="s">
        <v>23</v>
      </c>
      <c r="P1694" t="str">
        <f t="shared" si="332"/>
        <v>Yes</v>
      </c>
      <c r="Q1694" t="str">
        <f t="shared" si="333"/>
        <v>No</v>
      </c>
      <c r="R1694" t="str">
        <f t="shared" si="334"/>
        <v>No</v>
      </c>
      <c r="T1694" t="s">
        <v>315</v>
      </c>
      <c r="U1694" t="s">
        <v>316</v>
      </c>
      <c r="V1694" t="str">
        <f t="shared" si="335"/>
        <v>Intersection</v>
      </c>
      <c r="W1694" t="s">
        <v>317</v>
      </c>
      <c r="X1694">
        <v>42.365853000000001</v>
      </c>
      <c r="Y1694">
        <v>-71.102331000000007</v>
      </c>
      <c r="Z1694" t="s">
        <v>318</v>
      </c>
    </row>
    <row r="1695" spans="1:26">
      <c r="A1695">
        <v>25449</v>
      </c>
      <c r="B1695" s="1">
        <v>40575.355555555558</v>
      </c>
      <c r="C1695" s="1">
        <f t="shared" si="324"/>
        <v>40544</v>
      </c>
      <c r="D1695" s="4">
        <f t="shared" si="325"/>
        <v>8.3333333333333329E-2</v>
      </c>
      <c r="E1695" s="3">
        <f t="shared" si="326"/>
        <v>2011</v>
      </c>
      <c r="F1695" s="3">
        <f t="shared" si="327"/>
        <v>2</v>
      </c>
      <c r="G1695" s="3">
        <f t="shared" si="328"/>
        <v>1</v>
      </c>
      <c r="H1695" s="3">
        <f t="shared" si="329"/>
        <v>8</v>
      </c>
      <c r="I1695" s="3">
        <f t="shared" si="330"/>
        <v>32</v>
      </c>
      <c r="J1695" s="3">
        <f t="shared" si="331"/>
        <v>3</v>
      </c>
      <c r="K1695" s="3" t="str">
        <f>IF(AND(D1695&gt;='Season Lookup'!$D$15,D1695&lt;'Season Lookup'!$D$16),"Spring",IF(AND(D1695&gt;='Season Lookup'!$D$16,D1695&lt;'Season Lookup'!$D$17),"Summer",IF(AND(D1695&gt;='Season Lookup'!$D$17,D1695&lt;'Season Lookup'!$D$18),"Fall",IF(OR(D1695&gt;='Season Lookup'!$D$18,D1695&lt;'Season Lookup'!$D$15),"Winter"))))</f>
        <v>Winter</v>
      </c>
      <c r="L1695" s="3" t="str">
        <f>VLOOKUP(F1695,'Season Lookup'!$A$1:$B$13,2,0)</f>
        <v>Winter</v>
      </c>
      <c r="M1695" t="s">
        <v>73</v>
      </c>
      <c r="N1695" t="s">
        <v>246</v>
      </c>
      <c r="O1695" t="s">
        <v>23</v>
      </c>
      <c r="P1695" t="str">
        <f t="shared" si="332"/>
        <v>No</v>
      </c>
      <c r="Q1695" t="str">
        <f t="shared" si="333"/>
        <v>No</v>
      </c>
      <c r="R1695" t="str">
        <f t="shared" si="334"/>
        <v>No</v>
      </c>
      <c r="S1695">
        <v>17</v>
      </c>
      <c r="T1695" t="s">
        <v>2668</v>
      </c>
      <c r="V1695" t="str">
        <f t="shared" si="335"/>
        <v>Non Intersection</v>
      </c>
      <c r="W1695" t="s">
        <v>2669</v>
      </c>
      <c r="X1695">
        <v>42.392012999999999</v>
      </c>
      <c r="Y1695">
        <v>-71.129306</v>
      </c>
      <c r="Z1695" t="s">
        <v>2670</v>
      </c>
    </row>
    <row r="1696" spans="1:26">
      <c r="A1696">
        <v>25450</v>
      </c>
      <c r="B1696" s="1">
        <v>40575.359016203707</v>
      </c>
      <c r="C1696" s="1">
        <f t="shared" si="324"/>
        <v>40544</v>
      </c>
      <c r="D1696" s="4">
        <f t="shared" si="325"/>
        <v>8.3333333333333329E-2</v>
      </c>
      <c r="E1696" s="3">
        <f t="shared" si="326"/>
        <v>2011</v>
      </c>
      <c r="F1696" s="3">
        <f t="shared" si="327"/>
        <v>2</v>
      </c>
      <c r="G1696" s="3">
        <f t="shared" si="328"/>
        <v>1</v>
      </c>
      <c r="H1696" s="3">
        <f t="shared" si="329"/>
        <v>8</v>
      </c>
      <c r="I1696" s="3">
        <f t="shared" si="330"/>
        <v>36</v>
      </c>
      <c r="J1696" s="3">
        <f t="shared" si="331"/>
        <v>3</v>
      </c>
      <c r="K1696" s="3" t="str">
        <f>IF(AND(D1696&gt;='Season Lookup'!$D$15,D1696&lt;'Season Lookup'!$D$16),"Spring",IF(AND(D1696&gt;='Season Lookup'!$D$16,D1696&lt;'Season Lookup'!$D$17),"Summer",IF(AND(D1696&gt;='Season Lookup'!$D$17,D1696&lt;'Season Lookup'!$D$18),"Fall",IF(OR(D1696&gt;='Season Lookup'!$D$18,D1696&lt;'Season Lookup'!$D$15),"Winter"))))</f>
        <v>Winter</v>
      </c>
      <c r="L1696" s="3" t="str">
        <f>VLOOKUP(F1696,'Season Lookup'!$A$1:$B$13,2,0)</f>
        <v>Winter</v>
      </c>
      <c r="M1696" t="s">
        <v>73</v>
      </c>
      <c r="N1696" t="s">
        <v>13</v>
      </c>
      <c r="O1696" t="s">
        <v>246</v>
      </c>
      <c r="P1696" t="str">
        <f t="shared" si="332"/>
        <v>Yes</v>
      </c>
      <c r="Q1696" t="str">
        <f t="shared" si="333"/>
        <v>No</v>
      </c>
      <c r="R1696" t="str">
        <f t="shared" si="334"/>
        <v>No</v>
      </c>
      <c r="T1696" t="s">
        <v>14</v>
      </c>
      <c r="U1696" t="s">
        <v>1095</v>
      </c>
      <c r="V1696" t="str">
        <f t="shared" si="335"/>
        <v>Intersection</v>
      </c>
      <c r="W1696" t="s">
        <v>2671</v>
      </c>
      <c r="X1696">
        <v>42.399821000000003</v>
      </c>
      <c r="Y1696">
        <v>-71.133488999999997</v>
      </c>
      <c r="Z1696" t="s">
        <v>2672</v>
      </c>
    </row>
    <row r="1697" spans="1:26">
      <c r="A1697">
        <v>25451</v>
      </c>
      <c r="B1697" s="1">
        <v>40575.583333333336</v>
      </c>
      <c r="C1697" s="1">
        <f t="shared" si="324"/>
        <v>40544</v>
      </c>
      <c r="D1697" s="4">
        <f t="shared" si="325"/>
        <v>8.3333333333333329E-2</v>
      </c>
      <c r="E1697" s="3">
        <f t="shared" si="326"/>
        <v>2011</v>
      </c>
      <c r="F1697" s="3">
        <f t="shared" si="327"/>
        <v>2</v>
      </c>
      <c r="G1697" s="3">
        <f t="shared" si="328"/>
        <v>1</v>
      </c>
      <c r="H1697" s="3">
        <f t="shared" si="329"/>
        <v>14</v>
      </c>
      <c r="I1697" s="3">
        <f t="shared" si="330"/>
        <v>0</v>
      </c>
      <c r="J1697" s="3">
        <f t="shared" si="331"/>
        <v>3</v>
      </c>
      <c r="K1697" s="3" t="str">
        <f>IF(AND(D1697&gt;='Season Lookup'!$D$15,D1697&lt;'Season Lookup'!$D$16),"Spring",IF(AND(D1697&gt;='Season Lookup'!$D$16,D1697&lt;'Season Lookup'!$D$17),"Summer",IF(AND(D1697&gt;='Season Lookup'!$D$17,D1697&lt;'Season Lookup'!$D$18),"Fall",IF(OR(D1697&gt;='Season Lookup'!$D$18,D1697&lt;'Season Lookup'!$D$15),"Winter"))))</f>
        <v>Winter</v>
      </c>
      <c r="L1697" s="3" t="str">
        <f>VLOOKUP(F1697,'Season Lookup'!$A$1:$B$13,2,0)</f>
        <v>Winter</v>
      </c>
      <c r="M1697" t="s">
        <v>73</v>
      </c>
      <c r="N1697" t="s">
        <v>13</v>
      </c>
      <c r="O1697" t="s">
        <v>23</v>
      </c>
      <c r="P1697" t="str">
        <f t="shared" si="332"/>
        <v>Yes</v>
      </c>
      <c r="Q1697" t="str">
        <f t="shared" si="333"/>
        <v>No</v>
      </c>
      <c r="R1697" t="str">
        <f t="shared" si="334"/>
        <v>No</v>
      </c>
      <c r="S1697">
        <v>400</v>
      </c>
      <c r="T1697" t="s">
        <v>105</v>
      </c>
      <c r="V1697" t="str">
        <f t="shared" si="335"/>
        <v>Non Intersection</v>
      </c>
      <c r="W1697" t="s">
        <v>2673</v>
      </c>
      <c r="X1697">
        <v>42.371656999999999</v>
      </c>
      <c r="Y1697">
        <v>-71.107318000000006</v>
      </c>
      <c r="Z1697" t="s">
        <v>2674</v>
      </c>
    </row>
    <row r="1698" spans="1:26">
      <c r="A1698">
        <v>25452</v>
      </c>
      <c r="B1698" s="1">
        <v>40575.65625</v>
      </c>
      <c r="C1698" s="1">
        <f t="shared" si="324"/>
        <v>40544</v>
      </c>
      <c r="D1698" s="4">
        <f t="shared" si="325"/>
        <v>8.3333333333333329E-2</v>
      </c>
      <c r="E1698" s="3">
        <f t="shared" si="326"/>
        <v>2011</v>
      </c>
      <c r="F1698" s="3">
        <f t="shared" si="327"/>
        <v>2</v>
      </c>
      <c r="G1698" s="3">
        <f t="shared" si="328"/>
        <v>1</v>
      </c>
      <c r="H1698" s="3">
        <f t="shared" si="329"/>
        <v>15</v>
      </c>
      <c r="I1698" s="3">
        <f t="shared" si="330"/>
        <v>45</v>
      </c>
      <c r="J1698" s="3">
        <f t="shared" si="331"/>
        <v>3</v>
      </c>
      <c r="K1698" s="3" t="str">
        <f>IF(AND(D1698&gt;='Season Lookup'!$D$15,D1698&lt;'Season Lookup'!$D$16),"Spring",IF(AND(D1698&gt;='Season Lookup'!$D$16,D1698&lt;'Season Lookup'!$D$17),"Summer",IF(AND(D1698&gt;='Season Lookup'!$D$17,D1698&lt;'Season Lookup'!$D$18),"Fall",IF(OR(D1698&gt;='Season Lookup'!$D$18,D1698&lt;'Season Lookup'!$D$15),"Winter"))))</f>
        <v>Winter</v>
      </c>
      <c r="L1698" s="3" t="str">
        <f>VLOOKUP(F1698,'Season Lookup'!$A$1:$B$13,2,0)</f>
        <v>Winter</v>
      </c>
      <c r="M1698" t="s">
        <v>73</v>
      </c>
      <c r="N1698" t="s">
        <v>13</v>
      </c>
      <c r="O1698" t="s">
        <v>23</v>
      </c>
      <c r="P1698" t="str">
        <f t="shared" si="332"/>
        <v>Yes</v>
      </c>
      <c r="Q1698" t="str">
        <f t="shared" si="333"/>
        <v>No</v>
      </c>
      <c r="R1698" t="str">
        <f t="shared" si="334"/>
        <v>No</v>
      </c>
      <c r="S1698" t="s">
        <v>2675</v>
      </c>
      <c r="T1698" t="s">
        <v>2007</v>
      </c>
      <c r="V1698" t="str">
        <f t="shared" si="335"/>
        <v>Non Intersection</v>
      </c>
      <c r="W1698" t="s">
        <v>2676</v>
      </c>
      <c r="X1698">
        <v>42.356994</v>
      </c>
      <c r="Y1698">
        <v>-71.112438999999995</v>
      </c>
      <c r="Z1698" t="s">
        <v>2677</v>
      </c>
    </row>
    <row r="1699" spans="1:26">
      <c r="A1699">
        <v>25453</v>
      </c>
      <c r="B1699" s="1">
        <v>40575.875</v>
      </c>
      <c r="C1699" s="1">
        <f t="shared" si="324"/>
        <v>40544</v>
      </c>
      <c r="D1699" s="4">
        <f t="shared" si="325"/>
        <v>8.3333333333333329E-2</v>
      </c>
      <c r="E1699" s="3">
        <f t="shared" si="326"/>
        <v>2011</v>
      </c>
      <c r="F1699" s="3">
        <f t="shared" si="327"/>
        <v>2</v>
      </c>
      <c r="G1699" s="3">
        <f t="shared" si="328"/>
        <v>1</v>
      </c>
      <c r="H1699" s="3">
        <f t="shared" si="329"/>
        <v>21</v>
      </c>
      <c r="I1699" s="3">
        <f t="shared" si="330"/>
        <v>0</v>
      </c>
      <c r="J1699" s="3">
        <f t="shared" si="331"/>
        <v>3</v>
      </c>
      <c r="K1699" s="3" t="str">
        <f>IF(AND(D1699&gt;='Season Lookup'!$D$15,D1699&lt;'Season Lookup'!$D$16),"Spring",IF(AND(D1699&gt;='Season Lookup'!$D$16,D1699&lt;'Season Lookup'!$D$17),"Summer",IF(AND(D1699&gt;='Season Lookup'!$D$17,D1699&lt;'Season Lookup'!$D$18),"Fall",IF(OR(D1699&gt;='Season Lookup'!$D$18,D1699&lt;'Season Lookup'!$D$15),"Winter"))))</f>
        <v>Winter</v>
      </c>
      <c r="L1699" s="3" t="str">
        <f>VLOOKUP(F1699,'Season Lookup'!$A$1:$B$13,2,0)</f>
        <v>Winter</v>
      </c>
      <c r="M1699" t="s">
        <v>73</v>
      </c>
      <c r="N1699" t="s">
        <v>13</v>
      </c>
      <c r="O1699" t="s">
        <v>36</v>
      </c>
      <c r="P1699" t="str">
        <f t="shared" si="332"/>
        <v>Yes</v>
      </c>
      <c r="Q1699" t="str">
        <f t="shared" si="333"/>
        <v>No</v>
      </c>
      <c r="R1699" t="str">
        <f t="shared" si="334"/>
        <v>No</v>
      </c>
      <c r="T1699" t="s">
        <v>14</v>
      </c>
      <c r="U1699" t="s">
        <v>185</v>
      </c>
      <c r="V1699" t="str">
        <f t="shared" si="335"/>
        <v>Intersection</v>
      </c>
      <c r="W1699" t="s">
        <v>1247</v>
      </c>
      <c r="X1699">
        <v>42.375131000000003</v>
      </c>
      <c r="Y1699">
        <v>-71.119151000000002</v>
      </c>
      <c r="Z1699" t="s">
        <v>1248</v>
      </c>
    </row>
    <row r="1700" spans="1:26">
      <c r="A1700">
        <v>25454</v>
      </c>
      <c r="B1700" s="1">
        <v>40575.909710648149</v>
      </c>
      <c r="C1700" s="1">
        <f t="shared" si="324"/>
        <v>40544</v>
      </c>
      <c r="D1700" s="4">
        <f t="shared" si="325"/>
        <v>8.3333333333333329E-2</v>
      </c>
      <c r="E1700" s="3">
        <f t="shared" si="326"/>
        <v>2011</v>
      </c>
      <c r="F1700" s="3">
        <f t="shared" si="327"/>
        <v>2</v>
      </c>
      <c r="G1700" s="3">
        <f t="shared" si="328"/>
        <v>1</v>
      </c>
      <c r="H1700" s="3">
        <f t="shared" si="329"/>
        <v>21</v>
      </c>
      <c r="I1700" s="3">
        <f t="shared" si="330"/>
        <v>49</v>
      </c>
      <c r="J1700" s="3">
        <f t="shared" si="331"/>
        <v>3</v>
      </c>
      <c r="K1700" s="3" t="str">
        <f>IF(AND(D1700&gt;='Season Lookup'!$D$15,D1700&lt;'Season Lookup'!$D$16),"Spring",IF(AND(D1700&gt;='Season Lookup'!$D$16,D1700&lt;'Season Lookup'!$D$17),"Summer",IF(AND(D1700&gt;='Season Lookup'!$D$17,D1700&lt;'Season Lookup'!$D$18),"Fall",IF(OR(D1700&gt;='Season Lookup'!$D$18,D1700&lt;'Season Lookup'!$D$15),"Winter"))))</f>
        <v>Winter</v>
      </c>
      <c r="L1700" s="3" t="str">
        <f>VLOOKUP(F1700,'Season Lookup'!$A$1:$B$13,2,0)</f>
        <v>Winter</v>
      </c>
      <c r="M1700" t="s">
        <v>73</v>
      </c>
      <c r="N1700" t="s">
        <v>35</v>
      </c>
      <c r="O1700" t="s">
        <v>23</v>
      </c>
      <c r="P1700" t="str">
        <f t="shared" si="332"/>
        <v>Yes</v>
      </c>
      <c r="Q1700" t="str">
        <f t="shared" si="333"/>
        <v>No</v>
      </c>
      <c r="R1700" t="str">
        <f t="shared" si="334"/>
        <v>No</v>
      </c>
      <c r="S1700">
        <v>7</v>
      </c>
      <c r="T1700" t="s">
        <v>2678</v>
      </c>
      <c r="V1700" t="str">
        <f t="shared" si="335"/>
        <v>Non Intersection</v>
      </c>
      <c r="W1700" t="s">
        <v>2679</v>
      </c>
      <c r="X1700">
        <v>42.364023000000003</v>
      </c>
      <c r="Y1700">
        <v>-71.109865999999997</v>
      </c>
      <c r="Z1700" t="s">
        <v>2680</v>
      </c>
    </row>
    <row r="1701" spans="1:26">
      <c r="A1701">
        <v>25459</v>
      </c>
      <c r="B1701" s="1">
        <v>40575.916655092595</v>
      </c>
      <c r="C1701" s="1">
        <f t="shared" si="324"/>
        <v>40544</v>
      </c>
      <c r="D1701" s="4">
        <f t="shared" si="325"/>
        <v>8.3333333333333329E-2</v>
      </c>
      <c r="E1701" s="3">
        <f t="shared" si="326"/>
        <v>2011</v>
      </c>
      <c r="F1701" s="3">
        <f t="shared" si="327"/>
        <v>2</v>
      </c>
      <c r="G1701" s="3">
        <f t="shared" si="328"/>
        <v>1</v>
      </c>
      <c r="H1701" s="3">
        <f t="shared" si="329"/>
        <v>21</v>
      </c>
      <c r="I1701" s="3">
        <f t="shared" si="330"/>
        <v>59</v>
      </c>
      <c r="J1701" s="3">
        <f t="shared" si="331"/>
        <v>3</v>
      </c>
      <c r="K1701" s="3" t="str">
        <f>IF(AND(D1701&gt;='Season Lookup'!$D$15,D1701&lt;'Season Lookup'!$D$16),"Spring",IF(AND(D1701&gt;='Season Lookup'!$D$16,D1701&lt;'Season Lookup'!$D$17),"Summer",IF(AND(D1701&gt;='Season Lookup'!$D$17,D1701&lt;'Season Lookup'!$D$18),"Fall",IF(OR(D1701&gt;='Season Lookup'!$D$18,D1701&lt;'Season Lookup'!$D$15),"Winter"))))</f>
        <v>Winter</v>
      </c>
      <c r="L1701" s="3" t="str">
        <f>VLOOKUP(F1701,'Season Lookup'!$A$1:$B$13,2,0)</f>
        <v>Winter</v>
      </c>
      <c r="M1701" t="s">
        <v>73</v>
      </c>
      <c r="N1701" t="s">
        <v>13</v>
      </c>
      <c r="O1701" t="s">
        <v>23</v>
      </c>
      <c r="P1701" t="str">
        <f t="shared" si="332"/>
        <v>Yes</v>
      </c>
      <c r="Q1701" t="str">
        <f t="shared" si="333"/>
        <v>No</v>
      </c>
      <c r="R1701" t="str">
        <f t="shared" si="334"/>
        <v>No</v>
      </c>
      <c r="S1701">
        <v>144</v>
      </c>
      <c r="T1701" t="s">
        <v>1502</v>
      </c>
      <c r="U1701" t="s">
        <v>147</v>
      </c>
      <c r="V1701" t="str">
        <f t="shared" si="335"/>
        <v>Non Intersection</v>
      </c>
      <c r="W1701" t="s">
        <v>2681</v>
      </c>
      <c r="X1701">
        <v>42.372252000000003</v>
      </c>
      <c r="Y1701">
        <v>-71.084473000000003</v>
      </c>
      <c r="Z1701" t="s">
        <v>2682</v>
      </c>
    </row>
    <row r="1702" spans="1:26">
      <c r="A1702">
        <v>25463</v>
      </c>
      <c r="B1702" s="1">
        <v>40575.849305555559</v>
      </c>
      <c r="C1702" s="1">
        <f t="shared" si="324"/>
        <v>40544</v>
      </c>
      <c r="D1702" s="4">
        <f t="shared" si="325"/>
        <v>8.3333333333333329E-2</v>
      </c>
      <c r="E1702" s="3">
        <f t="shared" si="326"/>
        <v>2011</v>
      </c>
      <c r="F1702" s="3">
        <f t="shared" si="327"/>
        <v>2</v>
      </c>
      <c r="G1702" s="3">
        <f t="shared" si="328"/>
        <v>1</v>
      </c>
      <c r="H1702" s="3">
        <f t="shared" si="329"/>
        <v>20</v>
      </c>
      <c r="I1702" s="3">
        <f t="shared" si="330"/>
        <v>23</v>
      </c>
      <c r="J1702" s="3">
        <f t="shared" si="331"/>
        <v>3</v>
      </c>
      <c r="K1702" s="3" t="str">
        <f>IF(AND(D1702&gt;='Season Lookup'!$D$15,D1702&lt;'Season Lookup'!$D$16),"Spring",IF(AND(D1702&gt;='Season Lookup'!$D$16,D1702&lt;'Season Lookup'!$D$17),"Summer",IF(AND(D1702&gt;='Season Lookup'!$D$17,D1702&lt;'Season Lookup'!$D$18),"Fall",IF(OR(D1702&gt;='Season Lookup'!$D$18,D1702&lt;'Season Lookup'!$D$15),"Winter"))))</f>
        <v>Winter</v>
      </c>
      <c r="L1702" s="3" t="str">
        <f>VLOOKUP(F1702,'Season Lookup'!$A$1:$B$13,2,0)</f>
        <v>Winter</v>
      </c>
      <c r="M1702" t="s">
        <v>73</v>
      </c>
      <c r="N1702" t="s">
        <v>13</v>
      </c>
      <c r="O1702" t="s">
        <v>35</v>
      </c>
      <c r="P1702" t="str">
        <f t="shared" si="332"/>
        <v>Yes</v>
      </c>
      <c r="Q1702" t="str">
        <f t="shared" si="333"/>
        <v>No</v>
      </c>
      <c r="R1702" t="str">
        <f t="shared" si="334"/>
        <v>No</v>
      </c>
      <c r="S1702">
        <v>16</v>
      </c>
      <c r="T1702" t="s">
        <v>2683</v>
      </c>
      <c r="V1702" t="str">
        <f t="shared" si="335"/>
        <v>Non Intersection</v>
      </c>
      <c r="W1702" t="s">
        <v>2684</v>
      </c>
      <c r="X1702">
        <v>42.375342000000003</v>
      </c>
      <c r="Y1702">
        <v>-71.135216</v>
      </c>
      <c r="Z1702" t="s">
        <v>2685</v>
      </c>
    </row>
    <row r="1703" spans="1:26">
      <c r="A1703">
        <v>25456</v>
      </c>
      <c r="B1703" s="1">
        <v>40576.515972222223</v>
      </c>
      <c r="C1703" s="1">
        <f t="shared" si="324"/>
        <v>40544</v>
      </c>
      <c r="D1703" s="4">
        <f t="shared" si="325"/>
        <v>8.611111111111111E-2</v>
      </c>
      <c r="E1703" s="3">
        <f t="shared" si="326"/>
        <v>2011</v>
      </c>
      <c r="F1703" s="3">
        <f t="shared" si="327"/>
        <v>2</v>
      </c>
      <c r="G1703" s="3">
        <f t="shared" si="328"/>
        <v>2</v>
      </c>
      <c r="H1703" s="3">
        <f t="shared" si="329"/>
        <v>12</v>
      </c>
      <c r="I1703" s="3">
        <f t="shared" si="330"/>
        <v>23</v>
      </c>
      <c r="J1703" s="3">
        <f t="shared" si="331"/>
        <v>4</v>
      </c>
      <c r="K1703" s="3" t="str">
        <f>IF(AND(D1703&gt;='Season Lookup'!$D$15,D1703&lt;'Season Lookup'!$D$16),"Spring",IF(AND(D1703&gt;='Season Lookup'!$D$16,D1703&lt;'Season Lookup'!$D$17),"Summer",IF(AND(D1703&gt;='Season Lookup'!$D$17,D1703&lt;'Season Lookup'!$D$18),"Fall",IF(OR(D1703&gt;='Season Lookup'!$D$18,D1703&lt;'Season Lookup'!$D$15),"Winter"))))</f>
        <v>Winter</v>
      </c>
      <c r="L1703" s="3" t="str">
        <f>VLOOKUP(F1703,'Season Lookup'!$A$1:$B$13,2,0)</f>
        <v>Winter</v>
      </c>
      <c r="M1703" t="s">
        <v>82</v>
      </c>
      <c r="N1703" t="s">
        <v>35</v>
      </c>
      <c r="O1703" t="s">
        <v>23</v>
      </c>
      <c r="P1703" t="str">
        <f t="shared" si="332"/>
        <v>Yes</v>
      </c>
      <c r="Q1703" t="str">
        <f t="shared" si="333"/>
        <v>No</v>
      </c>
      <c r="R1703" t="str">
        <f t="shared" si="334"/>
        <v>No</v>
      </c>
      <c r="S1703" s="2">
        <v>42011</v>
      </c>
      <c r="T1703" t="s">
        <v>1016</v>
      </c>
      <c r="V1703" t="str">
        <f t="shared" si="335"/>
        <v>Non Intersection</v>
      </c>
      <c r="W1703" t="s">
        <v>2687</v>
      </c>
      <c r="X1703">
        <v>42.371273000000002</v>
      </c>
      <c r="Y1703">
        <v>-71.105749000000003</v>
      </c>
      <c r="Z1703" t="s">
        <v>2688</v>
      </c>
    </row>
    <row r="1704" spans="1:26">
      <c r="A1704">
        <v>25464</v>
      </c>
      <c r="B1704" s="1">
        <v>40576.583333333336</v>
      </c>
      <c r="C1704" s="1">
        <f t="shared" si="324"/>
        <v>40544</v>
      </c>
      <c r="D1704" s="4">
        <f t="shared" si="325"/>
        <v>8.611111111111111E-2</v>
      </c>
      <c r="E1704" s="3">
        <f t="shared" si="326"/>
        <v>2011</v>
      </c>
      <c r="F1704" s="3">
        <f t="shared" si="327"/>
        <v>2</v>
      </c>
      <c r="G1704" s="3">
        <f t="shared" si="328"/>
        <v>2</v>
      </c>
      <c r="H1704" s="3">
        <f t="shared" si="329"/>
        <v>14</v>
      </c>
      <c r="I1704" s="3">
        <f t="shared" si="330"/>
        <v>0</v>
      </c>
      <c r="J1704" s="3">
        <f t="shared" si="331"/>
        <v>4</v>
      </c>
      <c r="K1704" s="3" t="str">
        <f>IF(AND(D1704&gt;='Season Lookup'!$D$15,D1704&lt;'Season Lookup'!$D$16),"Spring",IF(AND(D1704&gt;='Season Lookup'!$D$16,D1704&lt;'Season Lookup'!$D$17),"Summer",IF(AND(D1704&gt;='Season Lookup'!$D$17,D1704&lt;'Season Lookup'!$D$18),"Fall",IF(OR(D1704&gt;='Season Lookup'!$D$18,D1704&lt;'Season Lookup'!$D$15),"Winter"))))</f>
        <v>Winter</v>
      </c>
      <c r="L1704" s="3" t="str">
        <f>VLOOKUP(F1704,'Season Lookup'!$A$1:$B$13,2,0)</f>
        <v>Winter</v>
      </c>
      <c r="M1704" t="s">
        <v>82</v>
      </c>
      <c r="N1704" t="s">
        <v>13</v>
      </c>
      <c r="O1704" t="s">
        <v>23</v>
      </c>
      <c r="P1704" t="str">
        <f t="shared" si="332"/>
        <v>Yes</v>
      </c>
      <c r="Q1704" t="str">
        <f t="shared" si="333"/>
        <v>No</v>
      </c>
      <c r="R1704" t="str">
        <f t="shared" si="334"/>
        <v>No</v>
      </c>
      <c r="S1704">
        <v>463</v>
      </c>
      <c r="T1704" t="s">
        <v>19</v>
      </c>
      <c r="V1704" t="str">
        <f t="shared" si="335"/>
        <v>Non Intersection</v>
      </c>
      <c r="W1704" t="s">
        <v>2689</v>
      </c>
      <c r="X1704">
        <v>42.371634</v>
      </c>
      <c r="Y1704">
        <v>-71.083894000000001</v>
      </c>
      <c r="Z1704" t="s">
        <v>2690</v>
      </c>
    </row>
    <row r="1705" spans="1:26">
      <c r="A1705">
        <v>25465</v>
      </c>
      <c r="B1705" s="1">
        <v>40576.836793981478</v>
      </c>
      <c r="C1705" s="1">
        <f t="shared" si="324"/>
        <v>40544</v>
      </c>
      <c r="D1705" s="4">
        <f t="shared" si="325"/>
        <v>8.611111111111111E-2</v>
      </c>
      <c r="E1705" s="3">
        <f t="shared" si="326"/>
        <v>2011</v>
      </c>
      <c r="F1705" s="3">
        <f t="shared" si="327"/>
        <v>2</v>
      </c>
      <c r="G1705" s="3">
        <f t="shared" si="328"/>
        <v>2</v>
      </c>
      <c r="H1705" s="3">
        <f t="shared" si="329"/>
        <v>20</v>
      </c>
      <c r="I1705" s="3">
        <f t="shared" si="330"/>
        <v>4</v>
      </c>
      <c r="J1705" s="3">
        <f t="shared" si="331"/>
        <v>4</v>
      </c>
      <c r="K1705" s="3" t="str">
        <f>IF(AND(D1705&gt;='Season Lookup'!$D$15,D1705&lt;'Season Lookup'!$D$16),"Spring",IF(AND(D1705&gt;='Season Lookup'!$D$16,D1705&lt;'Season Lookup'!$D$17),"Summer",IF(AND(D1705&gt;='Season Lookup'!$D$17,D1705&lt;'Season Lookup'!$D$18),"Fall",IF(OR(D1705&gt;='Season Lookup'!$D$18,D1705&lt;'Season Lookup'!$D$15),"Winter"))))</f>
        <v>Winter</v>
      </c>
      <c r="L1705" s="3" t="str">
        <f>VLOOKUP(F1705,'Season Lookup'!$A$1:$B$13,2,0)</f>
        <v>Winter</v>
      </c>
      <c r="M1705" t="s">
        <v>82</v>
      </c>
      <c r="N1705" t="s">
        <v>35</v>
      </c>
      <c r="O1705" t="s">
        <v>23</v>
      </c>
      <c r="P1705" t="str">
        <f t="shared" si="332"/>
        <v>Yes</v>
      </c>
      <c r="Q1705" t="str">
        <f t="shared" si="333"/>
        <v>No</v>
      </c>
      <c r="R1705" t="str">
        <f t="shared" si="334"/>
        <v>No</v>
      </c>
      <c r="S1705">
        <v>1</v>
      </c>
      <c r="T1705" t="s">
        <v>2691</v>
      </c>
      <c r="V1705" t="str">
        <f t="shared" si="335"/>
        <v>Non Intersection</v>
      </c>
      <c r="W1705" t="s">
        <v>2692</v>
      </c>
      <c r="X1705">
        <v>42.377527000000001</v>
      </c>
      <c r="Y1705">
        <v>-71.131591999999998</v>
      </c>
      <c r="Z1705" t="s">
        <v>2693</v>
      </c>
    </row>
    <row r="1706" spans="1:26">
      <c r="A1706">
        <v>25474</v>
      </c>
      <c r="B1706" s="1">
        <v>40576.5</v>
      </c>
      <c r="C1706" s="1">
        <f t="shared" si="324"/>
        <v>40544</v>
      </c>
      <c r="D1706" s="4">
        <f t="shared" si="325"/>
        <v>8.611111111111111E-2</v>
      </c>
      <c r="E1706" s="3">
        <f t="shared" si="326"/>
        <v>2011</v>
      </c>
      <c r="F1706" s="3">
        <f t="shared" si="327"/>
        <v>2</v>
      </c>
      <c r="G1706" s="3">
        <f t="shared" si="328"/>
        <v>2</v>
      </c>
      <c r="H1706" s="3">
        <f t="shared" si="329"/>
        <v>12</v>
      </c>
      <c r="I1706" s="3">
        <f t="shared" si="330"/>
        <v>0</v>
      </c>
      <c r="J1706" s="3">
        <f t="shared" si="331"/>
        <v>4</v>
      </c>
      <c r="K1706" s="3" t="str">
        <f>IF(AND(D1706&gt;='Season Lookup'!$D$15,D1706&lt;'Season Lookup'!$D$16),"Spring",IF(AND(D1706&gt;='Season Lookup'!$D$16,D1706&lt;'Season Lookup'!$D$17),"Summer",IF(AND(D1706&gt;='Season Lookup'!$D$17,D1706&lt;'Season Lookup'!$D$18),"Fall",IF(OR(D1706&gt;='Season Lookup'!$D$18,D1706&lt;'Season Lookup'!$D$15),"Winter"))))</f>
        <v>Winter</v>
      </c>
      <c r="L1706" s="3" t="str">
        <f>VLOOKUP(F1706,'Season Lookup'!$A$1:$B$13,2,0)</f>
        <v>Winter</v>
      </c>
      <c r="M1706" t="s">
        <v>82</v>
      </c>
      <c r="N1706" t="s">
        <v>13</v>
      </c>
      <c r="O1706" t="s">
        <v>23</v>
      </c>
      <c r="P1706" t="str">
        <f t="shared" si="332"/>
        <v>Yes</v>
      </c>
      <c r="Q1706" t="str">
        <f t="shared" si="333"/>
        <v>No</v>
      </c>
      <c r="R1706" t="str">
        <f t="shared" si="334"/>
        <v>No</v>
      </c>
      <c r="S1706">
        <v>1</v>
      </c>
      <c r="T1706" t="s">
        <v>2694</v>
      </c>
      <c r="V1706" t="str">
        <f t="shared" si="335"/>
        <v>Non Intersection</v>
      </c>
      <c r="W1706" t="s">
        <v>2695</v>
      </c>
      <c r="X1706">
        <v>42.385671000000002</v>
      </c>
      <c r="Y1706">
        <v>-71.119594000000006</v>
      </c>
      <c r="Z1706" t="s">
        <v>2696</v>
      </c>
    </row>
    <row r="1707" spans="1:26">
      <c r="A1707">
        <v>25466</v>
      </c>
      <c r="B1707" s="1">
        <v>40577.097210648149</v>
      </c>
      <c r="C1707" s="1">
        <f t="shared" si="324"/>
        <v>40544</v>
      </c>
      <c r="D1707" s="4">
        <f t="shared" si="325"/>
        <v>8.8888888888888892E-2</v>
      </c>
      <c r="E1707" s="3">
        <f t="shared" si="326"/>
        <v>2011</v>
      </c>
      <c r="F1707" s="3">
        <f t="shared" si="327"/>
        <v>2</v>
      </c>
      <c r="G1707" s="3">
        <f t="shared" si="328"/>
        <v>3</v>
      </c>
      <c r="H1707" s="3">
        <f t="shared" si="329"/>
        <v>2</v>
      </c>
      <c r="I1707" s="3">
        <f t="shared" si="330"/>
        <v>19</v>
      </c>
      <c r="J1707" s="3">
        <f t="shared" si="331"/>
        <v>5</v>
      </c>
      <c r="K1707" s="3" t="str">
        <f>IF(AND(D1707&gt;='Season Lookup'!$D$15,D1707&lt;'Season Lookup'!$D$16),"Spring",IF(AND(D1707&gt;='Season Lookup'!$D$16,D1707&lt;'Season Lookup'!$D$17),"Summer",IF(AND(D1707&gt;='Season Lookup'!$D$17,D1707&lt;'Season Lookup'!$D$18),"Fall",IF(OR(D1707&gt;='Season Lookup'!$D$18,D1707&lt;'Season Lookup'!$D$15),"Winter"))))</f>
        <v>Winter</v>
      </c>
      <c r="L1707" s="3" t="str">
        <f>VLOOKUP(F1707,'Season Lookup'!$A$1:$B$13,2,0)</f>
        <v>Winter</v>
      </c>
      <c r="M1707" t="s">
        <v>78</v>
      </c>
      <c r="N1707" t="s">
        <v>13</v>
      </c>
      <c r="O1707" t="s">
        <v>152</v>
      </c>
      <c r="P1707" t="str">
        <f t="shared" si="332"/>
        <v>Yes</v>
      </c>
      <c r="Q1707" t="str">
        <f t="shared" si="333"/>
        <v>No</v>
      </c>
      <c r="R1707" t="str">
        <f t="shared" si="334"/>
        <v>Yes</v>
      </c>
      <c r="S1707">
        <v>36</v>
      </c>
      <c r="T1707" t="s">
        <v>326</v>
      </c>
      <c r="V1707" t="str">
        <f t="shared" si="335"/>
        <v>Non Intersection</v>
      </c>
      <c r="W1707" t="s">
        <v>2697</v>
      </c>
      <c r="X1707">
        <v>42.372737999999998</v>
      </c>
      <c r="Y1707">
        <v>-71.119870000000006</v>
      </c>
      <c r="Z1707" t="s">
        <v>2698</v>
      </c>
    </row>
    <row r="1708" spans="1:26">
      <c r="A1708">
        <v>25467</v>
      </c>
      <c r="B1708" s="1">
        <v>40577.375</v>
      </c>
      <c r="C1708" s="1">
        <f t="shared" si="324"/>
        <v>40544</v>
      </c>
      <c r="D1708" s="4">
        <f t="shared" si="325"/>
        <v>8.8888888888888892E-2</v>
      </c>
      <c r="E1708" s="3">
        <f t="shared" si="326"/>
        <v>2011</v>
      </c>
      <c r="F1708" s="3">
        <f t="shared" si="327"/>
        <v>2</v>
      </c>
      <c r="G1708" s="3">
        <f t="shared" si="328"/>
        <v>3</v>
      </c>
      <c r="H1708" s="3">
        <f t="shared" si="329"/>
        <v>9</v>
      </c>
      <c r="I1708" s="3">
        <f t="shared" si="330"/>
        <v>0</v>
      </c>
      <c r="J1708" s="3">
        <f t="shared" si="331"/>
        <v>5</v>
      </c>
      <c r="K1708" s="3" t="str">
        <f>IF(AND(D1708&gt;='Season Lookup'!$D$15,D1708&lt;'Season Lookup'!$D$16),"Spring",IF(AND(D1708&gt;='Season Lookup'!$D$16,D1708&lt;'Season Lookup'!$D$17),"Summer",IF(AND(D1708&gt;='Season Lookup'!$D$17,D1708&lt;'Season Lookup'!$D$18),"Fall",IF(OR(D1708&gt;='Season Lookup'!$D$18,D1708&lt;'Season Lookup'!$D$15),"Winter"))))</f>
        <v>Winter</v>
      </c>
      <c r="L1708" s="3" t="str">
        <f>VLOOKUP(F1708,'Season Lookup'!$A$1:$B$13,2,0)</f>
        <v>Winter</v>
      </c>
      <c r="M1708" t="s">
        <v>78</v>
      </c>
      <c r="N1708" t="s">
        <v>13</v>
      </c>
      <c r="O1708" t="s">
        <v>23</v>
      </c>
      <c r="P1708" t="str">
        <f t="shared" si="332"/>
        <v>Yes</v>
      </c>
      <c r="Q1708" t="str">
        <f t="shared" si="333"/>
        <v>No</v>
      </c>
      <c r="R1708" t="str">
        <f t="shared" si="334"/>
        <v>No</v>
      </c>
      <c r="T1708" t="s">
        <v>958</v>
      </c>
      <c r="U1708" t="s">
        <v>249</v>
      </c>
      <c r="V1708" t="str">
        <f t="shared" si="335"/>
        <v>Intersection</v>
      </c>
      <c r="W1708" t="s">
        <v>2699</v>
      </c>
      <c r="X1708">
        <v>42.359917000000003</v>
      </c>
      <c r="Y1708">
        <v>-71.101727999999994</v>
      </c>
      <c r="Z1708" t="s">
        <v>2700</v>
      </c>
    </row>
    <row r="1709" spans="1:26">
      <c r="A1709">
        <v>25468</v>
      </c>
      <c r="B1709" s="1">
        <v>40577.375</v>
      </c>
      <c r="C1709" s="1">
        <f t="shared" ref="C1709:C1770" si="336">EOMONTH(B1709,MONTH(B1709)*-1)+1</f>
        <v>40544</v>
      </c>
      <c r="D1709" s="4">
        <f t="shared" ref="D1709:D1770" si="337">YEARFRAC(C1709,B1709)</f>
        <v>8.8888888888888892E-2</v>
      </c>
      <c r="E1709" s="3">
        <f t="shared" ref="E1709:E1770" si="338">YEAR(B1709)</f>
        <v>2011</v>
      </c>
      <c r="F1709" s="3">
        <f t="shared" ref="F1709:F1770" si="339">MONTH(B1709)</f>
        <v>2</v>
      </c>
      <c r="G1709" s="3">
        <f t="shared" ref="G1709:G1770" si="340">DAY(B1709)</f>
        <v>3</v>
      </c>
      <c r="H1709" s="3">
        <f t="shared" ref="H1709:H1770" si="341">HOUR(B1709)</f>
        <v>9</v>
      </c>
      <c r="I1709" s="3">
        <f t="shared" ref="I1709:I1770" si="342">MINUTE(B1709)</f>
        <v>0</v>
      </c>
      <c r="J1709" s="3">
        <f t="shared" ref="J1709:J1770" si="343">WEEKDAY(B1709,1)</f>
        <v>5</v>
      </c>
      <c r="K1709" s="3" t="str">
        <f>IF(AND(D1709&gt;='Season Lookup'!$D$15,D1709&lt;'Season Lookup'!$D$16),"Spring",IF(AND(D1709&gt;='Season Lookup'!$D$16,D1709&lt;'Season Lookup'!$D$17),"Summer",IF(AND(D1709&gt;='Season Lookup'!$D$17,D1709&lt;'Season Lookup'!$D$18),"Fall",IF(OR(D1709&gt;='Season Lookup'!$D$18,D1709&lt;'Season Lookup'!$D$15),"Winter"))))</f>
        <v>Winter</v>
      </c>
      <c r="L1709" s="3" t="str">
        <f>VLOOKUP(F1709,'Season Lookup'!$A$1:$B$13,2,0)</f>
        <v>Winter</v>
      </c>
      <c r="M1709" t="s">
        <v>78</v>
      </c>
      <c r="N1709" t="s">
        <v>13</v>
      </c>
      <c r="O1709" t="s">
        <v>23</v>
      </c>
      <c r="P1709" t="str">
        <f t="shared" ref="P1709:P1770" si="344">IF(OR(N1709="Auto",O1709="Auto"),"Yes",IF(OR(N1709="Taxi",O1709="Taxi"),"Yes",IF(OR(N1709="Truck",O1709="Truck"),"Yes",IF(OR(N1709="Van",O1709="Van"),"Yes","No"))))</f>
        <v>Yes</v>
      </c>
      <c r="Q1709" t="str">
        <f t="shared" ref="Q1709:Q1770" si="345">IF(OR(N1709="Bicycle",O1709="Bicycle"),"Yes","No")</f>
        <v>No</v>
      </c>
      <c r="R1709" t="str">
        <f t="shared" ref="R1709:R1770" si="346">IF(OR(N1709="Pedestrian",O1709="Pedestrian"),"Yes","No")</f>
        <v>No</v>
      </c>
      <c r="S1709">
        <v>451</v>
      </c>
      <c r="T1709" t="s">
        <v>105</v>
      </c>
      <c r="V1709" t="str">
        <f t="shared" ref="V1709:V1770" si="347">IF(ISBLANK(S1709),"Intersection","Non Intersection")</f>
        <v>Non Intersection</v>
      </c>
      <c r="W1709" t="s">
        <v>2701</v>
      </c>
      <c r="X1709">
        <v>42.37236</v>
      </c>
      <c r="Y1709">
        <v>-71.108564000000001</v>
      </c>
      <c r="Z1709" t="s">
        <v>2702</v>
      </c>
    </row>
    <row r="1710" spans="1:26">
      <c r="A1710">
        <v>25469</v>
      </c>
      <c r="B1710" s="1">
        <v>40577.649293981478</v>
      </c>
      <c r="C1710" s="1">
        <f t="shared" si="336"/>
        <v>40544</v>
      </c>
      <c r="D1710" s="4">
        <f t="shared" si="337"/>
        <v>8.8888888888888892E-2</v>
      </c>
      <c r="E1710" s="3">
        <f t="shared" si="338"/>
        <v>2011</v>
      </c>
      <c r="F1710" s="3">
        <f t="shared" si="339"/>
        <v>2</v>
      </c>
      <c r="G1710" s="3">
        <f t="shared" si="340"/>
        <v>3</v>
      </c>
      <c r="H1710" s="3">
        <f t="shared" si="341"/>
        <v>15</v>
      </c>
      <c r="I1710" s="3">
        <f t="shared" si="342"/>
        <v>34</v>
      </c>
      <c r="J1710" s="3">
        <f t="shared" si="343"/>
        <v>5</v>
      </c>
      <c r="K1710" s="3" t="str">
        <f>IF(AND(D1710&gt;='Season Lookup'!$D$15,D1710&lt;'Season Lookup'!$D$16),"Spring",IF(AND(D1710&gt;='Season Lookup'!$D$16,D1710&lt;'Season Lookup'!$D$17),"Summer",IF(AND(D1710&gt;='Season Lookup'!$D$17,D1710&lt;'Season Lookup'!$D$18),"Fall",IF(OR(D1710&gt;='Season Lookup'!$D$18,D1710&lt;'Season Lookup'!$D$15),"Winter"))))</f>
        <v>Winter</v>
      </c>
      <c r="L1710" s="3" t="str">
        <f>VLOOKUP(F1710,'Season Lookup'!$A$1:$B$13,2,0)</f>
        <v>Winter</v>
      </c>
      <c r="M1710" t="s">
        <v>78</v>
      </c>
      <c r="N1710" t="s">
        <v>13</v>
      </c>
      <c r="O1710" t="s">
        <v>1085</v>
      </c>
      <c r="P1710" t="str">
        <f t="shared" si="344"/>
        <v>Yes</v>
      </c>
      <c r="Q1710" t="str">
        <f t="shared" si="345"/>
        <v>No</v>
      </c>
      <c r="R1710" t="str">
        <f t="shared" si="346"/>
        <v>No</v>
      </c>
      <c r="S1710">
        <v>8</v>
      </c>
      <c r="T1710" t="s">
        <v>1226</v>
      </c>
      <c r="V1710" t="str">
        <f t="shared" si="347"/>
        <v>Non Intersection</v>
      </c>
      <c r="W1710" t="s">
        <v>2703</v>
      </c>
      <c r="X1710">
        <v>42.369508000000003</v>
      </c>
      <c r="Y1710">
        <v>-71.110231999999996</v>
      </c>
      <c r="Z1710" t="s">
        <v>2704</v>
      </c>
    </row>
    <row r="1711" spans="1:26">
      <c r="A1711">
        <v>25470</v>
      </c>
      <c r="B1711" s="1">
        <v>40577.758321759262</v>
      </c>
      <c r="C1711" s="1">
        <f t="shared" si="336"/>
        <v>40544</v>
      </c>
      <c r="D1711" s="4">
        <f t="shared" si="337"/>
        <v>8.8888888888888892E-2</v>
      </c>
      <c r="E1711" s="3">
        <f t="shared" si="338"/>
        <v>2011</v>
      </c>
      <c r="F1711" s="3">
        <f t="shared" si="339"/>
        <v>2</v>
      </c>
      <c r="G1711" s="3">
        <f t="shared" si="340"/>
        <v>3</v>
      </c>
      <c r="H1711" s="3">
        <f t="shared" si="341"/>
        <v>18</v>
      </c>
      <c r="I1711" s="3">
        <f t="shared" si="342"/>
        <v>11</v>
      </c>
      <c r="J1711" s="3">
        <f t="shared" si="343"/>
        <v>5</v>
      </c>
      <c r="K1711" s="3" t="str">
        <f>IF(AND(D1711&gt;='Season Lookup'!$D$15,D1711&lt;'Season Lookup'!$D$16),"Spring",IF(AND(D1711&gt;='Season Lookup'!$D$16,D1711&lt;'Season Lookup'!$D$17),"Summer",IF(AND(D1711&gt;='Season Lookup'!$D$17,D1711&lt;'Season Lookup'!$D$18),"Fall",IF(OR(D1711&gt;='Season Lookup'!$D$18,D1711&lt;'Season Lookup'!$D$15),"Winter"))))</f>
        <v>Winter</v>
      </c>
      <c r="L1711" s="3" t="str">
        <f>VLOOKUP(F1711,'Season Lookup'!$A$1:$B$13,2,0)</f>
        <v>Winter</v>
      </c>
      <c r="M1711" t="s">
        <v>78</v>
      </c>
      <c r="N1711" t="s">
        <v>13</v>
      </c>
      <c r="O1711" t="s">
        <v>13</v>
      </c>
      <c r="P1711" t="str">
        <f t="shared" si="344"/>
        <v>Yes</v>
      </c>
      <c r="Q1711" t="str">
        <f t="shared" si="345"/>
        <v>No</v>
      </c>
      <c r="R1711" t="str">
        <f t="shared" si="346"/>
        <v>No</v>
      </c>
      <c r="T1711" t="s">
        <v>399</v>
      </c>
      <c r="V1711" t="str">
        <f t="shared" si="347"/>
        <v>Intersection</v>
      </c>
      <c r="W1711" t="s">
        <v>2705</v>
      </c>
      <c r="X1711">
        <v>0</v>
      </c>
      <c r="Y1711">
        <v>0</v>
      </c>
      <c r="Z1711" t="s">
        <v>81</v>
      </c>
    </row>
    <row r="1712" spans="1:26">
      <c r="A1712">
        <v>25471</v>
      </c>
      <c r="B1712" s="1">
        <v>40577.729155092595</v>
      </c>
      <c r="C1712" s="1">
        <f t="shared" si="336"/>
        <v>40544</v>
      </c>
      <c r="D1712" s="4">
        <f t="shared" si="337"/>
        <v>8.8888888888888892E-2</v>
      </c>
      <c r="E1712" s="3">
        <f t="shared" si="338"/>
        <v>2011</v>
      </c>
      <c r="F1712" s="3">
        <f t="shared" si="339"/>
        <v>2</v>
      </c>
      <c r="G1712" s="3">
        <f t="shared" si="340"/>
        <v>3</v>
      </c>
      <c r="H1712" s="3">
        <f t="shared" si="341"/>
        <v>17</v>
      </c>
      <c r="I1712" s="3">
        <f t="shared" si="342"/>
        <v>29</v>
      </c>
      <c r="J1712" s="3">
        <f t="shared" si="343"/>
        <v>5</v>
      </c>
      <c r="K1712" s="3" t="str">
        <f>IF(AND(D1712&gt;='Season Lookup'!$D$15,D1712&lt;'Season Lookup'!$D$16),"Spring",IF(AND(D1712&gt;='Season Lookup'!$D$16,D1712&lt;'Season Lookup'!$D$17),"Summer",IF(AND(D1712&gt;='Season Lookup'!$D$17,D1712&lt;'Season Lookup'!$D$18),"Fall",IF(OR(D1712&gt;='Season Lookup'!$D$18,D1712&lt;'Season Lookup'!$D$15),"Winter"))))</f>
        <v>Winter</v>
      </c>
      <c r="L1712" s="3" t="str">
        <f>VLOOKUP(F1712,'Season Lookup'!$A$1:$B$13,2,0)</f>
        <v>Winter</v>
      </c>
      <c r="M1712" t="s">
        <v>78</v>
      </c>
      <c r="N1712" t="s">
        <v>13</v>
      </c>
      <c r="O1712" t="s">
        <v>13</v>
      </c>
      <c r="P1712" t="str">
        <f t="shared" si="344"/>
        <v>Yes</v>
      </c>
      <c r="Q1712" t="str">
        <f t="shared" si="345"/>
        <v>No</v>
      </c>
      <c r="R1712" t="str">
        <f t="shared" si="346"/>
        <v>No</v>
      </c>
      <c r="S1712">
        <v>232</v>
      </c>
      <c r="T1712" t="s">
        <v>42</v>
      </c>
      <c r="V1712" t="str">
        <f t="shared" si="347"/>
        <v>Non Intersection</v>
      </c>
      <c r="W1712" t="s">
        <v>2706</v>
      </c>
      <c r="X1712">
        <v>42.363711000000002</v>
      </c>
      <c r="Y1712">
        <v>-71.113662000000005</v>
      </c>
      <c r="Z1712" t="s">
        <v>2707</v>
      </c>
    </row>
    <row r="1713" spans="1:26">
      <c r="A1713">
        <v>25475</v>
      </c>
      <c r="B1713" s="1">
        <v>40577.375</v>
      </c>
      <c r="C1713" s="1">
        <f t="shared" si="336"/>
        <v>40544</v>
      </c>
      <c r="D1713" s="4">
        <f t="shared" si="337"/>
        <v>8.8888888888888892E-2</v>
      </c>
      <c r="E1713" s="3">
        <f t="shared" si="338"/>
        <v>2011</v>
      </c>
      <c r="F1713" s="3">
        <f t="shared" si="339"/>
        <v>2</v>
      </c>
      <c r="G1713" s="3">
        <f t="shared" si="340"/>
        <v>3</v>
      </c>
      <c r="H1713" s="3">
        <f t="shared" si="341"/>
        <v>9</v>
      </c>
      <c r="I1713" s="3">
        <f t="shared" si="342"/>
        <v>0</v>
      </c>
      <c r="J1713" s="3">
        <f t="shared" si="343"/>
        <v>5</v>
      </c>
      <c r="K1713" s="3" t="str">
        <f>IF(AND(D1713&gt;='Season Lookup'!$D$15,D1713&lt;'Season Lookup'!$D$16),"Spring",IF(AND(D1713&gt;='Season Lookup'!$D$16,D1713&lt;'Season Lookup'!$D$17),"Summer",IF(AND(D1713&gt;='Season Lookup'!$D$17,D1713&lt;'Season Lookup'!$D$18),"Fall",IF(OR(D1713&gt;='Season Lookup'!$D$18,D1713&lt;'Season Lookup'!$D$15),"Winter"))))</f>
        <v>Winter</v>
      </c>
      <c r="L1713" s="3" t="str">
        <f>VLOOKUP(F1713,'Season Lookup'!$A$1:$B$13,2,0)</f>
        <v>Winter</v>
      </c>
      <c r="M1713" t="s">
        <v>73</v>
      </c>
      <c r="N1713" t="s">
        <v>13</v>
      </c>
      <c r="O1713" t="s">
        <v>23</v>
      </c>
      <c r="P1713" t="str">
        <f t="shared" si="344"/>
        <v>Yes</v>
      </c>
      <c r="Q1713" t="str">
        <f t="shared" si="345"/>
        <v>No</v>
      </c>
      <c r="R1713" t="str">
        <f t="shared" si="346"/>
        <v>No</v>
      </c>
      <c r="T1713" t="s">
        <v>958</v>
      </c>
      <c r="U1713" t="s">
        <v>249</v>
      </c>
      <c r="V1713" t="str">
        <f t="shared" si="347"/>
        <v>Intersection</v>
      </c>
      <c r="W1713" t="s">
        <v>2699</v>
      </c>
      <c r="X1713">
        <v>42.359917000000003</v>
      </c>
      <c r="Y1713">
        <v>-71.101727999999994</v>
      </c>
      <c r="Z1713" t="s">
        <v>2700</v>
      </c>
    </row>
    <row r="1714" spans="1:26">
      <c r="A1714">
        <v>25476</v>
      </c>
      <c r="B1714" s="1">
        <v>40577.895833333336</v>
      </c>
      <c r="C1714" s="1">
        <f t="shared" si="336"/>
        <v>40544</v>
      </c>
      <c r="D1714" s="4">
        <f t="shared" si="337"/>
        <v>8.8888888888888892E-2</v>
      </c>
      <c r="E1714" s="3">
        <f t="shared" si="338"/>
        <v>2011</v>
      </c>
      <c r="F1714" s="3">
        <f t="shared" si="339"/>
        <v>2</v>
      </c>
      <c r="G1714" s="3">
        <f t="shared" si="340"/>
        <v>3</v>
      </c>
      <c r="H1714" s="3">
        <f t="shared" si="341"/>
        <v>21</v>
      </c>
      <c r="I1714" s="3">
        <f t="shared" si="342"/>
        <v>30</v>
      </c>
      <c r="J1714" s="3">
        <f t="shared" si="343"/>
        <v>5</v>
      </c>
      <c r="K1714" s="3" t="str">
        <f>IF(AND(D1714&gt;='Season Lookup'!$D$15,D1714&lt;'Season Lookup'!$D$16),"Spring",IF(AND(D1714&gt;='Season Lookup'!$D$16,D1714&lt;'Season Lookup'!$D$17),"Summer",IF(AND(D1714&gt;='Season Lookup'!$D$17,D1714&lt;'Season Lookup'!$D$18),"Fall",IF(OR(D1714&gt;='Season Lookup'!$D$18,D1714&lt;'Season Lookup'!$D$15),"Winter"))))</f>
        <v>Winter</v>
      </c>
      <c r="L1714" s="3" t="str">
        <f>VLOOKUP(F1714,'Season Lookup'!$A$1:$B$13,2,0)</f>
        <v>Winter</v>
      </c>
      <c r="M1714" t="s">
        <v>78</v>
      </c>
      <c r="N1714" t="s">
        <v>13</v>
      </c>
      <c r="O1714" t="s">
        <v>18</v>
      </c>
      <c r="P1714" t="str">
        <f t="shared" si="344"/>
        <v>Yes</v>
      </c>
      <c r="Q1714" t="str">
        <f t="shared" si="345"/>
        <v>No</v>
      </c>
      <c r="R1714" t="str">
        <f t="shared" si="346"/>
        <v>No</v>
      </c>
      <c r="S1714">
        <v>699</v>
      </c>
      <c r="T1714" t="s">
        <v>198</v>
      </c>
      <c r="V1714" t="str">
        <f t="shared" si="347"/>
        <v>Non Intersection</v>
      </c>
      <c r="W1714" t="s">
        <v>585</v>
      </c>
      <c r="X1714">
        <v>42.375056999999998</v>
      </c>
      <c r="Y1714">
        <v>-71.148745000000005</v>
      </c>
      <c r="Z1714" t="s">
        <v>586</v>
      </c>
    </row>
    <row r="1715" spans="1:26">
      <c r="A1715">
        <v>25477</v>
      </c>
      <c r="B1715" s="1">
        <v>40577.652777777781</v>
      </c>
      <c r="C1715" s="1">
        <f t="shared" si="336"/>
        <v>40544</v>
      </c>
      <c r="D1715" s="4">
        <f t="shared" si="337"/>
        <v>8.8888888888888892E-2</v>
      </c>
      <c r="E1715" s="3">
        <f t="shared" si="338"/>
        <v>2011</v>
      </c>
      <c r="F1715" s="3">
        <f t="shared" si="339"/>
        <v>2</v>
      </c>
      <c r="G1715" s="3">
        <f t="shared" si="340"/>
        <v>3</v>
      </c>
      <c r="H1715" s="3">
        <f t="shared" si="341"/>
        <v>15</v>
      </c>
      <c r="I1715" s="3">
        <f t="shared" si="342"/>
        <v>40</v>
      </c>
      <c r="J1715" s="3">
        <f t="shared" si="343"/>
        <v>5</v>
      </c>
      <c r="K1715" s="3" t="str">
        <f>IF(AND(D1715&gt;='Season Lookup'!$D$15,D1715&lt;'Season Lookup'!$D$16),"Spring",IF(AND(D1715&gt;='Season Lookup'!$D$16,D1715&lt;'Season Lookup'!$D$17),"Summer",IF(AND(D1715&gt;='Season Lookup'!$D$17,D1715&lt;'Season Lookup'!$D$18),"Fall",IF(OR(D1715&gt;='Season Lookup'!$D$18,D1715&lt;'Season Lookup'!$D$15),"Winter"))))</f>
        <v>Winter</v>
      </c>
      <c r="L1715" s="3" t="str">
        <f>VLOOKUP(F1715,'Season Lookup'!$A$1:$B$13,2,0)</f>
        <v>Winter</v>
      </c>
      <c r="M1715" t="s">
        <v>78</v>
      </c>
      <c r="N1715" t="s">
        <v>13</v>
      </c>
      <c r="O1715" t="s">
        <v>23</v>
      </c>
      <c r="P1715" t="str">
        <f t="shared" si="344"/>
        <v>Yes</v>
      </c>
      <c r="Q1715" t="str">
        <f t="shared" si="345"/>
        <v>No</v>
      </c>
      <c r="R1715" t="str">
        <f t="shared" si="346"/>
        <v>No</v>
      </c>
      <c r="S1715">
        <v>111</v>
      </c>
      <c r="T1715" t="s">
        <v>216</v>
      </c>
      <c r="V1715" t="str">
        <f t="shared" si="347"/>
        <v>Non Intersection</v>
      </c>
      <c r="W1715" t="s">
        <v>2708</v>
      </c>
      <c r="X1715">
        <v>42.364162999999998</v>
      </c>
      <c r="Y1715">
        <v>-71.093671999999998</v>
      </c>
      <c r="Z1715" t="s">
        <v>2709</v>
      </c>
    </row>
    <row r="1716" spans="1:26">
      <c r="A1716">
        <v>25672</v>
      </c>
      <c r="B1716" s="1">
        <v>40577.98609953704</v>
      </c>
      <c r="C1716" s="1">
        <f t="shared" si="336"/>
        <v>40544</v>
      </c>
      <c r="D1716" s="4">
        <f t="shared" si="337"/>
        <v>8.8888888888888892E-2</v>
      </c>
      <c r="E1716" s="3">
        <f t="shared" si="338"/>
        <v>2011</v>
      </c>
      <c r="F1716" s="3">
        <f t="shared" si="339"/>
        <v>2</v>
      </c>
      <c r="G1716" s="3">
        <f t="shared" si="340"/>
        <v>3</v>
      </c>
      <c r="H1716" s="3">
        <f t="shared" si="341"/>
        <v>23</v>
      </c>
      <c r="I1716" s="3">
        <f t="shared" si="342"/>
        <v>39</v>
      </c>
      <c r="J1716" s="3">
        <f t="shared" si="343"/>
        <v>5</v>
      </c>
      <c r="K1716" s="3" t="str">
        <f>IF(AND(D1716&gt;='Season Lookup'!$D$15,D1716&lt;'Season Lookup'!$D$16),"Spring",IF(AND(D1716&gt;='Season Lookup'!$D$16,D1716&lt;'Season Lookup'!$D$17),"Summer",IF(AND(D1716&gt;='Season Lookup'!$D$17,D1716&lt;'Season Lookup'!$D$18),"Fall",IF(OR(D1716&gt;='Season Lookup'!$D$18,D1716&lt;'Season Lookup'!$D$15),"Winter"))))</f>
        <v>Winter</v>
      </c>
      <c r="L1716" s="3" t="str">
        <f>VLOOKUP(F1716,'Season Lookup'!$A$1:$B$13,2,0)</f>
        <v>Winter</v>
      </c>
      <c r="N1716" t="s">
        <v>13</v>
      </c>
      <c r="O1716" t="s">
        <v>13</v>
      </c>
      <c r="P1716" t="str">
        <f t="shared" si="344"/>
        <v>Yes</v>
      </c>
      <c r="Q1716" t="str">
        <f t="shared" si="345"/>
        <v>No</v>
      </c>
      <c r="R1716" t="str">
        <f t="shared" si="346"/>
        <v>No</v>
      </c>
      <c r="T1716" t="s">
        <v>710</v>
      </c>
      <c r="U1716" t="s">
        <v>142</v>
      </c>
      <c r="V1716" t="str">
        <f t="shared" si="347"/>
        <v>Intersection</v>
      </c>
      <c r="W1716" t="s">
        <v>2710</v>
      </c>
      <c r="X1716">
        <v>42.379975999999999</v>
      </c>
      <c r="Y1716">
        <v>-71.144532999999996</v>
      </c>
      <c r="Z1716" t="s">
        <v>2711</v>
      </c>
    </row>
    <row r="1717" spans="1:26">
      <c r="A1717">
        <v>25591</v>
      </c>
      <c r="B1717" s="1">
        <v>40578.895833333336</v>
      </c>
      <c r="C1717" s="1">
        <f t="shared" si="336"/>
        <v>40544</v>
      </c>
      <c r="D1717" s="4">
        <f t="shared" si="337"/>
        <v>9.166666666666666E-2</v>
      </c>
      <c r="E1717" s="3">
        <f t="shared" si="338"/>
        <v>2011</v>
      </c>
      <c r="F1717" s="3">
        <f t="shared" si="339"/>
        <v>2</v>
      </c>
      <c r="G1717" s="3">
        <f t="shared" si="340"/>
        <v>4</v>
      </c>
      <c r="H1717" s="3">
        <f t="shared" si="341"/>
        <v>21</v>
      </c>
      <c r="I1717" s="3">
        <f t="shared" si="342"/>
        <v>30</v>
      </c>
      <c r="J1717" s="3">
        <f t="shared" si="343"/>
        <v>6</v>
      </c>
      <c r="K1717" s="3" t="str">
        <f>IF(AND(D1717&gt;='Season Lookup'!$D$15,D1717&lt;'Season Lookup'!$D$16),"Spring",IF(AND(D1717&gt;='Season Lookup'!$D$16,D1717&lt;'Season Lookup'!$D$17),"Summer",IF(AND(D1717&gt;='Season Lookup'!$D$17,D1717&lt;'Season Lookup'!$D$18),"Fall",IF(OR(D1717&gt;='Season Lookup'!$D$18,D1717&lt;'Season Lookup'!$D$15),"Winter"))))</f>
        <v>Winter</v>
      </c>
      <c r="L1717" s="3" t="str">
        <f>VLOOKUP(F1717,'Season Lookup'!$A$1:$B$13,2,0)</f>
        <v>Winter</v>
      </c>
      <c r="M1717" t="s">
        <v>12</v>
      </c>
      <c r="N1717" t="s">
        <v>13</v>
      </c>
      <c r="O1717" t="s">
        <v>23</v>
      </c>
      <c r="P1717" t="str">
        <f t="shared" si="344"/>
        <v>Yes</v>
      </c>
      <c r="Q1717" t="str">
        <f t="shared" si="345"/>
        <v>No</v>
      </c>
      <c r="R1717" t="str">
        <f t="shared" si="346"/>
        <v>No</v>
      </c>
      <c r="S1717">
        <v>86</v>
      </c>
      <c r="T1717" t="s">
        <v>216</v>
      </c>
      <c r="V1717" t="str">
        <f t="shared" si="347"/>
        <v>Non Intersection</v>
      </c>
      <c r="W1717" t="s">
        <v>2712</v>
      </c>
      <c r="X1717">
        <v>42.386294999999997</v>
      </c>
      <c r="Y1717">
        <v>-71.123384999999999</v>
      </c>
      <c r="Z1717" t="s">
        <v>2713</v>
      </c>
    </row>
    <row r="1718" spans="1:26">
      <c r="A1718">
        <v>25655</v>
      </c>
      <c r="B1718" s="1">
        <v>40578.61109953704</v>
      </c>
      <c r="C1718" s="1">
        <f t="shared" si="336"/>
        <v>40544</v>
      </c>
      <c r="D1718" s="4">
        <f t="shared" si="337"/>
        <v>9.166666666666666E-2</v>
      </c>
      <c r="E1718" s="3">
        <f t="shared" si="338"/>
        <v>2011</v>
      </c>
      <c r="F1718" s="3">
        <f t="shared" si="339"/>
        <v>2</v>
      </c>
      <c r="G1718" s="3">
        <f t="shared" si="340"/>
        <v>4</v>
      </c>
      <c r="H1718" s="3">
        <f t="shared" si="341"/>
        <v>14</v>
      </c>
      <c r="I1718" s="3">
        <f t="shared" si="342"/>
        <v>39</v>
      </c>
      <c r="J1718" s="3">
        <f t="shared" si="343"/>
        <v>6</v>
      </c>
      <c r="K1718" s="3" t="str">
        <f>IF(AND(D1718&gt;='Season Lookup'!$D$15,D1718&lt;'Season Lookup'!$D$16),"Spring",IF(AND(D1718&gt;='Season Lookup'!$D$16,D1718&lt;'Season Lookup'!$D$17),"Summer",IF(AND(D1718&gt;='Season Lookup'!$D$17,D1718&lt;'Season Lookup'!$D$18),"Fall",IF(OR(D1718&gt;='Season Lookup'!$D$18,D1718&lt;'Season Lookup'!$D$15),"Winter"))))</f>
        <v>Winter</v>
      </c>
      <c r="L1718" s="3" t="str">
        <f>VLOOKUP(F1718,'Season Lookup'!$A$1:$B$13,2,0)</f>
        <v>Winter</v>
      </c>
      <c r="M1718" t="s">
        <v>12</v>
      </c>
      <c r="N1718" t="s">
        <v>13</v>
      </c>
      <c r="O1718" t="s">
        <v>23</v>
      </c>
      <c r="P1718" t="str">
        <f t="shared" si="344"/>
        <v>Yes</v>
      </c>
      <c r="Q1718" t="str">
        <f t="shared" si="345"/>
        <v>No</v>
      </c>
      <c r="R1718" t="str">
        <f t="shared" si="346"/>
        <v>No</v>
      </c>
      <c r="T1718" t="s">
        <v>14</v>
      </c>
      <c r="U1718" t="s">
        <v>202</v>
      </c>
      <c r="V1718" t="str">
        <f t="shared" si="347"/>
        <v>Intersection</v>
      </c>
      <c r="W1718" t="s">
        <v>361</v>
      </c>
      <c r="X1718">
        <v>42.360154000000001</v>
      </c>
      <c r="Y1718">
        <v>-71.094881999999998</v>
      </c>
      <c r="Z1718" t="s">
        <v>223</v>
      </c>
    </row>
    <row r="1719" spans="1:26">
      <c r="A1719">
        <v>25479</v>
      </c>
      <c r="B1719" s="1">
        <v>40578.104155092595</v>
      </c>
      <c r="C1719" s="1">
        <f t="shared" si="336"/>
        <v>40544</v>
      </c>
      <c r="D1719" s="4">
        <f t="shared" si="337"/>
        <v>9.166666666666666E-2</v>
      </c>
      <c r="E1719" s="3">
        <f t="shared" si="338"/>
        <v>2011</v>
      </c>
      <c r="F1719" s="3">
        <f t="shared" si="339"/>
        <v>2</v>
      </c>
      <c r="G1719" s="3">
        <f t="shared" si="340"/>
        <v>4</v>
      </c>
      <c r="H1719" s="3">
        <f t="shared" si="341"/>
        <v>2</v>
      </c>
      <c r="I1719" s="3">
        <f t="shared" si="342"/>
        <v>29</v>
      </c>
      <c r="J1719" s="3">
        <f t="shared" si="343"/>
        <v>6</v>
      </c>
      <c r="K1719" s="3" t="str">
        <f>IF(AND(D1719&gt;='Season Lookup'!$D$15,D1719&lt;'Season Lookup'!$D$16),"Spring",IF(AND(D1719&gt;='Season Lookup'!$D$16,D1719&lt;'Season Lookup'!$D$17),"Summer",IF(AND(D1719&gt;='Season Lookup'!$D$17,D1719&lt;'Season Lookup'!$D$18),"Fall",IF(OR(D1719&gt;='Season Lookup'!$D$18,D1719&lt;'Season Lookup'!$D$15),"Winter"))))</f>
        <v>Winter</v>
      </c>
      <c r="L1719" s="3" t="str">
        <f>VLOOKUP(F1719,'Season Lookup'!$A$1:$B$13,2,0)</f>
        <v>Winter</v>
      </c>
      <c r="M1719" t="s">
        <v>12</v>
      </c>
      <c r="N1719" t="s">
        <v>18</v>
      </c>
      <c r="O1719" t="s">
        <v>13</v>
      </c>
      <c r="P1719" t="str">
        <f t="shared" si="344"/>
        <v>Yes</v>
      </c>
      <c r="Q1719" t="str">
        <f t="shared" si="345"/>
        <v>No</v>
      </c>
      <c r="R1719" t="str">
        <f t="shared" si="346"/>
        <v>No</v>
      </c>
      <c r="S1719">
        <v>77</v>
      </c>
      <c r="T1719" t="s">
        <v>14</v>
      </c>
      <c r="V1719" t="str">
        <f t="shared" si="347"/>
        <v>Non Intersection</v>
      </c>
      <c r="W1719" t="s">
        <v>415</v>
      </c>
      <c r="X1719">
        <v>42.359127999999998</v>
      </c>
      <c r="Y1719">
        <v>-71.093339</v>
      </c>
      <c r="Z1719" t="s">
        <v>416</v>
      </c>
    </row>
    <row r="1720" spans="1:26">
      <c r="A1720">
        <v>25480</v>
      </c>
      <c r="B1720" s="1">
        <v>40578.270833333336</v>
      </c>
      <c r="C1720" s="1">
        <f t="shared" si="336"/>
        <v>40544</v>
      </c>
      <c r="D1720" s="4">
        <f t="shared" si="337"/>
        <v>9.166666666666666E-2</v>
      </c>
      <c r="E1720" s="3">
        <f t="shared" si="338"/>
        <v>2011</v>
      </c>
      <c r="F1720" s="3">
        <f t="shared" si="339"/>
        <v>2</v>
      </c>
      <c r="G1720" s="3">
        <f t="shared" si="340"/>
        <v>4</v>
      </c>
      <c r="H1720" s="3">
        <f t="shared" si="341"/>
        <v>6</v>
      </c>
      <c r="I1720" s="3">
        <f t="shared" si="342"/>
        <v>30</v>
      </c>
      <c r="J1720" s="3">
        <f t="shared" si="343"/>
        <v>6</v>
      </c>
      <c r="K1720" s="3" t="str">
        <f>IF(AND(D1720&gt;='Season Lookup'!$D$15,D1720&lt;'Season Lookup'!$D$16),"Spring",IF(AND(D1720&gt;='Season Lookup'!$D$16,D1720&lt;'Season Lookup'!$D$17),"Summer",IF(AND(D1720&gt;='Season Lookup'!$D$17,D1720&lt;'Season Lookup'!$D$18),"Fall",IF(OR(D1720&gt;='Season Lookup'!$D$18,D1720&lt;'Season Lookup'!$D$15),"Winter"))))</f>
        <v>Winter</v>
      </c>
      <c r="L1720" s="3" t="str">
        <f>VLOOKUP(F1720,'Season Lookup'!$A$1:$B$13,2,0)</f>
        <v>Winter</v>
      </c>
      <c r="M1720" t="s">
        <v>12</v>
      </c>
      <c r="N1720" t="s">
        <v>13</v>
      </c>
      <c r="O1720" t="s">
        <v>23</v>
      </c>
      <c r="P1720" t="str">
        <f t="shared" si="344"/>
        <v>Yes</v>
      </c>
      <c r="Q1720" t="str">
        <f t="shared" si="345"/>
        <v>No</v>
      </c>
      <c r="R1720" t="str">
        <f t="shared" si="346"/>
        <v>No</v>
      </c>
      <c r="S1720">
        <v>63</v>
      </c>
      <c r="T1720" t="s">
        <v>840</v>
      </c>
      <c r="V1720" t="str">
        <f t="shared" si="347"/>
        <v>Non Intersection</v>
      </c>
      <c r="W1720" t="s">
        <v>2714</v>
      </c>
      <c r="X1720">
        <v>42.374144000000001</v>
      </c>
      <c r="Y1720">
        <v>-71.121217999999999</v>
      </c>
      <c r="Z1720" t="s">
        <v>2715</v>
      </c>
    </row>
    <row r="1721" spans="1:26">
      <c r="A1721">
        <v>25481</v>
      </c>
      <c r="B1721" s="1">
        <v>40578.291655092595</v>
      </c>
      <c r="C1721" s="1">
        <f t="shared" si="336"/>
        <v>40544</v>
      </c>
      <c r="D1721" s="4">
        <f t="shared" si="337"/>
        <v>9.166666666666666E-2</v>
      </c>
      <c r="E1721" s="3">
        <f t="shared" si="338"/>
        <v>2011</v>
      </c>
      <c r="F1721" s="3">
        <f t="shared" si="339"/>
        <v>2</v>
      </c>
      <c r="G1721" s="3">
        <f t="shared" si="340"/>
        <v>4</v>
      </c>
      <c r="H1721" s="3">
        <f t="shared" si="341"/>
        <v>6</v>
      </c>
      <c r="I1721" s="3">
        <f t="shared" si="342"/>
        <v>59</v>
      </c>
      <c r="J1721" s="3">
        <f t="shared" si="343"/>
        <v>6</v>
      </c>
      <c r="K1721" s="3" t="str">
        <f>IF(AND(D1721&gt;='Season Lookup'!$D$15,D1721&lt;'Season Lookup'!$D$16),"Spring",IF(AND(D1721&gt;='Season Lookup'!$D$16,D1721&lt;'Season Lookup'!$D$17),"Summer",IF(AND(D1721&gt;='Season Lookup'!$D$17,D1721&lt;'Season Lookup'!$D$18),"Fall",IF(OR(D1721&gt;='Season Lookup'!$D$18,D1721&lt;'Season Lookup'!$D$15),"Winter"))))</f>
        <v>Winter</v>
      </c>
      <c r="L1721" s="3" t="str">
        <f>VLOOKUP(F1721,'Season Lookup'!$A$1:$B$13,2,0)</f>
        <v>Winter</v>
      </c>
      <c r="M1721" t="s">
        <v>12</v>
      </c>
      <c r="N1721" t="s">
        <v>13</v>
      </c>
      <c r="O1721" t="s">
        <v>23</v>
      </c>
      <c r="P1721" t="str">
        <f t="shared" si="344"/>
        <v>Yes</v>
      </c>
      <c r="Q1721" t="str">
        <f t="shared" si="345"/>
        <v>No</v>
      </c>
      <c r="R1721" t="str">
        <f t="shared" si="346"/>
        <v>No</v>
      </c>
      <c r="S1721">
        <v>586</v>
      </c>
      <c r="T1721" t="s">
        <v>2716</v>
      </c>
      <c r="V1721" t="str">
        <f t="shared" si="347"/>
        <v>Non Intersection</v>
      </c>
      <c r="W1721" t="s">
        <v>2717</v>
      </c>
      <c r="X1721">
        <v>42.375881</v>
      </c>
      <c r="Y1721">
        <v>-71.132457000000002</v>
      </c>
      <c r="Z1721" t="s">
        <v>2718</v>
      </c>
    </row>
    <row r="1722" spans="1:26">
      <c r="A1722">
        <v>25482</v>
      </c>
      <c r="B1722" s="1">
        <v>40578.305543981478</v>
      </c>
      <c r="C1722" s="1">
        <f t="shared" si="336"/>
        <v>40544</v>
      </c>
      <c r="D1722" s="4">
        <f t="shared" si="337"/>
        <v>9.166666666666666E-2</v>
      </c>
      <c r="E1722" s="3">
        <f t="shared" si="338"/>
        <v>2011</v>
      </c>
      <c r="F1722" s="3">
        <f t="shared" si="339"/>
        <v>2</v>
      </c>
      <c r="G1722" s="3">
        <f t="shared" si="340"/>
        <v>4</v>
      </c>
      <c r="H1722" s="3">
        <f t="shared" si="341"/>
        <v>7</v>
      </c>
      <c r="I1722" s="3">
        <f t="shared" si="342"/>
        <v>19</v>
      </c>
      <c r="J1722" s="3">
        <f t="shared" si="343"/>
        <v>6</v>
      </c>
      <c r="K1722" s="3" t="str">
        <f>IF(AND(D1722&gt;='Season Lookup'!$D$15,D1722&lt;'Season Lookup'!$D$16),"Spring",IF(AND(D1722&gt;='Season Lookup'!$D$16,D1722&lt;'Season Lookup'!$D$17),"Summer",IF(AND(D1722&gt;='Season Lookup'!$D$17,D1722&lt;'Season Lookup'!$D$18),"Fall",IF(OR(D1722&gt;='Season Lookup'!$D$18,D1722&lt;'Season Lookup'!$D$15),"Winter"))))</f>
        <v>Winter</v>
      </c>
      <c r="L1722" s="3" t="str">
        <f>VLOOKUP(F1722,'Season Lookup'!$A$1:$B$13,2,0)</f>
        <v>Winter</v>
      </c>
      <c r="M1722" t="s">
        <v>12</v>
      </c>
      <c r="N1722" t="s">
        <v>13</v>
      </c>
      <c r="O1722" t="s">
        <v>13</v>
      </c>
      <c r="P1722" t="str">
        <f t="shared" si="344"/>
        <v>Yes</v>
      </c>
      <c r="Q1722" t="str">
        <f t="shared" si="345"/>
        <v>No</v>
      </c>
      <c r="R1722" t="str">
        <f t="shared" si="346"/>
        <v>No</v>
      </c>
      <c r="T1722" t="s">
        <v>19</v>
      </c>
      <c r="U1722" t="s">
        <v>1174</v>
      </c>
      <c r="V1722" t="str">
        <f t="shared" si="347"/>
        <v>Intersection</v>
      </c>
      <c r="W1722" t="s">
        <v>1175</v>
      </c>
      <c r="X1722">
        <v>42.374760000000002</v>
      </c>
      <c r="Y1722">
        <v>-71.108823999999998</v>
      </c>
      <c r="Z1722" t="s">
        <v>1176</v>
      </c>
    </row>
    <row r="1723" spans="1:26">
      <c r="A1723">
        <v>25483</v>
      </c>
      <c r="B1723" s="1">
        <v>40578.3125</v>
      </c>
      <c r="C1723" s="1">
        <f t="shared" si="336"/>
        <v>40544</v>
      </c>
      <c r="D1723" s="4">
        <f t="shared" si="337"/>
        <v>9.166666666666666E-2</v>
      </c>
      <c r="E1723" s="3">
        <f t="shared" si="338"/>
        <v>2011</v>
      </c>
      <c r="F1723" s="3">
        <f t="shared" si="339"/>
        <v>2</v>
      </c>
      <c r="G1723" s="3">
        <f t="shared" si="340"/>
        <v>4</v>
      </c>
      <c r="H1723" s="3">
        <f t="shared" si="341"/>
        <v>7</v>
      </c>
      <c r="I1723" s="3">
        <f t="shared" si="342"/>
        <v>30</v>
      </c>
      <c r="J1723" s="3">
        <f t="shared" si="343"/>
        <v>6</v>
      </c>
      <c r="K1723" s="3" t="str">
        <f>IF(AND(D1723&gt;='Season Lookup'!$D$15,D1723&lt;'Season Lookup'!$D$16),"Spring",IF(AND(D1723&gt;='Season Lookup'!$D$16,D1723&lt;'Season Lookup'!$D$17),"Summer",IF(AND(D1723&gt;='Season Lookup'!$D$17,D1723&lt;'Season Lookup'!$D$18),"Fall",IF(OR(D1723&gt;='Season Lookup'!$D$18,D1723&lt;'Season Lookup'!$D$15),"Winter"))))</f>
        <v>Winter</v>
      </c>
      <c r="L1723" s="3" t="str">
        <f>VLOOKUP(F1723,'Season Lookup'!$A$1:$B$13,2,0)</f>
        <v>Winter</v>
      </c>
      <c r="M1723" t="s">
        <v>12</v>
      </c>
      <c r="N1723" t="s">
        <v>13</v>
      </c>
      <c r="O1723" t="s">
        <v>23</v>
      </c>
      <c r="P1723" t="str">
        <f t="shared" si="344"/>
        <v>Yes</v>
      </c>
      <c r="Q1723" t="str">
        <f t="shared" si="345"/>
        <v>No</v>
      </c>
      <c r="R1723" t="str">
        <f t="shared" si="346"/>
        <v>No</v>
      </c>
      <c r="S1723">
        <v>28</v>
      </c>
      <c r="T1723" t="s">
        <v>506</v>
      </c>
      <c r="V1723" t="str">
        <f t="shared" si="347"/>
        <v>Non Intersection</v>
      </c>
      <c r="W1723" t="s">
        <v>2719</v>
      </c>
      <c r="X1723">
        <v>42.368411999999999</v>
      </c>
      <c r="Y1723">
        <v>-71.104838999999998</v>
      </c>
      <c r="Z1723" t="s">
        <v>2720</v>
      </c>
    </row>
    <row r="1724" spans="1:26">
      <c r="A1724">
        <v>25484</v>
      </c>
      <c r="B1724" s="1">
        <v>40578.3125</v>
      </c>
      <c r="C1724" s="1">
        <f t="shared" si="336"/>
        <v>40544</v>
      </c>
      <c r="D1724" s="4">
        <f t="shared" si="337"/>
        <v>9.166666666666666E-2</v>
      </c>
      <c r="E1724" s="3">
        <f t="shared" si="338"/>
        <v>2011</v>
      </c>
      <c r="F1724" s="3">
        <f t="shared" si="339"/>
        <v>2</v>
      </c>
      <c r="G1724" s="3">
        <f t="shared" si="340"/>
        <v>4</v>
      </c>
      <c r="H1724" s="3">
        <f t="shared" si="341"/>
        <v>7</v>
      </c>
      <c r="I1724" s="3">
        <f t="shared" si="342"/>
        <v>30</v>
      </c>
      <c r="J1724" s="3">
        <f t="shared" si="343"/>
        <v>6</v>
      </c>
      <c r="K1724" s="3" t="str">
        <f>IF(AND(D1724&gt;='Season Lookup'!$D$15,D1724&lt;'Season Lookup'!$D$16),"Spring",IF(AND(D1724&gt;='Season Lookup'!$D$16,D1724&lt;'Season Lookup'!$D$17),"Summer",IF(AND(D1724&gt;='Season Lookup'!$D$17,D1724&lt;'Season Lookup'!$D$18),"Fall",IF(OR(D1724&gt;='Season Lookup'!$D$18,D1724&lt;'Season Lookup'!$D$15),"Winter"))))</f>
        <v>Winter</v>
      </c>
      <c r="L1724" s="3" t="str">
        <f>VLOOKUP(F1724,'Season Lookup'!$A$1:$B$13,2,0)</f>
        <v>Winter</v>
      </c>
      <c r="M1724" t="s">
        <v>12</v>
      </c>
      <c r="N1724" t="s">
        <v>13</v>
      </c>
      <c r="O1724" t="s">
        <v>23</v>
      </c>
      <c r="P1724" t="str">
        <f t="shared" si="344"/>
        <v>Yes</v>
      </c>
      <c r="Q1724" t="str">
        <f t="shared" si="345"/>
        <v>No</v>
      </c>
      <c r="R1724" t="str">
        <f t="shared" si="346"/>
        <v>No</v>
      </c>
      <c r="S1724">
        <v>201</v>
      </c>
      <c r="T1724" t="s">
        <v>202</v>
      </c>
      <c r="V1724" t="str">
        <f t="shared" si="347"/>
        <v>Non Intersection</v>
      </c>
      <c r="W1724" t="s">
        <v>2721</v>
      </c>
      <c r="X1724">
        <v>42.358013</v>
      </c>
      <c r="Y1724">
        <v>-71.099462000000003</v>
      </c>
      <c r="Z1724" t="s">
        <v>2722</v>
      </c>
    </row>
    <row r="1725" spans="1:26">
      <c r="A1725">
        <v>25485</v>
      </c>
      <c r="B1725" s="1">
        <v>40578.479155092595</v>
      </c>
      <c r="C1725" s="1">
        <f t="shared" si="336"/>
        <v>40544</v>
      </c>
      <c r="D1725" s="4">
        <f t="shared" si="337"/>
        <v>9.166666666666666E-2</v>
      </c>
      <c r="E1725" s="3">
        <f t="shared" si="338"/>
        <v>2011</v>
      </c>
      <c r="F1725" s="3">
        <f t="shared" si="339"/>
        <v>2</v>
      </c>
      <c r="G1725" s="3">
        <f t="shared" si="340"/>
        <v>4</v>
      </c>
      <c r="H1725" s="3">
        <f t="shared" si="341"/>
        <v>11</v>
      </c>
      <c r="I1725" s="3">
        <f t="shared" si="342"/>
        <v>29</v>
      </c>
      <c r="J1725" s="3">
        <f t="shared" si="343"/>
        <v>6</v>
      </c>
      <c r="K1725" s="3" t="str">
        <f>IF(AND(D1725&gt;='Season Lookup'!$D$15,D1725&lt;'Season Lookup'!$D$16),"Spring",IF(AND(D1725&gt;='Season Lookup'!$D$16,D1725&lt;'Season Lookup'!$D$17),"Summer",IF(AND(D1725&gt;='Season Lookup'!$D$17,D1725&lt;'Season Lookup'!$D$18),"Fall",IF(OR(D1725&gt;='Season Lookup'!$D$18,D1725&lt;'Season Lookup'!$D$15),"Winter"))))</f>
        <v>Winter</v>
      </c>
      <c r="L1725" s="3" t="str">
        <f>VLOOKUP(F1725,'Season Lookup'!$A$1:$B$13,2,0)</f>
        <v>Winter</v>
      </c>
      <c r="M1725" t="s">
        <v>12</v>
      </c>
      <c r="N1725" t="s">
        <v>13</v>
      </c>
      <c r="O1725" t="s">
        <v>23</v>
      </c>
      <c r="P1725" t="str">
        <f t="shared" si="344"/>
        <v>Yes</v>
      </c>
      <c r="Q1725" t="str">
        <f t="shared" si="345"/>
        <v>No</v>
      </c>
      <c r="R1725" t="str">
        <f t="shared" si="346"/>
        <v>No</v>
      </c>
      <c r="S1725">
        <v>808</v>
      </c>
      <c r="T1725" t="s">
        <v>203</v>
      </c>
      <c r="V1725" t="str">
        <f t="shared" si="347"/>
        <v>Non Intersection</v>
      </c>
      <c r="W1725" t="s">
        <v>1748</v>
      </c>
      <c r="X1725">
        <v>42.360692999999998</v>
      </c>
      <c r="Y1725">
        <v>-71.115170000000006</v>
      </c>
      <c r="Z1725" t="s">
        <v>1749</v>
      </c>
    </row>
    <row r="1726" spans="1:26">
      <c r="A1726">
        <v>25486</v>
      </c>
      <c r="B1726" s="1">
        <v>40578.628460648149</v>
      </c>
      <c r="C1726" s="1">
        <f t="shared" si="336"/>
        <v>40544</v>
      </c>
      <c r="D1726" s="4">
        <f t="shared" si="337"/>
        <v>9.166666666666666E-2</v>
      </c>
      <c r="E1726" s="3">
        <f t="shared" si="338"/>
        <v>2011</v>
      </c>
      <c r="F1726" s="3">
        <f t="shared" si="339"/>
        <v>2</v>
      </c>
      <c r="G1726" s="3">
        <f t="shared" si="340"/>
        <v>4</v>
      </c>
      <c r="H1726" s="3">
        <f t="shared" si="341"/>
        <v>15</v>
      </c>
      <c r="I1726" s="3">
        <f t="shared" si="342"/>
        <v>4</v>
      </c>
      <c r="J1726" s="3">
        <f t="shared" si="343"/>
        <v>6</v>
      </c>
      <c r="K1726" s="3" t="str">
        <f>IF(AND(D1726&gt;='Season Lookup'!$D$15,D1726&lt;'Season Lookup'!$D$16),"Spring",IF(AND(D1726&gt;='Season Lookup'!$D$16,D1726&lt;'Season Lookup'!$D$17),"Summer",IF(AND(D1726&gt;='Season Lookup'!$D$17,D1726&lt;'Season Lookup'!$D$18),"Fall",IF(OR(D1726&gt;='Season Lookup'!$D$18,D1726&lt;'Season Lookup'!$D$15),"Winter"))))</f>
        <v>Winter</v>
      </c>
      <c r="L1726" s="3" t="str">
        <f>VLOOKUP(F1726,'Season Lookup'!$A$1:$B$13,2,0)</f>
        <v>Winter</v>
      </c>
      <c r="M1726" t="s">
        <v>12</v>
      </c>
      <c r="N1726" t="s">
        <v>13</v>
      </c>
      <c r="O1726" t="s">
        <v>152</v>
      </c>
      <c r="P1726" t="str">
        <f t="shared" si="344"/>
        <v>Yes</v>
      </c>
      <c r="Q1726" t="str">
        <f t="shared" si="345"/>
        <v>No</v>
      </c>
      <c r="R1726" t="str">
        <f t="shared" si="346"/>
        <v>Yes</v>
      </c>
      <c r="T1726" t="s">
        <v>14</v>
      </c>
      <c r="U1726" t="s">
        <v>268</v>
      </c>
      <c r="V1726" t="str">
        <f t="shared" si="347"/>
        <v>Intersection</v>
      </c>
      <c r="W1726" t="s">
        <v>2723</v>
      </c>
      <c r="X1726">
        <v>42.388675999999997</v>
      </c>
      <c r="Y1726">
        <v>-71.119242</v>
      </c>
      <c r="Z1726" t="s">
        <v>2724</v>
      </c>
    </row>
    <row r="1727" spans="1:26">
      <c r="A1727">
        <v>25487</v>
      </c>
      <c r="B1727" s="1">
        <v>40578.638888888891</v>
      </c>
      <c r="C1727" s="1">
        <f t="shared" si="336"/>
        <v>40544</v>
      </c>
      <c r="D1727" s="4">
        <f t="shared" si="337"/>
        <v>9.166666666666666E-2</v>
      </c>
      <c r="E1727" s="3">
        <f t="shared" si="338"/>
        <v>2011</v>
      </c>
      <c r="F1727" s="3">
        <f t="shared" si="339"/>
        <v>2</v>
      </c>
      <c r="G1727" s="3">
        <f t="shared" si="340"/>
        <v>4</v>
      </c>
      <c r="H1727" s="3">
        <f t="shared" si="341"/>
        <v>15</v>
      </c>
      <c r="I1727" s="3">
        <f t="shared" si="342"/>
        <v>20</v>
      </c>
      <c r="J1727" s="3">
        <f t="shared" si="343"/>
        <v>6</v>
      </c>
      <c r="K1727" s="3" t="str">
        <f>IF(AND(D1727&gt;='Season Lookup'!$D$15,D1727&lt;'Season Lookup'!$D$16),"Spring",IF(AND(D1727&gt;='Season Lookup'!$D$16,D1727&lt;'Season Lookup'!$D$17),"Summer",IF(AND(D1727&gt;='Season Lookup'!$D$17,D1727&lt;'Season Lookup'!$D$18),"Fall",IF(OR(D1727&gt;='Season Lookup'!$D$18,D1727&lt;'Season Lookup'!$D$15),"Winter"))))</f>
        <v>Winter</v>
      </c>
      <c r="L1727" s="3" t="str">
        <f>VLOOKUP(F1727,'Season Lookup'!$A$1:$B$13,2,0)</f>
        <v>Winter</v>
      </c>
      <c r="M1727" t="s">
        <v>12</v>
      </c>
      <c r="N1727" t="s">
        <v>13</v>
      </c>
      <c r="O1727" t="s">
        <v>23</v>
      </c>
      <c r="P1727" t="str">
        <f t="shared" si="344"/>
        <v>Yes</v>
      </c>
      <c r="Q1727" t="str">
        <f t="shared" si="345"/>
        <v>No</v>
      </c>
      <c r="R1727" t="str">
        <f t="shared" si="346"/>
        <v>No</v>
      </c>
      <c r="T1727" t="s">
        <v>28</v>
      </c>
      <c r="V1727" t="str">
        <f t="shared" si="347"/>
        <v>Intersection</v>
      </c>
      <c r="W1727" t="s">
        <v>2725</v>
      </c>
      <c r="X1727">
        <v>0</v>
      </c>
      <c r="Y1727">
        <v>0</v>
      </c>
      <c r="Z1727" t="s">
        <v>81</v>
      </c>
    </row>
    <row r="1728" spans="1:26">
      <c r="A1728">
        <v>25488</v>
      </c>
      <c r="B1728" s="1">
        <v>40578.665277777778</v>
      </c>
      <c r="C1728" s="1">
        <f t="shared" si="336"/>
        <v>40544</v>
      </c>
      <c r="D1728" s="4">
        <f t="shared" si="337"/>
        <v>9.166666666666666E-2</v>
      </c>
      <c r="E1728" s="3">
        <f t="shared" si="338"/>
        <v>2011</v>
      </c>
      <c r="F1728" s="3">
        <f t="shared" si="339"/>
        <v>2</v>
      </c>
      <c r="G1728" s="3">
        <f t="shared" si="340"/>
        <v>4</v>
      </c>
      <c r="H1728" s="3">
        <f t="shared" si="341"/>
        <v>15</v>
      </c>
      <c r="I1728" s="3">
        <f t="shared" si="342"/>
        <v>58</v>
      </c>
      <c r="J1728" s="3">
        <f t="shared" si="343"/>
        <v>6</v>
      </c>
      <c r="K1728" s="3" t="str">
        <f>IF(AND(D1728&gt;='Season Lookup'!$D$15,D1728&lt;'Season Lookup'!$D$16),"Spring",IF(AND(D1728&gt;='Season Lookup'!$D$16,D1728&lt;'Season Lookup'!$D$17),"Summer",IF(AND(D1728&gt;='Season Lookup'!$D$17,D1728&lt;'Season Lookup'!$D$18),"Fall",IF(OR(D1728&gt;='Season Lookup'!$D$18,D1728&lt;'Season Lookup'!$D$15),"Winter"))))</f>
        <v>Winter</v>
      </c>
      <c r="L1728" s="3" t="str">
        <f>VLOOKUP(F1728,'Season Lookup'!$A$1:$B$13,2,0)</f>
        <v>Winter</v>
      </c>
      <c r="M1728" t="s">
        <v>12</v>
      </c>
      <c r="N1728" t="s">
        <v>13</v>
      </c>
      <c r="O1728" t="s">
        <v>23</v>
      </c>
      <c r="P1728" t="str">
        <f t="shared" si="344"/>
        <v>Yes</v>
      </c>
      <c r="Q1728" t="str">
        <f t="shared" si="345"/>
        <v>No</v>
      </c>
      <c r="R1728" t="str">
        <f t="shared" si="346"/>
        <v>No</v>
      </c>
      <c r="S1728">
        <v>119</v>
      </c>
      <c r="T1728" t="s">
        <v>189</v>
      </c>
      <c r="V1728" t="str">
        <f t="shared" si="347"/>
        <v>Non Intersection</v>
      </c>
      <c r="W1728" t="s">
        <v>1030</v>
      </c>
      <c r="X1728">
        <v>42.364485999999999</v>
      </c>
      <c r="Y1728">
        <v>-71.096737000000005</v>
      </c>
      <c r="Z1728" t="s">
        <v>1031</v>
      </c>
    </row>
    <row r="1729" spans="1:26">
      <c r="A1729">
        <v>25489</v>
      </c>
      <c r="B1729" s="1">
        <v>40578.708333333336</v>
      </c>
      <c r="C1729" s="1">
        <f t="shared" si="336"/>
        <v>40544</v>
      </c>
      <c r="D1729" s="4">
        <f t="shared" si="337"/>
        <v>9.166666666666666E-2</v>
      </c>
      <c r="E1729" s="3">
        <f t="shared" si="338"/>
        <v>2011</v>
      </c>
      <c r="F1729" s="3">
        <f t="shared" si="339"/>
        <v>2</v>
      </c>
      <c r="G1729" s="3">
        <f t="shared" si="340"/>
        <v>4</v>
      </c>
      <c r="H1729" s="3">
        <f t="shared" si="341"/>
        <v>17</v>
      </c>
      <c r="I1729" s="3">
        <f t="shared" si="342"/>
        <v>0</v>
      </c>
      <c r="J1729" s="3">
        <f t="shared" si="343"/>
        <v>6</v>
      </c>
      <c r="K1729" s="3" t="str">
        <f>IF(AND(D1729&gt;='Season Lookup'!$D$15,D1729&lt;'Season Lookup'!$D$16),"Spring",IF(AND(D1729&gt;='Season Lookup'!$D$16,D1729&lt;'Season Lookup'!$D$17),"Summer",IF(AND(D1729&gt;='Season Lookup'!$D$17,D1729&lt;'Season Lookup'!$D$18),"Fall",IF(OR(D1729&gt;='Season Lookup'!$D$18,D1729&lt;'Season Lookup'!$D$15),"Winter"))))</f>
        <v>Winter</v>
      </c>
      <c r="L1729" s="3" t="str">
        <f>VLOOKUP(F1729,'Season Lookup'!$A$1:$B$13,2,0)</f>
        <v>Winter</v>
      </c>
      <c r="M1729" t="s">
        <v>12</v>
      </c>
      <c r="N1729" t="s">
        <v>13</v>
      </c>
      <c r="O1729" t="s">
        <v>23</v>
      </c>
      <c r="P1729" t="str">
        <f t="shared" si="344"/>
        <v>Yes</v>
      </c>
      <c r="Q1729" t="str">
        <f t="shared" si="345"/>
        <v>No</v>
      </c>
      <c r="R1729" t="str">
        <f t="shared" si="346"/>
        <v>No</v>
      </c>
      <c r="S1729">
        <v>33</v>
      </c>
      <c r="T1729" t="s">
        <v>166</v>
      </c>
      <c r="V1729" t="str">
        <f t="shared" si="347"/>
        <v>Non Intersection</v>
      </c>
      <c r="W1729" t="s">
        <v>2726</v>
      </c>
      <c r="X1729">
        <v>42.376849</v>
      </c>
      <c r="Y1729">
        <v>-71.156031999999996</v>
      </c>
      <c r="Z1729" t="s">
        <v>2727</v>
      </c>
    </row>
    <row r="1730" spans="1:26">
      <c r="A1730">
        <v>25490</v>
      </c>
      <c r="B1730" s="1">
        <v>40578.729155092595</v>
      </c>
      <c r="C1730" s="1">
        <f t="shared" si="336"/>
        <v>40544</v>
      </c>
      <c r="D1730" s="4">
        <f t="shared" si="337"/>
        <v>9.166666666666666E-2</v>
      </c>
      <c r="E1730" s="3">
        <f t="shared" si="338"/>
        <v>2011</v>
      </c>
      <c r="F1730" s="3">
        <f t="shared" si="339"/>
        <v>2</v>
      </c>
      <c r="G1730" s="3">
        <f t="shared" si="340"/>
        <v>4</v>
      </c>
      <c r="H1730" s="3">
        <f t="shared" si="341"/>
        <v>17</v>
      </c>
      <c r="I1730" s="3">
        <f t="shared" si="342"/>
        <v>29</v>
      </c>
      <c r="J1730" s="3">
        <f t="shared" si="343"/>
        <v>6</v>
      </c>
      <c r="K1730" s="3" t="str">
        <f>IF(AND(D1730&gt;='Season Lookup'!$D$15,D1730&lt;'Season Lookup'!$D$16),"Spring",IF(AND(D1730&gt;='Season Lookup'!$D$16,D1730&lt;'Season Lookup'!$D$17),"Summer",IF(AND(D1730&gt;='Season Lookup'!$D$17,D1730&lt;'Season Lookup'!$D$18),"Fall",IF(OR(D1730&gt;='Season Lookup'!$D$18,D1730&lt;'Season Lookup'!$D$15),"Winter"))))</f>
        <v>Winter</v>
      </c>
      <c r="L1730" s="3" t="str">
        <f>VLOOKUP(F1730,'Season Lookup'!$A$1:$B$13,2,0)</f>
        <v>Winter</v>
      </c>
      <c r="M1730" t="s">
        <v>12</v>
      </c>
      <c r="N1730" t="s">
        <v>13</v>
      </c>
      <c r="O1730" t="s">
        <v>23</v>
      </c>
      <c r="P1730" t="str">
        <f t="shared" si="344"/>
        <v>Yes</v>
      </c>
      <c r="Q1730" t="str">
        <f t="shared" si="345"/>
        <v>No</v>
      </c>
      <c r="R1730" t="str">
        <f t="shared" si="346"/>
        <v>No</v>
      </c>
      <c r="T1730" t="s">
        <v>252</v>
      </c>
      <c r="U1730" t="s">
        <v>186</v>
      </c>
      <c r="V1730" t="str">
        <f t="shared" si="347"/>
        <v>Intersection</v>
      </c>
      <c r="W1730" t="s">
        <v>1880</v>
      </c>
      <c r="X1730">
        <v>42.383833000000003</v>
      </c>
      <c r="Y1730">
        <v>-71.134089000000003</v>
      </c>
      <c r="Z1730" t="s">
        <v>1881</v>
      </c>
    </row>
    <row r="1731" spans="1:26">
      <c r="A1731">
        <v>25491</v>
      </c>
      <c r="B1731" s="1">
        <v>40578.770833333336</v>
      </c>
      <c r="C1731" s="1">
        <f t="shared" si="336"/>
        <v>40544</v>
      </c>
      <c r="D1731" s="4">
        <f t="shared" si="337"/>
        <v>9.166666666666666E-2</v>
      </c>
      <c r="E1731" s="3">
        <f t="shared" si="338"/>
        <v>2011</v>
      </c>
      <c r="F1731" s="3">
        <f t="shared" si="339"/>
        <v>2</v>
      </c>
      <c r="G1731" s="3">
        <f t="shared" si="340"/>
        <v>4</v>
      </c>
      <c r="H1731" s="3">
        <f t="shared" si="341"/>
        <v>18</v>
      </c>
      <c r="I1731" s="3">
        <f t="shared" si="342"/>
        <v>30</v>
      </c>
      <c r="J1731" s="3">
        <f t="shared" si="343"/>
        <v>6</v>
      </c>
      <c r="K1731" s="3" t="str">
        <f>IF(AND(D1731&gt;='Season Lookup'!$D$15,D1731&lt;'Season Lookup'!$D$16),"Spring",IF(AND(D1731&gt;='Season Lookup'!$D$16,D1731&lt;'Season Lookup'!$D$17),"Summer",IF(AND(D1731&gt;='Season Lookup'!$D$17,D1731&lt;'Season Lookup'!$D$18),"Fall",IF(OR(D1731&gt;='Season Lookup'!$D$18,D1731&lt;'Season Lookup'!$D$15),"Winter"))))</f>
        <v>Winter</v>
      </c>
      <c r="L1731" s="3" t="str">
        <f>VLOOKUP(F1731,'Season Lookup'!$A$1:$B$13,2,0)</f>
        <v>Winter</v>
      </c>
      <c r="M1731" t="s">
        <v>12</v>
      </c>
      <c r="N1731" t="s">
        <v>329</v>
      </c>
      <c r="O1731" t="s">
        <v>13</v>
      </c>
      <c r="P1731" t="str">
        <f t="shared" si="344"/>
        <v>Yes</v>
      </c>
      <c r="Q1731" t="str">
        <f t="shared" si="345"/>
        <v>No</v>
      </c>
      <c r="R1731" t="str">
        <f t="shared" si="346"/>
        <v>No</v>
      </c>
      <c r="T1731" t="s">
        <v>2382</v>
      </c>
      <c r="V1731" t="str">
        <f t="shared" si="347"/>
        <v>Intersection</v>
      </c>
      <c r="W1731" t="s">
        <v>2728</v>
      </c>
      <c r="X1731">
        <v>0</v>
      </c>
      <c r="Y1731">
        <v>0</v>
      </c>
      <c r="Z1731" t="s">
        <v>81</v>
      </c>
    </row>
    <row r="1732" spans="1:26">
      <c r="A1732">
        <v>25492</v>
      </c>
      <c r="B1732" s="1">
        <v>40578.770833333336</v>
      </c>
      <c r="C1732" s="1">
        <f t="shared" si="336"/>
        <v>40544</v>
      </c>
      <c r="D1732" s="4">
        <f t="shared" si="337"/>
        <v>9.166666666666666E-2</v>
      </c>
      <c r="E1732" s="3">
        <f t="shared" si="338"/>
        <v>2011</v>
      </c>
      <c r="F1732" s="3">
        <f t="shared" si="339"/>
        <v>2</v>
      </c>
      <c r="G1732" s="3">
        <f t="shared" si="340"/>
        <v>4</v>
      </c>
      <c r="H1732" s="3">
        <f t="shared" si="341"/>
        <v>18</v>
      </c>
      <c r="I1732" s="3">
        <f t="shared" si="342"/>
        <v>30</v>
      </c>
      <c r="J1732" s="3">
        <f t="shared" si="343"/>
        <v>6</v>
      </c>
      <c r="K1732" s="3" t="str">
        <f>IF(AND(D1732&gt;='Season Lookup'!$D$15,D1732&lt;'Season Lookup'!$D$16),"Spring",IF(AND(D1732&gt;='Season Lookup'!$D$16,D1732&lt;'Season Lookup'!$D$17),"Summer",IF(AND(D1732&gt;='Season Lookup'!$D$17,D1732&lt;'Season Lookup'!$D$18),"Fall",IF(OR(D1732&gt;='Season Lookup'!$D$18,D1732&lt;'Season Lookup'!$D$15),"Winter"))))</f>
        <v>Winter</v>
      </c>
      <c r="L1732" s="3" t="str">
        <f>VLOOKUP(F1732,'Season Lookup'!$A$1:$B$13,2,0)</f>
        <v>Winter</v>
      </c>
      <c r="M1732" t="s">
        <v>12</v>
      </c>
      <c r="N1732" t="s">
        <v>13</v>
      </c>
      <c r="O1732" t="s">
        <v>23</v>
      </c>
      <c r="P1732" t="str">
        <f t="shared" si="344"/>
        <v>Yes</v>
      </c>
      <c r="Q1732" t="str">
        <f t="shared" si="345"/>
        <v>No</v>
      </c>
      <c r="R1732" t="str">
        <f t="shared" si="346"/>
        <v>No</v>
      </c>
      <c r="T1732" t="s">
        <v>379</v>
      </c>
      <c r="U1732" t="s">
        <v>19</v>
      </c>
      <c r="V1732" t="str">
        <f t="shared" si="347"/>
        <v>Intersection</v>
      </c>
      <c r="W1732" t="s">
        <v>2729</v>
      </c>
      <c r="X1732">
        <v>42.370859000000003</v>
      </c>
      <c r="Y1732">
        <v>-71.078595000000007</v>
      </c>
      <c r="Z1732" t="s">
        <v>2201</v>
      </c>
    </row>
    <row r="1733" spans="1:26">
      <c r="A1733">
        <v>25493</v>
      </c>
      <c r="B1733" s="1">
        <v>40578.854155092595</v>
      </c>
      <c r="C1733" s="1">
        <f t="shared" si="336"/>
        <v>40544</v>
      </c>
      <c r="D1733" s="4">
        <f t="shared" si="337"/>
        <v>9.166666666666666E-2</v>
      </c>
      <c r="E1733" s="3">
        <f t="shared" si="338"/>
        <v>2011</v>
      </c>
      <c r="F1733" s="3">
        <f t="shared" si="339"/>
        <v>2</v>
      </c>
      <c r="G1733" s="3">
        <f t="shared" si="340"/>
        <v>4</v>
      </c>
      <c r="H1733" s="3">
        <f t="shared" si="341"/>
        <v>20</v>
      </c>
      <c r="I1733" s="3">
        <f t="shared" si="342"/>
        <v>29</v>
      </c>
      <c r="J1733" s="3">
        <f t="shared" si="343"/>
        <v>6</v>
      </c>
      <c r="K1733" s="3" t="str">
        <f>IF(AND(D1733&gt;='Season Lookup'!$D$15,D1733&lt;'Season Lookup'!$D$16),"Spring",IF(AND(D1733&gt;='Season Lookup'!$D$16,D1733&lt;'Season Lookup'!$D$17),"Summer",IF(AND(D1733&gt;='Season Lookup'!$D$17,D1733&lt;'Season Lookup'!$D$18),"Fall",IF(OR(D1733&gt;='Season Lookup'!$D$18,D1733&lt;'Season Lookup'!$D$15),"Winter"))))</f>
        <v>Winter</v>
      </c>
      <c r="L1733" s="3" t="str">
        <f>VLOOKUP(F1733,'Season Lookup'!$A$1:$B$13,2,0)</f>
        <v>Winter</v>
      </c>
      <c r="M1733" t="s">
        <v>12</v>
      </c>
      <c r="N1733" t="s">
        <v>13</v>
      </c>
      <c r="O1733" t="s">
        <v>23</v>
      </c>
      <c r="P1733" t="str">
        <f t="shared" si="344"/>
        <v>Yes</v>
      </c>
      <c r="Q1733" t="str">
        <f t="shared" si="345"/>
        <v>No</v>
      </c>
      <c r="R1733" t="str">
        <f t="shared" si="346"/>
        <v>No</v>
      </c>
      <c r="S1733">
        <v>38</v>
      </c>
      <c r="T1733" t="s">
        <v>506</v>
      </c>
      <c r="V1733" t="str">
        <f t="shared" si="347"/>
        <v>Non Intersection</v>
      </c>
      <c r="W1733" t="s">
        <v>2730</v>
      </c>
      <c r="X1733">
        <v>42.368602000000003</v>
      </c>
      <c r="Y1733">
        <v>-71.104646000000002</v>
      </c>
      <c r="Z1733" t="s">
        <v>2731</v>
      </c>
    </row>
    <row r="1734" spans="1:26">
      <c r="A1734">
        <v>25494</v>
      </c>
      <c r="B1734" s="1">
        <v>40578.861805555556</v>
      </c>
      <c r="C1734" s="1">
        <f t="shared" si="336"/>
        <v>40544</v>
      </c>
      <c r="D1734" s="4">
        <f t="shared" si="337"/>
        <v>9.166666666666666E-2</v>
      </c>
      <c r="E1734" s="3">
        <f t="shared" si="338"/>
        <v>2011</v>
      </c>
      <c r="F1734" s="3">
        <f t="shared" si="339"/>
        <v>2</v>
      </c>
      <c r="G1734" s="3">
        <f t="shared" si="340"/>
        <v>4</v>
      </c>
      <c r="H1734" s="3">
        <f t="shared" si="341"/>
        <v>20</v>
      </c>
      <c r="I1734" s="3">
        <f t="shared" si="342"/>
        <v>41</v>
      </c>
      <c r="J1734" s="3">
        <f t="shared" si="343"/>
        <v>6</v>
      </c>
      <c r="K1734" s="3" t="str">
        <f>IF(AND(D1734&gt;='Season Lookup'!$D$15,D1734&lt;'Season Lookup'!$D$16),"Spring",IF(AND(D1734&gt;='Season Lookup'!$D$16,D1734&lt;'Season Lookup'!$D$17),"Summer",IF(AND(D1734&gt;='Season Lookup'!$D$17,D1734&lt;'Season Lookup'!$D$18),"Fall",IF(OR(D1734&gt;='Season Lookup'!$D$18,D1734&lt;'Season Lookup'!$D$15),"Winter"))))</f>
        <v>Winter</v>
      </c>
      <c r="L1734" s="3" t="str">
        <f>VLOOKUP(F1734,'Season Lookup'!$A$1:$B$13,2,0)</f>
        <v>Winter</v>
      </c>
      <c r="M1734" t="s">
        <v>12</v>
      </c>
      <c r="N1734" t="s">
        <v>13</v>
      </c>
      <c r="O1734" t="s">
        <v>13</v>
      </c>
      <c r="P1734" t="str">
        <f t="shared" si="344"/>
        <v>Yes</v>
      </c>
      <c r="Q1734" t="str">
        <f t="shared" si="345"/>
        <v>No</v>
      </c>
      <c r="R1734" t="str">
        <f t="shared" si="346"/>
        <v>No</v>
      </c>
      <c r="T1734" t="s">
        <v>14</v>
      </c>
      <c r="U1734" t="s">
        <v>1019</v>
      </c>
      <c r="V1734" t="str">
        <f t="shared" si="347"/>
        <v>Intersection</v>
      </c>
      <c r="W1734" t="s">
        <v>2732</v>
      </c>
      <c r="X1734">
        <v>42.367195000000002</v>
      </c>
      <c r="Y1734">
        <v>-71.106662</v>
      </c>
      <c r="Z1734" t="s">
        <v>2733</v>
      </c>
    </row>
    <row r="1735" spans="1:26">
      <c r="A1735">
        <v>25495</v>
      </c>
      <c r="B1735" s="1">
        <v>40578.916655092595</v>
      </c>
      <c r="C1735" s="1">
        <f t="shared" si="336"/>
        <v>40544</v>
      </c>
      <c r="D1735" s="4">
        <f t="shared" si="337"/>
        <v>9.166666666666666E-2</v>
      </c>
      <c r="E1735" s="3">
        <f t="shared" si="338"/>
        <v>2011</v>
      </c>
      <c r="F1735" s="3">
        <f t="shared" si="339"/>
        <v>2</v>
      </c>
      <c r="G1735" s="3">
        <f t="shared" si="340"/>
        <v>4</v>
      </c>
      <c r="H1735" s="3">
        <f t="shared" si="341"/>
        <v>21</v>
      </c>
      <c r="I1735" s="3">
        <f t="shared" si="342"/>
        <v>59</v>
      </c>
      <c r="J1735" s="3">
        <f t="shared" si="343"/>
        <v>6</v>
      </c>
      <c r="K1735" s="3" t="str">
        <f>IF(AND(D1735&gt;='Season Lookup'!$D$15,D1735&lt;'Season Lookup'!$D$16),"Spring",IF(AND(D1735&gt;='Season Lookup'!$D$16,D1735&lt;'Season Lookup'!$D$17),"Summer",IF(AND(D1735&gt;='Season Lookup'!$D$17,D1735&lt;'Season Lookup'!$D$18),"Fall",IF(OR(D1735&gt;='Season Lookup'!$D$18,D1735&lt;'Season Lookup'!$D$15),"Winter"))))</f>
        <v>Winter</v>
      </c>
      <c r="L1735" s="3" t="str">
        <f>VLOOKUP(F1735,'Season Lookup'!$A$1:$B$13,2,0)</f>
        <v>Winter</v>
      </c>
      <c r="M1735" t="s">
        <v>12</v>
      </c>
      <c r="N1735" t="s">
        <v>13</v>
      </c>
      <c r="O1735" t="s">
        <v>13</v>
      </c>
      <c r="P1735" t="str">
        <f t="shared" si="344"/>
        <v>Yes</v>
      </c>
      <c r="Q1735" t="str">
        <f t="shared" si="345"/>
        <v>No</v>
      </c>
      <c r="R1735" t="str">
        <f t="shared" si="346"/>
        <v>No</v>
      </c>
      <c r="S1735">
        <v>164</v>
      </c>
      <c r="T1735" t="s">
        <v>737</v>
      </c>
      <c r="V1735" t="str">
        <f t="shared" si="347"/>
        <v>Non Intersection</v>
      </c>
      <c r="W1735" t="s">
        <v>2734</v>
      </c>
      <c r="X1735">
        <v>42.373275</v>
      </c>
      <c r="Y1735">
        <v>-71.091724999999997</v>
      </c>
      <c r="Z1735" t="s">
        <v>2735</v>
      </c>
    </row>
    <row r="1736" spans="1:26">
      <c r="A1736">
        <v>25515</v>
      </c>
      <c r="B1736" s="1">
        <v>40578.5</v>
      </c>
      <c r="C1736" s="1">
        <f t="shared" si="336"/>
        <v>40544</v>
      </c>
      <c r="D1736" s="4">
        <f t="shared" si="337"/>
        <v>9.166666666666666E-2</v>
      </c>
      <c r="E1736" s="3">
        <f t="shared" si="338"/>
        <v>2011</v>
      </c>
      <c r="F1736" s="3">
        <f t="shared" si="339"/>
        <v>2</v>
      </c>
      <c r="G1736" s="3">
        <f t="shared" si="340"/>
        <v>4</v>
      </c>
      <c r="H1736" s="3">
        <f t="shared" si="341"/>
        <v>12</v>
      </c>
      <c r="I1736" s="3">
        <f t="shared" si="342"/>
        <v>0</v>
      </c>
      <c r="J1736" s="3">
        <f t="shared" si="343"/>
        <v>6</v>
      </c>
      <c r="K1736" s="3" t="str">
        <f>IF(AND(D1736&gt;='Season Lookup'!$D$15,D1736&lt;'Season Lookup'!$D$16),"Spring",IF(AND(D1736&gt;='Season Lookup'!$D$16,D1736&lt;'Season Lookup'!$D$17),"Summer",IF(AND(D1736&gt;='Season Lookup'!$D$17,D1736&lt;'Season Lookup'!$D$18),"Fall",IF(OR(D1736&gt;='Season Lookup'!$D$18,D1736&lt;'Season Lookup'!$D$15),"Winter"))))</f>
        <v>Winter</v>
      </c>
      <c r="L1736" s="3" t="str">
        <f>VLOOKUP(F1736,'Season Lookup'!$A$1:$B$13,2,0)</f>
        <v>Winter</v>
      </c>
      <c r="M1736" t="s">
        <v>12</v>
      </c>
      <c r="N1736" t="s">
        <v>13</v>
      </c>
      <c r="O1736" t="s">
        <v>23</v>
      </c>
      <c r="P1736" t="str">
        <f t="shared" si="344"/>
        <v>Yes</v>
      </c>
      <c r="Q1736" t="str">
        <f t="shared" si="345"/>
        <v>No</v>
      </c>
      <c r="R1736" t="str">
        <f t="shared" si="346"/>
        <v>No</v>
      </c>
      <c r="S1736">
        <v>211</v>
      </c>
      <c r="T1736" t="s">
        <v>170</v>
      </c>
      <c r="V1736" t="str">
        <f t="shared" si="347"/>
        <v>Non Intersection</v>
      </c>
      <c r="W1736" t="s">
        <v>1359</v>
      </c>
      <c r="X1736">
        <v>42.389553999999997</v>
      </c>
      <c r="Y1736">
        <v>-71.142674999999997</v>
      </c>
      <c r="Z1736" t="s">
        <v>1360</v>
      </c>
    </row>
    <row r="1737" spans="1:26">
      <c r="A1737">
        <v>25516</v>
      </c>
      <c r="B1737" s="1">
        <v>40578.645833333336</v>
      </c>
      <c r="C1737" s="1">
        <f t="shared" si="336"/>
        <v>40544</v>
      </c>
      <c r="D1737" s="4">
        <f t="shared" si="337"/>
        <v>9.166666666666666E-2</v>
      </c>
      <c r="E1737" s="3">
        <f t="shared" si="338"/>
        <v>2011</v>
      </c>
      <c r="F1737" s="3">
        <f t="shared" si="339"/>
        <v>2</v>
      </c>
      <c r="G1737" s="3">
        <f t="shared" si="340"/>
        <v>4</v>
      </c>
      <c r="H1737" s="3">
        <f t="shared" si="341"/>
        <v>15</v>
      </c>
      <c r="I1737" s="3">
        <f t="shared" si="342"/>
        <v>30</v>
      </c>
      <c r="J1737" s="3">
        <f t="shared" si="343"/>
        <v>6</v>
      </c>
      <c r="K1737" s="3" t="str">
        <f>IF(AND(D1737&gt;='Season Lookup'!$D$15,D1737&lt;'Season Lookup'!$D$16),"Spring",IF(AND(D1737&gt;='Season Lookup'!$D$16,D1737&lt;'Season Lookup'!$D$17),"Summer",IF(AND(D1737&gt;='Season Lookup'!$D$17,D1737&lt;'Season Lookup'!$D$18),"Fall",IF(OR(D1737&gt;='Season Lookup'!$D$18,D1737&lt;'Season Lookup'!$D$15),"Winter"))))</f>
        <v>Winter</v>
      </c>
      <c r="L1737" s="3" t="str">
        <f>VLOOKUP(F1737,'Season Lookup'!$A$1:$B$13,2,0)</f>
        <v>Winter</v>
      </c>
      <c r="M1737" t="s">
        <v>12</v>
      </c>
      <c r="N1737" t="s">
        <v>13</v>
      </c>
      <c r="O1737" t="s">
        <v>23</v>
      </c>
      <c r="P1737" t="str">
        <f t="shared" si="344"/>
        <v>Yes</v>
      </c>
      <c r="Q1737" t="str">
        <f t="shared" si="345"/>
        <v>No</v>
      </c>
      <c r="R1737" t="str">
        <f t="shared" si="346"/>
        <v>No</v>
      </c>
      <c r="T1737" t="s">
        <v>1152</v>
      </c>
      <c r="V1737" t="str">
        <f t="shared" si="347"/>
        <v>Intersection</v>
      </c>
      <c r="W1737" t="s">
        <v>2736</v>
      </c>
      <c r="X1737">
        <v>0</v>
      </c>
      <c r="Y1737">
        <v>0</v>
      </c>
      <c r="Z1737" t="s">
        <v>81</v>
      </c>
    </row>
    <row r="1738" spans="1:26">
      <c r="A1738">
        <v>25667</v>
      </c>
      <c r="B1738" s="1">
        <v>40579.436793981484</v>
      </c>
      <c r="C1738" s="1">
        <f t="shared" si="336"/>
        <v>40544</v>
      </c>
      <c r="D1738" s="4">
        <f t="shared" si="337"/>
        <v>9.4444444444444442E-2</v>
      </c>
      <c r="E1738" s="3">
        <f t="shared" si="338"/>
        <v>2011</v>
      </c>
      <c r="F1738" s="3">
        <f t="shared" si="339"/>
        <v>2</v>
      </c>
      <c r="G1738" s="3">
        <f t="shared" si="340"/>
        <v>5</v>
      </c>
      <c r="H1738" s="3">
        <f t="shared" si="341"/>
        <v>10</v>
      </c>
      <c r="I1738" s="3">
        <f t="shared" si="342"/>
        <v>28</v>
      </c>
      <c r="J1738" s="3">
        <f t="shared" si="343"/>
        <v>7</v>
      </c>
      <c r="K1738" s="3" t="str">
        <f>IF(AND(D1738&gt;='Season Lookup'!$D$15,D1738&lt;'Season Lookup'!$D$16),"Spring",IF(AND(D1738&gt;='Season Lookup'!$D$16,D1738&lt;'Season Lookup'!$D$17),"Summer",IF(AND(D1738&gt;='Season Lookup'!$D$17,D1738&lt;'Season Lookup'!$D$18),"Fall",IF(OR(D1738&gt;='Season Lookup'!$D$18,D1738&lt;'Season Lookup'!$D$15),"Winter"))))</f>
        <v>Winter</v>
      </c>
      <c r="L1738" s="3" t="str">
        <f>VLOOKUP(F1738,'Season Lookup'!$A$1:$B$13,2,0)</f>
        <v>Winter</v>
      </c>
      <c r="N1738" t="s">
        <v>13</v>
      </c>
      <c r="O1738" t="s">
        <v>23</v>
      </c>
      <c r="P1738" t="str">
        <f t="shared" si="344"/>
        <v>Yes</v>
      </c>
      <c r="Q1738" t="str">
        <f t="shared" si="345"/>
        <v>No</v>
      </c>
      <c r="R1738" t="str">
        <f t="shared" si="346"/>
        <v>No</v>
      </c>
      <c r="T1738" t="s">
        <v>2737</v>
      </c>
      <c r="U1738" t="s">
        <v>14</v>
      </c>
      <c r="V1738" t="str">
        <f t="shared" si="347"/>
        <v>Intersection</v>
      </c>
      <c r="W1738" t="s">
        <v>2738</v>
      </c>
      <c r="X1738">
        <v>42.395671</v>
      </c>
      <c r="Y1738">
        <v>-71.128300999999993</v>
      </c>
      <c r="Z1738" t="s">
        <v>2739</v>
      </c>
    </row>
    <row r="1739" spans="1:26">
      <c r="A1739">
        <v>25496</v>
      </c>
      <c r="B1739" s="1">
        <v>40579.000694444447</v>
      </c>
      <c r="C1739" s="1">
        <f t="shared" si="336"/>
        <v>40544</v>
      </c>
      <c r="D1739" s="4">
        <f t="shared" si="337"/>
        <v>9.4444444444444442E-2</v>
      </c>
      <c r="E1739" s="3">
        <f t="shared" si="338"/>
        <v>2011</v>
      </c>
      <c r="F1739" s="3">
        <f t="shared" si="339"/>
        <v>2</v>
      </c>
      <c r="G1739" s="3">
        <f t="shared" si="340"/>
        <v>5</v>
      </c>
      <c r="H1739" s="3">
        <f t="shared" si="341"/>
        <v>0</v>
      </c>
      <c r="I1739" s="3">
        <f t="shared" si="342"/>
        <v>1</v>
      </c>
      <c r="J1739" s="3">
        <f t="shared" si="343"/>
        <v>7</v>
      </c>
      <c r="K1739" s="3" t="str">
        <f>IF(AND(D1739&gt;='Season Lookup'!$D$15,D1739&lt;'Season Lookup'!$D$16),"Spring",IF(AND(D1739&gt;='Season Lookup'!$D$16,D1739&lt;'Season Lookup'!$D$17),"Summer",IF(AND(D1739&gt;='Season Lookup'!$D$17,D1739&lt;'Season Lookup'!$D$18),"Fall",IF(OR(D1739&gt;='Season Lookup'!$D$18,D1739&lt;'Season Lookup'!$D$15),"Winter"))))</f>
        <v>Winter</v>
      </c>
      <c r="L1739" s="3" t="str">
        <f>VLOOKUP(F1739,'Season Lookup'!$A$1:$B$13,2,0)</f>
        <v>Winter</v>
      </c>
      <c r="M1739" t="s">
        <v>31</v>
      </c>
      <c r="N1739" t="s">
        <v>13</v>
      </c>
      <c r="O1739" t="s">
        <v>13</v>
      </c>
      <c r="P1739" t="str">
        <f t="shared" si="344"/>
        <v>Yes</v>
      </c>
      <c r="Q1739" t="str">
        <f t="shared" si="345"/>
        <v>No</v>
      </c>
      <c r="R1739" t="str">
        <f t="shared" si="346"/>
        <v>No</v>
      </c>
      <c r="S1739">
        <v>244</v>
      </c>
      <c r="T1739" t="s">
        <v>199</v>
      </c>
      <c r="V1739" t="str">
        <f t="shared" si="347"/>
        <v>Non Intersection</v>
      </c>
      <c r="W1739" t="s">
        <v>2740</v>
      </c>
      <c r="X1739">
        <v>42.375675000000001</v>
      </c>
      <c r="Y1739">
        <v>-71.142598000000007</v>
      </c>
      <c r="Z1739" t="s">
        <v>2741</v>
      </c>
    </row>
    <row r="1740" spans="1:26">
      <c r="A1740">
        <v>25497</v>
      </c>
      <c r="B1740" s="1">
        <v>40579.055543981478</v>
      </c>
      <c r="C1740" s="1">
        <f t="shared" si="336"/>
        <v>40544</v>
      </c>
      <c r="D1740" s="4">
        <f t="shared" si="337"/>
        <v>9.4444444444444442E-2</v>
      </c>
      <c r="E1740" s="3">
        <f t="shared" si="338"/>
        <v>2011</v>
      </c>
      <c r="F1740" s="3">
        <f t="shared" si="339"/>
        <v>2</v>
      </c>
      <c r="G1740" s="3">
        <f t="shared" si="340"/>
        <v>5</v>
      </c>
      <c r="H1740" s="3">
        <f t="shared" si="341"/>
        <v>1</v>
      </c>
      <c r="I1740" s="3">
        <f t="shared" si="342"/>
        <v>19</v>
      </c>
      <c r="J1740" s="3">
        <f t="shared" si="343"/>
        <v>7</v>
      </c>
      <c r="K1740" s="3" t="str">
        <f>IF(AND(D1740&gt;='Season Lookup'!$D$15,D1740&lt;'Season Lookup'!$D$16),"Spring",IF(AND(D1740&gt;='Season Lookup'!$D$16,D1740&lt;'Season Lookup'!$D$17),"Summer",IF(AND(D1740&gt;='Season Lookup'!$D$17,D1740&lt;'Season Lookup'!$D$18),"Fall",IF(OR(D1740&gt;='Season Lookup'!$D$18,D1740&lt;'Season Lookup'!$D$15),"Winter"))))</f>
        <v>Winter</v>
      </c>
      <c r="L1740" s="3" t="str">
        <f>VLOOKUP(F1740,'Season Lookup'!$A$1:$B$13,2,0)</f>
        <v>Winter</v>
      </c>
      <c r="M1740" t="s">
        <v>31</v>
      </c>
      <c r="N1740" t="s">
        <v>13</v>
      </c>
      <c r="O1740" t="s">
        <v>13</v>
      </c>
      <c r="P1740" t="str">
        <f t="shared" si="344"/>
        <v>Yes</v>
      </c>
      <c r="Q1740" t="str">
        <f t="shared" si="345"/>
        <v>No</v>
      </c>
      <c r="R1740" t="str">
        <f t="shared" si="346"/>
        <v>No</v>
      </c>
      <c r="S1740">
        <v>263</v>
      </c>
      <c r="T1740" t="s">
        <v>15</v>
      </c>
      <c r="V1740" t="str">
        <f t="shared" si="347"/>
        <v>Non Intersection</v>
      </c>
      <c r="W1740" t="s">
        <v>2742</v>
      </c>
      <c r="X1740">
        <v>42.393608</v>
      </c>
      <c r="Y1740">
        <v>-71.134720999999999</v>
      </c>
      <c r="Z1740" t="s">
        <v>2743</v>
      </c>
    </row>
    <row r="1741" spans="1:26">
      <c r="A1741">
        <v>25498</v>
      </c>
      <c r="B1741" s="1">
        <v>40579.4375</v>
      </c>
      <c r="C1741" s="1">
        <f t="shared" si="336"/>
        <v>40544</v>
      </c>
      <c r="D1741" s="4">
        <f t="shared" si="337"/>
        <v>9.4444444444444442E-2</v>
      </c>
      <c r="E1741" s="3">
        <f t="shared" si="338"/>
        <v>2011</v>
      </c>
      <c r="F1741" s="3">
        <f t="shared" si="339"/>
        <v>2</v>
      </c>
      <c r="G1741" s="3">
        <f t="shared" si="340"/>
        <v>5</v>
      </c>
      <c r="H1741" s="3">
        <f t="shared" si="341"/>
        <v>10</v>
      </c>
      <c r="I1741" s="3">
        <f t="shared" si="342"/>
        <v>30</v>
      </c>
      <c r="J1741" s="3">
        <f t="shared" si="343"/>
        <v>7</v>
      </c>
      <c r="K1741" s="3" t="str">
        <f>IF(AND(D1741&gt;='Season Lookup'!$D$15,D1741&lt;'Season Lookup'!$D$16),"Spring",IF(AND(D1741&gt;='Season Lookup'!$D$16,D1741&lt;'Season Lookup'!$D$17),"Summer",IF(AND(D1741&gt;='Season Lookup'!$D$17,D1741&lt;'Season Lookup'!$D$18),"Fall",IF(OR(D1741&gt;='Season Lookup'!$D$18,D1741&lt;'Season Lookup'!$D$15),"Winter"))))</f>
        <v>Winter</v>
      </c>
      <c r="L1741" s="3" t="str">
        <f>VLOOKUP(F1741,'Season Lookup'!$A$1:$B$13,2,0)</f>
        <v>Winter</v>
      </c>
      <c r="M1741" t="s">
        <v>31</v>
      </c>
      <c r="N1741" t="s">
        <v>13</v>
      </c>
      <c r="O1741" t="s">
        <v>23</v>
      </c>
      <c r="P1741" t="str">
        <f t="shared" si="344"/>
        <v>Yes</v>
      </c>
      <c r="Q1741" t="str">
        <f t="shared" si="345"/>
        <v>No</v>
      </c>
      <c r="R1741" t="str">
        <f t="shared" si="346"/>
        <v>No</v>
      </c>
      <c r="S1741">
        <v>244</v>
      </c>
      <c r="T1741" t="s">
        <v>199</v>
      </c>
      <c r="V1741" t="str">
        <f t="shared" si="347"/>
        <v>Non Intersection</v>
      </c>
      <c r="W1741" t="s">
        <v>2740</v>
      </c>
      <c r="X1741">
        <v>42.375675000000001</v>
      </c>
      <c r="Y1741">
        <v>-71.142598000000007</v>
      </c>
      <c r="Z1741" t="s">
        <v>2741</v>
      </c>
    </row>
    <row r="1742" spans="1:26">
      <c r="A1742">
        <v>25499</v>
      </c>
      <c r="B1742" s="1">
        <v>40579.4375</v>
      </c>
      <c r="C1742" s="1">
        <f t="shared" si="336"/>
        <v>40544</v>
      </c>
      <c r="D1742" s="4">
        <f t="shared" si="337"/>
        <v>9.4444444444444442E-2</v>
      </c>
      <c r="E1742" s="3">
        <f t="shared" si="338"/>
        <v>2011</v>
      </c>
      <c r="F1742" s="3">
        <f t="shared" si="339"/>
        <v>2</v>
      </c>
      <c r="G1742" s="3">
        <f t="shared" si="340"/>
        <v>5</v>
      </c>
      <c r="H1742" s="3">
        <f t="shared" si="341"/>
        <v>10</v>
      </c>
      <c r="I1742" s="3">
        <f t="shared" si="342"/>
        <v>30</v>
      </c>
      <c r="J1742" s="3">
        <f t="shared" si="343"/>
        <v>7</v>
      </c>
      <c r="K1742" s="3" t="str">
        <f>IF(AND(D1742&gt;='Season Lookup'!$D$15,D1742&lt;'Season Lookup'!$D$16),"Spring",IF(AND(D1742&gt;='Season Lookup'!$D$16,D1742&lt;'Season Lookup'!$D$17),"Summer",IF(AND(D1742&gt;='Season Lookup'!$D$17,D1742&lt;'Season Lookup'!$D$18),"Fall",IF(OR(D1742&gt;='Season Lookup'!$D$18,D1742&lt;'Season Lookup'!$D$15),"Winter"))))</f>
        <v>Winter</v>
      </c>
      <c r="L1742" s="3" t="str">
        <f>VLOOKUP(F1742,'Season Lookup'!$A$1:$B$13,2,0)</f>
        <v>Winter</v>
      </c>
      <c r="M1742" t="s">
        <v>31</v>
      </c>
      <c r="N1742" t="s">
        <v>13</v>
      </c>
      <c r="O1742" t="s">
        <v>23</v>
      </c>
      <c r="P1742" t="str">
        <f t="shared" si="344"/>
        <v>Yes</v>
      </c>
      <c r="Q1742" t="str">
        <f t="shared" si="345"/>
        <v>No</v>
      </c>
      <c r="R1742" t="str">
        <f t="shared" si="346"/>
        <v>No</v>
      </c>
      <c r="S1742">
        <v>33</v>
      </c>
      <c r="T1742" t="s">
        <v>1389</v>
      </c>
      <c r="V1742" t="str">
        <f t="shared" si="347"/>
        <v>Non Intersection</v>
      </c>
      <c r="W1742" t="s">
        <v>2744</v>
      </c>
      <c r="X1742">
        <v>42.395083</v>
      </c>
      <c r="Y1742">
        <v>-71.126109999999997</v>
      </c>
      <c r="Z1742" t="s">
        <v>2745</v>
      </c>
    </row>
    <row r="1743" spans="1:26">
      <c r="A1743">
        <v>25500</v>
      </c>
      <c r="B1743" s="1">
        <v>40579.427083333336</v>
      </c>
      <c r="C1743" s="1">
        <f t="shared" si="336"/>
        <v>40544</v>
      </c>
      <c r="D1743" s="4">
        <f t="shared" si="337"/>
        <v>9.4444444444444442E-2</v>
      </c>
      <c r="E1743" s="3">
        <f t="shared" si="338"/>
        <v>2011</v>
      </c>
      <c r="F1743" s="3">
        <f t="shared" si="339"/>
        <v>2</v>
      </c>
      <c r="G1743" s="3">
        <f t="shared" si="340"/>
        <v>5</v>
      </c>
      <c r="H1743" s="3">
        <f t="shared" si="341"/>
        <v>10</v>
      </c>
      <c r="I1743" s="3">
        <f t="shared" si="342"/>
        <v>15</v>
      </c>
      <c r="J1743" s="3">
        <f t="shared" si="343"/>
        <v>7</v>
      </c>
      <c r="K1743" s="3" t="str">
        <f>IF(AND(D1743&gt;='Season Lookup'!$D$15,D1743&lt;'Season Lookup'!$D$16),"Spring",IF(AND(D1743&gt;='Season Lookup'!$D$16,D1743&lt;'Season Lookup'!$D$17),"Summer",IF(AND(D1743&gt;='Season Lookup'!$D$17,D1743&lt;'Season Lookup'!$D$18),"Fall",IF(OR(D1743&gt;='Season Lookup'!$D$18,D1743&lt;'Season Lookup'!$D$15),"Winter"))))</f>
        <v>Winter</v>
      </c>
      <c r="L1743" s="3" t="str">
        <f>VLOOKUP(F1743,'Season Lookup'!$A$1:$B$13,2,0)</f>
        <v>Winter</v>
      </c>
      <c r="M1743" t="s">
        <v>31</v>
      </c>
      <c r="N1743" t="s">
        <v>13</v>
      </c>
      <c r="O1743" t="s">
        <v>13</v>
      </c>
      <c r="P1743" t="str">
        <f t="shared" si="344"/>
        <v>Yes</v>
      </c>
      <c r="Q1743" t="str">
        <f t="shared" si="345"/>
        <v>No</v>
      </c>
      <c r="R1743" t="str">
        <f t="shared" si="346"/>
        <v>No</v>
      </c>
      <c r="T1743" t="s">
        <v>14</v>
      </c>
      <c r="V1743" t="str">
        <f t="shared" si="347"/>
        <v>Intersection</v>
      </c>
      <c r="W1743" t="s">
        <v>137</v>
      </c>
      <c r="X1743">
        <v>0</v>
      </c>
      <c r="Y1743">
        <v>0</v>
      </c>
      <c r="Z1743" t="s">
        <v>81</v>
      </c>
    </row>
    <row r="1744" spans="1:26">
      <c r="A1744">
        <v>25501</v>
      </c>
      <c r="B1744" s="1">
        <v>40579.6875</v>
      </c>
      <c r="C1744" s="1">
        <f t="shared" si="336"/>
        <v>40544</v>
      </c>
      <c r="D1744" s="4">
        <f t="shared" si="337"/>
        <v>9.4444444444444442E-2</v>
      </c>
      <c r="E1744" s="3">
        <f t="shared" si="338"/>
        <v>2011</v>
      </c>
      <c r="F1744" s="3">
        <f t="shared" si="339"/>
        <v>2</v>
      </c>
      <c r="G1744" s="3">
        <f t="shared" si="340"/>
        <v>5</v>
      </c>
      <c r="H1744" s="3">
        <f t="shared" si="341"/>
        <v>16</v>
      </c>
      <c r="I1744" s="3">
        <f t="shared" si="342"/>
        <v>30</v>
      </c>
      <c r="J1744" s="3">
        <f t="shared" si="343"/>
        <v>7</v>
      </c>
      <c r="K1744" s="3" t="str">
        <f>IF(AND(D1744&gt;='Season Lookup'!$D$15,D1744&lt;'Season Lookup'!$D$16),"Spring",IF(AND(D1744&gt;='Season Lookup'!$D$16,D1744&lt;'Season Lookup'!$D$17),"Summer",IF(AND(D1744&gt;='Season Lookup'!$D$17,D1744&lt;'Season Lookup'!$D$18),"Fall",IF(OR(D1744&gt;='Season Lookup'!$D$18,D1744&lt;'Season Lookup'!$D$15),"Winter"))))</f>
        <v>Winter</v>
      </c>
      <c r="L1744" s="3" t="str">
        <f>VLOOKUP(F1744,'Season Lookup'!$A$1:$B$13,2,0)</f>
        <v>Winter</v>
      </c>
      <c r="M1744" t="s">
        <v>31</v>
      </c>
      <c r="N1744" t="s">
        <v>13</v>
      </c>
      <c r="O1744" t="s">
        <v>23</v>
      </c>
      <c r="P1744" t="str">
        <f t="shared" si="344"/>
        <v>Yes</v>
      </c>
      <c r="Q1744" t="str">
        <f t="shared" si="345"/>
        <v>No</v>
      </c>
      <c r="R1744" t="str">
        <f t="shared" si="346"/>
        <v>No</v>
      </c>
      <c r="T1744" t="s">
        <v>556</v>
      </c>
      <c r="V1744" t="str">
        <f t="shared" si="347"/>
        <v>Intersection</v>
      </c>
      <c r="W1744" t="s">
        <v>2746</v>
      </c>
      <c r="X1744">
        <v>0</v>
      </c>
      <c r="Y1744">
        <v>0</v>
      </c>
      <c r="Z1744" t="s">
        <v>81</v>
      </c>
    </row>
    <row r="1745" spans="1:26">
      <c r="A1745">
        <v>25502</v>
      </c>
      <c r="B1745" s="1">
        <v>40579.713877314818</v>
      </c>
      <c r="C1745" s="1">
        <f t="shared" si="336"/>
        <v>40544</v>
      </c>
      <c r="D1745" s="4">
        <f t="shared" si="337"/>
        <v>9.4444444444444442E-2</v>
      </c>
      <c r="E1745" s="3">
        <f t="shared" si="338"/>
        <v>2011</v>
      </c>
      <c r="F1745" s="3">
        <f t="shared" si="339"/>
        <v>2</v>
      </c>
      <c r="G1745" s="3">
        <f t="shared" si="340"/>
        <v>5</v>
      </c>
      <c r="H1745" s="3">
        <f t="shared" si="341"/>
        <v>17</v>
      </c>
      <c r="I1745" s="3">
        <f t="shared" si="342"/>
        <v>7</v>
      </c>
      <c r="J1745" s="3">
        <f t="shared" si="343"/>
        <v>7</v>
      </c>
      <c r="K1745" s="3" t="str">
        <f>IF(AND(D1745&gt;='Season Lookup'!$D$15,D1745&lt;'Season Lookup'!$D$16),"Spring",IF(AND(D1745&gt;='Season Lookup'!$D$16,D1745&lt;'Season Lookup'!$D$17),"Summer",IF(AND(D1745&gt;='Season Lookup'!$D$17,D1745&lt;'Season Lookup'!$D$18),"Fall",IF(OR(D1745&gt;='Season Lookup'!$D$18,D1745&lt;'Season Lookup'!$D$15),"Winter"))))</f>
        <v>Winter</v>
      </c>
      <c r="L1745" s="3" t="str">
        <f>VLOOKUP(F1745,'Season Lookup'!$A$1:$B$13,2,0)</f>
        <v>Winter</v>
      </c>
      <c r="M1745" t="s">
        <v>31</v>
      </c>
      <c r="N1745" t="s">
        <v>13</v>
      </c>
      <c r="O1745" t="s">
        <v>23</v>
      </c>
      <c r="P1745" t="str">
        <f t="shared" si="344"/>
        <v>Yes</v>
      </c>
      <c r="Q1745" t="str">
        <f t="shared" si="345"/>
        <v>No</v>
      </c>
      <c r="R1745" t="str">
        <f t="shared" si="346"/>
        <v>No</v>
      </c>
      <c r="T1745" t="s">
        <v>380</v>
      </c>
      <c r="V1745" t="str">
        <f t="shared" si="347"/>
        <v>Intersection</v>
      </c>
      <c r="W1745" t="s">
        <v>2032</v>
      </c>
      <c r="X1745">
        <v>0</v>
      </c>
      <c r="Y1745">
        <v>0</v>
      </c>
      <c r="Z1745" t="s">
        <v>81</v>
      </c>
    </row>
    <row r="1746" spans="1:26">
      <c r="A1746">
        <v>25503</v>
      </c>
      <c r="B1746" s="1">
        <v>40579.770833333336</v>
      </c>
      <c r="C1746" s="1">
        <f t="shared" si="336"/>
        <v>40544</v>
      </c>
      <c r="D1746" s="4">
        <f t="shared" si="337"/>
        <v>9.4444444444444442E-2</v>
      </c>
      <c r="E1746" s="3">
        <f t="shared" si="338"/>
        <v>2011</v>
      </c>
      <c r="F1746" s="3">
        <f t="shared" si="339"/>
        <v>2</v>
      </c>
      <c r="G1746" s="3">
        <f t="shared" si="340"/>
        <v>5</v>
      </c>
      <c r="H1746" s="3">
        <f t="shared" si="341"/>
        <v>18</v>
      </c>
      <c r="I1746" s="3">
        <f t="shared" si="342"/>
        <v>30</v>
      </c>
      <c r="J1746" s="3">
        <f t="shared" si="343"/>
        <v>7</v>
      </c>
      <c r="K1746" s="3" t="str">
        <f>IF(AND(D1746&gt;='Season Lookup'!$D$15,D1746&lt;'Season Lookup'!$D$16),"Spring",IF(AND(D1746&gt;='Season Lookup'!$D$16,D1746&lt;'Season Lookup'!$D$17),"Summer",IF(AND(D1746&gt;='Season Lookup'!$D$17,D1746&lt;'Season Lookup'!$D$18),"Fall",IF(OR(D1746&gt;='Season Lookup'!$D$18,D1746&lt;'Season Lookup'!$D$15),"Winter"))))</f>
        <v>Winter</v>
      </c>
      <c r="L1746" s="3" t="str">
        <f>VLOOKUP(F1746,'Season Lookup'!$A$1:$B$13,2,0)</f>
        <v>Winter</v>
      </c>
      <c r="M1746" t="s">
        <v>31</v>
      </c>
      <c r="N1746" t="s">
        <v>13</v>
      </c>
      <c r="O1746" t="s">
        <v>13</v>
      </c>
      <c r="P1746" t="str">
        <f t="shared" si="344"/>
        <v>Yes</v>
      </c>
      <c r="Q1746" t="str">
        <f t="shared" si="345"/>
        <v>No</v>
      </c>
      <c r="R1746" t="str">
        <f t="shared" si="346"/>
        <v>No</v>
      </c>
      <c r="T1746" t="s">
        <v>14</v>
      </c>
      <c r="U1746" t="s">
        <v>498</v>
      </c>
      <c r="V1746" t="str">
        <f t="shared" si="347"/>
        <v>Intersection</v>
      </c>
      <c r="W1746" t="s">
        <v>2747</v>
      </c>
      <c r="X1746">
        <v>42.369567000000004</v>
      </c>
      <c r="Y1746">
        <v>-71.111861000000005</v>
      </c>
      <c r="Z1746" t="s">
        <v>2748</v>
      </c>
    </row>
    <row r="1747" spans="1:26">
      <c r="A1747">
        <v>25504</v>
      </c>
      <c r="B1747" s="1">
        <v>40579.875</v>
      </c>
      <c r="C1747" s="1">
        <f t="shared" si="336"/>
        <v>40544</v>
      </c>
      <c r="D1747" s="4">
        <f t="shared" si="337"/>
        <v>9.4444444444444442E-2</v>
      </c>
      <c r="E1747" s="3">
        <f t="shared" si="338"/>
        <v>2011</v>
      </c>
      <c r="F1747" s="3">
        <f t="shared" si="339"/>
        <v>2</v>
      </c>
      <c r="G1747" s="3">
        <f t="shared" si="340"/>
        <v>5</v>
      </c>
      <c r="H1747" s="3">
        <f t="shared" si="341"/>
        <v>21</v>
      </c>
      <c r="I1747" s="3">
        <f t="shared" si="342"/>
        <v>0</v>
      </c>
      <c r="J1747" s="3">
        <f t="shared" si="343"/>
        <v>7</v>
      </c>
      <c r="K1747" s="3" t="str">
        <f>IF(AND(D1747&gt;='Season Lookup'!$D$15,D1747&lt;'Season Lookup'!$D$16),"Spring",IF(AND(D1747&gt;='Season Lookup'!$D$16,D1747&lt;'Season Lookup'!$D$17),"Summer",IF(AND(D1747&gt;='Season Lookup'!$D$17,D1747&lt;'Season Lookup'!$D$18),"Fall",IF(OR(D1747&gt;='Season Lookup'!$D$18,D1747&lt;'Season Lookup'!$D$15),"Winter"))))</f>
        <v>Winter</v>
      </c>
      <c r="L1747" s="3" t="str">
        <f>VLOOKUP(F1747,'Season Lookup'!$A$1:$B$13,2,0)</f>
        <v>Winter</v>
      </c>
      <c r="M1747" t="s">
        <v>31</v>
      </c>
      <c r="N1747" t="s">
        <v>13</v>
      </c>
      <c r="O1747" t="s">
        <v>152</v>
      </c>
      <c r="P1747" t="str">
        <f t="shared" si="344"/>
        <v>Yes</v>
      </c>
      <c r="Q1747" t="str">
        <f t="shared" si="345"/>
        <v>No</v>
      </c>
      <c r="R1747" t="str">
        <f t="shared" si="346"/>
        <v>Yes</v>
      </c>
      <c r="T1747" t="s">
        <v>32</v>
      </c>
      <c r="U1747" t="s">
        <v>189</v>
      </c>
      <c r="V1747" t="str">
        <f t="shared" si="347"/>
        <v>Intersection</v>
      </c>
      <c r="W1747" t="s">
        <v>1737</v>
      </c>
      <c r="X1747">
        <v>42.363207000000003</v>
      </c>
      <c r="Y1747">
        <v>-71.096699999999998</v>
      </c>
      <c r="Z1747" t="s">
        <v>1738</v>
      </c>
    </row>
    <row r="1748" spans="1:26">
      <c r="A1748">
        <v>25555</v>
      </c>
      <c r="B1748" s="1">
        <v>40580.958333333336</v>
      </c>
      <c r="C1748" s="1">
        <f t="shared" si="336"/>
        <v>40544</v>
      </c>
      <c r="D1748" s="4">
        <f t="shared" si="337"/>
        <v>9.7222222222222224E-2</v>
      </c>
      <c r="E1748" s="3">
        <f t="shared" si="338"/>
        <v>2011</v>
      </c>
      <c r="F1748" s="3">
        <f t="shared" si="339"/>
        <v>2</v>
      </c>
      <c r="G1748" s="3">
        <f t="shared" si="340"/>
        <v>6</v>
      </c>
      <c r="H1748" s="3">
        <f t="shared" si="341"/>
        <v>23</v>
      </c>
      <c r="I1748" s="3">
        <f t="shared" si="342"/>
        <v>0</v>
      </c>
      <c r="J1748" s="3">
        <f t="shared" si="343"/>
        <v>1</v>
      </c>
      <c r="K1748" s="3" t="str">
        <f>IF(AND(D1748&gt;='Season Lookup'!$D$15,D1748&lt;'Season Lookup'!$D$16),"Spring",IF(AND(D1748&gt;='Season Lookup'!$D$16,D1748&lt;'Season Lookup'!$D$17),"Summer",IF(AND(D1748&gt;='Season Lookup'!$D$17,D1748&lt;'Season Lookup'!$D$18),"Fall",IF(OR(D1748&gt;='Season Lookup'!$D$18,D1748&lt;'Season Lookup'!$D$15),"Winter"))))</f>
        <v>Winter</v>
      </c>
      <c r="L1748" s="3" t="str">
        <f>VLOOKUP(F1748,'Season Lookup'!$A$1:$B$13,2,0)</f>
        <v>Winter</v>
      </c>
      <c r="M1748" t="s">
        <v>48</v>
      </c>
      <c r="N1748" t="s">
        <v>13</v>
      </c>
      <c r="O1748" t="s">
        <v>23</v>
      </c>
      <c r="P1748" t="str">
        <f t="shared" si="344"/>
        <v>Yes</v>
      </c>
      <c r="Q1748" t="str">
        <f t="shared" si="345"/>
        <v>No</v>
      </c>
      <c r="R1748" t="str">
        <f t="shared" si="346"/>
        <v>No</v>
      </c>
      <c r="S1748">
        <v>22</v>
      </c>
      <c r="T1748" t="s">
        <v>506</v>
      </c>
      <c r="V1748" t="str">
        <f t="shared" si="347"/>
        <v>Non Intersection</v>
      </c>
      <c r="W1748" t="s">
        <v>2749</v>
      </c>
      <c r="X1748">
        <v>42.368277999999997</v>
      </c>
      <c r="Y1748">
        <v>-71.104973000000001</v>
      </c>
      <c r="Z1748" t="s">
        <v>2750</v>
      </c>
    </row>
    <row r="1749" spans="1:26">
      <c r="A1749">
        <v>25669</v>
      </c>
      <c r="B1749" s="1">
        <v>40580.4375</v>
      </c>
      <c r="C1749" s="1">
        <f t="shared" si="336"/>
        <v>40544</v>
      </c>
      <c r="D1749" s="4">
        <f t="shared" si="337"/>
        <v>9.7222222222222224E-2</v>
      </c>
      <c r="E1749" s="3">
        <f t="shared" si="338"/>
        <v>2011</v>
      </c>
      <c r="F1749" s="3">
        <f t="shared" si="339"/>
        <v>2</v>
      </c>
      <c r="G1749" s="3">
        <f t="shared" si="340"/>
        <v>6</v>
      </c>
      <c r="H1749" s="3">
        <f t="shared" si="341"/>
        <v>10</v>
      </c>
      <c r="I1749" s="3">
        <f t="shared" si="342"/>
        <v>30</v>
      </c>
      <c r="J1749" s="3">
        <f t="shared" si="343"/>
        <v>1</v>
      </c>
      <c r="K1749" s="3" t="str">
        <f>IF(AND(D1749&gt;='Season Lookup'!$D$15,D1749&lt;'Season Lookup'!$D$16),"Spring",IF(AND(D1749&gt;='Season Lookup'!$D$16,D1749&lt;'Season Lookup'!$D$17),"Summer",IF(AND(D1749&gt;='Season Lookup'!$D$17,D1749&lt;'Season Lookup'!$D$18),"Fall",IF(OR(D1749&gt;='Season Lookup'!$D$18,D1749&lt;'Season Lookup'!$D$15),"Winter"))))</f>
        <v>Winter</v>
      </c>
      <c r="L1749" s="3" t="str">
        <f>VLOOKUP(F1749,'Season Lookup'!$A$1:$B$13,2,0)</f>
        <v>Winter</v>
      </c>
      <c r="N1749" t="s">
        <v>13</v>
      </c>
      <c r="O1749" t="s">
        <v>23</v>
      </c>
      <c r="P1749" t="str">
        <f t="shared" si="344"/>
        <v>Yes</v>
      </c>
      <c r="Q1749" t="str">
        <f t="shared" si="345"/>
        <v>No</v>
      </c>
      <c r="R1749" t="str">
        <f t="shared" si="346"/>
        <v>No</v>
      </c>
      <c r="S1749">
        <v>3</v>
      </c>
      <c r="T1749" t="s">
        <v>2751</v>
      </c>
      <c r="V1749" t="str">
        <f t="shared" si="347"/>
        <v>Non Intersection</v>
      </c>
      <c r="W1749" t="s">
        <v>2752</v>
      </c>
      <c r="X1749">
        <v>42.383493000000001</v>
      </c>
      <c r="Y1749">
        <v>-71.114654999999999</v>
      </c>
      <c r="Z1749" t="s">
        <v>2753</v>
      </c>
    </row>
    <row r="1750" spans="1:26">
      <c r="A1750">
        <v>25505</v>
      </c>
      <c r="B1750" s="1">
        <v>40580.055543981478</v>
      </c>
      <c r="C1750" s="1">
        <f t="shared" si="336"/>
        <v>40544</v>
      </c>
      <c r="D1750" s="4">
        <f t="shared" si="337"/>
        <v>9.7222222222222224E-2</v>
      </c>
      <c r="E1750" s="3">
        <f t="shared" si="338"/>
        <v>2011</v>
      </c>
      <c r="F1750" s="3">
        <f t="shared" si="339"/>
        <v>2</v>
      </c>
      <c r="G1750" s="3">
        <f t="shared" si="340"/>
        <v>6</v>
      </c>
      <c r="H1750" s="3">
        <f t="shared" si="341"/>
        <v>1</v>
      </c>
      <c r="I1750" s="3">
        <f t="shared" si="342"/>
        <v>19</v>
      </c>
      <c r="J1750" s="3">
        <f t="shared" si="343"/>
        <v>1</v>
      </c>
      <c r="K1750" s="3" t="str">
        <f>IF(AND(D1750&gt;='Season Lookup'!$D$15,D1750&lt;'Season Lookup'!$D$16),"Spring",IF(AND(D1750&gt;='Season Lookup'!$D$16,D1750&lt;'Season Lookup'!$D$17),"Summer",IF(AND(D1750&gt;='Season Lookup'!$D$17,D1750&lt;'Season Lookup'!$D$18),"Fall",IF(OR(D1750&gt;='Season Lookup'!$D$18,D1750&lt;'Season Lookup'!$D$15),"Winter"))))</f>
        <v>Winter</v>
      </c>
      <c r="L1750" s="3" t="str">
        <f>VLOOKUP(F1750,'Season Lookup'!$A$1:$B$13,2,0)</f>
        <v>Winter</v>
      </c>
      <c r="M1750" t="s">
        <v>48</v>
      </c>
      <c r="N1750" t="s">
        <v>13</v>
      </c>
      <c r="O1750" t="s">
        <v>13</v>
      </c>
      <c r="P1750" t="str">
        <f t="shared" si="344"/>
        <v>Yes</v>
      </c>
      <c r="Q1750" t="str">
        <f t="shared" si="345"/>
        <v>No</v>
      </c>
      <c r="R1750" t="str">
        <f t="shared" si="346"/>
        <v>No</v>
      </c>
      <c r="S1750">
        <v>77</v>
      </c>
      <c r="T1750" t="s">
        <v>14</v>
      </c>
      <c r="V1750" t="str">
        <f t="shared" si="347"/>
        <v>Non Intersection</v>
      </c>
      <c r="W1750" t="s">
        <v>415</v>
      </c>
      <c r="X1750">
        <v>42.359127999999998</v>
      </c>
      <c r="Y1750">
        <v>-71.093339</v>
      </c>
      <c r="Z1750" t="s">
        <v>416</v>
      </c>
    </row>
    <row r="1751" spans="1:26">
      <c r="A1751">
        <v>25507</v>
      </c>
      <c r="B1751" s="1">
        <v>40580.416655092595</v>
      </c>
      <c r="C1751" s="1">
        <f t="shared" si="336"/>
        <v>40544</v>
      </c>
      <c r="D1751" s="4">
        <f t="shared" si="337"/>
        <v>9.7222222222222224E-2</v>
      </c>
      <c r="E1751" s="3">
        <f t="shared" si="338"/>
        <v>2011</v>
      </c>
      <c r="F1751" s="3">
        <f t="shared" si="339"/>
        <v>2</v>
      </c>
      <c r="G1751" s="3">
        <f t="shared" si="340"/>
        <v>6</v>
      </c>
      <c r="H1751" s="3">
        <f t="shared" si="341"/>
        <v>9</v>
      </c>
      <c r="I1751" s="3">
        <f t="shared" si="342"/>
        <v>59</v>
      </c>
      <c r="J1751" s="3">
        <f t="shared" si="343"/>
        <v>1</v>
      </c>
      <c r="K1751" s="3" t="str">
        <f>IF(AND(D1751&gt;='Season Lookup'!$D$15,D1751&lt;'Season Lookup'!$D$16),"Spring",IF(AND(D1751&gt;='Season Lookup'!$D$16,D1751&lt;'Season Lookup'!$D$17),"Summer",IF(AND(D1751&gt;='Season Lookup'!$D$17,D1751&lt;'Season Lookup'!$D$18),"Fall",IF(OR(D1751&gt;='Season Lookup'!$D$18,D1751&lt;'Season Lookup'!$D$15),"Winter"))))</f>
        <v>Winter</v>
      </c>
      <c r="L1751" s="3" t="str">
        <f>VLOOKUP(F1751,'Season Lookup'!$A$1:$B$13,2,0)</f>
        <v>Winter</v>
      </c>
      <c r="M1751" t="s">
        <v>48</v>
      </c>
      <c r="N1751" t="s">
        <v>13</v>
      </c>
      <c r="O1751" t="s">
        <v>36</v>
      </c>
      <c r="P1751" t="str">
        <f t="shared" si="344"/>
        <v>Yes</v>
      </c>
      <c r="Q1751" t="str">
        <f t="shared" si="345"/>
        <v>No</v>
      </c>
      <c r="R1751" t="str">
        <f t="shared" si="346"/>
        <v>No</v>
      </c>
      <c r="T1751" t="s">
        <v>186</v>
      </c>
      <c r="U1751" t="s">
        <v>2754</v>
      </c>
      <c r="V1751" t="str">
        <f t="shared" si="347"/>
        <v>Intersection</v>
      </c>
      <c r="W1751" t="s">
        <v>2755</v>
      </c>
      <c r="X1751">
        <v>42.389156</v>
      </c>
      <c r="Y1751">
        <v>-71.145993000000004</v>
      </c>
      <c r="Z1751" t="s">
        <v>2756</v>
      </c>
    </row>
    <row r="1752" spans="1:26">
      <c r="A1752">
        <v>25508</v>
      </c>
      <c r="B1752" s="1">
        <v>40580.46875</v>
      </c>
      <c r="C1752" s="1">
        <f t="shared" si="336"/>
        <v>40544</v>
      </c>
      <c r="D1752" s="4">
        <f t="shared" si="337"/>
        <v>9.7222222222222224E-2</v>
      </c>
      <c r="E1752" s="3">
        <f t="shared" si="338"/>
        <v>2011</v>
      </c>
      <c r="F1752" s="3">
        <f t="shared" si="339"/>
        <v>2</v>
      </c>
      <c r="G1752" s="3">
        <f t="shared" si="340"/>
        <v>6</v>
      </c>
      <c r="H1752" s="3">
        <f t="shared" si="341"/>
        <v>11</v>
      </c>
      <c r="I1752" s="3">
        <f t="shared" si="342"/>
        <v>15</v>
      </c>
      <c r="J1752" s="3">
        <f t="shared" si="343"/>
        <v>1</v>
      </c>
      <c r="K1752" s="3" t="str">
        <f>IF(AND(D1752&gt;='Season Lookup'!$D$15,D1752&lt;'Season Lookup'!$D$16),"Spring",IF(AND(D1752&gt;='Season Lookup'!$D$16,D1752&lt;'Season Lookup'!$D$17),"Summer",IF(AND(D1752&gt;='Season Lookup'!$D$17,D1752&lt;'Season Lookup'!$D$18),"Fall",IF(OR(D1752&gt;='Season Lookup'!$D$18,D1752&lt;'Season Lookup'!$D$15),"Winter"))))</f>
        <v>Winter</v>
      </c>
      <c r="L1752" s="3" t="str">
        <f>VLOOKUP(F1752,'Season Lookup'!$A$1:$B$13,2,0)</f>
        <v>Winter</v>
      </c>
      <c r="M1752" t="s">
        <v>48</v>
      </c>
      <c r="N1752" t="s">
        <v>13</v>
      </c>
      <c r="O1752" t="s">
        <v>23</v>
      </c>
      <c r="P1752" t="str">
        <f t="shared" si="344"/>
        <v>Yes</v>
      </c>
      <c r="Q1752" t="str">
        <f t="shared" si="345"/>
        <v>No</v>
      </c>
      <c r="R1752" t="str">
        <f t="shared" si="346"/>
        <v>No</v>
      </c>
      <c r="T1752" t="s">
        <v>410</v>
      </c>
      <c r="U1752" t="s">
        <v>2661</v>
      </c>
      <c r="V1752" t="str">
        <f t="shared" si="347"/>
        <v>Intersection</v>
      </c>
      <c r="W1752" t="s">
        <v>2757</v>
      </c>
      <c r="X1752">
        <v>42.373230999999997</v>
      </c>
      <c r="Y1752">
        <v>-71.105538999999993</v>
      </c>
      <c r="Z1752" t="s">
        <v>2758</v>
      </c>
    </row>
    <row r="1753" spans="1:26">
      <c r="A1753">
        <v>25509</v>
      </c>
      <c r="B1753" s="1">
        <v>40580.5</v>
      </c>
      <c r="C1753" s="1">
        <f t="shared" si="336"/>
        <v>40544</v>
      </c>
      <c r="D1753" s="4">
        <f t="shared" si="337"/>
        <v>9.7222222222222224E-2</v>
      </c>
      <c r="E1753" s="3">
        <f t="shared" si="338"/>
        <v>2011</v>
      </c>
      <c r="F1753" s="3">
        <f t="shared" si="339"/>
        <v>2</v>
      </c>
      <c r="G1753" s="3">
        <f t="shared" si="340"/>
        <v>6</v>
      </c>
      <c r="H1753" s="3">
        <f t="shared" si="341"/>
        <v>12</v>
      </c>
      <c r="I1753" s="3">
        <f t="shared" si="342"/>
        <v>0</v>
      </c>
      <c r="J1753" s="3">
        <f t="shared" si="343"/>
        <v>1</v>
      </c>
      <c r="K1753" s="3" t="str">
        <f>IF(AND(D1753&gt;='Season Lookup'!$D$15,D1753&lt;'Season Lookup'!$D$16),"Spring",IF(AND(D1753&gt;='Season Lookup'!$D$16,D1753&lt;'Season Lookup'!$D$17),"Summer",IF(AND(D1753&gt;='Season Lookup'!$D$17,D1753&lt;'Season Lookup'!$D$18),"Fall",IF(OR(D1753&gt;='Season Lookup'!$D$18,D1753&lt;'Season Lookup'!$D$15),"Winter"))))</f>
        <v>Winter</v>
      </c>
      <c r="L1753" s="3" t="str">
        <f>VLOOKUP(F1753,'Season Lookup'!$A$1:$B$13,2,0)</f>
        <v>Winter</v>
      </c>
      <c r="M1753" t="s">
        <v>48</v>
      </c>
      <c r="N1753" t="s">
        <v>13</v>
      </c>
      <c r="O1753" t="s">
        <v>23</v>
      </c>
      <c r="P1753" t="str">
        <f t="shared" si="344"/>
        <v>Yes</v>
      </c>
      <c r="Q1753" t="str">
        <f t="shared" si="345"/>
        <v>No</v>
      </c>
      <c r="R1753" t="str">
        <f t="shared" si="346"/>
        <v>No</v>
      </c>
      <c r="S1753">
        <v>53</v>
      </c>
      <c r="T1753" t="s">
        <v>667</v>
      </c>
      <c r="V1753" t="str">
        <f t="shared" si="347"/>
        <v>Non Intersection</v>
      </c>
      <c r="W1753" t="s">
        <v>2759</v>
      </c>
      <c r="X1753">
        <v>42.371702999999997</v>
      </c>
      <c r="Y1753">
        <v>-71.098071000000004</v>
      </c>
      <c r="Z1753" t="s">
        <v>2760</v>
      </c>
    </row>
    <row r="1754" spans="1:26">
      <c r="A1754">
        <v>25510</v>
      </c>
      <c r="B1754" s="1">
        <v>40580.583333333336</v>
      </c>
      <c r="C1754" s="1">
        <f t="shared" si="336"/>
        <v>40544</v>
      </c>
      <c r="D1754" s="4">
        <f t="shared" si="337"/>
        <v>9.7222222222222224E-2</v>
      </c>
      <c r="E1754" s="3">
        <f t="shared" si="338"/>
        <v>2011</v>
      </c>
      <c r="F1754" s="3">
        <f t="shared" si="339"/>
        <v>2</v>
      </c>
      <c r="G1754" s="3">
        <f t="shared" si="340"/>
        <v>6</v>
      </c>
      <c r="H1754" s="3">
        <f t="shared" si="341"/>
        <v>14</v>
      </c>
      <c r="I1754" s="3">
        <f t="shared" si="342"/>
        <v>0</v>
      </c>
      <c r="J1754" s="3">
        <f t="shared" si="343"/>
        <v>1</v>
      </c>
      <c r="K1754" s="3" t="str">
        <f>IF(AND(D1754&gt;='Season Lookup'!$D$15,D1754&lt;'Season Lookup'!$D$16),"Spring",IF(AND(D1754&gt;='Season Lookup'!$D$16,D1754&lt;'Season Lookup'!$D$17),"Summer",IF(AND(D1754&gt;='Season Lookup'!$D$17,D1754&lt;'Season Lookup'!$D$18),"Fall",IF(OR(D1754&gt;='Season Lookup'!$D$18,D1754&lt;'Season Lookup'!$D$15),"Winter"))))</f>
        <v>Winter</v>
      </c>
      <c r="L1754" s="3" t="str">
        <f>VLOOKUP(F1754,'Season Lookup'!$A$1:$B$13,2,0)</f>
        <v>Winter</v>
      </c>
      <c r="M1754" t="s">
        <v>48</v>
      </c>
      <c r="N1754" t="s">
        <v>13</v>
      </c>
      <c r="O1754" t="s">
        <v>23</v>
      </c>
      <c r="P1754" t="str">
        <f t="shared" si="344"/>
        <v>Yes</v>
      </c>
      <c r="Q1754" t="str">
        <f t="shared" si="345"/>
        <v>No</v>
      </c>
      <c r="R1754" t="str">
        <f t="shared" si="346"/>
        <v>No</v>
      </c>
      <c r="T1754" t="s">
        <v>698</v>
      </c>
      <c r="U1754" t="s">
        <v>379</v>
      </c>
      <c r="V1754" t="str">
        <f t="shared" si="347"/>
        <v>Intersection</v>
      </c>
      <c r="W1754" t="s">
        <v>2761</v>
      </c>
      <c r="X1754">
        <v>42.369481999999998</v>
      </c>
      <c r="Y1754">
        <v>-71.078907000000001</v>
      </c>
      <c r="Z1754" t="s">
        <v>2762</v>
      </c>
    </row>
    <row r="1755" spans="1:26">
      <c r="A1755">
        <v>25511</v>
      </c>
      <c r="B1755" s="1">
        <v>40580.583333333336</v>
      </c>
      <c r="C1755" s="1">
        <f t="shared" si="336"/>
        <v>40544</v>
      </c>
      <c r="D1755" s="4">
        <f t="shared" si="337"/>
        <v>9.7222222222222224E-2</v>
      </c>
      <c r="E1755" s="3">
        <f t="shared" si="338"/>
        <v>2011</v>
      </c>
      <c r="F1755" s="3">
        <f t="shared" si="339"/>
        <v>2</v>
      </c>
      <c r="G1755" s="3">
        <f t="shared" si="340"/>
        <v>6</v>
      </c>
      <c r="H1755" s="3">
        <f t="shared" si="341"/>
        <v>14</v>
      </c>
      <c r="I1755" s="3">
        <f t="shared" si="342"/>
        <v>0</v>
      </c>
      <c r="J1755" s="3">
        <f t="shared" si="343"/>
        <v>1</v>
      </c>
      <c r="K1755" s="3" t="str">
        <f>IF(AND(D1755&gt;='Season Lookup'!$D$15,D1755&lt;'Season Lookup'!$D$16),"Spring",IF(AND(D1755&gt;='Season Lookup'!$D$16,D1755&lt;'Season Lookup'!$D$17),"Summer",IF(AND(D1755&gt;='Season Lookup'!$D$17,D1755&lt;'Season Lookup'!$D$18),"Fall",IF(OR(D1755&gt;='Season Lookup'!$D$18,D1755&lt;'Season Lookup'!$D$15),"Winter"))))</f>
        <v>Winter</v>
      </c>
      <c r="L1755" s="3" t="str">
        <f>VLOOKUP(F1755,'Season Lookup'!$A$1:$B$13,2,0)</f>
        <v>Winter</v>
      </c>
      <c r="M1755" t="s">
        <v>48</v>
      </c>
      <c r="N1755" t="s">
        <v>13</v>
      </c>
      <c r="O1755" t="s">
        <v>23</v>
      </c>
      <c r="P1755" t="str">
        <f t="shared" si="344"/>
        <v>Yes</v>
      </c>
      <c r="Q1755" t="str">
        <f t="shared" si="345"/>
        <v>No</v>
      </c>
      <c r="R1755" t="str">
        <f t="shared" si="346"/>
        <v>No</v>
      </c>
      <c r="S1755">
        <v>23</v>
      </c>
      <c r="T1755" t="s">
        <v>1320</v>
      </c>
      <c r="V1755" t="str">
        <f t="shared" si="347"/>
        <v>Non Intersection</v>
      </c>
      <c r="W1755" t="s">
        <v>2763</v>
      </c>
      <c r="X1755">
        <v>42.378449000000003</v>
      </c>
      <c r="Y1755">
        <v>-71.129024000000001</v>
      </c>
      <c r="Z1755" t="s">
        <v>2764</v>
      </c>
    </row>
    <row r="1756" spans="1:26">
      <c r="A1756">
        <v>25527</v>
      </c>
      <c r="B1756" s="1">
        <v>40580.666655092595</v>
      </c>
      <c r="C1756" s="1">
        <f t="shared" si="336"/>
        <v>40544</v>
      </c>
      <c r="D1756" s="4">
        <f t="shared" si="337"/>
        <v>9.7222222222222224E-2</v>
      </c>
      <c r="E1756" s="3">
        <f t="shared" si="338"/>
        <v>2011</v>
      </c>
      <c r="F1756" s="3">
        <f t="shared" si="339"/>
        <v>2</v>
      </c>
      <c r="G1756" s="3">
        <f t="shared" si="340"/>
        <v>6</v>
      </c>
      <c r="H1756" s="3">
        <f t="shared" si="341"/>
        <v>15</v>
      </c>
      <c r="I1756" s="3">
        <f t="shared" si="342"/>
        <v>59</v>
      </c>
      <c r="J1756" s="3">
        <f t="shared" si="343"/>
        <v>1</v>
      </c>
      <c r="K1756" s="3" t="str">
        <f>IF(AND(D1756&gt;='Season Lookup'!$D$15,D1756&lt;'Season Lookup'!$D$16),"Spring",IF(AND(D1756&gt;='Season Lookup'!$D$16,D1756&lt;'Season Lookup'!$D$17),"Summer",IF(AND(D1756&gt;='Season Lookup'!$D$17,D1756&lt;'Season Lookup'!$D$18),"Fall",IF(OR(D1756&gt;='Season Lookup'!$D$18,D1756&lt;'Season Lookup'!$D$15),"Winter"))))</f>
        <v>Winter</v>
      </c>
      <c r="L1756" s="3" t="str">
        <f>VLOOKUP(F1756,'Season Lookup'!$A$1:$B$13,2,0)</f>
        <v>Winter</v>
      </c>
      <c r="M1756" t="s">
        <v>48</v>
      </c>
      <c r="N1756" t="s">
        <v>13</v>
      </c>
      <c r="O1756" t="s">
        <v>23</v>
      </c>
      <c r="P1756" t="str">
        <f t="shared" si="344"/>
        <v>Yes</v>
      </c>
      <c r="Q1756" t="str">
        <f t="shared" si="345"/>
        <v>No</v>
      </c>
      <c r="R1756" t="str">
        <f t="shared" si="346"/>
        <v>No</v>
      </c>
      <c r="T1756" t="s">
        <v>690</v>
      </c>
      <c r="V1756" t="str">
        <f t="shared" si="347"/>
        <v>Intersection</v>
      </c>
      <c r="W1756" t="s">
        <v>2765</v>
      </c>
      <c r="X1756">
        <v>0</v>
      </c>
      <c r="Y1756">
        <v>0</v>
      </c>
      <c r="Z1756" t="s">
        <v>81</v>
      </c>
    </row>
    <row r="1757" spans="1:26">
      <c r="A1757">
        <v>25512</v>
      </c>
      <c r="B1757" s="1">
        <v>40581.010405092595</v>
      </c>
      <c r="C1757" s="1">
        <f t="shared" si="336"/>
        <v>40544</v>
      </c>
      <c r="D1757" s="4">
        <f t="shared" si="337"/>
        <v>0.1</v>
      </c>
      <c r="E1757" s="3">
        <f t="shared" si="338"/>
        <v>2011</v>
      </c>
      <c r="F1757" s="3">
        <f t="shared" si="339"/>
        <v>2</v>
      </c>
      <c r="G1757" s="3">
        <f t="shared" si="340"/>
        <v>7</v>
      </c>
      <c r="H1757" s="3">
        <f t="shared" si="341"/>
        <v>0</v>
      </c>
      <c r="I1757" s="3">
        <f t="shared" si="342"/>
        <v>14</v>
      </c>
      <c r="J1757" s="3">
        <f t="shared" si="343"/>
        <v>2</v>
      </c>
      <c r="K1757" s="3" t="str">
        <f>IF(AND(D1757&gt;='Season Lookup'!$D$15,D1757&lt;'Season Lookup'!$D$16),"Spring",IF(AND(D1757&gt;='Season Lookup'!$D$16,D1757&lt;'Season Lookup'!$D$17),"Summer",IF(AND(D1757&gt;='Season Lookup'!$D$17,D1757&lt;'Season Lookup'!$D$18),"Fall",IF(OR(D1757&gt;='Season Lookup'!$D$18,D1757&lt;'Season Lookup'!$D$15),"Winter"))))</f>
        <v>Winter</v>
      </c>
      <c r="L1757" s="3" t="str">
        <f>VLOOKUP(F1757,'Season Lookup'!$A$1:$B$13,2,0)</f>
        <v>Winter</v>
      </c>
      <c r="M1757" t="s">
        <v>56</v>
      </c>
      <c r="N1757" t="s">
        <v>13</v>
      </c>
      <c r="O1757" t="s">
        <v>36</v>
      </c>
      <c r="P1757" t="str">
        <f t="shared" si="344"/>
        <v>Yes</v>
      </c>
      <c r="Q1757" t="str">
        <f t="shared" si="345"/>
        <v>No</v>
      </c>
      <c r="R1757" t="str">
        <f t="shared" si="346"/>
        <v>No</v>
      </c>
      <c r="S1757">
        <v>1515</v>
      </c>
      <c r="T1757" t="s">
        <v>14</v>
      </c>
      <c r="V1757" t="str">
        <f t="shared" si="347"/>
        <v>Non Intersection</v>
      </c>
      <c r="W1757" t="s">
        <v>2766</v>
      </c>
      <c r="X1757">
        <v>42.377080999999997</v>
      </c>
      <c r="Y1757">
        <v>-71.119472000000002</v>
      </c>
      <c r="Z1757" t="s">
        <v>2767</v>
      </c>
    </row>
    <row r="1758" spans="1:26">
      <c r="A1758">
        <v>25518</v>
      </c>
      <c r="B1758" s="1">
        <v>40581.323599537034</v>
      </c>
      <c r="C1758" s="1">
        <f t="shared" si="336"/>
        <v>40544</v>
      </c>
      <c r="D1758" s="4">
        <f t="shared" si="337"/>
        <v>0.1</v>
      </c>
      <c r="E1758" s="3">
        <f t="shared" si="338"/>
        <v>2011</v>
      </c>
      <c r="F1758" s="3">
        <f t="shared" si="339"/>
        <v>2</v>
      </c>
      <c r="G1758" s="3">
        <f t="shared" si="340"/>
        <v>7</v>
      </c>
      <c r="H1758" s="3">
        <f t="shared" si="341"/>
        <v>7</v>
      </c>
      <c r="I1758" s="3">
        <f t="shared" si="342"/>
        <v>45</v>
      </c>
      <c r="J1758" s="3">
        <f t="shared" si="343"/>
        <v>2</v>
      </c>
      <c r="K1758" s="3" t="str">
        <f>IF(AND(D1758&gt;='Season Lookup'!$D$15,D1758&lt;'Season Lookup'!$D$16),"Spring",IF(AND(D1758&gt;='Season Lookup'!$D$16,D1758&lt;'Season Lookup'!$D$17),"Summer",IF(AND(D1758&gt;='Season Lookup'!$D$17,D1758&lt;'Season Lookup'!$D$18),"Fall",IF(OR(D1758&gt;='Season Lookup'!$D$18,D1758&lt;'Season Lookup'!$D$15),"Winter"))))</f>
        <v>Winter</v>
      </c>
      <c r="L1758" s="3" t="str">
        <f>VLOOKUP(F1758,'Season Lookup'!$A$1:$B$13,2,0)</f>
        <v>Winter</v>
      </c>
      <c r="M1758" t="s">
        <v>56</v>
      </c>
      <c r="N1758" t="s">
        <v>13</v>
      </c>
      <c r="O1758" t="s">
        <v>13</v>
      </c>
      <c r="P1758" t="str">
        <f t="shared" si="344"/>
        <v>Yes</v>
      </c>
      <c r="Q1758" t="str">
        <f t="shared" si="345"/>
        <v>No</v>
      </c>
      <c r="R1758" t="str">
        <f t="shared" si="346"/>
        <v>No</v>
      </c>
      <c r="T1758" t="s">
        <v>587</v>
      </c>
      <c r="U1758" t="s">
        <v>2344</v>
      </c>
      <c r="V1758" t="str">
        <f t="shared" si="347"/>
        <v>Intersection</v>
      </c>
      <c r="W1758" t="s">
        <v>2345</v>
      </c>
      <c r="X1758">
        <v>42.368307000000001</v>
      </c>
      <c r="Y1758">
        <v>-71.092855999999998</v>
      </c>
      <c r="Z1758" t="s">
        <v>2346</v>
      </c>
    </row>
    <row r="1759" spans="1:26">
      <c r="A1759">
        <v>25519</v>
      </c>
      <c r="B1759" s="1">
        <v>40581.291655092595</v>
      </c>
      <c r="C1759" s="1">
        <f t="shared" si="336"/>
        <v>40544</v>
      </c>
      <c r="D1759" s="4">
        <f t="shared" si="337"/>
        <v>0.1</v>
      </c>
      <c r="E1759" s="3">
        <f t="shared" si="338"/>
        <v>2011</v>
      </c>
      <c r="F1759" s="3">
        <f t="shared" si="339"/>
        <v>2</v>
      </c>
      <c r="G1759" s="3">
        <f t="shared" si="340"/>
        <v>7</v>
      </c>
      <c r="H1759" s="3">
        <f t="shared" si="341"/>
        <v>6</v>
      </c>
      <c r="I1759" s="3">
        <f t="shared" si="342"/>
        <v>59</v>
      </c>
      <c r="J1759" s="3">
        <f t="shared" si="343"/>
        <v>2</v>
      </c>
      <c r="K1759" s="3" t="str">
        <f>IF(AND(D1759&gt;='Season Lookup'!$D$15,D1759&lt;'Season Lookup'!$D$16),"Spring",IF(AND(D1759&gt;='Season Lookup'!$D$16,D1759&lt;'Season Lookup'!$D$17),"Summer",IF(AND(D1759&gt;='Season Lookup'!$D$17,D1759&lt;'Season Lookup'!$D$18),"Fall",IF(OR(D1759&gt;='Season Lookup'!$D$18,D1759&lt;'Season Lookup'!$D$15),"Winter"))))</f>
        <v>Winter</v>
      </c>
      <c r="L1759" s="3" t="str">
        <f>VLOOKUP(F1759,'Season Lookup'!$A$1:$B$13,2,0)</f>
        <v>Winter</v>
      </c>
      <c r="M1759" t="s">
        <v>56</v>
      </c>
      <c r="N1759" t="s">
        <v>13</v>
      </c>
      <c r="O1759" t="s">
        <v>23</v>
      </c>
      <c r="P1759" t="str">
        <f t="shared" si="344"/>
        <v>Yes</v>
      </c>
      <c r="Q1759" t="str">
        <f t="shared" si="345"/>
        <v>No</v>
      </c>
      <c r="R1759" t="str">
        <f t="shared" si="346"/>
        <v>No</v>
      </c>
      <c r="S1759" s="2">
        <v>42262</v>
      </c>
      <c r="T1759" t="s">
        <v>506</v>
      </c>
      <c r="V1759" t="str">
        <f t="shared" si="347"/>
        <v>Non Intersection</v>
      </c>
      <c r="W1759" t="s">
        <v>2768</v>
      </c>
      <c r="X1759">
        <v>42.367699000000002</v>
      </c>
      <c r="Y1759">
        <v>-71.105812999999998</v>
      </c>
      <c r="Z1759" t="s">
        <v>2769</v>
      </c>
    </row>
    <row r="1760" spans="1:26">
      <c r="A1760">
        <v>25520</v>
      </c>
      <c r="B1760" s="1">
        <v>40581.51666666667</v>
      </c>
      <c r="C1760" s="1">
        <f t="shared" si="336"/>
        <v>40544</v>
      </c>
      <c r="D1760" s="4">
        <f t="shared" si="337"/>
        <v>0.1</v>
      </c>
      <c r="E1760" s="3">
        <f t="shared" si="338"/>
        <v>2011</v>
      </c>
      <c r="F1760" s="3">
        <f t="shared" si="339"/>
        <v>2</v>
      </c>
      <c r="G1760" s="3">
        <f t="shared" si="340"/>
        <v>7</v>
      </c>
      <c r="H1760" s="3">
        <f t="shared" si="341"/>
        <v>12</v>
      </c>
      <c r="I1760" s="3">
        <f t="shared" si="342"/>
        <v>24</v>
      </c>
      <c r="J1760" s="3">
        <f t="shared" si="343"/>
        <v>2</v>
      </c>
      <c r="K1760" s="3" t="str">
        <f>IF(AND(D1760&gt;='Season Lookup'!$D$15,D1760&lt;'Season Lookup'!$D$16),"Spring",IF(AND(D1760&gt;='Season Lookup'!$D$16,D1760&lt;'Season Lookup'!$D$17),"Summer",IF(AND(D1760&gt;='Season Lookup'!$D$17,D1760&lt;'Season Lookup'!$D$18),"Fall",IF(OR(D1760&gt;='Season Lookup'!$D$18,D1760&lt;'Season Lookup'!$D$15),"Winter"))))</f>
        <v>Winter</v>
      </c>
      <c r="L1760" s="3" t="str">
        <f>VLOOKUP(F1760,'Season Lookup'!$A$1:$B$13,2,0)</f>
        <v>Winter</v>
      </c>
      <c r="M1760" t="s">
        <v>56</v>
      </c>
      <c r="N1760" t="s">
        <v>13</v>
      </c>
      <c r="O1760" t="s">
        <v>35</v>
      </c>
      <c r="P1760" t="str">
        <f t="shared" si="344"/>
        <v>Yes</v>
      </c>
      <c r="Q1760" t="str">
        <f t="shared" si="345"/>
        <v>No</v>
      </c>
      <c r="R1760" t="str">
        <f t="shared" si="346"/>
        <v>No</v>
      </c>
      <c r="T1760" t="s">
        <v>209</v>
      </c>
      <c r="U1760" t="s">
        <v>147</v>
      </c>
      <c r="V1760" t="str">
        <f t="shared" si="347"/>
        <v>Intersection</v>
      </c>
      <c r="W1760" t="s">
        <v>1876</v>
      </c>
      <c r="X1760">
        <v>42.366151000000002</v>
      </c>
      <c r="Y1760">
        <v>-71.086074999999994</v>
      </c>
      <c r="Z1760" t="s">
        <v>1877</v>
      </c>
    </row>
    <row r="1761" spans="1:26">
      <c r="A1761">
        <v>25521</v>
      </c>
      <c r="B1761" s="1">
        <v>40581.4375</v>
      </c>
      <c r="C1761" s="1">
        <f t="shared" si="336"/>
        <v>40544</v>
      </c>
      <c r="D1761" s="4">
        <f t="shared" si="337"/>
        <v>0.1</v>
      </c>
      <c r="E1761" s="3">
        <f t="shared" si="338"/>
        <v>2011</v>
      </c>
      <c r="F1761" s="3">
        <f t="shared" si="339"/>
        <v>2</v>
      </c>
      <c r="G1761" s="3">
        <f t="shared" si="340"/>
        <v>7</v>
      </c>
      <c r="H1761" s="3">
        <f t="shared" si="341"/>
        <v>10</v>
      </c>
      <c r="I1761" s="3">
        <f t="shared" si="342"/>
        <v>30</v>
      </c>
      <c r="J1761" s="3">
        <f t="shared" si="343"/>
        <v>2</v>
      </c>
      <c r="K1761" s="3" t="str">
        <f>IF(AND(D1761&gt;='Season Lookup'!$D$15,D1761&lt;'Season Lookup'!$D$16),"Spring",IF(AND(D1761&gt;='Season Lookup'!$D$16,D1761&lt;'Season Lookup'!$D$17),"Summer",IF(AND(D1761&gt;='Season Lookup'!$D$17,D1761&lt;'Season Lookup'!$D$18),"Fall",IF(OR(D1761&gt;='Season Lookup'!$D$18,D1761&lt;'Season Lookup'!$D$15),"Winter"))))</f>
        <v>Winter</v>
      </c>
      <c r="L1761" s="3" t="str">
        <f>VLOOKUP(F1761,'Season Lookup'!$A$1:$B$13,2,0)</f>
        <v>Winter</v>
      </c>
      <c r="M1761" t="s">
        <v>56</v>
      </c>
      <c r="N1761" t="s">
        <v>13</v>
      </c>
      <c r="O1761" t="s">
        <v>23</v>
      </c>
      <c r="P1761" t="str">
        <f t="shared" si="344"/>
        <v>Yes</v>
      </c>
      <c r="Q1761" t="str">
        <f t="shared" si="345"/>
        <v>No</v>
      </c>
      <c r="R1761" t="str">
        <f t="shared" si="346"/>
        <v>No</v>
      </c>
      <c r="S1761">
        <v>21</v>
      </c>
      <c r="T1761" t="s">
        <v>1324</v>
      </c>
      <c r="V1761" t="str">
        <f t="shared" si="347"/>
        <v>Non Intersection</v>
      </c>
      <c r="W1761" t="s">
        <v>2770</v>
      </c>
      <c r="X1761">
        <v>42.367811000000003</v>
      </c>
      <c r="Y1761">
        <v>-71.114344000000003</v>
      </c>
      <c r="Z1761" t="s">
        <v>2771</v>
      </c>
    </row>
    <row r="1762" spans="1:26">
      <c r="A1762">
        <v>25522</v>
      </c>
      <c r="B1762" s="1">
        <v>40581.818738425929</v>
      </c>
      <c r="C1762" s="1">
        <f t="shared" si="336"/>
        <v>40544</v>
      </c>
      <c r="D1762" s="4">
        <f t="shared" si="337"/>
        <v>0.1</v>
      </c>
      <c r="E1762" s="3">
        <f t="shared" si="338"/>
        <v>2011</v>
      </c>
      <c r="F1762" s="3">
        <f t="shared" si="339"/>
        <v>2</v>
      </c>
      <c r="G1762" s="3">
        <f t="shared" si="340"/>
        <v>7</v>
      </c>
      <c r="H1762" s="3">
        <f t="shared" si="341"/>
        <v>19</v>
      </c>
      <c r="I1762" s="3">
        <f t="shared" si="342"/>
        <v>38</v>
      </c>
      <c r="J1762" s="3">
        <f t="shared" si="343"/>
        <v>2</v>
      </c>
      <c r="K1762" s="3" t="str">
        <f>IF(AND(D1762&gt;='Season Lookup'!$D$15,D1762&lt;'Season Lookup'!$D$16),"Spring",IF(AND(D1762&gt;='Season Lookup'!$D$16,D1762&lt;'Season Lookup'!$D$17),"Summer",IF(AND(D1762&gt;='Season Lookup'!$D$17,D1762&lt;'Season Lookup'!$D$18),"Fall",IF(OR(D1762&gt;='Season Lookup'!$D$18,D1762&lt;'Season Lookup'!$D$15),"Winter"))))</f>
        <v>Winter</v>
      </c>
      <c r="L1762" s="3" t="str">
        <f>VLOOKUP(F1762,'Season Lookup'!$A$1:$B$13,2,0)</f>
        <v>Winter</v>
      </c>
      <c r="M1762" t="s">
        <v>56</v>
      </c>
      <c r="N1762" t="s">
        <v>13</v>
      </c>
      <c r="O1762" t="s">
        <v>23</v>
      </c>
      <c r="P1762" t="str">
        <f t="shared" si="344"/>
        <v>Yes</v>
      </c>
      <c r="Q1762" t="str">
        <f t="shared" si="345"/>
        <v>No</v>
      </c>
      <c r="R1762" t="str">
        <f t="shared" si="346"/>
        <v>No</v>
      </c>
      <c r="T1762" t="s">
        <v>667</v>
      </c>
      <c r="V1762" t="str">
        <f t="shared" si="347"/>
        <v>Intersection</v>
      </c>
      <c r="W1762" t="s">
        <v>2772</v>
      </c>
      <c r="X1762">
        <v>0</v>
      </c>
      <c r="Y1762">
        <v>0</v>
      </c>
      <c r="Z1762" t="s">
        <v>81</v>
      </c>
    </row>
    <row r="1763" spans="1:26">
      <c r="A1763">
        <v>25523</v>
      </c>
      <c r="B1763" s="1">
        <v>40581.90625</v>
      </c>
      <c r="C1763" s="1">
        <f t="shared" si="336"/>
        <v>40544</v>
      </c>
      <c r="D1763" s="4">
        <f t="shared" si="337"/>
        <v>0.1</v>
      </c>
      <c r="E1763" s="3">
        <f t="shared" si="338"/>
        <v>2011</v>
      </c>
      <c r="F1763" s="3">
        <f t="shared" si="339"/>
        <v>2</v>
      </c>
      <c r="G1763" s="3">
        <f t="shared" si="340"/>
        <v>7</v>
      </c>
      <c r="H1763" s="3">
        <f t="shared" si="341"/>
        <v>21</v>
      </c>
      <c r="I1763" s="3">
        <f t="shared" si="342"/>
        <v>45</v>
      </c>
      <c r="J1763" s="3">
        <f t="shared" si="343"/>
        <v>2</v>
      </c>
      <c r="K1763" s="3" t="str">
        <f>IF(AND(D1763&gt;='Season Lookup'!$D$15,D1763&lt;'Season Lookup'!$D$16),"Spring",IF(AND(D1763&gt;='Season Lookup'!$D$16,D1763&lt;'Season Lookup'!$D$17),"Summer",IF(AND(D1763&gt;='Season Lookup'!$D$17,D1763&lt;'Season Lookup'!$D$18),"Fall",IF(OR(D1763&gt;='Season Lookup'!$D$18,D1763&lt;'Season Lookup'!$D$15),"Winter"))))</f>
        <v>Winter</v>
      </c>
      <c r="L1763" s="3" t="str">
        <f>VLOOKUP(F1763,'Season Lookup'!$A$1:$B$13,2,0)</f>
        <v>Winter</v>
      </c>
      <c r="M1763" t="s">
        <v>56</v>
      </c>
      <c r="N1763" t="s">
        <v>13</v>
      </c>
      <c r="O1763" t="s">
        <v>23</v>
      </c>
      <c r="P1763" t="str">
        <f t="shared" si="344"/>
        <v>Yes</v>
      </c>
      <c r="Q1763" t="str">
        <f t="shared" si="345"/>
        <v>No</v>
      </c>
      <c r="R1763" t="str">
        <f t="shared" si="346"/>
        <v>No</v>
      </c>
      <c r="S1763">
        <v>1969</v>
      </c>
      <c r="T1763" t="s">
        <v>14</v>
      </c>
      <c r="V1763" t="str">
        <f t="shared" si="347"/>
        <v>Non Intersection</v>
      </c>
      <c r="W1763" t="s">
        <v>2773</v>
      </c>
      <c r="X1763">
        <v>42.390118000000001</v>
      </c>
      <c r="Y1763">
        <v>-71.120510999999993</v>
      </c>
      <c r="Z1763" t="s">
        <v>2774</v>
      </c>
    </row>
    <row r="1764" spans="1:26">
      <c r="A1764">
        <v>25524</v>
      </c>
      <c r="B1764" s="1">
        <v>40581.393055555556</v>
      </c>
      <c r="C1764" s="1">
        <f t="shared" si="336"/>
        <v>40544</v>
      </c>
      <c r="D1764" s="4">
        <f t="shared" si="337"/>
        <v>0.1</v>
      </c>
      <c r="E1764" s="3">
        <f t="shared" si="338"/>
        <v>2011</v>
      </c>
      <c r="F1764" s="3">
        <f t="shared" si="339"/>
        <v>2</v>
      </c>
      <c r="G1764" s="3">
        <f t="shared" si="340"/>
        <v>7</v>
      </c>
      <c r="H1764" s="3">
        <f t="shared" si="341"/>
        <v>9</v>
      </c>
      <c r="I1764" s="3">
        <f t="shared" si="342"/>
        <v>26</v>
      </c>
      <c r="J1764" s="3">
        <f t="shared" si="343"/>
        <v>2</v>
      </c>
      <c r="K1764" s="3" t="str">
        <f>IF(AND(D1764&gt;='Season Lookup'!$D$15,D1764&lt;'Season Lookup'!$D$16),"Spring",IF(AND(D1764&gt;='Season Lookup'!$D$16,D1764&lt;'Season Lookup'!$D$17),"Summer",IF(AND(D1764&gt;='Season Lookup'!$D$17,D1764&lt;'Season Lookup'!$D$18),"Fall",IF(OR(D1764&gt;='Season Lookup'!$D$18,D1764&lt;'Season Lookup'!$D$15),"Winter"))))</f>
        <v>Winter</v>
      </c>
      <c r="L1764" s="3" t="str">
        <f>VLOOKUP(F1764,'Season Lookup'!$A$1:$B$13,2,0)</f>
        <v>Winter</v>
      </c>
      <c r="M1764" t="s">
        <v>56</v>
      </c>
      <c r="N1764" t="s">
        <v>329</v>
      </c>
      <c r="O1764" t="s">
        <v>23</v>
      </c>
      <c r="P1764" t="str">
        <f t="shared" si="344"/>
        <v>No</v>
      </c>
      <c r="Q1764" t="str">
        <f t="shared" si="345"/>
        <v>No</v>
      </c>
      <c r="R1764" t="str">
        <f t="shared" si="346"/>
        <v>No</v>
      </c>
      <c r="S1764">
        <v>29</v>
      </c>
      <c r="T1764" t="s">
        <v>315</v>
      </c>
      <c r="V1764" t="str">
        <f t="shared" si="347"/>
        <v>Non Intersection</v>
      </c>
      <c r="W1764" t="s">
        <v>2775</v>
      </c>
      <c r="X1764">
        <v>42.366591</v>
      </c>
      <c r="Y1764">
        <v>-71.101893000000004</v>
      </c>
      <c r="Z1764" t="s">
        <v>2776</v>
      </c>
    </row>
    <row r="1765" spans="1:26">
      <c r="A1765">
        <v>25525</v>
      </c>
      <c r="B1765" s="1">
        <v>40581.444444444445</v>
      </c>
      <c r="C1765" s="1">
        <f t="shared" si="336"/>
        <v>40544</v>
      </c>
      <c r="D1765" s="4">
        <f t="shared" si="337"/>
        <v>0.1</v>
      </c>
      <c r="E1765" s="3">
        <f t="shared" si="338"/>
        <v>2011</v>
      </c>
      <c r="F1765" s="3">
        <f t="shared" si="339"/>
        <v>2</v>
      </c>
      <c r="G1765" s="3">
        <f t="shared" si="340"/>
        <v>7</v>
      </c>
      <c r="H1765" s="3">
        <f t="shared" si="341"/>
        <v>10</v>
      </c>
      <c r="I1765" s="3">
        <f t="shared" si="342"/>
        <v>40</v>
      </c>
      <c r="J1765" s="3">
        <f t="shared" si="343"/>
        <v>2</v>
      </c>
      <c r="K1765" s="3" t="str">
        <f>IF(AND(D1765&gt;='Season Lookup'!$D$15,D1765&lt;'Season Lookup'!$D$16),"Spring",IF(AND(D1765&gt;='Season Lookup'!$D$16,D1765&lt;'Season Lookup'!$D$17),"Summer",IF(AND(D1765&gt;='Season Lookup'!$D$17,D1765&lt;'Season Lookup'!$D$18),"Fall",IF(OR(D1765&gt;='Season Lookup'!$D$18,D1765&lt;'Season Lookup'!$D$15),"Winter"))))</f>
        <v>Winter</v>
      </c>
      <c r="L1765" s="3" t="str">
        <f>VLOOKUP(F1765,'Season Lookup'!$A$1:$B$13,2,0)</f>
        <v>Winter</v>
      </c>
      <c r="M1765" t="s">
        <v>56</v>
      </c>
      <c r="N1765" t="s">
        <v>13</v>
      </c>
      <c r="O1765" t="s">
        <v>13</v>
      </c>
      <c r="P1765" t="str">
        <f t="shared" si="344"/>
        <v>Yes</v>
      </c>
      <c r="Q1765" t="str">
        <f t="shared" si="345"/>
        <v>No</v>
      </c>
      <c r="R1765" t="str">
        <f t="shared" si="346"/>
        <v>No</v>
      </c>
      <c r="S1765">
        <v>2000</v>
      </c>
      <c r="T1765" t="s">
        <v>14</v>
      </c>
      <c r="V1765" t="str">
        <f t="shared" si="347"/>
        <v>Non Intersection</v>
      </c>
      <c r="W1765" t="s">
        <v>1773</v>
      </c>
      <c r="X1765">
        <v>42.390338</v>
      </c>
      <c r="Y1765">
        <v>-71.121410999999995</v>
      </c>
      <c r="Z1765" t="s">
        <v>1774</v>
      </c>
    </row>
    <row r="1766" spans="1:26">
      <c r="A1766">
        <v>25526</v>
      </c>
      <c r="B1766" s="1">
        <v>40581.479155092595</v>
      </c>
      <c r="C1766" s="1">
        <f t="shared" si="336"/>
        <v>40544</v>
      </c>
      <c r="D1766" s="4">
        <f t="shared" si="337"/>
        <v>0.1</v>
      </c>
      <c r="E1766" s="3">
        <f t="shared" si="338"/>
        <v>2011</v>
      </c>
      <c r="F1766" s="3">
        <f t="shared" si="339"/>
        <v>2</v>
      </c>
      <c r="G1766" s="3">
        <f t="shared" si="340"/>
        <v>7</v>
      </c>
      <c r="H1766" s="3">
        <f t="shared" si="341"/>
        <v>11</v>
      </c>
      <c r="I1766" s="3">
        <f t="shared" si="342"/>
        <v>29</v>
      </c>
      <c r="J1766" s="3">
        <f t="shared" si="343"/>
        <v>2</v>
      </c>
      <c r="K1766" s="3" t="str">
        <f>IF(AND(D1766&gt;='Season Lookup'!$D$15,D1766&lt;'Season Lookup'!$D$16),"Spring",IF(AND(D1766&gt;='Season Lookup'!$D$16,D1766&lt;'Season Lookup'!$D$17),"Summer",IF(AND(D1766&gt;='Season Lookup'!$D$17,D1766&lt;'Season Lookup'!$D$18),"Fall",IF(OR(D1766&gt;='Season Lookup'!$D$18,D1766&lt;'Season Lookup'!$D$15),"Winter"))))</f>
        <v>Winter</v>
      </c>
      <c r="L1766" s="3" t="str">
        <f>VLOOKUP(F1766,'Season Lookup'!$A$1:$B$13,2,0)</f>
        <v>Winter</v>
      </c>
      <c r="M1766" t="s">
        <v>56</v>
      </c>
      <c r="N1766" t="s">
        <v>35</v>
      </c>
      <c r="O1766" t="s">
        <v>23</v>
      </c>
      <c r="P1766" t="str">
        <f t="shared" si="344"/>
        <v>Yes</v>
      </c>
      <c r="Q1766" t="str">
        <f t="shared" si="345"/>
        <v>No</v>
      </c>
      <c r="R1766" t="str">
        <f t="shared" si="346"/>
        <v>No</v>
      </c>
      <c r="S1766">
        <v>378</v>
      </c>
      <c r="T1766" t="s">
        <v>14</v>
      </c>
      <c r="V1766" t="str">
        <f t="shared" si="347"/>
        <v>Non Intersection</v>
      </c>
      <c r="W1766" t="s">
        <v>1399</v>
      </c>
      <c r="X1766">
        <v>42.363047999999999</v>
      </c>
      <c r="Y1766">
        <v>-71.100064000000003</v>
      </c>
      <c r="Z1766" t="s">
        <v>1400</v>
      </c>
    </row>
    <row r="1767" spans="1:26">
      <c r="A1767">
        <v>25531</v>
      </c>
      <c r="B1767" s="1">
        <v>40581.479155092595</v>
      </c>
      <c r="C1767" s="1">
        <f t="shared" si="336"/>
        <v>40544</v>
      </c>
      <c r="D1767" s="4">
        <f t="shared" si="337"/>
        <v>0.1</v>
      </c>
      <c r="E1767" s="3">
        <f t="shared" si="338"/>
        <v>2011</v>
      </c>
      <c r="F1767" s="3">
        <f t="shared" si="339"/>
        <v>2</v>
      </c>
      <c r="G1767" s="3">
        <f t="shared" si="340"/>
        <v>7</v>
      </c>
      <c r="H1767" s="3">
        <f t="shared" si="341"/>
        <v>11</v>
      </c>
      <c r="I1767" s="3">
        <f t="shared" si="342"/>
        <v>29</v>
      </c>
      <c r="J1767" s="3">
        <f t="shared" si="343"/>
        <v>2</v>
      </c>
      <c r="K1767" s="3" t="str">
        <f>IF(AND(D1767&gt;='Season Lookup'!$D$15,D1767&lt;'Season Lookup'!$D$16),"Spring",IF(AND(D1767&gt;='Season Lookup'!$D$16,D1767&lt;'Season Lookup'!$D$17),"Summer",IF(AND(D1767&gt;='Season Lookup'!$D$17,D1767&lt;'Season Lookup'!$D$18),"Fall",IF(OR(D1767&gt;='Season Lookup'!$D$18,D1767&lt;'Season Lookup'!$D$15),"Winter"))))</f>
        <v>Winter</v>
      </c>
      <c r="L1767" s="3" t="str">
        <f>VLOOKUP(F1767,'Season Lookup'!$A$1:$B$13,2,0)</f>
        <v>Winter</v>
      </c>
      <c r="M1767" t="s">
        <v>56</v>
      </c>
      <c r="N1767" t="s">
        <v>13</v>
      </c>
      <c r="O1767" t="s">
        <v>23</v>
      </c>
      <c r="P1767" t="str">
        <f t="shared" si="344"/>
        <v>Yes</v>
      </c>
      <c r="Q1767" t="str">
        <f t="shared" si="345"/>
        <v>No</v>
      </c>
      <c r="R1767" t="str">
        <f t="shared" si="346"/>
        <v>No</v>
      </c>
      <c r="T1767" t="s">
        <v>116</v>
      </c>
      <c r="U1767" t="s">
        <v>70</v>
      </c>
      <c r="V1767" t="str">
        <f t="shared" si="347"/>
        <v>Intersection</v>
      </c>
      <c r="W1767" t="s">
        <v>2777</v>
      </c>
      <c r="X1767">
        <v>42.357534000000001</v>
      </c>
      <c r="Y1767">
        <v>-71.110372999999996</v>
      </c>
      <c r="Z1767" t="s">
        <v>2778</v>
      </c>
    </row>
    <row r="1768" spans="1:26">
      <c r="A1768">
        <v>25532</v>
      </c>
      <c r="B1768" s="1">
        <v>40581.90625</v>
      </c>
      <c r="C1768" s="1">
        <f t="shared" si="336"/>
        <v>40544</v>
      </c>
      <c r="D1768" s="4">
        <f t="shared" si="337"/>
        <v>0.1</v>
      </c>
      <c r="E1768" s="3">
        <f t="shared" si="338"/>
        <v>2011</v>
      </c>
      <c r="F1768" s="3">
        <f t="shared" si="339"/>
        <v>2</v>
      </c>
      <c r="G1768" s="3">
        <f t="shared" si="340"/>
        <v>7</v>
      </c>
      <c r="H1768" s="3">
        <f t="shared" si="341"/>
        <v>21</v>
      </c>
      <c r="I1768" s="3">
        <f t="shared" si="342"/>
        <v>45</v>
      </c>
      <c r="J1768" s="3">
        <f t="shared" si="343"/>
        <v>2</v>
      </c>
      <c r="K1768" s="3" t="str">
        <f>IF(AND(D1768&gt;='Season Lookup'!$D$15,D1768&lt;'Season Lookup'!$D$16),"Spring",IF(AND(D1768&gt;='Season Lookup'!$D$16,D1768&lt;'Season Lookup'!$D$17),"Summer",IF(AND(D1768&gt;='Season Lookup'!$D$17,D1768&lt;'Season Lookup'!$D$18),"Fall",IF(OR(D1768&gt;='Season Lookup'!$D$18,D1768&lt;'Season Lookup'!$D$15),"Winter"))))</f>
        <v>Winter</v>
      </c>
      <c r="L1768" s="3" t="str">
        <f>VLOOKUP(F1768,'Season Lookup'!$A$1:$B$13,2,0)</f>
        <v>Winter</v>
      </c>
      <c r="M1768" t="s">
        <v>56</v>
      </c>
      <c r="N1768" t="s">
        <v>35</v>
      </c>
      <c r="O1768" t="s">
        <v>23</v>
      </c>
      <c r="P1768" t="str">
        <f t="shared" si="344"/>
        <v>Yes</v>
      </c>
      <c r="Q1768" t="str">
        <f t="shared" si="345"/>
        <v>No</v>
      </c>
      <c r="R1768" t="str">
        <f t="shared" si="346"/>
        <v>No</v>
      </c>
      <c r="S1768">
        <v>146</v>
      </c>
      <c r="T1768" t="s">
        <v>74</v>
      </c>
      <c r="V1768" t="str">
        <f t="shared" si="347"/>
        <v>Non Intersection</v>
      </c>
      <c r="W1768" t="s">
        <v>2779</v>
      </c>
      <c r="X1768">
        <v>42.370987</v>
      </c>
      <c r="Y1768">
        <v>-71.097688000000005</v>
      </c>
      <c r="Z1768" t="s">
        <v>2780</v>
      </c>
    </row>
    <row r="1769" spans="1:26">
      <c r="A1769">
        <v>25533</v>
      </c>
      <c r="B1769" s="1">
        <v>40582.625</v>
      </c>
      <c r="C1769" s="1">
        <f t="shared" si="336"/>
        <v>40544</v>
      </c>
      <c r="D1769" s="4">
        <f t="shared" si="337"/>
        <v>0.10277777777777777</v>
      </c>
      <c r="E1769" s="3">
        <f t="shared" si="338"/>
        <v>2011</v>
      </c>
      <c r="F1769" s="3">
        <f t="shared" si="339"/>
        <v>2</v>
      </c>
      <c r="G1769" s="3">
        <f t="shared" si="340"/>
        <v>8</v>
      </c>
      <c r="H1769" s="3">
        <f t="shared" si="341"/>
        <v>15</v>
      </c>
      <c r="I1769" s="3">
        <f t="shared" si="342"/>
        <v>0</v>
      </c>
      <c r="J1769" s="3">
        <f t="shared" si="343"/>
        <v>3</v>
      </c>
      <c r="K1769" s="3" t="str">
        <f>IF(AND(D1769&gt;='Season Lookup'!$D$15,D1769&lt;'Season Lookup'!$D$16),"Spring",IF(AND(D1769&gt;='Season Lookup'!$D$16,D1769&lt;'Season Lookup'!$D$17),"Summer",IF(AND(D1769&gt;='Season Lookup'!$D$17,D1769&lt;'Season Lookup'!$D$18),"Fall",IF(OR(D1769&gt;='Season Lookup'!$D$18,D1769&lt;'Season Lookup'!$D$15),"Winter"))))</f>
        <v>Winter</v>
      </c>
      <c r="L1769" s="3" t="str">
        <f>VLOOKUP(F1769,'Season Lookup'!$A$1:$B$13,2,0)</f>
        <v>Winter</v>
      </c>
      <c r="M1769" t="s">
        <v>73</v>
      </c>
      <c r="N1769" t="s">
        <v>13</v>
      </c>
      <c r="O1769" t="s">
        <v>23</v>
      </c>
      <c r="P1769" t="str">
        <f t="shared" si="344"/>
        <v>Yes</v>
      </c>
      <c r="Q1769" t="str">
        <f t="shared" si="345"/>
        <v>No</v>
      </c>
      <c r="R1769" t="str">
        <f t="shared" si="346"/>
        <v>No</v>
      </c>
      <c r="S1769">
        <v>27</v>
      </c>
      <c r="T1769" t="s">
        <v>2269</v>
      </c>
      <c r="V1769" t="str">
        <f t="shared" si="347"/>
        <v>Non Intersection</v>
      </c>
      <c r="W1769" t="s">
        <v>2781</v>
      </c>
      <c r="X1769">
        <v>42.383071999999999</v>
      </c>
      <c r="Y1769">
        <v>-71.115106999999995</v>
      </c>
      <c r="Z1769" t="s">
        <v>2782</v>
      </c>
    </row>
    <row r="1770" spans="1:26">
      <c r="A1770">
        <v>25534</v>
      </c>
      <c r="B1770" s="1">
        <v>40582.672222222223</v>
      </c>
      <c r="C1770" s="1">
        <f t="shared" si="336"/>
        <v>40544</v>
      </c>
      <c r="D1770" s="4">
        <f t="shared" si="337"/>
        <v>0.10277777777777777</v>
      </c>
      <c r="E1770" s="3">
        <f t="shared" si="338"/>
        <v>2011</v>
      </c>
      <c r="F1770" s="3">
        <f t="shared" si="339"/>
        <v>2</v>
      </c>
      <c r="G1770" s="3">
        <f t="shared" si="340"/>
        <v>8</v>
      </c>
      <c r="H1770" s="3">
        <f t="shared" si="341"/>
        <v>16</v>
      </c>
      <c r="I1770" s="3">
        <f t="shared" si="342"/>
        <v>8</v>
      </c>
      <c r="J1770" s="3">
        <f t="shared" si="343"/>
        <v>3</v>
      </c>
      <c r="K1770" s="3" t="str">
        <f>IF(AND(D1770&gt;='Season Lookup'!$D$15,D1770&lt;'Season Lookup'!$D$16),"Spring",IF(AND(D1770&gt;='Season Lookup'!$D$16,D1770&lt;'Season Lookup'!$D$17),"Summer",IF(AND(D1770&gt;='Season Lookup'!$D$17,D1770&lt;'Season Lookup'!$D$18),"Fall",IF(OR(D1770&gt;='Season Lookup'!$D$18,D1770&lt;'Season Lookup'!$D$15),"Winter"))))</f>
        <v>Winter</v>
      </c>
      <c r="L1770" s="3" t="str">
        <f>VLOOKUP(F1770,'Season Lookup'!$A$1:$B$13,2,0)</f>
        <v>Winter</v>
      </c>
      <c r="M1770" t="s">
        <v>73</v>
      </c>
      <c r="N1770" t="s">
        <v>13</v>
      </c>
      <c r="O1770" t="s">
        <v>23</v>
      </c>
      <c r="P1770" t="str">
        <f t="shared" si="344"/>
        <v>Yes</v>
      </c>
      <c r="Q1770" t="str">
        <f t="shared" si="345"/>
        <v>No</v>
      </c>
      <c r="R1770" t="str">
        <f t="shared" si="346"/>
        <v>No</v>
      </c>
      <c r="S1770">
        <v>1815</v>
      </c>
      <c r="T1770" t="s">
        <v>14</v>
      </c>
      <c r="V1770" t="str">
        <f t="shared" si="347"/>
        <v>Non Intersection</v>
      </c>
      <c r="W1770" t="s">
        <v>2783</v>
      </c>
      <c r="X1770">
        <v>42.387127</v>
      </c>
      <c r="Y1770">
        <v>-71.118973999999994</v>
      </c>
      <c r="Z1770" t="s">
        <v>2784</v>
      </c>
    </row>
    <row r="1771" spans="1:26">
      <c r="A1771">
        <v>25535</v>
      </c>
      <c r="B1771" s="1">
        <v>40582.322905092595</v>
      </c>
      <c r="C1771" s="1">
        <f t="shared" ref="C1771:C1830" si="348">EOMONTH(B1771,MONTH(B1771)*-1)+1</f>
        <v>40544</v>
      </c>
      <c r="D1771" s="4">
        <f t="shared" ref="D1771:D1830" si="349">YEARFRAC(C1771,B1771)</f>
        <v>0.10277777777777777</v>
      </c>
      <c r="E1771" s="3">
        <f t="shared" ref="E1771:E1830" si="350">YEAR(B1771)</f>
        <v>2011</v>
      </c>
      <c r="F1771" s="3">
        <f t="shared" ref="F1771:F1830" si="351">MONTH(B1771)</f>
        <v>2</v>
      </c>
      <c r="G1771" s="3">
        <f t="shared" ref="G1771:G1830" si="352">DAY(B1771)</f>
        <v>8</v>
      </c>
      <c r="H1771" s="3">
        <f t="shared" ref="H1771:H1830" si="353">HOUR(B1771)</f>
        <v>7</v>
      </c>
      <c r="I1771" s="3">
        <f t="shared" ref="I1771:I1830" si="354">MINUTE(B1771)</f>
        <v>44</v>
      </c>
      <c r="J1771" s="3">
        <f t="shared" ref="J1771:J1830" si="355">WEEKDAY(B1771,1)</f>
        <v>3</v>
      </c>
      <c r="K1771" s="3" t="str">
        <f>IF(AND(D1771&gt;='Season Lookup'!$D$15,D1771&lt;'Season Lookup'!$D$16),"Spring",IF(AND(D1771&gt;='Season Lookup'!$D$16,D1771&lt;'Season Lookup'!$D$17),"Summer",IF(AND(D1771&gt;='Season Lookup'!$D$17,D1771&lt;'Season Lookup'!$D$18),"Fall",IF(OR(D1771&gt;='Season Lookup'!$D$18,D1771&lt;'Season Lookup'!$D$15),"Winter"))))</f>
        <v>Winter</v>
      </c>
      <c r="L1771" s="3" t="str">
        <f>VLOOKUP(F1771,'Season Lookup'!$A$1:$B$13,2,0)</f>
        <v>Winter</v>
      </c>
      <c r="M1771" t="s">
        <v>73</v>
      </c>
      <c r="N1771" t="s">
        <v>13</v>
      </c>
      <c r="O1771" t="s">
        <v>13</v>
      </c>
      <c r="P1771" t="str">
        <f t="shared" ref="P1771:P1830" si="356">IF(OR(N1771="Auto",O1771="Auto"),"Yes",IF(OR(N1771="Taxi",O1771="Taxi"),"Yes",IF(OR(N1771="Truck",O1771="Truck"),"Yes",IF(OR(N1771="Van",O1771="Van"),"Yes","No"))))</f>
        <v>Yes</v>
      </c>
      <c r="Q1771" t="str">
        <f t="shared" ref="Q1771:Q1830" si="357">IF(OR(N1771="Bicycle",O1771="Bicycle"),"Yes","No")</f>
        <v>No</v>
      </c>
      <c r="R1771" t="str">
        <f t="shared" ref="R1771:R1830" si="358">IF(OR(N1771="Pedestrian",O1771="Pedestrian"),"Yes","No")</f>
        <v>No</v>
      </c>
      <c r="T1771" t="s">
        <v>28</v>
      </c>
      <c r="V1771" t="str">
        <f t="shared" ref="V1771:V1830" si="359">IF(ISBLANK(S1771),"Intersection","Non Intersection")</f>
        <v>Intersection</v>
      </c>
      <c r="W1771" t="s">
        <v>2725</v>
      </c>
      <c r="X1771">
        <v>0</v>
      </c>
      <c r="Y1771">
        <v>0</v>
      </c>
      <c r="Z1771" t="s">
        <v>81</v>
      </c>
    </row>
    <row r="1772" spans="1:26">
      <c r="A1772">
        <v>25536</v>
      </c>
      <c r="B1772" s="1">
        <v>40582.515266203707</v>
      </c>
      <c r="C1772" s="1">
        <f t="shared" si="348"/>
        <v>40544</v>
      </c>
      <c r="D1772" s="4">
        <f t="shared" si="349"/>
        <v>0.10277777777777777</v>
      </c>
      <c r="E1772" s="3">
        <f t="shared" si="350"/>
        <v>2011</v>
      </c>
      <c r="F1772" s="3">
        <f t="shared" si="351"/>
        <v>2</v>
      </c>
      <c r="G1772" s="3">
        <f t="shared" si="352"/>
        <v>8</v>
      </c>
      <c r="H1772" s="3">
        <f t="shared" si="353"/>
        <v>12</v>
      </c>
      <c r="I1772" s="3">
        <f t="shared" si="354"/>
        <v>21</v>
      </c>
      <c r="J1772" s="3">
        <f t="shared" si="355"/>
        <v>3</v>
      </c>
      <c r="K1772" s="3" t="str">
        <f>IF(AND(D1772&gt;='Season Lookup'!$D$15,D1772&lt;'Season Lookup'!$D$16),"Spring",IF(AND(D1772&gt;='Season Lookup'!$D$16,D1772&lt;'Season Lookup'!$D$17),"Summer",IF(AND(D1772&gt;='Season Lookup'!$D$17,D1772&lt;'Season Lookup'!$D$18),"Fall",IF(OR(D1772&gt;='Season Lookup'!$D$18,D1772&lt;'Season Lookup'!$D$15),"Winter"))))</f>
        <v>Winter</v>
      </c>
      <c r="L1772" s="3" t="str">
        <f>VLOOKUP(F1772,'Season Lookup'!$A$1:$B$13,2,0)</f>
        <v>Winter</v>
      </c>
      <c r="M1772" t="s">
        <v>73</v>
      </c>
      <c r="N1772" t="s">
        <v>13</v>
      </c>
      <c r="O1772" t="s">
        <v>23</v>
      </c>
      <c r="P1772" t="str">
        <f t="shared" si="356"/>
        <v>Yes</v>
      </c>
      <c r="Q1772" t="str">
        <f t="shared" si="357"/>
        <v>No</v>
      </c>
      <c r="R1772" t="str">
        <f t="shared" si="358"/>
        <v>No</v>
      </c>
      <c r="S1772">
        <v>171</v>
      </c>
      <c r="T1772" t="s">
        <v>312</v>
      </c>
      <c r="V1772" t="str">
        <f t="shared" si="359"/>
        <v>Non Intersection</v>
      </c>
      <c r="W1772" t="s">
        <v>2785</v>
      </c>
      <c r="X1772">
        <v>42.363796999999998</v>
      </c>
      <c r="Y1772">
        <v>-71.105221999999998</v>
      </c>
      <c r="Z1772" t="s">
        <v>2786</v>
      </c>
    </row>
    <row r="1773" spans="1:26">
      <c r="A1773">
        <v>25538</v>
      </c>
      <c r="B1773" s="1">
        <v>40582.354155092595</v>
      </c>
      <c r="C1773" s="1">
        <f t="shared" si="348"/>
        <v>40544</v>
      </c>
      <c r="D1773" s="4">
        <f t="shared" si="349"/>
        <v>0.10277777777777777</v>
      </c>
      <c r="E1773" s="3">
        <f t="shared" si="350"/>
        <v>2011</v>
      </c>
      <c r="F1773" s="3">
        <f t="shared" si="351"/>
        <v>2</v>
      </c>
      <c r="G1773" s="3">
        <f t="shared" si="352"/>
        <v>8</v>
      </c>
      <c r="H1773" s="3">
        <f t="shared" si="353"/>
        <v>8</v>
      </c>
      <c r="I1773" s="3">
        <f t="shared" si="354"/>
        <v>29</v>
      </c>
      <c r="J1773" s="3">
        <f t="shared" si="355"/>
        <v>3</v>
      </c>
      <c r="K1773" s="3" t="str">
        <f>IF(AND(D1773&gt;='Season Lookup'!$D$15,D1773&lt;'Season Lookup'!$D$16),"Spring",IF(AND(D1773&gt;='Season Lookup'!$D$16,D1773&lt;'Season Lookup'!$D$17),"Summer",IF(AND(D1773&gt;='Season Lookup'!$D$17,D1773&lt;'Season Lookup'!$D$18),"Fall",IF(OR(D1773&gt;='Season Lookup'!$D$18,D1773&lt;'Season Lookup'!$D$15),"Winter"))))</f>
        <v>Winter</v>
      </c>
      <c r="L1773" s="3" t="str">
        <f>VLOOKUP(F1773,'Season Lookup'!$A$1:$B$13,2,0)</f>
        <v>Winter</v>
      </c>
      <c r="M1773" t="s">
        <v>73</v>
      </c>
      <c r="N1773" t="s">
        <v>13</v>
      </c>
      <c r="O1773" t="s">
        <v>13</v>
      </c>
      <c r="P1773" t="str">
        <f t="shared" si="356"/>
        <v>Yes</v>
      </c>
      <c r="Q1773" t="str">
        <f t="shared" si="357"/>
        <v>No</v>
      </c>
      <c r="R1773" t="str">
        <f t="shared" si="358"/>
        <v>No</v>
      </c>
      <c r="T1773" t="s">
        <v>166</v>
      </c>
      <c r="U1773" t="s">
        <v>219</v>
      </c>
      <c r="V1773" t="str">
        <f t="shared" si="359"/>
        <v>Intersection</v>
      </c>
      <c r="W1773" t="s">
        <v>2015</v>
      </c>
      <c r="X1773">
        <v>42.382556999999998</v>
      </c>
      <c r="Y1773">
        <v>-71.116202000000001</v>
      </c>
      <c r="Z1773" t="s">
        <v>2016</v>
      </c>
    </row>
    <row r="1774" spans="1:26">
      <c r="A1774">
        <v>25539</v>
      </c>
      <c r="B1774" s="1">
        <v>40582.416655092595</v>
      </c>
      <c r="C1774" s="1">
        <f t="shared" si="348"/>
        <v>40544</v>
      </c>
      <c r="D1774" s="4">
        <f t="shared" si="349"/>
        <v>0.10277777777777777</v>
      </c>
      <c r="E1774" s="3">
        <f t="shared" si="350"/>
        <v>2011</v>
      </c>
      <c r="F1774" s="3">
        <f t="shared" si="351"/>
        <v>2</v>
      </c>
      <c r="G1774" s="3">
        <f t="shared" si="352"/>
        <v>8</v>
      </c>
      <c r="H1774" s="3">
        <f t="shared" si="353"/>
        <v>9</v>
      </c>
      <c r="I1774" s="3">
        <f t="shared" si="354"/>
        <v>59</v>
      </c>
      <c r="J1774" s="3">
        <f t="shared" si="355"/>
        <v>3</v>
      </c>
      <c r="K1774" s="3" t="str">
        <f>IF(AND(D1774&gt;='Season Lookup'!$D$15,D1774&lt;'Season Lookup'!$D$16),"Spring",IF(AND(D1774&gt;='Season Lookup'!$D$16,D1774&lt;'Season Lookup'!$D$17),"Summer",IF(AND(D1774&gt;='Season Lookup'!$D$17,D1774&lt;'Season Lookup'!$D$18),"Fall",IF(OR(D1774&gt;='Season Lookup'!$D$18,D1774&lt;'Season Lookup'!$D$15),"Winter"))))</f>
        <v>Winter</v>
      </c>
      <c r="L1774" s="3" t="str">
        <f>VLOOKUP(F1774,'Season Lookup'!$A$1:$B$13,2,0)</f>
        <v>Winter</v>
      </c>
      <c r="M1774" t="s">
        <v>73</v>
      </c>
      <c r="N1774" t="s">
        <v>13</v>
      </c>
      <c r="O1774" t="s">
        <v>23</v>
      </c>
      <c r="P1774" t="str">
        <f t="shared" si="356"/>
        <v>Yes</v>
      </c>
      <c r="Q1774" t="str">
        <f t="shared" si="357"/>
        <v>No</v>
      </c>
      <c r="R1774" t="str">
        <f t="shared" si="358"/>
        <v>No</v>
      </c>
      <c r="T1774" t="s">
        <v>2787</v>
      </c>
      <c r="V1774" t="str">
        <f t="shared" si="359"/>
        <v>Intersection</v>
      </c>
      <c r="W1774" t="s">
        <v>2788</v>
      </c>
      <c r="X1774">
        <v>0</v>
      </c>
      <c r="Y1774">
        <v>0</v>
      </c>
      <c r="Z1774" t="s">
        <v>81</v>
      </c>
    </row>
    <row r="1775" spans="1:26">
      <c r="A1775">
        <v>25544</v>
      </c>
      <c r="B1775" s="1">
        <v>40582.708333333336</v>
      </c>
      <c r="C1775" s="1">
        <f t="shared" si="348"/>
        <v>40544</v>
      </c>
      <c r="D1775" s="4">
        <f t="shared" si="349"/>
        <v>0.10277777777777777</v>
      </c>
      <c r="E1775" s="3">
        <f t="shared" si="350"/>
        <v>2011</v>
      </c>
      <c r="F1775" s="3">
        <f t="shared" si="351"/>
        <v>2</v>
      </c>
      <c r="G1775" s="3">
        <f t="shared" si="352"/>
        <v>8</v>
      </c>
      <c r="H1775" s="3">
        <f t="shared" si="353"/>
        <v>17</v>
      </c>
      <c r="I1775" s="3">
        <f t="shared" si="354"/>
        <v>0</v>
      </c>
      <c r="J1775" s="3">
        <f t="shared" si="355"/>
        <v>3</v>
      </c>
      <c r="K1775" s="3" t="str">
        <f>IF(AND(D1775&gt;='Season Lookup'!$D$15,D1775&lt;'Season Lookup'!$D$16),"Spring",IF(AND(D1775&gt;='Season Lookup'!$D$16,D1775&lt;'Season Lookup'!$D$17),"Summer",IF(AND(D1775&gt;='Season Lookup'!$D$17,D1775&lt;'Season Lookup'!$D$18),"Fall",IF(OR(D1775&gt;='Season Lookup'!$D$18,D1775&lt;'Season Lookup'!$D$15),"Winter"))))</f>
        <v>Winter</v>
      </c>
      <c r="L1775" s="3" t="str">
        <f>VLOOKUP(F1775,'Season Lookup'!$A$1:$B$13,2,0)</f>
        <v>Winter</v>
      </c>
      <c r="M1775" t="s">
        <v>73</v>
      </c>
      <c r="N1775" t="s">
        <v>13</v>
      </c>
      <c r="O1775" t="s">
        <v>23</v>
      </c>
      <c r="P1775" t="str">
        <f t="shared" si="356"/>
        <v>Yes</v>
      </c>
      <c r="Q1775" t="str">
        <f t="shared" si="357"/>
        <v>No</v>
      </c>
      <c r="R1775" t="str">
        <f t="shared" si="358"/>
        <v>No</v>
      </c>
      <c r="T1775" t="s">
        <v>14</v>
      </c>
      <c r="U1775" t="s">
        <v>1830</v>
      </c>
      <c r="V1775" t="str">
        <f t="shared" si="359"/>
        <v>Intersection</v>
      </c>
      <c r="W1775" t="s">
        <v>1831</v>
      </c>
      <c r="X1775">
        <v>42.400530000000003</v>
      </c>
      <c r="Y1775">
        <v>-71.135126999999997</v>
      </c>
      <c r="Z1775" t="s">
        <v>1832</v>
      </c>
    </row>
    <row r="1776" spans="1:26">
      <c r="A1776">
        <v>25548</v>
      </c>
      <c r="B1776" s="1">
        <v>40582.333333333336</v>
      </c>
      <c r="C1776" s="1">
        <f t="shared" si="348"/>
        <v>40544</v>
      </c>
      <c r="D1776" s="4">
        <f t="shared" si="349"/>
        <v>0.10277777777777777</v>
      </c>
      <c r="E1776" s="3">
        <f t="shared" si="350"/>
        <v>2011</v>
      </c>
      <c r="F1776" s="3">
        <f t="shared" si="351"/>
        <v>2</v>
      </c>
      <c r="G1776" s="3">
        <f t="shared" si="352"/>
        <v>8</v>
      </c>
      <c r="H1776" s="3">
        <f t="shared" si="353"/>
        <v>8</v>
      </c>
      <c r="I1776" s="3">
        <f t="shared" si="354"/>
        <v>0</v>
      </c>
      <c r="J1776" s="3">
        <f t="shared" si="355"/>
        <v>3</v>
      </c>
      <c r="K1776" s="3" t="str">
        <f>IF(AND(D1776&gt;='Season Lookup'!$D$15,D1776&lt;'Season Lookup'!$D$16),"Spring",IF(AND(D1776&gt;='Season Lookup'!$D$16,D1776&lt;'Season Lookup'!$D$17),"Summer",IF(AND(D1776&gt;='Season Lookup'!$D$17,D1776&lt;'Season Lookup'!$D$18),"Fall",IF(OR(D1776&gt;='Season Lookup'!$D$18,D1776&lt;'Season Lookup'!$D$15),"Winter"))))</f>
        <v>Winter</v>
      </c>
      <c r="L1776" s="3" t="str">
        <f>VLOOKUP(F1776,'Season Lookup'!$A$1:$B$13,2,0)</f>
        <v>Winter</v>
      </c>
      <c r="M1776" t="s">
        <v>73</v>
      </c>
      <c r="N1776" t="s">
        <v>35</v>
      </c>
      <c r="O1776" t="s">
        <v>23</v>
      </c>
      <c r="P1776" t="str">
        <f t="shared" si="356"/>
        <v>Yes</v>
      </c>
      <c r="Q1776" t="str">
        <f t="shared" si="357"/>
        <v>No</v>
      </c>
      <c r="R1776" t="str">
        <f t="shared" si="358"/>
        <v>No</v>
      </c>
      <c r="S1776">
        <v>72</v>
      </c>
      <c r="T1776" t="s">
        <v>2623</v>
      </c>
      <c r="U1776" t="s">
        <v>208</v>
      </c>
      <c r="V1776" t="str">
        <f t="shared" si="359"/>
        <v>Non Intersection</v>
      </c>
      <c r="W1776" t="s">
        <v>2789</v>
      </c>
      <c r="X1776">
        <v>42.376016</v>
      </c>
      <c r="Y1776">
        <v>-71.130157999999994</v>
      </c>
      <c r="Z1776" t="s">
        <v>2790</v>
      </c>
    </row>
    <row r="1777" spans="1:26">
      <c r="A1777">
        <v>25629</v>
      </c>
      <c r="B1777" s="1">
        <v>40582.416655092595</v>
      </c>
      <c r="C1777" s="1">
        <f t="shared" si="348"/>
        <v>40544</v>
      </c>
      <c r="D1777" s="4">
        <f t="shared" si="349"/>
        <v>0.10277777777777777</v>
      </c>
      <c r="E1777" s="3">
        <f t="shared" si="350"/>
        <v>2011</v>
      </c>
      <c r="F1777" s="3">
        <f t="shared" si="351"/>
        <v>2</v>
      </c>
      <c r="G1777" s="3">
        <f t="shared" si="352"/>
        <v>8</v>
      </c>
      <c r="H1777" s="3">
        <f t="shared" si="353"/>
        <v>9</v>
      </c>
      <c r="I1777" s="3">
        <f t="shared" si="354"/>
        <v>59</v>
      </c>
      <c r="J1777" s="3">
        <f t="shared" si="355"/>
        <v>3</v>
      </c>
      <c r="K1777" s="3" t="str">
        <f>IF(AND(D1777&gt;='Season Lookup'!$D$15,D1777&lt;'Season Lookup'!$D$16),"Spring",IF(AND(D1777&gt;='Season Lookup'!$D$16,D1777&lt;'Season Lookup'!$D$17),"Summer",IF(AND(D1777&gt;='Season Lookup'!$D$17,D1777&lt;'Season Lookup'!$D$18),"Fall",IF(OR(D1777&gt;='Season Lookup'!$D$18,D1777&lt;'Season Lookup'!$D$15),"Winter"))))</f>
        <v>Winter</v>
      </c>
      <c r="L1777" s="3" t="str">
        <f>VLOOKUP(F1777,'Season Lookup'!$A$1:$B$13,2,0)</f>
        <v>Winter</v>
      </c>
      <c r="M1777" t="s">
        <v>73</v>
      </c>
      <c r="N1777" t="s">
        <v>13</v>
      </c>
      <c r="O1777" t="s">
        <v>13</v>
      </c>
      <c r="P1777" t="str">
        <f t="shared" si="356"/>
        <v>Yes</v>
      </c>
      <c r="Q1777" t="str">
        <f t="shared" si="357"/>
        <v>No</v>
      </c>
      <c r="R1777" t="str">
        <f t="shared" si="358"/>
        <v>No</v>
      </c>
      <c r="S1777">
        <v>90</v>
      </c>
      <c r="T1777" t="s">
        <v>192</v>
      </c>
      <c r="V1777" t="str">
        <f t="shared" si="359"/>
        <v>Non Intersection</v>
      </c>
      <c r="W1777" t="s">
        <v>2791</v>
      </c>
      <c r="X1777">
        <v>42.368808000000001</v>
      </c>
      <c r="Y1777">
        <v>-71.107975999999994</v>
      </c>
      <c r="Z1777" t="s">
        <v>2792</v>
      </c>
    </row>
    <row r="1778" spans="1:26">
      <c r="A1778">
        <v>25517</v>
      </c>
      <c r="B1778" s="1">
        <v>40582.230555555558</v>
      </c>
      <c r="C1778" s="1">
        <f t="shared" si="348"/>
        <v>40544</v>
      </c>
      <c r="D1778" s="4">
        <f t="shared" si="349"/>
        <v>0.10277777777777777</v>
      </c>
      <c r="E1778" s="3">
        <f t="shared" si="350"/>
        <v>2011</v>
      </c>
      <c r="F1778" s="3">
        <f t="shared" si="351"/>
        <v>2</v>
      </c>
      <c r="G1778" s="3">
        <f t="shared" si="352"/>
        <v>8</v>
      </c>
      <c r="H1778" s="3">
        <f t="shared" si="353"/>
        <v>5</v>
      </c>
      <c r="I1778" s="3">
        <f t="shared" si="354"/>
        <v>32</v>
      </c>
      <c r="J1778" s="3">
        <f t="shared" si="355"/>
        <v>3</v>
      </c>
      <c r="K1778" s="3" t="str">
        <f>IF(AND(D1778&gt;='Season Lookup'!$D$15,D1778&lt;'Season Lookup'!$D$16),"Spring",IF(AND(D1778&gt;='Season Lookup'!$D$16,D1778&lt;'Season Lookup'!$D$17),"Summer",IF(AND(D1778&gt;='Season Lookup'!$D$17,D1778&lt;'Season Lookup'!$D$18),"Fall",IF(OR(D1778&gt;='Season Lookup'!$D$18,D1778&lt;'Season Lookup'!$D$15),"Winter"))))</f>
        <v>Winter</v>
      </c>
      <c r="L1778" s="3" t="str">
        <f>VLOOKUP(F1778,'Season Lookup'!$A$1:$B$13,2,0)</f>
        <v>Winter</v>
      </c>
      <c r="M1778" t="s">
        <v>73</v>
      </c>
      <c r="N1778" t="s">
        <v>13</v>
      </c>
      <c r="O1778" t="s">
        <v>13</v>
      </c>
      <c r="P1778" t="str">
        <f t="shared" si="356"/>
        <v>Yes</v>
      </c>
      <c r="Q1778" t="str">
        <f t="shared" si="357"/>
        <v>No</v>
      </c>
      <c r="R1778" t="str">
        <f t="shared" si="358"/>
        <v>No</v>
      </c>
      <c r="S1778">
        <v>1</v>
      </c>
      <c r="T1778" t="s">
        <v>2678</v>
      </c>
      <c r="V1778" t="str">
        <f t="shared" si="359"/>
        <v>Non Intersection</v>
      </c>
      <c r="W1778" t="s">
        <v>2793</v>
      </c>
      <c r="X1778">
        <v>42.363636</v>
      </c>
      <c r="Y1778">
        <v>-71.109814</v>
      </c>
      <c r="Z1778" t="s">
        <v>2794</v>
      </c>
    </row>
    <row r="1779" spans="1:26">
      <c r="A1779">
        <v>25540</v>
      </c>
      <c r="B1779" s="1">
        <v>40583.857638888891</v>
      </c>
      <c r="C1779" s="1">
        <f t="shared" si="348"/>
        <v>40544</v>
      </c>
      <c r="D1779" s="4">
        <f t="shared" si="349"/>
        <v>0.10555555555555556</v>
      </c>
      <c r="E1779" s="3">
        <f t="shared" si="350"/>
        <v>2011</v>
      </c>
      <c r="F1779" s="3">
        <f t="shared" si="351"/>
        <v>2</v>
      </c>
      <c r="G1779" s="3">
        <f t="shared" si="352"/>
        <v>9</v>
      </c>
      <c r="H1779" s="3">
        <f t="shared" si="353"/>
        <v>20</v>
      </c>
      <c r="I1779" s="3">
        <f t="shared" si="354"/>
        <v>35</v>
      </c>
      <c r="J1779" s="3">
        <f t="shared" si="355"/>
        <v>4</v>
      </c>
      <c r="K1779" s="3" t="str">
        <f>IF(AND(D1779&gt;='Season Lookup'!$D$15,D1779&lt;'Season Lookup'!$D$16),"Spring",IF(AND(D1779&gt;='Season Lookup'!$D$16,D1779&lt;'Season Lookup'!$D$17),"Summer",IF(AND(D1779&gt;='Season Lookup'!$D$17,D1779&lt;'Season Lookup'!$D$18),"Fall",IF(OR(D1779&gt;='Season Lookup'!$D$18,D1779&lt;'Season Lookup'!$D$15),"Winter"))))</f>
        <v>Winter</v>
      </c>
      <c r="L1779" s="3" t="str">
        <f>VLOOKUP(F1779,'Season Lookup'!$A$1:$B$13,2,0)</f>
        <v>Winter</v>
      </c>
      <c r="M1779" t="s">
        <v>82</v>
      </c>
      <c r="N1779" t="s">
        <v>13</v>
      </c>
      <c r="O1779" t="s">
        <v>13</v>
      </c>
      <c r="P1779" t="str">
        <f t="shared" si="356"/>
        <v>Yes</v>
      </c>
      <c r="Q1779" t="str">
        <f t="shared" si="357"/>
        <v>No</v>
      </c>
      <c r="R1779" t="str">
        <f t="shared" si="358"/>
        <v>No</v>
      </c>
      <c r="S1779">
        <v>28</v>
      </c>
      <c r="T1779" t="s">
        <v>667</v>
      </c>
      <c r="V1779" t="str">
        <f t="shared" si="359"/>
        <v>Non Intersection</v>
      </c>
      <c r="W1779" t="s">
        <v>2795</v>
      </c>
      <c r="X1779">
        <v>42.370427999999997</v>
      </c>
      <c r="Y1779">
        <v>-71.098691000000002</v>
      </c>
      <c r="Z1779" t="s">
        <v>2796</v>
      </c>
    </row>
    <row r="1780" spans="1:26">
      <c r="A1780">
        <v>25541</v>
      </c>
      <c r="B1780" s="1">
        <v>40583.857638888891</v>
      </c>
      <c r="C1780" s="1">
        <f t="shared" si="348"/>
        <v>40544</v>
      </c>
      <c r="D1780" s="4">
        <f t="shared" si="349"/>
        <v>0.10555555555555556</v>
      </c>
      <c r="E1780" s="3">
        <f t="shared" si="350"/>
        <v>2011</v>
      </c>
      <c r="F1780" s="3">
        <f t="shared" si="351"/>
        <v>2</v>
      </c>
      <c r="G1780" s="3">
        <f t="shared" si="352"/>
        <v>9</v>
      </c>
      <c r="H1780" s="3">
        <f t="shared" si="353"/>
        <v>20</v>
      </c>
      <c r="I1780" s="3">
        <f t="shared" si="354"/>
        <v>35</v>
      </c>
      <c r="J1780" s="3">
        <f t="shared" si="355"/>
        <v>4</v>
      </c>
      <c r="K1780" s="3" t="str">
        <f>IF(AND(D1780&gt;='Season Lookup'!$D$15,D1780&lt;'Season Lookup'!$D$16),"Spring",IF(AND(D1780&gt;='Season Lookup'!$D$16,D1780&lt;'Season Lookup'!$D$17),"Summer",IF(AND(D1780&gt;='Season Lookup'!$D$17,D1780&lt;'Season Lookup'!$D$18),"Fall",IF(OR(D1780&gt;='Season Lookup'!$D$18,D1780&lt;'Season Lookup'!$D$15),"Winter"))))</f>
        <v>Winter</v>
      </c>
      <c r="L1780" s="3" t="str">
        <f>VLOOKUP(F1780,'Season Lookup'!$A$1:$B$13,2,0)</f>
        <v>Winter</v>
      </c>
      <c r="M1780" t="s">
        <v>82</v>
      </c>
      <c r="N1780" t="s">
        <v>13</v>
      </c>
      <c r="O1780" t="s">
        <v>13</v>
      </c>
      <c r="P1780" t="str">
        <f t="shared" si="356"/>
        <v>Yes</v>
      </c>
      <c r="Q1780" t="str">
        <f t="shared" si="357"/>
        <v>No</v>
      </c>
      <c r="R1780" t="str">
        <f t="shared" si="358"/>
        <v>No</v>
      </c>
      <c r="S1780">
        <v>28</v>
      </c>
      <c r="T1780" t="s">
        <v>667</v>
      </c>
      <c r="V1780" t="str">
        <f t="shared" si="359"/>
        <v>Non Intersection</v>
      </c>
      <c r="W1780" t="s">
        <v>2795</v>
      </c>
      <c r="X1780">
        <v>42.370427999999997</v>
      </c>
      <c r="Y1780">
        <v>-71.098691000000002</v>
      </c>
      <c r="Z1780" t="s">
        <v>2796</v>
      </c>
    </row>
    <row r="1781" spans="1:26">
      <c r="A1781">
        <v>25542</v>
      </c>
      <c r="B1781" s="1">
        <v>40583.915277777778</v>
      </c>
      <c r="C1781" s="1">
        <f t="shared" si="348"/>
        <v>40544</v>
      </c>
      <c r="D1781" s="4">
        <f t="shared" si="349"/>
        <v>0.10555555555555556</v>
      </c>
      <c r="E1781" s="3">
        <f t="shared" si="350"/>
        <v>2011</v>
      </c>
      <c r="F1781" s="3">
        <f t="shared" si="351"/>
        <v>2</v>
      </c>
      <c r="G1781" s="3">
        <f t="shared" si="352"/>
        <v>9</v>
      </c>
      <c r="H1781" s="3">
        <f t="shared" si="353"/>
        <v>21</v>
      </c>
      <c r="I1781" s="3">
        <f t="shared" si="354"/>
        <v>58</v>
      </c>
      <c r="J1781" s="3">
        <f t="shared" si="355"/>
        <v>4</v>
      </c>
      <c r="K1781" s="3" t="str">
        <f>IF(AND(D1781&gt;='Season Lookup'!$D$15,D1781&lt;'Season Lookup'!$D$16),"Spring",IF(AND(D1781&gt;='Season Lookup'!$D$16,D1781&lt;'Season Lookup'!$D$17),"Summer",IF(AND(D1781&gt;='Season Lookup'!$D$17,D1781&lt;'Season Lookup'!$D$18),"Fall",IF(OR(D1781&gt;='Season Lookup'!$D$18,D1781&lt;'Season Lookup'!$D$15),"Winter"))))</f>
        <v>Winter</v>
      </c>
      <c r="L1781" s="3" t="str">
        <f>VLOOKUP(F1781,'Season Lookup'!$A$1:$B$13,2,0)</f>
        <v>Winter</v>
      </c>
      <c r="M1781" t="s">
        <v>82</v>
      </c>
      <c r="N1781" t="s">
        <v>13</v>
      </c>
      <c r="O1781" t="s">
        <v>18</v>
      </c>
      <c r="P1781" t="str">
        <f t="shared" si="356"/>
        <v>Yes</v>
      </c>
      <c r="Q1781" t="str">
        <f t="shared" si="357"/>
        <v>No</v>
      </c>
      <c r="R1781" t="str">
        <f t="shared" si="358"/>
        <v>No</v>
      </c>
      <c r="T1781" t="s">
        <v>198</v>
      </c>
      <c r="U1781" t="s">
        <v>1438</v>
      </c>
      <c r="V1781" t="str">
        <f t="shared" si="359"/>
        <v>Intersection</v>
      </c>
      <c r="W1781" t="s">
        <v>2797</v>
      </c>
      <c r="X1781">
        <v>42.372252000000003</v>
      </c>
      <c r="Y1781">
        <v>-71.119338999999997</v>
      </c>
      <c r="Z1781" t="s">
        <v>1787</v>
      </c>
    </row>
    <row r="1782" spans="1:26">
      <c r="A1782">
        <v>25543</v>
      </c>
      <c r="B1782" s="1">
        <v>40583.96875</v>
      </c>
      <c r="C1782" s="1">
        <f t="shared" si="348"/>
        <v>40544</v>
      </c>
      <c r="D1782" s="4">
        <f t="shared" si="349"/>
        <v>0.10555555555555556</v>
      </c>
      <c r="E1782" s="3">
        <f t="shared" si="350"/>
        <v>2011</v>
      </c>
      <c r="F1782" s="3">
        <f t="shared" si="351"/>
        <v>2</v>
      </c>
      <c r="G1782" s="3">
        <f t="shared" si="352"/>
        <v>9</v>
      </c>
      <c r="H1782" s="3">
        <f t="shared" si="353"/>
        <v>23</v>
      </c>
      <c r="I1782" s="3">
        <f t="shared" si="354"/>
        <v>15</v>
      </c>
      <c r="J1782" s="3">
        <f t="shared" si="355"/>
        <v>4</v>
      </c>
      <c r="K1782" s="3" t="str">
        <f>IF(AND(D1782&gt;='Season Lookup'!$D$15,D1782&lt;'Season Lookup'!$D$16),"Spring",IF(AND(D1782&gt;='Season Lookup'!$D$16,D1782&lt;'Season Lookup'!$D$17),"Summer",IF(AND(D1782&gt;='Season Lookup'!$D$17,D1782&lt;'Season Lookup'!$D$18),"Fall",IF(OR(D1782&gt;='Season Lookup'!$D$18,D1782&lt;'Season Lookup'!$D$15),"Winter"))))</f>
        <v>Winter</v>
      </c>
      <c r="L1782" s="3" t="str">
        <f>VLOOKUP(F1782,'Season Lookup'!$A$1:$B$13,2,0)</f>
        <v>Winter</v>
      </c>
      <c r="M1782" t="s">
        <v>82</v>
      </c>
      <c r="N1782" t="s">
        <v>13</v>
      </c>
      <c r="O1782" t="s">
        <v>13</v>
      </c>
      <c r="P1782" t="str">
        <f t="shared" si="356"/>
        <v>Yes</v>
      </c>
      <c r="Q1782" t="str">
        <f t="shared" si="357"/>
        <v>No</v>
      </c>
      <c r="R1782" t="str">
        <f t="shared" si="358"/>
        <v>No</v>
      </c>
      <c r="T1782" t="s">
        <v>105</v>
      </c>
      <c r="U1782" t="s">
        <v>189</v>
      </c>
      <c r="V1782" t="str">
        <f t="shared" si="359"/>
        <v>Intersection</v>
      </c>
      <c r="W1782" t="s">
        <v>477</v>
      </c>
      <c r="X1782">
        <v>42.367106999999997</v>
      </c>
      <c r="Y1782">
        <v>-71.095416</v>
      </c>
      <c r="Z1782" t="s">
        <v>478</v>
      </c>
    </row>
    <row r="1783" spans="1:26">
      <c r="A1783">
        <v>25550</v>
      </c>
      <c r="B1783" s="1">
        <v>40583.25</v>
      </c>
      <c r="C1783" s="1">
        <f t="shared" si="348"/>
        <v>40544</v>
      </c>
      <c r="D1783" s="4">
        <f t="shared" si="349"/>
        <v>0.10555555555555556</v>
      </c>
      <c r="E1783" s="3">
        <f t="shared" si="350"/>
        <v>2011</v>
      </c>
      <c r="F1783" s="3">
        <f t="shared" si="351"/>
        <v>2</v>
      </c>
      <c r="G1783" s="3">
        <f t="shared" si="352"/>
        <v>9</v>
      </c>
      <c r="H1783" s="3">
        <f t="shared" si="353"/>
        <v>6</v>
      </c>
      <c r="I1783" s="3">
        <f t="shared" si="354"/>
        <v>0</v>
      </c>
      <c r="J1783" s="3">
        <f t="shared" si="355"/>
        <v>4</v>
      </c>
      <c r="K1783" s="3" t="str">
        <f>IF(AND(D1783&gt;='Season Lookup'!$D$15,D1783&lt;'Season Lookup'!$D$16),"Spring",IF(AND(D1783&gt;='Season Lookup'!$D$16,D1783&lt;'Season Lookup'!$D$17),"Summer",IF(AND(D1783&gt;='Season Lookup'!$D$17,D1783&lt;'Season Lookup'!$D$18),"Fall",IF(OR(D1783&gt;='Season Lookup'!$D$18,D1783&lt;'Season Lookup'!$D$15),"Winter"))))</f>
        <v>Winter</v>
      </c>
      <c r="L1783" s="3" t="str">
        <f>VLOOKUP(F1783,'Season Lookup'!$A$1:$B$13,2,0)</f>
        <v>Winter</v>
      </c>
      <c r="M1783" t="s">
        <v>82</v>
      </c>
      <c r="N1783" t="s">
        <v>13</v>
      </c>
      <c r="O1783" t="s">
        <v>13</v>
      </c>
      <c r="P1783" t="str">
        <f t="shared" si="356"/>
        <v>Yes</v>
      </c>
      <c r="Q1783" t="str">
        <f t="shared" si="357"/>
        <v>No</v>
      </c>
      <c r="R1783" t="str">
        <f t="shared" si="358"/>
        <v>No</v>
      </c>
      <c r="T1783" t="s">
        <v>155</v>
      </c>
      <c r="U1783" t="s">
        <v>252</v>
      </c>
      <c r="V1783" t="str">
        <f t="shared" si="359"/>
        <v>Intersection</v>
      </c>
      <c r="W1783" t="s">
        <v>2798</v>
      </c>
      <c r="X1783">
        <v>42.388942</v>
      </c>
      <c r="Y1783">
        <v>-71.125</v>
      </c>
      <c r="Z1783" t="s">
        <v>1764</v>
      </c>
    </row>
    <row r="1784" spans="1:26">
      <c r="A1784">
        <v>25551</v>
      </c>
      <c r="B1784" s="1">
        <v>40583.458333333336</v>
      </c>
      <c r="C1784" s="1">
        <f t="shared" si="348"/>
        <v>40544</v>
      </c>
      <c r="D1784" s="4">
        <f t="shared" si="349"/>
        <v>0.10555555555555556</v>
      </c>
      <c r="E1784" s="3">
        <f t="shared" si="350"/>
        <v>2011</v>
      </c>
      <c r="F1784" s="3">
        <f t="shared" si="351"/>
        <v>2</v>
      </c>
      <c r="G1784" s="3">
        <f t="shared" si="352"/>
        <v>9</v>
      </c>
      <c r="H1784" s="3">
        <f t="shared" si="353"/>
        <v>11</v>
      </c>
      <c r="I1784" s="3">
        <f t="shared" si="354"/>
        <v>0</v>
      </c>
      <c r="J1784" s="3">
        <f t="shared" si="355"/>
        <v>4</v>
      </c>
      <c r="K1784" s="3" t="str">
        <f>IF(AND(D1784&gt;='Season Lookup'!$D$15,D1784&lt;'Season Lookup'!$D$16),"Spring",IF(AND(D1784&gt;='Season Lookup'!$D$16,D1784&lt;'Season Lookup'!$D$17),"Summer",IF(AND(D1784&gt;='Season Lookup'!$D$17,D1784&lt;'Season Lookup'!$D$18),"Fall",IF(OR(D1784&gt;='Season Lookup'!$D$18,D1784&lt;'Season Lookup'!$D$15),"Winter"))))</f>
        <v>Winter</v>
      </c>
      <c r="L1784" s="3" t="str">
        <f>VLOOKUP(F1784,'Season Lookup'!$A$1:$B$13,2,0)</f>
        <v>Winter</v>
      </c>
      <c r="M1784" t="s">
        <v>82</v>
      </c>
      <c r="N1784" t="s">
        <v>13</v>
      </c>
      <c r="O1784" t="s">
        <v>13</v>
      </c>
      <c r="P1784" t="str">
        <f t="shared" si="356"/>
        <v>Yes</v>
      </c>
      <c r="Q1784" t="str">
        <f t="shared" si="357"/>
        <v>No</v>
      </c>
      <c r="R1784" t="str">
        <f t="shared" si="358"/>
        <v>No</v>
      </c>
      <c r="S1784">
        <v>100</v>
      </c>
      <c r="T1784" t="s">
        <v>1062</v>
      </c>
      <c r="V1784" t="str">
        <f t="shared" si="359"/>
        <v>Non Intersection</v>
      </c>
      <c r="W1784" t="s">
        <v>1143</v>
      </c>
      <c r="X1784">
        <v>42.369137000000002</v>
      </c>
      <c r="Y1784">
        <v>-71.077147999999994</v>
      </c>
      <c r="Z1784" t="s">
        <v>1144</v>
      </c>
    </row>
    <row r="1785" spans="1:26">
      <c r="A1785">
        <v>25552</v>
      </c>
      <c r="B1785" s="1">
        <v>40583.729155092595</v>
      </c>
      <c r="C1785" s="1">
        <f t="shared" si="348"/>
        <v>40544</v>
      </c>
      <c r="D1785" s="4">
        <f t="shared" si="349"/>
        <v>0.10555555555555556</v>
      </c>
      <c r="E1785" s="3">
        <f t="shared" si="350"/>
        <v>2011</v>
      </c>
      <c r="F1785" s="3">
        <f t="shared" si="351"/>
        <v>2</v>
      </c>
      <c r="G1785" s="3">
        <f t="shared" si="352"/>
        <v>9</v>
      </c>
      <c r="H1785" s="3">
        <f t="shared" si="353"/>
        <v>17</v>
      </c>
      <c r="I1785" s="3">
        <f t="shared" si="354"/>
        <v>29</v>
      </c>
      <c r="J1785" s="3">
        <f t="shared" si="355"/>
        <v>4</v>
      </c>
      <c r="K1785" s="3" t="str">
        <f>IF(AND(D1785&gt;='Season Lookup'!$D$15,D1785&lt;'Season Lookup'!$D$16),"Spring",IF(AND(D1785&gt;='Season Lookup'!$D$16,D1785&lt;'Season Lookup'!$D$17),"Summer",IF(AND(D1785&gt;='Season Lookup'!$D$17,D1785&lt;'Season Lookup'!$D$18),"Fall",IF(OR(D1785&gt;='Season Lookup'!$D$18,D1785&lt;'Season Lookup'!$D$15),"Winter"))))</f>
        <v>Winter</v>
      </c>
      <c r="L1785" s="3" t="str">
        <f>VLOOKUP(F1785,'Season Lookup'!$A$1:$B$13,2,0)</f>
        <v>Winter</v>
      </c>
      <c r="M1785" t="s">
        <v>82</v>
      </c>
      <c r="N1785" t="s">
        <v>13</v>
      </c>
      <c r="O1785" t="s">
        <v>23</v>
      </c>
      <c r="P1785" t="str">
        <f t="shared" si="356"/>
        <v>Yes</v>
      </c>
      <c r="Q1785" t="str">
        <f t="shared" si="357"/>
        <v>No</v>
      </c>
      <c r="R1785" t="str">
        <f t="shared" si="358"/>
        <v>No</v>
      </c>
      <c r="S1785">
        <v>40</v>
      </c>
      <c r="T1785" t="s">
        <v>1158</v>
      </c>
      <c r="V1785" t="str">
        <f t="shared" si="359"/>
        <v>Non Intersection</v>
      </c>
      <c r="W1785" t="s">
        <v>2799</v>
      </c>
      <c r="X1785">
        <v>42.394843000000002</v>
      </c>
      <c r="Y1785">
        <v>-71.136385000000004</v>
      </c>
      <c r="Z1785" t="s">
        <v>2800</v>
      </c>
    </row>
    <row r="1786" spans="1:26">
      <c r="A1786">
        <v>25545</v>
      </c>
      <c r="B1786" s="1">
        <v>40584.4375</v>
      </c>
      <c r="C1786" s="1">
        <f t="shared" si="348"/>
        <v>40544</v>
      </c>
      <c r="D1786" s="4">
        <f t="shared" si="349"/>
        <v>0.10833333333333334</v>
      </c>
      <c r="E1786" s="3">
        <f t="shared" si="350"/>
        <v>2011</v>
      </c>
      <c r="F1786" s="3">
        <f t="shared" si="351"/>
        <v>2</v>
      </c>
      <c r="G1786" s="3">
        <f t="shared" si="352"/>
        <v>10</v>
      </c>
      <c r="H1786" s="3">
        <f t="shared" si="353"/>
        <v>10</v>
      </c>
      <c r="I1786" s="3">
        <f t="shared" si="354"/>
        <v>30</v>
      </c>
      <c r="J1786" s="3">
        <f t="shared" si="355"/>
        <v>5</v>
      </c>
      <c r="K1786" s="3" t="str">
        <f>IF(AND(D1786&gt;='Season Lookup'!$D$15,D1786&lt;'Season Lookup'!$D$16),"Spring",IF(AND(D1786&gt;='Season Lookup'!$D$16,D1786&lt;'Season Lookup'!$D$17),"Summer",IF(AND(D1786&gt;='Season Lookup'!$D$17,D1786&lt;'Season Lookup'!$D$18),"Fall",IF(OR(D1786&gt;='Season Lookup'!$D$18,D1786&lt;'Season Lookup'!$D$15),"Winter"))))</f>
        <v>Winter</v>
      </c>
      <c r="L1786" s="3" t="str">
        <f>VLOOKUP(F1786,'Season Lookup'!$A$1:$B$13,2,0)</f>
        <v>Winter</v>
      </c>
      <c r="M1786" t="s">
        <v>78</v>
      </c>
      <c r="N1786" t="s">
        <v>13</v>
      </c>
      <c r="O1786" t="s">
        <v>152</v>
      </c>
      <c r="P1786" t="str">
        <f t="shared" si="356"/>
        <v>Yes</v>
      </c>
      <c r="Q1786" t="str">
        <f t="shared" si="357"/>
        <v>No</v>
      </c>
      <c r="R1786" t="str">
        <f t="shared" si="358"/>
        <v>Yes</v>
      </c>
      <c r="T1786" t="s">
        <v>14</v>
      </c>
      <c r="U1786" t="s">
        <v>178</v>
      </c>
      <c r="V1786" t="str">
        <f t="shared" si="359"/>
        <v>Intersection</v>
      </c>
      <c r="W1786" t="s">
        <v>1866</v>
      </c>
      <c r="X1786">
        <v>42.366408</v>
      </c>
      <c r="Y1786">
        <v>-71.105391999999995</v>
      </c>
      <c r="Z1786" t="s">
        <v>1867</v>
      </c>
    </row>
    <row r="1787" spans="1:26">
      <c r="A1787">
        <v>25546</v>
      </c>
      <c r="B1787" s="1">
        <v>40584.458333333336</v>
      </c>
      <c r="C1787" s="1">
        <f t="shared" si="348"/>
        <v>40544</v>
      </c>
      <c r="D1787" s="4">
        <f t="shared" si="349"/>
        <v>0.10833333333333334</v>
      </c>
      <c r="E1787" s="3">
        <f t="shared" si="350"/>
        <v>2011</v>
      </c>
      <c r="F1787" s="3">
        <f t="shared" si="351"/>
        <v>2</v>
      </c>
      <c r="G1787" s="3">
        <f t="shared" si="352"/>
        <v>10</v>
      </c>
      <c r="H1787" s="3">
        <f t="shared" si="353"/>
        <v>11</v>
      </c>
      <c r="I1787" s="3">
        <f t="shared" si="354"/>
        <v>0</v>
      </c>
      <c r="J1787" s="3">
        <f t="shared" si="355"/>
        <v>5</v>
      </c>
      <c r="K1787" s="3" t="str">
        <f>IF(AND(D1787&gt;='Season Lookup'!$D$15,D1787&lt;'Season Lookup'!$D$16),"Spring",IF(AND(D1787&gt;='Season Lookup'!$D$16,D1787&lt;'Season Lookup'!$D$17),"Summer",IF(AND(D1787&gt;='Season Lookup'!$D$17,D1787&lt;'Season Lookup'!$D$18),"Fall",IF(OR(D1787&gt;='Season Lookup'!$D$18,D1787&lt;'Season Lookup'!$D$15),"Winter"))))</f>
        <v>Winter</v>
      </c>
      <c r="L1787" s="3" t="str">
        <f>VLOOKUP(F1787,'Season Lookup'!$A$1:$B$13,2,0)</f>
        <v>Winter</v>
      </c>
      <c r="M1787" t="s">
        <v>78</v>
      </c>
      <c r="N1787" t="s">
        <v>13</v>
      </c>
      <c r="O1787" t="s">
        <v>23</v>
      </c>
      <c r="P1787" t="str">
        <f t="shared" si="356"/>
        <v>Yes</v>
      </c>
      <c r="Q1787" t="str">
        <f t="shared" si="357"/>
        <v>No</v>
      </c>
      <c r="R1787" t="str">
        <f t="shared" si="358"/>
        <v>No</v>
      </c>
      <c r="S1787">
        <v>120</v>
      </c>
      <c r="T1787" t="s">
        <v>202</v>
      </c>
      <c r="V1787" t="str">
        <f t="shared" si="359"/>
        <v>Non Intersection</v>
      </c>
      <c r="W1787" t="s">
        <v>1413</v>
      </c>
      <c r="X1787">
        <v>42.358848000000002</v>
      </c>
      <c r="Y1787">
        <v>-71.096286000000006</v>
      </c>
      <c r="Z1787" t="s">
        <v>1414</v>
      </c>
    </row>
    <row r="1788" spans="1:26">
      <c r="A1788">
        <v>25547</v>
      </c>
      <c r="B1788" s="1">
        <v>40584.541655092595</v>
      </c>
      <c r="C1788" s="1">
        <f t="shared" si="348"/>
        <v>40544</v>
      </c>
      <c r="D1788" s="4">
        <f t="shared" si="349"/>
        <v>0.10833333333333334</v>
      </c>
      <c r="E1788" s="3">
        <f t="shared" si="350"/>
        <v>2011</v>
      </c>
      <c r="F1788" s="3">
        <f t="shared" si="351"/>
        <v>2</v>
      </c>
      <c r="G1788" s="3">
        <f t="shared" si="352"/>
        <v>10</v>
      </c>
      <c r="H1788" s="3">
        <f t="shared" si="353"/>
        <v>12</v>
      </c>
      <c r="I1788" s="3">
        <f t="shared" si="354"/>
        <v>59</v>
      </c>
      <c r="J1788" s="3">
        <f t="shared" si="355"/>
        <v>5</v>
      </c>
      <c r="K1788" s="3" t="str">
        <f>IF(AND(D1788&gt;='Season Lookup'!$D$15,D1788&lt;'Season Lookup'!$D$16),"Spring",IF(AND(D1788&gt;='Season Lookup'!$D$16,D1788&lt;'Season Lookup'!$D$17),"Summer",IF(AND(D1788&gt;='Season Lookup'!$D$17,D1788&lt;'Season Lookup'!$D$18),"Fall",IF(OR(D1788&gt;='Season Lookup'!$D$18,D1788&lt;'Season Lookup'!$D$15),"Winter"))))</f>
        <v>Winter</v>
      </c>
      <c r="L1788" s="3" t="str">
        <f>VLOOKUP(F1788,'Season Lookup'!$A$1:$B$13,2,0)</f>
        <v>Winter</v>
      </c>
      <c r="M1788" t="s">
        <v>78</v>
      </c>
      <c r="N1788" t="s">
        <v>13</v>
      </c>
      <c r="O1788" t="s">
        <v>13</v>
      </c>
      <c r="P1788" t="str">
        <f t="shared" si="356"/>
        <v>Yes</v>
      </c>
      <c r="Q1788" t="str">
        <f t="shared" si="357"/>
        <v>No</v>
      </c>
      <c r="R1788" t="str">
        <f t="shared" si="358"/>
        <v>No</v>
      </c>
      <c r="T1788" t="s">
        <v>178</v>
      </c>
      <c r="U1788" t="s">
        <v>509</v>
      </c>
      <c r="V1788" t="str">
        <f t="shared" si="359"/>
        <v>Intersection</v>
      </c>
      <c r="W1788" t="s">
        <v>1008</v>
      </c>
      <c r="X1788">
        <v>42.365872000000003</v>
      </c>
      <c r="Y1788">
        <v>-71.106027999999995</v>
      </c>
      <c r="Z1788" t="s">
        <v>1009</v>
      </c>
    </row>
    <row r="1789" spans="1:26">
      <c r="A1789">
        <v>25553</v>
      </c>
      <c r="B1789" s="1">
        <v>40584.270833333336</v>
      </c>
      <c r="C1789" s="1">
        <f t="shared" si="348"/>
        <v>40544</v>
      </c>
      <c r="D1789" s="4">
        <f t="shared" si="349"/>
        <v>0.10833333333333334</v>
      </c>
      <c r="E1789" s="3">
        <f t="shared" si="350"/>
        <v>2011</v>
      </c>
      <c r="F1789" s="3">
        <f t="shared" si="351"/>
        <v>2</v>
      </c>
      <c r="G1789" s="3">
        <f t="shared" si="352"/>
        <v>10</v>
      </c>
      <c r="H1789" s="3">
        <f t="shared" si="353"/>
        <v>6</v>
      </c>
      <c r="I1789" s="3">
        <f t="shared" si="354"/>
        <v>30</v>
      </c>
      <c r="J1789" s="3">
        <f t="shared" si="355"/>
        <v>5</v>
      </c>
      <c r="K1789" s="3" t="str">
        <f>IF(AND(D1789&gt;='Season Lookup'!$D$15,D1789&lt;'Season Lookup'!$D$16),"Spring",IF(AND(D1789&gt;='Season Lookup'!$D$16,D1789&lt;'Season Lookup'!$D$17),"Summer",IF(AND(D1789&gt;='Season Lookup'!$D$17,D1789&lt;'Season Lookup'!$D$18),"Fall",IF(OR(D1789&gt;='Season Lookup'!$D$18,D1789&lt;'Season Lookup'!$D$15),"Winter"))))</f>
        <v>Winter</v>
      </c>
      <c r="L1789" s="3" t="str">
        <f>VLOOKUP(F1789,'Season Lookup'!$A$1:$B$13,2,0)</f>
        <v>Winter</v>
      </c>
      <c r="M1789" t="s">
        <v>78</v>
      </c>
      <c r="N1789" t="s">
        <v>13</v>
      </c>
      <c r="O1789" t="s">
        <v>23</v>
      </c>
      <c r="P1789" t="str">
        <f t="shared" si="356"/>
        <v>Yes</v>
      </c>
      <c r="Q1789" t="str">
        <f t="shared" si="357"/>
        <v>No</v>
      </c>
      <c r="R1789" t="str">
        <f t="shared" si="358"/>
        <v>No</v>
      </c>
      <c r="S1789">
        <v>187</v>
      </c>
      <c r="T1789" t="s">
        <v>587</v>
      </c>
      <c r="V1789" t="str">
        <f t="shared" si="359"/>
        <v>Non Intersection</v>
      </c>
      <c r="W1789" t="s">
        <v>2801</v>
      </c>
      <c r="X1789">
        <v>42.370941999999999</v>
      </c>
      <c r="Y1789">
        <v>-71.093563000000003</v>
      </c>
      <c r="Z1789" t="s">
        <v>2802</v>
      </c>
    </row>
    <row r="1790" spans="1:26">
      <c r="A1790">
        <v>25554</v>
      </c>
      <c r="B1790" s="1">
        <v>40584.368043981478</v>
      </c>
      <c r="C1790" s="1">
        <f t="shared" si="348"/>
        <v>40544</v>
      </c>
      <c r="D1790" s="4">
        <f t="shared" si="349"/>
        <v>0.10833333333333334</v>
      </c>
      <c r="E1790" s="3">
        <f t="shared" si="350"/>
        <v>2011</v>
      </c>
      <c r="F1790" s="3">
        <f t="shared" si="351"/>
        <v>2</v>
      </c>
      <c r="G1790" s="3">
        <f t="shared" si="352"/>
        <v>10</v>
      </c>
      <c r="H1790" s="3">
        <f t="shared" si="353"/>
        <v>8</v>
      </c>
      <c r="I1790" s="3">
        <f t="shared" si="354"/>
        <v>49</v>
      </c>
      <c r="J1790" s="3">
        <f t="shared" si="355"/>
        <v>5</v>
      </c>
      <c r="K1790" s="3" t="str">
        <f>IF(AND(D1790&gt;='Season Lookup'!$D$15,D1790&lt;'Season Lookup'!$D$16),"Spring",IF(AND(D1790&gt;='Season Lookup'!$D$16,D1790&lt;'Season Lookup'!$D$17),"Summer",IF(AND(D1790&gt;='Season Lookup'!$D$17,D1790&lt;'Season Lookup'!$D$18),"Fall",IF(OR(D1790&gt;='Season Lookup'!$D$18,D1790&lt;'Season Lookup'!$D$15),"Winter"))))</f>
        <v>Winter</v>
      </c>
      <c r="L1790" s="3" t="str">
        <f>VLOOKUP(F1790,'Season Lookup'!$A$1:$B$13,2,0)</f>
        <v>Winter</v>
      </c>
      <c r="M1790" t="s">
        <v>78</v>
      </c>
      <c r="N1790" t="s">
        <v>13</v>
      </c>
      <c r="O1790" t="s">
        <v>152</v>
      </c>
      <c r="P1790" t="str">
        <f t="shared" si="356"/>
        <v>Yes</v>
      </c>
      <c r="Q1790" t="str">
        <f t="shared" si="357"/>
        <v>No</v>
      </c>
      <c r="R1790" t="str">
        <f t="shared" si="358"/>
        <v>Yes</v>
      </c>
      <c r="S1790">
        <v>2440</v>
      </c>
      <c r="T1790" t="s">
        <v>14</v>
      </c>
      <c r="V1790" t="str">
        <f t="shared" si="359"/>
        <v>Non Intersection</v>
      </c>
      <c r="W1790" t="s">
        <v>2803</v>
      </c>
      <c r="X1790">
        <v>42.397947000000002</v>
      </c>
      <c r="Y1790">
        <v>-71.131417999999996</v>
      </c>
      <c r="Z1790" t="s">
        <v>2804</v>
      </c>
    </row>
    <row r="1791" spans="1:26">
      <c r="A1791">
        <v>25557</v>
      </c>
      <c r="B1791" s="1">
        <v>40584.372210648151</v>
      </c>
      <c r="C1791" s="1">
        <f t="shared" si="348"/>
        <v>40544</v>
      </c>
      <c r="D1791" s="4">
        <f t="shared" si="349"/>
        <v>0.10833333333333334</v>
      </c>
      <c r="E1791" s="3">
        <f t="shared" si="350"/>
        <v>2011</v>
      </c>
      <c r="F1791" s="3">
        <f t="shared" si="351"/>
        <v>2</v>
      </c>
      <c r="G1791" s="3">
        <f t="shared" si="352"/>
        <v>10</v>
      </c>
      <c r="H1791" s="3">
        <f t="shared" si="353"/>
        <v>8</v>
      </c>
      <c r="I1791" s="3">
        <f t="shared" si="354"/>
        <v>55</v>
      </c>
      <c r="J1791" s="3">
        <f t="shared" si="355"/>
        <v>5</v>
      </c>
      <c r="K1791" s="3" t="str">
        <f>IF(AND(D1791&gt;='Season Lookup'!$D$15,D1791&lt;'Season Lookup'!$D$16),"Spring",IF(AND(D1791&gt;='Season Lookup'!$D$16,D1791&lt;'Season Lookup'!$D$17),"Summer",IF(AND(D1791&gt;='Season Lookup'!$D$17,D1791&lt;'Season Lookup'!$D$18),"Fall",IF(OR(D1791&gt;='Season Lookup'!$D$18,D1791&lt;'Season Lookup'!$D$15),"Winter"))))</f>
        <v>Winter</v>
      </c>
      <c r="L1791" s="3" t="str">
        <f>VLOOKUP(F1791,'Season Lookup'!$A$1:$B$13,2,0)</f>
        <v>Winter</v>
      </c>
      <c r="M1791" t="s">
        <v>78</v>
      </c>
      <c r="N1791" t="s">
        <v>13</v>
      </c>
      <c r="O1791" t="s">
        <v>23</v>
      </c>
      <c r="P1791" t="str">
        <f t="shared" si="356"/>
        <v>Yes</v>
      </c>
      <c r="Q1791" t="str">
        <f t="shared" si="357"/>
        <v>No</v>
      </c>
      <c r="R1791" t="str">
        <f t="shared" si="358"/>
        <v>No</v>
      </c>
      <c r="T1791" t="s">
        <v>15</v>
      </c>
      <c r="U1791" t="s">
        <v>170</v>
      </c>
      <c r="V1791" t="str">
        <f t="shared" si="359"/>
        <v>Intersection</v>
      </c>
      <c r="W1791" t="s">
        <v>2805</v>
      </c>
      <c r="X1791">
        <v>42.394092000000001</v>
      </c>
      <c r="Y1791">
        <v>-71.140553999999995</v>
      </c>
      <c r="Z1791" t="s">
        <v>2806</v>
      </c>
    </row>
    <row r="1792" spans="1:26">
      <c r="A1792">
        <v>25558</v>
      </c>
      <c r="B1792" s="1">
        <v>40584.635405092595</v>
      </c>
      <c r="C1792" s="1">
        <f t="shared" si="348"/>
        <v>40544</v>
      </c>
      <c r="D1792" s="4">
        <f t="shared" si="349"/>
        <v>0.10833333333333334</v>
      </c>
      <c r="E1792" s="3">
        <f t="shared" si="350"/>
        <v>2011</v>
      </c>
      <c r="F1792" s="3">
        <f t="shared" si="351"/>
        <v>2</v>
      </c>
      <c r="G1792" s="3">
        <f t="shared" si="352"/>
        <v>10</v>
      </c>
      <c r="H1792" s="3">
        <f t="shared" si="353"/>
        <v>15</v>
      </c>
      <c r="I1792" s="3">
        <f t="shared" si="354"/>
        <v>14</v>
      </c>
      <c r="J1792" s="3">
        <f t="shared" si="355"/>
        <v>5</v>
      </c>
      <c r="K1792" s="3" t="str">
        <f>IF(AND(D1792&gt;='Season Lookup'!$D$15,D1792&lt;'Season Lookup'!$D$16),"Spring",IF(AND(D1792&gt;='Season Lookup'!$D$16,D1792&lt;'Season Lookup'!$D$17),"Summer",IF(AND(D1792&gt;='Season Lookup'!$D$17,D1792&lt;'Season Lookup'!$D$18),"Fall",IF(OR(D1792&gt;='Season Lookup'!$D$18,D1792&lt;'Season Lookup'!$D$15),"Winter"))))</f>
        <v>Winter</v>
      </c>
      <c r="L1792" s="3" t="str">
        <f>VLOOKUP(F1792,'Season Lookup'!$A$1:$B$13,2,0)</f>
        <v>Winter</v>
      </c>
      <c r="M1792" t="s">
        <v>78</v>
      </c>
      <c r="N1792" t="s">
        <v>13</v>
      </c>
      <c r="O1792" t="s">
        <v>13</v>
      </c>
      <c r="P1792" t="str">
        <f t="shared" si="356"/>
        <v>Yes</v>
      </c>
      <c r="Q1792" t="str">
        <f t="shared" si="357"/>
        <v>No</v>
      </c>
      <c r="R1792" t="str">
        <f t="shared" si="358"/>
        <v>No</v>
      </c>
      <c r="T1792" t="s">
        <v>19</v>
      </c>
      <c r="U1792" t="s">
        <v>14</v>
      </c>
      <c r="V1792" t="str">
        <f t="shared" si="359"/>
        <v>Intersection</v>
      </c>
      <c r="W1792" t="s">
        <v>945</v>
      </c>
      <c r="X1792">
        <v>42.376798999999998</v>
      </c>
      <c r="Y1792">
        <v>-71.119803000000005</v>
      </c>
      <c r="Z1792" t="s">
        <v>946</v>
      </c>
    </row>
    <row r="1793" spans="1:26">
      <c r="A1793">
        <v>25582</v>
      </c>
      <c r="B1793" s="1">
        <v>40584.319444444445</v>
      </c>
      <c r="C1793" s="1">
        <f t="shared" si="348"/>
        <v>40544</v>
      </c>
      <c r="D1793" s="4">
        <f t="shared" si="349"/>
        <v>0.10833333333333334</v>
      </c>
      <c r="E1793" s="3">
        <f t="shared" si="350"/>
        <v>2011</v>
      </c>
      <c r="F1793" s="3">
        <f t="shared" si="351"/>
        <v>2</v>
      </c>
      <c r="G1793" s="3">
        <f t="shared" si="352"/>
        <v>10</v>
      </c>
      <c r="H1793" s="3">
        <f t="shared" si="353"/>
        <v>7</v>
      </c>
      <c r="I1793" s="3">
        <f t="shared" si="354"/>
        <v>40</v>
      </c>
      <c r="J1793" s="3">
        <f t="shared" si="355"/>
        <v>5</v>
      </c>
      <c r="K1793" s="3" t="str">
        <f>IF(AND(D1793&gt;='Season Lookup'!$D$15,D1793&lt;'Season Lookup'!$D$16),"Spring",IF(AND(D1793&gt;='Season Lookup'!$D$16,D1793&lt;'Season Lookup'!$D$17),"Summer",IF(AND(D1793&gt;='Season Lookup'!$D$17,D1793&lt;'Season Lookup'!$D$18),"Fall",IF(OR(D1793&gt;='Season Lookup'!$D$18,D1793&lt;'Season Lookup'!$D$15),"Winter"))))</f>
        <v>Winter</v>
      </c>
      <c r="L1793" s="3" t="str">
        <f>VLOOKUP(F1793,'Season Lookup'!$A$1:$B$13,2,0)</f>
        <v>Winter</v>
      </c>
      <c r="M1793" t="s">
        <v>78</v>
      </c>
      <c r="N1793" t="s">
        <v>13</v>
      </c>
      <c r="O1793" t="s">
        <v>23</v>
      </c>
      <c r="P1793" t="str">
        <f t="shared" si="356"/>
        <v>Yes</v>
      </c>
      <c r="Q1793" t="str">
        <f t="shared" si="357"/>
        <v>No</v>
      </c>
      <c r="R1793" t="str">
        <f t="shared" si="358"/>
        <v>No</v>
      </c>
      <c r="T1793" t="s">
        <v>177</v>
      </c>
      <c r="U1793" t="s">
        <v>2807</v>
      </c>
      <c r="V1793" t="str">
        <f t="shared" si="359"/>
        <v>Intersection</v>
      </c>
      <c r="W1793" t="s">
        <v>2808</v>
      </c>
      <c r="X1793">
        <v>42.378165000000003</v>
      </c>
      <c r="Y1793">
        <v>-71.150845000000004</v>
      </c>
      <c r="Z1793" t="s">
        <v>2809</v>
      </c>
    </row>
    <row r="1794" spans="1:26">
      <c r="A1794">
        <v>25595</v>
      </c>
      <c r="B1794" s="1">
        <v>40584.350694444445</v>
      </c>
      <c r="C1794" s="1">
        <f t="shared" si="348"/>
        <v>40544</v>
      </c>
      <c r="D1794" s="4">
        <f t="shared" si="349"/>
        <v>0.10833333333333334</v>
      </c>
      <c r="E1794" s="3">
        <f t="shared" si="350"/>
        <v>2011</v>
      </c>
      <c r="F1794" s="3">
        <f t="shared" si="351"/>
        <v>2</v>
      </c>
      <c r="G1794" s="3">
        <f t="shared" si="352"/>
        <v>10</v>
      </c>
      <c r="H1794" s="3">
        <f t="shared" si="353"/>
        <v>8</v>
      </c>
      <c r="I1794" s="3">
        <f t="shared" si="354"/>
        <v>25</v>
      </c>
      <c r="J1794" s="3">
        <f t="shared" si="355"/>
        <v>5</v>
      </c>
      <c r="K1794" s="3" t="str">
        <f>IF(AND(D1794&gt;='Season Lookup'!$D$15,D1794&lt;'Season Lookup'!$D$16),"Spring",IF(AND(D1794&gt;='Season Lookup'!$D$16,D1794&lt;'Season Lookup'!$D$17),"Summer",IF(AND(D1794&gt;='Season Lookup'!$D$17,D1794&lt;'Season Lookup'!$D$18),"Fall",IF(OR(D1794&gt;='Season Lookup'!$D$18,D1794&lt;'Season Lookup'!$D$15),"Winter"))))</f>
        <v>Winter</v>
      </c>
      <c r="L1794" s="3" t="str">
        <f>VLOOKUP(F1794,'Season Lookup'!$A$1:$B$13,2,0)</f>
        <v>Winter</v>
      </c>
      <c r="M1794" t="s">
        <v>78</v>
      </c>
      <c r="N1794" t="s">
        <v>13</v>
      </c>
      <c r="O1794" t="s">
        <v>23</v>
      </c>
      <c r="P1794" t="str">
        <f t="shared" si="356"/>
        <v>Yes</v>
      </c>
      <c r="Q1794" t="str">
        <f t="shared" si="357"/>
        <v>No</v>
      </c>
      <c r="R1794" t="str">
        <f t="shared" si="358"/>
        <v>No</v>
      </c>
      <c r="T1794" t="s">
        <v>42</v>
      </c>
      <c r="V1794" t="str">
        <f t="shared" si="359"/>
        <v>Intersection</v>
      </c>
      <c r="W1794" t="s">
        <v>2810</v>
      </c>
      <c r="X1794">
        <v>0</v>
      </c>
      <c r="Y1794">
        <v>0</v>
      </c>
      <c r="Z1794" t="s">
        <v>81</v>
      </c>
    </row>
    <row r="1795" spans="1:26">
      <c r="A1795">
        <v>25560</v>
      </c>
      <c r="B1795" s="1">
        <v>40585.263888888891</v>
      </c>
      <c r="C1795" s="1">
        <f t="shared" si="348"/>
        <v>40544</v>
      </c>
      <c r="D1795" s="4">
        <f t="shared" si="349"/>
        <v>0.1111111111111111</v>
      </c>
      <c r="E1795" s="3">
        <f t="shared" si="350"/>
        <v>2011</v>
      </c>
      <c r="F1795" s="3">
        <f t="shared" si="351"/>
        <v>2</v>
      </c>
      <c r="G1795" s="3">
        <f t="shared" si="352"/>
        <v>11</v>
      </c>
      <c r="H1795" s="3">
        <f t="shared" si="353"/>
        <v>6</v>
      </c>
      <c r="I1795" s="3">
        <f t="shared" si="354"/>
        <v>20</v>
      </c>
      <c r="J1795" s="3">
        <f t="shared" si="355"/>
        <v>6</v>
      </c>
      <c r="K1795" s="3" t="str">
        <f>IF(AND(D1795&gt;='Season Lookup'!$D$15,D1795&lt;'Season Lookup'!$D$16),"Spring",IF(AND(D1795&gt;='Season Lookup'!$D$16,D1795&lt;'Season Lookup'!$D$17),"Summer",IF(AND(D1795&gt;='Season Lookup'!$D$17,D1795&lt;'Season Lookup'!$D$18),"Fall",IF(OR(D1795&gt;='Season Lookup'!$D$18,D1795&lt;'Season Lookup'!$D$15),"Winter"))))</f>
        <v>Winter</v>
      </c>
      <c r="L1795" s="3" t="str">
        <f>VLOOKUP(F1795,'Season Lookup'!$A$1:$B$13,2,0)</f>
        <v>Winter</v>
      </c>
      <c r="M1795" t="s">
        <v>12</v>
      </c>
      <c r="N1795" t="s">
        <v>13</v>
      </c>
      <c r="O1795" t="s">
        <v>13</v>
      </c>
      <c r="P1795" t="str">
        <f t="shared" si="356"/>
        <v>Yes</v>
      </c>
      <c r="Q1795" t="str">
        <f t="shared" si="357"/>
        <v>No</v>
      </c>
      <c r="R1795" t="str">
        <f t="shared" si="358"/>
        <v>No</v>
      </c>
      <c r="T1795" t="s">
        <v>14</v>
      </c>
      <c r="U1795" t="s">
        <v>1275</v>
      </c>
      <c r="V1795" t="str">
        <f t="shared" si="359"/>
        <v>Intersection</v>
      </c>
      <c r="W1795" t="s">
        <v>2495</v>
      </c>
      <c r="X1795">
        <v>42.399949999999997</v>
      </c>
      <c r="Y1795">
        <v>-71.133778000000007</v>
      </c>
      <c r="Z1795" t="s">
        <v>2496</v>
      </c>
    </row>
    <row r="1796" spans="1:26">
      <c r="A1796">
        <v>25561</v>
      </c>
      <c r="B1796" s="1">
        <v>40585.272210648145</v>
      </c>
      <c r="C1796" s="1">
        <f t="shared" si="348"/>
        <v>40544</v>
      </c>
      <c r="D1796" s="4">
        <f t="shared" si="349"/>
        <v>0.1111111111111111</v>
      </c>
      <c r="E1796" s="3">
        <f t="shared" si="350"/>
        <v>2011</v>
      </c>
      <c r="F1796" s="3">
        <f t="shared" si="351"/>
        <v>2</v>
      </c>
      <c r="G1796" s="3">
        <f t="shared" si="352"/>
        <v>11</v>
      </c>
      <c r="H1796" s="3">
        <f t="shared" si="353"/>
        <v>6</v>
      </c>
      <c r="I1796" s="3">
        <f t="shared" si="354"/>
        <v>31</v>
      </c>
      <c r="J1796" s="3">
        <f t="shared" si="355"/>
        <v>6</v>
      </c>
      <c r="K1796" s="3" t="str">
        <f>IF(AND(D1796&gt;='Season Lookup'!$D$15,D1796&lt;'Season Lookup'!$D$16),"Spring",IF(AND(D1796&gt;='Season Lookup'!$D$16,D1796&lt;'Season Lookup'!$D$17),"Summer",IF(AND(D1796&gt;='Season Lookup'!$D$17,D1796&lt;'Season Lookup'!$D$18),"Fall",IF(OR(D1796&gt;='Season Lookup'!$D$18,D1796&lt;'Season Lookup'!$D$15),"Winter"))))</f>
        <v>Winter</v>
      </c>
      <c r="L1796" s="3" t="str">
        <f>VLOOKUP(F1796,'Season Lookup'!$A$1:$B$13,2,0)</f>
        <v>Winter</v>
      </c>
      <c r="M1796" t="s">
        <v>78</v>
      </c>
      <c r="N1796" t="s">
        <v>132</v>
      </c>
      <c r="O1796" t="s">
        <v>23</v>
      </c>
      <c r="P1796" t="str">
        <f t="shared" si="356"/>
        <v>No</v>
      </c>
      <c r="Q1796" t="str">
        <f t="shared" si="357"/>
        <v>Yes</v>
      </c>
      <c r="R1796" t="str">
        <f t="shared" si="358"/>
        <v>No</v>
      </c>
      <c r="T1796" t="s">
        <v>805</v>
      </c>
      <c r="U1796" t="s">
        <v>203</v>
      </c>
      <c r="V1796" t="str">
        <f t="shared" si="359"/>
        <v>Intersection</v>
      </c>
      <c r="W1796" t="s">
        <v>2811</v>
      </c>
      <c r="X1796">
        <v>0</v>
      </c>
      <c r="Y1796">
        <v>0</v>
      </c>
      <c r="Z1796" t="s">
        <v>81</v>
      </c>
    </row>
    <row r="1797" spans="1:26">
      <c r="A1797">
        <v>25562</v>
      </c>
      <c r="B1797" s="1">
        <v>40585.3125</v>
      </c>
      <c r="C1797" s="1">
        <f t="shared" si="348"/>
        <v>40544</v>
      </c>
      <c r="D1797" s="4">
        <f t="shared" si="349"/>
        <v>0.1111111111111111</v>
      </c>
      <c r="E1797" s="3">
        <f t="shared" si="350"/>
        <v>2011</v>
      </c>
      <c r="F1797" s="3">
        <f t="shared" si="351"/>
        <v>2</v>
      </c>
      <c r="G1797" s="3">
        <f t="shared" si="352"/>
        <v>11</v>
      </c>
      <c r="H1797" s="3">
        <f t="shared" si="353"/>
        <v>7</v>
      </c>
      <c r="I1797" s="3">
        <f t="shared" si="354"/>
        <v>30</v>
      </c>
      <c r="J1797" s="3">
        <f t="shared" si="355"/>
        <v>6</v>
      </c>
      <c r="K1797" s="3" t="str">
        <f>IF(AND(D1797&gt;='Season Lookup'!$D$15,D1797&lt;'Season Lookup'!$D$16),"Spring",IF(AND(D1797&gt;='Season Lookup'!$D$16,D1797&lt;'Season Lookup'!$D$17),"Summer",IF(AND(D1797&gt;='Season Lookup'!$D$17,D1797&lt;'Season Lookup'!$D$18),"Fall",IF(OR(D1797&gt;='Season Lookup'!$D$18,D1797&lt;'Season Lookup'!$D$15),"Winter"))))</f>
        <v>Winter</v>
      </c>
      <c r="L1797" s="3" t="str">
        <f>VLOOKUP(F1797,'Season Lookup'!$A$1:$B$13,2,0)</f>
        <v>Winter</v>
      </c>
      <c r="M1797" t="s">
        <v>78</v>
      </c>
      <c r="N1797" t="s">
        <v>13</v>
      </c>
      <c r="O1797" t="s">
        <v>13</v>
      </c>
      <c r="P1797" t="str">
        <f t="shared" si="356"/>
        <v>Yes</v>
      </c>
      <c r="Q1797" t="str">
        <f t="shared" si="357"/>
        <v>No</v>
      </c>
      <c r="R1797" t="str">
        <f t="shared" si="358"/>
        <v>No</v>
      </c>
      <c r="S1797">
        <v>21</v>
      </c>
      <c r="T1797" t="s">
        <v>1324</v>
      </c>
      <c r="V1797" t="str">
        <f t="shared" si="359"/>
        <v>Non Intersection</v>
      </c>
      <c r="W1797" t="s">
        <v>2770</v>
      </c>
      <c r="X1797">
        <v>42.367811000000003</v>
      </c>
      <c r="Y1797">
        <v>-71.114344000000003</v>
      </c>
      <c r="Z1797" t="s">
        <v>2771</v>
      </c>
    </row>
    <row r="1798" spans="1:26">
      <c r="A1798">
        <v>25563</v>
      </c>
      <c r="B1798" s="1">
        <v>40585.354155092595</v>
      </c>
      <c r="C1798" s="1">
        <f t="shared" si="348"/>
        <v>40544</v>
      </c>
      <c r="D1798" s="4">
        <f t="shared" si="349"/>
        <v>0.1111111111111111</v>
      </c>
      <c r="E1798" s="3">
        <f t="shared" si="350"/>
        <v>2011</v>
      </c>
      <c r="F1798" s="3">
        <f t="shared" si="351"/>
        <v>2</v>
      </c>
      <c r="G1798" s="3">
        <f t="shared" si="352"/>
        <v>11</v>
      </c>
      <c r="H1798" s="3">
        <f t="shared" si="353"/>
        <v>8</v>
      </c>
      <c r="I1798" s="3">
        <f t="shared" si="354"/>
        <v>29</v>
      </c>
      <c r="J1798" s="3">
        <f t="shared" si="355"/>
        <v>6</v>
      </c>
      <c r="K1798" s="3" t="str">
        <f>IF(AND(D1798&gt;='Season Lookup'!$D$15,D1798&lt;'Season Lookup'!$D$16),"Spring",IF(AND(D1798&gt;='Season Lookup'!$D$16,D1798&lt;'Season Lookup'!$D$17),"Summer",IF(AND(D1798&gt;='Season Lookup'!$D$17,D1798&lt;'Season Lookup'!$D$18),"Fall",IF(OR(D1798&gt;='Season Lookup'!$D$18,D1798&lt;'Season Lookup'!$D$15),"Winter"))))</f>
        <v>Winter</v>
      </c>
      <c r="L1798" s="3" t="str">
        <f>VLOOKUP(F1798,'Season Lookup'!$A$1:$B$13,2,0)</f>
        <v>Winter</v>
      </c>
      <c r="M1798" t="s">
        <v>12</v>
      </c>
      <c r="N1798" t="s">
        <v>13</v>
      </c>
      <c r="O1798" t="s">
        <v>23</v>
      </c>
      <c r="P1798" t="str">
        <f t="shared" si="356"/>
        <v>Yes</v>
      </c>
      <c r="Q1798" t="str">
        <f t="shared" si="357"/>
        <v>No</v>
      </c>
      <c r="R1798" t="str">
        <f t="shared" si="358"/>
        <v>No</v>
      </c>
      <c r="S1798">
        <v>389</v>
      </c>
      <c r="T1798" t="s">
        <v>105</v>
      </c>
      <c r="V1798" t="str">
        <f t="shared" si="359"/>
        <v>Non Intersection</v>
      </c>
      <c r="W1798" t="s">
        <v>2812</v>
      </c>
      <c r="X1798">
        <v>42.371566999999999</v>
      </c>
      <c r="Y1798">
        <v>-71.106296</v>
      </c>
      <c r="Z1798" t="s">
        <v>2813</v>
      </c>
    </row>
    <row r="1799" spans="1:26">
      <c r="A1799">
        <v>25564</v>
      </c>
      <c r="B1799" s="1">
        <v>40585.413888888892</v>
      </c>
      <c r="C1799" s="1">
        <f t="shared" si="348"/>
        <v>40544</v>
      </c>
      <c r="D1799" s="4">
        <f t="shared" si="349"/>
        <v>0.1111111111111111</v>
      </c>
      <c r="E1799" s="3">
        <f t="shared" si="350"/>
        <v>2011</v>
      </c>
      <c r="F1799" s="3">
        <f t="shared" si="351"/>
        <v>2</v>
      </c>
      <c r="G1799" s="3">
        <f t="shared" si="352"/>
        <v>11</v>
      </c>
      <c r="H1799" s="3">
        <f t="shared" si="353"/>
        <v>9</v>
      </c>
      <c r="I1799" s="3">
        <f t="shared" si="354"/>
        <v>56</v>
      </c>
      <c r="J1799" s="3">
        <f t="shared" si="355"/>
        <v>6</v>
      </c>
      <c r="K1799" s="3" t="str">
        <f>IF(AND(D1799&gt;='Season Lookup'!$D$15,D1799&lt;'Season Lookup'!$D$16),"Spring",IF(AND(D1799&gt;='Season Lookup'!$D$16,D1799&lt;'Season Lookup'!$D$17),"Summer",IF(AND(D1799&gt;='Season Lookup'!$D$17,D1799&lt;'Season Lookup'!$D$18),"Fall",IF(OR(D1799&gt;='Season Lookup'!$D$18,D1799&lt;'Season Lookup'!$D$15),"Winter"))))</f>
        <v>Winter</v>
      </c>
      <c r="L1799" s="3" t="str">
        <f>VLOOKUP(F1799,'Season Lookup'!$A$1:$B$13,2,0)</f>
        <v>Winter</v>
      </c>
      <c r="M1799" t="s">
        <v>12</v>
      </c>
      <c r="N1799" t="s">
        <v>13</v>
      </c>
      <c r="O1799" t="s">
        <v>132</v>
      </c>
      <c r="P1799" t="str">
        <f t="shared" si="356"/>
        <v>Yes</v>
      </c>
      <c r="Q1799" t="str">
        <f t="shared" si="357"/>
        <v>Yes</v>
      </c>
      <c r="R1799" t="str">
        <f t="shared" si="358"/>
        <v>No</v>
      </c>
      <c r="T1799" t="s">
        <v>105</v>
      </c>
      <c r="U1799" t="s">
        <v>79</v>
      </c>
      <c r="V1799" t="str">
        <f t="shared" si="359"/>
        <v>Intersection</v>
      </c>
      <c r="W1799" t="s">
        <v>1346</v>
      </c>
      <c r="X1799">
        <v>42.363981000000003</v>
      </c>
      <c r="Y1799">
        <v>-71.087416000000005</v>
      </c>
      <c r="Z1799" t="s">
        <v>1347</v>
      </c>
    </row>
    <row r="1800" spans="1:26">
      <c r="A1800">
        <v>25565</v>
      </c>
      <c r="B1800" s="1">
        <v>40585.427083333336</v>
      </c>
      <c r="C1800" s="1">
        <f t="shared" si="348"/>
        <v>40544</v>
      </c>
      <c r="D1800" s="4">
        <f t="shared" si="349"/>
        <v>0.1111111111111111</v>
      </c>
      <c r="E1800" s="3">
        <f t="shared" si="350"/>
        <v>2011</v>
      </c>
      <c r="F1800" s="3">
        <f t="shared" si="351"/>
        <v>2</v>
      </c>
      <c r="G1800" s="3">
        <f t="shared" si="352"/>
        <v>11</v>
      </c>
      <c r="H1800" s="3">
        <f t="shared" si="353"/>
        <v>10</v>
      </c>
      <c r="I1800" s="3">
        <f t="shared" si="354"/>
        <v>15</v>
      </c>
      <c r="J1800" s="3">
        <f t="shared" si="355"/>
        <v>6</v>
      </c>
      <c r="K1800" s="3" t="str">
        <f>IF(AND(D1800&gt;='Season Lookup'!$D$15,D1800&lt;'Season Lookup'!$D$16),"Spring",IF(AND(D1800&gt;='Season Lookup'!$D$16,D1800&lt;'Season Lookup'!$D$17),"Summer",IF(AND(D1800&gt;='Season Lookup'!$D$17,D1800&lt;'Season Lookup'!$D$18),"Fall",IF(OR(D1800&gt;='Season Lookup'!$D$18,D1800&lt;'Season Lookup'!$D$15),"Winter"))))</f>
        <v>Winter</v>
      </c>
      <c r="L1800" s="3" t="str">
        <f>VLOOKUP(F1800,'Season Lookup'!$A$1:$B$13,2,0)</f>
        <v>Winter</v>
      </c>
      <c r="M1800" t="s">
        <v>12</v>
      </c>
      <c r="N1800" t="s">
        <v>13</v>
      </c>
      <c r="O1800" t="s">
        <v>13</v>
      </c>
      <c r="P1800" t="str">
        <f t="shared" si="356"/>
        <v>Yes</v>
      </c>
      <c r="Q1800" t="str">
        <f t="shared" si="357"/>
        <v>No</v>
      </c>
      <c r="R1800" t="str">
        <f t="shared" si="358"/>
        <v>No</v>
      </c>
      <c r="T1800" t="s">
        <v>185</v>
      </c>
      <c r="U1800" t="s">
        <v>296</v>
      </c>
      <c r="V1800" t="str">
        <f t="shared" si="359"/>
        <v>Intersection</v>
      </c>
      <c r="W1800" t="s">
        <v>594</v>
      </c>
      <c r="X1800">
        <v>42.376564000000002</v>
      </c>
      <c r="Y1800">
        <v>-71.122185000000002</v>
      </c>
      <c r="Z1800" t="s">
        <v>298</v>
      </c>
    </row>
    <row r="1801" spans="1:26">
      <c r="A1801">
        <v>25566</v>
      </c>
      <c r="B1801" s="1">
        <v>40585.57984953704</v>
      </c>
      <c r="C1801" s="1">
        <f t="shared" si="348"/>
        <v>40544</v>
      </c>
      <c r="D1801" s="4">
        <f t="shared" si="349"/>
        <v>0.1111111111111111</v>
      </c>
      <c r="E1801" s="3">
        <f t="shared" si="350"/>
        <v>2011</v>
      </c>
      <c r="F1801" s="3">
        <f t="shared" si="351"/>
        <v>2</v>
      </c>
      <c r="G1801" s="3">
        <f t="shared" si="352"/>
        <v>11</v>
      </c>
      <c r="H1801" s="3">
        <f t="shared" si="353"/>
        <v>13</v>
      </c>
      <c r="I1801" s="3">
        <f t="shared" si="354"/>
        <v>54</v>
      </c>
      <c r="J1801" s="3">
        <f t="shared" si="355"/>
        <v>6</v>
      </c>
      <c r="K1801" s="3" t="str">
        <f>IF(AND(D1801&gt;='Season Lookup'!$D$15,D1801&lt;'Season Lookup'!$D$16),"Spring",IF(AND(D1801&gt;='Season Lookup'!$D$16,D1801&lt;'Season Lookup'!$D$17),"Summer",IF(AND(D1801&gt;='Season Lookup'!$D$17,D1801&lt;'Season Lookup'!$D$18),"Fall",IF(OR(D1801&gt;='Season Lookup'!$D$18,D1801&lt;'Season Lookup'!$D$15),"Winter"))))</f>
        <v>Winter</v>
      </c>
      <c r="L1801" s="3" t="str">
        <f>VLOOKUP(F1801,'Season Lookup'!$A$1:$B$13,2,0)</f>
        <v>Winter</v>
      </c>
      <c r="M1801" t="s">
        <v>12</v>
      </c>
      <c r="N1801" t="s">
        <v>13</v>
      </c>
      <c r="O1801" t="s">
        <v>23</v>
      </c>
      <c r="P1801" t="str">
        <f t="shared" si="356"/>
        <v>Yes</v>
      </c>
      <c r="Q1801" t="str">
        <f t="shared" si="357"/>
        <v>No</v>
      </c>
      <c r="R1801" t="str">
        <f t="shared" si="358"/>
        <v>No</v>
      </c>
      <c r="S1801">
        <v>795</v>
      </c>
      <c r="T1801" t="s">
        <v>32</v>
      </c>
      <c r="V1801" t="str">
        <f t="shared" si="359"/>
        <v>Non Intersection</v>
      </c>
      <c r="W1801" t="s">
        <v>2814</v>
      </c>
      <c r="X1801">
        <v>42.363337000000001</v>
      </c>
      <c r="Y1801">
        <v>-71.097131000000005</v>
      </c>
      <c r="Z1801" t="s">
        <v>2815</v>
      </c>
    </row>
    <row r="1802" spans="1:26">
      <c r="A1802">
        <v>25567</v>
      </c>
      <c r="B1802" s="1">
        <v>40585.583333333336</v>
      </c>
      <c r="C1802" s="1">
        <f t="shared" si="348"/>
        <v>40544</v>
      </c>
      <c r="D1802" s="4">
        <f t="shared" si="349"/>
        <v>0.1111111111111111</v>
      </c>
      <c r="E1802" s="3">
        <f t="shared" si="350"/>
        <v>2011</v>
      </c>
      <c r="F1802" s="3">
        <f t="shared" si="351"/>
        <v>2</v>
      </c>
      <c r="G1802" s="3">
        <f t="shared" si="352"/>
        <v>11</v>
      </c>
      <c r="H1802" s="3">
        <f t="shared" si="353"/>
        <v>14</v>
      </c>
      <c r="I1802" s="3">
        <f t="shared" si="354"/>
        <v>0</v>
      </c>
      <c r="J1802" s="3">
        <f t="shared" si="355"/>
        <v>6</v>
      </c>
      <c r="K1802" s="3" t="str">
        <f>IF(AND(D1802&gt;='Season Lookup'!$D$15,D1802&lt;'Season Lookup'!$D$16),"Spring",IF(AND(D1802&gt;='Season Lookup'!$D$16,D1802&lt;'Season Lookup'!$D$17),"Summer",IF(AND(D1802&gt;='Season Lookup'!$D$17,D1802&lt;'Season Lookup'!$D$18),"Fall",IF(OR(D1802&gt;='Season Lookup'!$D$18,D1802&lt;'Season Lookup'!$D$15),"Winter"))))</f>
        <v>Winter</v>
      </c>
      <c r="L1802" s="3" t="str">
        <f>VLOOKUP(F1802,'Season Lookup'!$A$1:$B$13,2,0)</f>
        <v>Winter</v>
      </c>
      <c r="M1802" t="s">
        <v>12</v>
      </c>
      <c r="N1802" t="s">
        <v>13</v>
      </c>
      <c r="O1802" t="s">
        <v>23</v>
      </c>
      <c r="P1802" t="str">
        <f t="shared" si="356"/>
        <v>Yes</v>
      </c>
      <c r="Q1802" t="str">
        <f t="shared" si="357"/>
        <v>No</v>
      </c>
      <c r="R1802" t="str">
        <f t="shared" si="358"/>
        <v>No</v>
      </c>
      <c r="S1802" t="s">
        <v>2816</v>
      </c>
      <c r="T1802" t="s">
        <v>453</v>
      </c>
      <c r="V1802" t="str">
        <f t="shared" si="359"/>
        <v>Non Intersection</v>
      </c>
      <c r="W1802" t="s">
        <v>2817</v>
      </c>
      <c r="X1802">
        <v>42.363210000000002</v>
      </c>
      <c r="Y1802">
        <v>-71.102213000000006</v>
      </c>
      <c r="Z1802" t="s">
        <v>2818</v>
      </c>
    </row>
    <row r="1803" spans="1:26">
      <c r="A1803">
        <v>25568</v>
      </c>
      <c r="B1803" s="1">
        <v>40585.620833333334</v>
      </c>
      <c r="C1803" s="1">
        <f t="shared" si="348"/>
        <v>40544</v>
      </c>
      <c r="D1803" s="4">
        <f t="shared" si="349"/>
        <v>0.1111111111111111</v>
      </c>
      <c r="E1803" s="3">
        <f t="shared" si="350"/>
        <v>2011</v>
      </c>
      <c r="F1803" s="3">
        <f t="shared" si="351"/>
        <v>2</v>
      </c>
      <c r="G1803" s="3">
        <f t="shared" si="352"/>
        <v>11</v>
      </c>
      <c r="H1803" s="3">
        <f t="shared" si="353"/>
        <v>14</v>
      </c>
      <c r="I1803" s="3">
        <f t="shared" si="354"/>
        <v>54</v>
      </c>
      <c r="J1803" s="3">
        <f t="shared" si="355"/>
        <v>6</v>
      </c>
      <c r="K1803" s="3" t="str">
        <f>IF(AND(D1803&gt;='Season Lookup'!$D$15,D1803&lt;'Season Lookup'!$D$16),"Spring",IF(AND(D1803&gt;='Season Lookup'!$D$16,D1803&lt;'Season Lookup'!$D$17),"Summer",IF(AND(D1803&gt;='Season Lookup'!$D$17,D1803&lt;'Season Lookup'!$D$18),"Fall",IF(OR(D1803&gt;='Season Lookup'!$D$18,D1803&lt;'Season Lookup'!$D$15),"Winter"))))</f>
        <v>Winter</v>
      </c>
      <c r="L1803" s="3" t="str">
        <f>VLOOKUP(F1803,'Season Lookup'!$A$1:$B$13,2,0)</f>
        <v>Winter</v>
      </c>
      <c r="M1803" t="s">
        <v>12</v>
      </c>
      <c r="N1803" t="s">
        <v>13</v>
      </c>
      <c r="O1803" t="s">
        <v>152</v>
      </c>
      <c r="P1803" t="str">
        <f t="shared" si="356"/>
        <v>Yes</v>
      </c>
      <c r="Q1803" t="str">
        <f t="shared" si="357"/>
        <v>No</v>
      </c>
      <c r="R1803" t="str">
        <f t="shared" si="358"/>
        <v>Yes</v>
      </c>
      <c r="S1803">
        <v>1742</v>
      </c>
      <c r="T1803" t="s">
        <v>14</v>
      </c>
      <c r="V1803" t="str">
        <f t="shared" si="359"/>
        <v>Non Intersection</v>
      </c>
      <c r="W1803" t="s">
        <v>2819</v>
      </c>
      <c r="X1803">
        <v>42.368924999999997</v>
      </c>
      <c r="Y1803">
        <v>-71.110257000000004</v>
      </c>
      <c r="Z1803" t="s">
        <v>468</v>
      </c>
    </row>
    <row r="1804" spans="1:26">
      <c r="A1804">
        <v>25583</v>
      </c>
      <c r="B1804" s="1">
        <v>40585.520833333336</v>
      </c>
      <c r="C1804" s="1">
        <f t="shared" si="348"/>
        <v>40544</v>
      </c>
      <c r="D1804" s="4">
        <f t="shared" si="349"/>
        <v>0.1111111111111111</v>
      </c>
      <c r="E1804" s="3">
        <f t="shared" si="350"/>
        <v>2011</v>
      </c>
      <c r="F1804" s="3">
        <f t="shared" si="351"/>
        <v>2</v>
      </c>
      <c r="G1804" s="3">
        <f t="shared" si="352"/>
        <v>11</v>
      </c>
      <c r="H1804" s="3">
        <f t="shared" si="353"/>
        <v>12</v>
      </c>
      <c r="I1804" s="3">
        <f t="shared" si="354"/>
        <v>30</v>
      </c>
      <c r="J1804" s="3">
        <f t="shared" si="355"/>
        <v>6</v>
      </c>
      <c r="K1804" s="3" t="str">
        <f>IF(AND(D1804&gt;='Season Lookup'!$D$15,D1804&lt;'Season Lookup'!$D$16),"Spring",IF(AND(D1804&gt;='Season Lookup'!$D$16,D1804&lt;'Season Lookup'!$D$17),"Summer",IF(AND(D1804&gt;='Season Lookup'!$D$17,D1804&lt;'Season Lookup'!$D$18),"Fall",IF(OR(D1804&gt;='Season Lookup'!$D$18,D1804&lt;'Season Lookup'!$D$15),"Winter"))))</f>
        <v>Winter</v>
      </c>
      <c r="L1804" s="3" t="str">
        <f>VLOOKUP(F1804,'Season Lookup'!$A$1:$B$13,2,0)</f>
        <v>Winter</v>
      </c>
      <c r="M1804" t="s">
        <v>12</v>
      </c>
      <c r="N1804" t="s">
        <v>13</v>
      </c>
      <c r="O1804" t="s">
        <v>23</v>
      </c>
      <c r="P1804" t="str">
        <f t="shared" si="356"/>
        <v>Yes</v>
      </c>
      <c r="Q1804" t="str">
        <f t="shared" si="357"/>
        <v>No</v>
      </c>
      <c r="R1804" t="str">
        <f t="shared" si="358"/>
        <v>No</v>
      </c>
      <c r="T1804" t="s">
        <v>2820</v>
      </c>
      <c r="U1804" t="s">
        <v>19</v>
      </c>
      <c r="V1804" t="str">
        <f t="shared" si="359"/>
        <v>Intersection</v>
      </c>
      <c r="W1804" t="s">
        <v>2821</v>
      </c>
      <c r="X1804">
        <v>42.372478999999998</v>
      </c>
      <c r="Y1804">
        <v>-71.091201999999996</v>
      </c>
      <c r="Z1804" t="s">
        <v>2822</v>
      </c>
    </row>
    <row r="1805" spans="1:26">
      <c r="A1805">
        <v>25569</v>
      </c>
      <c r="B1805" s="1">
        <v>40586.00277777778</v>
      </c>
      <c r="C1805" s="1">
        <f t="shared" si="348"/>
        <v>40544</v>
      </c>
      <c r="D1805" s="4">
        <f t="shared" si="349"/>
        <v>0.11388888888888889</v>
      </c>
      <c r="E1805" s="3">
        <f t="shared" si="350"/>
        <v>2011</v>
      </c>
      <c r="F1805" s="3">
        <f t="shared" si="351"/>
        <v>2</v>
      </c>
      <c r="G1805" s="3">
        <f t="shared" si="352"/>
        <v>12</v>
      </c>
      <c r="H1805" s="3">
        <f t="shared" si="353"/>
        <v>0</v>
      </c>
      <c r="I1805" s="3">
        <f t="shared" si="354"/>
        <v>4</v>
      </c>
      <c r="J1805" s="3">
        <f t="shared" si="355"/>
        <v>7</v>
      </c>
      <c r="K1805" s="3" t="str">
        <f>IF(AND(D1805&gt;='Season Lookup'!$D$15,D1805&lt;'Season Lookup'!$D$16),"Spring",IF(AND(D1805&gt;='Season Lookup'!$D$16,D1805&lt;'Season Lookup'!$D$17),"Summer",IF(AND(D1805&gt;='Season Lookup'!$D$17,D1805&lt;'Season Lookup'!$D$18),"Fall",IF(OR(D1805&gt;='Season Lookup'!$D$18,D1805&lt;'Season Lookup'!$D$15),"Winter"))))</f>
        <v>Winter</v>
      </c>
      <c r="L1805" s="3" t="str">
        <f>VLOOKUP(F1805,'Season Lookup'!$A$1:$B$13,2,0)</f>
        <v>Winter</v>
      </c>
      <c r="M1805" t="s">
        <v>31</v>
      </c>
      <c r="N1805" t="s">
        <v>13</v>
      </c>
      <c r="O1805" t="s">
        <v>13</v>
      </c>
      <c r="P1805" t="str">
        <f t="shared" si="356"/>
        <v>Yes</v>
      </c>
      <c r="Q1805" t="str">
        <f t="shared" si="357"/>
        <v>No</v>
      </c>
      <c r="R1805" t="str">
        <f t="shared" si="358"/>
        <v>No</v>
      </c>
      <c r="T1805" t="s">
        <v>342</v>
      </c>
      <c r="U1805" t="s">
        <v>74</v>
      </c>
      <c r="V1805" t="str">
        <f t="shared" si="359"/>
        <v>Intersection</v>
      </c>
      <c r="W1805" t="s">
        <v>964</v>
      </c>
      <c r="X1805">
        <v>42.372202000000001</v>
      </c>
      <c r="Y1805">
        <v>-71.098974999999996</v>
      </c>
      <c r="Z1805" t="s">
        <v>463</v>
      </c>
    </row>
    <row r="1806" spans="1:26">
      <c r="A1806">
        <v>25570</v>
      </c>
      <c r="B1806" s="1">
        <v>40586.006944444445</v>
      </c>
      <c r="C1806" s="1">
        <f t="shared" si="348"/>
        <v>40544</v>
      </c>
      <c r="D1806" s="4">
        <f t="shared" si="349"/>
        <v>0.11388888888888889</v>
      </c>
      <c r="E1806" s="3">
        <f t="shared" si="350"/>
        <v>2011</v>
      </c>
      <c r="F1806" s="3">
        <f t="shared" si="351"/>
        <v>2</v>
      </c>
      <c r="G1806" s="3">
        <f t="shared" si="352"/>
        <v>12</v>
      </c>
      <c r="H1806" s="3">
        <f t="shared" si="353"/>
        <v>0</v>
      </c>
      <c r="I1806" s="3">
        <f t="shared" si="354"/>
        <v>10</v>
      </c>
      <c r="J1806" s="3">
        <f t="shared" si="355"/>
        <v>7</v>
      </c>
      <c r="K1806" s="3" t="str">
        <f>IF(AND(D1806&gt;='Season Lookup'!$D$15,D1806&lt;'Season Lookup'!$D$16),"Spring",IF(AND(D1806&gt;='Season Lookup'!$D$16,D1806&lt;'Season Lookup'!$D$17),"Summer",IF(AND(D1806&gt;='Season Lookup'!$D$17,D1806&lt;'Season Lookup'!$D$18),"Fall",IF(OR(D1806&gt;='Season Lookup'!$D$18,D1806&lt;'Season Lookup'!$D$15),"Winter"))))</f>
        <v>Winter</v>
      </c>
      <c r="L1806" s="3" t="str">
        <f>VLOOKUP(F1806,'Season Lookup'!$A$1:$B$13,2,0)</f>
        <v>Winter</v>
      </c>
      <c r="M1806" t="s">
        <v>31</v>
      </c>
      <c r="N1806" t="s">
        <v>13</v>
      </c>
      <c r="O1806" t="s">
        <v>23</v>
      </c>
      <c r="P1806" t="str">
        <f t="shared" si="356"/>
        <v>Yes</v>
      </c>
      <c r="Q1806" t="str">
        <f t="shared" si="357"/>
        <v>No</v>
      </c>
      <c r="R1806" t="str">
        <f t="shared" si="358"/>
        <v>No</v>
      </c>
      <c r="S1806">
        <v>60</v>
      </c>
      <c r="T1806" t="s">
        <v>185</v>
      </c>
      <c r="V1806" t="str">
        <f t="shared" si="359"/>
        <v>Non Intersection</v>
      </c>
      <c r="W1806" t="s">
        <v>2823</v>
      </c>
      <c r="X1806">
        <v>42.382084999999996</v>
      </c>
      <c r="Y1806">
        <v>-71.128636999999998</v>
      </c>
      <c r="Z1806" t="s">
        <v>2824</v>
      </c>
    </row>
    <row r="1807" spans="1:26">
      <c r="A1807">
        <v>25571</v>
      </c>
      <c r="B1807" s="1">
        <v>40586.489583333336</v>
      </c>
      <c r="C1807" s="1">
        <f t="shared" si="348"/>
        <v>40544</v>
      </c>
      <c r="D1807" s="4">
        <f t="shared" si="349"/>
        <v>0.11388888888888889</v>
      </c>
      <c r="E1807" s="3">
        <f t="shared" si="350"/>
        <v>2011</v>
      </c>
      <c r="F1807" s="3">
        <f t="shared" si="351"/>
        <v>2</v>
      </c>
      <c r="G1807" s="3">
        <f t="shared" si="352"/>
        <v>12</v>
      </c>
      <c r="H1807" s="3">
        <f t="shared" si="353"/>
        <v>11</v>
      </c>
      <c r="I1807" s="3">
        <f t="shared" si="354"/>
        <v>45</v>
      </c>
      <c r="J1807" s="3">
        <f t="shared" si="355"/>
        <v>7</v>
      </c>
      <c r="K1807" s="3" t="str">
        <f>IF(AND(D1807&gt;='Season Lookup'!$D$15,D1807&lt;'Season Lookup'!$D$16),"Spring",IF(AND(D1807&gt;='Season Lookup'!$D$16,D1807&lt;'Season Lookup'!$D$17),"Summer",IF(AND(D1807&gt;='Season Lookup'!$D$17,D1807&lt;'Season Lookup'!$D$18),"Fall",IF(OR(D1807&gt;='Season Lookup'!$D$18,D1807&lt;'Season Lookup'!$D$15),"Winter"))))</f>
        <v>Winter</v>
      </c>
      <c r="L1807" s="3" t="str">
        <f>VLOOKUP(F1807,'Season Lookup'!$A$1:$B$13,2,0)</f>
        <v>Winter</v>
      </c>
      <c r="M1807" t="s">
        <v>31</v>
      </c>
      <c r="N1807" t="s">
        <v>13</v>
      </c>
      <c r="O1807" t="s">
        <v>23</v>
      </c>
      <c r="P1807" t="str">
        <f t="shared" si="356"/>
        <v>Yes</v>
      </c>
      <c r="Q1807" t="str">
        <f t="shared" si="357"/>
        <v>No</v>
      </c>
      <c r="R1807" t="str">
        <f t="shared" si="358"/>
        <v>No</v>
      </c>
      <c r="T1807" t="s">
        <v>185</v>
      </c>
      <c r="U1807" t="s">
        <v>449</v>
      </c>
      <c r="V1807" t="str">
        <f t="shared" si="359"/>
        <v>Intersection</v>
      </c>
      <c r="W1807" t="s">
        <v>729</v>
      </c>
      <c r="X1807">
        <v>42.375973999999999</v>
      </c>
      <c r="Y1807">
        <v>-71.120982999999995</v>
      </c>
      <c r="Z1807" t="s">
        <v>730</v>
      </c>
    </row>
    <row r="1808" spans="1:26">
      <c r="A1808">
        <v>25572</v>
      </c>
      <c r="B1808" s="1">
        <v>40586.854155092595</v>
      </c>
      <c r="C1808" s="1">
        <f t="shared" si="348"/>
        <v>40544</v>
      </c>
      <c r="D1808" s="4">
        <f t="shared" si="349"/>
        <v>0.11388888888888889</v>
      </c>
      <c r="E1808" s="3">
        <f t="shared" si="350"/>
        <v>2011</v>
      </c>
      <c r="F1808" s="3">
        <f t="shared" si="351"/>
        <v>2</v>
      </c>
      <c r="G1808" s="3">
        <f t="shared" si="352"/>
        <v>12</v>
      </c>
      <c r="H1808" s="3">
        <f t="shared" si="353"/>
        <v>20</v>
      </c>
      <c r="I1808" s="3">
        <f t="shared" si="354"/>
        <v>29</v>
      </c>
      <c r="J1808" s="3">
        <f t="shared" si="355"/>
        <v>7</v>
      </c>
      <c r="K1808" s="3" t="str">
        <f>IF(AND(D1808&gt;='Season Lookup'!$D$15,D1808&lt;'Season Lookup'!$D$16),"Spring",IF(AND(D1808&gt;='Season Lookup'!$D$16,D1808&lt;'Season Lookup'!$D$17),"Summer",IF(AND(D1808&gt;='Season Lookup'!$D$17,D1808&lt;'Season Lookup'!$D$18),"Fall",IF(OR(D1808&gt;='Season Lookup'!$D$18,D1808&lt;'Season Lookup'!$D$15),"Winter"))))</f>
        <v>Winter</v>
      </c>
      <c r="L1808" s="3" t="str">
        <f>VLOOKUP(F1808,'Season Lookup'!$A$1:$B$13,2,0)</f>
        <v>Winter</v>
      </c>
      <c r="M1808" t="s">
        <v>31</v>
      </c>
      <c r="N1808" t="s">
        <v>13</v>
      </c>
      <c r="O1808" t="s">
        <v>23</v>
      </c>
      <c r="P1808" t="str">
        <f t="shared" si="356"/>
        <v>Yes</v>
      </c>
      <c r="Q1808" t="str">
        <f t="shared" si="357"/>
        <v>No</v>
      </c>
      <c r="R1808" t="str">
        <f t="shared" si="358"/>
        <v>No</v>
      </c>
      <c r="S1808">
        <v>135</v>
      </c>
      <c r="T1808" t="s">
        <v>387</v>
      </c>
      <c r="V1808" t="str">
        <f t="shared" si="359"/>
        <v>Non Intersection</v>
      </c>
      <c r="W1808" t="s">
        <v>2825</v>
      </c>
      <c r="X1808">
        <v>42.373407</v>
      </c>
      <c r="Y1808">
        <v>-71.10163</v>
      </c>
      <c r="Z1808" t="s">
        <v>2826</v>
      </c>
    </row>
    <row r="1809" spans="1:26">
      <c r="A1809">
        <v>25573</v>
      </c>
      <c r="B1809" s="1">
        <v>40586.958333333336</v>
      </c>
      <c r="C1809" s="1">
        <f t="shared" si="348"/>
        <v>40544</v>
      </c>
      <c r="D1809" s="4">
        <f t="shared" si="349"/>
        <v>0.11388888888888889</v>
      </c>
      <c r="E1809" s="3">
        <f t="shared" si="350"/>
        <v>2011</v>
      </c>
      <c r="F1809" s="3">
        <f t="shared" si="351"/>
        <v>2</v>
      </c>
      <c r="G1809" s="3">
        <f t="shared" si="352"/>
        <v>12</v>
      </c>
      <c r="H1809" s="3">
        <f t="shared" si="353"/>
        <v>23</v>
      </c>
      <c r="I1809" s="3">
        <f t="shared" si="354"/>
        <v>0</v>
      </c>
      <c r="J1809" s="3">
        <f t="shared" si="355"/>
        <v>7</v>
      </c>
      <c r="K1809" s="3" t="str">
        <f>IF(AND(D1809&gt;='Season Lookup'!$D$15,D1809&lt;'Season Lookup'!$D$16),"Spring",IF(AND(D1809&gt;='Season Lookup'!$D$16,D1809&lt;'Season Lookup'!$D$17),"Summer",IF(AND(D1809&gt;='Season Lookup'!$D$17,D1809&lt;'Season Lookup'!$D$18),"Fall",IF(OR(D1809&gt;='Season Lookup'!$D$18,D1809&lt;'Season Lookup'!$D$15),"Winter"))))</f>
        <v>Winter</v>
      </c>
      <c r="L1809" s="3" t="str">
        <f>VLOOKUP(F1809,'Season Lookup'!$A$1:$B$13,2,0)</f>
        <v>Winter</v>
      </c>
      <c r="M1809" t="s">
        <v>31</v>
      </c>
      <c r="N1809" t="s">
        <v>13</v>
      </c>
      <c r="O1809" t="s">
        <v>13</v>
      </c>
      <c r="P1809" t="str">
        <f t="shared" si="356"/>
        <v>Yes</v>
      </c>
      <c r="Q1809" t="str">
        <f t="shared" si="357"/>
        <v>No</v>
      </c>
      <c r="R1809" t="str">
        <f t="shared" si="358"/>
        <v>No</v>
      </c>
      <c r="T1809" t="s">
        <v>326</v>
      </c>
      <c r="U1809" t="s">
        <v>203</v>
      </c>
      <c r="V1809" t="str">
        <f t="shared" si="359"/>
        <v>Intersection</v>
      </c>
      <c r="W1809" t="s">
        <v>2827</v>
      </c>
      <c r="X1809">
        <v>42.369791999999997</v>
      </c>
      <c r="Y1809">
        <v>-71.122448000000006</v>
      </c>
      <c r="Z1809" t="s">
        <v>2828</v>
      </c>
    </row>
    <row r="1810" spans="1:26">
      <c r="A1810">
        <v>25592</v>
      </c>
      <c r="B1810" s="1">
        <v>40586.458333333336</v>
      </c>
      <c r="C1810" s="1">
        <f t="shared" si="348"/>
        <v>40544</v>
      </c>
      <c r="D1810" s="4">
        <f t="shared" si="349"/>
        <v>0.11388888888888889</v>
      </c>
      <c r="E1810" s="3">
        <f t="shared" si="350"/>
        <v>2011</v>
      </c>
      <c r="F1810" s="3">
        <f t="shared" si="351"/>
        <v>2</v>
      </c>
      <c r="G1810" s="3">
        <f t="shared" si="352"/>
        <v>12</v>
      </c>
      <c r="H1810" s="3">
        <f t="shared" si="353"/>
        <v>11</v>
      </c>
      <c r="I1810" s="3">
        <f t="shared" si="354"/>
        <v>0</v>
      </c>
      <c r="J1810" s="3">
        <f t="shared" si="355"/>
        <v>7</v>
      </c>
      <c r="K1810" s="3" t="str">
        <f>IF(AND(D1810&gt;='Season Lookup'!$D$15,D1810&lt;'Season Lookup'!$D$16),"Spring",IF(AND(D1810&gt;='Season Lookup'!$D$16,D1810&lt;'Season Lookup'!$D$17),"Summer",IF(AND(D1810&gt;='Season Lookup'!$D$17,D1810&lt;'Season Lookup'!$D$18),"Fall",IF(OR(D1810&gt;='Season Lookup'!$D$18,D1810&lt;'Season Lookup'!$D$15),"Winter"))))</f>
        <v>Winter</v>
      </c>
      <c r="L1810" s="3" t="str">
        <f>VLOOKUP(F1810,'Season Lookup'!$A$1:$B$13,2,0)</f>
        <v>Winter</v>
      </c>
      <c r="M1810" t="s">
        <v>31</v>
      </c>
      <c r="N1810" t="s">
        <v>13</v>
      </c>
      <c r="O1810" t="s">
        <v>23</v>
      </c>
      <c r="P1810" t="str">
        <f t="shared" si="356"/>
        <v>Yes</v>
      </c>
      <c r="Q1810" t="str">
        <f t="shared" si="357"/>
        <v>No</v>
      </c>
      <c r="R1810" t="str">
        <f t="shared" si="358"/>
        <v>No</v>
      </c>
      <c r="T1810" t="s">
        <v>252</v>
      </c>
      <c r="V1810" t="str">
        <f t="shared" si="359"/>
        <v>Intersection</v>
      </c>
      <c r="W1810" t="s">
        <v>2829</v>
      </c>
      <c r="X1810">
        <v>0</v>
      </c>
      <c r="Y1810">
        <v>0</v>
      </c>
      <c r="Z1810" t="s">
        <v>81</v>
      </c>
    </row>
    <row r="1811" spans="1:26">
      <c r="A1811">
        <v>25647</v>
      </c>
      <c r="B1811" s="1">
        <v>40586.635405092595</v>
      </c>
      <c r="C1811" s="1">
        <f t="shared" si="348"/>
        <v>40544</v>
      </c>
      <c r="D1811" s="4">
        <f t="shared" si="349"/>
        <v>0.11388888888888889</v>
      </c>
      <c r="E1811" s="3">
        <f t="shared" si="350"/>
        <v>2011</v>
      </c>
      <c r="F1811" s="3">
        <f t="shared" si="351"/>
        <v>2</v>
      </c>
      <c r="G1811" s="3">
        <f t="shared" si="352"/>
        <v>12</v>
      </c>
      <c r="H1811" s="3">
        <f t="shared" si="353"/>
        <v>15</v>
      </c>
      <c r="I1811" s="3">
        <f t="shared" si="354"/>
        <v>14</v>
      </c>
      <c r="J1811" s="3">
        <f t="shared" si="355"/>
        <v>7</v>
      </c>
      <c r="K1811" s="3" t="str">
        <f>IF(AND(D1811&gt;='Season Lookup'!$D$15,D1811&lt;'Season Lookup'!$D$16),"Spring",IF(AND(D1811&gt;='Season Lookup'!$D$16,D1811&lt;'Season Lookup'!$D$17),"Summer",IF(AND(D1811&gt;='Season Lookup'!$D$17,D1811&lt;'Season Lookup'!$D$18),"Fall",IF(OR(D1811&gt;='Season Lookup'!$D$18,D1811&lt;'Season Lookup'!$D$15),"Winter"))))</f>
        <v>Winter</v>
      </c>
      <c r="L1811" s="3" t="str">
        <f>VLOOKUP(F1811,'Season Lookup'!$A$1:$B$13,2,0)</f>
        <v>Winter</v>
      </c>
      <c r="N1811" t="s">
        <v>13</v>
      </c>
      <c r="O1811" t="s">
        <v>36</v>
      </c>
      <c r="P1811" t="str">
        <f t="shared" si="356"/>
        <v>Yes</v>
      </c>
      <c r="Q1811" t="str">
        <f t="shared" si="357"/>
        <v>No</v>
      </c>
      <c r="R1811" t="str">
        <f t="shared" si="358"/>
        <v>No</v>
      </c>
      <c r="S1811">
        <v>125</v>
      </c>
      <c r="T1811" t="s">
        <v>147</v>
      </c>
      <c r="V1811" t="str">
        <f t="shared" si="359"/>
        <v>Non Intersection</v>
      </c>
      <c r="W1811" t="s">
        <v>592</v>
      </c>
      <c r="X1811">
        <v>42.367218000000001</v>
      </c>
      <c r="Y1811">
        <v>-71.085971999999998</v>
      </c>
      <c r="Z1811" t="s">
        <v>593</v>
      </c>
    </row>
    <row r="1812" spans="1:26">
      <c r="A1812">
        <v>25574</v>
      </c>
      <c r="B1812" s="1">
        <v>40587.208333333336</v>
      </c>
      <c r="C1812" s="1">
        <f t="shared" si="348"/>
        <v>40544</v>
      </c>
      <c r="D1812" s="4">
        <f t="shared" si="349"/>
        <v>0.11666666666666667</v>
      </c>
      <c r="E1812" s="3">
        <f t="shared" si="350"/>
        <v>2011</v>
      </c>
      <c r="F1812" s="3">
        <f t="shared" si="351"/>
        <v>2</v>
      </c>
      <c r="G1812" s="3">
        <f t="shared" si="352"/>
        <v>13</v>
      </c>
      <c r="H1812" s="3">
        <f t="shared" si="353"/>
        <v>5</v>
      </c>
      <c r="I1812" s="3">
        <f t="shared" si="354"/>
        <v>0</v>
      </c>
      <c r="J1812" s="3">
        <f t="shared" si="355"/>
        <v>1</v>
      </c>
      <c r="K1812" s="3" t="str">
        <f>IF(AND(D1812&gt;='Season Lookup'!$D$15,D1812&lt;'Season Lookup'!$D$16),"Spring",IF(AND(D1812&gt;='Season Lookup'!$D$16,D1812&lt;'Season Lookup'!$D$17),"Summer",IF(AND(D1812&gt;='Season Lookup'!$D$17,D1812&lt;'Season Lookup'!$D$18),"Fall",IF(OR(D1812&gt;='Season Lookup'!$D$18,D1812&lt;'Season Lookup'!$D$15),"Winter"))))</f>
        <v>Winter</v>
      </c>
      <c r="L1812" s="3" t="str">
        <f>VLOOKUP(F1812,'Season Lookup'!$A$1:$B$13,2,0)</f>
        <v>Winter</v>
      </c>
      <c r="M1812" t="s">
        <v>48</v>
      </c>
      <c r="N1812" t="s">
        <v>13</v>
      </c>
      <c r="O1812" t="s">
        <v>18</v>
      </c>
      <c r="P1812" t="str">
        <f t="shared" si="356"/>
        <v>Yes</v>
      </c>
      <c r="Q1812" t="str">
        <f t="shared" si="357"/>
        <v>No</v>
      </c>
      <c r="R1812" t="str">
        <f t="shared" si="358"/>
        <v>No</v>
      </c>
      <c r="S1812">
        <v>77</v>
      </c>
      <c r="T1812" t="s">
        <v>14</v>
      </c>
      <c r="U1812" t="s">
        <v>202</v>
      </c>
      <c r="V1812" t="str">
        <f t="shared" si="359"/>
        <v>Non Intersection</v>
      </c>
      <c r="W1812" t="s">
        <v>415</v>
      </c>
      <c r="X1812">
        <v>42.359127999999998</v>
      </c>
      <c r="Y1812">
        <v>-71.093339</v>
      </c>
      <c r="Z1812" t="s">
        <v>416</v>
      </c>
    </row>
    <row r="1813" spans="1:26">
      <c r="A1813">
        <v>25575</v>
      </c>
      <c r="B1813" s="1">
        <v>40587.395833333336</v>
      </c>
      <c r="C1813" s="1">
        <f t="shared" si="348"/>
        <v>40544</v>
      </c>
      <c r="D1813" s="4">
        <f t="shared" si="349"/>
        <v>0.11666666666666667</v>
      </c>
      <c r="E1813" s="3">
        <f t="shared" si="350"/>
        <v>2011</v>
      </c>
      <c r="F1813" s="3">
        <f t="shared" si="351"/>
        <v>2</v>
      </c>
      <c r="G1813" s="3">
        <f t="shared" si="352"/>
        <v>13</v>
      </c>
      <c r="H1813" s="3">
        <f t="shared" si="353"/>
        <v>9</v>
      </c>
      <c r="I1813" s="3">
        <f t="shared" si="354"/>
        <v>30</v>
      </c>
      <c r="J1813" s="3">
        <f t="shared" si="355"/>
        <v>1</v>
      </c>
      <c r="K1813" s="3" t="str">
        <f>IF(AND(D1813&gt;='Season Lookup'!$D$15,D1813&lt;'Season Lookup'!$D$16),"Spring",IF(AND(D1813&gt;='Season Lookup'!$D$16,D1813&lt;'Season Lookup'!$D$17),"Summer",IF(AND(D1813&gt;='Season Lookup'!$D$17,D1813&lt;'Season Lookup'!$D$18),"Fall",IF(OR(D1813&gt;='Season Lookup'!$D$18,D1813&lt;'Season Lookup'!$D$15),"Winter"))))</f>
        <v>Winter</v>
      </c>
      <c r="L1813" s="3" t="str">
        <f>VLOOKUP(F1813,'Season Lookup'!$A$1:$B$13,2,0)</f>
        <v>Winter</v>
      </c>
      <c r="M1813" t="s">
        <v>48</v>
      </c>
      <c r="N1813" t="s">
        <v>13</v>
      </c>
      <c r="O1813" t="s">
        <v>23</v>
      </c>
      <c r="P1813" t="str">
        <f t="shared" si="356"/>
        <v>Yes</v>
      </c>
      <c r="Q1813" t="str">
        <f t="shared" si="357"/>
        <v>No</v>
      </c>
      <c r="R1813" t="str">
        <f t="shared" si="358"/>
        <v>No</v>
      </c>
      <c r="S1813">
        <v>12</v>
      </c>
      <c r="T1813" t="s">
        <v>506</v>
      </c>
      <c r="V1813" t="str">
        <f t="shared" si="359"/>
        <v>Non Intersection</v>
      </c>
      <c r="W1813" t="s">
        <v>2830</v>
      </c>
      <c r="X1813">
        <v>42.367891</v>
      </c>
      <c r="Y1813">
        <v>-71.105334999999997</v>
      </c>
      <c r="Z1813" t="s">
        <v>2831</v>
      </c>
    </row>
    <row r="1814" spans="1:26">
      <c r="A1814">
        <v>25576</v>
      </c>
      <c r="B1814" s="1">
        <v>40587.557627314818</v>
      </c>
      <c r="C1814" s="1">
        <f t="shared" si="348"/>
        <v>40544</v>
      </c>
      <c r="D1814" s="4">
        <f t="shared" si="349"/>
        <v>0.11666666666666667</v>
      </c>
      <c r="E1814" s="3">
        <f t="shared" si="350"/>
        <v>2011</v>
      </c>
      <c r="F1814" s="3">
        <f t="shared" si="351"/>
        <v>2</v>
      </c>
      <c r="G1814" s="3">
        <f t="shared" si="352"/>
        <v>13</v>
      </c>
      <c r="H1814" s="3">
        <f t="shared" si="353"/>
        <v>13</v>
      </c>
      <c r="I1814" s="3">
        <f t="shared" si="354"/>
        <v>22</v>
      </c>
      <c r="J1814" s="3">
        <f t="shared" si="355"/>
        <v>1</v>
      </c>
      <c r="K1814" s="3" t="str">
        <f>IF(AND(D1814&gt;='Season Lookup'!$D$15,D1814&lt;'Season Lookup'!$D$16),"Spring",IF(AND(D1814&gt;='Season Lookup'!$D$16,D1814&lt;'Season Lookup'!$D$17),"Summer",IF(AND(D1814&gt;='Season Lookup'!$D$17,D1814&lt;'Season Lookup'!$D$18),"Fall",IF(OR(D1814&gt;='Season Lookup'!$D$18,D1814&lt;'Season Lookup'!$D$15),"Winter"))))</f>
        <v>Winter</v>
      </c>
      <c r="L1814" s="3" t="str">
        <f>VLOOKUP(F1814,'Season Lookup'!$A$1:$B$13,2,0)</f>
        <v>Winter</v>
      </c>
      <c r="M1814" t="s">
        <v>48</v>
      </c>
      <c r="N1814" t="s">
        <v>13</v>
      </c>
      <c r="O1814" t="s">
        <v>23</v>
      </c>
      <c r="P1814" t="str">
        <f t="shared" si="356"/>
        <v>Yes</v>
      </c>
      <c r="Q1814" t="str">
        <f t="shared" si="357"/>
        <v>No</v>
      </c>
      <c r="R1814" t="str">
        <f t="shared" si="358"/>
        <v>No</v>
      </c>
      <c r="T1814" t="s">
        <v>509</v>
      </c>
      <c r="U1814" t="s">
        <v>249</v>
      </c>
      <c r="V1814" t="str">
        <f t="shared" si="359"/>
        <v>Intersection</v>
      </c>
      <c r="W1814" t="s">
        <v>2832</v>
      </c>
      <c r="X1814">
        <v>42.361348</v>
      </c>
      <c r="Y1814">
        <v>-71.098456999999996</v>
      </c>
      <c r="Z1814" t="s">
        <v>2833</v>
      </c>
    </row>
    <row r="1815" spans="1:26">
      <c r="A1815">
        <v>25577</v>
      </c>
      <c r="B1815" s="1">
        <v>40587.604155092595</v>
      </c>
      <c r="C1815" s="1">
        <f t="shared" si="348"/>
        <v>40544</v>
      </c>
      <c r="D1815" s="4">
        <f t="shared" si="349"/>
        <v>0.11666666666666667</v>
      </c>
      <c r="E1815" s="3">
        <f t="shared" si="350"/>
        <v>2011</v>
      </c>
      <c r="F1815" s="3">
        <f t="shared" si="351"/>
        <v>2</v>
      </c>
      <c r="G1815" s="3">
        <f t="shared" si="352"/>
        <v>13</v>
      </c>
      <c r="H1815" s="3">
        <f t="shared" si="353"/>
        <v>14</v>
      </c>
      <c r="I1815" s="3">
        <f t="shared" si="354"/>
        <v>29</v>
      </c>
      <c r="J1815" s="3">
        <f t="shared" si="355"/>
        <v>1</v>
      </c>
      <c r="K1815" s="3" t="str">
        <f>IF(AND(D1815&gt;='Season Lookup'!$D$15,D1815&lt;'Season Lookup'!$D$16),"Spring",IF(AND(D1815&gt;='Season Lookup'!$D$16,D1815&lt;'Season Lookup'!$D$17),"Summer",IF(AND(D1815&gt;='Season Lookup'!$D$17,D1815&lt;'Season Lookup'!$D$18),"Fall",IF(OR(D1815&gt;='Season Lookup'!$D$18,D1815&lt;'Season Lookup'!$D$15),"Winter"))))</f>
        <v>Winter</v>
      </c>
      <c r="L1815" s="3" t="str">
        <f>VLOOKUP(F1815,'Season Lookup'!$A$1:$B$13,2,0)</f>
        <v>Winter</v>
      </c>
      <c r="M1815" t="s">
        <v>48</v>
      </c>
      <c r="N1815" t="s">
        <v>13</v>
      </c>
      <c r="O1815" t="s">
        <v>13</v>
      </c>
      <c r="P1815" t="str">
        <f t="shared" si="356"/>
        <v>Yes</v>
      </c>
      <c r="Q1815" t="str">
        <f t="shared" si="357"/>
        <v>No</v>
      </c>
      <c r="R1815" t="str">
        <f t="shared" si="358"/>
        <v>No</v>
      </c>
      <c r="S1815">
        <v>1815</v>
      </c>
      <c r="T1815" t="s">
        <v>14</v>
      </c>
      <c r="V1815" t="str">
        <f t="shared" si="359"/>
        <v>Non Intersection</v>
      </c>
      <c r="W1815" t="s">
        <v>2783</v>
      </c>
      <c r="X1815">
        <v>42.387127</v>
      </c>
      <c r="Y1815">
        <v>-71.118973999999994</v>
      </c>
      <c r="Z1815" t="s">
        <v>2784</v>
      </c>
    </row>
    <row r="1816" spans="1:26">
      <c r="A1816">
        <v>25578</v>
      </c>
      <c r="B1816" s="1">
        <v>40588.385405092595</v>
      </c>
      <c r="C1816" s="1">
        <f t="shared" si="348"/>
        <v>40544</v>
      </c>
      <c r="D1816" s="4">
        <f t="shared" si="349"/>
        <v>0.11944444444444445</v>
      </c>
      <c r="E1816" s="3">
        <f t="shared" si="350"/>
        <v>2011</v>
      </c>
      <c r="F1816" s="3">
        <f t="shared" si="351"/>
        <v>2</v>
      </c>
      <c r="G1816" s="3">
        <f t="shared" si="352"/>
        <v>14</v>
      </c>
      <c r="H1816" s="3">
        <f t="shared" si="353"/>
        <v>9</v>
      </c>
      <c r="I1816" s="3">
        <f t="shared" si="354"/>
        <v>14</v>
      </c>
      <c r="J1816" s="3">
        <f t="shared" si="355"/>
        <v>2</v>
      </c>
      <c r="K1816" s="3" t="str">
        <f>IF(AND(D1816&gt;='Season Lookup'!$D$15,D1816&lt;'Season Lookup'!$D$16),"Spring",IF(AND(D1816&gt;='Season Lookup'!$D$16,D1816&lt;'Season Lookup'!$D$17),"Summer",IF(AND(D1816&gt;='Season Lookup'!$D$17,D1816&lt;'Season Lookup'!$D$18),"Fall",IF(OR(D1816&gt;='Season Lookup'!$D$18,D1816&lt;'Season Lookup'!$D$15),"Winter"))))</f>
        <v>Winter</v>
      </c>
      <c r="L1816" s="3" t="str">
        <f>VLOOKUP(F1816,'Season Lookup'!$A$1:$B$13,2,0)</f>
        <v>Winter</v>
      </c>
      <c r="M1816" t="s">
        <v>56</v>
      </c>
      <c r="N1816" t="s">
        <v>13</v>
      </c>
      <c r="O1816" t="s">
        <v>36</v>
      </c>
      <c r="P1816" t="str">
        <f t="shared" si="356"/>
        <v>Yes</v>
      </c>
      <c r="Q1816" t="str">
        <f t="shared" si="357"/>
        <v>No</v>
      </c>
      <c r="R1816" t="str">
        <f t="shared" si="358"/>
        <v>No</v>
      </c>
      <c r="T1816" t="s">
        <v>166</v>
      </c>
      <c r="U1816" t="s">
        <v>1272</v>
      </c>
      <c r="V1816" t="str">
        <f t="shared" si="359"/>
        <v>Intersection</v>
      </c>
      <c r="W1816" t="s">
        <v>2834</v>
      </c>
      <c r="X1816">
        <v>42.385179000000001</v>
      </c>
      <c r="Y1816">
        <v>-71.116148999999993</v>
      </c>
      <c r="Z1816" t="s">
        <v>2835</v>
      </c>
    </row>
    <row r="1817" spans="1:26">
      <c r="A1817">
        <v>25580</v>
      </c>
      <c r="B1817" s="1">
        <v>40588.559027777781</v>
      </c>
      <c r="C1817" s="1">
        <f t="shared" si="348"/>
        <v>40544</v>
      </c>
      <c r="D1817" s="4">
        <f t="shared" si="349"/>
        <v>0.11944444444444445</v>
      </c>
      <c r="E1817" s="3">
        <f t="shared" si="350"/>
        <v>2011</v>
      </c>
      <c r="F1817" s="3">
        <f t="shared" si="351"/>
        <v>2</v>
      </c>
      <c r="G1817" s="3">
        <f t="shared" si="352"/>
        <v>14</v>
      </c>
      <c r="H1817" s="3">
        <f t="shared" si="353"/>
        <v>13</v>
      </c>
      <c r="I1817" s="3">
        <f t="shared" si="354"/>
        <v>25</v>
      </c>
      <c r="J1817" s="3">
        <f t="shared" si="355"/>
        <v>2</v>
      </c>
      <c r="K1817" s="3" t="str">
        <f>IF(AND(D1817&gt;='Season Lookup'!$D$15,D1817&lt;'Season Lookup'!$D$16),"Spring",IF(AND(D1817&gt;='Season Lookup'!$D$16,D1817&lt;'Season Lookup'!$D$17),"Summer",IF(AND(D1817&gt;='Season Lookup'!$D$17,D1817&lt;'Season Lookup'!$D$18),"Fall",IF(OR(D1817&gt;='Season Lookup'!$D$18,D1817&lt;'Season Lookup'!$D$15),"Winter"))))</f>
        <v>Winter</v>
      </c>
      <c r="L1817" s="3" t="str">
        <f>VLOOKUP(F1817,'Season Lookup'!$A$1:$B$13,2,0)</f>
        <v>Winter</v>
      </c>
      <c r="M1817" t="s">
        <v>56</v>
      </c>
      <c r="N1817" t="s">
        <v>13</v>
      </c>
      <c r="O1817" t="s">
        <v>13</v>
      </c>
      <c r="P1817" t="str">
        <f t="shared" si="356"/>
        <v>Yes</v>
      </c>
      <c r="Q1817" t="str">
        <f t="shared" si="357"/>
        <v>No</v>
      </c>
      <c r="R1817" t="str">
        <f t="shared" si="358"/>
        <v>No</v>
      </c>
      <c r="T1817" t="s">
        <v>167</v>
      </c>
      <c r="U1817" t="s">
        <v>14</v>
      </c>
      <c r="V1817" t="str">
        <f t="shared" si="359"/>
        <v>Intersection</v>
      </c>
      <c r="W1817" t="s">
        <v>2836</v>
      </c>
      <c r="X1817">
        <v>42.381717999999999</v>
      </c>
      <c r="Y1817">
        <v>-71.119737999999998</v>
      </c>
      <c r="Z1817" t="s">
        <v>818</v>
      </c>
    </row>
    <row r="1818" spans="1:26">
      <c r="A1818">
        <v>25593</v>
      </c>
      <c r="B1818" s="1">
        <v>40588.770833333336</v>
      </c>
      <c r="C1818" s="1">
        <f t="shared" si="348"/>
        <v>40544</v>
      </c>
      <c r="D1818" s="4">
        <f t="shared" si="349"/>
        <v>0.11944444444444445</v>
      </c>
      <c r="E1818" s="3">
        <f t="shared" si="350"/>
        <v>2011</v>
      </c>
      <c r="F1818" s="3">
        <f t="shared" si="351"/>
        <v>2</v>
      </c>
      <c r="G1818" s="3">
        <f t="shared" si="352"/>
        <v>14</v>
      </c>
      <c r="H1818" s="3">
        <f t="shared" si="353"/>
        <v>18</v>
      </c>
      <c r="I1818" s="3">
        <f t="shared" si="354"/>
        <v>30</v>
      </c>
      <c r="J1818" s="3">
        <f t="shared" si="355"/>
        <v>2</v>
      </c>
      <c r="K1818" s="3" t="str">
        <f>IF(AND(D1818&gt;='Season Lookup'!$D$15,D1818&lt;'Season Lookup'!$D$16),"Spring",IF(AND(D1818&gt;='Season Lookup'!$D$16,D1818&lt;'Season Lookup'!$D$17),"Summer",IF(AND(D1818&gt;='Season Lookup'!$D$17,D1818&lt;'Season Lookup'!$D$18),"Fall",IF(OR(D1818&gt;='Season Lookup'!$D$18,D1818&lt;'Season Lookup'!$D$15),"Winter"))))</f>
        <v>Winter</v>
      </c>
      <c r="L1818" s="3" t="str">
        <f>VLOOKUP(F1818,'Season Lookup'!$A$1:$B$13,2,0)</f>
        <v>Winter</v>
      </c>
      <c r="M1818" t="s">
        <v>56</v>
      </c>
      <c r="N1818" t="s">
        <v>132</v>
      </c>
      <c r="O1818" t="s">
        <v>13</v>
      </c>
      <c r="P1818" t="str">
        <f t="shared" si="356"/>
        <v>Yes</v>
      </c>
      <c r="Q1818" t="str">
        <f t="shared" si="357"/>
        <v>Yes</v>
      </c>
      <c r="R1818" t="str">
        <f t="shared" si="358"/>
        <v>No</v>
      </c>
      <c r="T1818" t="s">
        <v>14</v>
      </c>
      <c r="U1818" t="s">
        <v>189</v>
      </c>
      <c r="V1818" t="str">
        <f t="shared" si="359"/>
        <v>Intersection</v>
      </c>
      <c r="W1818" t="s">
        <v>595</v>
      </c>
      <c r="X1818">
        <v>42.361389000000003</v>
      </c>
      <c r="Y1818">
        <v>-71.096952999999999</v>
      </c>
      <c r="Z1818" t="s">
        <v>596</v>
      </c>
    </row>
    <row r="1819" spans="1:26">
      <c r="A1819">
        <v>25584</v>
      </c>
      <c r="B1819" s="1">
        <v>40589.340277777781</v>
      </c>
      <c r="C1819" s="1">
        <f t="shared" si="348"/>
        <v>40544</v>
      </c>
      <c r="D1819" s="4">
        <f t="shared" si="349"/>
        <v>0.12222222222222222</v>
      </c>
      <c r="E1819" s="3">
        <f t="shared" si="350"/>
        <v>2011</v>
      </c>
      <c r="F1819" s="3">
        <f t="shared" si="351"/>
        <v>2</v>
      </c>
      <c r="G1819" s="3">
        <f t="shared" si="352"/>
        <v>15</v>
      </c>
      <c r="H1819" s="3">
        <f t="shared" si="353"/>
        <v>8</v>
      </c>
      <c r="I1819" s="3">
        <f t="shared" si="354"/>
        <v>10</v>
      </c>
      <c r="J1819" s="3">
        <f t="shared" si="355"/>
        <v>3</v>
      </c>
      <c r="K1819" s="3" t="str">
        <f>IF(AND(D1819&gt;='Season Lookup'!$D$15,D1819&lt;'Season Lookup'!$D$16),"Spring",IF(AND(D1819&gt;='Season Lookup'!$D$16,D1819&lt;'Season Lookup'!$D$17),"Summer",IF(AND(D1819&gt;='Season Lookup'!$D$17,D1819&lt;'Season Lookup'!$D$18),"Fall",IF(OR(D1819&gt;='Season Lookup'!$D$18,D1819&lt;'Season Lookup'!$D$15),"Winter"))))</f>
        <v>Winter</v>
      </c>
      <c r="L1819" s="3" t="str">
        <f>VLOOKUP(F1819,'Season Lookup'!$A$1:$B$13,2,0)</f>
        <v>Winter</v>
      </c>
      <c r="M1819" t="s">
        <v>73</v>
      </c>
      <c r="N1819" t="s">
        <v>13</v>
      </c>
      <c r="O1819" t="s">
        <v>23</v>
      </c>
      <c r="P1819" t="str">
        <f t="shared" si="356"/>
        <v>Yes</v>
      </c>
      <c r="Q1819" t="str">
        <f t="shared" si="357"/>
        <v>No</v>
      </c>
      <c r="R1819" t="str">
        <f t="shared" si="358"/>
        <v>No</v>
      </c>
      <c r="S1819">
        <v>2</v>
      </c>
      <c r="T1819" t="s">
        <v>2437</v>
      </c>
      <c r="V1819" t="str">
        <f t="shared" si="359"/>
        <v>Non Intersection</v>
      </c>
      <c r="W1819" t="s">
        <v>2837</v>
      </c>
      <c r="X1819">
        <v>42.372224000000003</v>
      </c>
      <c r="Y1819">
        <v>-71.133932000000001</v>
      </c>
      <c r="Z1819" t="s">
        <v>2838</v>
      </c>
    </row>
    <row r="1820" spans="1:26">
      <c r="A1820">
        <v>25585</v>
      </c>
      <c r="B1820" s="1">
        <v>40589.770833333336</v>
      </c>
      <c r="C1820" s="1">
        <f t="shared" si="348"/>
        <v>40544</v>
      </c>
      <c r="D1820" s="4">
        <f t="shared" si="349"/>
        <v>0.12222222222222222</v>
      </c>
      <c r="E1820" s="3">
        <f t="shared" si="350"/>
        <v>2011</v>
      </c>
      <c r="F1820" s="3">
        <f t="shared" si="351"/>
        <v>2</v>
      </c>
      <c r="G1820" s="3">
        <f t="shared" si="352"/>
        <v>15</v>
      </c>
      <c r="H1820" s="3">
        <f t="shared" si="353"/>
        <v>18</v>
      </c>
      <c r="I1820" s="3">
        <f t="shared" si="354"/>
        <v>30</v>
      </c>
      <c r="J1820" s="3">
        <f t="shared" si="355"/>
        <v>3</v>
      </c>
      <c r="K1820" s="3" t="str">
        <f>IF(AND(D1820&gt;='Season Lookup'!$D$15,D1820&lt;'Season Lookup'!$D$16),"Spring",IF(AND(D1820&gt;='Season Lookup'!$D$16,D1820&lt;'Season Lookup'!$D$17),"Summer",IF(AND(D1820&gt;='Season Lookup'!$D$17,D1820&lt;'Season Lookup'!$D$18),"Fall",IF(OR(D1820&gt;='Season Lookup'!$D$18,D1820&lt;'Season Lookup'!$D$15),"Winter"))))</f>
        <v>Winter</v>
      </c>
      <c r="L1820" s="3" t="str">
        <f>VLOOKUP(F1820,'Season Lookup'!$A$1:$B$13,2,0)</f>
        <v>Winter</v>
      </c>
      <c r="M1820" t="s">
        <v>73</v>
      </c>
      <c r="N1820" t="s">
        <v>13</v>
      </c>
      <c r="O1820" t="s">
        <v>152</v>
      </c>
      <c r="P1820" t="str">
        <f t="shared" si="356"/>
        <v>Yes</v>
      </c>
      <c r="Q1820" t="str">
        <f t="shared" si="357"/>
        <v>No</v>
      </c>
      <c r="R1820" t="str">
        <f t="shared" si="358"/>
        <v>Yes</v>
      </c>
      <c r="T1820" t="s">
        <v>316</v>
      </c>
      <c r="U1820" t="s">
        <v>104</v>
      </c>
      <c r="V1820" t="str">
        <f t="shared" si="359"/>
        <v>Intersection</v>
      </c>
      <c r="W1820" t="s">
        <v>2839</v>
      </c>
      <c r="X1820">
        <v>42.367334999999997</v>
      </c>
      <c r="Y1820">
        <v>-71.104827</v>
      </c>
      <c r="Z1820" t="s">
        <v>1840</v>
      </c>
    </row>
    <row r="1821" spans="1:26">
      <c r="A1821">
        <v>25588</v>
      </c>
      <c r="B1821" s="1">
        <v>40589.958333333336</v>
      </c>
      <c r="C1821" s="1">
        <f t="shared" si="348"/>
        <v>40544</v>
      </c>
      <c r="D1821" s="4">
        <f t="shared" si="349"/>
        <v>0.12222222222222222</v>
      </c>
      <c r="E1821" s="3">
        <f t="shared" si="350"/>
        <v>2011</v>
      </c>
      <c r="F1821" s="3">
        <f t="shared" si="351"/>
        <v>2</v>
      </c>
      <c r="G1821" s="3">
        <f t="shared" si="352"/>
        <v>15</v>
      </c>
      <c r="H1821" s="3">
        <f t="shared" si="353"/>
        <v>23</v>
      </c>
      <c r="I1821" s="3">
        <f t="shared" si="354"/>
        <v>0</v>
      </c>
      <c r="J1821" s="3">
        <f t="shared" si="355"/>
        <v>3</v>
      </c>
      <c r="K1821" s="3" t="str">
        <f>IF(AND(D1821&gt;='Season Lookup'!$D$15,D1821&lt;'Season Lookup'!$D$16),"Spring",IF(AND(D1821&gt;='Season Lookup'!$D$16,D1821&lt;'Season Lookup'!$D$17),"Summer",IF(AND(D1821&gt;='Season Lookup'!$D$17,D1821&lt;'Season Lookup'!$D$18),"Fall",IF(OR(D1821&gt;='Season Lookup'!$D$18,D1821&lt;'Season Lookup'!$D$15),"Winter"))))</f>
        <v>Winter</v>
      </c>
      <c r="L1821" s="3" t="str">
        <f>VLOOKUP(F1821,'Season Lookup'!$A$1:$B$13,2,0)</f>
        <v>Winter</v>
      </c>
      <c r="M1821" t="s">
        <v>73</v>
      </c>
      <c r="N1821" t="s">
        <v>13</v>
      </c>
      <c r="O1821" t="s">
        <v>23</v>
      </c>
      <c r="P1821" t="str">
        <f t="shared" si="356"/>
        <v>Yes</v>
      </c>
      <c r="Q1821" t="str">
        <f t="shared" si="357"/>
        <v>No</v>
      </c>
      <c r="R1821" t="str">
        <f t="shared" si="358"/>
        <v>No</v>
      </c>
      <c r="T1821" t="s">
        <v>185</v>
      </c>
      <c r="U1821" t="s">
        <v>296</v>
      </c>
      <c r="V1821" t="str">
        <f t="shared" si="359"/>
        <v>Intersection</v>
      </c>
      <c r="W1821" t="s">
        <v>594</v>
      </c>
      <c r="X1821">
        <v>42.376564000000002</v>
      </c>
      <c r="Y1821">
        <v>-71.122185000000002</v>
      </c>
      <c r="Z1821" t="s">
        <v>298</v>
      </c>
    </row>
    <row r="1822" spans="1:26">
      <c r="A1822">
        <v>25594</v>
      </c>
      <c r="B1822" s="1">
        <v>40589.770833333336</v>
      </c>
      <c r="C1822" s="1">
        <f t="shared" si="348"/>
        <v>40544</v>
      </c>
      <c r="D1822" s="4">
        <f t="shared" si="349"/>
        <v>0.12222222222222222</v>
      </c>
      <c r="E1822" s="3">
        <f t="shared" si="350"/>
        <v>2011</v>
      </c>
      <c r="F1822" s="3">
        <f t="shared" si="351"/>
        <v>2</v>
      </c>
      <c r="G1822" s="3">
        <f t="shared" si="352"/>
        <v>15</v>
      </c>
      <c r="H1822" s="3">
        <f t="shared" si="353"/>
        <v>18</v>
      </c>
      <c r="I1822" s="3">
        <f t="shared" si="354"/>
        <v>30</v>
      </c>
      <c r="J1822" s="3">
        <f t="shared" si="355"/>
        <v>3</v>
      </c>
      <c r="K1822" s="3" t="str">
        <f>IF(AND(D1822&gt;='Season Lookup'!$D$15,D1822&lt;'Season Lookup'!$D$16),"Spring",IF(AND(D1822&gt;='Season Lookup'!$D$16,D1822&lt;'Season Lookup'!$D$17),"Summer",IF(AND(D1822&gt;='Season Lookup'!$D$17,D1822&lt;'Season Lookup'!$D$18),"Fall",IF(OR(D1822&gt;='Season Lookup'!$D$18,D1822&lt;'Season Lookup'!$D$15),"Winter"))))</f>
        <v>Winter</v>
      </c>
      <c r="L1822" s="3" t="str">
        <f>VLOOKUP(F1822,'Season Lookup'!$A$1:$B$13,2,0)</f>
        <v>Winter</v>
      </c>
      <c r="M1822" t="s">
        <v>73</v>
      </c>
      <c r="N1822" t="s">
        <v>13</v>
      </c>
      <c r="O1822" t="s">
        <v>13</v>
      </c>
      <c r="P1822" t="str">
        <f t="shared" si="356"/>
        <v>Yes</v>
      </c>
      <c r="Q1822" t="str">
        <f t="shared" si="357"/>
        <v>No</v>
      </c>
      <c r="R1822" t="str">
        <f t="shared" si="358"/>
        <v>No</v>
      </c>
      <c r="S1822">
        <v>25</v>
      </c>
      <c r="T1822" t="s">
        <v>1226</v>
      </c>
      <c r="V1822" t="str">
        <f t="shared" si="359"/>
        <v>Non Intersection</v>
      </c>
      <c r="W1822" t="s">
        <v>2840</v>
      </c>
      <c r="X1822">
        <v>42.371200000000002</v>
      </c>
      <c r="Y1822">
        <v>-71.109508000000005</v>
      </c>
      <c r="Z1822" t="s">
        <v>2841</v>
      </c>
    </row>
    <row r="1823" spans="1:26">
      <c r="A1823">
        <v>25587</v>
      </c>
      <c r="B1823" s="1">
        <v>40590.902777777781</v>
      </c>
      <c r="C1823" s="1">
        <f t="shared" si="348"/>
        <v>40544</v>
      </c>
      <c r="D1823" s="4">
        <f t="shared" si="349"/>
        <v>0.125</v>
      </c>
      <c r="E1823" s="3">
        <f t="shared" si="350"/>
        <v>2011</v>
      </c>
      <c r="F1823" s="3">
        <f t="shared" si="351"/>
        <v>2</v>
      </c>
      <c r="G1823" s="3">
        <f t="shared" si="352"/>
        <v>16</v>
      </c>
      <c r="H1823" s="3">
        <f t="shared" si="353"/>
        <v>21</v>
      </c>
      <c r="I1823" s="3">
        <f t="shared" si="354"/>
        <v>40</v>
      </c>
      <c r="J1823" s="3">
        <f t="shared" si="355"/>
        <v>4</v>
      </c>
      <c r="K1823" s="3" t="str">
        <f>IF(AND(D1823&gt;='Season Lookup'!$D$15,D1823&lt;'Season Lookup'!$D$16),"Spring",IF(AND(D1823&gt;='Season Lookup'!$D$16,D1823&lt;'Season Lookup'!$D$17),"Summer",IF(AND(D1823&gt;='Season Lookup'!$D$17,D1823&lt;'Season Lookup'!$D$18),"Fall",IF(OR(D1823&gt;='Season Lookup'!$D$18,D1823&lt;'Season Lookup'!$D$15),"Winter"))))</f>
        <v>Winter</v>
      </c>
      <c r="L1823" s="3" t="str">
        <f>VLOOKUP(F1823,'Season Lookup'!$A$1:$B$13,2,0)</f>
        <v>Winter</v>
      </c>
      <c r="M1823" t="s">
        <v>82</v>
      </c>
      <c r="N1823" t="s">
        <v>13</v>
      </c>
      <c r="O1823" t="s">
        <v>13</v>
      </c>
      <c r="P1823" t="str">
        <f t="shared" si="356"/>
        <v>Yes</v>
      </c>
      <c r="Q1823" t="str">
        <f t="shared" si="357"/>
        <v>No</v>
      </c>
      <c r="R1823" t="str">
        <f t="shared" si="358"/>
        <v>No</v>
      </c>
      <c r="S1823">
        <v>27</v>
      </c>
      <c r="T1823" t="s">
        <v>1016</v>
      </c>
      <c r="V1823" t="str">
        <f t="shared" si="359"/>
        <v>Non Intersection</v>
      </c>
      <c r="W1823" t="s">
        <v>2842</v>
      </c>
      <c r="X1823">
        <v>42.372912999999997</v>
      </c>
      <c r="Y1823">
        <v>-71.104583000000005</v>
      </c>
      <c r="Z1823" t="s">
        <v>2843</v>
      </c>
    </row>
    <row r="1824" spans="1:26">
      <c r="A1824">
        <v>25589</v>
      </c>
      <c r="B1824" s="1">
        <v>40590.53125</v>
      </c>
      <c r="C1824" s="1">
        <f t="shared" si="348"/>
        <v>40544</v>
      </c>
      <c r="D1824" s="4">
        <f t="shared" si="349"/>
        <v>0.125</v>
      </c>
      <c r="E1824" s="3">
        <f t="shared" si="350"/>
        <v>2011</v>
      </c>
      <c r="F1824" s="3">
        <f t="shared" si="351"/>
        <v>2</v>
      </c>
      <c r="G1824" s="3">
        <f t="shared" si="352"/>
        <v>16</v>
      </c>
      <c r="H1824" s="3">
        <f t="shared" si="353"/>
        <v>12</v>
      </c>
      <c r="I1824" s="3">
        <f t="shared" si="354"/>
        <v>45</v>
      </c>
      <c r="J1824" s="3">
        <f t="shared" si="355"/>
        <v>4</v>
      </c>
      <c r="K1824" s="3" t="str">
        <f>IF(AND(D1824&gt;='Season Lookup'!$D$15,D1824&lt;'Season Lookup'!$D$16),"Spring",IF(AND(D1824&gt;='Season Lookup'!$D$16,D1824&lt;'Season Lookup'!$D$17),"Summer",IF(AND(D1824&gt;='Season Lookup'!$D$17,D1824&lt;'Season Lookup'!$D$18),"Fall",IF(OR(D1824&gt;='Season Lookup'!$D$18,D1824&lt;'Season Lookup'!$D$15),"Winter"))))</f>
        <v>Winter</v>
      </c>
      <c r="L1824" s="3" t="str">
        <f>VLOOKUP(F1824,'Season Lookup'!$A$1:$B$13,2,0)</f>
        <v>Winter</v>
      </c>
      <c r="M1824" t="s">
        <v>82</v>
      </c>
      <c r="N1824" t="s">
        <v>13</v>
      </c>
      <c r="O1824" t="s">
        <v>13</v>
      </c>
      <c r="P1824" t="str">
        <f t="shared" si="356"/>
        <v>Yes</v>
      </c>
      <c r="Q1824" t="str">
        <f t="shared" si="357"/>
        <v>No</v>
      </c>
      <c r="R1824" t="str">
        <f t="shared" si="358"/>
        <v>No</v>
      </c>
      <c r="S1824">
        <v>110</v>
      </c>
      <c r="T1824" t="s">
        <v>19</v>
      </c>
      <c r="V1824" t="str">
        <f t="shared" si="359"/>
        <v>Non Intersection</v>
      </c>
      <c r="W1824" t="s">
        <v>2844</v>
      </c>
      <c r="X1824">
        <v>42.370584999999998</v>
      </c>
      <c r="Y1824">
        <v>-71.077292999999997</v>
      </c>
      <c r="Z1824" t="s">
        <v>2845</v>
      </c>
    </row>
    <row r="1825" spans="1:26">
      <c r="A1825">
        <v>25590</v>
      </c>
      <c r="B1825" s="1">
        <v>40590.583333333336</v>
      </c>
      <c r="C1825" s="1">
        <f t="shared" si="348"/>
        <v>40544</v>
      </c>
      <c r="D1825" s="4">
        <f t="shared" si="349"/>
        <v>0.125</v>
      </c>
      <c r="E1825" s="3">
        <f t="shared" si="350"/>
        <v>2011</v>
      </c>
      <c r="F1825" s="3">
        <f t="shared" si="351"/>
        <v>2</v>
      </c>
      <c r="G1825" s="3">
        <f t="shared" si="352"/>
        <v>16</v>
      </c>
      <c r="H1825" s="3">
        <f t="shared" si="353"/>
        <v>14</v>
      </c>
      <c r="I1825" s="3">
        <f t="shared" si="354"/>
        <v>0</v>
      </c>
      <c r="J1825" s="3">
        <f t="shared" si="355"/>
        <v>4</v>
      </c>
      <c r="K1825" s="3" t="str">
        <f>IF(AND(D1825&gt;='Season Lookup'!$D$15,D1825&lt;'Season Lookup'!$D$16),"Spring",IF(AND(D1825&gt;='Season Lookup'!$D$16,D1825&lt;'Season Lookup'!$D$17),"Summer",IF(AND(D1825&gt;='Season Lookup'!$D$17,D1825&lt;'Season Lookup'!$D$18),"Fall",IF(OR(D1825&gt;='Season Lookup'!$D$18,D1825&lt;'Season Lookup'!$D$15),"Winter"))))</f>
        <v>Winter</v>
      </c>
      <c r="L1825" s="3" t="str">
        <f>VLOOKUP(F1825,'Season Lookup'!$A$1:$B$13,2,0)</f>
        <v>Winter</v>
      </c>
      <c r="M1825" t="s">
        <v>82</v>
      </c>
      <c r="N1825" t="s">
        <v>13</v>
      </c>
      <c r="O1825" t="s">
        <v>23</v>
      </c>
      <c r="P1825" t="str">
        <f t="shared" si="356"/>
        <v>Yes</v>
      </c>
      <c r="Q1825" t="str">
        <f t="shared" si="357"/>
        <v>No</v>
      </c>
      <c r="R1825" t="str">
        <f t="shared" si="358"/>
        <v>No</v>
      </c>
      <c r="S1825">
        <v>130</v>
      </c>
      <c r="T1825" t="s">
        <v>2475</v>
      </c>
      <c r="V1825" t="str">
        <f t="shared" si="359"/>
        <v>Non Intersection</v>
      </c>
      <c r="W1825" t="s">
        <v>2846</v>
      </c>
      <c r="X1825">
        <v>42.356411999999999</v>
      </c>
      <c r="Y1825">
        <v>-71.105314000000007</v>
      </c>
      <c r="Z1825" t="s">
        <v>2847</v>
      </c>
    </row>
    <row r="1826" spans="1:26">
      <c r="A1826">
        <v>25596</v>
      </c>
      <c r="B1826" s="1">
        <v>40591.465960648151</v>
      </c>
      <c r="C1826" s="1">
        <f t="shared" si="348"/>
        <v>40544</v>
      </c>
      <c r="D1826" s="4">
        <f t="shared" si="349"/>
        <v>0.12777777777777777</v>
      </c>
      <c r="E1826" s="3">
        <f t="shared" si="350"/>
        <v>2011</v>
      </c>
      <c r="F1826" s="3">
        <f t="shared" si="351"/>
        <v>2</v>
      </c>
      <c r="G1826" s="3">
        <f t="shared" si="352"/>
        <v>17</v>
      </c>
      <c r="H1826" s="3">
        <f t="shared" si="353"/>
        <v>11</v>
      </c>
      <c r="I1826" s="3">
        <f t="shared" si="354"/>
        <v>10</v>
      </c>
      <c r="J1826" s="3">
        <f t="shared" si="355"/>
        <v>5</v>
      </c>
      <c r="K1826" s="3" t="str">
        <f>IF(AND(D1826&gt;='Season Lookup'!$D$15,D1826&lt;'Season Lookup'!$D$16),"Spring",IF(AND(D1826&gt;='Season Lookup'!$D$16,D1826&lt;'Season Lookup'!$D$17),"Summer",IF(AND(D1826&gt;='Season Lookup'!$D$17,D1826&lt;'Season Lookup'!$D$18),"Fall",IF(OR(D1826&gt;='Season Lookup'!$D$18,D1826&lt;'Season Lookup'!$D$15),"Winter"))))</f>
        <v>Winter</v>
      </c>
      <c r="L1826" s="3" t="str">
        <f>VLOOKUP(F1826,'Season Lookup'!$A$1:$B$13,2,0)</f>
        <v>Winter</v>
      </c>
      <c r="M1826" t="s">
        <v>78</v>
      </c>
      <c r="N1826" t="s">
        <v>13</v>
      </c>
      <c r="O1826" t="s">
        <v>23</v>
      </c>
      <c r="P1826" t="str">
        <f t="shared" si="356"/>
        <v>Yes</v>
      </c>
      <c r="Q1826" t="str">
        <f t="shared" si="357"/>
        <v>No</v>
      </c>
      <c r="R1826" t="str">
        <f t="shared" si="358"/>
        <v>No</v>
      </c>
      <c r="T1826" t="s">
        <v>601</v>
      </c>
      <c r="U1826" t="s">
        <v>2848</v>
      </c>
      <c r="V1826" t="str">
        <f t="shared" si="359"/>
        <v>Intersection</v>
      </c>
      <c r="W1826" t="s">
        <v>2849</v>
      </c>
      <c r="X1826">
        <v>42.394739999999999</v>
      </c>
      <c r="Y1826">
        <v>-71.130831000000001</v>
      </c>
      <c r="Z1826" t="s">
        <v>2850</v>
      </c>
    </row>
    <row r="1827" spans="1:26">
      <c r="A1827">
        <v>25597</v>
      </c>
      <c r="B1827" s="1">
        <v>40591.492349537039</v>
      </c>
      <c r="C1827" s="1">
        <f t="shared" si="348"/>
        <v>40544</v>
      </c>
      <c r="D1827" s="4">
        <f t="shared" si="349"/>
        <v>0.12777777777777777</v>
      </c>
      <c r="E1827" s="3">
        <f t="shared" si="350"/>
        <v>2011</v>
      </c>
      <c r="F1827" s="3">
        <f t="shared" si="351"/>
        <v>2</v>
      </c>
      <c r="G1827" s="3">
        <f t="shared" si="352"/>
        <v>17</v>
      </c>
      <c r="H1827" s="3">
        <f t="shared" si="353"/>
        <v>11</v>
      </c>
      <c r="I1827" s="3">
        <f t="shared" si="354"/>
        <v>48</v>
      </c>
      <c r="J1827" s="3">
        <f t="shared" si="355"/>
        <v>5</v>
      </c>
      <c r="K1827" s="3" t="str">
        <f>IF(AND(D1827&gt;='Season Lookup'!$D$15,D1827&lt;'Season Lookup'!$D$16),"Spring",IF(AND(D1827&gt;='Season Lookup'!$D$16,D1827&lt;'Season Lookup'!$D$17),"Summer",IF(AND(D1827&gt;='Season Lookup'!$D$17,D1827&lt;'Season Lookup'!$D$18),"Fall",IF(OR(D1827&gt;='Season Lookup'!$D$18,D1827&lt;'Season Lookup'!$D$15),"Winter"))))</f>
        <v>Winter</v>
      </c>
      <c r="L1827" s="3" t="str">
        <f>VLOOKUP(F1827,'Season Lookup'!$A$1:$B$13,2,0)</f>
        <v>Winter</v>
      </c>
      <c r="M1827" t="s">
        <v>78</v>
      </c>
      <c r="N1827" t="s">
        <v>13</v>
      </c>
      <c r="O1827" t="s">
        <v>23</v>
      </c>
      <c r="P1827" t="str">
        <f t="shared" si="356"/>
        <v>Yes</v>
      </c>
      <c r="Q1827" t="str">
        <f t="shared" si="357"/>
        <v>No</v>
      </c>
      <c r="R1827" t="str">
        <f t="shared" si="358"/>
        <v>No</v>
      </c>
      <c r="S1827">
        <v>179</v>
      </c>
      <c r="T1827" t="s">
        <v>27</v>
      </c>
      <c r="V1827" t="str">
        <f t="shared" si="359"/>
        <v>Non Intersection</v>
      </c>
      <c r="W1827" t="s">
        <v>2851</v>
      </c>
      <c r="X1827">
        <v>42.364953</v>
      </c>
      <c r="Y1827">
        <v>-71.109746999999999</v>
      </c>
      <c r="Z1827" t="s">
        <v>2852</v>
      </c>
    </row>
    <row r="1828" spans="1:26">
      <c r="A1828">
        <v>25598</v>
      </c>
      <c r="B1828" s="1">
        <v>40591.772210648145</v>
      </c>
      <c r="C1828" s="1">
        <f t="shared" si="348"/>
        <v>40544</v>
      </c>
      <c r="D1828" s="4">
        <f t="shared" si="349"/>
        <v>0.12777777777777777</v>
      </c>
      <c r="E1828" s="3">
        <f t="shared" si="350"/>
        <v>2011</v>
      </c>
      <c r="F1828" s="3">
        <f t="shared" si="351"/>
        <v>2</v>
      </c>
      <c r="G1828" s="3">
        <f t="shared" si="352"/>
        <v>17</v>
      </c>
      <c r="H1828" s="3">
        <f t="shared" si="353"/>
        <v>18</v>
      </c>
      <c r="I1828" s="3">
        <f t="shared" si="354"/>
        <v>31</v>
      </c>
      <c r="J1828" s="3">
        <f t="shared" si="355"/>
        <v>5</v>
      </c>
      <c r="K1828" s="3" t="str">
        <f>IF(AND(D1828&gt;='Season Lookup'!$D$15,D1828&lt;'Season Lookup'!$D$16),"Spring",IF(AND(D1828&gt;='Season Lookup'!$D$16,D1828&lt;'Season Lookup'!$D$17),"Summer",IF(AND(D1828&gt;='Season Lookup'!$D$17,D1828&lt;'Season Lookup'!$D$18),"Fall",IF(OR(D1828&gt;='Season Lookup'!$D$18,D1828&lt;'Season Lookup'!$D$15),"Winter"))))</f>
        <v>Winter</v>
      </c>
      <c r="L1828" s="3" t="str">
        <f>VLOOKUP(F1828,'Season Lookup'!$A$1:$B$13,2,0)</f>
        <v>Winter</v>
      </c>
      <c r="M1828" t="s">
        <v>78</v>
      </c>
      <c r="N1828" t="s">
        <v>13</v>
      </c>
      <c r="O1828" t="s">
        <v>36</v>
      </c>
      <c r="P1828" t="str">
        <f t="shared" si="356"/>
        <v>Yes</v>
      </c>
      <c r="Q1828" t="str">
        <f t="shared" si="357"/>
        <v>No</v>
      </c>
      <c r="R1828" t="str">
        <f t="shared" si="358"/>
        <v>No</v>
      </c>
      <c r="T1828" t="s">
        <v>14</v>
      </c>
      <c r="U1828" t="s">
        <v>185</v>
      </c>
      <c r="V1828" t="str">
        <f t="shared" si="359"/>
        <v>Intersection</v>
      </c>
      <c r="W1828" t="s">
        <v>1247</v>
      </c>
      <c r="X1828">
        <v>42.375131000000003</v>
      </c>
      <c r="Y1828">
        <v>-71.119151000000002</v>
      </c>
      <c r="Z1828" t="s">
        <v>1248</v>
      </c>
    </row>
    <row r="1829" spans="1:26">
      <c r="A1829">
        <v>25599</v>
      </c>
      <c r="B1829" s="1">
        <v>40591.775000000001</v>
      </c>
      <c r="C1829" s="1">
        <f t="shared" si="348"/>
        <v>40544</v>
      </c>
      <c r="D1829" s="4">
        <f t="shared" si="349"/>
        <v>0.12777777777777777</v>
      </c>
      <c r="E1829" s="3">
        <f t="shared" si="350"/>
        <v>2011</v>
      </c>
      <c r="F1829" s="3">
        <f t="shared" si="351"/>
        <v>2</v>
      </c>
      <c r="G1829" s="3">
        <f t="shared" si="352"/>
        <v>17</v>
      </c>
      <c r="H1829" s="3">
        <f t="shared" si="353"/>
        <v>18</v>
      </c>
      <c r="I1829" s="3">
        <f t="shared" si="354"/>
        <v>36</v>
      </c>
      <c r="J1829" s="3">
        <f t="shared" si="355"/>
        <v>5</v>
      </c>
      <c r="K1829" s="3" t="str">
        <f>IF(AND(D1829&gt;='Season Lookup'!$D$15,D1829&lt;'Season Lookup'!$D$16),"Spring",IF(AND(D1829&gt;='Season Lookup'!$D$16,D1829&lt;'Season Lookup'!$D$17),"Summer",IF(AND(D1829&gt;='Season Lookup'!$D$17,D1829&lt;'Season Lookup'!$D$18),"Fall",IF(OR(D1829&gt;='Season Lookup'!$D$18,D1829&lt;'Season Lookup'!$D$15),"Winter"))))</f>
        <v>Winter</v>
      </c>
      <c r="L1829" s="3" t="str">
        <f>VLOOKUP(F1829,'Season Lookup'!$A$1:$B$13,2,0)</f>
        <v>Winter</v>
      </c>
      <c r="M1829" t="s">
        <v>78</v>
      </c>
      <c r="N1829" t="s">
        <v>13</v>
      </c>
      <c r="O1829" t="s">
        <v>13</v>
      </c>
      <c r="P1829" t="str">
        <f t="shared" si="356"/>
        <v>Yes</v>
      </c>
      <c r="Q1829" t="str">
        <f t="shared" si="357"/>
        <v>No</v>
      </c>
      <c r="R1829" t="str">
        <f t="shared" si="358"/>
        <v>No</v>
      </c>
      <c r="S1829">
        <v>266</v>
      </c>
      <c r="T1829" t="s">
        <v>14</v>
      </c>
      <c r="V1829" t="str">
        <f t="shared" si="359"/>
        <v>Non Intersection</v>
      </c>
      <c r="W1829" t="s">
        <v>2853</v>
      </c>
      <c r="X1829">
        <v>42.361696999999999</v>
      </c>
      <c r="Y1829">
        <v>-71.098077000000004</v>
      </c>
      <c r="Z1829" t="s">
        <v>2854</v>
      </c>
    </row>
    <row r="1830" spans="1:26">
      <c r="A1830">
        <v>25673</v>
      </c>
      <c r="B1830" s="1">
        <v>40591.660405092596</v>
      </c>
      <c r="C1830" s="1">
        <f t="shared" si="348"/>
        <v>40544</v>
      </c>
      <c r="D1830" s="4">
        <f t="shared" si="349"/>
        <v>0.12777777777777777</v>
      </c>
      <c r="E1830" s="3">
        <f t="shared" si="350"/>
        <v>2011</v>
      </c>
      <c r="F1830" s="3">
        <f t="shared" si="351"/>
        <v>2</v>
      </c>
      <c r="G1830" s="3">
        <f t="shared" si="352"/>
        <v>17</v>
      </c>
      <c r="H1830" s="3">
        <f t="shared" si="353"/>
        <v>15</v>
      </c>
      <c r="I1830" s="3">
        <f t="shared" si="354"/>
        <v>50</v>
      </c>
      <c r="J1830" s="3">
        <f t="shared" si="355"/>
        <v>5</v>
      </c>
      <c r="K1830" s="3" t="str">
        <f>IF(AND(D1830&gt;='Season Lookup'!$D$15,D1830&lt;'Season Lookup'!$D$16),"Spring",IF(AND(D1830&gt;='Season Lookup'!$D$16,D1830&lt;'Season Lookup'!$D$17),"Summer",IF(AND(D1830&gt;='Season Lookup'!$D$17,D1830&lt;'Season Lookup'!$D$18),"Fall",IF(OR(D1830&gt;='Season Lookup'!$D$18,D1830&lt;'Season Lookup'!$D$15),"Winter"))))</f>
        <v>Winter</v>
      </c>
      <c r="L1830" s="3" t="str">
        <f>VLOOKUP(F1830,'Season Lookup'!$A$1:$B$13,2,0)</f>
        <v>Winter</v>
      </c>
      <c r="N1830" t="s">
        <v>13</v>
      </c>
      <c r="O1830" t="s">
        <v>23</v>
      </c>
      <c r="P1830" t="str">
        <f t="shared" si="356"/>
        <v>Yes</v>
      </c>
      <c r="Q1830" t="str">
        <f t="shared" si="357"/>
        <v>No</v>
      </c>
      <c r="R1830" t="str">
        <f t="shared" si="358"/>
        <v>No</v>
      </c>
      <c r="T1830" t="s">
        <v>185</v>
      </c>
      <c r="U1830" t="s">
        <v>449</v>
      </c>
      <c r="V1830" t="str">
        <f t="shared" si="359"/>
        <v>Intersection</v>
      </c>
      <c r="W1830" t="s">
        <v>729</v>
      </c>
      <c r="X1830">
        <v>42.375973999999999</v>
      </c>
      <c r="Y1830">
        <v>-71.120982999999995</v>
      </c>
      <c r="Z1830" t="s">
        <v>730</v>
      </c>
    </row>
    <row r="1831" spans="1:26">
      <c r="A1831">
        <v>25600</v>
      </c>
      <c r="B1831" s="1">
        <v>40592.348611111112</v>
      </c>
      <c r="C1831" s="1">
        <f t="shared" ref="C1831:C1889" si="360">EOMONTH(B1831,MONTH(B1831)*-1)+1</f>
        <v>40544</v>
      </c>
      <c r="D1831" s="4">
        <f t="shared" ref="D1831:D1889" si="361">YEARFRAC(C1831,B1831)</f>
        <v>0.13055555555555556</v>
      </c>
      <c r="E1831" s="3">
        <f t="shared" ref="E1831:E1889" si="362">YEAR(B1831)</f>
        <v>2011</v>
      </c>
      <c r="F1831" s="3">
        <f t="shared" ref="F1831:F1889" si="363">MONTH(B1831)</f>
        <v>2</v>
      </c>
      <c r="G1831" s="3">
        <f t="shared" ref="G1831:G1889" si="364">DAY(B1831)</f>
        <v>18</v>
      </c>
      <c r="H1831" s="3">
        <f t="shared" ref="H1831:H1889" si="365">HOUR(B1831)</f>
        <v>8</v>
      </c>
      <c r="I1831" s="3">
        <f t="shared" ref="I1831:I1889" si="366">MINUTE(B1831)</f>
        <v>22</v>
      </c>
      <c r="J1831" s="3">
        <f t="shared" ref="J1831:J1889" si="367">WEEKDAY(B1831,1)</f>
        <v>6</v>
      </c>
      <c r="K1831" s="3" t="str">
        <f>IF(AND(D1831&gt;='Season Lookup'!$D$15,D1831&lt;'Season Lookup'!$D$16),"Spring",IF(AND(D1831&gt;='Season Lookup'!$D$16,D1831&lt;'Season Lookup'!$D$17),"Summer",IF(AND(D1831&gt;='Season Lookup'!$D$17,D1831&lt;'Season Lookup'!$D$18),"Fall",IF(OR(D1831&gt;='Season Lookup'!$D$18,D1831&lt;'Season Lookup'!$D$15),"Winter"))))</f>
        <v>Winter</v>
      </c>
      <c r="L1831" s="3" t="str">
        <f>VLOOKUP(F1831,'Season Lookup'!$A$1:$B$13,2,0)</f>
        <v>Winter</v>
      </c>
      <c r="M1831" t="s">
        <v>12</v>
      </c>
      <c r="N1831" t="s">
        <v>13</v>
      </c>
      <c r="O1831" t="s">
        <v>13</v>
      </c>
      <c r="P1831" t="str">
        <f t="shared" ref="P1831:P1889" si="368">IF(OR(N1831="Auto",O1831="Auto"),"Yes",IF(OR(N1831="Taxi",O1831="Taxi"),"Yes",IF(OR(N1831="Truck",O1831="Truck"),"Yes",IF(OR(N1831="Van",O1831="Van"),"Yes","No"))))</f>
        <v>Yes</v>
      </c>
      <c r="Q1831" t="str">
        <f t="shared" ref="Q1831:Q1889" si="369">IF(OR(N1831="Bicycle",O1831="Bicycle"),"Yes","No")</f>
        <v>No</v>
      </c>
      <c r="R1831" t="str">
        <f t="shared" ref="R1831:R1889" si="370">IF(OR(N1831="Pedestrian",O1831="Pedestrian"),"Yes","No")</f>
        <v>No</v>
      </c>
      <c r="T1831" t="s">
        <v>134</v>
      </c>
      <c r="U1831" t="s">
        <v>19</v>
      </c>
      <c r="V1831" t="str">
        <f t="shared" ref="V1831:V1889" si="371">IF(ISBLANK(S1831),"Intersection","Non Intersection")</f>
        <v>Intersection</v>
      </c>
      <c r="W1831" t="s">
        <v>426</v>
      </c>
      <c r="X1831">
        <v>42.375473999999997</v>
      </c>
      <c r="Y1831">
        <v>-71.114321000000004</v>
      </c>
      <c r="Z1831" t="s">
        <v>151</v>
      </c>
    </row>
    <row r="1832" spans="1:26">
      <c r="A1832">
        <v>25601</v>
      </c>
      <c r="B1832" s="1">
        <v>40592.61109953704</v>
      </c>
      <c r="C1832" s="1">
        <f t="shared" si="360"/>
        <v>40544</v>
      </c>
      <c r="D1832" s="4">
        <f t="shared" si="361"/>
        <v>0.13055555555555556</v>
      </c>
      <c r="E1832" s="3">
        <f t="shared" si="362"/>
        <v>2011</v>
      </c>
      <c r="F1832" s="3">
        <f t="shared" si="363"/>
        <v>2</v>
      </c>
      <c r="G1832" s="3">
        <f t="shared" si="364"/>
        <v>18</v>
      </c>
      <c r="H1832" s="3">
        <f t="shared" si="365"/>
        <v>14</v>
      </c>
      <c r="I1832" s="3">
        <f t="shared" si="366"/>
        <v>39</v>
      </c>
      <c r="J1832" s="3">
        <f t="shared" si="367"/>
        <v>6</v>
      </c>
      <c r="K1832" s="3" t="str">
        <f>IF(AND(D1832&gt;='Season Lookup'!$D$15,D1832&lt;'Season Lookup'!$D$16),"Spring",IF(AND(D1832&gt;='Season Lookup'!$D$16,D1832&lt;'Season Lookup'!$D$17),"Summer",IF(AND(D1832&gt;='Season Lookup'!$D$17,D1832&lt;'Season Lookup'!$D$18),"Fall",IF(OR(D1832&gt;='Season Lookup'!$D$18,D1832&lt;'Season Lookup'!$D$15),"Winter"))))</f>
        <v>Winter</v>
      </c>
      <c r="L1832" s="3" t="str">
        <f>VLOOKUP(F1832,'Season Lookup'!$A$1:$B$13,2,0)</f>
        <v>Winter</v>
      </c>
      <c r="M1832" t="s">
        <v>12</v>
      </c>
      <c r="N1832" t="s">
        <v>13</v>
      </c>
      <c r="O1832" t="s">
        <v>23</v>
      </c>
      <c r="P1832" t="str">
        <f t="shared" si="368"/>
        <v>Yes</v>
      </c>
      <c r="Q1832" t="str">
        <f t="shared" si="369"/>
        <v>No</v>
      </c>
      <c r="R1832" t="str">
        <f t="shared" si="370"/>
        <v>No</v>
      </c>
      <c r="S1832">
        <v>100</v>
      </c>
      <c r="T1832" t="s">
        <v>1062</v>
      </c>
      <c r="V1832" t="str">
        <f t="shared" si="371"/>
        <v>Non Intersection</v>
      </c>
      <c r="W1832" t="s">
        <v>1143</v>
      </c>
      <c r="X1832">
        <v>42.369137000000002</v>
      </c>
      <c r="Y1832">
        <v>-71.077147999999994</v>
      </c>
      <c r="Z1832" t="s">
        <v>1144</v>
      </c>
    </row>
    <row r="1833" spans="1:26">
      <c r="A1833">
        <v>25602</v>
      </c>
      <c r="B1833" s="1">
        <v>40592.836793981478</v>
      </c>
      <c r="C1833" s="1">
        <f t="shared" si="360"/>
        <v>40544</v>
      </c>
      <c r="D1833" s="4">
        <f t="shared" si="361"/>
        <v>0.13055555555555556</v>
      </c>
      <c r="E1833" s="3">
        <f t="shared" si="362"/>
        <v>2011</v>
      </c>
      <c r="F1833" s="3">
        <f t="shared" si="363"/>
        <v>2</v>
      </c>
      <c r="G1833" s="3">
        <f t="shared" si="364"/>
        <v>18</v>
      </c>
      <c r="H1833" s="3">
        <f t="shared" si="365"/>
        <v>20</v>
      </c>
      <c r="I1833" s="3">
        <f t="shared" si="366"/>
        <v>4</v>
      </c>
      <c r="J1833" s="3">
        <f t="shared" si="367"/>
        <v>6</v>
      </c>
      <c r="K1833" s="3" t="str">
        <f>IF(AND(D1833&gt;='Season Lookup'!$D$15,D1833&lt;'Season Lookup'!$D$16),"Spring",IF(AND(D1833&gt;='Season Lookup'!$D$16,D1833&lt;'Season Lookup'!$D$17),"Summer",IF(AND(D1833&gt;='Season Lookup'!$D$17,D1833&lt;'Season Lookup'!$D$18),"Fall",IF(OR(D1833&gt;='Season Lookup'!$D$18,D1833&lt;'Season Lookup'!$D$15),"Winter"))))</f>
        <v>Winter</v>
      </c>
      <c r="L1833" s="3" t="str">
        <f>VLOOKUP(F1833,'Season Lookup'!$A$1:$B$13,2,0)</f>
        <v>Winter</v>
      </c>
      <c r="M1833" t="s">
        <v>12</v>
      </c>
      <c r="N1833" t="s">
        <v>13</v>
      </c>
      <c r="O1833" t="s">
        <v>152</v>
      </c>
      <c r="P1833" t="str">
        <f t="shared" si="368"/>
        <v>Yes</v>
      </c>
      <c r="Q1833" t="str">
        <f t="shared" si="369"/>
        <v>No</v>
      </c>
      <c r="R1833" t="str">
        <f t="shared" si="370"/>
        <v>Yes</v>
      </c>
      <c r="T1833" t="s">
        <v>260</v>
      </c>
      <c r="U1833" t="s">
        <v>105</v>
      </c>
      <c r="V1833" t="str">
        <f t="shared" si="371"/>
        <v>Intersection</v>
      </c>
      <c r="W1833" t="s">
        <v>2855</v>
      </c>
      <c r="X1833">
        <v>42.362667000000002</v>
      </c>
      <c r="Y1833">
        <v>-71.084325000000007</v>
      </c>
      <c r="Z1833" t="s">
        <v>2507</v>
      </c>
    </row>
    <row r="1834" spans="1:26">
      <c r="A1834">
        <v>25603</v>
      </c>
      <c r="B1834" s="1">
        <v>40592.708333333336</v>
      </c>
      <c r="C1834" s="1">
        <f t="shared" si="360"/>
        <v>40544</v>
      </c>
      <c r="D1834" s="4">
        <f t="shared" si="361"/>
        <v>0.13055555555555556</v>
      </c>
      <c r="E1834" s="3">
        <f t="shared" si="362"/>
        <v>2011</v>
      </c>
      <c r="F1834" s="3">
        <f t="shared" si="363"/>
        <v>2</v>
      </c>
      <c r="G1834" s="3">
        <f t="shared" si="364"/>
        <v>18</v>
      </c>
      <c r="H1834" s="3">
        <f t="shared" si="365"/>
        <v>17</v>
      </c>
      <c r="I1834" s="3">
        <f t="shared" si="366"/>
        <v>0</v>
      </c>
      <c r="J1834" s="3">
        <f t="shared" si="367"/>
        <v>6</v>
      </c>
      <c r="K1834" s="3" t="str">
        <f>IF(AND(D1834&gt;='Season Lookup'!$D$15,D1834&lt;'Season Lookup'!$D$16),"Spring",IF(AND(D1834&gt;='Season Lookup'!$D$16,D1834&lt;'Season Lookup'!$D$17),"Summer",IF(AND(D1834&gt;='Season Lookup'!$D$17,D1834&lt;'Season Lookup'!$D$18),"Fall",IF(OR(D1834&gt;='Season Lookup'!$D$18,D1834&lt;'Season Lookup'!$D$15),"Winter"))))</f>
        <v>Winter</v>
      </c>
      <c r="L1834" s="3" t="str">
        <f>VLOOKUP(F1834,'Season Lookup'!$A$1:$B$13,2,0)</f>
        <v>Winter</v>
      </c>
      <c r="M1834" t="s">
        <v>12</v>
      </c>
      <c r="N1834" t="s">
        <v>13</v>
      </c>
      <c r="O1834" t="s">
        <v>13</v>
      </c>
      <c r="P1834" t="str">
        <f t="shared" si="368"/>
        <v>Yes</v>
      </c>
      <c r="Q1834" t="str">
        <f t="shared" si="369"/>
        <v>No</v>
      </c>
      <c r="R1834" t="str">
        <f t="shared" si="370"/>
        <v>No</v>
      </c>
      <c r="S1834">
        <v>303</v>
      </c>
      <c r="T1834" t="s">
        <v>260</v>
      </c>
      <c r="V1834" t="str">
        <f t="shared" si="371"/>
        <v>Non Intersection</v>
      </c>
      <c r="W1834" t="s">
        <v>2856</v>
      </c>
      <c r="X1834">
        <v>42.364032000000002</v>
      </c>
      <c r="Y1834">
        <v>-71.083662000000004</v>
      </c>
      <c r="Z1834" t="s">
        <v>2857</v>
      </c>
    </row>
    <row r="1835" spans="1:26">
      <c r="A1835">
        <v>25605</v>
      </c>
      <c r="B1835" s="1">
        <v>40593.684027777781</v>
      </c>
      <c r="C1835" s="1">
        <f t="shared" si="360"/>
        <v>40544</v>
      </c>
      <c r="D1835" s="4">
        <f t="shared" si="361"/>
        <v>0.13333333333333333</v>
      </c>
      <c r="E1835" s="3">
        <f t="shared" si="362"/>
        <v>2011</v>
      </c>
      <c r="F1835" s="3">
        <f t="shared" si="363"/>
        <v>2</v>
      </c>
      <c r="G1835" s="3">
        <f t="shared" si="364"/>
        <v>19</v>
      </c>
      <c r="H1835" s="3">
        <f t="shared" si="365"/>
        <v>16</v>
      </c>
      <c r="I1835" s="3">
        <f t="shared" si="366"/>
        <v>25</v>
      </c>
      <c r="J1835" s="3">
        <f t="shared" si="367"/>
        <v>7</v>
      </c>
      <c r="K1835" s="3" t="str">
        <f>IF(AND(D1835&gt;='Season Lookup'!$D$15,D1835&lt;'Season Lookup'!$D$16),"Spring",IF(AND(D1835&gt;='Season Lookup'!$D$16,D1835&lt;'Season Lookup'!$D$17),"Summer",IF(AND(D1835&gt;='Season Lookup'!$D$17,D1835&lt;'Season Lookup'!$D$18),"Fall",IF(OR(D1835&gt;='Season Lookup'!$D$18,D1835&lt;'Season Lookup'!$D$15),"Winter"))))</f>
        <v>Winter</v>
      </c>
      <c r="L1835" s="3" t="str">
        <f>VLOOKUP(F1835,'Season Lookup'!$A$1:$B$13,2,0)</f>
        <v>Winter</v>
      </c>
      <c r="M1835" t="s">
        <v>31</v>
      </c>
      <c r="N1835" t="s">
        <v>18</v>
      </c>
      <c r="O1835" t="s">
        <v>23</v>
      </c>
      <c r="P1835" t="str">
        <f t="shared" si="368"/>
        <v>Yes</v>
      </c>
      <c r="Q1835" t="str">
        <f t="shared" si="369"/>
        <v>No</v>
      </c>
      <c r="R1835" t="str">
        <f t="shared" si="370"/>
        <v>No</v>
      </c>
      <c r="S1835">
        <v>200</v>
      </c>
      <c r="T1835" t="s">
        <v>101</v>
      </c>
      <c r="U1835" t="s">
        <v>105</v>
      </c>
      <c r="V1835" t="str">
        <f t="shared" si="371"/>
        <v>Non Intersection</v>
      </c>
      <c r="W1835" t="s">
        <v>2859</v>
      </c>
      <c r="X1835">
        <v>42.368096999999999</v>
      </c>
      <c r="Y1835">
        <v>-71.097102000000007</v>
      </c>
      <c r="Z1835" t="s">
        <v>2860</v>
      </c>
    </row>
    <row r="1836" spans="1:26">
      <c r="A1836">
        <v>25606</v>
      </c>
      <c r="B1836" s="1">
        <v>40593.714583333334</v>
      </c>
      <c r="C1836" s="1">
        <f t="shared" si="360"/>
        <v>40544</v>
      </c>
      <c r="D1836" s="4">
        <f t="shared" si="361"/>
        <v>0.13333333333333333</v>
      </c>
      <c r="E1836" s="3">
        <f t="shared" si="362"/>
        <v>2011</v>
      </c>
      <c r="F1836" s="3">
        <f t="shared" si="363"/>
        <v>2</v>
      </c>
      <c r="G1836" s="3">
        <f t="shared" si="364"/>
        <v>19</v>
      </c>
      <c r="H1836" s="3">
        <f t="shared" si="365"/>
        <v>17</v>
      </c>
      <c r="I1836" s="3">
        <f t="shared" si="366"/>
        <v>9</v>
      </c>
      <c r="J1836" s="3">
        <f t="shared" si="367"/>
        <v>7</v>
      </c>
      <c r="K1836" s="3" t="str">
        <f>IF(AND(D1836&gt;='Season Lookup'!$D$15,D1836&lt;'Season Lookup'!$D$16),"Spring",IF(AND(D1836&gt;='Season Lookup'!$D$16,D1836&lt;'Season Lookup'!$D$17),"Summer",IF(AND(D1836&gt;='Season Lookup'!$D$17,D1836&lt;'Season Lookup'!$D$18),"Fall",IF(OR(D1836&gt;='Season Lookup'!$D$18,D1836&lt;'Season Lookup'!$D$15),"Winter"))))</f>
        <v>Winter</v>
      </c>
      <c r="L1836" s="3" t="str">
        <f>VLOOKUP(F1836,'Season Lookup'!$A$1:$B$13,2,0)</f>
        <v>Winter</v>
      </c>
      <c r="M1836" t="s">
        <v>31</v>
      </c>
      <c r="N1836" t="s">
        <v>13</v>
      </c>
      <c r="O1836" t="s">
        <v>36</v>
      </c>
      <c r="P1836" t="str">
        <f t="shared" si="368"/>
        <v>Yes</v>
      </c>
      <c r="Q1836" t="str">
        <f t="shared" si="369"/>
        <v>No</v>
      </c>
      <c r="R1836" t="str">
        <f t="shared" si="370"/>
        <v>No</v>
      </c>
      <c r="T1836" t="s">
        <v>19</v>
      </c>
      <c r="U1836" t="s">
        <v>14</v>
      </c>
      <c r="V1836" t="str">
        <f t="shared" si="371"/>
        <v>Intersection</v>
      </c>
      <c r="W1836" t="s">
        <v>945</v>
      </c>
      <c r="X1836">
        <v>42.376798999999998</v>
      </c>
      <c r="Y1836">
        <v>-71.119803000000005</v>
      </c>
      <c r="Z1836" t="s">
        <v>946</v>
      </c>
    </row>
    <row r="1837" spans="1:26">
      <c r="A1837">
        <v>25607</v>
      </c>
      <c r="B1837" s="1">
        <v>40594.027777777781</v>
      </c>
      <c r="C1837" s="1">
        <f t="shared" si="360"/>
        <v>40544</v>
      </c>
      <c r="D1837" s="4">
        <f t="shared" si="361"/>
        <v>0.1361111111111111</v>
      </c>
      <c r="E1837" s="3">
        <f t="shared" si="362"/>
        <v>2011</v>
      </c>
      <c r="F1837" s="3">
        <f t="shared" si="363"/>
        <v>2</v>
      </c>
      <c r="G1837" s="3">
        <f t="shared" si="364"/>
        <v>20</v>
      </c>
      <c r="H1837" s="3">
        <f t="shared" si="365"/>
        <v>0</v>
      </c>
      <c r="I1837" s="3">
        <f t="shared" si="366"/>
        <v>40</v>
      </c>
      <c r="J1837" s="3">
        <f t="shared" si="367"/>
        <v>1</v>
      </c>
      <c r="K1837" s="3" t="str">
        <f>IF(AND(D1837&gt;='Season Lookup'!$D$15,D1837&lt;'Season Lookup'!$D$16),"Spring",IF(AND(D1837&gt;='Season Lookup'!$D$16,D1837&lt;'Season Lookup'!$D$17),"Summer",IF(AND(D1837&gt;='Season Lookup'!$D$17,D1837&lt;'Season Lookup'!$D$18),"Fall",IF(OR(D1837&gt;='Season Lookup'!$D$18,D1837&lt;'Season Lookup'!$D$15),"Winter"))))</f>
        <v>Winter</v>
      </c>
      <c r="L1837" s="3" t="str">
        <f>VLOOKUP(F1837,'Season Lookup'!$A$1:$B$13,2,0)</f>
        <v>Winter</v>
      </c>
      <c r="M1837" t="s">
        <v>48</v>
      </c>
      <c r="N1837" t="s">
        <v>13</v>
      </c>
      <c r="O1837" t="s">
        <v>23</v>
      </c>
      <c r="P1837" t="str">
        <f t="shared" si="368"/>
        <v>Yes</v>
      </c>
      <c r="Q1837" t="str">
        <f t="shared" si="369"/>
        <v>No</v>
      </c>
      <c r="R1837" t="str">
        <f t="shared" si="370"/>
        <v>No</v>
      </c>
      <c r="T1837" t="s">
        <v>14</v>
      </c>
      <c r="U1837" t="s">
        <v>249</v>
      </c>
      <c r="V1837" t="str">
        <f t="shared" si="371"/>
        <v>Intersection</v>
      </c>
      <c r="W1837" t="s">
        <v>250</v>
      </c>
      <c r="X1837">
        <v>42.361745999999997</v>
      </c>
      <c r="Y1837">
        <v>-71.097555999999997</v>
      </c>
      <c r="Z1837" t="s">
        <v>251</v>
      </c>
    </row>
    <row r="1838" spans="1:26">
      <c r="A1838">
        <v>25608</v>
      </c>
      <c r="B1838" s="1">
        <v>40594.326388888891</v>
      </c>
      <c r="C1838" s="1">
        <f t="shared" si="360"/>
        <v>40544</v>
      </c>
      <c r="D1838" s="4">
        <f t="shared" si="361"/>
        <v>0.1361111111111111</v>
      </c>
      <c r="E1838" s="3">
        <f t="shared" si="362"/>
        <v>2011</v>
      </c>
      <c r="F1838" s="3">
        <f t="shared" si="363"/>
        <v>2</v>
      </c>
      <c r="G1838" s="3">
        <f t="shared" si="364"/>
        <v>20</v>
      </c>
      <c r="H1838" s="3">
        <f t="shared" si="365"/>
        <v>7</v>
      </c>
      <c r="I1838" s="3">
        <f t="shared" si="366"/>
        <v>50</v>
      </c>
      <c r="J1838" s="3">
        <f t="shared" si="367"/>
        <v>1</v>
      </c>
      <c r="K1838" s="3" t="str">
        <f>IF(AND(D1838&gt;='Season Lookup'!$D$15,D1838&lt;'Season Lookup'!$D$16),"Spring",IF(AND(D1838&gt;='Season Lookup'!$D$16,D1838&lt;'Season Lookup'!$D$17),"Summer",IF(AND(D1838&gt;='Season Lookup'!$D$17,D1838&lt;'Season Lookup'!$D$18),"Fall",IF(OR(D1838&gt;='Season Lookup'!$D$18,D1838&lt;'Season Lookup'!$D$15),"Winter"))))</f>
        <v>Winter</v>
      </c>
      <c r="L1838" s="3" t="str">
        <f>VLOOKUP(F1838,'Season Lookup'!$A$1:$B$13,2,0)</f>
        <v>Winter</v>
      </c>
      <c r="M1838" t="s">
        <v>48</v>
      </c>
      <c r="N1838" t="s">
        <v>13</v>
      </c>
      <c r="O1838" t="s">
        <v>13</v>
      </c>
      <c r="P1838" t="str">
        <f t="shared" si="368"/>
        <v>Yes</v>
      </c>
      <c r="Q1838" t="str">
        <f t="shared" si="369"/>
        <v>No</v>
      </c>
      <c r="R1838" t="str">
        <f t="shared" si="370"/>
        <v>No</v>
      </c>
      <c r="T1838" t="s">
        <v>199</v>
      </c>
      <c r="U1838" t="s">
        <v>325</v>
      </c>
      <c r="V1838" t="str">
        <f t="shared" si="371"/>
        <v>Intersection</v>
      </c>
      <c r="W1838" t="s">
        <v>1695</v>
      </c>
      <c r="X1838">
        <v>42.373216999999997</v>
      </c>
      <c r="Y1838">
        <v>-71.120737000000005</v>
      </c>
      <c r="Z1838" t="s">
        <v>1696</v>
      </c>
    </row>
    <row r="1839" spans="1:26">
      <c r="A1839">
        <v>25609</v>
      </c>
      <c r="B1839" s="1">
        <v>40594.777777777781</v>
      </c>
      <c r="C1839" s="1">
        <f t="shared" si="360"/>
        <v>40544</v>
      </c>
      <c r="D1839" s="4">
        <f t="shared" si="361"/>
        <v>0.1361111111111111</v>
      </c>
      <c r="E1839" s="3">
        <f t="shared" si="362"/>
        <v>2011</v>
      </c>
      <c r="F1839" s="3">
        <f t="shared" si="363"/>
        <v>2</v>
      </c>
      <c r="G1839" s="3">
        <f t="shared" si="364"/>
        <v>20</v>
      </c>
      <c r="H1839" s="3">
        <f t="shared" si="365"/>
        <v>18</v>
      </c>
      <c r="I1839" s="3">
        <f t="shared" si="366"/>
        <v>40</v>
      </c>
      <c r="J1839" s="3">
        <f t="shared" si="367"/>
        <v>1</v>
      </c>
      <c r="K1839" s="3" t="str">
        <f>IF(AND(D1839&gt;='Season Lookup'!$D$15,D1839&lt;'Season Lookup'!$D$16),"Spring",IF(AND(D1839&gt;='Season Lookup'!$D$16,D1839&lt;'Season Lookup'!$D$17),"Summer",IF(AND(D1839&gt;='Season Lookup'!$D$17,D1839&lt;'Season Lookup'!$D$18),"Fall",IF(OR(D1839&gt;='Season Lookup'!$D$18,D1839&lt;'Season Lookup'!$D$15),"Winter"))))</f>
        <v>Winter</v>
      </c>
      <c r="L1839" s="3" t="str">
        <f>VLOOKUP(F1839,'Season Lookup'!$A$1:$B$13,2,0)</f>
        <v>Winter</v>
      </c>
      <c r="M1839" t="s">
        <v>48</v>
      </c>
      <c r="N1839" t="s">
        <v>13</v>
      </c>
      <c r="O1839" t="s">
        <v>13</v>
      </c>
      <c r="P1839" t="str">
        <f t="shared" si="368"/>
        <v>Yes</v>
      </c>
      <c r="Q1839" t="str">
        <f t="shared" si="369"/>
        <v>No</v>
      </c>
      <c r="R1839" t="str">
        <f t="shared" si="370"/>
        <v>No</v>
      </c>
      <c r="T1839" t="s">
        <v>342</v>
      </c>
      <c r="U1839" t="s">
        <v>133</v>
      </c>
      <c r="V1839" t="str">
        <f t="shared" si="371"/>
        <v>Intersection</v>
      </c>
      <c r="W1839" t="s">
        <v>884</v>
      </c>
      <c r="X1839">
        <v>42.368301000000002</v>
      </c>
      <c r="Y1839">
        <v>-71.101742999999999</v>
      </c>
      <c r="Z1839" t="s">
        <v>885</v>
      </c>
    </row>
    <row r="1840" spans="1:26">
      <c r="A1840">
        <v>25610</v>
      </c>
      <c r="B1840" s="1">
        <v>40595.041655092595</v>
      </c>
      <c r="C1840" s="1">
        <f t="shared" si="360"/>
        <v>40544</v>
      </c>
      <c r="D1840" s="4">
        <f t="shared" si="361"/>
        <v>0.1388888888888889</v>
      </c>
      <c r="E1840" s="3">
        <f t="shared" si="362"/>
        <v>2011</v>
      </c>
      <c r="F1840" s="3">
        <f t="shared" si="363"/>
        <v>2</v>
      </c>
      <c r="G1840" s="3">
        <f t="shared" si="364"/>
        <v>21</v>
      </c>
      <c r="H1840" s="3">
        <f t="shared" si="365"/>
        <v>0</v>
      </c>
      <c r="I1840" s="3">
        <f t="shared" si="366"/>
        <v>59</v>
      </c>
      <c r="J1840" s="3">
        <f t="shared" si="367"/>
        <v>2</v>
      </c>
      <c r="K1840" s="3" t="str">
        <f>IF(AND(D1840&gt;='Season Lookup'!$D$15,D1840&lt;'Season Lookup'!$D$16),"Spring",IF(AND(D1840&gt;='Season Lookup'!$D$16,D1840&lt;'Season Lookup'!$D$17),"Summer",IF(AND(D1840&gt;='Season Lookup'!$D$17,D1840&lt;'Season Lookup'!$D$18),"Fall",IF(OR(D1840&gt;='Season Lookup'!$D$18,D1840&lt;'Season Lookup'!$D$15),"Winter"))))</f>
        <v>Winter</v>
      </c>
      <c r="L1840" s="3" t="str">
        <f>VLOOKUP(F1840,'Season Lookup'!$A$1:$B$13,2,0)</f>
        <v>Winter</v>
      </c>
      <c r="M1840" t="s">
        <v>56</v>
      </c>
      <c r="N1840" t="s">
        <v>13</v>
      </c>
      <c r="O1840" t="s">
        <v>13</v>
      </c>
      <c r="P1840" t="str">
        <f t="shared" si="368"/>
        <v>Yes</v>
      </c>
      <c r="Q1840" t="str">
        <f t="shared" si="369"/>
        <v>No</v>
      </c>
      <c r="R1840" t="str">
        <f t="shared" si="370"/>
        <v>No</v>
      </c>
      <c r="T1840" t="s">
        <v>14</v>
      </c>
      <c r="U1840" t="s">
        <v>1124</v>
      </c>
      <c r="V1840" t="str">
        <f t="shared" si="371"/>
        <v>Intersection</v>
      </c>
      <c r="W1840" t="s">
        <v>1125</v>
      </c>
      <c r="X1840">
        <v>42.400576999999998</v>
      </c>
      <c r="Y1840">
        <v>-71.135230000000007</v>
      </c>
      <c r="Z1840" t="s">
        <v>1126</v>
      </c>
    </row>
    <row r="1841" spans="1:26">
      <c r="A1841">
        <v>25611</v>
      </c>
      <c r="B1841" s="1">
        <v>40595.125</v>
      </c>
      <c r="C1841" s="1">
        <f t="shared" si="360"/>
        <v>40544</v>
      </c>
      <c r="D1841" s="4">
        <f t="shared" si="361"/>
        <v>0.1388888888888889</v>
      </c>
      <c r="E1841" s="3">
        <f t="shared" si="362"/>
        <v>2011</v>
      </c>
      <c r="F1841" s="3">
        <f t="shared" si="363"/>
        <v>2</v>
      </c>
      <c r="G1841" s="3">
        <f t="shared" si="364"/>
        <v>21</v>
      </c>
      <c r="H1841" s="3">
        <f t="shared" si="365"/>
        <v>3</v>
      </c>
      <c r="I1841" s="3">
        <f t="shared" si="366"/>
        <v>0</v>
      </c>
      <c r="J1841" s="3">
        <f t="shared" si="367"/>
        <v>2</v>
      </c>
      <c r="K1841" s="3" t="str">
        <f>IF(AND(D1841&gt;='Season Lookup'!$D$15,D1841&lt;'Season Lookup'!$D$16),"Spring",IF(AND(D1841&gt;='Season Lookup'!$D$16,D1841&lt;'Season Lookup'!$D$17),"Summer",IF(AND(D1841&gt;='Season Lookup'!$D$17,D1841&lt;'Season Lookup'!$D$18),"Fall",IF(OR(D1841&gt;='Season Lookup'!$D$18,D1841&lt;'Season Lookup'!$D$15),"Winter"))))</f>
        <v>Winter</v>
      </c>
      <c r="L1841" s="3" t="str">
        <f>VLOOKUP(F1841,'Season Lookup'!$A$1:$B$13,2,0)</f>
        <v>Winter</v>
      </c>
      <c r="M1841" t="s">
        <v>56</v>
      </c>
      <c r="N1841" t="s">
        <v>13</v>
      </c>
      <c r="O1841" t="s">
        <v>23</v>
      </c>
      <c r="P1841" t="str">
        <f t="shared" si="368"/>
        <v>Yes</v>
      </c>
      <c r="Q1841" t="str">
        <f t="shared" si="369"/>
        <v>No</v>
      </c>
      <c r="R1841" t="str">
        <f t="shared" si="370"/>
        <v>No</v>
      </c>
      <c r="S1841">
        <v>1238</v>
      </c>
      <c r="T1841" t="s">
        <v>14</v>
      </c>
      <c r="V1841" t="str">
        <f t="shared" si="371"/>
        <v>Non Intersection</v>
      </c>
      <c r="W1841" t="s">
        <v>2861</v>
      </c>
      <c r="X1841">
        <v>42.372352999999997</v>
      </c>
      <c r="Y1841">
        <v>-71.115942000000004</v>
      </c>
      <c r="Z1841" t="s">
        <v>2862</v>
      </c>
    </row>
    <row r="1842" spans="1:26">
      <c r="A1842">
        <v>25612</v>
      </c>
      <c r="B1842" s="1">
        <v>40595.295138888891</v>
      </c>
      <c r="C1842" s="1">
        <f t="shared" si="360"/>
        <v>40544</v>
      </c>
      <c r="D1842" s="4">
        <f t="shared" si="361"/>
        <v>0.1388888888888889</v>
      </c>
      <c r="E1842" s="3">
        <f t="shared" si="362"/>
        <v>2011</v>
      </c>
      <c r="F1842" s="3">
        <f t="shared" si="363"/>
        <v>2</v>
      </c>
      <c r="G1842" s="3">
        <f t="shared" si="364"/>
        <v>21</v>
      </c>
      <c r="H1842" s="3">
        <f t="shared" si="365"/>
        <v>7</v>
      </c>
      <c r="I1842" s="3">
        <f t="shared" si="366"/>
        <v>5</v>
      </c>
      <c r="J1842" s="3">
        <f t="shared" si="367"/>
        <v>2</v>
      </c>
      <c r="K1842" s="3" t="str">
        <f>IF(AND(D1842&gt;='Season Lookup'!$D$15,D1842&lt;'Season Lookup'!$D$16),"Spring",IF(AND(D1842&gt;='Season Lookup'!$D$16,D1842&lt;'Season Lookup'!$D$17),"Summer",IF(AND(D1842&gt;='Season Lookup'!$D$17,D1842&lt;'Season Lookup'!$D$18),"Fall",IF(OR(D1842&gt;='Season Lookup'!$D$18,D1842&lt;'Season Lookup'!$D$15),"Winter"))))</f>
        <v>Winter</v>
      </c>
      <c r="L1842" s="3" t="str">
        <f>VLOOKUP(F1842,'Season Lookup'!$A$1:$B$13,2,0)</f>
        <v>Winter</v>
      </c>
      <c r="M1842" t="s">
        <v>56</v>
      </c>
      <c r="N1842" t="s">
        <v>13</v>
      </c>
      <c r="O1842" t="s">
        <v>13</v>
      </c>
      <c r="P1842" t="str">
        <f t="shared" si="368"/>
        <v>Yes</v>
      </c>
      <c r="Q1842" t="str">
        <f t="shared" si="369"/>
        <v>No</v>
      </c>
      <c r="R1842" t="str">
        <f t="shared" si="370"/>
        <v>No</v>
      </c>
      <c r="S1842">
        <v>26</v>
      </c>
      <c r="T1842" t="s">
        <v>2863</v>
      </c>
      <c r="V1842" t="str">
        <f t="shared" si="371"/>
        <v>Non Intersection</v>
      </c>
      <c r="W1842" t="s">
        <v>2864</v>
      </c>
      <c r="X1842">
        <v>42.382333000000003</v>
      </c>
      <c r="Y1842">
        <v>-71.136234000000002</v>
      </c>
      <c r="Z1842" t="s">
        <v>2865</v>
      </c>
    </row>
    <row r="1843" spans="1:26">
      <c r="A1843">
        <v>25613</v>
      </c>
      <c r="B1843" s="1">
        <v>40595.3125</v>
      </c>
      <c r="C1843" s="1">
        <f t="shared" si="360"/>
        <v>40544</v>
      </c>
      <c r="D1843" s="4">
        <f t="shared" si="361"/>
        <v>0.1388888888888889</v>
      </c>
      <c r="E1843" s="3">
        <f t="shared" si="362"/>
        <v>2011</v>
      </c>
      <c r="F1843" s="3">
        <f t="shared" si="363"/>
        <v>2</v>
      </c>
      <c r="G1843" s="3">
        <f t="shared" si="364"/>
        <v>21</v>
      </c>
      <c r="H1843" s="3">
        <f t="shared" si="365"/>
        <v>7</v>
      </c>
      <c r="I1843" s="3">
        <f t="shared" si="366"/>
        <v>30</v>
      </c>
      <c r="J1843" s="3">
        <f t="shared" si="367"/>
        <v>2</v>
      </c>
      <c r="K1843" s="3" t="str">
        <f>IF(AND(D1843&gt;='Season Lookup'!$D$15,D1843&lt;'Season Lookup'!$D$16),"Spring",IF(AND(D1843&gt;='Season Lookup'!$D$16,D1843&lt;'Season Lookup'!$D$17),"Summer",IF(AND(D1843&gt;='Season Lookup'!$D$17,D1843&lt;'Season Lookup'!$D$18),"Fall",IF(OR(D1843&gt;='Season Lookup'!$D$18,D1843&lt;'Season Lookup'!$D$15),"Winter"))))</f>
        <v>Winter</v>
      </c>
      <c r="L1843" s="3" t="str">
        <f>VLOOKUP(F1843,'Season Lookup'!$A$1:$B$13,2,0)</f>
        <v>Winter</v>
      </c>
      <c r="M1843" t="s">
        <v>56</v>
      </c>
      <c r="N1843" t="s">
        <v>35</v>
      </c>
      <c r="O1843" t="s">
        <v>23</v>
      </c>
      <c r="P1843" t="str">
        <f t="shared" si="368"/>
        <v>Yes</v>
      </c>
      <c r="Q1843" t="str">
        <f t="shared" si="369"/>
        <v>No</v>
      </c>
      <c r="R1843" t="str">
        <f t="shared" si="370"/>
        <v>No</v>
      </c>
      <c r="S1843">
        <v>751</v>
      </c>
      <c r="T1843" t="s">
        <v>14</v>
      </c>
      <c r="V1843" t="str">
        <f t="shared" si="371"/>
        <v>Non Intersection</v>
      </c>
      <c r="W1843" t="s">
        <v>2866</v>
      </c>
      <c r="X1843">
        <v>42.366492000000001</v>
      </c>
      <c r="Y1843">
        <v>-71.105238999999997</v>
      </c>
      <c r="Z1843" t="s">
        <v>2867</v>
      </c>
    </row>
    <row r="1844" spans="1:26">
      <c r="A1844">
        <v>25614</v>
      </c>
      <c r="B1844" s="1">
        <v>40595.409710648149</v>
      </c>
      <c r="C1844" s="1">
        <f t="shared" si="360"/>
        <v>40544</v>
      </c>
      <c r="D1844" s="4">
        <f t="shared" si="361"/>
        <v>0.1388888888888889</v>
      </c>
      <c r="E1844" s="3">
        <f t="shared" si="362"/>
        <v>2011</v>
      </c>
      <c r="F1844" s="3">
        <f t="shared" si="363"/>
        <v>2</v>
      </c>
      <c r="G1844" s="3">
        <f t="shared" si="364"/>
        <v>21</v>
      </c>
      <c r="H1844" s="3">
        <f t="shared" si="365"/>
        <v>9</v>
      </c>
      <c r="I1844" s="3">
        <f t="shared" si="366"/>
        <v>49</v>
      </c>
      <c r="J1844" s="3">
        <f t="shared" si="367"/>
        <v>2</v>
      </c>
      <c r="K1844" s="3" t="str">
        <f>IF(AND(D1844&gt;='Season Lookup'!$D$15,D1844&lt;'Season Lookup'!$D$16),"Spring",IF(AND(D1844&gt;='Season Lookup'!$D$16,D1844&lt;'Season Lookup'!$D$17),"Summer",IF(AND(D1844&gt;='Season Lookup'!$D$17,D1844&lt;'Season Lookup'!$D$18),"Fall",IF(OR(D1844&gt;='Season Lookup'!$D$18,D1844&lt;'Season Lookup'!$D$15),"Winter"))))</f>
        <v>Winter</v>
      </c>
      <c r="L1844" s="3" t="str">
        <f>VLOOKUP(F1844,'Season Lookup'!$A$1:$B$13,2,0)</f>
        <v>Winter</v>
      </c>
      <c r="M1844" t="s">
        <v>56</v>
      </c>
      <c r="N1844" t="s">
        <v>13</v>
      </c>
      <c r="O1844" t="s">
        <v>13</v>
      </c>
      <c r="P1844" t="str">
        <f t="shared" si="368"/>
        <v>Yes</v>
      </c>
      <c r="Q1844" t="str">
        <f t="shared" si="369"/>
        <v>No</v>
      </c>
      <c r="R1844" t="str">
        <f t="shared" si="370"/>
        <v>No</v>
      </c>
      <c r="T1844" t="s">
        <v>1174</v>
      </c>
      <c r="U1844" t="s">
        <v>2868</v>
      </c>
      <c r="V1844" t="str">
        <f t="shared" si="371"/>
        <v>Intersection</v>
      </c>
      <c r="W1844" t="s">
        <v>2869</v>
      </c>
      <c r="X1844">
        <v>42.375498</v>
      </c>
      <c r="Y1844">
        <v>-71.108643000000001</v>
      </c>
      <c r="Z1844" t="s">
        <v>2870</v>
      </c>
    </row>
    <row r="1845" spans="1:26">
      <c r="A1845">
        <v>25615</v>
      </c>
      <c r="B1845" s="1">
        <v>40595.590277777781</v>
      </c>
      <c r="C1845" s="1">
        <f t="shared" si="360"/>
        <v>40544</v>
      </c>
      <c r="D1845" s="4">
        <f t="shared" si="361"/>
        <v>0.1388888888888889</v>
      </c>
      <c r="E1845" s="3">
        <f t="shared" si="362"/>
        <v>2011</v>
      </c>
      <c r="F1845" s="3">
        <f t="shared" si="363"/>
        <v>2</v>
      </c>
      <c r="G1845" s="3">
        <f t="shared" si="364"/>
        <v>21</v>
      </c>
      <c r="H1845" s="3">
        <f t="shared" si="365"/>
        <v>14</v>
      </c>
      <c r="I1845" s="3">
        <f t="shared" si="366"/>
        <v>10</v>
      </c>
      <c r="J1845" s="3">
        <f t="shared" si="367"/>
        <v>2</v>
      </c>
      <c r="K1845" s="3" t="str">
        <f>IF(AND(D1845&gt;='Season Lookup'!$D$15,D1845&lt;'Season Lookup'!$D$16),"Spring",IF(AND(D1845&gt;='Season Lookup'!$D$16,D1845&lt;'Season Lookup'!$D$17),"Summer",IF(AND(D1845&gt;='Season Lookup'!$D$17,D1845&lt;'Season Lookup'!$D$18),"Fall",IF(OR(D1845&gt;='Season Lookup'!$D$18,D1845&lt;'Season Lookup'!$D$15),"Winter"))))</f>
        <v>Winter</v>
      </c>
      <c r="L1845" s="3" t="str">
        <f>VLOOKUP(F1845,'Season Lookup'!$A$1:$B$13,2,0)</f>
        <v>Winter</v>
      </c>
      <c r="M1845" t="s">
        <v>56</v>
      </c>
      <c r="N1845" t="s">
        <v>13</v>
      </c>
      <c r="O1845" t="s">
        <v>13</v>
      </c>
      <c r="P1845" t="str">
        <f t="shared" si="368"/>
        <v>Yes</v>
      </c>
      <c r="Q1845" t="str">
        <f t="shared" si="369"/>
        <v>No</v>
      </c>
      <c r="R1845" t="str">
        <f t="shared" si="370"/>
        <v>No</v>
      </c>
      <c r="T1845" t="s">
        <v>14</v>
      </c>
      <c r="U1845" t="s">
        <v>249</v>
      </c>
      <c r="V1845" t="str">
        <f t="shared" si="371"/>
        <v>Intersection</v>
      </c>
      <c r="W1845" t="s">
        <v>250</v>
      </c>
      <c r="X1845">
        <v>42.361745999999997</v>
      </c>
      <c r="Y1845">
        <v>-71.097555999999997</v>
      </c>
      <c r="Z1845" t="s">
        <v>251</v>
      </c>
    </row>
    <row r="1846" spans="1:26">
      <c r="A1846">
        <v>25616</v>
      </c>
      <c r="B1846" s="1">
        <v>40595.809027777781</v>
      </c>
      <c r="C1846" s="1">
        <f t="shared" si="360"/>
        <v>40544</v>
      </c>
      <c r="D1846" s="4">
        <f t="shared" si="361"/>
        <v>0.1388888888888889</v>
      </c>
      <c r="E1846" s="3">
        <f t="shared" si="362"/>
        <v>2011</v>
      </c>
      <c r="F1846" s="3">
        <f t="shared" si="363"/>
        <v>2</v>
      </c>
      <c r="G1846" s="3">
        <f t="shared" si="364"/>
        <v>21</v>
      </c>
      <c r="H1846" s="3">
        <f t="shared" si="365"/>
        <v>19</v>
      </c>
      <c r="I1846" s="3">
        <f t="shared" si="366"/>
        <v>25</v>
      </c>
      <c r="J1846" s="3">
        <f t="shared" si="367"/>
        <v>2</v>
      </c>
      <c r="K1846" s="3" t="str">
        <f>IF(AND(D1846&gt;='Season Lookup'!$D$15,D1846&lt;'Season Lookup'!$D$16),"Spring",IF(AND(D1846&gt;='Season Lookup'!$D$16,D1846&lt;'Season Lookup'!$D$17),"Summer",IF(AND(D1846&gt;='Season Lookup'!$D$17,D1846&lt;'Season Lookup'!$D$18),"Fall",IF(OR(D1846&gt;='Season Lookup'!$D$18,D1846&lt;'Season Lookup'!$D$15),"Winter"))))</f>
        <v>Winter</v>
      </c>
      <c r="L1846" s="3" t="str">
        <f>VLOOKUP(F1846,'Season Lookup'!$A$1:$B$13,2,0)</f>
        <v>Winter</v>
      </c>
      <c r="M1846" t="s">
        <v>56</v>
      </c>
      <c r="N1846" t="s">
        <v>13</v>
      </c>
      <c r="O1846" t="s">
        <v>13</v>
      </c>
      <c r="P1846" t="str">
        <f t="shared" si="368"/>
        <v>Yes</v>
      </c>
      <c r="Q1846" t="str">
        <f t="shared" si="369"/>
        <v>No</v>
      </c>
      <c r="R1846" t="str">
        <f t="shared" si="370"/>
        <v>No</v>
      </c>
      <c r="T1846" t="s">
        <v>14</v>
      </c>
      <c r="U1846" t="s">
        <v>550</v>
      </c>
      <c r="V1846" t="str">
        <f t="shared" si="371"/>
        <v>Intersection</v>
      </c>
      <c r="W1846" t="s">
        <v>551</v>
      </c>
      <c r="X1846">
        <v>42.388173000000002</v>
      </c>
      <c r="Y1846">
        <v>-71.119415000000004</v>
      </c>
      <c r="Z1846" t="s">
        <v>552</v>
      </c>
    </row>
    <row r="1847" spans="1:26">
      <c r="A1847">
        <v>25618</v>
      </c>
      <c r="B1847" s="1">
        <v>40595.54859953704</v>
      </c>
      <c r="C1847" s="1">
        <f t="shared" si="360"/>
        <v>40544</v>
      </c>
      <c r="D1847" s="4">
        <f t="shared" si="361"/>
        <v>0.1388888888888889</v>
      </c>
      <c r="E1847" s="3">
        <f t="shared" si="362"/>
        <v>2011</v>
      </c>
      <c r="F1847" s="3">
        <f t="shared" si="363"/>
        <v>2</v>
      </c>
      <c r="G1847" s="3">
        <f t="shared" si="364"/>
        <v>21</v>
      </c>
      <c r="H1847" s="3">
        <f t="shared" si="365"/>
        <v>13</v>
      </c>
      <c r="I1847" s="3">
        <f t="shared" si="366"/>
        <v>9</v>
      </c>
      <c r="J1847" s="3">
        <f t="shared" si="367"/>
        <v>2</v>
      </c>
      <c r="K1847" s="3" t="str">
        <f>IF(AND(D1847&gt;='Season Lookup'!$D$15,D1847&lt;'Season Lookup'!$D$16),"Spring",IF(AND(D1847&gt;='Season Lookup'!$D$16,D1847&lt;'Season Lookup'!$D$17),"Summer",IF(AND(D1847&gt;='Season Lookup'!$D$17,D1847&lt;'Season Lookup'!$D$18),"Fall",IF(OR(D1847&gt;='Season Lookup'!$D$18,D1847&lt;'Season Lookup'!$D$15),"Winter"))))</f>
        <v>Winter</v>
      </c>
      <c r="L1847" s="3" t="str">
        <f>VLOOKUP(F1847,'Season Lookup'!$A$1:$B$13,2,0)</f>
        <v>Winter</v>
      </c>
      <c r="M1847" t="s">
        <v>56</v>
      </c>
      <c r="N1847" t="s">
        <v>13</v>
      </c>
      <c r="O1847" t="s">
        <v>13</v>
      </c>
      <c r="P1847" t="str">
        <f t="shared" si="368"/>
        <v>Yes</v>
      </c>
      <c r="Q1847" t="str">
        <f t="shared" si="369"/>
        <v>No</v>
      </c>
      <c r="R1847" t="str">
        <f t="shared" si="370"/>
        <v>No</v>
      </c>
      <c r="T1847" t="s">
        <v>14</v>
      </c>
      <c r="U1847" t="s">
        <v>487</v>
      </c>
      <c r="V1847" t="str">
        <f t="shared" si="371"/>
        <v>Intersection</v>
      </c>
      <c r="W1847" t="s">
        <v>787</v>
      </c>
      <c r="X1847">
        <v>42.390293999999997</v>
      </c>
      <c r="Y1847">
        <v>-71.120996000000005</v>
      </c>
      <c r="Z1847" t="s">
        <v>788</v>
      </c>
    </row>
    <row r="1848" spans="1:26">
      <c r="A1848">
        <v>25680</v>
      </c>
      <c r="B1848" s="1">
        <v>40595.75</v>
      </c>
      <c r="C1848" s="1">
        <f t="shared" si="360"/>
        <v>40544</v>
      </c>
      <c r="D1848" s="4">
        <f t="shared" si="361"/>
        <v>0.1388888888888889</v>
      </c>
      <c r="E1848" s="3">
        <f t="shared" si="362"/>
        <v>2011</v>
      </c>
      <c r="F1848" s="3">
        <f t="shared" si="363"/>
        <v>2</v>
      </c>
      <c r="G1848" s="3">
        <f t="shared" si="364"/>
        <v>21</v>
      </c>
      <c r="H1848" s="3">
        <f t="shared" si="365"/>
        <v>18</v>
      </c>
      <c r="I1848" s="3">
        <f t="shared" si="366"/>
        <v>0</v>
      </c>
      <c r="J1848" s="3">
        <f t="shared" si="367"/>
        <v>2</v>
      </c>
      <c r="K1848" s="3" t="str">
        <f>IF(AND(D1848&gt;='Season Lookup'!$D$15,D1848&lt;'Season Lookup'!$D$16),"Spring",IF(AND(D1848&gt;='Season Lookup'!$D$16,D1848&lt;'Season Lookup'!$D$17),"Summer",IF(AND(D1848&gt;='Season Lookup'!$D$17,D1848&lt;'Season Lookup'!$D$18),"Fall",IF(OR(D1848&gt;='Season Lookup'!$D$18,D1848&lt;'Season Lookup'!$D$15),"Winter"))))</f>
        <v>Winter</v>
      </c>
      <c r="L1848" s="3" t="str">
        <f>VLOOKUP(F1848,'Season Lookup'!$A$1:$B$13,2,0)</f>
        <v>Winter</v>
      </c>
      <c r="M1848" t="s">
        <v>56</v>
      </c>
      <c r="N1848" t="s">
        <v>13</v>
      </c>
      <c r="O1848" t="s">
        <v>13</v>
      </c>
      <c r="P1848" t="str">
        <f t="shared" si="368"/>
        <v>Yes</v>
      </c>
      <c r="Q1848" t="str">
        <f t="shared" si="369"/>
        <v>No</v>
      </c>
      <c r="R1848" t="str">
        <f t="shared" si="370"/>
        <v>No</v>
      </c>
      <c r="S1848">
        <v>1</v>
      </c>
      <c r="T1848" t="s">
        <v>167</v>
      </c>
      <c r="V1848" t="str">
        <f t="shared" si="371"/>
        <v>Non Intersection</v>
      </c>
      <c r="W1848" t="s">
        <v>2176</v>
      </c>
      <c r="X1848">
        <v>42.381864999999998</v>
      </c>
      <c r="Y1848">
        <v>-71.119331000000003</v>
      </c>
      <c r="Z1848" t="s">
        <v>2177</v>
      </c>
    </row>
    <row r="1849" spans="1:26">
      <c r="A1849">
        <v>25617</v>
      </c>
      <c r="B1849" s="1">
        <v>40596.333333333336</v>
      </c>
      <c r="C1849" s="1">
        <f t="shared" si="360"/>
        <v>40544</v>
      </c>
      <c r="D1849" s="4">
        <f t="shared" si="361"/>
        <v>0.14166666666666666</v>
      </c>
      <c r="E1849" s="3">
        <f t="shared" si="362"/>
        <v>2011</v>
      </c>
      <c r="F1849" s="3">
        <f t="shared" si="363"/>
        <v>2</v>
      </c>
      <c r="G1849" s="3">
        <f t="shared" si="364"/>
        <v>22</v>
      </c>
      <c r="H1849" s="3">
        <f t="shared" si="365"/>
        <v>8</v>
      </c>
      <c r="I1849" s="3">
        <f t="shared" si="366"/>
        <v>0</v>
      </c>
      <c r="J1849" s="3">
        <f t="shared" si="367"/>
        <v>3</v>
      </c>
      <c r="K1849" s="3" t="str">
        <f>IF(AND(D1849&gt;='Season Lookup'!$D$15,D1849&lt;'Season Lookup'!$D$16),"Spring",IF(AND(D1849&gt;='Season Lookup'!$D$16,D1849&lt;'Season Lookup'!$D$17),"Summer",IF(AND(D1849&gt;='Season Lookup'!$D$17,D1849&lt;'Season Lookup'!$D$18),"Fall",IF(OR(D1849&gt;='Season Lookup'!$D$18,D1849&lt;'Season Lookup'!$D$15),"Winter"))))</f>
        <v>Winter</v>
      </c>
      <c r="L1849" s="3" t="str">
        <f>VLOOKUP(F1849,'Season Lookup'!$A$1:$B$13,2,0)</f>
        <v>Winter</v>
      </c>
      <c r="M1849" t="s">
        <v>73</v>
      </c>
      <c r="N1849" t="s">
        <v>13</v>
      </c>
      <c r="O1849" t="s">
        <v>13</v>
      </c>
      <c r="P1849" t="str">
        <f t="shared" si="368"/>
        <v>Yes</v>
      </c>
      <c r="Q1849" t="str">
        <f t="shared" si="369"/>
        <v>No</v>
      </c>
      <c r="R1849" t="str">
        <f t="shared" si="370"/>
        <v>No</v>
      </c>
      <c r="T1849" t="s">
        <v>1502</v>
      </c>
      <c r="U1849" t="s">
        <v>260</v>
      </c>
      <c r="V1849" t="str">
        <f t="shared" si="371"/>
        <v>Intersection</v>
      </c>
      <c r="W1849" t="s">
        <v>2873</v>
      </c>
      <c r="X1849">
        <v>42.371716999999997</v>
      </c>
      <c r="Y1849">
        <v>-71.079684999999998</v>
      </c>
      <c r="Z1849" t="s">
        <v>1504</v>
      </c>
    </row>
    <row r="1850" spans="1:26">
      <c r="A1850">
        <v>25619</v>
      </c>
      <c r="B1850" s="1">
        <v>40596.28125</v>
      </c>
      <c r="C1850" s="1">
        <f t="shared" si="360"/>
        <v>40544</v>
      </c>
      <c r="D1850" s="4">
        <f t="shared" si="361"/>
        <v>0.14166666666666666</v>
      </c>
      <c r="E1850" s="3">
        <f t="shared" si="362"/>
        <v>2011</v>
      </c>
      <c r="F1850" s="3">
        <f t="shared" si="363"/>
        <v>2</v>
      </c>
      <c r="G1850" s="3">
        <f t="shared" si="364"/>
        <v>22</v>
      </c>
      <c r="H1850" s="3">
        <f t="shared" si="365"/>
        <v>6</v>
      </c>
      <c r="I1850" s="3">
        <f t="shared" si="366"/>
        <v>45</v>
      </c>
      <c r="J1850" s="3">
        <f t="shared" si="367"/>
        <v>3</v>
      </c>
      <c r="K1850" s="3" t="str">
        <f>IF(AND(D1850&gt;='Season Lookup'!$D$15,D1850&lt;'Season Lookup'!$D$16),"Spring",IF(AND(D1850&gt;='Season Lookup'!$D$16,D1850&lt;'Season Lookup'!$D$17),"Summer",IF(AND(D1850&gt;='Season Lookup'!$D$17,D1850&lt;'Season Lookup'!$D$18),"Fall",IF(OR(D1850&gt;='Season Lookup'!$D$18,D1850&lt;'Season Lookup'!$D$15),"Winter"))))</f>
        <v>Winter</v>
      </c>
      <c r="L1850" s="3" t="str">
        <f>VLOOKUP(F1850,'Season Lookup'!$A$1:$B$13,2,0)</f>
        <v>Winter</v>
      </c>
      <c r="M1850" t="s">
        <v>73</v>
      </c>
      <c r="N1850" t="s">
        <v>13</v>
      </c>
      <c r="O1850" t="s">
        <v>23</v>
      </c>
      <c r="P1850" t="str">
        <f t="shared" si="368"/>
        <v>Yes</v>
      </c>
      <c r="Q1850" t="str">
        <f t="shared" si="369"/>
        <v>No</v>
      </c>
      <c r="R1850" t="str">
        <f t="shared" si="370"/>
        <v>No</v>
      </c>
      <c r="S1850">
        <v>166</v>
      </c>
      <c r="T1850" t="s">
        <v>119</v>
      </c>
      <c r="V1850" t="str">
        <f t="shared" si="371"/>
        <v>Non Intersection</v>
      </c>
      <c r="W1850" t="s">
        <v>2874</v>
      </c>
      <c r="X1850">
        <v>42.359766</v>
      </c>
      <c r="Y1850">
        <v>-71.098223000000004</v>
      </c>
      <c r="Z1850" t="s">
        <v>2875</v>
      </c>
    </row>
    <row r="1851" spans="1:26">
      <c r="A1851">
        <v>25620</v>
      </c>
      <c r="B1851" s="1">
        <v>40596.708333333336</v>
      </c>
      <c r="C1851" s="1">
        <f t="shared" si="360"/>
        <v>40544</v>
      </c>
      <c r="D1851" s="4">
        <f t="shared" si="361"/>
        <v>0.14166666666666666</v>
      </c>
      <c r="E1851" s="3">
        <f t="shared" si="362"/>
        <v>2011</v>
      </c>
      <c r="F1851" s="3">
        <f t="shared" si="363"/>
        <v>2</v>
      </c>
      <c r="G1851" s="3">
        <f t="shared" si="364"/>
        <v>22</v>
      </c>
      <c r="H1851" s="3">
        <f t="shared" si="365"/>
        <v>17</v>
      </c>
      <c r="I1851" s="3">
        <f t="shared" si="366"/>
        <v>0</v>
      </c>
      <c r="J1851" s="3">
        <f t="shared" si="367"/>
        <v>3</v>
      </c>
      <c r="K1851" s="3" t="str">
        <f>IF(AND(D1851&gt;='Season Lookup'!$D$15,D1851&lt;'Season Lookup'!$D$16),"Spring",IF(AND(D1851&gt;='Season Lookup'!$D$16,D1851&lt;'Season Lookup'!$D$17),"Summer",IF(AND(D1851&gt;='Season Lookup'!$D$17,D1851&lt;'Season Lookup'!$D$18),"Fall",IF(OR(D1851&gt;='Season Lookup'!$D$18,D1851&lt;'Season Lookup'!$D$15),"Winter"))))</f>
        <v>Winter</v>
      </c>
      <c r="L1851" s="3" t="str">
        <f>VLOOKUP(F1851,'Season Lookup'!$A$1:$B$13,2,0)</f>
        <v>Winter</v>
      </c>
      <c r="M1851" t="s">
        <v>73</v>
      </c>
      <c r="N1851" t="s">
        <v>13</v>
      </c>
      <c r="O1851" t="s">
        <v>132</v>
      </c>
      <c r="P1851" t="str">
        <f t="shared" si="368"/>
        <v>Yes</v>
      </c>
      <c r="Q1851" t="str">
        <f t="shared" si="369"/>
        <v>Yes</v>
      </c>
      <c r="R1851" t="str">
        <f t="shared" si="370"/>
        <v>No</v>
      </c>
      <c r="S1851">
        <v>1</v>
      </c>
      <c r="T1851" t="s">
        <v>74</v>
      </c>
      <c r="V1851" t="str">
        <f t="shared" si="371"/>
        <v>Non Intersection</v>
      </c>
      <c r="W1851" t="s">
        <v>240</v>
      </c>
      <c r="X1851">
        <v>42.365231999999999</v>
      </c>
      <c r="Y1851">
        <v>-71.090064999999996</v>
      </c>
      <c r="Z1851" t="s">
        <v>241</v>
      </c>
    </row>
    <row r="1852" spans="1:26">
      <c r="A1852">
        <v>25621</v>
      </c>
      <c r="B1852" s="1">
        <v>40596.78125</v>
      </c>
      <c r="C1852" s="1">
        <f t="shared" si="360"/>
        <v>40544</v>
      </c>
      <c r="D1852" s="4">
        <f t="shared" si="361"/>
        <v>0.14166666666666666</v>
      </c>
      <c r="E1852" s="3">
        <f t="shared" si="362"/>
        <v>2011</v>
      </c>
      <c r="F1852" s="3">
        <f t="shared" si="363"/>
        <v>2</v>
      </c>
      <c r="G1852" s="3">
        <f t="shared" si="364"/>
        <v>22</v>
      </c>
      <c r="H1852" s="3">
        <f t="shared" si="365"/>
        <v>18</v>
      </c>
      <c r="I1852" s="3">
        <f t="shared" si="366"/>
        <v>45</v>
      </c>
      <c r="J1852" s="3">
        <f t="shared" si="367"/>
        <v>3</v>
      </c>
      <c r="K1852" s="3" t="str">
        <f>IF(AND(D1852&gt;='Season Lookup'!$D$15,D1852&lt;'Season Lookup'!$D$16),"Spring",IF(AND(D1852&gt;='Season Lookup'!$D$16,D1852&lt;'Season Lookup'!$D$17),"Summer",IF(AND(D1852&gt;='Season Lookup'!$D$17,D1852&lt;'Season Lookup'!$D$18),"Fall",IF(OR(D1852&gt;='Season Lookup'!$D$18,D1852&lt;'Season Lookup'!$D$15),"Winter"))))</f>
        <v>Winter</v>
      </c>
      <c r="L1852" s="3" t="str">
        <f>VLOOKUP(F1852,'Season Lookup'!$A$1:$B$13,2,0)</f>
        <v>Winter</v>
      </c>
      <c r="M1852" t="s">
        <v>73</v>
      </c>
      <c r="N1852" t="s">
        <v>13</v>
      </c>
      <c r="O1852" t="s">
        <v>23</v>
      </c>
      <c r="P1852" t="str">
        <f t="shared" si="368"/>
        <v>Yes</v>
      </c>
      <c r="Q1852" t="str">
        <f t="shared" si="369"/>
        <v>No</v>
      </c>
      <c r="R1852" t="str">
        <f t="shared" si="370"/>
        <v>No</v>
      </c>
      <c r="T1852" t="s">
        <v>147</v>
      </c>
      <c r="U1852" t="s">
        <v>380</v>
      </c>
      <c r="V1852" t="str">
        <f t="shared" si="371"/>
        <v>Intersection</v>
      </c>
      <c r="W1852" t="s">
        <v>2876</v>
      </c>
      <c r="X1852">
        <v>42.368240999999998</v>
      </c>
      <c r="Y1852">
        <v>-71.085587000000004</v>
      </c>
      <c r="Z1852" t="s">
        <v>2877</v>
      </c>
    </row>
    <row r="1853" spans="1:26">
      <c r="A1853">
        <v>25625</v>
      </c>
      <c r="B1853" s="1">
        <v>40596.8125</v>
      </c>
      <c r="C1853" s="1">
        <f t="shared" si="360"/>
        <v>40544</v>
      </c>
      <c r="D1853" s="4">
        <f t="shared" si="361"/>
        <v>0.14166666666666666</v>
      </c>
      <c r="E1853" s="3">
        <f t="shared" si="362"/>
        <v>2011</v>
      </c>
      <c r="F1853" s="3">
        <f t="shared" si="363"/>
        <v>2</v>
      </c>
      <c r="G1853" s="3">
        <f t="shared" si="364"/>
        <v>22</v>
      </c>
      <c r="H1853" s="3">
        <f t="shared" si="365"/>
        <v>19</v>
      </c>
      <c r="I1853" s="3">
        <f t="shared" si="366"/>
        <v>30</v>
      </c>
      <c r="J1853" s="3">
        <f t="shared" si="367"/>
        <v>3</v>
      </c>
      <c r="K1853" s="3" t="str">
        <f>IF(AND(D1853&gt;='Season Lookup'!$D$15,D1853&lt;'Season Lookup'!$D$16),"Spring",IF(AND(D1853&gt;='Season Lookup'!$D$16,D1853&lt;'Season Lookup'!$D$17),"Summer",IF(AND(D1853&gt;='Season Lookup'!$D$17,D1853&lt;'Season Lookup'!$D$18),"Fall",IF(OR(D1853&gt;='Season Lookup'!$D$18,D1853&lt;'Season Lookup'!$D$15),"Winter"))))</f>
        <v>Winter</v>
      </c>
      <c r="L1853" s="3" t="str">
        <f>VLOOKUP(F1853,'Season Lookup'!$A$1:$B$13,2,0)</f>
        <v>Winter</v>
      </c>
      <c r="M1853" t="s">
        <v>73</v>
      </c>
      <c r="N1853" t="s">
        <v>13</v>
      </c>
      <c r="O1853" t="s">
        <v>132</v>
      </c>
      <c r="P1853" t="str">
        <f t="shared" si="368"/>
        <v>Yes</v>
      </c>
      <c r="Q1853" t="str">
        <f t="shared" si="369"/>
        <v>Yes</v>
      </c>
      <c r="R1853" t="str">
        <f t="shared" si="370"/>
        <v>No</v>
      </c>
      <c r="T1853" t="s">
        <v>105</v>
      </c>
      <c r="U1853" t="s">
        <v>2158</v>
      </c>
      <c r="V1853" t="str">
        <f t="shared" si="371"/>
        <v>Intersection</v>
      </c>
      <c r="W1853" t="s">
        <v>2878</v>
      </c>
      <c r="X1853">
        <v>42.370823000000001</v>
      </c>
      <c r="Y1853">
        <v>-71.104838999999998</v>
      </c>
      <c r="Z1853" t="s">
        <v>2879</v>
      </c>
    </row>
    <row r="1854" spans="1:26">
      <c r="A1854">
        <v>25622</v>
      </c>
      <c r="B1854" s="1">
        <v>40597.416655092595</v>
      </c>
      <c r="C1854" s="1">
        <f t="shared" si="360"/>
        <v>40544</v>
      </c>
      <c r="D1854" s="4">
        <f t="shared" si="361"/>
        <v>0.14444444444444443</v>
      </c>
      <c r="E1854" s="3">
        <f t="shared" si="362"/>
        <v>2011</v>
      </c>
      <c r="F1854" s="3">
        <f t="shared" si="363"/>
        <v>2</v>
      </c>
      <c r="G1854" s="3">
        <f t="shared" si="364"/>
        <v>23</v>
      </c>
      <c r="H1854" s="3">
        <f t="shared" si="365"/>
        <v>9</v>
      </c>
      <c r="I1854" s="3">
        <f t="shared" si="366"/>
        <v>59</v>
      </c>
      <c r="J1854" s="3">
        <f t="shared" si="367"/>
        <v>4</v>
      </c>
      <c r="K1854" s="3" t="str">
        <f>IF(AND(D1854&gt;='Season Lookup'!$D$15,D1854&lt;'Season Lookup'!$D$16),"Spring",IF(AND(D1854&gt;='Season Lookup'!$D$16,D1854&lt;'Season Lookup'!$D$17),"Summer",IF(AND(D1854&gt;='Season Lookup'!$D$17,D1854&lt;'Season Lookup'!$D$18),"Fall",IF(OR(D1854&gt;='Season Lookup'!$D$18,D1854&lt;'Season Lookup'!$D$15),"Winter"))))</f>
        <v>Winter</v>
      </c>
      <c r="L1854" s="3" t="str">
        <f>VLOOKUP(F1854,'Season Lookup'!$A$1:$B$13,2,0)</f>
        <v>Winter</v>
      </c>
      <c r="M1854" t="s">
        <v>82</v>
      </c>
      <c r="N1854" t="s">
        <v>13</v>
      </c>
      <c r="O1854" t="s">
        <v>13</v>
      </c>
      <c r="P1854" t="str">
        <f t="shared" si="368"/>
        <v>Yes</v>
      </c>
      <c r="Q1854" t="str">
        <f t="shared" si="369"/>
        <v>No</v>
      </c>
      <c r="R1854" t="str">
        <f t="shared" si="370"/>
        <v>No</v>
      </c>
      <c r="T1854" t="s">
        <v>14</v>
      </c>
      <c r="U1854" t="s">
        <v>202</v>
      </c>
      <c r="V1854" t="str">
        <f t="shared" si="371"/>
        <v>Intersection</v>
      </c>
      <c r="W1854" t="s">
        <v>361</v>
      </c>
      <c r="X1854">
        <v>42.360154000000001</v>
      </c>
      <c r="Y1854">
        <v>-71.094881999999998</v>
      </c>
      <c r="Z1854" t="s">
        <v>223</v>
      </c>
    </row>
    <row r="1855" spans="1:26">
      <c r="A1855">
        <v>25626</v>
      </c>
      <c r="B1855" s="1">
        <v>40597.510405092595</v>
      </c>
      <c r="C1855" s="1">
        <f t="shared" si="360"/>
        <v>40544</v>
      </c>
      <c r="D1855" s="4">
        <f t="shared" si="361"/>
        <v>0.14444444444444443</v>
      </c>
      <c r="E1855" s="3">
        <f t="shared" si="362"/>
        <v>2011</v>
      </c>
      <c r="F1855" s="3">
        <f t="shared" si="363"/>
        <v>2</v>
      </c>
      <c r="G1855" s="3">
        <f t="shared" si="364"/>
        <v>23</v>
      </c>
      <c r="H1855" s="3">
        <f t="shared" si="365"/>
        <v>12</v>
      </c>
      <c r="I1855" s="3">
        <f t="shared" si="366"/>
        <v>14</v>
      </c>
      <c r="J1855" s="3">
        <f t="shared" si="367"/>
        <v>4</v>
      </c>
      <c r="K1855" s="3" t="str">
        <f>IF(AND(D1855&gt;='Season Lookup'!$D$15,D1855&lt;'Season Lookup'!$D$16),"Spring",IF(AND(D1855&gt;='Season Lookup'!$D$16,D1855&lt;'Season Lookup'!$D$17),"Summer",IF(AND(D1855&gt;='Season Lookup'!$D$17,D1855&lt;'Season Lookup'!$D$18),"Fall",IF(OR(D1855&gt;='Season Lookup'!$D$18,D1855&lt;'Season Lookup'!$D$15),"Winter"))))</f>
        <v>Winter</v>
      </c>
      <c r="L1855" s="3" t="str">
        <f>VLOOKUP(F1855,'Season Lookup'!$A$1:$B$13,2,0)</f>
        <v>Winter</v>
      </c>
      <c r="M1855" t="s">
        <v>82</v>
      </c>
      <c r="N1855" t="s">
        <v>13</v>
      </c>
      <c r="O1855" t="s">
        <v>13</v>
      </c>
      <c r="P1855" t="str">
        <f t="shared" si="368"/>
        <v>Yes</v>
      </c>
      <c r="Q1855" t="str">
        <f t="shared" si="369"/>
        <v>No</v>
      </c>
      <c r="R1855" t="str">
        <f t="shared" si="370"/>
        <v>No</v>
      </c>
      <c r="T1855" t="s">
        <v>14</v>
      </c>
      <c r="U1855" t="s">
        <v>601</v>
      </c>
      <c r="V1855" t="str">
        <f t="shared" si="371"/>
        <v>Intersection</v>
      </c>
      <c r="W1855" t="s">
        <v>602</v>
      </c>
      <c r="X1855">
        <v>42.397973</v>
      </c>
      <c r="Y1855">
        <v>-71.130897000000004</v>
      </c>
      <c r="Z1855" t="s">
        <v>603</v>
      </c>
    </row>
    <row r="1856" spans="1:26">
      <c r="A1856">
        <v>25627</v>
      </c>
      <c r="B1856" s="1">
        <v>40597.570138888892</v>
      </c>
      <c r="C1856" s="1">
        <f t="shared" si="360"/>
        <v>40544</v>
      </c>
      <c r="D1856" s="4">
        <f t="shared" si="361"/>
        <v>0.14444444444444443</v>
      </c>
      <c r="E1856" s="3">
        <f t="shared" si="362"/>
        <v>2011</v>
      </c>
      <c r="F1856" s="3">
        <f t="shared" si="363"/>
        <v>2</v>
      </c>
      <c r="G1856" s="3">
        <f t="shared" si="364"/>
        <v>23</v>
      </c>
      <c r="H1856" s="3">
        <f t="shared" si="365"/>
        <v>13</v>
      </c>
      <c r="I1856" s="3">
        <f t="shared" si="366"/>
        <v>41</v>
      </c>
      <c r="J1856" s="3">
        <f t="shared" si="367"/>
        <v>4</v>
      </c>
      <c r="K1856" s="3" t="str">
        <f>IF(AND(D1856&gt;='Season Lookup'!$D$15,D1856&lt;'Season Lookup'!$D$16),"Spring",IF(AND(D1856&gt;='Season Lookup'!$D$16,D1856&lt;'Season Lookup'!$D$17),"Summer",IF(AND(D1856&gt;='Season Lookup'!$D$17,D1856&lt;'Season Lookup'!$D$18),"Fall",IF(OR(D1856&gt;='Season Lookup'!$D$18,D1856&lt;'Season Lookup'!$D$15),"Winter"))))</f>
        <v>Winter</v>
      </c>
      <c r="L1856" s="3" t="str">
        <f>VLOOKUP(F1856,'Season Lookup'!$A$1:$B$13,2,0)</f>
        <v>Winter</v>
      </c>
      <c r="M1856" t="s">
        <v>82</v>
      </c>
      <c r="N1856" t="s">
        <v>13</v>
      </c>
      <c r="O1856" t="s">
        <v>13</v>
      </c>
      <c r="P1856" t="str">
        <f t="shared" si="368"/>
        <v>Yes</v>
      </c>
      <c r="Q1856" t="str">
        <f t="shared" si="369"/>
        <v>No</v>
      </c>
      <c r="R1856" t="str">
        <f t="shared" si="370"/>
        <v>No</v>
      </c>
      <c r="T1856" t="s">
        <v>796</v>
      </c>
      <c r="U1856" t="s">
        <v>133</v>
      </c>
      <c r="V1856" t="str">
        <f t="shared" si="371"/>
        <v>Intersection</v>
      </c>
      <c r="W1856" t="s">
        <v>2028</v>
      </c>
      <c r="X1856">
        <v>42.364846</v>
      </c>
      <c r="Y1856">
        <v>-71.092607999999998</v>
      </c>
      <c r="Z1856" t="s">
        <v>2029</v>
      </c>
    </row>
    <row r="1857" spans="1:26">
      <c r="A1857">
        <v>25628</v>
      </c>
      <c r="B1857" s="1">
        <v>40598.333333333336</v>
      </c>
      <c r="C1857" s="1">
        <f t="shared" si="360"/>
        <v>40544</v>
      </c>
      <c r="D1857" s="4">
        <f t="shared" si="361"/>
        <v>0.14722222222222223</v>
      </c>
      <c r="E1857" s="3">
        <f t="shared" si="362"/>
        <v>2011</v>
      </c>
      <c r="F1857" s="3">
        <f t="shared" si="363"/>
        <v>2</v>
      </c>
      <c r="G1857" s="3">
        <f t="shared" si="364"/>
        <v>24</v>
      </c>
      <c r="H1857" s="3">
        <f t="shared" si="365"/>
        <v>8</v>
      </c>
      <c r="I1857" s="3">
        <f t="shared" si="366"/>
        <v>0</v>
      </c>
      <c r="J1857" s="3">
        <f t="shared" si="367"/>
        <v>5</v>
      </c>
      <c r="K1857" s="3" t="str">
        <f>IF(AND(D1857&gt;='Season Lookup'!$D$15,D1857&lt;'Season Lookup'!$D$16),"Spring",IF(AND(D1857&gt;='Season Lookup'!$D$16,D1857&lt;'Season Lookup'!$D$17),"Summer",IF(AND(D1857&gt;='Season Lookup'!$D$17,D1857&lt;'Season Lookup'!$D$18),"Fall",IF(OR(D1857&gt;='Season Lookup'!$D$18,D1857&lt;'Season Lookup'!$D$15),"Winter"))))</f>
        <v>Winter</v>
      </c>
      <c r="L1857" s="3" t="str">
        <f>VLOOKUP(F1857,'Season Lookup'!$A$1:$B$13,2,0)</f>
        <v>Winter</v>
      </c>
      <c r="M1857" t="s">
        <v>78</v>
      </c>
      <c r="N1857" t="s">
        <v>13</v>
      </c>
      <c r="O1857" t="s">
        <v>13</v>
      </c>
      <c r="P1857" t="str">
        <f t="shared" si="368"/>
        <v>Yes</v>
      </c>
      <c r="Q1857" t="str">
        <f t="shared" si="369"/>
        <v>No</v>
      </c>
      <c r="R1857" t="str">
        <f t="shared" si="370"/>
        <v>No</v>
      </c>
      <c r="T1857" t="s">
        <v>209</v>
      </c>
      <c r="U1857" t="s">
        <v>61</v>
      </c>
      <c r="V1857" t="str">
        <f t="shared" si="371"/>
        <v>Intersection</v>
      </c>
      <c r="W1857" t="s">
        <v>579</v>
      </c>
      <c r="X1857">
        <v>42.365141999999999</v>
      </c>
      <c r="Y1857">
        <v>-71.078205999999994</v>
      </c>
      <c r="Z1857" t="s">
        <v>448</v>
      </c>
    </row>
    <row r="1858" spans="1:26">
      <c r="A1858">
        <v>25631</v>
      </c>
      <c r="B1858" s="1">
        <v>40598.351388888892</v>
      </c>
      <c r="C1858" s="1">
        <f t="shared" si="360"/>
        <v>40544</v>
      </c>
      <c r="D1858" s="4">
        <f t="shared" si="361"/>
        <v>0.14722222222222223</v>
      </c>
      <c r="E1858" s="3">
        <f t="shared" si="362"/>
        <v>2011</v>
      </c>
      <c r="F1858" s="3">
        <f t="shared" si="363"/>
        <v>2</v>
      </c>
      <c r="G1858" s="3">
        <f t="shared" si="364"/>
        <v>24</v>
      </c>
      <c r="H1858" s="3">
        <f t="shared" si="365"/>
        <v>8</v>
      </c>
      <c r="I1858" s="3">
        <f t="shared" si="366"/>
        <v>26</v>
      </c>
      <c r="J1858" s="3">
        <f t="shared" si="367"/>
        <v>5</v>
      </c>
      <c r="K1858" s="3" t="str">
        <f>IF(AND(D1858&gt;='Season Lookup'!$D$15,D1858&lt;'Season Lookup'!$D$16),"Spring",IF(AND(D1858&gt;='Season Lookup'!$D$16,D1858&lt;'Season Lookup'!$D$17),"Summer",IF(AND(D1858&gt;='Season Lookup'!$D$17,D1858&lt;'Season Lookup'!$D$18),"Fall",IF(OR(D1858&gt;='Season Lookup'!$D$18,D1858&lt;'Season Lookup'!$D$15),"Winter"))))</f>
        <v>Winter</v>
      </c>
      <c r="L1858" s="3" t="str">
        <f>VLOOKUP(F1858,'Season Lookup'!$A$1:$B$13,2,0)</f>
        <v>Winter</v>
      </c>
      <c r="M1858" t="s">
        <v>78</v>
      </c>
      <c r="N1858" t="s">
        <v>13</v>
      </c>
      <c r="O1858" t="s">
        <v>13</v>
      </c>
      <c r="P1858" t="str">
        <f t="shared" si="368"/>
        <v>Yes</v>
      </c>
      <c r="Q1858" t="str">
        <f t="shared" si="369"/>
        <v>No</v>
      </c>
      <c r="R1858" t="str">
        <f t="shared" si="370"/>
        <v>No</v>
      </c>
      <c r="T1858" t="s">
        <v>509</v>
      </c>
      <c r="V1858" t="str">
        <f t="shared" si="371"/>
        <v>Intersection</v>
      </c>
      <c r="W1858" t="s">
        <v>2880</v>
      </c>
      <c r="X1858">
        <v>0</v>
      </c>
      <c r="Y1858">
        <v>0</v>
      </c>
      <c r="Z1858" t="s">
        <v>81</v>
      </c>
    </row>
    <row r="1859" spans="1:26">
      <c r="A1859">
        <v>25632</v>
      </c>
      <c r="B1859" s="1">
        <v>40598.686793981484</v>
      </c>
      <c r="C1859" s="1">
        <f t="shared" si="360"/>
        <v>40544</v>
      </c>
      <c r="D1859" s="4">
        <f t="shared" si="361"/>
        <v>0.14722222222222223</v>
      </c>
      <c r="E1859" s="3">
        <f t="shared" si="362"/>
        <v>2011</v>
      </c>
      <c r="F1859" s="3">
        <f t="shared" si="363"/>
        <v>2</v>
      </c>
      <c r="G1859" s="3">
        <f t="shared" si="364"/>
        <v>24</v>
      </c>
      <c r="H1859" s="3">
        <f t="shared" si="365"/>
        <v>16</v>
      </c>
      <c r="I1859" s="3">
        <f t="shared" si="366"/>
        <v>28</v>
      </c>
      <c r="J1859" s="3">
        <f t="shared" si="367"/>
        <v>5</v>
      </c>
      <c r="K1859" s="3" t="str">
        <f>IF(AND(D1859&gt;='Season Lookup'!$D$15,D1859&lt;'Season Lookup'!$D$16),"Spring",IF(AND(D1859&gt;='Season Lookup'!$D$16,D1859&lt;'Season Lookup'!$D$17),"Summer",IF(AND(D1859&gt;='Season Lookup'!$D$17,D1859&lt;'Season Lookup'!$D$18),"Fall",IF(OR(D1859&gt;='Season Lookup'!$D$18,D1859&lt;'Season Lookup'!$D$15),"Winter"))))</f>
        <v>Winter</v>
      </c>
      <c r="L1859" s="3" t="str">
        <f>VLOOKUP(F1859,'Season Lookup'!$A$1:$B$13,2,0)</f>
        <v>Winter</v>
      </c>
      <c r="M1859" t="s">
        <v>78</v>
      </c>
      <c r="N1859" t="s">
        <v>13</v>
      </c>
      <c r="O1859" t="s">
        <v>13</v>
      </c>
      <c r="P1859" t="str">
        <f t="shared" si="368"/>
        <v>Yes</v>
      </c>
      <c r="Q1859" t="str">
        <f t="shared" si="369"/>
        <v>No</v>
      </c>
      <c r="R1859" t="str">
        <f t="shared" si="370"/>
        <v>No</v>
      </c>
      <c r="T1859" t="s">
        <v>119</v>
      </c>
      <c r="U1859" t="s">
        <v>1729</v>
      </c>
      <c r="V1859" t="str">
        <f t="shared" si="371"/>
        <v>Intersection</v>
      </c>
      <c r="W1859" t="s">
        <v>2881</v>
      </c>
      <c r="X1859">
        <v>42.360266000000003</v>
      </c>
      <c r="Y1859">
        <v>-71.097300000000004</v>
      </c>
      <c r="Z1859" t="s">
        <v>2882</v>
      </c>
    </row>
    <row r="1860" spans="1:26">
      <c r="A1860">
        <v>25633</v>
      </c>
      <c r="B1860" s="1">
        <v>40598.753460648149</v>
      </c>
      <c r="C1860" s="1">
        <f t="shared" si="360"/>
        <v>40544</v>
      </c>
      <c r="D1860" s="4">
        <f t="shared" si="361"/>
        <v>0.14722222222222223</v>
      </c>
      <c r="E1860" s="3">
        <f t="shared" si="362"/>
        <v>2011</v>
      </c>
      <c r="F1860" s="3">
        <f t="shared" si="363"/>
        <v>2</v>
      </c>
      <c r="G1860" s="3">
        <f t="shared" si="364"/>
        <v>24</v>
      </c>
      <c r="H1860" s="3">
        <f t="shared" si="365"/>
        <v>18</v>
      </c>
      <c r="I1860" s="3">
        <f t="shared" si="366"/>
        <v>4</v>
      </c>
      <c r="J1860" s="3">
        <f t="shared" si="367"/>
        <v>5</v>
      </c>
      <c r="K1860" s="3" t="str">
        <f>IF(AND(D1860&gt;='Season Lookup'!$D$15,D1860&lt;'Season Lookup'!$D$16),"Spring",IF(AND(D1860&gt;='Season Lookup'!$D$16,D1860&lt;'Season Lookup'!$D$17),"Summer",IF(AND(D1860&gt;='Season Lookup'!$D$17,D1860&lt;'Season Lookup'!$D$18),"Fall",IF(OR(D1860&gt;='Season Lookup'!$D$18,D1860&lt;'Season Lookup'!$D$15),"Winter"))))</f>
        <v>Winter</v>
      </c>
      <c r="L1860" s="3" t="str">
        <f>VLOOKUP(F1860,'Season Lookup'!$A$1:$B$13,2,0)</f>
        <v>Winter</v>
      </c>
      <c r="M1860" t="s">
        <v>78</v>
      </c>
      <c r="N1860" t="s">
        <v>13</v>
      </c>
      <c r="O1860" t="s">
        <v>23</v>
      </c>
      <c r="P1860" t="str">
        <f t="shared" si="368"/>
        <v>Yes</v>
      </c>
      <c r="Q1860" t="str">
        <f t="shared" si="369"/>
        <v>No</v>
      </c>
      <c r="R1860" t="str">
        <f t="shared" si="370"/>
        <v>No</v>
      </c>
      <c r="S1860">
        <v>748</v>
      </c>
      <c r="T1860" t="s">
        <v>203</v>
      </c>
      <c r="V1860" t="str">
        <f t="shared" si="371"/>
        <v>Non Intersection</v>
      </c>
      <c r="W1860" t="s">
        <v>1731</v>
      </c>
      <c r="X1860">
        <v>42.358068000000003</v>
      </c>
      <c r="Y1860">
        <v>-71.114272999999997</v>
      </c>
      <c r="Z1860" t="s">
        <v>1732</v>
      </c>
    </row>
    <row r="1861" spans="1:26">
      <c r="A1861">
        <v>25648</v>
      </c>
      <c r="B1861" s="1">
        <v>40598.458333333336</v>
      </c>
      <c r="C1861" s="1">
        <f t="shared" si="360"/>
        <v>40544</v>
      </c>
      <c r="D1861" s="4">
        <f t="shared" si="361"/>
        <v>0.14722222222222223</v>
      </c>
      <c r="E1861" s="3">
        <f t="shared" si="362"/>
        <v>2011</v>
      </c>
      <c r="F1861" s="3">
        <f t="shared" si="363"/>
        <v>2</v>
      </c>
      <c r="G1861" s="3">
        <f t="shared" si="364"/>
        <v>24</v>
      </c>
      <c r="H1861" s="3">
        <f t="shared" si="365"/>
        <v>11</v>
      </c>
      <c r="I1861" s="3">
        <f t="shared" si="366"/>
        <v>0</v>
      </c>
      <c r="J1861" s="3">
        <f t="shared" si="367"/>
        <v>5</v>
      </c>
      <c r="K1861" s="3" t="str">
        <f>IF(AND(D1861&gt;='Season Lookup'!$D$15,D1861&lt;'Season Lookup'!$D$16),"Spring",IF(AND(D1861&gt;='Season Lookup'!$D$16,D1861&lt;'Season Lookup'!$D$17),"Summer",IF(AND(D1861&gt;='Season Lookup'!$D$17,D1861&lt;'Season Lookup'!$D$18),"Fall",IF(OR(D1861&gt;='Season Lookup'!$D$18,D1861&lt;'Season Lookup'!$D$15),"Winter"))))</f>
        <v>Winter</v>
      </c>
      <c r="L1861" s="3" t="str">
        <f>VLOOKUP(F1861,'Season Lookup'!$A$1:$B$13,2,0)</f>
        <v>Winter</v>
      </c>
      <c r="M1861" t="s">
        <v>78</v>
      </c>
      <c r="N1861" t="s">
        <v>13</v>
      </c>
      <c r="O1861" t="s">
        <v>23</v>
      </c>
      <c r="P1861" t="str">
        <f t="shared" si="368"/>
        <v>Yes</v>
      </c>
      <c r="Q1861" t="str">
        <f t="shared" si="369"/>
        <v>No</v>
      </c>
      <c r="R1861" t="str">
        <f t="shared" si="370"/>
        <v>No</v>
      </c>
      <c r="S1861">
        <v>8</v>
      </c>
      <c r="T1861" t="s">
        <v>2038</v>
      </c>
      <c r="V1861" t="str">
        <f t="shared" si="371"/>
        <v>Non Intersection</v>
      </c>
      <c r="W1861" t="s">
        <v>2883</v>
      </c>
      <c r="X1861">
        <v>42.378433000000001</v>
      </c>
      <c r="Y1861">
        <v>-71.154051999999993</v>
      </c>
      <c r="Z1861" t="s">
        <v>2884</v>
      </c>
    </row>
    <row r="1862" spans="1:26">
      <c r="A1862">
        <v>25634</v>
      </c>
      <c r="B1862" s="1">
        <v>40599.333333333336</v>
      </c>
      <c r="C1862" s="1">
        <f t="shared" si="360"/>
        <v>40544</v>
      </c>
      <c r="D1862" s="4">
        <f t="shared" si="361"/>
        <v>0.15</v>
      </c>
      <c r="E1862" s="3">
        <f t="shared" si="362"/>
        <v>2011</v>
      </c>
      <c r="F1862" s="3">
        <f t="shared" si="363"/>
        <v>2</v>
      </c>
      <c r="G1862" s="3">
        <f t="shared" si="364"/>
        <v>25</v>
      </c>
      <c r="H1862" s="3">
        <f t="shared" si="365"/>
        <v>8</v>
      </c>
      <c r="I1862" s="3">
        <f t="shared" si="366"/>
        <v>0</v>
      </c>
      <c r="J1862" s="3">
        <f t="shared" si="367"/>
        <v>6</v>
      </c>
      <c r="K1862" s="3" t="str">
        <f>IF(AND(D1862&gt;='Season Lookup'!$D$15,D1862&lt;'Season Lookup'!$D$16),"Spring",IF(AND(D1862&gt;='Season Lookup'!$D$16,D1862&lt;'Season Lookup'!$D$17),"Summer",IF(AND(D1862&gt;='Season Lookup'!$D$17,D1862&lt;'Season Lookup'!$D$18),"Fall",IF(OR(D1862&gt;='Season Lookup'!$D$18,D1862&lt;'Season Lookup'!$D$15),"Winter"))))</f>
        <v>Winter</v>
      </c>
      <c r="L1862" s="3" t="str">
        <f>VLOOKUP(F1862,'Season Lookup'!$A$1:$B$13,2,0)</f>
        <v>Winter</v>
      </c>
      <c r="M1862" t="s">
        <v>12</v>
      </c>
      <c r="N1862" t="s">
        <v>13</v>
      </c>
      <c r="O1862" t="s">
        <v>13</v>
      </c>
      <c r="P1862" t="str">
        <f t="shared" si="368"/>
        <v>Yes</v>
      </c>
      <c r="Q1862" t="str">
        <f t="shared" si="369"/>
        <v>No</v>
      </c>
      <c r="R1862" t="str">
        <f t="shared" si="370"/>
        <v>No</v>
      </c>
      <c r="S1862">
        <v>3</v>
      </c>
      <c r="T1862" t="s">
        <v>50</v>
      </c>
      <c r="V1862" t="str">
        <f t="shared" si="371"/>
        <v>Non Intersection</v>
      </c>
      <c r="W1862" t="s">
        <v>2885</v>
      </c>
      <c r="X1862">
        <v>42.374754000000003</v>
      </c>
      <c r="Y1862">
        <v>-71.150478000000007</v>
      </c>
      <c r="Z1862" t="s">
        <v>2886</v>
      </c>
    </row>
    <row r="1863" spans="1:26">
      <c r="A1863">
        <v>25635</v>
      </c>
      <c r="B1863" s="1">
        <v>40599.559027777781</v>
      </c>
      <c r="C1863" s="1">
        <f t="shared" si="360"/>
        <v>40544</v>
      </c>
      <c r="D1863" s="4">
        <f t="shared" si="361"/>
        <v>0.15</v>
      </c>
      <c r="E1863" s="3">
        <f t="shared" si="362"/>
        <v>2011</v>
      </c>
      <c r="F1863" s="3">
        <f t="shared" si="363"/>
        <v>2</v>
      </c>
      <c r="G1863" s="3">
        <f t="shared" si="364"/>
        <v>25</v>
      </c>
      <c r="H1863" s="3">
        <f t="shared" si="365"/>
        <v>13</v>
      </c>
      <c r="I1863" s="3">
        <f t="shared" si="366"/>
        <v>25</v>
      </c>
      <c r="J1863" s="3">
        <f t="shared" si="367"/>
        <v>6</v>
      </c>
      <c r="K1863" s="3" t="str">
        <f>IF(AND(D1863&gt;='Season Lookup'!$D$15,D1863&lt;'Season Lookup'!$D$16),"Spring",IF(AND(D1863&gt;='Season Lookup'!$D$16,D1863&lt;'Season Lookup'!$D$17),"Summer",IF(AND(D1863&gt;='Season Lookup'!$D$17,D1863&lt;'Season Lookup'!$D$18),"Fall",IF(OR(D1863&gt;='Season Lookup'!$D$18,D1863&lt;'Season Lookup'!$D$15),"Winter"))))</f>
        <v>Winter</v>
      </c>
      <c r="L1863" s="3" t="str">
        <f>VLOOKUP(F1863,'Season Lookup'!$A$1:$B$13,2,0)</f>
        <v>Winter</v>
      </c>
      <c r="M1863" t="s">
        <v>12</v>
      </c>
      <c r="N1863" t="s">
        <v>13</v>
      </c>
      <c r="O1863" t="s">
        <v>35</v>
      </c>
      <c r="P1863" t="str">
        <f t="shared" si="368"/>
        <v>Yes</v>
      </c>
      <c r="Q1863" t="str">
        <f t="shared" si="369"/>
        <v>No</v>
      </c>
      <c r="R1863" t="str">
        <f t="shared" si="370"/>
        <v>No</v>
      </c>
      <c r="T1863" t="s">
        <v>1502</v>
      </c>
      <c r="U1863" t="s">
        <v>20</v>
      </c>
      <c r="V1863" t="str">
        <f t="shared" si="371"/>
        <v>Intersection</v>
      </c>
      <c r="W1863" t="s">
        <v>1540</v>
      </c>
      <c r="X1863">
        <v>42.371927999999997</v>
      </c>
      <c r="Y1863">
        <v>-71.081327999999999</v>
      </c>
      <c r="Z1863" t="s">
        <v>1541</v>
      </c>
    </row>
    <row r="1864" spans="1:26">
      <c r="A1864">
        <v>25636</v>
      </c>
      <c r="B1864" s="1">
        <v>40599.482638888891</v>
      </c>
      <c r="C1864" s="1">
        <f t="shared" si="360"/>
        <v>40544</v>
      </c>
      <c r="D1864" s="4">
        <f t="shared" si="361"/>
        <v>0.15</v>
      </c>
      <c r="E1864" s="3">
        <f t="shared" si="362"/>
        <v>2011</v>
      </c>
      <c r="F1864" s="3">
        <f t="shared" si="363"/>
        <v>2</v>
      </c>
      <c r="G1864" s="3">
        <f t="shared" si="364"/>
        <v>25</v>
      </c>
      <c r="H1864" s="3">
        <f t="shared" si="365"/>
        <v>11</v>
      </c>
      <c r="I1864" s="3">
        <f t="shared" si="366"/>
        <v>35</v>
      </c>
      <c r="J1864" s="3">
        <f t="shared" si="367"/>
        <v>6</v>
      </c>
      <c r="K1864" s="3" t="str">
        <f>IF(AND(D1864&gt;='Season Lookup'!$D$15,D1864&lt;'Season Lookup'!$D$16),"Spring",IF(AND(D1864&gt;='Season Lookup'!$D$16,D1864&lt;'Season Lookup'!$D$17),"Summer",IF(AND(D1864&gt;='Season Lookup'!$D$17,D1864&lt;'Season Lookup'!$D$18),"Fall",IF(OR(D1864&gt;='Season Lookup'!$D$18,D1864&lt;'Season Lookup'!$D$15),"Winter"))))</f>
        <v>Winter</v>
      </c>
      <c r="L1864" s="3" t="str">
        <f>VLOOKUP(F1864,'Season Lookup'!$A$1:$B$13,2,0)</f>
        <v>Winter</v>
      </c>
      <c r="M1864" t="s">
        <v>12</v>
      </c>
      <c r="N1864" t="s">
        <v>13</v>
      </c>
      <c r="O1864" t="s">
        <v>23</v>
      </c>
      <c r="P1864" t="str">
        <f t="shared" si="368"/>
        <v>Yes</v>
      </c>
      <c r="Q1864" t="str">
        <f t="shared" si="369"/>
        <v>No</v>
      </c>
      <c r="R1864" t="str">
        <f t="shared" si="370"/>
        <v>No</v>
      </c>
      <c r="T1864" t="s">
        <v>42</v>
      </c>
      <c r="U1864" t="s">
        <v>195</v>
      </c>
      <c r="V1864" t="str">
        <f t="shared" si="371"/>
        <v>Intersection</v>
      </c>
      <c r="W1864" t="s">
        <v>2887</v>
      </c>
      <c r="X1864">
        <v>42.356627000000003</v>
      </c>
      <c r="Y1864">
        <v>-71.106729999999999</v>
      </c>
      <c r="Z1864" t="s">
        <v>1484</v>
      </c>
    </row>
    <row r="1865" spans="1:26">
      <c r="A1865">
        <v>25637</v>
      </c>
      <c r="B1865" s="1">
        <v>40599.740266203706</v>
      </c>
      <c r="C1865" s="1">
        <f t="shared" si="360"/>
        <v>40544</v>
      </c>
      <c r="D1865" s="4">
        <f t="shared" si="361"/>
        <v>0.15</v>
      </c>
      <c r="E1865" s="3">
        <f t="shared" si="362"/>
        <v>2011</v>
      </c>
      <c r="F1865" s="3">
        <f t="shared" si="363"/>
        <v>2</v>
      </c>
      <c r="G1865" s="3">
        <f t="shared" si="364"/>
        <v>25</v>
      </c>
      <c r="H1865" s="3">
        <f t="shared" si="365"/>
        <v>17</v>
      </c>
      <c r="I1865" s="3">
        <f t="shared" si="366"/>
        <v>45</v>
      </c>
      <c r="J1865" s="3">
        <f t="shared" si="367"/>
        <v>6</v>
      </c>
      <c r="K1865" s="3" t="str">
        <f>IF(AND(D1865&gt;='Season Lookup'!$D$15,D1865&lt;'Season Lookup'!$D$16),"Spring",IF(AND(D1865&gt;='Season Lookup'!$D$16,D1865&lt;'Season Lookup'!$D$17),"Summer",IF(AND(D1865&gt;='Season Lookup'!$D$17,D1865&lt;'Season Lookup'!$D$18),"Fall",IF(OR(D1865&gt;='Season Lookup'!$D$18,D1865&lt;'Season Lookup'!$D$15),"Winter"))))</f>
        <v>Winter</v>
      </c>
      <c r="L1865" s="3" t="str">
        <f>VLOOKUP(F1865,'Season Lookup'!$A$1:$B$13,2,0)</f>
        <v>Winter</v>
      </c>
      <c r="M1865" t="s">
        <v>12</v>
      </c>
      <c r="N1865" t="s">
        <v>13</v>
      </c>
      <c r="O1865" t="s">
        <v>23</v>
      </c>
      <c r="P1865" t="str">
        <f t="shared" si="368"/>
        <v>Yes</v>
      </c>
      <c r="Q1865" t="str">
        <f t="shared" si="369"/>
        <v>No</v>
      </c>
      <c r="R1865" t="str">
        <f t="shared" si="370"/>
        <v>No</v>
      </c>
      <c r="T1865" t="s">
        <v>198</v>
      </c>
      <c r="U1865" t="s">
        <v>2532</v>
      </c>
      <c r="V1865" t="str">
        <f t="shared" si="371"/>
        <v>Intersection</v>
      </c>
      <c r="W1865" t="s">
        <v>2888</v>
      </c>
      <c r="X1865">
        <v>42.374293000000002</v>
      </c>
      <c r="Y1865">
        <v>-71.125488000000004</v>
      </c>
      <c r="Z1865" t="s">
        <v>2889</v>
      </c>
    </row>
    <row r="1866" spans="1:26">
      <c r="A1866">
        <v>25649</v>
      </c>
      <c r="B1866" s="1">
        <v>40599.666655092595</v>
      </c>
      <c r="C1866" s="1">
        <f t="shared" si="360"/>
        <v>40544</v>
      </c>
      <c r="D1866" s="4">
        <f t="shared" si="361"/>
        <v>0.15</v>
      </c>
      <c r="E1866" s="3">
        <f t="shared" si="362"/>
        <v>2011</v>
      </c>
      <c r="F1866" s="3">
        <f t="shared" si="363"/>
        <v>2</v>
      </c>
      <c r="G1866" s="3">
        <f t="shared" si="364"/>
        <v>25</v>
      </c>
      <c r="H1866" s="3">
        <f t="shared" si="365"/>
        <v>15</v>
      </c>
      <c r="I1866" s="3">
        <f t="shared" si="366"/>
        <v>59</v>
      </c>
      <c r="J1866" s="3">
        <f t="shared" si="367"/>
        <v>6</v>
      </c>
      <c r="K1866" s="3" t="str">
        <f>IF(AND(D1866&gt;='Season Lookup'!$D$15,D1866&lt;'Season Lookup'!$D$16),"Spring",IF(AND(D1866&gt;='Season Lookup'!$D$16,D1866&lt;'Season Lookup'!$D$17),"Summer",IF(AND(D1866&gt;='Season Lookup'!$D$17,D1866&lt;'Season Lookup'!$D$18),"Fall",IF(OR(D1866&gt;='Season Lookup'!$D$18,D1866&lt;'Season Lookup'!$D$15),"Winter"))))</f>
        <v>Winter</v>
      </c>
      <c r="L1866" s="3" t="str">
        <f>VLOOKUP(F1866,'Season Lookup'!$A$1:$B$13,2,0)</f>
        <v>Winter</v>
      </c>
      <c r="M1866" t="s">
        <v>12</v>
      </c>
      <c r="N1866" t="s">
        <v>13</v>
      </c>
      <c r="O1866" t="s">
        <v>13</v>
      </c>
      <c r="P1866" t="str">
        <f t="shared" si="368"/>
        <v>Yes</v>
      </c>
      <c r="Q1866" t="str">
        <f t="shared" si="369"/>
        <v>No</v>
      </c>
      <c r="R1866" t="str">
        <f t="shared" si="370"/>
        <v>No</v>
      </c>
      <c r="S1866">
        <v>254</v>
      </c>
      <c r="T1866" t="s">
        <v>186</v>
      </c>
      <c r="V1866" t="str">
        <f t="shared" si="371"/>
        <v>Non Intersection</v>
      </c>
      <c r="W1866" t="s">
        <v>2890</v>
      </c>
      <c r="X1866">
        <v>42.383132000000003</v>
      </c>
      <c r="Y1866">
        <v>-71.132786999999993</v>
      </c>
      <c r="Z1866" t="s">
        <v>2891</v>
      </c>
    </row>
    <row r="1867" spans="1:26">
      <c r="A1867">
        <v>25650</v>
      </c>
      <c r="B1867" s="1">
        <v>40599.784710648149</v>
      </c>
      <c r="C1867" s="1">
        <f t="shared" si="360"/>
        <v>40544</v>
      </c>
      <c r="D1867" s="4">
        <f t="shared" si="361"/>
        <v>0.15</v>
      </c>
      <c r="E1867" s="3">
        <f t="shared" si="362"/>
        <v>2011</v>
      </c>
      <c r="F1867" s="3">
        <f t="shared" si="363"/>
        <v>2</v>
      </c>
      <c r="G1867" s="3">
        <f t="shared" si="364"/>
        <v>25</v>
      </c>
      <c r="H1867" s="3">
        <f t="shared" si="365"/>
        <v>18</v>
      </c>
      <c r="I1867" s="3">
        <f t="shared" si="366"/>
        <v>49</v>
      </c>
      <c r="J1867" s="3">
        <f t="shared" si="367"/>
        <v>6</v>
      </c>
      <c r="K1867" s="3" t="str">
        <f>IF(AND(D1867&gt;='Season Lookup'!$D$15,D1867&lt;'Season Lookup'!$D$16),"Spring",IF(AND(D1867&gt;='Season Lookup'!$D$16,D1867&lt;'Season Lookup'!$D$17),"Summer",IF(AND(D1867&gt;='Season Lookup'!$D$17,D1867&lt;'Season Lookup'!$D$18),"Fall",IF(OR(D1867&gt;='Season Lookup'!$D$18,D1867&lt;'Season Lookup'!$D$15),"Winter"))))</f>
        <v>Winter</v>
      </c>
      <c r="L1867" s="3" t="str">
        <f>VLOOKUP(F1867,'Season Lookup'!$A$1:$B$13,2,0)</f>
        <v>Winter</v>
      </c>
      <c r="M1867" t="s">
        <v>12</v>
      </c>
      <c r="N1867" t="s">
        <v>13</v>
      </c>
      <c r="O1867" t="s">
        <v>13</v>
      </c>
      <c r="P1867" t="str">
        <f t="shared" si="368"/>
        <v>Yes</v>
      </c>
      <c r="Q1867" t="str">
        <f t="shared" si="369"/>
        <v>No</v>
      </c>
      <c r="R1867" t="str">
        <f t="shared" si="370"/>
        <v>No</v>
      </c>
      <c r="T1867" t="s">
        <v>105</v>
      </c>
      <c r="U1867" t="s">
        <v>288</v>
      </c>
      <c r="V1867" t="str">
        <f t="shared" si="371"/>
        <v>Intersection</v>
      </c>
      <c r="W1867" t="s">
        <v>289</v>
      </c>
      <c r="X1867">
        <v>42.364812000000001</v>
      </c>
      <c r="Y1867">
        <v>-71.089386000000005</v>
      </c>
      <c r="Z1867" t="s">
        <v>290</v>
      </c>
    </row>
    <row r="1868" spans="1:26">
      <c r="A1868">
        <v>25703</v>
      </c>
      <c r="B1868" s="1">
        <v>40599.640972222223</v>
      </c>
      <c r="C1868" s="1">
        <f t="shared" si="360"/>
        <v>40544</v>
      </c>
      <c r="D1868" s="4">
        <f t="shared" si="361"/>
        <v>0.15</v>
      </c>
      <c r="E1868" s="3">
        <f t="shared" si="362"/>
        <v>2011</v>
      </c>
      <c r="F1868" s="3">
        <f t="shared" si="363"/>
        <v>2</v>
      </c>
      <c r="G1868" s="3">
        <f t="shared" si="364"/>
        <v>25</v>
      </c>
      <c r="H1868" s="3">
        <f t="shared" si="365"/>
        <v>15</v>
      </c>
      <c r="I1868" s="3">
        <f t="shared" si="366"/>
        <v>23</v>
      </c>
      <c r="J1868" s="3">
        <f t="shared" si="367"/>
        <v>6</v>
      </c>
      <c r="K1868" s="3" t="str">
        <f>IF(AND(D1868&gt;='Season Lookup'!$D$15,D1868&lt;'Season Lookup'!$D$16),"Spring",IF(AND(D1868&gt;='Season Lookup'!$D$16,D1868&lt;'Season Lookup'!$D$17),"Summer",IF(AND(D1868&gt;='Season Lookup'!$D$17,D1868&lt;'Season Lookup'!$D$18),"Fall",IF(OR(D1868&gt;='Season Lookup'!$D$18,D1868&lt;'Season Lookup'!$D$15),"Winter"))))</f>
        <v>Winter</v>
      </c>
      <c r="L1868" s="3" t="str">
        <f>VLOOKUP(F1868,'Season Lookup'!$A$1:$B$13,2,0)</f>
        <v>Winter</v>
      </c>
      <c r="M1868" t="s">
        <v>12</v>
      </c>
      <c r="N1868" t="s">
        <v>13</v>
      </c>
      <c r="O1868" t="s">
        <v>23</v>
      </c>
      <c r="P1868" t="str">
        <f t="shared" si="368"/>
        <v>Yes</v>
      </c>
      <c r="Q1868" t="str">
        <f t="shared" si="369"/>
        <v>No</v>
      </c>
      <c r="R1868" t="str">
        <f t="shared" si="370"/>
        <v>No</v>
      </c>
      <c r="T1868" t="s">
        <v>675</v>
      </c>
      <c r="U1868" t="s">
        <v>902</v>
      </c>
      <c r="V1868" t="str">
        <f t="shared" si="371"/>
        <v>Intersection</v>
      </c>
      <c r="W1868" t="s">
        <v>903</v>
      </c>
      <c r="X1868">
        <v>42.386721000000001</v>
      </c>
      <c r="Y1868">
        <v>-71.117395999999999</v>
      </c>
      <c r="Z1868" t="s">
        <v>904</v>
      </c>
    </row>
    <row r="1869" spans="1:26">
      <c r="A1869">
        <v>25638</v>
      </c>
      <c r="B1869" s="1">
        <v>40600.643750000003</v>
      </c>
      <c r="C1869" s="1">
        <f t="shared" si="360"/>
        <v>40544</v>
      </c>
      <c r="D1869" s="4">
        <f t="shared" si="361"/>
        <v>0.15277777777777779</v>
      </c>
      <c r="E1869" s="3">
        <f t="shared" si="362"/>
        <v>2011</v>
      </c>
      <c r="F1869" s="3">
        <f t="shared" si="363"/>
        <v>2</v>
      </c>
      <c r="G1869" s="3">
        <f t="shared" si="364"/>
        <v>26</v>
      </c>
      <c r="H1869" s="3">
        <f t="shared" si="365"/>
        <v>15</v>
      </c>
      <c r="I1869" s="3">
        <f t="shared" si="366"/>
        <v>27</v>
      </c>
      <c r="J1869" s="3">
        <f t="shared" si="367"/>
        <v>7</v>
      </c>
      <c r="K1869" s="3" t="str">
        <f>IF(AND(D1869&gt;='Season Lookup'!$D$15,D1869&lt;'Season Lookup'!$D$16),"Spring",IF(AND(D1869&gt;='Season Lookup'!$D$16,D1869&lt;'Season Lookup'!$D$17),"Summer",IF(AND(D1869&gt;='Season Lookup'!$D$17,D1869&lt;'Season Lookup'!$D$18),"Fall",IF(OR(D1869&gt;='Season Lookup'!$D$18,D1869&lt;'Season Lookup'!$D$15),"Winter"))))</f>
        <v>Winter</v>
      </c>
      <c r="L1869" s="3" t="str">
        <f>VLOOKUP(F1869,'Season Lookup'!$A$1:$B$13,2,0)</f>
        <v>Winter</v>
      </c>
      <c r="M1869" t="s">
        <v>31</v>
      </c>
      <c r="N1869" t="s">
        <v>13</v>
      </c>
      <c r="O1869" t="s">
        <v>13</v>
      </c>
      <c r="P1869" t="str">
        <f t="shared" si="368"/>
        <v>Yes</v>
      </c>
      <c r="Q1869" t="str">
        <f t="shared" si="369"/>
        <v>No</v>
      </c>
      <c r="R1869" t="str">
        <f t="shared" si="370"/>
        <v>No</v>
      </c>
      <c r="T1869" t="s">
        <v>189</v>
      </c>
      <c r="U1869" t="s">
        <v>105</v>
      </c>
      <c r="V1869" t="str">
        <f t="shared" si="371"/>
        <v>Intersection</v>
      </c>
      <c r="W1869" t="s">
        <v>877</v>
      </c>
      <c r="X1869">
        <v>42.367106999999997</v>
      </c>
      <c r="Y1869">
        <v>-71.095416</v>
      </c>
      <c r="Z1869" t="s">
        <v>478</v>
      </c>
    </row>
    <row r="1870" spans="1:26">
      <c r="A1870">
        <v>25639</v>
      </c>
      <c r="B1870" s="1">
        <v>40600.71875</v>
      </c>
      <c r="C1870" s="1">
        <f t="shared" si="360"/>
        <v>40544</v>
      </c>
      <c r="D1870" s="4">
        <f t="shared" si="361"/>
        <v>0.15277777777777779</v>
      </c>
      <c r="E1870" s="3">
        <f t="shared" si="362"/>
        <v>2011</v>
      </c>
      <c r="F1870" s="3">
        <f t="shared" si="363"/>
        <v>2</v>
      </c>
      <c r="G1870" s="3">
        <f t="shared" si="364"/>
        <v>26</v>
      </c>
      <c r="H1870" s="3">
        <f t="shared" si="365"/>
        <v>17</v>
      </c>
      <c r="I1870" s="3">
        <f t="shared" si="366"/>
        <v>15</v>
      </c>
      <c r="J1870" s="3">
        <f t="shared" si="367"/>
        <v>7</v>
      </c>
      <c r="K1870" s="3" t="str">
        <f>IF(AND(D1870&gt;='Season Lookup'!$D$15,D1870&lt;'Season Lookup'!$D$16),"Spring",IF(AND(D1870&gt;='Season Lookup'!$D$16,D1870&lt;'Season Lookup'!$D$17),"Summer",IF(AND(D1870&gt;='Season Lookup'!$D$17,D1870&lt;'Season Lookup'!$D$18),"Fall",IF(OR(D1870&gt;='Season Lookup'!$D$18,D1870&lt;'Season Lookup'!$D$15),"Winter"))))</f>
        <v>Winter</v>
      </c>
      <c r="L1870" s="3" t="str">
        <f>VLOOKUP(F1870,'Season Lookup'!$A$1:$B$13,2,0)</f>
        <v>Winter</v>
      </c>
      <c r="M1870" t="s">
        <v>31</v>
      </c>
      <c r="N1870" t="s">
        <v>13</v>
      </c>
      <c r="O1870" t="s">
        <v>13</v>
      </c>
      <c r="P1870" t="str">
        <f t="shared" si="368"/>
        <v>Yes</v>
      </c>
      <c r="Q1870" t="str">
        <f t="shared" si="369"/>
        <v>No</v>
      </c>
      <c r="R1870" t="str">
        <f t="shared" si="370"/>
        <v>No</v>
      </c>
      <c r="S1870">
        <v>528</v>
      </c>
      <c r="T1870" t="s">
        <v>19</v>
      </c>
      <c r="V1870" t="str">
        <f t="shared" si="371"/>
        <v>Non Intersection</v>
      </c>
      <c r="W1870" t="s">
        <v>2892</v>
      </c>
      <c r="X1870">
        <v>42.371600999999998</v>
      </c>
      <c r="Y1870">
        <v>-71.085094999999995</v>
      </c>
      <c r="Z1870" t="s">
        <v>2893</v>
      </c>
    </row>
    <row r="1871" spans="1:26">
      <c r="A1871">
        <v>25640</v>
      </c>
      <c r="B1871" s="1">
        <v>40600.98332175926</v>
      </c>
      <c r="C1871" s="1">
        <f t="shared" si="360"/>
        <v>40544</v>
      </c>
      <c r="D1871" s="4">
        <f t="shared" si="361"/>
        <v>0.15277777777777779</v>
      </c>
      <c r="E1871" s="3">
        <f t="shared" si="362"/>
        <v>2011</v>
      </c>
      <c r="F1871" s="3">
        <f t="shared" si="363"/>
        <v>2</v>
      </c>
      <c r="G1871" s="3">
        <f t="shared" si="364"/>
        <v>26</v>
      </c>
      <c r="H1871" s="3">
        <f t="shared" si="365"/>
        <v>23</v>
      </c>
      <c r="I1871" s="3">
        <f t="shared" si="366"/>
        <v>35</v>
      </c>
      <c r="J1871" s="3">
        <f t="shared" si="367"/>
        <v>7</v>
      </c>
      <c r="K1871" s="3" t="str">
        <f>IF(AND(D1871&gt;='Season Lookup'!$D$15,D1871&lt;'Season Lookup'!$D$16),"Spring",IF(AND(D1871&gt;='Season Lookup'!$D$16,D1871&lt;'Season Lookup'!$D$17),"Summer",IF(AND(D1871&gt;='Season Lookup'!$D$17,D1871&lt;'Season Lookup'!$D$18),"Fall",IF(OR(D1871&gt;='Season Lookup'!$D$18,D1871&lt;'Season Lookup'!$D$15),"Winter"))))</f>
        <v>Winter</v>
      </c>
      <c r="L1871" s="3" t="str">
        <f>VLOOKUP(F1871,'Season Lookup'!$A$1:$B$13,2,0)</f>
        <v>Winter</v>
      </c>
      <c r="M1871" t="s">
        <v>31</v>
      </c>
      <c r="N1871" t="s">
        <v>13</v>
      </c>
      <c r="O1871" t="s">
        <v>13</v>
      </c>
      <c r="P1871" t="str">
        <f t="shared" si="368"/>
        <v>Yes</v>
      </c>
      <c r="Q1871" t="str">
        <f t="shared" si="369"/>
        <v>No</v>
      </c>
      <c r="R1871" t="str">
        <f t="shared" si="370"/>
        <v>No</v>
      </c>
      <c r="S1871">
        <v>265</v>
      </c>
      <c r="T1871" t="s">
        <v>14</v>
      </c>
      <c r="U1871" t="s">
        <v>2894</v>
      </c>
      <c r="V1871" t="str">
        <f t="shared" si="371"/>
        <v>Non Intersection</v>
      </c>
      <c r="W1871" t="s">
        <v>2895</v>
      </c>
      <c r="X1871">
        <v>42.361992000000001</v>
      </c>
      <c r="Y1871">
        <v>-71.097447000000003</v>
      </c>
      <c r="Z1871" t="s">
        <v>2896</v>
      </c>
    </row>
    <row r="1872" spans="1:26">
      <c r="A1872">
        <v>25651</v>
      </c>
      <c r="B1872" s="1">
        <v>40600.708333333336</v>
      </c>
      <c r="C1872" s="1">
        <f t="shared" si="360"/>
        <v>40544</v>
      </c>
      <c r="D1872" s="4">
        <f t="shared" si="361"/>
        <v>0.15277777777777779</v>
      </c>
      <c r="E1872" s="3">
        <f t="shared" si="362"/>
        <v>2011</v>
      </c>
      <c r="F1872" s="3">
        <f t="shared" si="363"/>
        <v>2</v>
      </c>
      <c r="G1872" s="3">
        <f t="shared" si="364"/>
        <v>26</v>
      </c>
      <c r="H1872" s="3">
        <f t="shared" si="365"/>
        <v>17</v>
      </c>
      <c r="I1872" s="3">
        <f t="shared" si="366"/>
        <v>0</v>
      </c>
      <c r="J1872" s="3">
        <f t="shared" si="367"/>
        <v>7</v>
      </c>
      <c r="K1872" s="3" t="str">
        <f>IF(AND(D1872&gt;='Season Lookup'!$D$15,D1872&lt;'Season Lookup'!$D$16),"Spring",IF(AND(D1872&gt;='Season Lookup'!$D$16,D1872&lt;'Season Lookup'!$D$17),"Summer",IF(AND(D1872&gt;='Season Lookup'!$D$17,D1872&lt;'Season Lookup'!$D$18),"Fall",IF(OR(D1872&gt;='Season Lookup'!$D$18,D1872&lt;'Season Lookup'!$D$15),"Winter"))))</f>
        <v>Winter</v>
      </c>
      <c r="L1872" s="3" t="str">
        <f>VLOOKUP(F1872,'Season Lookup'!$A$1:$B$13,2,0)</f>
        <v>Winter</v>
      </c>
      <c r="M1872" t="s">
        <v>31</v>
      </c>
      <c r="N1872" t="s">
        <v>13</v>
      </c>
      <c r="O1872" t="s">
        <v>13</v>
      </c>
      <c r="P1872" t="str">
        <f t="shared" si="368"/>
        <v>Yes</v>
      </c>
      <c r="Q1872" t="str">
        <f t="shared" si="369"/>
        <v>No</v>
      </c>
      <c r="R1872" t="str">
        <f t="shared" si="370"/>
        <v>No</v>
      </c>
      <c r="T1872" t="s">
        <v>101</v>
      </c>
      <c r="U1872" t="s">
        <v>133</v>
      </c>
      <c r="V1872" t="str">
        <f t="shared" si="371"/>
        <v>Intersection</v>
      </c>
      <c r="W1872" t="s">
        <v>2897</v>
      </c>
      <c r="X1872">
        <v>42.366993000000001</v>
      </c>
      <c r="Y1872">
        <v>-71.097860999999995</v>
      </c>
      <c r="Z1872" t="s">
        <v>2898</v>
      </c>
    </row>
    <row r="1873" spans="1:26">
      <c r="A1873">
        <v>25657</v>
      </c>
      <c r="B1873" s="1">
        <v>40600.010405092595</v>
      </c>
      <c r="C1873" s="1">
        <f t="shared" si="360"/>
        <v>40544</v>
      </c>
      <c r="D1873" s="4">
        <f t="shared" si="361"/>
        <v>0.15277777777777779</v>
      </c>
      <c r="E1873" s="3">
        <f t="shared" si="362"/>
        <v>2011</v>
      </c>
      <c r="F1873" s="3">
        <f t="shared" si="363"/>
        <v>2</v>
      </c>
      <c r="G1873" s="3">
        <f t="shared" si="364"/>
        <v>26</v>
      </c>
      <c r="H1873" s="3">
        <f t="shared" si="365"/>
        <v>0</v>
      </c>
      <c r="I1873" s="3">
        <f t="shared" si="366"/>
        <v>14</v>
      </c>
      <c r="J1873" s="3">
        <f t="shared" si="367"/>
        <v>7</v>
      </c>
      <c r="K1873" s="3" t="str">
        <f>IF(AND(D1873&gt;='Season Lookup'!$D$15,D1873&lt;'Season Lookup'!$D$16),"Spring",IF(AND(D1873&gt;='Season Lookup'!$D$16,D1873&lt;'Season Lookup'!$D$17),"Summer",IF(AND(D1873&gt;='Season Lookup'!$D$17,D1873&lt;'Season Lookup'!$D$18),"Fall",IF(OR(D1873&gt;='Season Lookup'!$D$18,D1873&lt;'Season Lookup'!$D$15),"Winter"))))</f>
        <v>Winter</v>
      </c>
      <c r="L1873" s="3" t="str">
        <f>VLOOKUP(F1873,'Season Lookup'!$A$1:$B$13,2,0)</f>
        <v>Winter</v>
      </c>
      <c r="M1873" t="s">
        <v>31</v>
      </c>
      <c r="N1873" t="s">
        <v>13</v>
      </c>
      <c r="O1873" t="s">
        <v>23</v>
      </c>
      <c r="P1873" t="str">
        <f t="shared" si="368"/>
        <v>Yes</v>
      </c>
      <c r="Q1873" t="str">
        <f t="shared" si="369"/>
        <v>No</v>
      </c>
      <c r="R1873" t="str">
        <f t="shared" si="370"/>
        <v>No</v>
      </c>
      <c r="S1873">
        <v>759</v>
      </c>
      <c r="T1873" t="s">
        <v>14</v>
      </c>
      <c r="V1873" t="str">
        <f t="shared" si="371"/>
        <v>Non Intersection</v>
      </c>
      <c r="W1873" t="s">
        <v>2899</v>
      </c>
      <c r="X1873">
        <v>42.366560999999997</v>
      </c>
      <c r="Y1873">
        <v>-71.105350000000001</v>
      </c>
      <c r="Z1873" t="s">
        <v>2900</v>
      </c>
    </row>
    <row r="1874" spans="1:26">
      <c r="A1874">
        <v>25658</v>
      </c>
      <c r="B1874" s="1">
        <v>40600.9375</v>
      </c>
      <c r="C1874" s="1">
        <f t="shared" si="360"/>
        <v>40544</v>
      </c>
      <c r="D1874" s="4">
        <f t="shared" si="361"/>
        <v>0.15277777777777779</v>
      </c>
      <c r="E1874" s="3">
        <f t="shared" si="362"/>
        <v>2011</v>
      </c>
      <c r="F1874" s="3">
        <f t="shared" si="363"/>
        <v>2</v>
      </c>
      <c r="G1874" s="3">
        <f t="shared" si="364"/>
        <v>26</v>
      </c>
      <c r="H1874" s="3">
        <f t="shared" si="365"/>
        <v>22</v>
      </c>
      <c r="I1874" s="3">
        <f t="shared" si="366"/>
        <v>30</v>
      </c>
      <c r="J1874" s="3">
        <f t="shared" si="367"/>
        <v>7</v>
      </c>
      <c r="K1874" s="3" t="str">
        <f>IF(AND(D1874&gt;='Season Lookup'!$D$15,D1874&lt;'Season Lookup'!$D$16),"Spring",IF(AND(D1874&gt;='Season Lookup'!$D$16,D1874&lt;'Season Lookup'!$D$17),"Summer",IF(AND(D1874&gt;='Season Lookup'!$D$17,D1874&lt;'Season Lookup'!$D$18),"Fall",IF(OR(D1874&gt;='Season Lookup'!$D$18,D1874&lt;'Season Lookup'!$D$15),"Winter"))))</f>
        <v>Winter</v>
      </c>
      <c r="L1874" s="3" t="str">
        <f>VLOOKUP(F1874,'Season Lookup'!$A$1:$B$13,2,0)</f>
        <v>Winter</v>
      </c>
      <c r="M1874" t="s">
        <v>31</v>
      </c>
      <c r="N1874" t="s">
        <v>13</v>
      </c>
      <c r="O1874" t="s">
        <v>13</v>
      </c>
      <c r="P1874" t="str">
        <f t="shared" si="368"/>
        <v>Yes</v>
      </c>
      <c r="Q1874" t="str">
        <f t="shared" si="369"/>
        <v>No</v>
      </c>
      <c r="R1874" t="str">
        <f t="shared" si="370"/>
        <v>No</v>
      </c>
      <c r="T1874" t="s">
        <v>142</v>
      </c>
      <c r="U1874" t="s">
        <v>1777</v>
      </c>
      <c r="V1874" t="str">
        <f t="shared" si="371"/>
        <v>Intersection</v>
      </c>
      <c r="W1874" t="s">
        <v>1778</v>
      </c>
      <c r="X1874">
        <v>42.380249999999997</v>
      </c>
      <c r="Y1874">
        <v>-71.143510000000006</v>
      </c>
      <c r="Z1874" t="s">
        <v>1779</v>
      </c>
    </row>
    <row r="1875" spans="1:26">
      <c r="A1875">
        <v>25781</v>
      </c>
      <c r="B1875" s="1">
        <v>40600.54859953704</v>
      </c>
      <c r="C1875" s="1">
        <f t="shared" si="360"/>
        <v>40544</v>
      </c>
      <c r="D1875" s="4">
        <f t="shared" si="361"/>
        <v>0.15277777777777779</v>
      </c>
      <c r="E1875" s="3">
        <f t="shared" si="362"/>
        <v>2011</v>
      </c>
      <c r="F1875" s="3">
        <f t="shared" si="363"/>
        <v>2</v>
      </c>
      <c r="G1875" s="3">
        <f t="shared" si="364"/>
        <v>26</v>
      </c>
      <c r="H1875" s="3">
        <f t="shared" si="365"/>
        <v>13</v>
      </c>
      <c r="I1875" s="3">
        <f t="shared" si="366"/>
        <v>9</v>
      </c>
      <c r="J1875" s="3">
        <f t="shared" si="367"/>
        <v>7</v>
      </c>
      <c r="K1875" s="3" t="str">
        <f>IF(AND(D1875&gt;='Season Lookup'!$D$15,D1875&lt;'Season Lookup'!$D$16),"Spring",IF(AND(D1875&gt;='Season Lookup'!$D$16,D1875&lt;'Season Lookup'!$D$17),"Summer",IF(AND(D1875&gt;='Season Lookup'!$D$17,D1875&lt;'Season Lookup'!$D$18),"Fall",IF(OR(D1875&gt;='Season Lookup'!$D$18,D1875&lt;'Season Lookup'!$D$15),"Winter"))))</f>
        <v>Winter</v>
      </c>
      <c r="L1875" s="3" t="str">
        <f>VLOOKUP(F1875,'Season Lookup'!$A$1:$B$13,2,0)</f>
        <v>Winter</v>
      </c>
      <c r="N1875" t="s">
        <v>13</v>
      </c>
      <c r="O1875" t="s">
        <v>13</v>
      </c>
      <c r="P1875" t="str">
        <f t="shared" si="368"/>
        <v>Yes</v>
      </c>
      <c r="Q1875" t="str">
        <f t="shared" si="369"/>
        <v>No</v>
      </c>
      <c r="R1875" t="str">
        <f t="shared" si="370"/>
        <v>No</v>
      </c>
      <c r="T1875" t="s">
        <v>209</v>
      </c>
      <c r="U1875" t="s">
        <v>760</v>
      </c>
      <c r="V1875" t="str">
        <f t="shared" si="371"/>
        <v>Intersection</v>
      </c>
      <c r="W1875" t="s">
        <v>1532</v>
      </c>
      <c r="X1875">
        <v>42.366591999999997</v>
      </c>
      <c r="Y1875">
        <v>-71.088200000000001</v>
      </c>
      <c r="Z1875" t="s">
        <v>762</v>
      </c>
    </row>
    <row r="1876" spans="1:26">
      <c r="A1876">
        <v>25782</v>
      </c>
      <c r="B1876" s="1">
        <v>40600.935416666667</v>
      </c>
      <c r="C1876" s="1">
        <f t="shared" si="360"/>
        <v>40544</v>
      </c>
      <c r="D1876" s="4">
        <f t="shared" si="361"/>
        <v>0.15277777777777779</v>
      </c>
      <c r="E1876" s="3">
        <f t="shared" si="362"/>
        <v>2011</v>
      </c>
      <c r="F1876" s="3">
        <f t="shared" si="363"/>
        <v>2</v>
      </c>
      <c r="G1876" s="3">
        <f t="shared" si="364"/>
        <v>26</v>
      </c>
      <c r="H1876" s="3">
        <f t="shared" si="365"/>
        <v>22</v>
      </c>
      <c r="I1876" s="3">
        <f t="shared" si="366"/>
        <v>27</v>
      </c>
      <c r="J1876" s="3">
        <f t="shared" si="367"/>
        <v>7</v>
      </c>
      <c r="K1876" s="3" t="str">
        <f>IF(AND(D1876&gt;='Season Lookup'!$D$15,D1876&lt;'Season Lookup'!$D$16),"Spring",IF(AND(D1876&gt;='Season Lookup'!$D$16,D1876&lt;'Season Lookup'!$D$17),"Summer",IF(AND(D1876&gt;='Season Lookup'!$D$17,D1876&lt;'Season Lookup'!$D$18),"Fall",IF(OR(D1876&gt;='Season Lookup'!$D$18,D1876&lt;'Season Lookup'!$D$15),"Winter"))))</f>
        <v>Winter</v>
      </c>
      <c r="L1876" s="3" t="str">
        <f>VLOOKUP(F1876,'Season Lookup'!$A$1:$B$13,2,0)</f>
        <v>Winter</v>
      </c>
      <c r="N1876" t="s">
        <v>13</v>
      </c>
      <c r="O1876" t="s">
        <v>35</v>
      </c>
      <c r="P1876" t="str">
        <f t="shared" si="368"/>
        <v>Yes</v>
      </c>
      <c r="Q1876" t="str">
        <f t="shared" si="369"/>
        <v>No</v>
      </c>
      <c r="R1876" t="str">
        <f t="shared" si="370"/>
        <v>No</v>
      </c>
      <c r="T1876" t="s">
        <v>326</v>
      </c>
      <c r="U1876" t="s">
        <v>198</v>
      </c>
      <c r="V1876" t="str">
        <f t="shared" si="371"/>
        <v>Intersection</v>
      </c>
      <c r="W1876" t="s">
        <v>385</v>
      </c>
      <c r="X1876">
        <v>42.372565999999999</v>
      </c>
      <c r="Y1876">
        <v>-71.120144999999994</v>
      </c>
      <c r="Z1876" t="s">
        <v>386</v>
      </c>
    </row>
    <row r="1877" spans="1:26">
      <c r="A1877">
        <v>25641</v>
      </c>
      <c r="B1877" s="1">
        <v>40601.138888888891</v>
      </c>
      <c r="C1877" s="1">
        <f t="shared" si="360"/>
        <v>40544</v>
      </c>
      <c r="D1877" s="4">
        <f t="shared" si="361"/>
        <v>0.15555555555555556</v>
      </c>
      <c r="E1877" s="3">
        <f t="shared" si="362"/>
        <v>2011</v>
      </c>
      <c r="F1877" s="3">
        <f t="shared" si="363"/>
        <v>2</v>
      </c>
      <c r="G1877" s="3">
        <f t="shared" si="364"/>
        <v>27</v>
      </c>
      <c r="H1877" s="3">
        <f t="shared" si="365"/>
        <v>3</v>
      </c>
      <c r="I1877" s="3">
        <f t="shared" si="366"/>
        <v>20</v>
      </c>
      <c r="J1877" s="3">
        <f t="shared" si="367"/>
        <v>1</v>
      </c>
      <c r="K1877" s="3" t="str">
        <f>IF(AND(D1877&gt;='Season Lookup'!$D$15,D1877&lt;'Season Lookup'!$D$16),"Spring",IF(AND(D1877&gt;='Season Lookup'!$D$16,D1877&lt;'Season Lookup'!$D$17),"Summer",IF(AND(D1877&gt;='Season Lookup'!$D$17,D1877&lt;'Season Lookup'!$D$18),"Fall",IF(OR(D1877&gt;='Season Lookup'!$D$18,D1877&lt;'Season Lookup'!$D$15),"Winter"))))</f>
        <v>Winter</v>
      </c>
      <c r="L1877" s="3" t="str">
        <f>VLOOKUP(F1877,'Season Lookup'!$A$1:$B$13,2,0)</f>
        <v>Winter</v>
      </c>
      <c r="M1877" t="s">
        <v>48</v>
      </c>
      <c r="N1877" t="s">
        <v>13</v>
      </c>
      <c r="O1877" t="s">
        <v>36</v>
      </c>
      <c r="P1877" t="str">
        <f t="shared" si="368"/>
        <v>Yes</v>
      </c>
      <c r="Q1877" t="str">
        <f t="shared" si="369"/>
        <v>No</v>
      </c>
      <c r="R1877" t="str">
        <f t="shared" si="370"/>
        <v>No</v>
      </c>
      <c r="S1877">
        <v>515</v>
      </c>
      <c r="T1877" t="s">
        <v>186</v>
      </c>
      <c r="U1877" t="s">
        <v>710</v>
      </c>
      <c r="V1877" t="str">
        <f t="shared" si="371"/>
        <v>Non Intersection</v>
      </c>
      <c r="W1877" t="s">
        <v>2901</v>
      </c>
      <c r="X1877">
        <v>42.387642999999997</v>
      </c>
      <c r="Y1877">
        <v>-71.141909999999996</v>
      </c>
      <c r="Z1877" t="s">
        <v>2902</v>
      </c>
    </row>
    <row r="1878" spans="1:26">
      <c r="A1878">
        <v>25642</v>
      </c>
      <c r="B1878" s="1">
        <v>40601.375</v>
      </c>
      <c r="C1878" s="1">
        <f t="shared" si="360"/>
        <v>40544</v>
      </c>
      <c r="D1878" s="4">
        <f t="shared" si="361"/>
        <v>0.15555555555555556</v>
      </c>
      <c r="E1878" s="3">
        <f t="shared" si="362"/>
        <v>2011</v>
      </c>
      <c r="F1878" s="3">
        <f t="shared" si="363"/>
        <v>2</v>
      </c>
      <c r="G1878" s="3">
        <f t="shared" si="364"/>
        <v>27</v>
      </c>
      <c r="H1878" s="3">
        <f t="shared" si="365"/>
        <v>9</v>
      </c>
      <c r="I1878" s="3">
        <f t="shared" si="366"/>
        <v>0</v>
      </c>
      <c r="J1878" s="3">
        <f t="shared" si="367"/>
        <v>1</v>
      </c>
      <c r="K1878" s="3" t="str">
        <f>IF(AND(D1878&gt;='Season Lookup'!$D$15,D1878&lt;'Season Lookup'!$D$16),"Spring",IF(AND(D1878&gt;='Season Lookup'!$D$16,D1878&lt;'Season Lookup'!$D$17),"Summer",IF(AND(D1878&gt;='Season Lookup'!$D$17,D1878&lt;'Season Lookup'!$D$18),"Fall",IF(OR(D1878&gt;='Season Lookup'!$D$18,D1878&lt;'Season Lookup'!$D$15),"Winter"))))</f>
        <v>Winter</v>
      </c>
      <c r="L1878" s="3" t="str">
        <f>VLOOKUP(F1878,'Season Lookup'!$A$1:$B$13,2,0)</f>
        <v>Winter</v>
      </c>
      <c r="M1878" t="s">
        <v>48</v>
      </c>
      <c r="N1878" t="s">
        <v>13</v>
      </c>
      <c r="O1878" t="s">
        <v>13</v>
      </c>
      <c r="P1878" t="str">
        <f t="shared" si="368"/>
        <v>Yes</v>
      </c>
      <c r="Q1878" t="str">
        <f t="shared" si="369"/>
        <v>No</v>
      </c>
      <c r="R1878" t="str">
        <f t="shared" si="370"/>
        <v>No</v>
      </c>
      <c r="T1878" t="s">
        <v>74</v>
      </c>
      <c r="U1878" t="s">
        <v>101</v>
      </c>
      <c r="V1878" t="str">
        <f t="shared" si="371"/>
        <v>Intersection</v>
      </c>
      <c r="W1878" t="s">
        <v>939</v>
      </c>
      <c r="X1878">
        <v>42.369917000000001</v>
      </c>
      <c r="Y1878">
        <v>-71.096192000000002</v>
      </c>
      <c r="Z1878" t="s">
        <v>774</v>
      </c>
    </row>
    <row r="1879" spans="1:26">
      <c r="A1879">
        <v>25643</v>
      </c>
      <c r="B1879" s="1">
        <v>40601.536805555559</v>
      </c>
      <c r="C1879" s="1">
        <f t="shared" si="360"/>
        <v>40544</v>
      </c>
      <c r="D1879" s="4">
        <f t="shared" si="361"/>
        <v>0.15555555555555556</v>
      </c>
      <c r="E1879" s="3">
        <f t="shared" si="362"/>
        <v>2011</v>
      </c>
      <c r="F1879" s="3">
        <f t="shared" si="363"/>
        <v>2</v>
      </c>
      <c r="G1879" s="3">
        <f t="shared" si="364"/>
        <v>27</v>
      </c>
      <c r="H1879" s="3">
        <f t="shared" si="365"/>
        <v>12</v>
      </c>
      <c r="I1879" s="3">
        <f t="shared" si="366"/>
        <v>53</v>
      </c>
      <c r="J1879" s="3">
        <f t="shared" si="367"/>
        <v>1</v>
      </c>
      <c r="K1879" s="3" t="str">
        <f>IF(AND(D1879&gt;='Season Lookup'!$D$15,D1879&lt;'Season Lookup'!$D$16),"Spring",IF(AND(D1879&gt;='Season Lookup'!$D$16,D1879&lt;'Season Lookup'!$D$17),"Summer",IF(AND(D1879&gt;='Season Lookup'!$D$17,D1879&lt;'Season Lookup'!$D$18),"Fall",IF(OR(D1879&gt;='Season Lookup'!$D$18,D1879&lt;'Season Lookup'!$D$15),"Winter"))))</f>
        <v>Winter</v>
      </c>
      <c r="L1879" s="3" t="str">
        <f>VLOOKUP(F1879,'Season Lookup'!$A$1:$B$13,2,0)</f>
        <v>Winter</v>
      </c>
      <c r="M1879" t="s">
        <v>48</v>
      </c>
      <c r="N1879" t="s">
        <v>13</v>
      </c>
      <c r="O1879" t="s">
        <v>13</v>
      </c>
      <c r="P1879" t="str">
        <f t="shared" si="368"/>
        <v>Yes</v>
      </c>
      <c r="Q1879" t="str">
        <f t="shared" si="369"/>
        <v>No</v>
      </c>
      <c r="R1879" t="str">
        <f t="shared" si="370"/>
        <v>No</v>
      </c>
      <c r="T1879" t="s">
        <v>2903</v>
      </c>
      <c r="U1879" t="s">
        <v>178</v>
      </c>
      <c r="V1879" t="str">
        <f t="shared" si="371"/>
        <v>Intersection</v>
      </c>
      <c r="W1879" t="s">
        <v>2904</v>
      </c>
      <c r="X1879">
        <v>42.362051999999998</v>
      </c>
      <c r="Y1879">
        <v>-71.110533000000004</v>
      </c>
      <c r="Z1879" t="s">
        <v>2905</v>
      </c>
    </row>
    <row r="1880" spans="1:26">
      <c r="A1880">
        <v>25644</v>
      </c>
      <c r="B1880" s="1">
        <v>40601.541655092595</v>
      </c>
      <c r="C1880" s="1">
        <f t="shared" si="360"/>
        <v>40544</v>
      </c>
      <c r="D1880" s="4">
        <f t="shared" si="361"/>
        <v>0.15555555555555556</v>
      </c>
      <c r="E1880" s="3">
        <f t="shared" si="362"/>
        <v>2011</v>
      </c>
      <c r="F1880" s="3">
        <f t="shared" si="363"/>
        <v>2</v>
      </c>
      <c r="G1880" s="3">
        <f t="shared" si="364"/>
        <v>27</v>
      </c>
      <c r="H1880" s="3">
        <f t="shared" si="365"/>
        <v>12</v>
      </c>
      <c r="I1880" s="3">
        <f t="shared" si="366"/>
        <v>59</v>
      </c>
      <c r="J1880" s="3">
        <f t="shared" si="367"/>
        <v>1</v>
      </c>
      <c r="K1880" s="3" t="str">
        <f>IF(AND(D1880&gt;='Season Lookup'!$D$15,D1880&lt;'Season Lookup'!$D$16),"Spring",IF(AND(D1880&gt;='Season Lookup'!$D$16,D1880&lt;'Season Lookup'!$D$17),"Summer",IF(AND(D1880&gt;='Season Lookup'!$D$17,D1880&lt;'Season Lookup'!$D$18),"Fall",IF(OR(D1880&gt;='Season Lookup'!$D$18,D1880&lt;'Season Lookup'!$D$15),"Winter"))))</f>
        <v>Winter</v>
      </c>
      <c r="L1880" s="3" t="str">
        <f>VLOOKUP(F1880,'Season Lookup'!$A$1:$B$13,2,0)</f>
        <v>Winter</v>
      </c>
      <c r="M1880" t="s">
        <v>48</v>
      </c>
      <c r="N1880" t="s">
        <v>13</v>
      </c>
      <c r="O1880" t="s">
        <v>23</v>
      </c>
      <c r="P1880" t="str">
        <f t="shared" si="368"/>
        <v>Yes</v>
      </c>
      <c r="Q1880" t="str">
        <f t="shared" si="369"/>
        <v>No</v>
      </c>
      <c r="R1880" t="str">
        <f t="shared" si="370"/>
        <v>No</v>
      </c>
      <c r="S1880">
        <v>2353</v>
      </c>
      <c r="T1880" t="s">
        <v>14</v>
      </c>
      <c r="V1880" t="str">
        <f t="shared" si="371"/>
        <v>Non Intersection</v>
      </c>
      <c r="W1880" t="s">
        <v>2906</v>
      </c>
      <c r="X1880">
        <v>42.396428</v>
      </c>
      <c r="Y1880">
        <v>-71.128888000000003</v>
      </c>
      <c r="Z1880" t="s">
        <v>2907</v>
      </c>
    </row>
    <row r="1881" spans="1:26">
      <c r="A1881">
        <v>25652</v>
      </c>
      <c r="B1881" s="1">
        <v>40601.427083333336</v>
      </c>
      <c r="C1881" s="1">
        <f t="shared" si="360"/>
        <v>40544</v>
      </c>
      <c r="D1881" s="4">
        <f t="shared" si="361"/>
        <v>0.15555555555555556</v>
      </c>
      <c r="E1881" s="3">
        <f t="shared" si="362"/>
        <v>2011</v>
      </c>
      <c r="F1881" s="3">
        <f t="shared" si="363"/>
        <v>2</v>
      </c>
      <c r="G1881" s="3">
        <f t="shared" si="364"/>
        <v>27</v>
      </c>
      <c r="H1881" s="3">
        <f t="shared" si="365"/>
        <v>10</v>
      </c>
      <c r="I1881" s="3">
        <f t="shared" si="366"/>
        <v>15</v>
      </c>
      <c r="J1881" s="3">
        <f t="shared" si="367"/>
        <v>1</v>
      </c>
      <c r="K1881" s="3" t="str">
        <f>IF(AND(D1881&gt;='Season Lookup'!$D$15,D1881&lt;'Season Lookup'!$D$16),"Spring",IF(AND(D1881&gt;='Season Lookup'!$D$16,D1881&lt;'Season Lookup'!$D$17),"Summer",IF(AND(D1881&gt;='Season Lookup'!$D$17,D1881&lt;'Season Lookup'!$D$18),"Fall",IF(OR(D1881&gt;='Season Lookup'!$D$18,D1881&lt;'Season Lookup'!$D$15),"Winter"))))</f>
        <v>Winter</v>
      </c>
      <c r="L1881" s="3" t="str">
        <f>VLOOKUP(F1881,'Season Lookup'!$A$1:$B$13,2,0)</f>
        <v>Winter</v>
      </c>
      <c r="M1881" t="s">
        <v>48</v>
      </c>
      <c r="N1881" t="s">
        <v>13</v>
      </c>
      <c r="O1881" t="s">
        <v>23</v>
      </c>
      <c r="P1881" t="str">
        <f t="shared" si="368"/>
        <v>Yes</v>
      </c>
      <c r="Q1881" t="str">
        <f t="shared" si="369"/>
        <v>No</v>
      </c>
      <c r="R1881" t="str">
        <f t="shared" si="370"/>
        <v>No</v>
      </c>
      <c r="S1881">
        <v>64</v>
      </c>
      <c r="T1881" t="s">
        <v>166</v>
      </c>
      <c r="V1881" t="str">
        <f t="shared" si="371"/>
        <v>Non Intersection</v>
      </c>
      <c r="W1881" t="s">
        <v>2908</v>
      </c>
      <c r="X1881">
        <v>42.378321</v>
      </c>
      <c r="Y1881">
        <v>-71.155343000000002</v>
      </c>
      <c r="Z1881" t="s">
        <v>2909</v>
      </c>
    </row>
    <row r="1882" spans="1:26">
      <c r="A1882">
        <v>25653</v>
      </c>
      <c r="B1882" s="1">
        <v>40601.51734953704</v>
      </c>
      <c r="C1882" s="1">
        <f t="shared" si="360"/>
        <v>40544</v>
      </c>
      <c r="D1882" s="4">
        <f t="shared" si="361"/>
        <v>0.15555555555555556</v>
      </c>
      <c r="E1882" s="3">
        <f t="shared" si="362"/>
        <v>2011</v>
      </c>
      <c r="F1882" s="3">
        <f t="shared" si="363"/>
        <v>2</v>
      </c>
      <c r="G1882" s="3">
        <f t="shared" si="364"/>
        <v>27</v>
      </c>
      <c r="H1882" s="3">
        <f t="shared" si="365"/>
        <v>12</v>
      </c>
      <c r="I1882" s="3">
        <f t="shared" si="366"/>
        <v>24</v>
      </c>
      <c r="J1882" s="3">
        <f t="shared" si="367"/>
        <v>1</v>
      </c>
      <c r="K1882" s="3" t="str">
        <f>IF(AND(D1882&gt;='Season Lookup'!$D$15,D1882&lt;'Season Lookup'!$D$16),"Spring",IF(AND(D1882&gt;='Season Lookup'!$D$16,D1882&lt;'Season Lookup'!$D$17),"Summer",IF(AND(D1882&gt;='Season Lookup'!$D$17,D1882&lt;'Season Lookup'!$D$18),"Fall",IF(OR(D1882&gt;='Season Lookup'!$D$18,D1882&lt;'Season Lookup'!$D$15),"Winter"))))</f>
        <v>Winter</v>
      </c>
      <c r="L1882" s="3" t="str">
        <f>VLOOKUP(F1882,'Season Lookup'!$A$1:$B$13,2,0)</f>
        <v>Winter</v>
      </c>
      <c r="M1882" t="s">
        <v>48</v>
      </c>
      <c r="N1882" t="s">
        <v>13</v>
      </c>
      <c r="O1882" t="s">
        <v>13</v>
      </c>
      <c r="P1882" t="str">
        <f t="shared" si="368"/>
        <v>Yes</v>
      </c>
      <c r="Q1882" t="str">
        <f t="shared" si="369"/>
        <v>No</v>
      </c>
      <c r="R1882" t="str">
        <f t="shared" si="370"/>
        <v>No</v>
      </c>
      <c r="S1882">
        <v>1200</v>
      </c>
      <c r="T1882" t="s">
        <v>19</v>
      </c>
      <c r="V1882" t="str">
        <f t="shared" si="371"/>
        <v>Non Intersection</v>
      </c>
      <c r="W1882" t="s">
        <v>2910</v>
      </c>
      <c r="X1882">
        <v>42.373168</v>
      </c>
      <c r="Y1882">
        <v>-71.097340000000003</v>
      </c>
      <c r="Z1882" t="s">
        <v>2911</v>
      </c>
    </row>
    <row r="1883" spans="1:26">
      <c r="A1883">
        <v>25654</v>
      </c>
      <c r="B1883" s="1">
        <v>40601.888888888891</v>
      </c>
      <c r="C1883" s="1">
        <f t="shared" si="360"/>
        <v>40544</v>
      </c>
      <c r="D1883" s="4">
        <f t="shared" si="361"/>
        <v>0.15555555555555556</v>
      </c>
      <c r="E1883" s="3">
        <f t="shared" si="362"/>
        <v>2011</v>
      </c>
      <c r="F1883" s="3">
        <f t="shared" si="363"/>
        <v>2</v>
      </c>
      <c r="G1883" s="3">
        <f t="shared" si="364"/>
        <v>27</v>
      </c>
      <c r="H1883" s="3">
        <f t="shared" si="365"/>
        <v>21</v>
      </c>
      <c r="I1883" s="3">
        <f t="shared" si="366"/>
        <v>20</v>
      </c>
      <c r="J1883" s="3">
        <f t="shared" si="367"/>
        <v>1</v>
      </c>
      <c r="K1883" s="3" t="str">
        <f>IF(AND(D1883&gt;='Season Lookup'!$D$15,D1883&lt;'Season Lookup'!$D$16),"Spring",IF(AND(D1883&gt;='Season Lookup'!$D$16,D1883&lt;'Season Lookup'!$D$17),"Summer",IF(AND(D1883&gt;='Season Lookup'!$D$17,D1883&lt;'Season Lookup'!$D$18),"Fall",IF(OR(D1883&gt;='Season Lookup'!$D$18,D1883&lt;'Season Lookup'!$D$15),"Winter"))))</f>
        <v>Winter</v>
      </c>
      <c r="L1883" s="3" t="str">
        <f>VLOOKUP(F1883,'Season Lookup'!$A$1:$B$13,2,0)</f>
        <v>Winter</v>
      </c>
      <c r="M1883" t="s">
        <v>48</v>
      </c>
      <c r="N1883" t="s">
        <v>13</v>
      </c>
      <c r="O1883" t="s">
        <v>13</v>
      </c>
      <c r="P1883" t="str">
        <f t="shared" si="368"/>
        <v>Yes</v>
      </c>
      <c r="Q1883" t="str">
        <f t="shared" si="369"/>
        <v>No</v>
      </c>
      <c r="R1883" t="str">
        <f t="shared" si="370"/>
        <v>No</v>
      </c>
      <c r="T1883" t="s">
        <v>342</v>
      </c>
      <c r="U1883" t="s">
        <v>133</v>
      </c>
      <c r="V1883" t="str">
        <f t="shared" si="371"/>
        <v>Intersection</v>
      </c>
      <c r="W1883" t="s">
        <v>884</v>
      </c>
      <c r="X1883">
        <v>42.368301000000002</v>
      </c>
      <c r="Y1883">
        <v>-71.101742999999999</v>
      </c>
      <c r="Z1883" t="s">
        <v>885</v>
      </c>
    </row>
    <row r="1884" spans="1:26">
      <c r="A1884">
        <v>25645</v>
      </c>
      <c r="B1884" s="1">
        <v>40602.059027777781</v>
      </c>
      <c r="C1884" s="1">
        <f t="shared" si="360"/>
        <v>40544</v>
      </c>
      <c r="D1884" s="4">
        <f t="shared" si="361"/>
        <v>0.15833333333333333</v>
      </c>
      <c r="E1884" s="3">
        <f t="shared" si="362"/>
        <v>2011</v>
      </c>
      <c r="F1884" s="3">
        <f t="shared" si="363"/>
        <v>2</v>
      </c>
      <c r="G1884" s="3">
        <f t="shared" si="364"/>
        <v>28</v>
      </c>
      <c r="H1884" s="3">
        <f t="shared" si="365"/>
        <v>1</v>
      </c>
      <c r="I1884" s="3">
        <f t="shared" si="366"/>
        <v>25</v>
      </c>
      <c r="J1884" s="3">
        <f t="shared" si="367"/>
        <v>2</v>
      </c>
      <c r="K1884" s="3" t="str">
        <f>IF(AND(D1884&gt;='Season Lookup'!$D$15,D1884&lt;'Season Lookup'!$D$16),"Spring",IF(AND(D1884&gt;='Season Lookup'!$D$16,D1884&lt;'Season Lookup'!$D$17),"Summer",IF(AND(D1884&gt;='Season Lookup'!$D$17,D1884&lt;'Season Lookup'!$D$18),"Fall",IF(OR(D1884&gt;='Season Lookup'!$D$18,D1884&lt;'Season Lookup'!$D$15),"Winter"))))</f>
        <v>Winter</v>
      </c>
      <c r="L1884" s="3" t="str">
        <f>VLOOKUP(F1884,'Season Lookup'!$A$1:$B$13,2,0)</f>
        <v>Winter</v>
      </c>
      <c r="M1884" t="s">
        <v>56</v>
      </c>
      <c r="N1884" t="s">
        <v>13</v>
      </c>
      <c r="O1884" t="s">
        <v>13</v>
      </c>
      <c r="P1884" t="str">
        <f t="shared" si="368"/>
        <v>Yes</v>
      </c>
      <c r="Q1884" t="str">
        <f t="shared" si="369"/>
        <v>No</v>
      </c>
      <c r="R1884" t="str">
        <f t="shared" si="370"/>
        <v>No</v>
      </c>
      <c r="T1884" t="s">
        <v>74</v>
      </c>
      <c r="U1884" t="s">
        <v>342</v>
      </c>
      <c r="V1884" t="str">
        <f t="shared" si="371"/>
        <v>Intersection</v>
      </c>
      <c r="W1884" t="s">
        <v>462</v>
      </c>
      <c r="X1884">
        <v>42.372202000000001</v>
      </c>
      <c r="Y1884">
        <v>-71.098974999999996</v>
      </c>
      <c r="Z1884" t="s">
        <v>463</v>
      </c>
    </row>
    <row r="1885" spans="1:26">
      <c r="A1885">
        <v>25659</v>
      </c>
      <c r="B1885" s="1">
        <v>40602.716666666667</v>
      </c>
      <c r="C1885" s="1">
        <f t="shared" si="360"/>
        <v>40544</v>
      </c>
      <c r="D1885" s="4">
        <f t="shared" si="361"/>
        <v>0.15833333333333333</v>
      </c>
      <c r="E1885" s="3">
        <f t="shared" si="362"/>
        <v>2011</v>
      </c>
      <c r="F1885" s="3">
        <f t="shared" si="363"/>
        <v>2</v>
      </c>
      <c r="G1885" s="3">
        <f t="shared" si="364"/>
        <v>28</v>
      </c>
      <c r="H1885" s="3">
        <f t="shared" si="365"/>
        <v>17</v>
      </c>
      <c r="I1885" s="3">
        <f t="shared" si="366"/>
        <v>12</v>
      </c>
      <c r="J1885" s="3">
        <f t="shared" si="367"/>
        <v>2</v>
      </c>
      <c r="K1885" s="3" t="str">
        <f>IF(AND(D1885&gt;='Season Lookup'!$D$15,D1885&lt;'Season Lookup'!$D$16),"Spring",IF(AND(D1885&gt;='Season Lookup'!$D$16,D1885&lt;'Season Lookup'!$D$17),"Summer",IF(AND(D1885&gt;='Season Lookup'!$D$17,D1885&lt;'Season Lookup'!$D$18),"Fall",IF(OR(D1885&gt;='Season Lookup'!$D$18,D1885&lt;'Season Lookup'!$D$15),"Winter"))))</f>
        <v>Winter</v>
      </c>
      <c r="L1885" s="3" t="str">
        <f>VLOOKUP(F1885,'Season Lookup'!$A$1:$B$13,2,0)</f>
        <v>Winter</v>
      </c>
      <c r="M1885" t="s">
        <v>56</v>
      </c>
      <c r="N1885" t="s">
        <v>13</v>
      </c>
      <c r="O1885" t="s">
        <v>132</v>
      </c>
      <c r="P1885" t="str">
        <f t="shared" si="368"/>
        <v>Yes</v>
      </c>
      <c r="Q1885" t="str">
        <f t="shared" si="369"/>
        <v>Yes</v>
      </c>
      <c r="R1885" t="str">
        <f t="shared" si="370"/>
        <v>No</v>
      </c>
      <c r="S1885">
        <v>872</v>
      </c>
      <c r="T1885" t="s">
        <v>14</v>
      </c>
      <c r="U1885" t="s">
        <v>2158</v>
      </c>
      <c r="V1885" t="str">
        <f t="shared" si="371"/>
        <v>Non Intersection</v>
      </c>
      <c r="W1885" t="s">
        <v>2912</v>
      </c>
      <c r="X1885">
        <v>42.367621</v>
      </c>
      <c r="Y1885">
        <v>-71.107585999999998</v>
      </c>
      <c r="Z1885" t="s">
        <v>2913</v>
      </c>
    </row>
    <row r="1886" spans="1:26">
      <c r="A1886">
        <v>25660</v>
      </c>
      <c r="B1886" s="1">
        <v>40602.42359953704</v>
      </c>
      <c r="C1886" s="1">
        <f t="shared" si="360"/>
        <v>40544</v>
      </c>
      <c r="D1886" s="4">
        <f t="shared" si="361"/>
        <v>0.15833333333333333</v>
      </c>
      <c r="E1886" s="3">
        <f t="shared" si="362"/>
        <v>2011</v>
      </c>
      <c r="F1886" s="3">
        <f t="shared" si="363"/>
        <v>2</v>
      </c>
      <c r="G1886" s="3">
        <f t="shared" si="364"/>
        <v>28</v>
      </c>
      <c r="H1886" s="3">
        <f t="shared" si="365"/>
        <v>10</v>
      </c>
      <c r="I1886" s="3">
        <f t="shared" si="366"/>
        <v>9</v>
      </c>
      <c r="J1886" s="3">
        <f t="shared" si="367"/>
        <v>2</v>
      </c>
      <c r="K1886" s="3" t="str">
        <f>IF(AND(D1886&gt;='Season Lookup'!$D$15,D1886&lt;'Season Lookup'!$D$16),"Spring",IF(AND(D1886&gt;='Season Lookup'!$D$16,D1886&lt;'Season Lookup'!$D$17),"Summer",IF(AND(D1886&gt;='Season Lookup'!$D$17,D1886&lt;'Season Lookup'!$D$18),"Fall",IF(OR(D1886&gt;='Season Lookup'!$D$18,D1886&lt;'Season Lookup'!$D$15),"Winter"))))</f>
        <v>Winter</v>
      </c>
      <c r="L1886" s="3" t="str">
        <f>VLOOKUP(F1886,'Season Lookup'!$A$1:$B$13,2,0)</f>
        <v>Winter</v>
      </c>
      <c r="M1886" t="s">
        <v>56</v>
      </c>
      <c r="N1886" t="s">
        <v>13</v>
      </c>
      <c r="O1886" t="s">
        <v>13</v>
      </c>
      <c r="P1886" t="str">
        <f t="shared" si="368"/>
        <v>Yes</v>
      </c>
      <c r="Q1886" t="str">
        <f t="shared" si="369"/>
        <v>No</v>
      </c>
      <c r="R1886" t="str">
        <f t="shared" si="370"/>
        <v>No</v>
      </c>
      <c r="T1886" t="s">
        <v>166</v>
      </c>
      <c r="U1886" t="s">
        <v>238</v>
      </c>
      <c r="V1886" t="str">
        <f t="shared" si="371"/>
        <v>Intersection</v>
      </c>
      <c r="W1886" t="s">
        <v>2914</v>
      </c>
      <c r="X1886">
        <v>42.376319000000002</v>
      </c>
      <c r="Y1886">
        <v>-71.115677000000005</v>
      </c>
      <c r="Z1886" t="s">
        <v>2915</v>
      </c>
    </row>
    <row r="1887" spans="1:26">
      <c r="A1887">
        <v>25663</v>
      </c>
      <c r="B1887" s="1">
        <v>40603.40625</v>
      </c>
      <c r="C1887" s="1">
        <f t="shared" si="360"/>
        <v>40544</v>
      </c>
      <c r="D1887" s="4">
        <f t="shared" si="361"/>
        <v>0.16666666666666666</v>
      </c>
      <c r="E1887" s="3">
        <f t="shared" si="362"/>
        <v>2011</v>
      </c>
      <c r="F1887" s="3">
        <f t="shared" si="363"/>
        <v>3</v>
      </c>
      <c r="G1887" s="3">
        <f t="shared" si="364"/>
        <v>1</v>
      </c>
      <c r="H1887" s="3">
        <f t="shared" si="365"/>
        <v>9</v>
      </c>
      <c r="I1887" s="3">
        <f t="shared" si="366"/>
        <v>45</v>
      </c>
      <c r="J1887" s="3">
        <f t="shared" si="367"/>
        <v>3</v>
      </c>
      <c r="K1887" s="3" t="str">
        <f>IF(AND(D1887&gt;='Season Lookup'!$D$15,D1887&lt;'Season Lookup'!$D$16),"Spring",IF(AND(D1887&gt;='Season Lookup'!$D$16,D1887&lt;'Season Lookup'!$D$17),"Summer",IF(AND(D1887&gt;='Season Lookup'!$D$17,D1887&lt;'Season Lookup'!$D$18),"Fall",IF(OR(D1887&gt;='Season Lookup'!$D$18,D1887&lt;'Season Lookup'!$D$15),"Winter"))))</f>
        <v>Winter</v>
      </c>
      <c r="L1887" s="3" t="str">
        <f>VLOOKUP(F1887,'Season Lookup'!$A$1:$B$13,2,0)</f>
        <v>Spring</v>
      </c>
      <c r="M1887" t="s">
        <v>56</v>
      </c>
      <c r="N1887" t="s">
        <v>13</v>
      </c>
      <c r="O1887" t="s">
        <v>132</v>
      </c>
      <c r="P1887" t="str">
        <f t="shared" si="368"/>
        <v>Yes</v>
      </c>
      <c r="Q1887" t="str">
        <f t="shared" si="369"/>
        <v>Yes</v>
      </c>
      <c r="R1887" t="str">
        <f t="shared" si="370"/>
        <v>No</v>
      </c>
      <c r="S1887">
        <v>2469</v>
      </c>
      <c r="T1887" t="s">
        <v>14</v>
      </c>
      <c r="V1887" t="str">
        <f t="shared" si="371"/>
        <v>Non Intersection</v>
      </c>
      <c r="W1887" t="s">
        <v>2916</v>
      </c>
      <c r="X1887">
        <v>42.369202000000001</v>
      </c>
      <c r="Y1887">
        <v>-71.110688999999994</v>
      </c>
      <c r="Z1887" t="s">
        <v>633</v>
      </c>
    </row>
    <row r="1888" spans="1:26">
      <c r="A1888">
        <v>25664</v>
      </c>
      <c r="B1888" s="1">
        <v>40603.461793981478</v>
      </c>
      <c r="C1888" s="1">
        <f t="shared" si="360"/>
        <v>40544</v>
      </c>
      <c r="D1888" s="4">
        <f t="shared" si="361"/>
        <v>0.16666666666666666</v>
      </c>
      <c r="E1888" s="3">
        <f t="shared" si="362"/>
        <v>2011</v>
      </c>
      <c r="F1888" s="3">
        <f t="shared" si="363"/>
        <v>3</v>
      </c>
      <c r="G1888" s="3">
        <f t="shared" si="364"/>
        <v>1</v>
      </c>
      <c r="H1888" s="3">
        <f t="shared" si="365"/>
        <v>11</v>
      </c>
      <c r="I1888" s="3">
        <f t="shared" si="366"/>
        <v>4</v>
      </c>
      <c r="J1888" s="3">
        <f t="shared" si="367"/>
        <v>3</v>
      </c>
      <c r="K1888" s="3" t="str">
        <f>IF(AND(D1888&gt;='Season Lookup'!$D$15,D1888&lt;'Season Lookup'!$D$16),"Spring",IF(AND(D1888&gt;='Season Lookup'!$D$16,D1888&lt;'Season Lookup'!$D$17),"Summer",IF(AND(D1888&gt;='Season Lookup'!$D$17,D1888&lt;'Season Lookup'!$D$18),"Fall",IF(OR(D1888&gt;='Season Lookup'!$D$18,D1888&lt;'Season Lookup'!$D$15),"Winter"))))</f>
        <v>Winter</v>
      </c>
      <c r="L1888" s="3" t="str">
        <f>VLOOKUP(F1888,'Season Lookup'!$A$1:$B$13,2,0)</f>
        <v>Spring</v>
      </c>
      <c r="M1888" t="s">
        <v>56</v>
      </c>
      <c r="N1888" t="s">
        <v>13</v>
      </c>
      <c r="O1888" t="s">
        <v>132</v>
      </c>
      <c r="P1888" t="str">
        <f t="shared" si="368"/>
        <v>Yes</v>
      </c>
      <c r="Q1888" t="str">
        <f t="shared" si="369"/>
        <v>Yes</v>
      </c>
      <c r="R1888" t="str">
        <f t="shared" si="370"/>
        <v>No</v>
      </c>
      <c r="S1888">
        <v>50</v>
      </c>
      <c r="T1888" t="s">
        <v>202</v>
      </c>
      <c r="V1888" t="str">
        <f t="shared" si="371"/>
        <v>Non Intersection</v>
      </c>
      <c r="W1888" t="s">
        <v>2917</v>
      </c>
      <c r="X1888">
        <v>42.361229000000002</v>
      </c>
      <c r="Y1888">
        <v>-71.092140000000001</v>
      </c>
      <c r="Z1888" t="s">
        <v>2918</v>
      </c>
    </row>
    <row r="1889" spans="1:26">
      <c r="A1889">
        <v>25665</v>
      </c>
      <c r="B1889" s="1">
        <v>40603.572905092595</v>
      </c>
      <c r="C1889" s="1">
        <f t="shared" si="360"/>
        <v>40544</v>
      </c>
      <c r="D1889" s="4">
        <f t="shared" si="361"/>
        <v>0.16666666666666666</v>
      </c>
      <c r="E1889" s="3">
        <f t="shared" si="362"/>
        <v>2011</v>
      </c>
      <c r="F1889" s="3">
        <f t="shared" si="363"/>
        <v>3</v>
      </c>
      <c r="G1889" s="3">
        <f t="shared" si="364"/>
        <v>1</v>
      </c>
      <c r="H1889" s="3">
        <f t="shared" si="365"/>
        <v>13</v>
      </c>
      <c r="I1889" s="3">
        <f t="shared" si="366"/>
        <v>44</v>
      </c>
      <c r="J1889" s="3">
        <f t="shared" si="367"/>
        <v>3</v>
      </c>
      <c r="K1889" s="3" t="str">
        <f>IF(AND(D1889&gt;='Season Lookup'!$D$15,D1889&lt;'Season Lookup'!$D$16),"Spring",IF(AND(D1889&gt;='Season Lookup'!$D$16,D1889&lt;'Season Lookup'!$D$17),"Summer",IF(AND(D1889&gt;='Season Lookup'!$D$17,D1889&lt;'Season Lookup'!$D$18),"Fall",IF(OR(D1889&gt;='Season Lookup'!$D$18,D1889&lt;'Season Lookup'!$D$15),"Winter"))))</f>
        <v>Winter</v>
      </c>
      <c r="L1889" s="3" t="str">
        <f>VLOOKUP(F1889,'Season Lookup'!$A$1:$B$13,2,0)</f>
        <v>Spring</v>
      </c>
      <c r="M1889" t="s">
        <v>56</v>
      </c>
      <c r="N1889" t="s">
        <v>13</v>
      </c>
      <c r="O1889" t="s">
        <v>13</v>
      </c>
      <c r="P1889" t="str">
        <f t="shared" si="368"/>
        <v>Yes</v>
      </c>
      <c r="Q1889" t="str">
        <f t="shared" si="369"/>
        <v>No</v>
      </c>
      <c r="R1889" t="str">
        <f t="shared" si="370"/>
        <v>No</v>
      </c>
      <c r="S1889">
        <v>49</v>
      </c>
      <c r="T1889" t="s">
        <v>268</v>
      </c>
      <c r="V1889" t="str">
        <f t="shared" si="371"/>
        <v>Non Intersection</v>
      </c>
      <c r="W1889" t="s">
        <v>270</v>
      </c>
      <c r="X1889">
        <v>42.389702999999997</v>
      </c>
      <c r="Y1889">
        <v>-71.118303999999995</v>
      </c>
      <c r="Z1889" t="s">
        <v>271</v>
      </c>
    </row>
    <row r="1890" spans="1:26">
      <c r="A1890">
        <v>25666</v>
      </c>
      <c r="B1890" s="1">
        <v>40603.833333333336</v>
      </c>
      <c r="C1890" s="1">
        <f t="shared" ref="C1890:C1950" si="372">EOMONTH(B1890,MONTH(B1890)*-1)+1</f>
        <v>40544</v>
      </c>
      <c r="D1890" s="4">
        <f t="shared" ref="D1890:D1950" si="373">YEARFRAC(C1890,B1890)</f>
        <v>0.16666666666666666</v>
      </c>
      <c r="E1890" s="3">
        <f t="shared" ref="E1890:E1950" si="374">YEAR(B1890)</f>
        <v>2011</v>
      </c>
      <c r="F1890" s="3">
        <f t="shared" ref="F1890:F1950" si="375">MONTH(B1890)</f>
        <v>3</v>
      </c>
      <c r="G1890" s="3">
        <f t="shared" ref="G1890:G1950" si="376">DAY(B1890)</f>
        <v>1</v>
      </c>
      <c r="H1890" s="3">
        <f t="shared" ref="H1890:H1950" si="377">HOUR(B1890)</f>
        <v>20</v>
      </c>
      <c r="I1890" s="3">
        <f t="shared" ref="I1890:I1950" si="378">MINUTE(B1890)</f>
        <v>0</v>
      </c>
      <c r="J1890" s="3">
        <f t="shared" ref="J1890:J1950" si="379">WEEKDAY(B1890,1)</f>
        <v>3</v>
      </c>
      <c r="K1890" s="3" t="str">
        <f>IF(AND(D1890&gt;='Season Lookup'!$D$15,D1890&lt;'Season Lookup'!$D$16),"Spring",IF(AND(D1890&gt;='Season Lookup'!$D$16,D1890&lt;'Season Lookup'!$D$17),"Summer",IF(AND(D1890&gt;='Season Lookup'!$D$17,D1890&lt;'Season Lookup'!$D$18),"Fall",IF(OR(D1890&gt;='Season Lookup'!$D$18,D1890&lt;'Season Lookup'!$D$15),"Winter"))))</f>
        <v>Winter</v>
      </c>
      <c r="L1890" s="3" t="str">
        <f>VLOOKUP(F1890,'Season Lookup'!$A$1:$B$13,2,0)</f>
        <v>Spring</v>
      </c>
      <c r="M1890" t="s">
        <v>56</v>
      </c>
      <c r="N1890" t="s">
        <v>13</v>
      </c>
      <c r="O1890" t="s">
        <v>13</v>
      </c>
      <c r="P1890" t="str">
        <f t="shared" ref="P1890:P1950" si="380">IF(OR(N1890="Auto",O1890="Auto"),"Yes",IF(OR(N1890="Taxi",O1890="Taxi"),"Yes",IF(OR(N1890="Truck",O1890="Truck"),"Yes",IF(OR(N1890="Van",O1890="Van"),"Yes","No"))))</f>
        <v>Yes</v>
      </c>
      <c r="Q1890" t="str">
        <f t="shared" ref="Q1890:Q1950" si="381">IF(OR(N1890="Bicycle",O1890="Bicycle"),"Yes","No")</f>
        <v>No</v>
      </c>
      <c r="R1890" t="str">
        <f t="shared" ref="R1890:R1950" si="382">IF(OR(N1890="Pedestrian",O1890="Pedestrian"),"Yes","No")</f>
        <v>No</v>
      </c>
      <c r="S1890">
        <v>120</v>
      </c>
      <c r="T1890" t="s">
        <v>192</v>
      </c>
      <c r="V1890" t="str">
        <f t="shared" ref="V1890:V1950" si="383">IF(ISBLANK(S1890),"Intersection","Non Intersection")</f>
        <v>Non Intersection</v>
      </c>
      <c r="W1890" t="s">
        <v>2919</v>
      </c>
      <c r="X1890">
        <v>42.369441999999999</v>
      </c>
      <c r="Y1890">
        <v>-71.107393999999999</v>
      </c>
      <c r="Z1890" t="s">
        <v>2920</v>
      </c>
    </row>
    <row r="1891" spans="1:26">
      <c r="A1891">
        <v>25668</v>
      </c>
      <c r="B1891" s="1">
        <v>40603.586793981478</v>
      </c>
      <c r="C1891" s="1">
        <f t="shared" si="372"/>
        <v>40544</v>
      </c>
      <c r="D1891" s="4">
        <f t="shared" si="373"/>
        <v>0.16666666666666666</v>
      </c>
      <c r="E1891" s="3">
        <f t="shared" si="374"/>
        <v>2011</v>
      </c>
      <c r="F1891" s="3">
        <f t="shared" si="375"/>
        <v>3</v>
      </c>
      <c r="G1891" s="3">
        <f t="shared" si="376"/>
        <v>1</v>
      </c>
      <c r="H1891" s="3">
        <f t="shared" si="377"/>
        <v>14</v>
      </c>
      <c r="I1891" s="3">
        <f t="shared" si="378"/>
        <v>4</v>
      </c>
      <c r="J1891" s="3">
        <f t="shared" si="379"/>
        <v>3</v>
      </c>
      <c r="K1891" s="3" t="str">
        <f>IF(AND(D1891&gt;='Season Lookup'!$D$15,D1891&lt;'Season Lookup'!$D$16),"Spring",IF(AND(D1891&gt;='Season Lookup'!$D$16,D1891&lt;'Season Lookup'!$D$17),"Summer",IF(AND(D1891&gt;='Season Lookup'!$D$17,D1891&lt;'Season Lookup'!$D$18),"Fall",IF(OR(D1891&gt;='Season Lookup'!$D$18,D1891&lt;'Season Lookup'!$D$15),"Winter"))))</f>
        <v>Winter</v>
      </c>
      <c r="L1891" s="3" t="str">
        <f>VLOOKUP(F1891,'Season Lookup'!$A$1:$B$13,2,0)</f>
        <v>Spring</v>
      </c>
      <c r="M1891" t="s">
        <v>73</v>
      </c>
      <c r="N1891" t="s">
        <v>13</v>
      </c>
      <c r="O1891" t="s">
        <v>36</v>
      </c>
      <c r="P1891" t="str">
        <f t="shared" si="380"/>
        <v>Yes</v>
      </c>
      <c r="Q1891" t="str">
        <f t="shared" si="381"/>
        <v>No</v>
      </c>
      <c r="R1891" t="str">
        <f t="shared" si="382"/>
        <v>No</v>
      </c>
      <c r="S1891">
        <v>168</v>
      </c>
      <c r="T1891" t="s">
        <v>170</v>
      </c>
      <c r="V1891" t="str">
        <f t="shared" si="383"/>
        <v>Non Intersection</v>
      </c>
      <c r="W1891" t="s">
        <v>2921</v>
      </c>
      <c r="X1891">
        <v>42.393208999999999</v>
      </c>
      <c r="Y1891">
        <v>-71.140649999999994</v>
      </c>
      <c r="Z1891" t="s">
        <v>2922</v>
      </c>
    </row>
    <row r="1892" spans="1:26">
      <c r="A1892">
        <v>25780</v>
      </c>
      <c r="B1892" s="1">
        <v>40603.54582175926</v>
      </c>
      <c r="C1892" s="1">
        <f t="shared" si="372"/>
        <v>40544</v>
      </c>
      <c r="D1892" s="4">
        <f t="shared" si="373"/>
        <v>0.16666666666666666</v>
      </c>
      <c r="E1892" s="3">
        <f t="shared" si="374"/>
        <v>2011</v>
      </c>
      <c r="F1892" s="3">
        <f t="shared" si="375"/>
        <v>3</v>
      </c>
      <c r="G1892" s="3">
        <f t="shared" si="376"/>
        <v>1</v>
      </c>
      <c r="H1892" s="3">
        <f t="shared" si="377"/>
        <v>13</v>
      </c>
      <c r="I1892" s="3">
        <f t="shared" si="378"/>
        <v>5</v>
      </c>
      <c r="J1892" s="3">
        <f t="shared" si="379"/>
        <v>3</v>
      </c>
      <c r="K1892" s="3" t="str">
        <f>IF(AND(D1892&gt;='Season Lookup'!$D$15,D1892&lt;'Season Lookup'!$D$16),"Spring",IF(AND(D1892&gt;='Season Lookup'!$D$16,D1892&lt;'Season Lookup'!$D$17),"Summer",IF(AND(D1892&gt;='Season Lookup'!$D$17,D1892&lt;'Season Lookup'!$D$18),"Fall",IF(OR(D1892&gt;='Season Lookup'!$D$18,D1892&lt;'Season Lookup'!$D$15),"Winter"))))</f>
        <v>Winter</v>
      </c>
      <c r="L1892" s="3" t="str">
        <f>VLOOKUP(F1892,'Season Lookup'!$A$1:$B$13,2,0)</f>
        <v>Spring</v>
      </c>
      <c r="N1892" t="s">
        <v>13</v>
      </c>
      <c r="O1892" t="s">
        <v>13</v>
      </c>
      <c r="P1892" t="str">
        <f t="shared" si="380"/>
        <v>Yes</v>
      </c>
      <c r="Q1892" t="str">
        <f t="shared" si="381"/>
        <v>No</v>
      </c>
      <c r="R1892" t="str">
        <f t="shared" si="382"/>
        <v>No</v>
      </c>
      <c r="T1892" t="s">
        <v>105</v>
      </c>
      <c r="U1892" t="s">
        <v>796</v>
      </c>
      <c r="V1892" t="str">
        <f t="shared" si="383"/>
        <v>Intersection</v>
      </c>
      <c r="W1892" t="s">
        <v>2561</v>
      </c>
      <c r="X1892">
        <v>42.365791999999999</v>
      </c>
      <c r="Y1892">
        <v>-71.092070000000007</v>
      </c>
      <c r="Z1892" t="s">
        <v>2562</v>
      </c>
    </row>
    <row r="1893" spans="1:26">
      <c r="A1893">
        <v>25671</v>
      </c>
      <c r="B1893" s="1">
        <v>40604.788194444445</v>
      </c>
      <c r="C1893" s="1">
        <f t="shared" si="372"/>
        <v>40544</v>
      </c>
      <c r="D1893" s="4">
        <f t="shared" si="373"/>
        <v>0.16944444444444445</v>
      </c>
      <c r="E1893" s="3">
        <f t="shared" si="374"/>
        <v>2011</v>
      </c>
      <c r="F1893" s="3">
        <f t="shared" si="375"/>
        <v>3</v>
      </c>
      <c r="G1893" s="3">
        <f t="shared" si="376"/>
        <v>2</v>
      </c>
      <c r="H1893" s="3">
        <f t="shared" si="377"/>
        <v>18</v>
      </c>
      <c r="I1893" s="3">
        <f t="shared" si="378"/>
        <v>55</v>
      </c>
      <c r="J1893" s="3">
        <f t="shared" si="379"/>
        <v>4</v>
      </c>
      <c r="K1893" s="3" t="str">
        <f>IF(AND(D1893&gt;='Season Lookup'!$D$15,D1893&lt;'Season Lookup'!$D$16),"Spring",IF(AND(D1893&gt;='Season Lookup'!$D$16,D1893&lt;'Season Lookup'!$D$17),"Summer",IF(AND(D1893&gt;='Season Lookup'!$D$17,D1893&lt;'Season Lookup'!$D$18),"Fall",IF(OR(D1893&gt;='Season Lookup'!$D$18,D1893&lt;'Season Lookup'!$D$15),"Winter"))))</f>
        <v>Winter</v>
      </c>
      <c r="L1893" s="3" t="str">
        <f>VLOOKUP(F1893,'Season Lookup'!$A$1:$B$13,2,0)</f>
        <v>Spring</v>
      </c>
      <c r="M1893" t="s">
        <v>82</v>
      </c>
      <c r="N1893" t="s">
        <v>13</v>
      </c>
      <c r="O1893" t="s">
        <v>13</v>
      </c>
      <c r="P1893" t="str">
        <f t="shared" si="380"/>
        <v>Yes</v>
      </c>
      <c r="Q1893" t="str">
        <f t="shared" si="381"/>
        <v>No</v>
      </c>
      <c r="R1893" t="str">
        <f t="shared" si="382"/>
        <v>No</v>
      </c>
      <c r="T1893" t="s">
        <v>479</v>
      </c>
      <c r="U1893" t="s">
        <v>1795</v>
      </c>
      <c r="V1893" t="str">
        <f t="shared" si="383"/>
        <v>Intersection</v>
      </c>
      <c r="W1893" t="s">
        <v>2923</v>
      </c>
      <c r="X1893">
        <v>42.365456000000002</v>
      </c>
      <c r="Y1893">
        <v>-71.112864000000002</v>
      </c>
      <c r="Z1893" t="s">
        <v>1797</v>
      </c>
    </row>
    <row r="1894" spans="1:26">
      <c r="A1894">
        <v>25682</v>
      </c>
      <c r="B1894" s="1">
        <v>40604.5</v>
      </c>
      <c r="C1894" s="1">
        <f t="shared" si="372"/>
        <v>40544</v>
      </c>
      <c r="D1894" s="4">
        <f t="shared" si="373"/>
        <v>0.16944444444444445</v>
      </c>
      <c r="E1894" s="3">
        <f t="shared" si="374"/>
        <v>2011</v>
      </c>
      <c r="F1894" s="3">
        <f t="shared" si="375"/>
        <v>3</v>
      </c>
      <c r="G1894" s="3">
        <f t="shared" si="376"/>
        <v>2</v>
      </c>
      <c r="H1894" s="3">
        <f t="shared" si="377"/>
        <v>12</v>
      </c>
      <c r="I1894" s="3">
        <f t="shared" si="378"/>
        <v>0</v>
      </c>
      <c r="J1894" s="3">
        <f t="shared" si="379"/>
        <v>4</v>
      </c>
      <c r="K1894" s="3" t="str">
        <f>IF(AND(D1894&gt;='Season Lookup'!$D$15,D1894&lt;'Season Lookup'!$D$16),"Spring",IF(AND(D1894&gt;='Season Lookup'!$D$16,D1894&lt;'Season Lookup'!$D$17),"Summer",IF(AND(D1894&gt;='Season Lookup'!$D$17,D1894&lt;'Season Lookup'!$D$18),"Fall",IF(OR(D1894&gt;='Season Lookup'!$D$18,D1894&lt;'Season Lookup'!$D$15),"Winter"))))</f>
        <v>Winter</v>
      </c>
      <c r="L1894" s="3" t="str">
        <f>VLOOKUP(F1894,'Season Lookup'!$A$1:$B$13,2,0)</f>
        <v>Spring</v>
      </c>
      <c r="M1894" t="s">
        <v>82</v>
      </c>
      <c r="N1894" t="s">
        <v>13</v>
      </c>
      <c r="O1894" t="s">
        <v>23</v>
      </c>
      <c r="P1894" t="str">
        <f t="shared" si="380"/>
        <v>Yes</v>
      </c>
      <c r="Q1894" t="str">
        <f t="shared" si="381"/>
        <v>No</v>
      </c>
      <c r="R1894" t="str">
        <f t="shared" si="382"/>
        <v>No</v>
      </c>
      <c r="S1894">
        <v>167</v>
      </c>
      <c r="T1894" t="s">
        <v>409</v>
      </c>
      <c r="V1894" t="str">
        <f t="shared" si="383"/>
        <v>Non Intersection</v>
      </c>
      <c r="W1894" t="s">
        <v>2926</v>
      </c>
      <c r="X1894">
        <v>42.381984000000003</v>
      </c>
      <c r="Y1894">
        <v>-71.133786000000001</v>
      </c>
      <c r="Z1894" t="s">
        <v>2927</v>
      </c>
    </row>
    <row r="1895" spans="1:26">
      <c r="A1895">
        <v>25675</v>
      </c>
      <c r="B1895" s="1">
        <v>40605.46875</v>
      </c>
      <c r="C1895" s="1">
        <f t="shared" si="372"/>
        <v>40544</v>
      </c>
      <c r="D1895" s="4">
        <f t="shared" si="373"/>
        <v>0.17222222222222222</v>
      </c>
      <c r="E1895" s="3">
        <f t="shared" si="374"/>
        <v>2011</v>
      </c>
      <c r="F1895" s="3">
        <f t="shared" si="375"/>
        <v>3</v>
      </c>
      <c r="G1895" s="3">
        <f t="shared" si="376"/>
        <v>3</v>
      </c>
      <c r="H1895" s="3">
        <f t="shared" si="377"/>
        <v>11</v>
      </c>
      <c r="I1895" s="3">
        <f t="shared" si="378"/>
        <v>15</v>
      </c>
      <c r="J1895" s="3">
        <f t="shared" si="379"/>
        <v>5</v>
      </c>
      <c r="K1895" s="3" t="str">
        <f>IF(AND(D1895&gt;='Season Lookup'!$D$15,D1895&lt;'Season Lookup'!$D$16),"Spring",IF(AND(D1895&gt;='Season Lookup'!$D$16,D1895&lt;'Season Lookup'!$D$17),"Summer",IF(AND(D1895&gt;='Season Lookup'!$D$17,D1895&lt;'Season Lookup'!$D$18),"Fall",IF(OR(D1895&gt;='Season Lookup'!$D$18,D1895&lt;'Season Lookup'!$D$15),"Winter"))))</f>
        <v>Winter</v>
      </c>
      <c r="L1895" s="3" t="str">
        <f>VLOOKUP(F1895,'Season Lookup'!$A$1:$B$13,2,0)</f>
        <v>Spring</v>
      </c>
      <c r="M1895" t="s">
        <v>78</v>
      </c>
      <c r="N1895" t="s">
        <v>13</v>
      </c>
      <c r="O1895" t="s">
        <v>152</v>
      </c>
      <c r="P1895" t="str">
        <f t="shared" si="380"/>
        <v>Yes</v>
      </c>
      <c r="Q1895" t="str">
        <f t="shared" si="381"/>
        <v>No</v>
      </c>
      <c r="R1895" t="str">
        <f t="shared" si="382"/>
        <v>Yes</v>
      </c>
      <c r="S1895">
        <v>1621</v>
      </c>
      <c r="T1895" t="s">
        <v>19</v>
      </c>
      <c r="V1895" t="str">
        <f t="shared" si="383"/>
        <v>Non Intersection</v>
      </c>
      <c r="W1895" t="s">
        <v>2928</v>
      </c>
      <c r="X1895">
        <v>42.374873000000001</v>
      </c>
      <c r="Y1895">
        <v>-71.109046000000006</v>
      </c>
      <c r="Z1895" t="s">
        <v>2929</v>
      </c>
    </row>
    <row r="1896" spans="1:26">
      <c r="A1896">
        <v>25676</v>
      </c>
      <c r="B1896" s="1">
        <v>40605.559027777781</v>
      </c>
      <c r="C1896" s="1">
        <f t="shared" si="372"/>
        <v>40544</v>
      </c>
      <c r="D1896" s="4">
        <f t="shared" si="373"/>
        <v>0.17222222222222222</v>
      </c>
      <c r="E1896" s="3">
        <f t="shared" si="374"/>
        <v>2011</v>
      </c>
      <c r="F1896" s="3">
        <f t="shared" si="375"/>
        <v>3</v>
      </c>
      <c r="G1896" s="3">
        <f t="shared" si="376"/>
        <v>3</v>
      </c>
      <c r="H1896" s="3">
        <f t="shared" si="377"/>
        <v>13</v>
      </c>
      <c r="I1896" s="3">
        <f t="shared" si="378"/>
        <v>25</v>
      </c>
      <c r="J1896" s="3">
        <f t="shared" si="379"/>
        <v>5</v>
      </c>
      <c r="K1896" s="3" t="str">
        <f>IF(AND(D1896&gt;='Season Lookup'!$D$15,D1896&lt;'Season Lookup'!$D$16),"Spring",IF(AND(D1896&gt;='Season Lookup'!$D$16,D1896&lt;'Season Lookup'!$D$17),"Summer",IF(AND(D1896&gt;='Season Lookup'!$D$17,D1896&lt;'Season Lookup'!$D$18),"Fall",IF(OR(D1896&gt;='Season Lookup'!$D$18,D1896&lt;'Season Lookup'!$D$15),"Winter"))))</f>
        <v>Winter</v>
      </c>
      <c r="L1896" s="3" t="str">
        <f>VLOOKUP(F1896,'Season Lookup'!$A$1:$B$13,2,0)</f>
        <v>Spring</v>
      </c>
      <c r="M1896" t="s">
        <v>78</v>
      </c>
      <c r="N1896" t="s">
        <v>13</v>
      </c>
      <c r="O1896" t="s">
        <v>13</v>
      </c>
      <c r="P1896" t="str">
        <f t="shared" si="380"/>
        <v>Yes</v>
      </c>
      <c r="Q1896" t="str">
        <f t="shared" si="381"/>
        <v>No</v>
      </c>
      <c r="R1896" t="str">
        <f t="shared" si="382"/>
        <v>No</v>
      </c>
      <c r="S1896">
        <v>320</v>
      </c>
      <c r="T1896" t="s">
        <v>15</v>
      </c>
      <c r="V1896" t="str">
        <f t="shared" si="383"/>
        <v>Non Intersection</v>
      </c>
      <c r="W1896" t="s">
        <v>2930</v>
      </c>
      <c r="X1896">
        <v>42.392249999999997</v>
      </c>
      <c r="Y1896">
        <v>-71.137094000000005</v>
      </c>
      <c r="Z1896" t="s">
        <v>2931</v>
      </c>
    </row>
    <row r="1897" spans="1:26">
      <c r="A1897">
        <v>25677</v>
      </c>
      <c r="B1897" s="1">
        <v>40605.711793981478</v>
      </c>
      <c r="C1897" s="1">
        <f t="shared" si="372"/>
        <v>40544</v>
      </c>
      <c r="D1897" s="4">
        <f t="shared" si="373"/>
        <v>0.17222222222222222</v>
      </c>
      <c r="E1897" s="3">
        <f t="shared" si="374"/>
        <v>2011</v>
      </c>
      <c r="F1897" s="3">
        <f t="shared" si="375"/>
        <v>3</v>
      </c>
      <c r="G1897" s="3">
        <f t="shared" si="376"/>
        <v>3</v>
      </c>
      <c r="H1897" s="3">
        <f t="shared" si="377"/>
        <v>17</v>
      </c>
      <c r="I1897" s="3">
        <f t="shared" si="378"/>
        <v>4</v>
      </c>
      <c r="J1897" s="3">
        <f t="shared" si="379"/>
        <v>5</v>
      </c>
      <c r="K1897" s="3" t="str">
        <f>IF(AND(D1897&gt;='Season Lookup'!$D$15,D1897&lt;'Season Lookup'!$D$16),"Spring",IF(AND(D1897&gt;='Season Lookup'!$D$16,D1897&lt;'Season Lookup'!$D$17),"Summer",IF(AND(D1897&gt;='Season Lookup'!$D$17,D1897&lt;'Season Lookup'!$D$18),"Fall",IF(OR(D1897&gt;='Season Lookup'!$D$18,D1897&lt;'Season Lookup'!$D$15),"Winter"))))</f>
        <v>Winter</v>
      </c>
      <c r="L1897" s="3" t="str">
        <f>VLOOKUP(F1897,'Season Lookup'!$A$1:$B$13,2,0)</f>
        <v>Spring</v>
      </c>
      <c r="M1897" t="s">
        <v>12</v>
      </c>
      <c r="N1897" t="s">
        <v>13</v>
      </c>
      <c r="O1897" t="s">
        <v>13</v>
      </c>
      <c r="P1897" t="str">
        <f t="shared" si="380"/>
        <v>Yes</v>
      </c>
      <c r="Q1897" t="str">
        <f t="shared" si="381"/>
        <v>No</v>
      </c>
      <c r="R1897" t="str">
        <f t="shared" si="382"/>
        <v>No</v>
      </c>
      <c r="T1897" t="s">
        <v>14</v>
      </c>
      <c r="U1897" t="s">
        <v>745</v>
      </c>
      <c r="V1897" t="str">
        <f t="shared" si="383"/>
        <v>Intersection</v>
      </c>
      <c r="W1897" t="s">
        <v>873</v>
      </c>
      <c r="X1897">
        <v>42.364424</v>
      </c>
      <c r="Y1897">
        <v>-71.102082999999993</v>
      </c>
      <c r="Z1897" t="s">
        <v>874</v>
      </c>
    </row>
    <row r="1898" spans="1:26">
      <c r="A1898">
        <v>25681</v>
      </c>
      <c r="B1898" s="1">
        <v>40605.645833333336</v>
      </c>
      <c r="C1898" s="1">
        <f t="shared" si="372"/>
        <v>40544</v>
      </c>
      <c r="D1898" s="4">
        <f t="shared" si="373"/>
        <v>0.17222222222222222</v>
      </c>
      <c r="E1898" s="3">
        <f t="shared" si="374"/>
        <v>2011</v>
      </c>
      <c r="F1898" s="3">
        <f t="shared" si="375"/>
        <v>3</v>
      </c>
      <c r="G1898" s="3">
        <f t="shared" si="376"/>
        <v>3</v>
      </c>
      <c r="H1898" s="3">
        <f t="shared" si="377"/>
        <v>15</v>
      </c>
      <c r="I1898" s="3">
        <f t="shared" si="378"/>
        <v>30</v>
      </c>
      <c r="J1898" s="3">
        <f t="shared" si="379"/>
        <v>5</v>
      </c>
      <c r="K1898" s="3" t="str">
        <f>IF(AND(D1898&gt;='Season Lookup'!$D$15,D1898&lt;'Season Lookup'!$D$16),"Spring",IF(AND(D1898&gt;='Season Lookup'!$D$16,D1898&lt;'Season Lookup'!$D$17),"Summer",IF(AND(D1898&gt;='Season Lookup'!$D$17,D1898&lt;'Season Lookup'!$D$18),"Fall",IF(OR(D1898&gt;='Season Lookup'!$D$18,D1898&lt;'Season Lookup'!$D$15),"Winter"))))</f>
        <v>Winter</v>
      </c>
      <c r="L1898" s="3" t="str">
        <f>VLOOKUP(F1898,'Season Lookup'!$A$1:$B$13,2,0)</f>
        <v>Spring</v>
      </c>
      <c r="M1898" t="s">
        <v>78</v>
      </c>
      <c r="N1898" t="s">
        <v>13</v>
      </c>
      <c r="O1898" t="s">
        <v>13</v>
      </c>
      <c r="P1898" t="str">
        <f t="shared" si="380"/>
        <v>Yes</v>
      </c>
      <c r="Q1898" t="str">
        <f t="shared" si="381"/>
        <v>No</v>
      </c>
      <c r="R1898" t="str">
        <f t="shared" si="382"/>
        <v>No</v>
      </c>
      <c r="T1898" t="s">
        <v>14</v>
      </c>
      <c r="U1898" t="s">
        <v>15</v>
      </c>
      <c r="V1898" t="str">
        <f t="shared" si="383"/>
        <v>Intersection</v>
      </c>
      <c r="W1898" t="s">
        <v>16</v>
      </c>
      <c r="X1898">
        <v>42.392614999999999</v>
      </c>
      <c r="Y1898">
        <v>-71.124874000000005</v>
      </c>
      <c r="Z1898" t="s">
        <v>17</v>
      </c>
    </row>
    <row r="1899" spans="1:26">
      <c r="A1899">
        <v>25683</v>
      </c>
      <c r="B1899" s="1">
        <v>40605.632638888892</v>
      </c>
      <c r="C1899" s="1">
        <f t="shared" si="372"/>
        <v>40544</v>
      </c>
      <c r="D1899" s="4">
        <f t="shared" si="373"/>
        <v>0.17222222222222222</v>
      </c>
      <c r="E1899" s="3">
        <f t="shared" si="374"/>
        <v>2011</v>
      </c>
      <c r="F1899" s="3">
        <f t="shared" si="375"/>
        <v>3</v>
      </c>
      <c r="G1899" s="3">
        <f t="shared" si="376"/>
        <v>3</v>
      </c>
      <c r="H1899" s="3">
        <f t="shared" si="377"/>
        <v>15</v>
      </c>
      <c r="I1899" s="3">
        <f t="shared" si="378"/>
        <v>11</v>
      </c>
      <c r="J1899" s="3">
        <f t="shared" si="379"/>
        <v>5</v>
      </c>
      <c r="K1899" s="3" t="str">
        <f>IF(AND(D1899&gt;='Season Lookup'!$D$15,D1899&lt;'Season Lookup'!$D$16),"Spring",IF(AND(D1899&gt;='Season Lookup'!$D$16,D1899&lt;'Season Lookup'!$D$17),"Summer",IF(AND(D1899&gt;='Season Lookup'!$D$17,D1899&lt;'Season Lookup'!$D$18),"Fall",IF(OR(D1899&gt;='Season Lookup'!$D$18,D1899&lt;'Season Lookup'!$D$15),"Winter"))))</f>
        <v>Winter</v>
      </c>
      <c r="L1899" s="3" t="str">
        <f>VLOOKUP(F1899,'Season Lookup'!$A$1:$B$13,2,0)</f>
        <v>Spring</v>
      </c>
      <c r="M1899" t="s">
        <v>78</v>
      </c>
      <c r="N1899" t="s">
        <v>13</v>
      </c>
      <c r="O1899" t="s">
        <v>23</v>
      </c>
      <c r="P1899" t="str">
        <f t="shared" si="380"/>
        <v>Yes</v>
      </c>
      <c r="Q1899" t="str">
        <f t="shared" si="381"/>
        <v>No</v>
      </c>
      <c r="R1899" t="str">
        <f t="shared" si="382"/>
        <v>No</v>
      </c>
      <c r="T1899" t="s">
        <v>1492</v>
      </c>
      <c r="U1899" t="s">
        <v>14</v>
      </c>
      <c r="V1899" t="str">
        <f t="shared" si="383"/>
        <v>Intersection</v>
      </c>
      <c r="W1899" t="s">
        <v>2932</v>
      </c>
      <c r="X1899">
        <v>42.384802999999998</v>
      </c>
      <c r="Y1899">
        <v>-71.119394999999997</v>
      </c>
      <c r="Z1899" t="s">
        <v>2933</v>
      </c>
    </row>
    <row r="1900" spans="1:26">
      <c r="A1900">
        <v>25684</v>
      </c>
      <c r="B1900" s="1">
        <v>40606.04582175926</v>
      </c>
      <c r="C1900" s="1">
        <f t="shared" si="372"/>
        <v>40544</v>
      </c>
      <c r="D1900" s="4">
        <f t="shared" si="373"/>
        <v>0.17499999999999999</v>
      </c>
      <c r="E1900" s="3">
        <f t="shared" si="374"/>
        <v>2011</v>
      </c>
      <c r="F1900" s="3">
        <f t="shared" si="375"/>
        <v>3</v>
      </c>
      <c r="G1900" s="3">
        <f t="shared" si="376"/>
        <v>4</v>
      </c>
      <c r="H1900" s="3">
        <f t="shared" si="377"/>
        <v>1</v>
      </c>
      <c r="I1900" s="3">
        <f t="shared" si="378"/>
        <v>5</v>
      </c>
      <c r="J1900" s="3">
        <f t="shared" si="379"/>
        <v>6</v>
      </c>
      <c r="K1900" s="3" t="str">
        <f>IF(AND(D1900&gt;='Season Lookup'!$D$15,D1900&lt;'Season Lookup'!$D$16),"Spring",IF(AND(D1900&gt;='Season Lookup'!$D$16,D1900&lt;'Season Lookup'!$D$17),"Summer",IF(AND(D1900&gt;='Season Lookup'!$D$17,D1900&lt;'Season Lookup'!$D$18),"Fall",IF(OR(D1900&gt;='Season Lookup'!$D$18,D1900&lt;'Season Lookup'!$D$15),"Winter"))))</f>
        <v>Winter</v>
      </c>
      <c r="L1900" s="3" t="str">
        <f>VLOOKUP(F1900,'Season Lookup'!$A$1:$B$13,2,0)</f>
        <v>Spring</v>
      </c>
      <c r="M1900" t="s">
        <v>12</v>
      </c>
      <c r="N1900" t="s">
        <v>13</v>
      </c>
      <c r="O1900" t="s">
        <v>13</v>
      </c>
      <c r="P1900" t="str">
        <f t="shared" si="380"/>
        <v>Yes</v>
      </c>
      <c r="Q1900" t="str">
        <f t="shared" si="381"/>
        <v>No</v>
      </c>
      <c r="R1900" t="str">
        <f t="shared" si="382"/>
        <v>No</v>
      </c>
      <c r="S1900">
        <v>275</v>
      </c>
      <c r="T1900" t="s">
        <v>342</v>
      </c>
      <c r="V1900" t="str">
        <f t="shared" si="383"/>
        <v>Non Intersection</v>
      </c>
      <c r="W1900" t="s">
        <v>2934</v>
      </c>
      <c r="X1900">
        <v>42.372217999999997</v>
      </c>
      <c r="Y1900">
        <v>-71.099344000000002</v>
      </c>
      <c r="Z1900" t="s">
        <v>2935</v>
      </c>
    </row>
    <row r="1901" spans="1:26">
      <c r="A1901">
        <v>25685</v>
      </c>
      <c r="B1901" s="1">
        <v>40606.748611111114</v>
      </c>
      <c r="C1901" s="1">
        <f t="shared" si="372"/>
        <v>40544</v>
      </c>
      <c r="D1901" s="4">
        <f t="shared" si="373"/>
        <v>0.17499999999999999</v>
      </c>
      <c r="E1901" s="3">
        <f t="shared" si="374"/>
        <v>2011</v>
      </c>
      <c r="F1901" s="3">
        <f t="shared" si="375"/>
        <v>3</v>
      </c>
      <c r="G1901" s="3">
        <f t="shared" si="376"/>
        <v>4</v>
      </c>
      <c r="H1901" s="3">
        <f t="shared" si="377"/>
        <v>17</v>
      </c>
      <c r="I1901" s="3">
        <f t="shared" si="378"/>
        <v>58</v>
      </c>
      <c r="J1901" s="3">
        <f t="shared" si="379"/>
        <v>6</v>
      </c>
      <c r="K1901" s="3" t="str">
        <f>IF(AND(D1901&gt;='Season Lookup'!$D$15,D1901&lt;'Season Lookup'!$D$16),"Spring",IF(AND(D1901&gt;='Season Lookup'!$D$16,D1901&lt;'Season Lookup'!$D$17),"Summer",IF(AND(D1901&gt;='Season Lookup'!$D$17,D1901&lt;'Season Lookup'!$D$18),"Fall",IF(OR(D1901&gt;='Season Lookup'!$D$18,D1901&lt;'Season Lookup'!$D$15),"Winter"))))</f>
        <v>Winter</v>
      </c>
      <c r="L1901" s="3" t="str">
        <f>VLOOKUP(F1901,'Season Lookup'!$A$1:$B$13,2,0)</f>
        <v>Spring</v>
      </c>
      <c r="M1901" t="s">
        <v>12</v>
      </c>
      <c r="N1901" t="s">
        <v>13</v>
      </c>
      <c r="O1901" t="s">
        <v>23</v>
      </c>
      <c r="P1901" t="str">
        <f t="shared" si="380"/>
        <v>Yes</v>
      </c>
      <c r="Q1901" t="str">
        <f t="shared" si="381"/>
        <v>No</v>
      </c>
      <c r="R1901" t="str">
        <f t="shared" si="382"/>
        <v>No</v>
      </c>
      <c r="T1901" t="s">
        <v>105</v>
      </c>
      <c r="U1901" t="s">
        <v>104</v>
      </c>
      <c r="V1901" t="str">
        <f t="shared" si="383"/>
        <v>Intersection</v>
      </c>
      <c r="W1901" t="s">
        <v>2336</v>
      </c>
      <c r="X1901">
        <v>42.370072</v>
      </c>
      <c r="Y1901">
        <v>-71.102932999999993</v>
      </c>
      <c r="Z1901" t="s">
        <v>2337</v>
      </c>
    </row>
    <row r="1902" spans="1:26">
      <c r="A1902">
        <v>25686</v>
      </c>
      <c r="B1902" s="1">
        <v>40606.975694444445</v>
      </c>
      <c r="C1902" s="1">
        <f t="shared" si="372"/>
        <v>40544</v>
      </c>
      <c r="D1902" s="4">
        <f t="shared" si="373"/>
        <v>0.17499999999999999</v>
      </c>
      <c r="E1902" s="3">
        <f t="shared" si="374"/>
        <v>2011</v>
      </c>
      <c r="F1902" s="3">
        <f t="shared" si="375"/>
        <v>3</v>
      </c>
      <c r="G1902" s="3">
        <f t="shared" si="376"/>
        <v>4</v>
      </c>
      <c r="H1902" s="3">
        <f t="shared" si="377"/>
        <v>23</v>
      </c>
      <c r="I1902" s="3">
        <f t="shared" si="378"/>
        <v>25</v>
      </c>
      <c r="J1902" s="3">
        <f t="shared" si="379"/>
        <v>6</v>
      </c>
      <c r="K1902" s="3" t="str">
        <f>IF(AND(D1902&gt;='Season Lookup'!$D$15,D1902&lt;'Season Lookup'!$D$16),"Spring",IF(AND(D1902&gt;='Season Lookup'!$D$16,D1902&lt;'Season Lookup'!$D$17),"Summer",IF(AND(D1902&gt;='Season Lookup'!$D$17,D1902&lt;'Season Lookup'!$D$18),"Fall",IF(OR(D1902&gt;='Season Lookup'!$D$18,D1902&lt;'Season Lookup'!$D$15),"Winter"))))</f>
        <v>Winter</v>
      </c>
      <c r="L1902" s="3" t="str">
        <f>VLOOKUP(F1902,'Season Lookup'!$A$1:$B$13,2,0)</f>
        <v>Spring</v>
      </c>
      <c r="M1902" t="s">
        <v>12</v>
      </c>
      <c r="N1902" t="s">
        <v>13</v>
      </c>
      <c r="O1902" t="s">
        <v>13</v>
      </c>
      <c r="P1902" t="str">
        <f t="shared" si="380"/>
        <v>Yes</v>
      </c>
      <c r="Q1902" t="str">
        <f t="shared" si="381"/>
        <v>No</v>
      </c>
      <c r="R1902" t="str">
        <f t="shared" si="382"/>
        <v>No</v>
      </c>
      <c r="S1902">
        <v>136</v>
      </c>
      <c r="T1902" t="s">
        <v>1502</v>
      </c>
      <c r="U1902" t="s">
        <v>147</v>
      </c>
      <c r="V1902" t="str">
        <f t="shared" si="383"/>
        <v>Non Intersection</v>
      </c>
      <c r="W1902" t="s">
        <v>2936</v>
      </c>
      <c r="X1902">
        <v>42.372224000000003</v>
      </c>
      <c r="Y1902">
        <v>-71.084266</v>
      </c>
      <c r="Z1902" t="s">
        <v>2937</v>
      </c>
    </row>
    <row r="1903" spans="1:26">
      <c r="A1903">
        <v>25687</v>
      </c>
      <c r="B1903" s="1">
        <v>40607.0625</v>
      </c>
      <c r="C1903" s="1">
        <f t="shared" si="372"/>
        <v>40544</v>
      </c>
      <c r="D1903" s="4">
        <f t="shared" si="373"/>
        <v>0.17777777777777778</v>
      </c>
      <c r="E1903" s="3">
        <f t="shared" si="374"/>
        <v>2011</v>
      </c>
      <c r="F1903" s="3">
        <f t="shared" si="375"/>
        <v>3</v>
      </c>
      <c r="G1903" s="3">
        <f t="shared" si="376"/>
        <v>5</v>
      </c>
      <c r="H1903" s="3">
        <f t="shared" si="377"/>
        <v>1</v>
      </c>
      <c r="I1903" s="3">
        <f t="shared" si="378"/>
        <v>30</v>
      </c>
      <c r="J1903" s="3">
        <f t="shared" si="379"/>
        <v>7</v>
      </c>
      <c r="K1903" s="3" t="str">
        <f>IF(AND(D1903&gt;='Season Lookup'!$D$15,D1903&lt;'Season Lookup'!$D$16),"Spring",IF(AND(D1903&gt;='Season Lookup'!$D$16,D1903&lt;'Season Lookup'!$D$17),"Summer",IF(AND(D1903&gt;='Season Lookup'!$D$17,D1903&lt;'Season Lookup'!$D$18),"Fall",IF(OR(D1903&gt;='Season Lookup'!$D$18,D1903&lt;'Season Lookup'!$D$15),"Winter"))))</f>
        <v>Winter</v>
      </c>
      <c r="L1903" s="3" t="str">
        <f>VLOOKUP(F1903,'Season Lookup'!$A$1:$B$13,2,0)</f>
        <v>Spring</v>
      </c>
      <c r="M1903" t="s">
        <v>31</v>
      </c>
      <c r="N1903" t="s">
        <v>13</v>
      </c>
      <c r="O1903" t="s">
        <v>23</v>
      </c>
      <c r="P1903" t="str">
        <f t="shared" si="380"/>
        <v>Yes</v>
      </c>
      <c r="Q1903" t="str">
        <f t="shared" si="381"/>
        <v>No</v>
      </c>
      <c r="R1903" t="str">
        <f t="shared" si="382"/>
        <v>No</v>
      </c>
      <c r="S1903">
        <v>16</v>
      </c>
      <c r="T1903" t="s">
        <v>634</v>
      </c>
      <c r="V1903" t="str">
        <f t="shared" si="383"/>
        <v>Non Intersection</v>
      </c>
      <c r="W1903" t="s">
        <v>2938</v>
      </c>
      <c r="X1903">
        <v>42.379471000000002</v>
      </c>
      <c r="Y1903">
        <v>-71.122219999999999</v>
      </c>
      <c r="Z1903" t="s">
        <v>2939</v>
      </c>
    </row>
    <row r="1904" spans="1:26">
      <c r="A1904">
        <v>25688</v>
      </c>
      <c r="B1904" s="1">
        <v>40607.041655092595</v>
      </c>
      <c r="C1904" s="1">
        <f t="shared" si="372"/>
        <v>40544</v>
      </c>
      <c r="D1904" s="4">
        <f t="shared" si="373"/>
        <v>0.17777777777777778</v>
      </c>
      <c r="E1904" s="3">
        <f t="shared" si="374"/>
        <v>2011</v>
      </c>
      <c r="F1904" s="3">
        <f t="shared" si="375"/>
        <v>3</v>
      </c>
      <c r="G1904" s="3">
        <f t="shared" si="376"/>
        <v>5</v>
      </c>
      <c r="H1904" s="3">
        <f t="shared" si="377"/>
        <v>0</v>
      </c>
      <c r="I1904" s="3">
        <f t="shared" si="378"/>
        <v>59</v>
      </c>
      <c r="J1904" s="3">
        <f t="shared" si="379"/>
        <v>7</v>
      </c>
      <c r="K1904" s="3" t="str">
        <f>IF(AND(D1904&gt;='Season Lookup'!$D$15,D1904&lt;'Season Lookup'!$D$16),"Spring",IF(AND(D1904&gt;='Season Lookup'!$D$16,D1904&lt;'Season Lookup'!$D$17),"Summer",IF(AND(D1904&gt;='Season Lookup'!$D$17,D1904&lt;'Season Lookup'!$D$18),"Fall",IF(OR(D1904&gt;='Season Lookup'!$D$18,D1904&lt;'Season Lookup'!$D$15),"Winter"))))</f>
        <v>Winter</v>
      </c>
      <c r="L1904" s="3" t="str">
        <f>VLOOKUP(F1904,'Season Lookup'!$A$1:$B$13,2,0)</f>
        <v>Spring</v>
      </c>
      <c r="M1904" t="s">
        <v>31</v>
      </c>
      <c r="N1904" t="s">
        <v>13</v>
      </c>
      <c r="O1904" t="s">
        <v>23</v>
      </c>
      <c r="P1904" t="str">
        <f t="shared" si="380"/>
        <v>Yes</v>
      </c>
      <c r="Q1904" t="str">
        <f t="shared" si="381"/>
        <v>No</v>
      </c>
      <c r="R1904" t="str">
        <f t="shared" si="382"/>
        <v>No</v>
      </c>
      <c r="S1904">
        <v>725</v>
      </c>
      <c r="T1904" t="s">
        <v>19</v>
      </c>
      <c r="V1904" t="str">
        <f t="shared" si="383"/>
        <v>Non Intersection</v>
      </c>
      <c r="W1904" t="s">
        <v>2940</v>
      </c>
      <c r="X1904">
        <v>42.372259999999997</v>
      </c>
      <c r="Y1904">
        <v>-71.088746</v>
      </c>
      <c r="Z1904" t="s">
        <v>2941</v>
      </c>
    </row>
    <row r="1905" spans="1:26">
      <c r="A1905">
        <v>25689</v>
      </c>
      <c r="B1905" s="1">
        <v>40607.427083333336</v>
      </c>
      <c r="C1905" s="1">
        <f t="shared" si="372"/>
        <v>40544</v>
      </c>
      <c r="D1905" s="4">
        <f t="shared" si="373"/>
        <v>0.17777777777777778</v>
      </c>
      <c r="E1905" s="3">
        <f t="shared" si="374"/>
        <v>2011</v>
      </c>
      <c r="F1905" s="3">
        <f t="shared" si="375"/>
        <v>3</v>
      </c>
      <c r="G1905" s="3">
        <f t="shared" si="376"/>
        <v>5</v>
      </c>
      <c r="H1905" s="3">
        <f t="shared" si="377"/>
        <v>10</v>
      </c>
      <c r="I1905" s="3">
        <f t="shared" si="378"/>
        <v>15</v>
      </c>
      <c r="J1905" s="3">
        <f t="shared" si="379"/>
        <v>7</v>
      </c>
      <c r="K1905" s="3" t="str">
        <f>IF(AND(D1905&gt;='Season Lookup'!$D$15,D1905&lt;'Season Lookup'!$D$16),"Spring",IF(AND(D1905&gt;='Season Lookup'!$D$16,D1905&lt;'Season Lookup'!$D$17),"Summer",IF(AND(D1905&gt;='Season Lookup'!$D$17,D1905&lt;'Season Lookup'!$D$18),"Fall",IF(OR(D1905&gt;='Season Lookup'!$D$18,D1905&lt;'Season Lookup'!$D$15),"Winter"))))</f>
        <v>Winter</v>
      </c>
      <c r="L1905" s="3" t="str">
        <f>VLOOKUP(F1905,'Season Lookup'!$A$1:$B$13,2,0)</f>
        <v>Spring</v>
      </c>
      <c r="M1905" t="s">
        <v>31</v>
      </c>
      <c r="N1905" t="s">
        <v>13</v>
      </c>
      <c r="O1905" t="s">
        <v>13</v>
      </c>
      <c r="P1905" t="str">
        <f t="shared" si="380"/>
        <v>Yes</v>
      </c>
      <c r="Q1905" t="str">
        <f t="shared" si="381"/>
        <v>No</v>
      </c>
      <c r="R1905" t="str">
        <f t="shared" si="382"/>
        <v>No</v>
      </c>
      <c r="S1905" t="s">
        <v>2942</v>
      </c>
      <c r="T1905" t="s">
        <v>840</v>
      </c>
      <c r="U1905" t="s">
        <v>199</v>
      </c>
      <c r="V1905" t="str">
        <f t="shared" si="383"/>
        <v>Non Intersection</v>
      </c>
      <c r="W1905" t="s">
        <v>2943</v>
      </c>
      <c r="X1905">
        <v>42.373950000000001</v>
      </c>
      <c r="Y1905">
        <v>-71.121481000000003</v>
      </c>
      <c r="Z1905" t="s">
        <v>2111</v>
      </c>
    </row>
    <row r="1906" spans="1:26">
      <c r="A1906">
        <v>25690</v>
      </c>
      <c r="B1906" s="1">
        <v>40607.729155092595</v>
      </c>
      <c r="C1906" s="1">
        <f t="shared" si="372"/>
        <v>40544</v>
      </c>
      <c r="D1906" s="4">
        <f t="shared" si="373"/>
        <v>0.17777777777777778</v>
      </c>
      <c r="E1906" s="3">
        <f t="shared" si="374"/>
        <v>2011</v>
      </c>
      <c r="F1906" s="3">
        <f t="shared" si="375"/>
        <v>3</v>
      </c>
      <c r="G1906" s="3">
        <f t="shared" si="376"/>
        <v>5</v>
      </c>
      <c r="H1906" s="3">
        <f t="shared" si="377"/>
        <v>17</v>
      </c>
      <c r="I1906" s="3">
        <f t="shared" si="378"/>
        <v>29</v>
      </c>
      <c r="J1906" s="3">
        <f t="shared" si="379"/>
        <v>7</v>
      </c>
      <c r="K1906" s="3" t="str">
        <f>IF(AND(D1906&gt;='Season Lookup'!$D$15,D1906&lt;'Season Lookup'!$D$16),"Spring",IF(AND(D1906&gt;='Season Lookup'!$D$16,D1906&lt;'Season Lookup'!$D$17),"Summer",IF(AND(D1906&gt;='Season Lookup'!$D$17,D1906&lt;'Season Lookup'!$D$18),"Fall",IF(OR(D1906&gt;='Season Lookup'!$D$18,D1906&lt;'Season Lookup'!$D$15),"Winter"))))</f>
        <v>Winter</v>
      </c>
      <c r="L1906" s="3" t="str">
        <f>VLOOKUP(F1906,'Season Lookup'!$A$1:$B$13,2,0)</f>
        <v>Spring</v>
      </c>
      <c r="M1906" t="s">
        <v>31</v>
      </c>
      <c r="N1906" t="s">
        <v>13</v>
      </c>
      <c r="O1906" t="s">
        <v>13</v>
      </c>
      <c r="P1906" t="str">
        <f t="shared" si="380"/>
        <v>Yes</v>
      </c>
      <c r="Q1906" t="str">
        <f t="shared" si="381"/>
        <v>No</v>
      </c>
      <c r="R1906" t="str">
        <f t="shared" si="382"/>
        <v>No</v>
      </c>
      <c r="T1906" t="s">
        <v>1752</v>
      </c>
      <c r="U1906" t="s">
        <v>170</v>
      </c>
      <c r="V1906" t="str">
        <f t="shared" si="383"/>
        <v>Intersection</v>
      </c>
      <c r="W1906" t="s">
        <v>2944</v>
      </c>
      <c r="X1906">
        <v>42.394652999999998</v>
      </c>
      <c r="Y1906">
        <v>-71.140525999999994</v>
      </c>
      <c r="Z1906" t="s">
        <v>2945</v>
      </c>
    </row>
    <row r="1907" spans="1:26">
      <c r="A1907">
        <v>25691</v>
      </c>
      <c r="B1907" s="1">
        <v>40607.756944444445</v>
      </c>
      <c r="C1907" s="1">
        <f t="shared" si="372"/>
        <v>40544</v>
      </c>
      <c r="D1907" s="4">
        <f t="shared" si="373"/>
        <v>0.17777777777777778</v>
      </c>
      <c r="E1907" s="3">
        <f t="shared" si="374"/>
        <v>2011</v>
      </c>
      <c r="F1907" s="3">
        <f t="shared" si="375"/>
        <v>3</v>
      </c>
      <c r="G1907" s="3">
        <f t="shared" si="376"/>
        <v>5</v>
      </c>
      <c r="H1907" s="3">
        <f t="shared" si="377"/>
        <v>18</v>
      </c>
      <c r="I1907" s="3">
        <f t="shared" si="378"/>
        <v>10</v>
      </c>
      <c r="J1907" s="3">
        <f t="shared" si="379"/>
        <v>7</v>
      </c>
      <c r="K1907" s="3" t="str">
        <f>IF(AND(D1907&gt;='Season Lookup'!$D$15,D1907&lt;'Season Lookup'!$D$16),"Spring",IF(AND(D1907&gt;='Season Lookup'!$D$16,D1907&lt;'Season Lookup'!$D$17),"Summer",IF(AND(D1907&gt;='Season Lookup'!$D$17,D1907&lt;'Season Lookup'!$D$18),"Fall",IF(OR(D1907&gt;='Season Lookup'!$D$18,D1907&lt;'Season Lookup'!$D$15),"Winter"))))</f>
        <v>Winter</v>
      </c>
      <c r="L1907" s="3" t="str">
        <f>VLOOKUP(F1907,'Season Lookup'!$A$1:$B$13,2,0)</f>
        <v>Spring</v>
      </c>
      <c r="M1907" t="s">
        <v>31</v>
      </c>
      <c r="N1907" t="s">
        <v>13</v>
      </c>
      <c r="O1907" t="s">
        <v>13</v>
      </c>
      <c r="P1907" t="str">
        <f t="shared" si="380"/>
        <v>Yes</v>
      </c>
      <c r="Q1907" t="str">
        <f t="shared" si="381"/>
        <v>No</v>
      </c>
      <c r="R1907" t="str">
        <f t="shared" si="382"/>
        <v>No</v>
      </c>
      <c r="T1907" t="s">
        <v>14</v>
      </c>
      <c r="U1907" t="s">
        <v>1177</v>
      </c>
      <c r="V1907" t="str">
        <f t="shared" si="383"/>
        <v>Intersection</v>
      </c>
      <c r="W1907" t="s">
        <v>2108</v>
      </c>
      <c r="X1907">
        <v>42.372694000000003</v>
      </c>
      <c r="Y1907">
        <v>-71.116417999999996</v>
      </c>
      <c r="Z1907" t="s">
        <v>2109</v>
      </c>
    </row>
    <row r="1908" spans="1:26">
      <c r="A1908">
        <v>25692</v>
      </c>
      <c r="B1908" s="1">
        <v>40607.895833333336</v>
      </c>
      <c r="C1908" s="1">
        <f t="shared" si="372"/>
        <v>40544</v>
      </c>
      <c r="D1908" s="4">
        <f t="shared" si="373"/>
        <v>0.17777777777777778</v>
      </c>
      <c r="E1908" s="3">
        <f t="shared" si="374"/>
        <v>2011</v>
      </c>
      <c r="F1908" s="3">
        <f t="shared" si="375"/>
        <v>3</v>
      </c>
      <c r="G1908" s="3">
        <f t="shared" si="376"/>
        <v>5</v>
      </c>
      <c r="H1908" s="3">
        <f t="shared" si="377"/>
        <v>21</v>
      </c>
      <c r="I1908" s="3">
        <f t="shared" si="378"/>
        <v>30</v>
      </c>
      <c r="J1908" s="3">
        <f t="shared" si="379"/>
        <v>7</v>
      </c>
      <c r="K1908" s="3" t="str">
        <f>IF(AND(D1908&gt;='Season Lookup'!$D$15,D1908&lt;'Season Lookup'!$D$16),"Spring",IF(AND(D1908&gt;='Season Lookup'!$D$16,D1908&lt;'Season Lookup'!$D$17),"Summer",IF(AND(D1908&gt;='Season Lookup'!$D$17,D1908&lt;'Season Lookup'!$D$18),"Fall",IF(OR(D1908&gt;='Season Lookup'!$D$18,D1908&lt;'Season Lookup'!$D$15),"Winter"))))</f>
        <v>Winter</v>
      </c>
      <c r="L1908" s="3" t="str">
        <f>VLOOKUP(F1908,'Season Lookup'!$A$1:$B$13,2,0)</f>
        <v>Spring</v>
      </c>
      <c r="M1908" t="s">
        <v>31</v>
      </c>
      <c r="N1908" t="s">
        <v>13</v>
      </c>
      <c r="O1908" t="s">
        <v>23</v>
      </c>
      <c r="P1908" t="str">
        <f t="shared" si="380"/>
        <v>Yes</v>
      </c>
      <c r="Q1908" t="str">
        <f t="shared" si="381"/>
        <v>No</v>
      </c>
      <c r="R1908" t="str">
        <f t="shared" si="382"/>
        <v>No</v>
      </c>
      <c r="T1908" t="s">
        <v>1598</v>
      </c>
      <c r="U1908" t="s">
        <v>1597</v>
      </c>
      <c r="V1908" t="str">
        <f t="shared" si="383"/>
        <v>Intersection</v>
      </c>
      <c r="W1908" t="s">
        <v>2946</v>
      </c>
      <c r="X1908">
        <v>42.370936</v>
      </c>
      <c r="Y1908">
        <v>-71.107292000000001</v>
      </c>
      <c r="Z1908" t="s">
        <v>1600</v>
      </c>
    </row>
    <row r="1909" spans="1:26">
      <c r="A1909">
        <v>25694</v>
      </c>
      <c r="B1909" s="1">
        <v>40608.050000000003</v>
      </c>
      <c r="C1909" s="1">
        <f t="shared" si="372"/>
        <v>40544</v>
      </c>
      <c r="D1909" s="4">
        <f t="shared" si="373"/>
        <v>0.18055555555555555</v>
      </c>
      <c r="E1909" s="3">
        <f t="shared" si="374"/>
        <v>2011</v>
      </c>
      <c r="F1909" s="3">
        <f t="shared" si="375"/>
        <v>3</v>
      </c>
      <c r="G1909" s="3">
        <f t="shared" si="376"/>
        <v>6</v>
      </c>
      <c r="H1909" s="3">
        <f t="shared" si="377"/>
        <v>1</v>
      </c>
      <c r="I1909" s="3">
        <f t="shared" si="378"/>
        <v>12</v>
      </c>
      <c r="J1909" s="3">
        <f t="shared" si="379"/>
        <v>1</v>
      </c>
      <c r="K1909" s="3" t="str">
        <f>IF(AND(D1909&gt;='Season Lookup'!$D$15,D1909&lt;'Season Lookup'!$D$16),"Spring",IF(AND(D1909&gt;='Season Lookup'!$D$16,D1909&lt;'Season Lookup'!$D$17),"Summer",IF(AND(D1909&gt;='Season Lookup'!$D$17,D1909&lt;'Season Lookup'!$D$18),"Fall",IF(OR(D1909&gt;='Season Lookup'!$D$18,D1909&lt;'Season Lookup'!$D$15),"Winter"))))</f>
        <v>Winter</v>
      </c>
      <c r="L1909" s="3" t="str">
        <f>VLOOKUP(F1909,'Season Lookup'!$A$1:$B$13,2,0)</f>
        <v>Spring</v>
      </c>
      <c r="M1909" t="s">
        <v>48</v>
      </c>
      <c r="N1909" t="s">
        <v>13</v>
      </c>
      <c r="O1909" t="s">
        <v>152</v>
      </c>
      <c r="P1909" t="str">
        <f t="shared" si="380"/>
        <v>Yes</v>
      </c>
      <c r="Q1909" t="str">
        <f t="shared" si="381"/>
        <v>No</v>
      </c>
      <c r="R1909" t="str">
        <f t="shared" si="382"/>
        <v>Yes</v>
      </c>
      <c r="T1909" t="s">
        <v>105</v>
      </c>
      <c r="U1909" t="s">
        <v>745</v>
      </c>
      <c r="V1909" t="str">
        <f t="shared" si="383"/>
        <v>Intersection</v>
      </c>
      <c r="W1909" t="s">
        <v>1070</v>
      </c>
      <c r="X1909">
        <v>42.368519999999997</v>
      </c>
      <c r="Y1909">
        <v>-71.099001000000001</v>
      </c>
      <c r="Z1909" t="s">
        <v>1071</v>
      </c>
    </row>
    <row r="1910" spans="1:26">
      <c r="A1910">
        <v>25695</v>
      </c>
      <c r="B1910" s="1">
        <v>40608.895833333336</v>
      </c>
      <c r="C1910" s="1">
        <f t="shared" si="372"/>
        <v>40544</v>
      </c>
      <c r="D1910" s="4">
        <f t="shared" si="373"/>
        <v>0.18055555555555555</v>
      </c>
      <c r="E1910" s="3">
        <f t="shared" si="374"/>
        <v>2011</v>
      </c>
      <c r="F1910" s="3">
        <f t="shared" si="375"/>
        <v>3</v>
      </c>
      <c r="G1910" s="3">
        <f t="shared" si="376"/>
        <v>6</v>
      </c>
      <c r="H1910" s="3">
        <f t="shared" si="377"/>
        <v>21</v>
      </c>
      <c r="I1910" s="3">
        <f t="shared" si="378"/>
        <v>30</v>
      </c>
      <c r="J1910" s="3">
        <f t="shared" si="379"/>
        <v>1</v>
      </c>
      <c r="K1910" s="3" t="str">
        <f>IF(AND(D1910&gt;='Season Lookup'!$D$15,D1910&lt;'Season Lookup'!$D$16),"Spring",IF(AND(D1910&gt;='Season Lookup'!$D$16,D1910&lt;'Season Lookup'!$D$17),"Summer",IF(AND(D1910&gt;='Season Lookup'!$D$17,D1910&lt;'Season Lookup'!$D$18),"Fall",IF(OR(D1910&gt;='Season Lookup'!$D$18,D1910&lt;'Season Lookup'!$D$15),"Winter"))))</f>
        <v>Winter</v>
      </c>
      <c r="L1910" s="3" t="str">
        <f>VLOOKUP(F1910,'Season Lookup'!$A$1:$B$13,2,0)</f>
        <v>Spring</v>
      </c>
      <c r="M1910" t="s">
        <v>48</v>
      </c>
      <c r="N1910" t="s">
        <v>13</v>
      </c>
      <c r="O1910" t="s">
        <v>23</v>
      </c>
      <c r="P1910" t="str">
        <f t="shared" si="380"/>
        <v>Yes</v>
      </c>
      <c r="Q1910" t="str">
        <f t="shared" si="381"/>
        <v>No</v>
      </c>
      <c r="R1910" t="str">
        <f t="shared" si="382"/>
        <v>No</v>
      </c>
      <c r="S1910">
        <v>15</v>
      </c>
      <c r="T1910" t="s">
        <v>512</v>
      </c>
      <c r="V1910" t="str">
        <f t="shared" si="383"/>
        <v>Non Intersection</v>
      </c>
      <c r="W1910" t="s">
        <v>2351</v>
      </c>
      <c r="X1910">
        <v>42.387312999999999</v>
      </c>
      <c r="Y1910">
        <v>-71.119848000000005</v>
      </c>
      <c r="Z1910" t="s">
        <v>2352</v>
      </c>
    </row>
    <row r="1911" spans="1:26">
      <c r="A1911">
        <v>25696</v>
      </c>
      <c r="B1911" s="1">
        <v>40608.416655092595</v>
      </c>
      <c r="C1911" s="1">
        <f t="shared" si="372"/>
        <v>40544</v>
      </c>
      <c r="D1911" s="4">
        <f t="shared" si="373"/>
        <v>0.18055555555555555</v>
      </c>
      <c r="E1911" s="3">
        <f t="shared" si="374"/>
        <v>2011</v>
      </c>
      <c r="F1911" s="3">
        <f t="shared" si="375"/>
        <v>3</v>
      </c>
      <c r="G1911" s="3">
        <f t="shared" si="376"/>
        <v>6</v>
      </c>
      <c r="H1911" s="3">
        <f t="shared" si="377"/>
        <v>9</v>
      </c>
      <c r="I1911" s="3">
        <f t="shared" si="378"/>
        <v>59</v>
      </c>
      <c r="J1911" s="3">
        <f t="shared" si="379"/>
        <v>1</v>
      </c>
      <c r="K1911" s="3" t="str">
        <f>IF(AND(D1911&gt;='Season Lookup'!$D$15,D1911&lt;'Season Lookup'!$D$16),"Spring",IF(AND(D1911&gt;='Season Lookup'!$D$16,D1911&lt;'Season Lookup'!$D$17),"Summer",IF(AND(D1911&gt;='Season Lookup'!$D$17,D1911&lt;'Season Lookup'!$D$18),"Fall",IF(OR(D1911&gt;='Season Lookup'!$D$18,D1911&lt;'Season Lookup'!$D$15),"Winter"))))</f>
        <v>Winter</v>
      </c>
      <c r="L1911" s="3" t="str">
        <f>VLOOKUP(F1911,'Season Lookup'!$A$1:$B$13,2,0)</f>
        <v>Spring</v>
      </c>
      <c r="M1911" t="s">
        <v>48</v>
      </c>
      <c r="N1911" t="s">
        <v>13</v>
      </c>
      <c r="O1911" t="s">
        <v>13</v>
      </c>
      <c r="P1911" t="str">
        <f t="shared" si="380"/>
        <v>Yes</v>
      </c>
      <c r="Q1911" t="str">
        <f t="shared" si="381"/>
        <v>No</v>
      </c>
      <c r="R1911" t="str">
        <f t="shared" si="382"/>
        <v>No</v>
      </c>
      <c r="S1911">
        <v>284</v>
      </c>
      <c r="T1911" t="s">
        <v>105</v>
      </c>
      <c r="V1911" t="str">
        <f t="shared" si="383"/>
        <v>Non Intersection</v>
      </c>
      <c r="W1911" t="s">
        <v>2947</v>
      </c>
      <c r="X1911">
        <v>42.367961000000001</v>
      </c>
      <c r="Y1911">
        <v>-71.097864000000001</v>
      </c>
      <c r="Z1911" t="s">
        <v>2948</v>
      </c>
    </row>
    <row r="1912" spans="1:26">
      <c r="A1912">
        <v>25697</v>
      </c>
      <c r="B1912" s="1">
        <v>40609.282627314817</v>
      </c>
      <c r="C1912" s="1">
        <f t="shared" si="372"/>
        <v>40544</v>
      </c>
      <c r="D1912" s="4">
        <f t="shared" si="373"/>
        <v>0.18333333333333332</v>
      </c>
      <c r="E1912" s="3">
        <f t="shared" si="374"/>
        <v>2011</v>
      </c>
      <c r="F1912" s="3">
        <f t="shared" si="375"/>
        <v>3</v>
      </c>
      <c r="G1912" s="3">
        <f t="shared" si="376"/>
        <v>7</v>
      </c>
      <c r="H1912" s="3">
        <f t="shared" si="377"/>
        <v>6</v>
      </c>
      <c r="I1912" s="3">
        <f t="shared" si="378"/>
        <v>46</v>
      </c>
      <c r="J1912" s="3">
        <f t="shared" si="379"/>
        <v>2</v>
      </c>
      <c r="K1912" s="3" t="str">
        <f>IF(AND(D1912&gt;='Season Lookup'!$D$15,D1912&lt;'Season Lookup'!$D$16),"Spring",IF(AND(D1912&gt;='Season Lookup'!$D$16,D1912&lt;'Season Lookup'!$D$17),"Summer",IF(AND(D1912&gt;='Season Lookup'!$D$17,D1912&lt;'Season Lookup'!$D$18),"Fall",IF(OR(D1912&gt;='Season Lookup'!$D$18,D1912&lt;'Season Lookup'!$D$15),"Winter"))))</f>
        <v>Winter</v>
      </c>
      <c r="L1912" s="3" t="str">
        <f>VLOOKUP(F1912,'Season Lookup'!$A$1:$B$13,2,0)</f>
        <v>Spring</v>
      </c>
      <c r="M1912" t="s">
        <v>56</v>
      </c>
      <c r="N1912" t="s">
        <v>13</v>
      </c>
      <c r="O1912" t="s">
        <v>13</v>
      </c>
      <c r="P1912" t="str">
        <f t="shared" si="380"/>
        <v>Yes</v>
      </c>
      <c r="Q1912" t="str">
        <f t="shared" si="381"/>
        <v>No</v>
      </c>
      <c r="R1912" t="str">
        <f t="shared" si="382"/>
        <v>No</v>
      </c>
      <c r="S1912">
        <v>50</v>
      </c>
      <c r="T1912" t="s">
        <v>105</v>
      </c>
      <c r="V1912" t="str">
        <f t="shared" si="383"/>
        <v>Non Intersection</v>
      </c>
      <c r="W1912" t="s">
        <v>2949</v>
      </c>
      <c r="X1912">
        <v>42.363134000000002</v>
      </c>
      <c r="Y1912">
        <v>-71.085887999999997</v>
      </c>
      <c r="Z1912" t="s">
        <v>2950</v>
      </c>
    </row>
    <row r="1913" spans="1:26">
      <c r="A1913">
        <v>25698</v>
      </c>
      <c r="B1913" s="1">
        <v>40609.375</v>
      </c>
      <c r="C1913" s="1">
        <f t="shared" si="372"/>
        <v>40544</v>
      </c>
      <c r="D1913" s="4">
        <f t="shared" si="373"/>
        <v>0.18333333333333332</v>
      </c>
      <c r="E1913" s="3">
        <f t="shared" si="374"/>
        <v>2011</v>
      </c>
      <c r="F1913" s="3">
        <f t="shared" si="375"/>
        <v>3</v>
      </c>
      <c r="G1913" s="3">
        <f t="shared" si="376"/>
        <v>7</v>
      </c>
      <c r="H1913" s="3">
        <f t="shared" si="377"/>
        <v>9</v>
      </c>
      <c r="I1913" s="3">
        <f t="shared" si="378"/>
        <v>0</v>
      </c>
      <c r="J1913" s="3">
        <f t="shared" si="379"/>
        <v>2</v>
      </c>
      <c r="K1913" s="3" t="str">
        <f>IF(AND(D1913&gt;='Season Lookup'!$D$15,D1913&lt;'Season Lookup'!$D$16),"Spring",IF(AND(D1913&gt;='Season Lookup'!$D$16,D1913&lt;'Season Lookup'!$D$17),"Summer",IF(AND(D1913&gt;='Season Lookup'!$D$17,D1913&lt;'Season Lookup'!$D$18),"Fall",IF(OR(D1913&gt;='Season Lookup'!$D$18,D1913&lt;'Season Lookup'!$D$15),"Winter"))))</f>
        <v>Winter</v>
      </c>
      <c r="L1913" s="3" t="str">
        <f>VLOOKUP(F1913,'Season Lookup'!$A$1:$B$13,2,0)</f>
        <v>Spring</v>
      </c>
      <c r="M1913" t="s">
        <v>56</v>
      </c>
      <c r="N1913" t="s">
        <v>13</v>
      </c>
      <c r="O1913" t="s">
        <v>13</v>
      </c>
      <c r="P1913" t="str">
        <f t="shared" si="380"/>
        <v>Yes</v>
      </c>
      <c r="Q1913" t="str">
        <f t="shared" si="381"/>
        <v>No</v>
      </c>
      <c r="R1913" t="str">
        <f t="shared" si="382"/>
        <v>No</v>
      </c>
      <c r="T1913" t="s">
        <v>199</v>
      </c>
      <c r="U1913" t="s">
        <v>208</v>
      </c>
      <c r="V1913" t="str">
        <f t="shared" si="383"/>
        <v>Intersection</v>
      </c>
      <c r="W1913" t="s">
        <v>442</v>
      </c>
      <c r="X1913">
        <v>42.377845000000001</v>
      </c>
      <c r="Y1913">
        <v>-71.130167</v>
      </c>
      <c r="Z1913" t="s">
        <v>443</v>
      </c>
    </row>
    <row r="1914" spans="1:26">
      <c r="A1914">
        <v>25699</v>
      </c>
      <c r="B1914" s="1">
        <v>40609.748611111114</v>
      </c>
      <c r="C1914" s="1">
        <f t="shared" si="372"/>
        <v>40544</v>
      </c>
      <c r="D1914" s="4">
        <f t="shared" si="373"/>
        <v>0.18333333333333332</v>
      </c>
      <c r="E1914" s="3">
        <f t="shared" si="374"/>
        <v>2011</v>
      </c>
      <c r="F1914" s="3">
        <f t="shared" si="375"/>
        <v>3</v>
      </c>
      <c r="G1914" s="3">
        <f t="shared" si="376"/>
        <v>7</v>
      </c>
      <c r="H1914" s="3">
        <f t="shared" si="377"/>
        <v>17</v>
      </c>
      <c r="I1914" s="3">
        <f t="shared" si="378"/>
        <v>58</v>
      </c>
      <c r="J1914" s="3">
        <f t="shared" si="379"/>
        <v>2</v>
      </c>
      <c r="K1914" s="3" t="str">
        <f>IF(AND(D1914&gt;='Season Lookup'!$D$15,D1914&lt;'Season Lookup'!$D$16),"Spring",IF(AND(D1914&gt;='Season Lookup'!$D$16,D1914&lt;'Season Lookup'!$D$17),"Summer",IF(AND(D1914&gt;='Season Lookup'!$D$17,D1914&lt;'Season Lookup'!$D$18),"Fall",IF(OR(D1914&gt;='Season Lookup'!$D$18,D1914&lt;'Season Lookup'!$D$15),"Winter"))))</f>
        <v>Winter</v>
      </c>
      <c r="L1914" s="3" t="str">
        <f>VLOOKUP(F1914,'Season Lookup'!$A$1:$B$13,2,0)</f>
        <v>Spring</v>
      </c>
      <c r="M1914" t="s">
        <v>56</v>
      </c>
      <c r="N1914" t="s">
        <v>13</v>
      </c>
      <c r="O1914" t="s">
        <v>13</v>
      </c>
      <c r="P1914" t="str">
        <f t="shared" si="380"/>
        <v>Yes</v>
      </c>
      <c r="Q1914" t="str">
        <f t="shared" si="381"/>
        <v>No</v>
      </c>
      <c r="R1914" t="str">
        <f t="shared" si="382"/>
        <v>No</v>
      </c>
      <c r="T1914" t="s">
        <v>835</v>
      </c>
      <c r="U1914" t="s">
        <v>195</v>
      </c>
      <c r="V1914" t="str">
        <f t="shared" si="383"/>
        <v>Intersection</v>
      </c>
      <c r="W1914" t="s">
        <v>2951</v>
      </c>
      <c r="X1914">
        <v>42.358376999999997</v>
      </c>
      <c r="Y1914">
        <v>-71.104875000000007</v>
      </c>
      <c r="Z1914" t="s">
        <v>837</v>
      </c>
    </row>
    <row r="1915" spans="1:26">
      <c r="A1915">
        <v>25824</v>
      </c>
      <c r="B1915" s="1">
        <v>40609.753460648149</v>
      </c>
      <c r="C1915" s="1">
        <f t="shared" si="372"/>
        <v>40544</v>
      </c>
      <c r="D1915" s="4">
        <f t="shared" si="373"/>
        <v>0.18333333333333332</v>
      </c>
      <c r="E1915" s="3">
        <f t="shared" si="374"/>
        <v>2011</v>
      </c>
      <c r="F1915" s="3">
        <f t="shared" si="375"/>
        <v>3</v>
      </c>
      <c r="G1915" s="3">
        <f t="shared" si="376"/>
        <v>7</v>
      </c>
      <c r="H1915" s="3">
        <f t="shared" si="377"/>
        <v>18</v>
      </c>
      <c r="I1915" s="3">
        <f t="shared" si="378"/>
        <v>4</v>
      </c>
      <c r="J1915" s="3">
        <f t="shared" si="379"/>
        <v>2</v>
      </c>
      <c r="K1915" s="3" t="str">
        <f>IF(AND(D1915&gt;='Season Lookup'!$D$15,D1915&lt;'Season Lookup'!$D$16),"Spring",IF(AND(D1915&gt;='Season Lookup'!$D$16,D1915&lt;'Season Lookup'!$D$17),"Summer",IF(AND(D1915&gt;='Season Lookup'!$D$17,D1915&lt;'Season Lookup'!$D$18),"Fall",IF(OR(D1915&gt;='Season Lookup'!$D$18,D1915&lt;'Season Lookup'!$D$15),"Winter"))))</f>
        <v>Winter</v>
      </c>
      <c r="L1915" s="3" t="str">
        <f>VLOOKUP(F1915,'Season Lookup'!$A$1:$B$13,2,0)</f>
        <v>Spring</v>
      </c>
      <c r="M1915" t="s">
        <v>78</v>
      </c>
      <c r="N1915" t="s">
        <v>13</v>
      </c>
      <c r="O1915" t="s">
        <v>132</v>
      </c>
      <c r="P1915" t="str">
        <f t="shared" si="380"/>
        <v>Yes</v>
      </c>
      <c r="Q1915" t="str">
        <f t="shared" si="381"/>
        <v>Yes</v>
      </c>
      <c r="R1915" t="str">
        <f t="shared" si="382"/>
        <v>No</v>
      </c>
      <c r="T1915" t="s">
        <v>14</v>
      </c>
      <c r="U1915" t="s">
        <v>15</v>
      </c>
      <c r="V1915" t="str">
        <f t="shared" si="383"/>
        <v>Intersection</v>
      </c>
      <c r="W1915" t="s">
        <v>16</v>
      </c>
      <c r="X1915">
        <v>42.392614999999999</v>
      </c>
      <c r="Y1915">
        <v>-71.124874000000005</v>
      </c>
      <c r="Z1915" t="s">
        <v>17</v>
      </c>
    </row>
    <row r="1916" spans="1:26">
      <c r="A1916">
        <v>25700</v>
      </c>
      <c r="B1916" s="1">
        <v>40610.354155092595</v>
      </c>
      <c r="C1916" s="1">
        <f t="shared" si="372"/>
        <v>40544</v>
      </c>
      <c r="D1916" s="4">
        <f t="shared" si="373"/>
        <v>0.18611111111111112</v>
      </c>
      <c r="E1916" s="3">
        <f t="shared" si="374"/>
        <v>2011</v>
      </c>
      <c r="F1916" s="3">
        <f t="shared" si="375"/>
        <v>3</v>
      </c>
      <c r="G1916" s="3">
        <f t="shared" si="376"/>
        <v>8</v>
      </c>
      <c r="H1916" s="3">
        <f t="shared" si="377"/>
        <v>8</v>
      </c>
      <c r="I1916" s="3">
        <f t="shared" si="378"/>
        <v>29</v>
      </c>
      <c r="J1916" s="3">
        <f t="shared" si="379"/>
        <v>3</v>
      </c>
      <c r="K1916" s="3" t="str">
        <f>IF(AND(D1916&gt;='Season Lookup'!$D$15,D1916&lt;'Season Lookup'!$D$16),"Spring",IF(AND(D1916&gt;='Season Lookup'!$D$16,D1916&lt;'Season Lookup'!$D$17),"Summer",IF(AND(D1916&gt;='Season Lookup'!$D$17,D1916&lt;'Season Lookup'!$D$18),"Fall",IF(OR(D1916&gt;='Season Lookup'!$D$18,D1916&lt;'Season Lookup'!$D$15),"Winter"))))</f>
        <v>Winter</v>
      </c>
      <c r="L1916" s="3" t="str">
        <f>VLOOKUP(F1916,'Season Lookup'!$A$1:$B$13,2,0)</f>
        <v>Spring</v>
      </c>
      <c r="M1916" t="s">
        <v>73</v>
      </c>
      <c r="N1916" t="s">
        <v>13</v>
      </c>
      <c r="O1916" t="s">
        <v>23</v>
      </c>
      <c r="P1916" t="str">
        <f t="shared" si="380"/>
        <v>Yes</v>
      </c>
      <c r="Q1916" t="str">
        <f t="shared" si="381"/>
        <v>No</v>
      </c>
      <c r="R1916" t="str">
        <f t="shared" si="382"/>
        <v>No</v>
      </c>
      <c r="T1916" t="s">
        <v>186</v>
      </c>
      <c r="U1916" t="s">
        <v>1013</v>
      </c>
      <c r="V1916" t="str">
        <f t="shared" si="383"/>
        <v>Intersection</v>
      </c>
      <c r="W1916" t="s">
        <v>1014</v>
      </c>
      <c r="X1916">
        <v>42.390976999999999</v>
      </c>
      <c r="Y1916">
        <v>-71.157285000000002</v>
      </c>
      <c r="Z1916" t="s">
        <v>1015</v>
      </c>
    </row>
    <row r="1917" spans="1:26">
      <c r="A1917">
        <v>25701</v>
      </c>
      <c r="B1917" s="1">
        <v>40610.422222222223</v>
      </c>
      <c r="C1917" s="1">
        <f t="shared" si="372"/>
        <v>40544</v>
      </c>
      <c r="D1917" s="4">
        <f t="shared" si="373"/>
        <v>0.18611111111111112</v>
      </c>
      <c r="E1917" s="3">
        <f t="shared" si="374"/>
        <v>2011</v>
      </c>
      <c r="F1917" s="3">
        <f t="shared" si="375"/>
        <v>3</v>
      </c>
      <c r="G1917" s="3">
        <f t="shared" si="376"/>
        <v>8</v>
      </c>
      <c r="H1917" s="3">
        <f t="shared" si="377"/>
        <v>10</v>
      </c>
      <c r="I1917" s="3">
        <f t="shared" si="378"/>
        <v>8</v>
      </c>
      <c r="J1917" s="3">
        <f t="shared" si="379"/>
        <v>3</v>
      </c>
      <c r="K1917" s="3" t="str">
        <f>IF(AND(D1917&gt;='Season Lookup'!$D$15,D1917&lt;'Season Lookup'!$D$16),"Spring",IF(AND(D1917&gt;='Season Lookup'!$D$16,D1917&lt;'Season Lookup'!$D$17),"Summer",IF(AND(D1917&gt;='Season Lookup'!$D$17,D1917&lt;'Season Lookup'!$D$18),"Fall",IF(OR(D1917&gt;='Season Lookup'!$D$18,D1917&lt;'Season Lookup'!$D$15),"Winter"))))</f>
        <v>Winter</v>
      </c>
      <c r="L1917" s="3" t="str">
        <f>VLOOKUP(F1917,'Season Lookup'!$A$1:$B$13,2,0)</f>
        <v>Spring</v>
      </c>
      <c r="M1917" t="s">
        <v>73</v>
      </c>
      <c r="N1917" t="s">
        <v>13</v>
      </c>
      <c r="O1917" t="s">
        <v>13</v>
      </c>
      <c r="P1917" t="str">
        <f t="shared" si="380"/>
        <v>Yes</v>
      </c>
      <c r="Q1917" t="str">
        <f t="shared" si="381"/>
        <v>No</v>
      </c>
      <c r="R1917" t="str">
        <f t="shared" si="382"/>
        <v>No</v>
      </c>
      <c r="T1917" t="s">
        <v>185</v>
      </c>
      <c r="U1917" t="s">
        <v>142</v>
      </c>
      <c r="V1917" t="str">
        <f t="shared" si="383"/>
        <v>Intersection</v>
      </c>
      <c r="W1917" t="s">
        <v>890</v>
      </c>
      <c r="X1917">
        <v>42.383868</v>
      </c>
      <c r="Y1917">
        <v>-71.129311999999999</v>
      </c>
      <c r="Z1917" t="s">
        <v>891</v>
      </c>
    </row>
    <row r="1918" spans="1:26">
      <c r="A1918">
        <v>25702</v>
      </c>
      <c r="B1918" s="1">
        <v>40610.54859953704</v>
      </c>
      <c r="C1918" s="1">
        <f t="shared" si="372"/>
        <v>40544</v>
      </c>
      <c r="D1918" s="4">
        <f t="shared" si="373"/>
        <v>0.18611111111111112</v>
      </c>
      <c r="E1918" s="3">
        <f t="shared" si="374"/>
        <v>2011</v>
      </c>
      <c r="F1918" s="3">
        <f t="shared" si="375"/>
        <v>3</v>
      </c>
      <c r="G1918" s="3">
        <f t="shared" si="376"/>
        <v>8</v>
      </c>
      <c r="H1918" s="3">
        <f t="shared" si="377"/>
        <v>13</v>
      </c>
      <c r="I1918" s="3">
        <f t="shared" si="378"/>
        <v>9</v>
      </c>
      <c r="J1918" s="3">
        <f t="shared" si="379"/>
        <v>3</v>
      </c>
      <c r="K1918" s="3" t="str">
        <f>IF(AND(D1918&gt;='Season Lookup'!$D$15,D1918&lt;'Season Lookup'!$D$16),"Spring",IF(AND(D1918&gt;='Season Lookup'!$D$16,D1918&lt;'Season Lookup'!$D$17),"Summer",IF(AND(D1918&gt;='Season Lookup'!$D$17,D1918&lt;'Season Lookup'!$D$18),"Fall",IF(OR(D1918&gt;='Season Lookup'!$D$18,D1918&lt;'Season Lookup'!$D$15),"Winter"))))</f>
        <v>Winter</v>
      </c>
      <c r="L1918" s="3" t="str">
        <f>VLOOKUP(F1918,'Season Lookup'!$A$1:$B$13,2,0)</f>
        <v>Spring</v>
      </c>
      <c r="M1918" t="s">
        <v>73</v>
      </c>
      <c r="N1918" t="s">
        <v>13</v>
      </c>
      <c r="O1918" t="s">
        <v>23</v>
      </c>
      <c r="P1918" t="str">
        <f t="shared" si="380"/>
        <v>Yes</v>
      </c>
      <c r="Q1918" t="str">
        <f t="shared" si="381"/>
        <v>No</v>
      </c>
      <c r="R1918" t="str">
        <f t="shared" si="382"/>
        <v>No</v>
      </c>
      <c r="S1918">
        <v>730</v>
      </c>
      <c r="T1918" t="s">
        <v>203</v>
      </c>
      <c r="V1918" t="str">
        <f t="shared" si="383"/>
        <v>Non Intersection</v>
      </c>
      <c r="W1918" t="s">
        <v>236</v>
      </c>
      <c r="X1918">
        <v>42.357376000000002</v>
      </c>
      <c r="Y1918">
        <v>-71.114491999999998</v>
      </c>
      <c r="Z1918" t="s">
        <v>237</v>
      </c>
    </row>
    <row r="1919" spans="1:26">
      <c r="A1919">
        <v>25704</v>
      </c>
      <c r="B1919" s="1">
        <v>40611.291655092595</v>
      </c>
      <c r="C1919" s="1">
        <f t="shared" si="372"/>
        <v>40544</v>
      </c>
      <c r="D1919" s="4">
        <f t="shared" si="373"/>
        <v>0.18888888888888888</v>
      </c>
      <c r="E1919" s="3">
        <f t="shared" si="374"/>
        <v>2011</v>
      </c>
      <c r="F1919" s="3">
        <f t="shared" si="375"/>
        <v>3</v>
      </c>
      <c r="G1919" s="3">
        <f t="shared" si="376"/>
        <v>9</v>
      </c>
      <c r="H1919" s="3">
        <f t="shared" si="377"/>
        <v>6</v>
      </c>
      <c r="I1919" s="3">
        <f t="shared" si="378"/>
        <v>59</v>
      </c>
      <c r="J1919" s="3">
        <f t="shared" si="379"/>
        <v>4</v>
      </c>
      <c r="K1919" s="3" t="str">
        <f>IF(AND(D1919&gt;='Season Lookup'!$D$15,D1919&lt;'Season Lookup'!$D$16),"Spring",IF(AND(D1919&gt;='Season Lookup'!$D$16,D1919&lt;'Season Lookup'!$D$17),"Summer",IF(AND(D1919&gt;='Season Lookup'!$D$17,D1919&lt;'Season Lookup'!$D$18),"Fall",IF(OR(D1919&gt;='Season Lookup'!$D$18,D1919&lt;'Season Lookup'!$D$15),"Winter"))))</f>
        <v>Winter</v>
      </c>
      <c r="L1919" s="3" t="str">
        <f>VLOOKUP(F1919,'Season Lookup'!$A$1:$B$13,2,0)</f>
        <v>Spring</v>
      </c>
      <c r="M1919" t="s">
        <v>82</v>
      </c>
      <c r="N1919" t="s">
        <v>13</v>
      </c>
      <c r="O1919" t="s">
        <v>23</v>
      </c>
      <c r="P1919" t="str">
        <f t="shared" si="380"/>
        <v>Yes</v>
      </c>
      <c r="Q1919" t="str">
        <f t="shared" si="381"/>
        <v>No</v>
      </c>
      <c r="R1919" t="str">
        <f t="shared" si="382"/>
        <v>No</v>
      </c>
      <c r="S1919">
        <v>330</v>
      </c>
      <c r="T1919" t="s">
        <v>198</v>
      </c>
      <c r="V1919" t="str">
        <f t="shared" si="383"/>
        <v>Non Intersection</v>
      </c>
      <c r="W1919" t="s">
        <v>1488</v>
      </c>
      <c r="X1919">
        <v>42.374595999999997</v>
      </c>
      <c r="Y1919">
        <v>-71.135594999999995</v>
      </c>
      <c r="Z1919" t="s">
        <v>1489</v>
      </c>
    </row>
    <row r="1920" spans="1:26">
      <c r="A1920">
        <v>25705</v>
      </c>
      <c r="B1920" s="1">
        <v>40611.524293981478</v>
      </c>
      <c r="C1920" s="1">
        <f t="shared" si="372"/>
        <v>40544</v>
      </c>
      <c r="D1920" s="4">
        <f t="shared" si="373"/>
        <v>0.18888888888888888</v>
      </c>
      <c r="E1920" s="3">
        <f t="shared" si="374"/>
        <v>2011</v>
      </c>
      <c r="F1920" s="3">
        <f t="shared" si="375"/>
        <v>3</v>
      </c>
      <c r="G1920" s="3">
        <f t="shared" si="376"/>
        <v>9</v>
      </c>
      <c r="H1920" s="3">
        <f t="shared" si="377"/>
        <v>12</v>
      </c>
      <c r="I1920" s="3">
        <f t="shared" si="378"/>
        <v>34</v>
      </c>
      <c r="J1920" s="3">
        <f t="shared" si="379"/>
        <v>4</v>
      </c>
      <c r="K1920" s="3" t="str">
        <f>IF(AND(D1920&gt;='Season Lookup'!$D$15,D1920&lt;'Season Lookup'!$D$16),"Spring",IF(AND(D1920&gt;='Season Lookup'!$D$16,D1920&lt;'Season Lookup'!$D$17),"Summer",IF(AND(D1920&gt;='Season Lookup'!$D$17,D1920&lt;'Season Lookup'!$D$18),"Fall",IF(OR(D1920&gt;='Season Lookup'!$D$18,D1920&lt;'Season Lookup'!$D$15),"Winter"))))</f>
        <v>Winter</v>
      </c>
      <c r="L1920" s="3" t="str">
        <f>VLOOKUP(F1920,'Season Lookup'!$A$1:$B$13,2,0)</f>
        <v>Spring</v>
      </c>
      <c r="M1920" t="s">
        <v>82</v>
      </c>
      <c r="N1920" t="s">
        <v>13</v>
      </c>
      <c r="O1920" t="s">
        <v>13</v>
      </c>
      <c r="P1920" t="str">
        <f t="shared" si="380"/>
        <v>Yes</v>
      </c>
      <c r="Q1920" t="str">
        <f t="shared" si="381"/>
        <v>No</v>
      </c>
      <c r="R1920" t="str">
        <f t="shared" si="382"/>
        <v>No</v>
      </c>
      <c r="T1920" t="s">
        <v>14</v>
      </c>
      <c r="U1920" t="s">
        <v>189</v>
      </c>
      <c r="V1920" t="str">
        <f t="shared" si="383"/>
        <v>Intersection</v>
      </c>
      <c r="W1920" t="s">
        <v>595</v>
      </c>
      <c r="X1920">
        <v>42.361389000000003</v>
      </c>
      <c r="Y1920">
        <v>-71.096952999999999</v>
      </c>
      <c r="Z1920" t="s">
        <v>596</v>
      </c>
    </row>
    <row r="1921" spans="1:26">
      <c r="A1921">
        <v>25706</v>
      </c>
      <c r="B1921" s="1">
        <v>40611.690960648149</v>
      </c>
      <c r="C1921" s="1">
        <f t="shared" si="372"/>
        <v>40544</v>
      </c>
      <c r="D1921" s="4">
        <f t="shared" si="373"/>
        <v>0.18888888888888888</v>
      </c>
      <c r="E1921" s="3">
        <f t="shared" si="374"/>
        <v>2011</v>
      </c>
      <c r="F1921" s="3">
        <f t="shared" si="375"/>
        <v>3</v>
      </c>
      <c r="G1921" s="3">
        <f t="shared" si="376"/>
        <v>9</v>
      </c>
      <c r="H1921" s="3">
        <f t="shared" si="377"/>
        <v>16</v>
      </c>
      <c r="I1921" s="3">
        <f t="shared" si="378"/>
        <v>34</v>
      </c>
      <c r="J1921" s="3">
        <f t="shared" si="379"/>
        <v>4</v>
      </c>
      <c r="K1921" s="3" t="str">
        <f>IF(AND(D1921&gt;='Season Lookup'!$D$15,D1921&lt;'Season Lookup'!$D$16),"Spring",IF(AND(D1921&gt;='Season Lookup'!$D$16,D1921&lt;'Season Lookup'!$D$17),"Summer",IF(AND(D1921&gt;='Season Lookup'!$D$17,D1921&lt;'Season Lookup'!$D$18),"Fall",IF(OR(D1921&gt;='Season Lookup'!$D$18,D1921&lt;'Season Lookup'!$D$15),"Winter"))))</f>
        <v>Winter</v>
      </c>
      <c r="L1921" s="3" t="str">
        <f>VLOOKUP(F1921,'Season Lookup'!$A$1:$B$13,2,0)</f>
        <v>Spring</v>
      </c>
      <c r="M1921" t="s">
        <v>82</v>
      </c>
      <c r="N1921" t="s">
        <v>13</v>
      </c>
      <c r="O1921" t="s">
        <v>13</v>
      </c>
      <c r="P1921" t="str">
        <f t="shared" si="380"/>
        <v>Yes</v>
      </c>
      <c r="Q1921" t="str">
        <f t="shared" si="381"/>
        <v>No</v>
      </c>
      <c r="R1921" t="str">
        <f t="shared" si="382"/>
        <v>No</v>
      </c>
      <c r="S1921">
        <v>5</v>
      </c>
      <c r="T1921" t="s">
        <v>1752</v>
      </c>
      <c r="V1921" t="str">
        <f t="shared" si="383"/>
        <v>Non Intersection</v>
      </c>
      <c r="W1921" t="s">
        <v>2952</v>
      </c>
      <c r="X1921">
        <v>42.394975000000002</v>
      </c>
      <c r="Y1921">
        <v>-71.141351</v>
      </c>
      <c r="Z1921" t="s">
        <v>2953</v>
      </c>
    </row>
    <row r="1922" spans="1:26">
      <c r="A1922">
        <v>25707</v>
      </c>
      <c r="B1922" s="1">
        <v>40613.09375</v>
      </c>
      <c r="C1922" s="1">
        <f t="shared" si="372"/>
        <v>40544</v>
      </c>
      <c r="D1922" s="4">
        <f t="shared" si="373"/>
        <v>0.19444444444444445</v>
      </c>
      <c r="E1922" s="3">
        <f t="shared" si="374"/>
        <v>2011</v>
      </c>
      <c r="F1922" s="3">
        <f t="shared" si="375"/>
        <v>3</v>
      </c>
      <c r="G1922" s="3">
        <f t="shared" si="376"/>
        <v>11</v>
      </c>
      <c r="H1922" s="3">
        <f t="shared" si="377"/>
        <v>2</v>
      </c>
      <c r="I1922" s="3">
        <f t="shared" si="378"/>
        <v>15</v>
      </c>
      <c r="J1922" s="3">
        <f t="shared" si="379"/>
        <v>6</v>
      </c>
      <c r="K1922" s="3" t="str">
        <f>IF(AND(D1922&gt;='Season Lookup'!$D$15,D1922&lt;'Season Lookup'!$D$16),"Spring",IF(AND(D1922&gt;='Season Lookup'!$D$16,D1922&lt;'Season Lookup'!$D$17),"Summer",IF(AND(D1922&gt;='Season Lookup'!$D$17,D1922&lt;'Season Lookup'!$D$18),"Fall",IF(OR(D1922&gt;='Season Lookup'!$D$18,D1922&lt;'Season Lookup'!$D$15),"Winter"))))</f>
        <v>Winter</v>
      </c>
      <c r="L1922" s="3" t="str">
        <f>VLOOKUP(F1922,'Season Lookup'!$A$1:$B$13,2,0)</f>
        <v>Spring</v>
      </c>
      <c r="M1922" t="s">
        <v>12</v>
      </c>
      <c r="N1922" t="s">
        <v>13</v>
      </c>
      <c r="O1922" t="s">
        <v>13</v>
      </c>
      <c r="P1922" t="str">
        <f t="shared" si="380"/>
        <v>Yes</v>
      </c>
      <c r="Q1922" t="str">
        <f t="shared" si="381"/>
        <v>No</v>
      </c>
      <c r="R1922" t="str">
        <f t="shared" si="382"/>
        <v>No</v>
      </c>
      <c r="T1922" t="s">
        <v>14</v>
      </c>
      <c r="U1922" t="s">
        <v>170</v>
      </c>
      <c r="V1922" t="str">
        <f t="shared" si="383"/>
        <v>Intersection</v>
      </c>
      <c r="W1922" t="s">
        <v>2954</v>
      </c>
      <c r="X1922">
        <v>42.400934999999997</v>
      </c>
      <c r="Y1922">
        <v>-71.135994999999994</v>
      </c>
      <c r="Z1922" t="s">
        <v>2955</v>
      </c>
    </row>
    <row r="1923" spans="1:26">
      <c r="A1923">
        <v>25708</v>
      </c>
      <c r="B1923" s="1">
        <v>40613.388888888891</v>
      </c>
      <c r="C1923" s="1">
        <f t="shared" si="372"/>
        <v>40544</v>
      </c>
      <c r="D1923" s="4">
        <f t="shared" si="373"/>
        <v>0.19444444444444445</v>
      </c>
      <c r="E1923" s="3">
        <f t="shared" si="374"/>
        <v>2011</v>
      </c>
      <c r="F1923" s="3">
        <f t="shared" si="375"/>
        <v>3</v>
      </c>
      <c r="G1923" s="3">
        <f t="shared" si="376"/>
        <v>11</v>
      </c>
      <c r="H1923" s="3">
        <f t="shared" si="377"/>
        <v>9</v>
      </c>
      <c r="I1923" s="3">
        <f t="shared" si="378"/>
        <v>20</v>
      </c>
      <c r="J1923" s="3">
        <f t="shared" si="379"/>
        <v>6</v>
      </c>
      <c r="K1923" s="3" t="str">
        <f>IF(AND(D1923&gt;='Season Lookup'!$D$15,D1923&lt;'Season Lookup'!$D$16),"Spring",IF(AND(D1923&gt;='Season Lookup'!$D$16,D1923&lt;'Season Lookup'!$D$17),"Summer",IF(AND(D1923&gt;='Season Lookup'!$D$17,D1923&lt;'Season Lookup'!$D$18),"Fall",IF(OR(D1923&gt;='Season Lookup'!$D$18,D1923&lt;'Season Lookup'!$D$15),"Winter"))))</f>
        <v>Winter</v>
      </c>
      <c r="L1923" s="3" t="str">
        <f>VLOOKUP(F1923,'Season Lookup'!$A$1:$B$13,2,0)</f>
        <v>Spring</v>
      </c>
      <c r="M1923" t="s">
        <v>12</v>
      </c>
      <c r="N1923" t="s">
        <v>13</v>
      </c>
      <c r="O1923" t="s">
        <v>13</v>
      </c>
      <c r="P1923" t="str">
        <f t="shared" si="380"/>
        <v>Yes</v>
      </c>
      <c r="Q1923" t="str">
        <f t="shared" si="381"/>
        <v>No</v>
      </c>
      <c r="R1923" t="str">
        <f t="shared" si="382"/>
        <v>No</v>
      </c>
      <c r="S1923">
        <v>450</v>
      </c>
      <c r="T1923" t="s">
        <v>14</v>
      </c>
      <c r="V1923" t="str">
        <f t="shared" si="383"/>
        <v>Non Intersection</v>
      </c>
      <c r="W1923" t="s">
        <v>2956</v>
      </c>
      <c r="X1923">
        <v>42.363475999999999</v>
      </c>
      <c r="Y1923">
        <v>-71.101100000000002</v>
      </c>
      <c r="Z1923" t="s">
        <v>2957</v>
      </c>
    </row>
    <row r="1924" spans="1:26">
      <c r="A1924">
        <v>25709</v>
      </c>
      <c r="B1924" s="1">
        <v>40613.625</v>
      </c>
      <c r="C1924" s="1">
        <f t="shared" si="372"/>
        <v>40544</v>
      </c>
      <c r="D1924" s="4">
        <f t="shared" si="373"/>
        <v>0.19444444444444445</v>
      </c>
      <c r="E1924" s="3">
        <f t="shared" si="374"/>
        <v>2011</v>
      </c>
      <c r="F1924" s="3">
        <f t="shared" si="375"/>
        <v>3</v>
      </c>
      <c r="G1924" s="3">
        <f t="shared" si="376"/>
        <v>11</v>
      </c>
      <c r="H1924" s="3">
        <f t="shared" si="377"/>
        <v>15</v>
      </c>
      <c r="I1924" s="3">
        <f t="shared" si="378"/>
        <v>0</v>
      </c>
      <c r="J1924" s="3">
        <f t="shared" si="379"/>
        <v>6</v>
      </c>
      <c r="K1924" s="3" t="str">
        <f>IF(AND(D1924&gt;='Season Lookup'!$D$15,D1924&lt;'Season Lookup'!$D$16),"Spring",IF(AND(D1924&gt;='Season Lookup'!$D$16,D1924&lt;'Season Lookup'!$D$17),"Summer",IF(AND(D1924&gt;='Season Lookup'!$D$17,D1924&lt;'Season Lookup'!$D$18),"Fall",IF(OR(D1924&gt;='Season Lookup'!$D$18,D1924&lt;'Season Lookup'!$D$15),"Winter"))))</f>
        <v>Winter</v>
      </c>
      <c r="L1924" s="3" t="str">
        <f>VLOOKUP(F1924,'Season Lookup'!$A$1:$B$13,2,0)</f>
        <v>Spring</v>
      </c>
      <c r="M1924" t="s">
        <v>12</v>
      </c>
      <c r="N1924" t="s">
        <v>13</v>
      </c>
      <c r="O1924" t="s">
        <v>13</v>
      </c>
      <c r="P1924" t="str">
        <f t="shared" si="380"/>
        <v>Yes</v>
      </c>
      <c r="Q1924" t="str">
        <f t="shared" si="381"/>
        <v>No</v>
      </c>
      <c r="R1924" t="str">
        <f t="shared" si="382"/>
        <v>No</v>
      </c>
      <c r="S1924">
        <v>25</v>
      </c>
      <c r="T1924" t="s">
        <v>268</v>
      </c>
      <c r="V1924" t="str">
        <f t="shared" si="383"/>
        <v>Non Intersection</v>
      </c>
      <c r="W1924" t="s">
        <v>2958</v>
      </c>
      <c r="X1924">
        <v>42.389609999999998</v>
      </c>
      <c r="Y1924">
        <v>-71.118848</v>
      </c>
      <c r="Z1924" t="s">
        <v>2959</v>
      </c>
    </row>
    <row r="1925" spans="1:26">
      <c r="A1925">
        <v>25710</v>
      </c>
      <c r="B1925" s="1">
        <v>40613.770833333336</v>
      </c>
      <c r="C1925" s="1">
        <f t="shared" si="372"/>
        <v>40544</v>
      </c>
      <c r="D1925" s="4">
        <f t="shared" si="373"/>
        <v>0.19444444444444445</v>
      </c>
      <c r="E1925" s="3">
        <f t="shared" si="374"/>
        <v>2011</v>
      </c>
      <c r="F1925" s="3">
        <f t="shared" si="375"/>
        <v>3</v>
      </c>
      <c r="G1925" s="3">
        <f t="shared" si="376"/>
        <v>11</v>
      </c>
      <c r="H1925" s="3">
        <f t="shared" si="377"/>
        <v>18</v>
      </c>
      <c r="I1925" s="3">
        <f t="shared" si="378"/>
        <v>30</v>
      </c>
      <c r="J1925" s="3">
        <f t="shared" si="379"/>
        <v>6</v>
      </c>
      <c r="K1925" s="3" t="str">
        <f>IF(AND(D1925&gt;='Season Lookup'!$D$15,D1925&lt;'Season Lookup'!$D$16),"Spring",IF(AND(D1925&gt;='Season Lookup'!$D$16,D1925&lt;'Season Lookup'!$D$17),"Summer",IF(AND(D1925&gt;='Season Lookup'!$D$17,D1925&lt;'Season Lookup'!$D$18),"Fall",IF(OR(D1925&gt;='Season Lookup'!$D$18,D1925&lt;'Season Lookup'!$D$15),"Winter"))))</f>
        <v>Winter</v>
      </c>
      <c r="L1925" s="3" t="str">
        <f>VLOOKUP(F1925,'Season Lookup'!$A$1:$B$13,2,0)</f>
        <v>Spring</v>
      </c>
      <c r="M1925" t="s">
        <v>12</v>
      </c>
      <c r="N1925" t="s">
        <v>13</v>
      </c>
      <c r="O1925" t="s">
        <v>13</v>
      </c>
      <c r="P1925" t="str">
        <f t="shared" si="380"/>
        <v>Yes</v>
      </c>
      <c r="Q1925" t="str">
        <f t="shared" si="381"/>
        <v>No</v>
      </c>
      <c r="R1925" t="str">
        <f t="shared" si="382"/>
        <v>No</v>
      </c>
      <c r="S1925">
        <v>221</v>
      </c>
      <c r="T1925" t="s">
        <v>142</v>
      </c>
      <c r="V1925" t="str">
        <f t="shared" si="383"/>
        <v>Non Intersection</v>
      </c>
      <c r="W1925" t="s">
        <v>2960</v>
      </c>
      <c r="X1925">
        <v>42.381518999999997</v>
      </c>
      <c r="Y1925">
        <v>-71.132717</v>
      </c>
      <c r="Z1925" t="s">
        <v>2961</v>
      </c>
    </row>
    <row r="1926" spans="1:26">
      <c r="A1926">
        <v>25711</v>
      </c>
      <c r="B1926" s="1">
        <v>40613.802083333336</v>
      </c>
      <c r="C1926" s="1">
        <f t="shared" si="372"/>
        <v>40544</v>
      </c>
      <c r="D1926" s="4">
        <f t="shared" si="373"/>
        <v>0.19444444444444445</v>
      </c>
      <c r="E1926" s="3">
        <f t="shared" si="374"/>
        <v>2011</v>
      </c>
      <c r="F1926" s="3">
        <f t="shared" si="375"/>
        <v>3</v>
      </c>
      <c r="G1926" s="3">
        <f t="shared" si="376"/>
        <v>11</v>
      </c>
      <c r="H1926" s="3">
        <f t="shared" si="377"/>
        <v>19</v>
      </c>
      <c r="I1926" s="3">
        <f t="shared" si="378"/>
        <v>15</v>
      </c>
      <c r="J1926" s="3">
        <f t="shared" si="379"/>
        <v>6</v>
      </c>
      <c r="K1926" s="3" t="str">
        <f>IF(AND(D1926&gt;='Season Lookup'!$D$15,D1926&lt;'Season Lookup'!$D$16),"Spring",IF(AND(D1926&gt;='Season Lookup'!$D$16,D1926&lt;'Season Lookup'!$D$17),"Summer",IF(AND(D1926&gt;='Season Lookup'!$D$17,D1926&lt;'Season Lookup'!$D$18),"Fall",IF(OR(D1926&gt;='Season Lookup'!$D$18,D1926&lt;'Season Lookup'!$D$15),"Winter"))))</f>
        <v>Winter</v>
      </c>
      <c r="L1926" s="3" t="str">
        <f>VLOOKUP(F1926,'Season Lookup'!$A$1:$B$13,2,0)</f>
        <v>Spring</v>
      </c>
      <c r="M1926" t="s">
        <v>12</v>
      </c>
      <c r="N1926" t="s">
        <v>35</v>
      </c>
      <c r="O1926" t="s">
        <v>23</v>
      </c>
      <c r="P1926" t="str">
        <f t="shared" si="380"/>
        <v>Yes</v>
      </c>
      <c r="Q1926" t="str">
        <f t="shared" si="381"/>
        <v>No</v>
      </c>
      <c r="R1926" t="str">
        <f t="shared" si="382"/>
        <v>No</v>
      </c>
      <c r="T1926" t="s">
        <v>342</v>
      </c>
      <c r="U1926" t="s">
        <v>105</v>
      </c>
      <c r="V1926" t="str">
        <f t="shared" si="383"/>
        <v>Intersection</v>
      </c>
      <c r="W1926" t="s">
        <v>725</v>
      </c>
      <c r="X1926">
        <v>42.369317000000002</v>
      </c>
      <c r="Y1926">
        <v>-71.101021000000003</v>
      </c>
      <c r="Z1926" t="s">
        <v>344</v>
      </c>
    </row>
    <row r="1927" spans="1:26">
      <c r="A1927">
        <v>25712</v>
      </c>
      <c r="B1927" s="1">
        <v>40614.541655092595</v>
      </c>
      <c r="C1927" s="1">
        <f t="shared" si="372"/>
        <v>40544</v>
      </c>
      <c r="D1927" s="4">
        <f t="shared" si="373"/>
        <v>0.19722222222222222</v>
      </c>
      <c r="E1927" s="3">
        <f t="shared" si="374"/>
        <v>2011</v>
      </c>
      <c r="F1927" s="3">
        <f t="shared" si="375"/>
        <v>3</v>
      </c>
      <c r="G1927" s="3">
        <f t="shared" si="376"/>
        <v>12</v>
      </c>
      <c r="H1927" s="3">
        <f t="shared" si="377"/>
        <v>12</v>
      </c>
      <c r="I1927" s="3">
        <f t="shared" si="378"/>
        <v>59</v>
      </c>
      <c r="J1927" s="3">
        <f t="shared" si="379"/>
        <v>7</v>
      </c>
      <c r="K1927" s="3" t="str">
        <f>IF(AND(D1927&gt;='Season Lookup'!$D$15,D1927&lt;'Season Lookup'!$D$16),"Spring",IF(AND(D1927&gt;='Season Lookup'!$D$16,D1927&lt;'Season Lookup'!$D$17),"Summer",IF(AND(D1927&gt;='Season Lookup'!$D$17,D1927&lt;'Season Lookup'!$D$18),"Fall",IF(OR(D1927&gt;='Season Lookup'!$D$18,D1927&lt;'Season Lookup'!$D$15),"Winter"))))</f>
        <v>Winter</v>
      </c>
      <c r="L1927" s="3" t="str">
        <f>VLOOKUP(F1927,'Season Lookup'!$A$1:$B$13,2,0)</f>
        <v>Spring</v>
      </c>
      <c r="M1927" t="s">
        <v>31</v>
      </c>
      <c r="N1927" t="s">
        <v>13</v>
      </c>
      <c r="O1927" t="s">
        <v>23</v>
      </c>
      <c r="P1927" t="str">
        <f t="shared" si="380"/>
        <v>Yes</v>
      </c>
      <c r="Q1927" t="str">
        <f t="shared" si="381"/>
        <v>No</v>
      </c>
      <c r="R1927" t="str">
        <f t="shared" si="382"/>
        <v>No</v>
      </c>
      <c r="S1927">
        <v>9</v>
      </c>
      <c r="T1927" t="s">
        <v>268</v>
      </c>
      <c r="V1927" t="str">
        <f t="shared" si="383"/>
        <v>Non Intersection</v>
      </c>
      <c r="W1927" t="s">
        <v>2962</v>
      </c>
      <c r="X1927">
        <v>42.389346000000003</v>
      </c>
      <c r="Y1927">
        <v>-71.119331000000003</v>
      </c>
      <c r="Z1927" t="s">
        <v>2963</v>
      </c>
    </row>
    <row r="1928" spans="1:26">
      <c r="A1928">
        <v>25713</v>
      </c>
      <c r="B1928" s="1">
        <v>40614.588877314818</v>
      </c>
      <c r="C1928" s="1">
        <f t="shared" si="372"/>
        <v>40544</v>
      </c>
      <c r="D1928" s="4">
        <f t="shared" si="373"/>
        <v>0.19722222222222222</v>
      </c>
      <c r="E1928" s="3">
        <f t="shared" si="374"/>
        <v>2011</v>
      </c>
      <c r="F1928" s="3">
        <f t="shared" si="375"/>
        <v>3</v>
      </c>
      <c r="G1928" s="3">
        <f t="shared" si="376"/>
        <v>12</v>
      </c>
      <c r="H1928" s="3">
        <f t="shared" si="377"/>
        <v>14</v>
      </c>
      <c r="I1928" s="3">
        <f t="shared" si="378"/>
        <v>7</v>
      </c>
      <c r="J1928" s="3">
        <f t="shared" si="379"/>
        <v>7</v>
      </c>
      <c r="K1928" s="3" t="str">
        <f>IF(AND(D1928&gt;='Season Lookup'!$D$15,D1928&lt;'Season Lookup'!$D$16),"Spring",IF(AND(D1928&gt;='Season Lookup'!$D$16,D1928&lt;'Season Lookup'!$D$17),"Summer",IF(AND(D1928&gt;='Season Lookup'!$D$17,D1928&lt;'Season Lookup'!$D$18),"Fall",IF(OR(D1928&gt;='Season Lookup'!$D$18,D1928&lt;'Season Lookup'!$D$15),"Winter"))))</f>
        <v>Winter</v>
      </c>
      <c r="L1928" s="3" t="str">
        <f>VLOOKUP(F1928,'Season Lookup'!$A$1:$B$13,2,0)</f>
        <v>Spring</v>
      </c>
      <c r="M1928" t="s">
        <v>31</v>
      </c>
      <c r="N1928" t="s">
        <v>13</v>
      </c>
      <c r="O1928" t="s">
        <v>18</v>
      </c>
      <c r="P1928" t="str">
        <f t="shared" si="380"/>
        <v>Yes</v>
      </c>
      <c r="Q1928" t="str">
        <f t="shared" si="381"/>
        <v>No</v>
      </c>
      <c r="R1928" t="str">
        <f t="shared" si="382"/>
        <v>No</v>
      </c>
      <c r="T1928" t="s">
        <v>326</v>
      </c>
      <c r="U1928" t="s">
        <v>546</v>
      </c>
      <c r="V1928" t="str">
        <f t="shared" si="383"/>
        <v>Intersection</v>
      </c>
      <c r="W1928" t="s">
        <v>547</v>
      </c>
      <c r="X1928">
        <v>42.372154000000002</v>
      </c>
      <c r="Y1928">
        <v>-71.120489000000006</v>
      </c>
      <c r="Z1928" t="s">
        <v>548</v>
      </c>
    </row>
    <row r="1929" spans="1:26">
      <c r="A1929">
        <v>25714</v>
      </c>
      <c r="B1929" s="1">
        <v>40614.559027777781</v>
      </c>
      <c r="C1929" s="1">
        <f t="shared" si="372"/>
        <v>40544</v>
      </c>
      <c r="D1929" s="4">
        <f t="shared" si="373"/>
        <v>0.19722222222222222</v>
      </c>
      <c r="E1929" s="3">
        <f t="shared" si="374"/>
        <v>2011</v>
      </c>
      <c r="F1929" s="3">
        <f t="shared" si="375"/>
        <v>3</v>
      </c>
      <c r="G1929" s="3">
        <f t="shared" si="376"/>
        <v>12</v>
      </c>
      <c r="H1929" s="3">
        <f t="shared" si="377"/>
        <v>13</v>
      </c>
      <c r="I1929" s="3">
        <f t="shared" si="378"/>
        <v>25</v>
      </c>
      <c r="J1929" s="3">
        <f t="shared" si="379"/>
        <v>7</v>
      </c>
      <c r="K1929" s="3" t="str">
        <f>IF(AND(D1929&gt;='Season Lookup'!$D$15,D1929&lt;'Season Lookup'!$D$16),"Spring",IF(AND(D1929&gt;='Season Lookup'!$D$16,D1929&lt;'Season Lookup'!$D$17),"Summer",IF(AND(D1929&gt;='Season Lookup'!$D$17,D1929&lt;'Season Lookup'!$D$18),"Fall",IF(OR(D1929&gt;='Season Lookup'!$D$18,D1929&lt;'Season Lookup'!$D$15),"Winter"))))</f>
        <v>Winter</v>
      </c>
      <c r="L1929" s="3" t="str">
        <f>VLOOKUP(F1929,'Season Lookup'!$A$1:$B$13,2,0)</f>
        <v>Spring</v>
      </c>
      <c r="M1929" t="s">
        <v>31</v>
      </c>
      <c r="N1929" t="s">
        <v>13</v>
      </c>
      <c r="O1929" t="s">
        <v>36</v>
      </c>
      <c r="P1929" t="str">
        <f t="shared" si="380"/>
        <v>Yes</v>
      </c>
      <c r="Q1929" t="str">
        <f t="shared" si="381"/>
        <v>No</v>
      </c>
      <c r="R1929" t="str">
        <f t="shared" si="382"/>
        <v>No</v>
      </c>
      <c r="S1929">
        <v>640</v>
      </c>
      <c r="T1929" t="s">
        <v>2964</v>
      </c>
      <c r="U1929" t="s">
        <v>19</v>
      </c>
      <c r="V1929" t="str">
        <f t="shared" si="383"/>
        <v>Non Intersection</v>
      </c>
      <c r="W1929" t="s">
        <v>2965</v>
      </c>
      <c r="X1929">
        <v>42.371982000000003</v>
      </c>
      <c r="Y1929">
        <v>-71.087352999999993</v>
      </c>
      <c r="Z1929" t="s">
        <v>2966</v>
      </c>
    </row>
    <row r="1930" spans="1:26">
      <c r="A1930">
        <v>25715</v>
      </c>
      <c r="B1930" s="1">
        <v>40614.666655092595</v>
      </c>
      <c r="C1930" s="1">
        <f t="shared" si="372"/>
        <v>40544</v>
      </c>
      <c r="D1930" s="4">
        <f t="shared" si="373"/>
        <v>0.19722222222222222</v>
      </c>
      <c r="E1930" s="3">
        <f t="shared" si="374"/>
        <v>2011</v>
      </c>
      <c r="F1930" s="3">
        <f t="shared" si="375"/>
        <v>3</v>
      </c>
      <c r="G1930" s="3">
        <f t="shared" si="376"/>
        <v>12</v>
      </c>
      <c r="H1930" s="3">
        <f t="shared" si="377"/>
        <v>15</v>
      </c>
      <c r="I1930" s="3">
        <f t="shared" si="378"/>
        <v>59</v>
      </c>
      <c r="J1930" s="3">
        <f t="shared" si="379"/>
        <v>7</v>
      </c>
      <c r="K1930" s="3" t="str">
        <f>IF(AND(D1930&gt;='Season Lookup'!$D$15,D1930&lt;'Season Lookup'!$D$16),"Spring",IF(AND(D1930&gt;='Season Lookup'!$D$16,D1930&lt;'Season Lookup'!$D$17),"Summer",IF(AND(D1930&gt;='Season Lookup'!$D$17,D1930&lt;'Season Lookup'!$D$18),"Fall",IF(OR(D1930&gt;='Season Lookup'!$D$18,D1930&lt;'Season Lookup'!$D$15),"Winter"))))</f>
        <v>Winter</v>
      </c>
      <c r="L1930" s="3" t="str">
        <f>VLOOKUP(F1930,'Season Lookup'!$A$1:$B$13,2,0)</f>
        <v>Spring</v>
      </c>
      <c r="M1930" t="s">
        <v>31</v>
      </c>
      <c r="N1930" t="s">
        <v>13</v>
      </c>
      <c r="O1930" t="s">
        <v>13</v>
      </c>
      <c r="P1930" t="str">
        <f t="shared" si="380"/>
        <v>Yes</v>
      </c>
      <c r="Q1930" t="str">
        <f t="shared" si="381"/>
        <v>No</v>
      </c>
      <c r="R1930" t="str">
        <f t="shared" si="382"/>
        <v>No</v>
      </c>
      <c r="S1930">
        <v>27</v>
      </c>
      <c r="T1930" t="s">
        <v>238</v>
      </c>
      <c r="V1930" t="str">
        <f t="shared" si="383"/>
        <v>Non Intersection</v>
      </c>
      <c r="W1930" t="s">
        <v>2967</v>
      </c>
      <c r="X1930">
        <v>42.377000000000002</v>
      </c>
      <c r="Y1930">
        <v>-71.114579000000006</v>
      </c>
      <c r="Z1930" t="s">
        <v>2968</v>
      </c>
    </row>
    <row r="1931" spans="1:26">
      <c r="A1931">
        <v>25729</v>
      </c>
      <c r="B1931" s="1">
        <v>40614.583333333336</v>
      </c>
      <c r="C1931" s="1">
        <f t="shared" si="372"/>
        <v>40544</v>
      </c>
      <c r="D1931" s="4">
        <f t="shared" si="373"/>
        <v>0.19722222222222222</v>
      </c>
      <c r="E1931" s="3">
        <f t="shared" si="374"/>
        <v>2011</v>
      </c>
      <c r="F1931" s="3">
        <f t="shared" si="375"/>
        <v>3</v>
      </c>
      <c r="G1931" s="3">
        <f t="shared" si="376"/>
        <v>12</v>
      </c>
      <c r="H1931" s="3">
        <f t="shared" si="377"/>
        <v>14</v>
      </c>
      <c r="I1931" s="3">
        <f t="shared" si="378"/>
        <v>0</v>
      </c>
      <c r="J1931" s="3">
        <f t="shared" si="379"/>
        <v>7</v>
      </c>
      <c r="K1931" s="3" t="str">
        <f>IF(AND(D1931&gt;='Season Lookup'!$D$15,D1931&lt;'Season Lookup'!$D$16),"Spring",IF(AND(D1931&gt;='Season Lookup'!$D$16,D1931&lt;'Season Lookup'!$D$17),"Summer",IF(AND(D1931&gt;='Season Lookup'!$D$17,D1931&lt;'Season Lookup'!$D$18),"Fall",IF(OR(D1931&gt;='Season Lookup'!$D$18,D1931&lt;'Season Lookup'!$D$15),"Winter"))))</f>
        <v>Winter</v>
      </c>
      <c r="L1931" s="3" t="str">
        <f>VLOOKUP(F1931,'Season Lookup'!$A$1:$B$13,2,0)</f>
        <v>Spring</v>
      </c>
      <c r="M1931" t="s">
        <v>31</v>
      </c>
      <c r="N1931" t="s">
        <v>13</v>
      </c>
      <c r="O1931" t="s">
        <v>13</v>
      </c>
      <c r="P1931" t="str">
        <f t="shared" si="380"/>
        <v>Yes</v>
      </c>
      <c r="Q1931" t="str">
        <f t="shared" si="381"/>
        <v>No</v>
      </c>
      <c r="R1931" t="str">
        <f t="shared" si="382"/>
        <v>No</v>
      </c>
      <c r="T1931" t="s">
        <v>42</v>
      </c>
      <c r="U1931" t="s">
        <v>70</v>
      </c>
      <c r="V1931" t="str">
        <f t="shared" si="383"/>
        <v>Intersection</v>
      </c>
      <c r="W1931" t="s">
        <v>2969</v>
      </c>
      <c r="X1931">
        <v>42.358266999999998</v>
      </c>
      <c r="Y1931">
        <v>-71.109593000000004</v>
      </c>
      <c r="Z1931" t="s">
        <v>2970</v>
      </c>
    </row>
    <row r="1932" spans="1:26">
      <c r="A1932">
        <v>25718</v>
      </c>
      <c r="B1932" s="1">
        <v>40615.760405092595</v>
      </c>
      <c r="C1932" s="1">
        <f t="shared" si="372"/>
        <v>40544</v>
      </c>
      <c r="D1932" s="4">
        <f t="shared" si="373"/>
        <v>0.2</v>
      </c>
      <c r="E1932" s="3">
        <f t="shared" si="374"/>
        <v>2011</v>
      </c>
      <c r="F1932" s="3">
        <f t="shared" si="375"/>
        <v>3</v>
      </c>
      <c r="G1932" s="3">
        <f t="shared" si="376"/>
        <v>13</v>
      </c>
      <c r="H1932" s="3">
        <f t="shared" si="377"/>
        <v>18</v>
      </c>
      <c r="I1932" s="3">
        <f t="shared" si="378"/>
        <v>14</v>
      </c>
      <c r="J1932" s="3">
        <f t="shared" si="379"/>
        <v>1</v>
      </c>
      <c r="K1932" s="3" t="str">
        <f>IF(AND(D1932&gt;='Season Lookup'!$D$15,D1932&lt;'Season Lookup'!$D$16),"Spring",IF(AND(D1932&gt;='Season Lookup'!$D$16,D1932&lt;'Season Lookup'!$D$17),"Summer",IF(AND(D1932&gt;='Season Lookup'!$D$17,D1932&lt;'Season Lookup'!$D$18),"Fall",IF(OR(D1932&gt;='Season Lookup'!$D$18,D1932&lt;'Season Lookup'!$D$15),"Winter"))))</f>
        <v>Winter</v>
      </c>
      <c r="L1932" s="3" t="str">
        <f>VLOOKUP(F1932,'Season Lookup'!$A$1:$B$13,2,0)</f>
        <v>Spring</v>
      </c>
      <c r="M1932" t="s">
        <v>48</v>
      </c>
      <c r="N1932" t="s">
        <v>13</v>
      </c>
      <c r="O1932" t="s">
        <v>13</v>
      </c>
      <c r="P1932" t="str">
        <f t="shared" si="380"/>
        <v>Yes</v>
      </c>
      <c r="Q1932" t="str">
        <f t="shared" si="381"/>
        <v>No</v>
      </c>
      <c r="R1932" t="str">
        <f t="shared" si="382"/>
        <v>No</v>
      </c>
      <c r="T1932" t="s">
        <v>202</v>
      </c>
      <c r="U1932" t="s">
        <v>203</v>
      </c>
      <c r="V1932" t="str">
        <f t="shared" si="383"/>
        <v>Intersection</v>
      </c>
      <c r="W1932" t="s">
        <v>1988</v>
      </c>
      <c r="X1932">
        <v>42.353437999999997</v>
      </c>
      <c r="Y1932">
        <v>-71.107140999999999</v>
      </c>
      <c r="Z1932" t="s">
        <v>1564</v>
      </c>
    </row>
    <row r="1933" spans="1:26">
      <c r="A1933">
        <v>25719</v>
      </c>
      <c r="B1933" s="1">
        <v>40615.850694444445</v>
      </c>
      <c r="C1933" s="1">
        <f t="shared" si="372"/>
        <v>40544</v>
      </c>
      <c r="D1933" s="4">
        <f t="shared" si="373"/>
        <v>0.2</v>
      </c>
      <c r="E1933" s="3">
        <f t="shared" si="374"/>
        <v>2011</v>
      </c>
      <c r="F1933" s="3">
        <f t="shared" si="375"/>
        <v>3</v>
      </c>
      <c r="G1933" s="3">
        <f t="shared" si="376"/>
        <v>13</v>
      </c>
      <c r="H1933" s="3">
        <f t="shared" si="377"/>
        <v>20</v>
      </c>
      <c r="I1933" s="3">
        <f t="shared" si="378"/>
        <v>25</v>
      </c>
      <c r="J1933" s="3">
        <f t="shared" si="379"/>
        <v>1</v>
      </c>
      <c r="K1933" s="3" t="str">
        <f>IF(AND(D1933&gt;='Season Lookup'!$D$15,D1933&lt;'Season Lookup'!$D$16),"Spring",IF(AND(D1933&gt;='Season Lookup'!$D$16,D1933&lt;'Season Lookup'!$D$17),"Summer",IF(AND(D1933&gt;='Season Lookup'!$D$17,D1933&lt;'Season Lookup'!$D$18),"Fall",IF(OR(D1933&gt;='Season Lookup'!$D$18,D1933&lt;'Season Lookup'!$D$15),"Winter"))))</f>
        <v>Winter</v>
      </c>
      <c r="L1933" s="3" t="str">
        <f>VLOOKUP(F1933,'Season Lookup'!$A$1:$B$13,2,0)</f>
        <v>Spring</v>
      </c>
      <c r="M1933" t="s">
        <v>48</v>
      </c>
      <c r="N1933" t="s">
        <v>18</v>
      </c>
      <c r="O1933" t="s">
        <v>23</v>
      </c>
      <c r="P1933" t="str">
        <f t="shared" si="380"/>
        <v>Yes</v>
      </c>
      <c r="Q1933" t="str">
        <f t="shared" si="381"/>
        <v>No</v>
      </c>
      <c r="R1933" t="str">
        <f t="shared" si="382"/>
        <v>No</v>
      </c>
      <c r="S1933">
        <v>1271</v>
      </c>
      <c r="T1933" t="s">
        <v>19</v>
      </c>
      <c r="V1933" t="str">
        <f t="shared" si="383"/>
        <v>Non Intersection</v>
      </c>
      <c r="W1933" t="s">
        <v>2971</v>
      </c>
      <c r="X1933">
        <v>42.373548999999997</v>
      </c>
      <c r="Y1933">
        <v>-71.098697000000001</v>
      </c>
      <c r="Z1933" t="s">
        <v>2972</v>
      </c>
    </row>
    <row r="1934" spans="1:26">
      <c r="A1934">
        <v>25720</v>
      </c>
      <c r="B1934" s="1">
        <v>40615.326388888891</v>
      </c>
      <c r="C1934" s="1">
        <f t="shared" si="372"/>
        <v>40544</v>
      </c>
      <c r="D1934" s="4">
        <f t="shared" si="373"/>
        <v>0.2</v>
      </c>
      <c r="E1934" s="3">
        <f t="shared" si="374"/>
        <v>2011</v>
      </c>
      <c r="F1934" s="3">
        <f t="shared" si="375"/>
        <v>3</v>
      </c>
      <c r="G1934" s="3">
        <f t="shared" si="376"/>
        <v>13</v>
      </c>
      <c r="H1934" s="3">
        <f t="shared" si="377"/>
        <v>7</v>
      </c>
      <c r="I1934" s="3">
        <f t="shared" si="378"/>
        <v>50</v>
      </c>
      <c r="J1934" s="3">
        <f t="shared" si="379"/>
        <v>1</v>
      </c>
      <c r="K1934" s="3" t="str">
        <f>IF(AND(D1934&gt;='Season Lookup'!$D$15,D1934&lt;'Season Lookup'!$D$16),"Spring",IF(AND(D1934&gt;='Season Lookup'!$D$16,D1934&lt;'Season Lookup'!$D$17),"Summer",IF(AND(D1934&gt;='Season Lookup'!$D$17,D1934&lt;'Season Lookup'!$D$18),"Fall",IF(OR(D1934&gt;='Season Lookup'!$D$18,D1934&lt;'Season Lookup'!$D$15),"Winter"))))</f>
        <v>Winter</v>
      </c>
      <c r="L1934" s="3" t="str">
        <f>VLOOKUP(F1934,'Season Lookup'!$A$1:$B$13,2,0)</f>
        <v>Spring</v>
      </c>
      <c r="M1934" t="s">
        <v>48</v>
      </c>
      <c r="N1934" t="s">
        <v>13</v>
      </c>
      <c r="O1934" t="s">
        <v>13</v>
      </c>
      <c r="P1934" t="str">
        <f t="shared" si="380"/>
        <v>Yes</v>
      </c>
      <c r="Q1934" t="str">
        <f t="shared" si="381"/>
        <v>No</v>
      </c>
      <c r="R1934" t="str">
        <f t="shared" si="382"/>
        <v>No</v>
      </c>
      <c r="T1934" t="s">
        <v>14</v>
      </c>
      <c r="U1934" t="s">
        <v>1332</v>
      </c>
      <c r="V1934" t="str">
        <f t="shared" si="383"/>
        <v>Intersection</v>
      </c>
      <c r="W1934" t="s">
        <v>2973</v>
      </c>
      <c r="X1934">
        <v>42.390040999999997</v>
      </c>
      <c r="Y1934">
        <v>-71.120684999999995</v>
      </c>
      <c r="Z1934" t="s">
        <v>486</v>
      </c>
    </row>
    <row r="1935" spans="1:26">
      <c r="A1935">
        <v>25721</v>
      </c>
      <c r="B1935" s="1">
        <v>40615.680543981478</v>
      </c>
      <c r="C1935" s="1">
        <f t="shared" si="372"/>
        <v>40544</v>
      </c>
      <c r="D1935" s="4">
        <f t="shared" si="373"/>
        <v>0.2</v>
      </c>
      <c r="E1935" s="3">
        <f t="shared" si="374"/>
        <v>2011</v>
      </c>
      <c r="F1935" s="3">
        <f t="shared" si="375"/>
        <v>3</v>
      </c>
      <c r="G1935" s="3">
        <f t="shared" si="376"/>
        <v>13</v>
      </c>
      <c r="H1935" s="3">
        <f t="shared" si="377"/>
        <v>16</v>
      </c>
      <c r="I1935" s="3">
        <f t="shared" si="378"/>
        <v>19</v>
      </c>
      <c r="J1935" s="3">
        <f t="shared" si="379"/>
        <v>1</v>
      </c>
      <c r="K1935" s="3" t="str">
        <f>IF(AND(D1935&gt;='Season Lookup'!$D$15,D1935&lt;'Season Lookup'!$D$16),"Spring",IF(AND(D1935&gt;='Season Lookup'!$D$16,D1935&lt;'Season Lookup'!$D$17),"Summer",IF(AND(D1935&gt;='Season Lookup'!$D$17,D1935&lt;'Season Lookup'!$D$18),"Fall",IF(OR(D1935&gt;='Season Lookup'!$D$18,D1935&lt;'Season Lookup'!$D$15),"Winter"))))</f>
        <v>Winter</v>
      </c>
      <c r="L1935" s="3" t="str">
        <f>VLOOKUP(F1935,'Season Lookup'!$A$1:$B$13,2,0)</f>
        <v>Spring</v>
      </c>
      <c r="M1935" t="s">
        <v>48</v>
      </c>
      <c r="N1935" t="s">
        <v>13</v>
      </c>
      <c r="O1935" t="s">
        <v>13</v>
      </c>
      <c r="P1935" t="str">
        <f t="shared" si="380"/>
        <v>Yes</v>
      </c>
      <c r="Q1935" t="str">
        <f t="shared" si="381"/>
        <v>No</v>
      </c>
      <c r="R1935" t="str">
        <f t="shared" si="382"/>
        <v>No</v>
      </c>
      <c r="S1935">
        <v>200</v>
      </c>
      <c r="T1935" t="s">
        <v>170</v>
      </c>
      <c r="V1935" t="str">
        <f t="shared" si="383"/>
        <v>Non Intersection</v>
      </c>
      <c r="W1935" t="s">
        <v>2274</v>
      </c>
      <c r="X1935">
        <v>42.389764</v>
      </c>
      <c r="Y1935">
        <v>-71.142318000000003</v>
      </c>
      <c r="Z1935" t="s">
        <v>2275</v>
      </c>
    </row>
    <row r="1936" spans="1:26">
      <c r="A1936">
        <v>25735</v>
      </c>
      <c r="B1936" s="1">
        <v>40615.865266203706</v>
      </c>
      <c r="C1936" s="1">
        <f t="shared" si="372"/>
        <v>40544</v>
      </c>
      <c r="D1936" s="4">
        <f t="shared" si="373"/>
        <v>0.2</v>
      </c>
      <c r="E1936" s="3">
        <f t="shared" si="374"/>
        <v>2011</v>
      </c>
      <c r="F1936" s="3">
        <f t="shared" si="375"/>
        <v>3</v>
      </c>
      <c r="G1936" s="3">
        <f t="shared" si="376"/>
        <v>13</v>
      </c>
      <c r="H1936" s="3">
        <f t="shared" si="377"/>
        <v>20</v>
      </c>
      <c r="I1936" s="3">
        <f t="shared" si="378"/>
        <v>45</v>
      </c>
      <c r="J1936" s="3">
        <f t="shared" si="379"/>
        <v>1</v>
      </c>
      <c r="K1936" s="3" t="str">
        <f>IF(AND(D1936&gt;='Season Lookup'!$D$15,D1936&lt;'Season Lookup'!$D$16),"Spring",IF(AND(D1936&gt;='Season Lookup'!$D$16,D1936&lt;'Season Lookup'!$D$17),"Summer",IF(AND(D1936&gt;='Season Lookup'!$D$17,D1936&lt;'Season Lookup'!$D$18),"Fall",IF(OR(D1936&gt;='Season Lookup'!$D$18,D1936&lt;'Season Lookup'!$D$15),"Winter"))))</f>
        <v>Winter</v>
      </c>
      <c r="L1936" s="3" t="str">
        <f>VLOOKUP(F1936,'Season Lookup'!$A$1:$B$13,2,0)</f>
        <v>Spring</v>
      </c>
      <c r="M1936" t="s">
        <v>48</v>
      </c>
      <c r="N1936" t="s">
        <v>13</v>
      </c>
      <c r="O1936" t="s">
        <v>23</v>
      </c>
      <c r="P1936" t="str">
        <f t="shared" si="380"/>
        <v>Yes</v>
      </c>
      <c r="Q1936" t="str">
        <f t="shared" si="381"/>
        <v>No</v>
      </c>
      <c r="R1936" t="str">
        <f t="shared" si="382"/>
        <v>No</v>
      </c>
      <c r="T1936" t="s">
        <v>229</v>
      </c>
      <c r="U1936" t="s">
        <v>198</v>
      </c>
      <c r="V1936" t="str">
        <f t="shared" si="383"/>
        <v>Intersection</v>
      </c>
      <c r="W1936" t="s">
        <v>2974</v>
      </c>
      <c r="X1936">
        <v>42.371077</v>
      </c>
      <c r="Y1936">
        <v>-71.116118</v>
      </c>
      <c r="Z1936" t="s">
        <v>1928</v>
      </c>
    </row>
    <row r="1937" spans="1:26">
      <c r="A1937">
        <v>25783</v>
      </c>
      <c r="B1937" s="1">
        <v>40615.8125</v>
      </c>
      <c r="C1937" s="1">
        <f t="shared" si="372"/>
        <v>40544</v>
      </c>
      <c r="D1937" s="4">
        <f t="shared" si="373"/>
        <v>0.2</v>
      </c>
      <c r="E1937" s="3">
        <f t="shared" si="374"/>
        <v>2011</v>
      </c>
      <c r="F1937" s="3">
        <f t="shared" si="375"/>
        <v>3</v>
      </c>
      <c r="G1937" s="3">
        <f t="shared" si="376"/>
        <v>13</v>
      </c>
      <c r="H1937" s="3">
        <f t="shared" si="377"/>
        <v>19</v>
      </c>
      <c r="I1937" s="3">
        <f t="shared" si="378"/>
        <v>30</v>
      </c>
      <c r="J1937" s="3">
        <f t="shared" si="379"/>
        <v>1</v>
      </c>
      <c r="K1937" s="3" t="str">
        <f>IF(AND(D1937&gt;='Season Lookup'!$D$15,D1937&lt;'Season Lookup'!$D$16),"Spring",IF(AND(D1937&gt;='Season Lookup'!$D$16,D1937&lt;'Season Lookup'!$D$17),"Summer",IF(AND(D1937&gt;='Season Lookup'!$D$17,D1937&lt;'Season Lookup'!$D$18),"Fall",IF(OR(D1937&gt;='Season Lookup'!$D$18,D1937&lt;'Season Lookup'!$D$15),"Winter"))))</f>
        <v>Winter</v>
      </c>
      <c r="L1937" s="3" t="str">
        <f>VLOOKUP(F1937,'Season Lookup'!$A$1:$B$13,2,0)</f>
        <v>Spring</v>
      </c>
      <c r="N1937" t="s">
        <v>13</v>
      </c>
      <c r="O1937" t="s">
        <v>36</v>
      </c>
      <c r="P1937" t="str">
        <f t="shared" si="380"/>
        <v>Yes</v>
      </c>
      <c r="Q1937" t="str">
        <f t="shared" si="381"/>
        <v>No</v>
      </c>
      <c r="R1937" t="str">
        <f t="shared" si="382"/>
        <v>No</v>
      </c>
      <c r="S1937">
        <v>777</v>
      </c>
      <c r="T1937" t="s">
        <v>203</v>
      </c>
      <c r="V1937" t="str">
        <f t="shared" si="383"/>
        <v>Non Intersection</v>
      </c>
      <c r="W1937" t="s">
        <v>496</v>
      </c>
      <c r="X1937">
        <v>42.358752000000003</v>
      </c>
      <c r="Y1937">
        <v>-71.114977999999994</v>
      </c>
      <c r="Z1937" t="s">
        <v>497</v>
      </c>
    </row>
    <row r="1938" spans="1:26">
      <c r="A1938">
        <v>25722</v>
      </c>
      <c r="B1938" s="1">
        <v>40616.529166666667</v>
      </c>
      <c r="C1938" s="1">
        <f t="shared" si="372"/>
        <v>40544</v>
      </c>
      <c r="D1938" s="4">
        <f t="shared" si="373"/>
        <v>0.20277777777777778</v>
      </c>
      <c r="E1938" s="3">
        <f t="shared" si="374"/>
        <v>2011</v>
      </c>
      <c r="F1938" s="3">
        <f t="shared" si="375"/>
        <v>3</v>
      </c>
      <c r="G1938" s="3">
        <f t="shared" si="376"/>
        <v>14</v>
      </c>
      <c r="H1938" s="3">
        <f t="shared" si="377"/>
        <v>12</v>
      </c>
      <c r="I1938" s="3">
        <f t="shared" si="378"/>
        <v>42</v>
      </c>
      <c r="J1938" s="3">
        <f t="shared" si="379"/>
        <v>2</v>
      </c>
      <c r="K1938" s="3" t="str">
        <f>IF(AND(D1938&gt;='Season Lookup'!$D$15,D1938&lt;'Season Lookup'!$D$16),"Spring",IF(AND(D1938&gt;='Season Lookup'!$D$16,D1938&lt;'Season Lookup'!$D$17),"Summer",IF(AND(D1938&gt;='Season Lookup'!$D$17,D1938&lt;'Season Lookup'!$D$18),"Fall",IF(OR(D1938&gt;='Season Lookup'!$D$18,D1938&lt;'Season Lookup'!$D$15),"Winter"))))</f>
        <v>Winter</v>
      </c>
      <c r="L1938" s="3" t="str">
        <f>VLOOKUP(F1938,'Season Lookup'!$A$1:$B$13,2,0)</f>
        <v>Spring</v>
      </c>
      <c r="M1938" t="s">
        <v>56</v>
      </c>
      <c r="N1938" t="s">
        <v>13</v>
      </c>
      <c r="O1938" t="s">
        <v>13</v>
      </c>
      <c r="P1938" t="str">
        <f t="shared" si="380"/>
        <v>Yes</v>
      </c>
      <c r="Q1938" t="str">
        <f t="shared" si="381"/>
        <v>No</v>
      </c>
      <c r="R1938" t="str">
        <f t="shared" si="382"/>
        <v>No</v>
      </c>
      <c r="S1938">
        <v>18</v>
      </c>
      <c r="T1938" t="s">
        <v>2975</v>
      </c>
      <c r="V1938" t="str">
        <f t="shared" si="383"/>
        <v>Non Intersection</v>
      </c>
      <c r="W1938" t="s">
        <v>2976</v>
      </c>
      <c r="X1938">
        <v>42.383431000000002</v>
      </c>
      <c r="Y1938">
        <v>-71.115285</v>
      </c>
      <c r="Z1938" t="s">
        <v>2977</v>
      </c>
    </row>
    <row r="1939" spans="1:26">
      <c r="A1939">
        <v>25723</v>
      </c>
      <c r="B1939" s="1">
        <v>40616.854849537034</v>
      </c>
      <c r="C1939" s="1">
        <f t="shared" si="372"/>
        <v>40544</v>
      </c>
      <c r="D1939" s="4">
        <f t="shared" si="373"/>
        <v>0.20277777777777778</v>
      </c>
      <c r="E1939" s="3">
        <f t="shared" si="374"/>
        <v>2011</v>
      </c>
      <c r="F1939" s="3">
        <f t="shared" si="375"/>
        <v>3</v>
      </c>
      <c r="G1939" s="3">
        <f t="shared" si="376"/>
        <v>14</v>
      </c>
      <c r="H1939" s="3">
        <f t="shared" si="377"/>
        <v>20</v>
      </c>
      <c r="I1939" s="3">
        <f t="shared" si="378"/>
        <v>30</v>
      </c>
      <c r="J1939" s="3">
        <f t="shared" si="379"/>
        <v>2</v>
      </c>
      <c r="K1939" s="3" t="str">
        <f>IF(AND(D1939&gt;='Season Lookup'!$D$15,D1939&lt;'Season Lookup'!$D$16),"Spring",IF(AND(D1939&gt;='Season Lookup'!$D$16,D1939&lt;'Season Lookup'!$D$17),"Summer",IF(AND(D1939&gt;='Season Lookup'!$D$17,D1939&lt;'Season Lookup'!$D$18),"Fall",IF(OR(D1939&gt;='Season Lookup'!$D$18,D1939&lt;'Season Lookup'!$D$15),"Winter"))))</f>
        <v>Winter</v>
      </c>
      <c r="L1939" s="3" t="str">
        <f>VLOOKUP(F1939,'Season Lookup'!$A$1:$B$13,2,0)</f>
        <v>Spring</v>
      </c>
      <c r="M1939" t="s">
        <v>56</v>
      </c>
      <c r="N1939" t="s">
        <v>13</v>
      </c>
      <c r="O1939" t="s">
        <v>152</v>
      </c>
      <c r="P1939" t="str">
        <f t="shared" si="380"/>
        <v>Yes</v>
      </c>
      <c r="Q1939" t="str">
        <f t="shared" si="381"/>
        <v>No</v>
      </c>
      <c r="R1939" t="str">
        <f t="shared" si="382"/>
        <v>Yes</v>
      </c>
      <c r="T1939" t="s">
        <v>32</v>
      </c>
      <c r="U1939" t="s">
        <v>288</v>
      </c>
      <c r="V1939" t="str">
        <f t="shared" si="383"/>
        <v>Intersection</v>
      </c>
      <c r="W1939" t="s">
        <v>2978</v>
      </c>
      <c r="X1939">
        <v>42.362717000000004</v>
      </c>
      <c r="Y1939">
        <v>-71.089961000000002</v>
      </c>
      <c r="Z1939" t="s">
        <v>2979</v>
      </c>
    </row>
    <row r="1940" spans="1:26">
      <c r="A1940">
        <v>25725</v>
      </c>
      <c r="B1940" s="1">
        <v>40616.565960648149</v>
      </c>
      <c r="C1940" s="1">
        <f t="shared" si="372"/>
        <v>40544</v>
      </c>
      <c r="D1940" s="4">
        <f t="shared" si="373"/>
        <v>0.20277777777777778</v>
      </c>
      <c r="E1940" s="3">
        <f t="shared" si="374"/>
        <v>2011</v>
      </c>
      <c r="F1940" s="3">
        <f t="shared" si="375"/>
        <v>3</v>
      </c>
      <c r="G1940" s="3">
        <f t="shared" si="376"/>
        <v>14</v>
      </c>
      <c r="H1940" s="3">
        <f t="shared" si="377"/>
        <v>13</v>
      </c>
      <c r="I1940" s="3">
        <f t="shared" si="378"/>
        <v>34</v>
      </c>
      <c r="J1940" s="3">
        <f t="shared" si="379"/>
        <v>2</v>
      </c>
      <c r="K1940" s="3" t="str">
        <f>IF(AND(D1940&gt;='Season Lookup'!$D$15,D1940&lt;'Season Lookup'!$D$16),"Spring",IF(AND(D1940&gt;='Season Lookup'!$D$16,D1940&lt;'Season Lookup'!$D$17),"Summer",IF(AND(D1940&gt;='Season Lookup'!$D$17,D1940&lt;'Season Lookup'!$D$18),"Fall",IF(OR(D1940&gt;='Season Lookup'!$D$18,D1940&lt;'Season Lookup'!$D$15),"Winter"))))</f>
        <v>Winter</v>
      </c>
      <c r="L1940" s="3" t="str">
        <f>VLOOKUP(F1940,'Season Lookup'!$A$1:$B$13,2,0)</f>
        <v>Spring</v>
      </c>
      <c r="M1940" t="s">
        <v>56</v>
      </c>
      <c r="N1940" t="s">
        <v>13</v>
      </c>
      <c r="O1940" t="s">
        <v>23</v>
      </c>
      <c r="P1940" t="str">
        <f t="shared" si="380"/>
        <v>Yes</v>
      </c>
      <c r="Q1940" t="str">
        <f t="shared" si="381"/>
        <v>No</v>
      </c>
      <c r="R1940" t="str">
        <f t="shared" si="382"/>
        <v>No</v>
      </c>
      <c r="S1940">
        <v>175</v>
      </c>
      <c r="T1940" t="s">
        <v>155</v>
      </c>
      <c r="V1940" t="str">
        <f t="shared" si="383"/>
        <v>Non Intersection</v>
      </c>
      <c r="W1940" t="s">
        <v>2980</v>
      </c>
      <c r="X1940">
        <v>42.389350999999998</v>
      </c>
      <c r="Y1940">
        <v>-71.127031000000002</v>
      </c>
      <c r="Z1940" t="s">
        <v>2981</v>
      </c>
    </row>
    <row r="1941" spans="1:26">
      <c r="A1941">
        <v>25840</v>
      </c>
      <c r="B1941" s="1">
        <v>40616.8125</v>
      </c>
      <c r="C1941" s="1">
        <f t="shared" si="372"/>
        <v>40544</v>
      </c>
      <c r="D1941" s="4">
        <f t="shared" si="373"/>
        <v>0.20277777777777778</v>
      </c>
      <c r="E1941" s="3">
        <f t="shared" si="374"/>
        <v>2011</v>
      </c>
      <c r="F1941" s="3">
        <f t="shared" si="375"/>
        <v>3</v>
      </c>
      <c r="G1941" s="3">
        <f t="shared" si="376"/>
        <v>14</v>
      </c>
      <c r="H1941" s="3">
        <f t="shared" si="377"/>
        <v>19</v>
      </c>
      <c r="I1941" s="3">
        <f t="shared" si="378"/>
        <v>30</v>
      </c>
      <c r="J1941" s="3">
        <f t="shared" si="379"/>
        <v>2</v>
      </c>
      <c r="K1941" s="3" t="str">
        <f>IF(AND(D1941&gt;='Season Lookup'!$D$15,D1941&lt;'Season Lookup'!$D$16),"Spring",IF(AND(D1941&gt;='Season Lookup'!$D$16,D1941&lt;'Season Lookup'!$D$17),"Summer",IF(AND(D1941&gt;='Season Lookup'!$D$17,D1941&lt;'Season Lookup'!$D$18),"Fall",IF(OR(D1941&gt;='Season Lookup'!$D$18,D1941&lt;'Season Lookup'!$D$15),"Winter"))))</f>
        <v>Winter</v>
      </c>
      <c r="L1941" s="3" t="str">
        <f>VLOOKUP(F1941,'Season Lookup'!$A$1:$B$13,2,0)</f>
        <v>Spring</v>
      </c>
      <c r="N1941" t="s">
        <v>13</v>
      </c>
      <c r="O1941" t="s">
        <v>23</v>
      </c>
      <c r="P1941" t="str">
        <f t="shared" si="380"/>
        <v>Yes</v>
      </c>
      <c r="Q1941" t="str">
        <f t="shared" si="381"/>
        <v>No</v>
      </c>
      <c r="R1941" t="str">
        <f t="shared" si="382"/>
        <v>No</v>
      </c>
      <c r="T1941" t="s">
        <v>74</v>
      </c>
      <c r="U1941" t="s">
        <v>2344</v>
      </c>
      <c r="V1941" t="str">
        <f t="shared" si="383"/>
        <v>Intersection</v>
      </c>
      <c r="W1941" t="s">
        <v>2982</v>
      </c>
      <c r="X1941">
        <v>42.367952000000002</v>
      </c>
      <c r="Y1941">
        <v>-71.093802999999994</v>
      </c>
      <c r="Z1941" t="s">
        <v>2983</v>
      </c>
    </row>
    <row r="1942" spans="1:26">
      <c r="A1942">
        <v>25724</v>
      </c>
      <c r="B1942" s="1">
        <v>40617.375</v>
      </c>
      <c r="C1942" s="1">
        <f t="shared" si="372"/>
        <v>40544</v>
      </c>
      <c r="D1942" s="4">
        <f t="shared" si="373"/>
        <v>0.20555555555555555</v>
      </c>
      <c r="E1942" s="3">
        <f t="shared" si="374"/>
        <v>2011</v>
      </c>
      <c r="F1942" s="3">
        <f t="shared" si="375"/>
        <v>3</v>
      </c>
      <c r="G1942" s="3">
        <f t="shared" si="376"/>
        <v>15</v>
      </c>
      <c r="H1942" s="3">
        <f t="shared" si="377"/>
        <v>9</v>
      </c>
      <c r="I1942" s="3">
        <f t="shared" si="378"/>
        <v>0</v>
      </c>
      <c r="J1942" s="3">
        <f t="shared" si="379"/>
        <v>3</v>
      </c>
      <c r="K1942" s="3" t="str">
        <f>IF(AND(D1942&gt;='Season Lookup'!$D$15,D1942&lt;'Season Lookup'!$D$16),"Spring",IF(AND(D1942&gt;='Season Lookup'!$D$16,D1942&lt;'Season Lookup'!$D$17),"Summer",IF(AND(D1942&gt;='Season Lookup'!$D$17,D1942&lt;'Season Lookup'!$D$18),"Fall",IF(OR(D1942&gt;='Season Lookup'!$D$18,D1942&lt;'Season Lookup'!$D$15),"Winter"))))</f>
        <v>Winter</v>
      </c>
      <c r="L1942" s="3" t="str">
        <f>VLOOKUP(F1942,'Season Lookup'!$A$1:$B$13,2,0)</f>
        <v>Spring</v>
      </c>
      <c r="M1942" t="s">
        <v>73</v>
      </c>
      <c r="N1942" t="s">
        <v>13</v>
      </c>
      <c r="O1942" t="s">
        <v>13</v>
      </c>
      <c r="P1942" t="str">
        <f t="shared" si="380"/>
        <v>Yes</v>
      </c>
      <c r="Q1942" t="str">
        <f t="shared" si="381"/>
        <v>No</v>
      </c>
      <c r="R1942" t="str">
        <f t="shared" si="382"/>
        <v>No</v>
      </c>
      <c r="S1942">
        <v>200</v>
      </c>
      <c r="T1942" t="s">
        <v>14</v>
      </c>
      <c r="V1942" t="str">
        <f t="shared" si="383"/>
        <v>Non Intersection</v>
      </c>
      <c r="W1942" t="s">
        <v>2984</v>
      </c>
      <c r="X1942">
        <v>42.361238999999998</v>
      </c>
      <c r="Y1942">
        <v>-71.096584000000007</v>
      </c>
      <c r="Z1942" t="s">
        <v>2985</v>
      </c>
    </row>
    <row r="1943" spans="1:26">
      <c r="A1943">
        <v>25726</v>
      </c>
      <c r="B1943" s="1">
        <v>40617.319444444445</v>
      </c>
      <c r="C1943" s="1">
        <f t="shared" si="372"/>
        <v>40544</v>
      </c>
      <c r="D1943" s="4">
        <f t="shared" si="373"/>
        <v>0.20555555555555555</v>
      </c>
      <c r="E1943" s="3">
        <f t="shared" si="374"/>
        <v>2011</v>
      </c>
      <c r="F1943" s="3">
        <f t="shared" si="375"/>
        <v>3</v>
      </c>
      <c r="G1943" s="3">
        <f t="shared" si="376"/>
        <v>15</v>
      </c>
      <c r="H1943" s="3">
        <f t="shared" si="377"/>
        <v>7</v>
      </c>
      <c r="I1943" s="3">
        <f t="shared" si="378"/>
        <v>40</v>
      </c>
      <c r="J1943" s="3">
        <f t="shared" si="379"/>
        <v>3</v>
      </c>
      <c r="K1943" s="3" t="str">
        <f>IF(AND(D1943&gt;='Season Lookup'!$D$15,D1943&lt;'Season Lookup'!$D$16),"Spring",IF(AND(D1943&gt;='Season Lookup'!$D$16,D1943&lt;'Season Lookup'!$D$17),"Summer",IF(AND(D1943&gt;='Season Lookup'!$D$17,D1943&lt;'Season Lookup'!$D$18),"Fall",IF(OR(D1943&gt;='Season Lookup'!$D$18,D1943&lt;'Season Lookup'!$D$15),"Winter"))))</f>
        <v>Winter</v>
      </c>
      <c r="L1943" s="3" t="str">
        <f>VLOOKUP(F1943,'Season Lookup'!$A$1:$B$13,2,0)</f>
        <v>Spring</v>
      </c>
      <c r="M1943" t="s">
        <v>73</v>
      </c>
      <c r="N1943" t="s">
        <v>13</v>
      </c>
      <c r="O1943" t="s">
        <v>13</v>
      </c>
      <c r="P1943" t="str">
        <f t="shared" si="380"/>
        <v>Yes</v>
      </c>
      <c r="Q1943" t="str">
        <f t="shared" si="381"/>
        <v>No</v>
      </c>
      <c r="R1943" t="str">
        <f t="shared" si="382"/>
        <v>No</v>
      </c>
      <c r="T1943" t="s">
        <v>2986</v>
      </c>
      <c r="U1943" t="s">
        <v>1341</v>
      </c>
      <c r="V1943" t="str">
        <f t="shared" si="383"/>
        <v>Intersection</v>
      </c>
      <c r="W1943" t="s">
        <v>2987</v>
      </c>
      <c r="X1943">
        <v>42.399234</v>
      </c>
      <c r="Y1943">
        <v>-71.129413999999997</v>
      </c>
      <c r="Z1943" t="s">
        <v>2988</v>
      </c>
    </row>
    <row r="1944" spans="1:26">
      <c r="A1944">
        <v>25727</v>
      </c>
      <c r="B1944" s="1">
        <v>40617.60832175926</v>
      </c>
      <c r="C1944" s="1">
        <f t="shared" si="372"/>
        <v>40544</v>
      </c>
      <c r="D1944" s="4">
        <f t="shared" si="373"/>
        <v>0.20555555555555555</v>
      </c>
      <c r="E1944" s="3">
        <f t="shared" si="374"/>
        <v>2011</v>
      </c>
      <c r="F1944" s="3">
        <f t="shared" si="375"/>
        <v>3</v>
      </c>
      <c r="G1944" s="3">
        <f t="shared" si="376"/>
        <v>15</v>
      </c>
      <c r="H1944" s="3">
        <f t="shared" si="377"/>
        <v>14</v>
      </c>
      <c r="I1944" s="3">
        <f t="shared" si="378"/>
        <v>35</v>
      </c>
      <c r="J1944" s="3">
        <f t="shared" si="379"/>
        <v>3</v>
      </c>
      <c r="K1944" s="3" t="str">
        <f>IF(AND(D1944&gt;='Season Lookup'!$D$15,D1944&lt;'Season Lookup'!$D$16),"Spring",IF(AND(D1944&gt;='Season Lookup'!$D$16,D1944&lt;'Season Lookup'!$D$17),"Summer",IF(AND(D1944&gt;='Season Lookup'!$D$17,D1944&lt;'Season Lookup'!$D$18),"Fall",IF(OR(D1944&gt;='Season Lookup'!$D$18,D1944&lt;'Season Lookup'!$D$15),"Winter"))))</f>
        <v>Winter</v>
      </c>
      <c r="L1944" s="3" t="str">
        <f>VLOOKUP(F1944,'Season Lookup'!$A$1:$B$13,2,0)</f>
        <v>Spring</v>
      </c>
      <c r="M1944" t="s">
        <v>73</v>
      </c>
      <c r="N1944" t="s">
        <v>13</v>
      </c>
      <c r="O1944" t="s">
        <v>1085</v>
      </c>
      <c r="P1944" t="str">
        <f t="shared" si="380"/>
        <v>Yes</v>
      </c>
      <c r="Q1944" t="str">
        <f t="shared" si="381"/>
        <v>No</v>
      </c>
      <c r="R1944" t="str">
        <f t="shared" si="382"/>
        <v>No</v>
      </c>
      <c r="T1944" t="s">
        <v>453</v>
      </c>
      <c r="U1944" t="s">
        <v>14</v>
      </c>
      <c r="V1944" t="str">
        <f t="shared" si="383"/>
        <v>Intersection</v>
      </c>
      <c r="W1944" t="s">
        <v>1622</v>
      </c>
      <c r="X1944">
        <v>42.364013999999997</v>
      </c>
      <c r="Y1944">
        <v>-71.101389999999995</v>
      </c>
      <c r="Z1944" t="s">
        <v>1623</v>
      </c>
    </row>
    <row r="1945" spans="1:26">
      <c r="A1945">
        <v>25733</v>
      </c>
      <c r="B1945" s="1">
        <v>40617.541655092595</v>
      </c>
      <c r="C1945" s="1">
        <f t="shared" si="372"/>
        <v>40544</v>
      </c>
      <c r="D1945" s="4">
        <f t="shared" si="373"/>
        <v>0.20555555555555555</v>
      </c>
      <c r="E1945" s="3">
        <f t="shared" si="374"/>
        <v>2011</v>
      </c>
      <c r="F1945" s="3">
        <f t="shared" si="375"/>
        <v>3</v>
      </c>
      <c r="G1945" s="3">
        <f t="shared" si="376"/>
        <v>15</v>
      </c>
      <c r="H1945" s="3">
        <f t="shared" si="377"/>
        <v>12</v>
      </c>
      <c r="I1945" s="3">
        <f t="shared" si="378"/>
        <v>59</v>
      </c>
      <c r="J1945" s="3">
        <f t="shared" si="379"/>
        <v>3</v>
      </c>
      <c r="K1945" s="3" t="str">
        <f>IF(AND(D1945&gt;='Season Lookup'!$D$15,D1945&lt;'Season Lookup'!$D$16),"Spring",IF(AND(D1945&gt;='Season Lookup'!$D$16,D1945&lt;'Season Lookup'!$D$17),"Summer",IF(AND(D1945&gt;='Season Lookup'!$D$17,D1945&lt;'Season Lookup'!$D$18),"Fall",IF(OR(D1945&gt;='Season Lookup'!$D$18,D1945&lt;'Season Lookup'!$D$15),"Winter"))))</f>
        <v>Winter</v>
      </c>
      <c r="L1945" s="3" t="str">
        <f>VLOOKUP(F1945,'Season Lookup'!$A$1:$B$13,2,0)</f>
        <v>Spring</v>
      </c>
      <c r="M1945" t="s">
        <v>73</v>
      </c>
      <c r="N1945" t="s">
        <v>13</v>
      </c>
      <c r="O1945" t="s">
        <v>23</v>
      </c>
      <c r="P1945" t="str">
        <f t="shared" si="380"/>
        <v>Yes</v>
      </c>
      <c r="Q1945" t="str">
        <f t="shared" si="381"/>
        <v>No</v>
      </c>
      <c r="R1945" t="str">
        <f t="shared" si="382"/>
        <v>No</v>
      </c>
      <c r="T1945" t="s">
        <v>479</v>
      </c>
      <c r="U1945" t="s">
        <v>1795</v>
      </c>
      <c r="V1945" t="str">
        <f t="shared" si="383"/>
        <v>Intersection</v>
      </c>
      <c r="W1945" t="s">
        <v>2923</v>
      </c>
      <c r="X1945">
        <v>42.365456000000002</v>
      </c>
      <c r="Y1945">
        <v>-71.112864000000002</v>
      </c>
      <c r="Z1945" t="s">
        <v>1797</v>
      </c>
    </row>
    <row r="1946" spans="1:26">
      <c r="A1946">
        <v>25728</v>
      </c>
      <c r="B1946" s="1">
        <v>40618.708333333336</v>
      </c>
      <c r="C1946" s="1">
        <f t="shared" si="372"/>
        <v>40544</v>
      </c>
      <c r="D1946" s="4">
        <f t="shared" si="373"/>
        <v>0.20833333333333334</v>
      </c>
      <c r="E1946" s="3">
        <f t="shared" si="374"/>
        <v>2011</v>
      </c>
      <c r="F1946" s="3">
        <f t="shared" si="375"/>
        <v>3</v>
      </c>
      <c r="G1946" s="3">
        <f t="shared" si="376"/>
        <v>16</v>
      </c>
      <c r="H1946" s="3">
        <f t="shared" si="377"/>
        <v>17</v>
      </c>
      <c r="I1946" s="3">
        <f t="shared" si="378"/>
        <v>0</v>
      </c>
      <c r="J1946" s="3">
        <f t="shared" si="379"/>
        <v>4</v>
      </c>
      <c r="K1946" s="3" t="str">
        <f>IF(AND(D1946&gt;='Season Lookup'!$D$15,D1946&lt;'Season Lookup'!$D$16),"Spring",IF(AND(D1946&gt;='Season Lookup'!$D$16,D1946&lt;'Season Lookup'!$D$17),"Summer",IF(AND(D1946&gt;='Season Lookup'!$D$17,D1946&lt;'Season Lookup'!$D$18),"Fall",IF(OR(D1946&gt;='Season Lookup'!$D$18,D1946&lt;'Season Lookup'!$D$15),"Winter"))))</f>
        <v>Winter</v>
      </c>
      <c r="L1946" s="3" t="str">
        <f>VLOOKUP(F1946,'Season Lookup'!$A$1:$B$13,2,0)</f>
        <v>Spring</v>
      </c>
      <c r="M1946" t="s">
        <v>82</v>
      </c>
      <c r="N1946" t="s">
        <v>13</v>
      </c>
      <c r="O1946" t="s">
        <v>23</v>
      </c>
      <c r="P1946" t="str">
        <f t="shared" si="380"/>
        <v>Yes</v>
      </c>
      <c r="Q1946" t="str">
        <f t="shared" si="381"/>
        <v>No</v>
      </c>
      <c r="R1946" t="str">
        <f t="shared" si="382"/>
        <v>No</v>
      </c>
      <c r="T1946" t="s">
        <v>335</v>
      </c>
      <c r="V1946" t="str">
        <f t="shared" si="383"/>
        <v>Intersection</v>
      </c>
      <c r="W1946" t="s">
        <v>2989</v>
      </c>
      <c r="X1946">
        <v>0</v>
      </c>
      <c r="Y1946">
        <v>0</v>
      </c>
      <c r="Z1946" t="s">
        <v>81</v>
      </c>
    </row>
    <row r="1947" spans="1:26">
      <c r="A1947">
        <v>25730</v>
      </c>
      <c r="B1947" s="1">
        <v>40618.791655092595</v>
      </c>
      <c r="C1947" s="1">
        <f t="shared" si="372"/>
        <v>40544</v>
      </c>
      <c r="D1947" s="4">
        <f t="shared" si="373"/>
        <v>0.20833333333333334</v>
      </c>
      <c r="E1947" s="3">
        <f t="shared" si="374"/>
        <v>2011</v>
      </c>
      <c r="F1947" s="3">
        <f t="shared" si="375"/>
        <v>3</v>
      </c>
      <c r="G1947" s="3">
        <f t="shared" si="376"/>
        <v>16</v>
      </c>
      <c r="H1947" s="3">
        <f t="shared" si="377"/>
        <v>18</v>
      </c>
      <c r="I1947" s="3">
        <f t="shared" si="378"/>
        <v>59</v>
      </c>
      <c r="J1947" s="3">
        <f t="shared" si="379"/>
        <v>4</v>
      </c>
      <c r="K1947" s="3" t="str">
        <f>IF(AND(D1947&gt;='Season Lookup'!$D$15,D1947&lt;'Season Lookup'!$D$16),"Spring",IF(AND(D1947&gt;='Season Lookup'!$D$16,D1947&lt;'Season Lookup'!$D$17),"Summer",IF(AND(D1947&gt;='Season Lookup'!$D$17,D1947&lt;'Season Lookup'!$D$18),"Fall",IF(OR(D1947&gt;='Season Lookup'!$D$18,D1947&lt;'Season Lookup'!$D$15),"Winter"))))</f>
        <v>Winter</v>
      </c>
      <c r="L1947" s="3" t="str">
        <f>VLOOKUP(F1947,'Season Lookup'!$A$1:$B$13,2,0)</f>
        <v>Spring</v>
      </c>
      <c r="M1947" t="s">
        <v>82</v>
      </c>
      <c r="N1947" t="s">
        <v>13</v>
      </c>
      <c r="O1947" t="s">
        <v>152</v>
      </c>
      <c r="P1947" t="str">
        <f t="shared" si="380"/>
        <v>Yes</v>
      </c>
      <c r="Q1947" t="str">
        <f t="shared" si="381"/>
        <v>No</v>
      </c>
      <c r="R1947" t="str">
        <f t="shared" si="382"/>
        <v>Yes</v>
      </c>
      <c r="T1947" t="s">
        <v>587</v>
      </c>
      <c r="V1947" t="str">
        <f t="shared" si="383"/>
        <v>Intersection</v>
      </c>
      <c r="W1947" t="s">
        <v>2990</v>
      </c>
      <c r="X1947">
        <v>0</v>
      </c>
      <c r="Y1947">
        <v>0</v>
      </c>
      <c r="Z1947" t="s">
        <v>81</v>
      </c>
    </row>
    <row r="1948" spans="1:26">
      <c r="A1948">
        <v>25731</v>
      </c>
      <c r="B1948" s="1">
        <v>40618.931250000001</v>
      </c>
      <c r="C1948" s="1">
        <f t="shared" si="372"/>
        <v>40544</v>
      </c>
      <c r="D1948" s="4">
        <f t="shared" si="373"/>
        <v>0.20833333333333334</v>
      </c>
      <c r="E1948" s="3">
        <f t="shared" si="374"/>
        <v>2011</v>
      </c>
      <c r="F1948" s="3">
        <f t="shared" si="375"/>
        <v>3</v>
      </c>
      <c r="G1948" s="3">
        <f t="shared" si="376"/>
        <v>16</v>
      </c>
      <c r="H1948" s="3">
        <f t="shared" si="377"/>
        <v>22</v>
      </c>
      <c r="I1948" s="3">
        <f t="shared" si="378"/>
        <v>21</v>
      </c>
      <c r="J1948" s="3">
        <f t="shared" si="379"/>
        <v>4</v>
      </c>
      <c r="K1948" s="3" t="str">
        <f>IF(AND(D1948&gt;='Season Lookup'!$D$15,D1948&lt;'Season Lookup'!$D$16),"Spring",IF(AND(D1948&gt;='Season Lookup'!$D$16,D1948&lt;'Season Lookup'!$D$17),"Summer",IF(AND(D1948&gt;='Season Lookup'!$D$17,D1948&lt;'Season Lookup'!$D$18),"Fall",IF(OR(D1948&gt;='Season Lookup'!$D$18,D1948&lt;'Season Lookup'!$D$15),"Winter"))))</f>
        <v>Winter</v>
      </c>
      <c r="L1948" s="3" t="str">
        <f>VLOOKUP(F1948,'Season Lookup'!$A$1:$B$13,2,0)</f>
        <v>Spring</v>
      </c>
      <c r="M1948" t="s">
        <v>82</v>
      </c>
      <c r="N1948" t="s">
        <v>35</v>
      </c>
      <c r="O1948" t="s">
        <v>36</v>
      </c>
      <c r="P1948" t="str">
        <f t="shared" si="380"/>
        <v>Yes</v>
      </c>
      <c r="Q1948" t="str">
        <f t="shared" si="381"/>
        <v>No</v>
      </c>
      <c r="R1948" t="str">
        <f t="shared" si="382"/>
        <v>No</v>
      </c>
      <c r="T1948" t="s">
        <v>32</v>
      </c>
      <c r="V1948" t="str">
        <f t="shared" si="383"/>
        <v>Intersection</v>
      </c>
      <c r="W1948" t="s">
        <v>2991</v>
      </c>
      <c r="X1948">
        <v>0</v>
      </c>
      <c r="Y1948">
        <v>0</v>
      </c>
      <c r="Z1948" t="s">
        <v>81</v>
      </c>
    </row>
    <row r="1949" spans="1:26">
      <c r="A1949">
        <v>25744</v>
      </c>
      <c r="B1949" s="1">
        <v>40618.886805555558</v>
      </c>
      <c r="C1949" s="1">
        <f t="shared" si="372"/>
        <v>40544</v>
      </c>
      <c r="D1949" s="4">
        <f t="shared" si="373"/>
        <v>0.20833333333333334</v>
      </c>
      <c r="E1949" s="3">
        <f t="shared" si="374"/>
        <v>2011</v>
      </c>
      <c r="F1949" s="3">
        <f t="shared" si="375"/>
        <v>3</v>
      </c>
      <c r="G1949" s="3">
        <f t="shared" si="376"/>
        <v>16</v>
      </c>
      <c r="H1949" s="3">
        <f t="shared" si="377"/>
        <v>21</v>
      </c>
      <c r="I1949" s="3">
        <f t="shared" si="378"/>
        <v>17</v>
      </c>
      <c r="J1949" s="3">
        <f t="shared" si="379"/>
        <v>4</v>
      </c>
      <c r="K1949" s="3" t="str">
        <f>IF(AND(D1949&gt;='Season Lookup'!$D$15,D1949&lt;'Season Lookup'!$D$16),"Spring",IF(AND(D1949&gt;='Season Lookup'!$D$16,D1949&lt;'Season Lookup'!$D$17),"Summer",IF(AND(D1949&gt;='Season Lookup'!$D$17,D1949&lt;'Season Lookup'!$D$18),"Fall",IF(OR(D1949&gt;='Season Lookup'!$D$18,D1949&lt;'Season Lookup'!$D$15),"Winter"))))</f>
        <v>Winter</v>
      </c>
      <c r="L1949" s="3" t="str">
        <f>VLOOKUP(F1949,'Season Lookup'!$A$1:$B$13,2,0)</f>
        <v>Spring</v>
      </c>
      <c r="M1949" t="s">
        <v>82</v>
      </c>
      <c r="N1949" t="s">
        <v>13</v>
      </c>
      <c r="O1949" t="s">
        <v>23</v>
      </c>
      <c r="P1949" t="str">
        <f t="shared" si="380"/>
        <v>Yes</v>
      </c>
      <c r="Q1949" t="str">
        <f t="shared" si="381"/>
        <v>No</v>
      </c>
      <c r="R1949" t="str">
        <f t="shared" si="382"/>
        <v>No</v>
      </c>
      <c r="S1949">
        <v>301</v>
      </c>
      <c r="T1949" t="s">
        <v>209</v>
      </c>
      <c r="V1949" t="str">
        <f t="shared" si="383"/>
        <v>Non Intersection</v>
      </c>
      <c r="W1949" t="s">
        <v>670</v>
      </c>
      <c r="X1949">
        <v>42.366584000000003</v>
      </c>
      <c r="Y1949">
        <v>-71.087968000000004</v>
      </c>
      <c r="Z1949" t="s">
        <v>671</v>
      </c>
    </row>
    <row r="1950" spans="1:26">
      <c r="A1950">
        <v>25732</v>
      </c>
      <c r="B1950" s="1">
        <v>40619.848611111112</v>
      </c>
      <c r="C1950" s="1">
        <f t="shared" si="372"/>
        <v>40544</v>
      </c>
      <c r="D1950" s="4">
        <f t="shared" si="373"/>
        <v>0.21111111111111111</v>
      </c>
      <c r="E1950" s="3">
        <f t="shared" si="374"/>
        <v>2011</v>
      </c>
      <c r="F1950" s="3">
        <f t="shared" si="375"/>
        <v>3</v>
      </c>
      <c r="G1950" s="3">
        <f t="shared" si="376"/>
        <v>17</v>
      </c>
      <c r="H1950" s="3">
        <f t="shared" si="377"/>
        <v>20</v>
      </c>
      <c r="I1950" s="3">
        <f t="shared" si="378"/>
        <v>22</v>
      </c>
      <c r="J1950" s="3">
        <f t="shared" si="379"/>
        <v>5</v>
      </c>
      <c r="K1950" s="3" t="str">
        <f>IF(AND(D1950&gt;='Season Lookup'!$D$15,D1950&lt;'Season Lookup'!$D$16),"Spring",IF(AND(D1950&gt;='Season Lookup'!$D$16,D1950&lt;'Season Lookup'!$D$17),"Summer",IF(AND(D1950&gt;='Season Lookup'!$D$17,D1950&lt;'Season Lookup'!$D$18),"Fall",IF(OR(D1950&gt;='Season Lookup'!$D$18,D1950&lt;'Season Lookup'!$D$15),"Winter"))))</f>
        <v>Winter</v>
      </c>
      <c r="L1950" s="3" t="str">
        <f>VLOOKUP(F1950,'Season Lookup'!$A$1:$B$13,2,0)</f>
        <v>Spring</v>
      </c>
      <c r="M1950" t="s">
        <v>78</v>
      </c>
      <c r="N1950" t="s">
        <v>13</v>
      </c>
      <c r="O1950" t="s">
        <v>13</v>
      </c>
      <c r="P1950" t="str">
        <f t="shared" si="380"/>
        <v>Yes</v>
      </c>
      <c r="Q1950" t="str">
        <f t="shared" si="381"/>
        <v>No</v>
      </c>
      <c r="R1950" t="str">
        <f t="shared" si="382"/>
        <v>No</v>
      </c>
      <c r="T1950" t="s">
        <v>134</v>
      </c>
      <c r="U1950" t="s">
        <v>19</v>
      </c>
      <c r="V1950" t="str">
        <f t="shared" si="383"/>
        <v>Intersection</v>
      </c>
      <c r="W1950" t="s">
        <v>426</v>
      </c>
      <c r="X1950">
        <v>42.375473999999997</v>
      </c>
      <c r="Y1950">
        <v>-71.114321000000004</v>
      </c>
      <c r="Z1950" t="s">
        <v>151</v>
      </c>
    </row>
    <row r="1951" spans="1:26">
      <c r="A1951">
        <v>25734</v>
      </c>
      <c r="B1951" s="1">
        <v>40619.822905092595</v>
      </c>
      <c r="C1951" s="1">
        <f t="shared" ref="C1951:C2012" si="384">EOMONTH(B1951,MONTH(B1951)*-1)+1</f>
        <v>40544</v>
      </c>
      <c r="D1951" s="4">
        <f t="shared" ref="D1951:D2012" si="385">YEARFRAC(C1951,B1951)</f>
        <v>0.21111111111111111</v>
      </c>
      <c r="E1951" s="3">
        <f t="shared" ref="E1951:E2012" si="386">YEAR(B1951)</f>
        <v>2011</v>
      </c>
      <c r="F1951" s="3">
        <f t="shared" ref="F1951:F2012" si="387">MONTH(B1951)</f>
        <v>3</v>
      </c>
      <c r="G1951" s="3">
        <f t="shared" ref="G1951:G2012" si="388">DAY(B1951)</f>
        <v>17</v>
      </c>
      <c r="H1951" s="3">
        <f t="shared" ref="H1951:H2012" si="389">HOUR(B1951)</f>
        <v>19</v>
      </c>
      <c r="I1951" s="3">
        <f t="shared" ref="I1951:I2012" si="390">MINUTE(B1951)</f>
        <v>44</v>
      </c>
      <c r="J1951" s="3">
        <f t="shared" ref="J1951:J2012" si="391">WEEKDAY(B1951,1)</f>
        <v>5</v>
      </c>
      <c r="K1951" s="3" t="str">
        <f>IF(AND(D1951&gt;='Season Lookup'!$D$15,D1951&lt;'Season Lookup'!$D$16),"Spring",IF(AND(D1951&gt;='Season Lookup'!$D$16,D1951&lt;'Season Lookup'!$D$17),"Summer",IF(AND(D1951&gt;='Season Lookup'!$D$17,D1951&lt;'Season Lookup'!$D$18),"Fall",IF(OR(D1951&gt;='Season Lookup'!$D$18,D1951&lt;'Season Lookup'!$D$15),"Winter"))))</f>
        <v>Winter</v>
      </c>
      <c r="L1951" s="3" t="str">
        <f>VLOOKUP(F1951,'Season Lookup'!$A$1:$B$13,2,0)</f>
        <v>Spring</v>
      </c>
      <c r="M1951" t="s">
        <v>78</v>
      </c>
      <c r="N1951" t="s">
        <v>13</v>
      </c>
      <c r="O1951" t="s">
        <v>13</v>
      </c>
      <c r="P1951" t="str">
        <f t="shared" ref="P1951:P2012" si="392">IF(OR(N1951="Auto",O1951="Auto"),"Yes",IF(OR(N1951="Taxi",O1951="Taxi"),"Yes",IF(OR(N1951="Truck",O1951="Truck"),"Yes",IF(OR(N1951="Van",O1951="Van"),"Yes","No"))))</f>
        <v>Yes</v>
      </c>
      <c r="Q1951" t="str">
        <f t="shared" ref="Q1951:Q2012" si="393">IF(OR(N1951="Bicycle",O1951="Bicycle"),"Yes","No")</f>
        <v>No</v>
      </c>
      <c r="R1951" t="str">
        <f t="shared" ref="R1951:R2012" si="394">IF(OR(N1951="Pedestrian",O1951="Pedestrian"),"Yes","No")</f>
        <v>No</v>
      </c>
      <c r="T1951" t="s">
        <v>42</v>
      </c>
      <c r="U1951" t="s">
        <v>332</v>
      </c>
      <c r="V1951" t="str">
        <f t="shared" ref="V1951:V2012" si="395">IF(ISBLANK(S1951),"Intersection","Non Intersection")</f>
        <v>Intersection</v>
      </c>
      <c r="W1951" t="s">
        <v>2238</v>
      </c>
      <c r="X1951">
        <v>42.361702000000001</v>
      </c>
      <c r="Y1951">
        <v>-71.113462999999996</v>
      </c>
      <c r="Z1951" t="s">
        <v>2239</v>
      </c>
    </row>
    <row r="1952" spans="1:26">
      <c r="A1952">
        <v>25737</v>
      </c>
      <c r="B1952" s="1">
        <v>40620.34375</v>
      </c>
      <c r="C1952" s="1">
        <f t="shared" si="384"/>
        <v>40544</v>
      </c>
      <c r="D1952" s="4">
        <f t="shared" si="385"/>
        <v>0.21388888888888888</v>
      </c>
      <c r="E1952" s="3">
        <f t="shared" si="386"/>
        <v>2011</v>
      </c>
      <c r="F1952" s="3">
        <f t="shared" si="387"/>
        <v>3</v>
      </c>
      <c r="G1952" s="3">
        <f t="shared" si="388"/>
        <v>18</v>
      </c>
      <c r="H1952" s="3">
        <f t="shared" si="389"/>
        <v>8</v>
      </c>
      <c r="I1952" s="3">
        <f t="shared" si="390"/>
        <v>15</v>
      </c>
      <c r="J1952" s="3">
        <f t="shared" si="391"/>
        <v>6</v>
      </c>
      <c r="K1952" s="3" t="str">
        <f>IF(AND(D1952&gt;='Season Lookup'!$D$15,D1952&lt;'Season Lookup'!$D$16),"Spring",IF(AND(D1952&gt;='Season Lookup'!$D$16,D1952&lt;'Season Lookup'!$D$17),"Summer",IF(AND(D1952&gt;='Season Lookup'!$D$17,D1952&lt;'Season Lookup'!$D$18),"Fall",IF(OR(D1952&gt;='Season Lookup'!$D$18,D1952&lt;'Season Lookup'!$D$15),"Winter"))))</f>
        <v>Winter</v>
      </c>
      <c r="L1952" s="3" t="str">
        <f>VLOOKUP(F1952,'Season Lookup'!$A$1:$B$13,2,0)</f>
        <v>Spring</v>
      </c>
      <c r="M1952" t="s">
        <v>12</v>
      </c>
      <c r="N1952" t="s">
        <v>13</v>
      </c>
      <c r="O1952" t="s">
        <v>13</v>
      </c>
      <c r="P1952" t="str">
        <f t="shared" si="392"/>
        <v>Yes</v>
      </c>
      <c r="Q1952" t="str">
        <f t="shared" si="393"/>
        <v>No</v>
      </c>
      <c r="R1952" t="str">
        <f t="shared" si="394"/>
        <v>No</v>
      </c>
      <c r="S1952">
        <v>49</v>
      </c>
      <c r="T1952" t="s">
        <v>50</v>
      </c>
      <c r="V1952" t="str">
        <f t="shared" si="395"/>
        <v>Non Intersection</v>
      </c>
      <c r="W1952" t="s">
        <v>2992</v>
      </c>
      <c r="X1952">
        <v>42.375042000000001</v>
      </c>
      <c r="Y1952">
        <v>-71.151987000000005</v>
      </c>
      <c r="Z1952" t="s">
        <v>2993</v>
      </c>
    </row>
    <row r="1953" spans="1:26">
      <c r="A1953">
        <v>25738</v>
      </c>
      <c r="B1953" s="1">
        <v>40620.580555555556</v>
      </c>
      <c r="C1953" s="1">
        <f t="shared" si="384"/>
        <v>40544</v>
      </c>
      <c r="D1953" s="4">
        <f t="shared" si="385"/>
        <v>0.21388888888888888</v>
      </c>
      <c r="E1953" s="3">
        <f t="shared" si="386"/>
        <v>2011</v>
      </c>
      <c r="F1953" s="3">
        <f t="shared" si="387"/>
        <v>3</v>
      </c>
      <c r="G1953" s="3">
        <f t="shared" si="388"/>
        <v>18</v>
      </c>
      <c r="H1953" s="3">
        <f t="shared" si="389"/>
        <v>13</v>
      </c>
      <c r="I1953" s="3">
        <f t="shared" si="390"/>
        <v>56</v>
      </c>
      <c r="J1953" s="3">
        <f t="shared" si="391"/>
        <v>6</v>
      </c>
      <c r="K1953" s="3" t="str">
        <f>IF(AND(D1953&gt;='Season Lookup'!$D$15,D1953&lt;'Season Lookup'!$D$16),"Spring",IF(AND(D1953&gt;='Season Lookup'!$D$16,D1953&lt;'Season Lookup'!$D$17),"Summer",IF(AND(D1953&gt;='Season Lookup'!$D$17,D1953&lt;'Season Lookup'!$D$18),"Fall",IF(OR(D1953&gt;='Season Lookup'!$D$18,D1953&lt;'Season Lookup'!$D$15),"Winter"))))</f>
        <v>Winter</v>
      </c>
      <c r="L1953" s="3" t="str">
        <f>VLOOKUP(F1953,'Season Lookup'!$A$1:$B$13,2,0)</f>
        <v>Spring</v>
      </c>
      <c r="M1953" t="s">
        <v>12</v>
      </c>
      <c r="N1953" t="s">
        <v>13</v>
      </c>
      <c r="O1953" t="s">
        <v>13</v>
      </c>
      <c r="P1953" t="str">
        <f t="shared" si="392"/>
        <v>Yes</v>
      </c>
      <c r="Q1953" t="str">
        <f t="shared" si="393"/>
        <v>No</v>
      </c>
      <c r="R1953" t="str">
        <f t="shared" si="394"/>
        <v>No</v>
      </c>
      <c r="T1953" t="s">
        <v>189</v>
      </c>
      <c r="U1953" t="s">
        <v>14</v>
      </c>
      <c r="V1953" t="str">
        <f t="shared" si="395"/>
        <v>Intersection</v>
      </c>
      <c r="W1953" t="s">
        <v>2994</v>
      </c>
      <c r="X1953">
        <v>42.361389000000003</v>
      </c>
      <c r="Y1953">
        <v>-71.096952999999999</v>
      </c>
      <c r="Z1953" t="s">
        <v>596</v>
      </c>
    </row>
    <row r="1954" spans="1:26">
      <c r="A1954">
        <v>25739</v>
      </c>
      <c r="B1954" s="1">
        <v>40621.79859953704</v>
      </c>
      <c r="C1954" s="1">
        <f t="shared" si="384"/>
        <v>40544</v>
      </c>
      <c r="D1954" s="4">
        <f t="shared" si="385"/>
        <v>0.21666666666666667</v>
      </c>
      <c r="E1954" s="3">
        <f t="shared" si="386"/>
        <v>2011</v>
      </c>
      <c r="F1954" s="3">
        <f t="shared" si="387"/>
        <v>3</v>
      </c>
      <c r="G1954" s="3">
        <f t="shared" si="388"/>
        <v>19</v>
      </c>
      <c r="H1954" s="3">
        <f t="shared" si="389"/>
        <v>19</v>
      </c>
      <c r="I1954" s="3">
        <f t="shared" si="390"/>
        <v>9</v>
      </c>
      <c r="J1954" s="3">
        <f t="shared" si="391"/>
        <v>7</v>
      </c>
      <c r="K1954" s="3" t="str">
        <f>IF(AND(D1954&gt;='Season Lookup'!$D$15,D1954&lt;'Season Lookup'!$D$16),"Spring",IF(AND(D1954&gt;='Season Lookup'!$D$16,D1954&lt;'Season Lookup'!$D$17),"Summer",IF(AND(D1954&gt;='Season Lookup'!$D$17,D1954&lt;'Season Lookup'!$D$18),"Fall",IF(OR(D1954&gt;='Season Lookup'!$D$18,D1954&lt;'Season Lookup'!$D$15),"Winter"))))</f>
        <v>Winter</v>
      </c>
      <c r="L1954" s="3" t="str">
        <f>VLOOKUP(F1954,'Season Lookup'!$A$1:$B$13,2,0)</f>
        <v>Spring</v>
      </c>
      <c r="M1954" t="s">
        <v>31</v>
      </c>
      <c r="N1954" t="s">
        <v>13</v>
      </c>
      <c r="O1954" t="s">
        <v>13</v>
      </c>
      <c r="P1954" t="str">
        <f t="shared" si="392"/>
        <v>Yes</v>
      </c>
      <c r="Q1954" t="str">
        <f t="shared" si="393"/>
        <v>No</v>
      </c>
      <c r="R1954" t="str">
        <f t="shared" si="394"/>
        <v>No</v>
      </c>
      <c r="S1954">
        <v>1</v>
      </c>
      <c r="T1954" t="s">
        <v>2995</v>
      </c>
      <c r="V1954" t="str">
        <f t="shared" si="395"/>
        <v>Non Intersection</v>
      </c>
      <c r="W1954" t="s">
        <v>2996</v>
      </c>
      <c r="X1954">
        <v>42.370614000000003</v>
      </c>
      <c r="Y1954">
        <v>-71.106498999999999</v>
      </c>
      <c r="Z1954" t="s">
        <v>2997</v>
      </c>
    </row>
    <row r="1955" spans="1:26">
      <c r="A1955">
        <v>25740</v>
      </c>
      <c r="B1955" s="1">
        <v>40621.854155092595</v>
      </c>
      <c r="C1955" s="1">
        <f t="shared" si="384"/>
        <v>40544</v>
      </c>
      <c r="D1955" s="4">
        <f t="shared" si="385"/>
        <v>0.21666666666666667</v>
      </c>
      <c r="E1955" s="3">
        <f t="shared" si="386"/>
        <v>2011</v>
      </c>
      <c r="F1955" s="3">
        <f t="shared" si="387"/>
        <v>3</v>
      </c>
      <c r="G1955" s="3">
        <f t="shared" si="388"/>
        <v>19</v>
      </c>
      <c r="H1955" s="3">
        <f t="shared" si="389"/>
        <v>20</v>
      </c>
      <c r="I1955" s="3">
        <f t="shared" si="390"/>
        <v>29</v>
      </c>
      <c r="J1955" s="3">
        <f t="shared" si="391"/>
        <v>7</v>
      </c>
      <c r="K1955" s="3" t="str">
        <f>IF(AND(D1955&gt;='Season Lookup'!$D$15,D1955&lt;'Season Lookup'!$D$16),"Spring",IF(AND(D1955&gt;='Season Lookup'!$D$16,D1955&lt;'Season Lookup'!$D$17),"Summer",IF(AND(D1955&gt;='Season Lookup'!$D$17,D1955&lt;'Season Lookup'!$D$18),"Fall",IF(OR(D1955&gt;='Season Lookup'!$D$18,D1955&lt;'Season Lookup'!$D$15),"Winter"))))</f>
        <v>Winter</v>
      </c>
      <c r="L1955" s="3" t="str">
        <f>VLOOKUP(F1955,'Season Lookup'!$A$1:$B$13,2,0)</f>
        <v>Spring</v>
      </c>
      <c r="M1955" t="s">
        <v>31</v>
      </c>
      <c r="N1955" t="s">
        <v>13</v>
      </c>
      <c r="O1955" t="s">
        <v>36</v>
      </c>
      <c r="P1955" t="str">
        <f t="shared" si="392"/>
        <v>Yes</v>
      </c>
      <c r="Q1955" t="str">
        <f t="shared" si="393"/>
        <v>No</v>
      </c>
      <c r="R1955" t="str">
        <f t="shared" si="394"/>
        <v>No</v>
      </c>
      <c r="T1955" t="s">
        <v>19</v>
      </c>
      <c r="V1955" t="str">
        <f t="shared" si="395"/>
        <v>Intersection</v>
      </c>
      <c r="W1955" t="s">
        <v>2237</v>
      </c>
      <c r="X1955">
        <v>0</v>
      </c>
      <c r="Y1955">
        <v>0</v>
      </c>
      <c r="Z1955" t="s">
        <v>81</v>
      </c>
    </row>
    <row r="1956" spans="1:26">
      <c r="A1956">
        <v>25741</v>
      </c>
      <c r="B1956" s="1">
        <v>40621.416655092595</v>
      </c>
      <c r="C1956" s="1">
        <f t="shared" si="384"/>
        <v>40544</v>
      </c>
      <c r="D1956" s="4">
        <f t="shared" si="385"/>
        <v>0.21666666666666667</v>
      </c>
      <c r="E1956" s="3">
        <f t="shared" si="386"/>
        <v>2011</v>
      </c>
      <c r="F1956" s="3">
        <f t="shared" si="387"/>
        <v>3</v>
      </c>
      <c r="G1956" s="3">
        <f t="shared" si="388"/>
        <v>19</v>
      </c>
      <c r="H1956" s="3">
        <f t="shared" si="389"/>
        <v>9</v>
      </c>
      <c r="I1956" s="3">
        <f t="shared" si="390"/>
        <v>59</v>
      </c>
      <c r="J1956" s="3">
        <f t="shared" si="391"/>
        <v>7</v>
      </c>
      <c r="K1956" s="3" t="str">
        <f>IF(AND(D1956&gt;='Season Lookup'!$D$15,D1956&lt;'Season Lookup'!$D$16),"Spring",IF(AND(D1956&gt;='Season Lookup'!$D$16,D1956&lt;'Season Lookup'!$D$17),"Summer",IF(AND(D1956&gt;='Season Lookup'!$D$17,D1956&lt;'Season Lookup'!$D$18),"Fall",IF(OR(D1956&gt;='Season Lookup'!$D$18,D1956&lt;'Season Lookup'!$D$15),"Winter"))))</f>
        <v>Winter</v>
      </c>
      <c r="L1956" s="3" t="str">
        <f>VLOOKUP(F1956,'Season Lookup'!$A$1:$B$13,2,0)</f>
        <v>Spring</v>
      </c>
      <c r="M1956" t="s">
        <v>31</v>
      </c>
      <c r="N1956" t="s">
        <v>13</v>
      </c>
      <c r="O1956" t="s">
        <v>13</v>
      </c>
      <c r="P1956" t="str">
        <f t="shared" si="392"/>
        <v>Yes</v>
      </c>
      <c r="Q1956" t="str">
        <f t="shared" si="393"/>
        <v>No</v>
      </c>
      <c r="R1956" t="str">
        <f t="shared" si="394"/>
        <v>No</v>
      </c>
      <c r="S1956">
        <v>23</v>
      </c>
      <c r="T1956" t="s">
        <v>185</v>
      </c>
      <c r="V1956" t="str">
        <f t="shared" si="395"/>
        <v>Non Intersection</v>
      </c>
      <c r="W1956" t="s">
        <v>2998</v>
      </c>
      <c r="X1956">
        <v>42.377948000000004</v>
      </c>
      <c r="Y1956">
        <v>-71.123206999999994</v>
      </c>
      <c r="Z1956" t="s">
        <v>2999</v>
      </c>
    </row>
    <row r="1957" spans="1:26">
      <c r="A1957">
        <v>25742</v>
      </c>
      <c r="B1957" s="1">
        <v>40621.879155092596</v>
      </c>
      <c r="C1957" s="1">
        <f t="shared" si="384"/>
        <v>40544</v>
      </c>
      <c r="D1957" s="4">
        <f t="shared" si="385"/>
        <v>0.21666666666666667</v>
      </c>
      <c r="E1957" s="3">
        <f t="shared" si="386"/>
        <v>2011</v>
      </c>
      <c r="F1957" s="3">
        <f t="shared" si="387"/>
        <v>3</v>
      </c>
      <c r="G1957" s="3">
        <f t="shared" si="388"/>
        <v>19</v>
      </c>
      <c r="H1957" s="3">
        <f t="shared" si="389"/>
        <v>21</v>
      </c>
      <c r="I1957" s="3">
        <f t="shared" si="390"/>
        <v>5</v>
      </c>
      <c r="J1957" s="3">
        <f t="shared" si="391"/>
        <v>7</v>
      </c>
      <c r="K1957" s="3" t="str">
        <f>IF(AND(D1957&gt;='Season Lookup'!$D$15,D1957&lt;'Season Lookup'!$D$16),"Spring",IF(AND(D1957&gt;='Season Lookup'!$D$16,D1957&lt;'Season Lookup'!$D$17),"Summer",IF(AND(D1957&gt;='Season Lookup'!$D$17,D1957&lt;'Season Lookup'!$D$18),"Fall",IF(OR(D1957&gt;='Season Lookup'!$D$18,D1957&lt;'Season Lookup'!$D$15),"Winter"))))</f>
        <v>Winter</v>
      </c>
      <c r="L1957" s="3" t="str">
        <f>VLOOKUP(F1957,'Season Lookup'!$A$1:$B$13,2,0)</f>
        <v>Spring</v>
      </c>
      <c r="M1957" t="s">
        <v>31</v>
      </c>
      <c r="N1957" t="s">
        <v>13</v>
      </c>
      <c r="O1957" t="s">
        <v>23</v>
      </c>
      <c r="P1957" t="str">
        <f t="shared" si="392"/>
        <v>Yes</v>
      </c>
      <c r="Q1957" t="str">
        <f t="shared" si="393"/>
        <v>No</v>
      </c>
      <c r="R1957" t="str">
        <f t="shared" si="394"/>
        <v>No</v>
      </c>
      <c r="T1957" t="s">
        <v>28</v>
      </c>
      <c r="U1957" t="s">
        <v>27</v>
      </c>
      <c r="V1957" t="str">
        <f t="shared" si="395"/>
        <v>Intersection</v>
      </c>
      <c r="W1957" t="s">
        <v>1772</v>
      </c>
      <c r="X1957">
        <v>42.364749000000003</v>
      </c>
      <c r="Y1957">
        <v>-71.110774000000006</v>
      </c>
      <c r="Z1957" t="s">
        <v>30</v>
      </c>
    </row>
    <row r="1958" spans="1:26">
      <c r="A1958">
        <v>25745</v>
      </c>
      <c r="B1958" s="1">
        <v>40621.645833333336</v>
      </c>
      <c r="C1958" s="1">
        <f t="shared" si="384"/>
        <v>40544</v>
      </c>
      <c r="D1958" s="4">
        <f t="shared" si="385"/>
        <v>0.21666666666666667</v>
      </c>
      <c r="E1958" s="3">
        <f t="shared" si="386"/>
        <v>2011</v>
      </c>
      <c r="F1958" s="3">
        <f t="shared" si="387"/>
        <v>3</v>
      </c>
      <c r="G1958" s="3">
        <f t="shared" si="388"/>
        <v>19</v>
      </c>
      <c r="H1958" s="3">
        <f t="shared" si="389"/>
        <v>15</v>
      </c>
      <c r="I1958" s="3">
        <f t="shared" si="390"/>
        <v>30</v>
      </c>
      <c r="J1958" s="3">
        <f t="shared" si="391"/>
        <v>7</v>
      </c>
      <c r="K1958" s="3" t="str">
        <f>IF(AND(D1958&gt;='Season Lookup'!$D$15,D1958&lt;'Season Lookup'!$D$16),"Spring",IF(AND(D1958&gt;='Season Lookup'!$D$16,D1958&lt;'Season Lookup'!$D$17),"Summer",IF(AND(D1958&gt;='Season Lookup'!$D$17,D1958&lt;'Season Lookup'!$D$18),"Fall",IF(OR(D1958&gt;='Season Lookup'!$D$18,D1958&lt;'Season Lookup'!$D$15),"Winter"))))</f>
        <v>Winter</v>
      </c>
      <c r="L1958" s="3" t="str">
        <f>VLOOKUP(F1958,'Season Lookup'!$A$1:$B$13,2,0)</f>
        <v>Spring</v>
      </c>
      <c r="M1958" t="s">
        <v>31</v>
      </c>
      <c r="N1958" t="s">
        <v>13</v>
      </c>
      <c r="O1958" t="s">
        <v>132</v>
      </c>
      <c r="P1958" t="str">
        <f t="shared" si="392"/>
        <v>Yes</v>
      </c>
      <c r="Q1958" t="str">
        <f t="shared" si="393"/>
        <v>Yes</v>
      </c>
      <c r="R1958" t="str">
        <f t="shared" si="394"/>
        <v>No</v>
      </c>
      <c r="S1958">
        <v>1559</v>
      </c>
      <c r="T1958" t="s">
        <v>14</v>
      </c>
      <c r="V1958" t="str">
        <f t="shared" si="395"/>
        <v>Non Intersection</v>
      </c>
      <c r="W1958" t="s">
        <v>3000</v>
      </c>
      <c r="X1958">
        <v>42.369202000000001</v>
      </c>
      <c r="Y1958">
        <v>-71.110688999999994</v>
      </c>
      <c r="Z1958" t="s">
        <v>633</v>
      </c>
    </row>
    <row r="1959" spans="1:26">
      <c r="A1959">
        <v>25743</v>
      </c>
      <c r="B1959" s="1">
        <v>40622.708333333336</v>
      </c>
      <c r="C1959" s="1">
        <f t="shared" si="384"/>
        <v>40544</v>
      </c>
      <c r="D1959" s="4">
        <f t="shared" si="385"/>
        <v>0.21944444444444444</v>
      </c>
      <c r="E1959" s="3">
        <f t="shared" si="386"/>
        <v>2011</v>
      </c>
      <c r="F1959" s="3">
        <f t="shared" si="387"/>
        <v>3</v>
      </c>
      <c r="G1959" s="3">
        <f t="shared" si="388"/>
        <v>20</v>
      </c>
      <c r="H1959" s="3">
        <f t="shared" si="389"/>
        <v>17</v>
      </c>
      <c r="I1959" s="3">
        <f t="shared" si="390"/>
        <v>0</v>
      </c>
      <c r="J1959" s="3">
        <f t="shared" si="391"/>
        <v>1</v>
      </c>
      <c r="K1959" s="3" t="str">
        <f>IF(AND(D1959&gt;='Season Lookup'!$D$15,D1959&lt;'Season Lookup'!$D$16),"Spring",IF(AND(D1959&gt;='Season Lookup'!$D$16,D1959&lt;'Season Lookup'!$D$17),"Summer",IF(AND(D1959&gt;='Season Lookup'!$D$17,D1959&lt;'Season Lookup'!$D$18),"Fall",IF(OR(D1959&gt;='Season Lookup'!$D$18,D1959&lt;'Season Lookup'!$D$15),"Winter"))))</f>
        <v>Spring</v>
      </c>
      <c r="L1959" s="3" t="str">
        <f>VLOOKUP(F1959,'Season Lookup'!$A$1:$B$13,2,0)</f>
        <v>Spring</v>
      </c>
      <c r="M1959" t="s">
        <v>48</v>
      </c>
      <c r="N1959" t="s">
        <v>13</v>
      </c>
      <c r="O1959" t="s">
        <v>23</v>
      </c>
      <c r="P1959" t="str">
        <f t="shared" si="392"/>
        <v>Yes</v>
      </c>
      <c r="Q1959" t="str">
        <f t="shared" si="393"/>
        <v>No</v>
      </c>
      <c r="R1959" t="str">
        <f t="shared" si="394"/>
        <v>No</v>
      </c>
      <c r="T1959" t="s">
        <v>198</v>
      </c>
      <c r="U1959" t="s">
        <v>1841</v>
      </c>
      <c r="V1959" t="str">
        <f t="shared" si="395"/>
        <v>Intersection</v>
      </c>
      <c r="W1959" t="s">
        <v>2097</v>
      </c>
      <c r="X1959">
        <v>42.371648999999998</v>
      </c>
      <c r="Y1959">
        <v>-71.117692000000005</v>
      </c>
      <c r="Z1959" t="s">
        <v>2098</v>
      </c>
    </row>
    <row r="1960" spans="1:26">
      <c r="A1960">
        <v>25746</v>
      </c>
      <c r="B1960" s="1">
        <v>40622.666655092595</v>
      </c>
      <c r="C1960" s="1">
        <f t="shared" si="384"/>
        <v>40544</v>
      </c>
      <c r="D1960" s="4">
        <f t="shared" si="385"/>
        <v>0.21944444444444444</v>
      </c>
      <c r="E1960" s="3">
        <f t="shared" si="386"/>
        <v>2011</v>
      </c>
      <c r="F1960" s="3">
        <f t="shared" si="387"/>
        <v>3</v>
      </c>
      <c r="G1960" s="3">
        <f t="shared" si="388"/>
        <v>20</v>
      </c>
      <c r="H1960" s="3">
        <f t="shared" si="389"/>
        <v>15</v>
      </c>
      <c r="I1960" s="3">
        <f t="shared" si="390"/>
        <v>59</v>
      </c>
      <c r="J1960" s="3">
        <f t="shared" si="391"/>
        <v>1</v>
      </c>
      <c r="K1960" s="3" t="str">
        <f>IF(AND(D1960&gt;='Season Lookup'!$D$15,D1960&lt;'Season Lookup'!$D$16),"Spring",IF(AND(D1960&gt;='Season Lookup'!$D$16,D1960&lt;'Season Lookup'!$D$17),"Summer",IF(AND(D1960&gt;='Season Lookup'!$D$17,D1960&lt;'Season Lookup'!$D$18),"Fall",IF(OR(D1960&gt;='Season Lookup'!$D$18,D1960&lt;'Season Lookup'!$D$15),"Winter"))))</f>
        <v>Spring</v>
      </c>
      <c r="L1960" s="3" t="str">
        <f>VLOOKUP(F1960,'Season Lookup'!$A$1:$B$13,2,0)</f>
        <v>Spring</v>
      </c>
      <c r="M1960" t="s">
        <v>48</v>
      </c>
      <c r="N1960" t="s">
        <v>13</v>
      </c>
      <c r="O1960" t="s">
        <v>13</v>
      </c>
      <c r="P1960" t="str">
        <f t="shared" si="392"/>
        <v>Yes</v>
      </c>
      <c r="Q1960" t="str">
        <f t="shared" si="393"/>
        <v>No</v>
      </c>
      <c r="R1960" t="str">
        <f t="shared" si="394"/>
        <v>No</v>
      </c>
      <c r="T1960" t="s">
        <v>14</v>
      </c>
      <c r="U1960" t="s">
        <v>840</v>
      </c>
      <c r="V1960" t="str">
        <f t="shared" si="395"/>
        <v>Intersection</v>
      </c>
      <c r="W1960" t="s">
        <v>1264</v>
      </c>
      <c r="X1960">
        <v>42.374437</v>
      </c>
      <c r="Y1960">
        <v>-71.118865999999997</v>
      </c>
      <c r="Z1960" t="s">
        <v>1265</v>
      </c>
    </row>
    <row r="1961" spans="1:26">
      <c r="A1961">
        <v>25747</v>
      </c>
      <c r="B1961" s="1">
        <v>40622.647210648145</v>
      </c>
      <c r="C1961" s="1">
        <f t="shared" si="384"/>
        <v>40544</v>
      </c>
      <c r="D1961" s="4">
        <f t="shared" si="385"/>
        <v>0.21944444444444444</v>
      </c>
      <c r="E1961" s="3">
        <f t="shared" si="386"/>
        <v>2011</v>
      </c>
      <c r="F1961" s="3">
        <f t="shared" si="387"/>
        <v>3</v>
      </c>
      <c r="G1961" s="3">
        <f t="shared" si="388"/>
        <v>20</v>
      </c>
      <c r="H1961" s="3">
        <f t="shared" si="389"/>
        <v>15</v>
      </c>
      <c r="I1961" s="3">
        <f t="shared" si="390"/>
        <v>31</v>
      </c>
      <c r="J1961" s="3">
        <f t="shared" si="391"/>
        <v>1</v>
      </c>
      <c r="K1961" s="3" t="str">
        <f>IF(AND(D1961&gt;='Season Lookup'!$D$15,D1961&lt;'Season Lookup'!$D$16),"Spring",IF(AND(D1961&gt;='Season Lookup'!$D$16,D1961&lt;'Season Lookup'!$D$17),"Summer",IF(AND(D1961&gt;='Season Lookup'!$D$17,D1961&lt;'Season Lookup'!$D$18),"Fall",IF(OR(D1961&gt;='Season Lookup'!$D$18,D1961&lt;'Season Lookup'!$D$15),"Winter"))))</f>
        <v>Spring</v>
      </c>
      <c r="L1961" s="3" t="str">
        <f>VLOOKUP(F1961,'Season Lookup'!$A$1:$B$13,2,0)</f>
        <v>Spring</v>
      </c>
      <c r="M1961" t="s">
        <v>48</v>
      </c>
      <c r="N1961" t="s">
        <v>13</v>
      </c>
      <c r="O1961" t="s">
        <v>13</v>
      </c>
      <c r="P1961" t="str">
        <f t="shared" si="392"/>
        <v>Yes</v>
      </c>
      <c r="Q1961" t="str">
        <f t="shared" si="393"/>
        <v>No</v>
      </c>
      <c r="R1961" t="str">
        <f t="shared" si="394"/>
        <v>No</v>
      </c>
      <c r="T1961" t="s">
        <v>14</v>
      </c>
      <c r="U1961" t="s">
        <v>3001</v>
      </c>
      <c r="V1961" t="str">
        <f t="shared" si="395"/>
        <v>Intersection</v>
      </c>
      <c r="W1961" t="s">
        <v>3002</v>
      </c>
      <c r="X1961">
        <v>42.398950999999997</v>
      </c>
      <c r="Y1961">
        <v>-71.132124000000005</v>
      </c>
      <c r="Z1961" t="s">
        <v>3003</v>
      </c>
    </row>
    <row r="1962" spans="1:26">
      <c r="A1962">
        <v>25758</v>
      </c>
      <c r="B1962" s="1">
        <v>40622.875</v>
      </c>
      <c r="C1962" s="1">
        <f t="shared" si="384"/>
        <v>40544</v>
      </c>
      <c r="D1962" s="4">
        <f t="shared" si="385"/>
        <v>0.21944444444444444</v>
      </c>
      <c r="E1962" s="3">
        <f t="shared" si="386"/>
        <v>2011</v>
      </c>
      <c r="F1962" s="3">
        <f t="shared" si="387"/>
        <v>3</v>
      </c>
      <c r="G1962" s="3">
        <f t="shared" si="388"/>
        <v>20</v>
      </c>
      <c r="H1962" s="3">
        <f t="shared" si="389"/>
        <v>21</v>
      </c>
      <c r="I1962" s="3">
        <f t="shared" si="390"/>
        <v>0</v>
      </c>
      <c r="J1962" s="3">
        <f t="shared" si="391"/>
        <v>1</v>
      </c>
      <c r="K1962" s="3" t="str">
        <f>IF(AND(D1962&gt;='Season Lookup'!$D$15,D1962&lt;'Season Lookup'!$D$16),"Spring",IF(AND(D1962&gt;='Season Lookup'!$D$16,D1962&lt;'Season Lookup'!$D$17),"Summer",IF(AND(D1962&gt;='Season Lookup'!$D$17,D1962&lt;'Season Lookup'!$D$18),"Fall",IF(OR(D1962&gt;='Season Lookup'!$D$18,D1962&lt;'Season Lookup'!$D$15),"Winter"))))</f>
        <v>Spring</v>
      </c>
      <c r="L1962" s="3" t="str">
        <f>VLOOKUP(F1962,'Season Lookup'!$A$1:$B$13,2,0)</f>
        <v>Spring</v>
      </c>
      <c r="M1962" t="s">
        <v>48</v>
      </c>
      <c r="N1962" t="s">
        <v>13</v>
      </c>
      <c r="O1962" t="s">
        <v>23</v>
      </c>
      <c r="P1962" t="str">
        <f t="shared" si="392"/>
        <v>Yes</v>
      </c>
      <c r="Q1962" t="str">
        <f t="shared" si="393"/>
        <v>No</v>
      </c>
      <c r="R1962" t="str">
        <f t="shared" si="394"/>
        <v>No</v>
      </c>
      <c r="S1962">
        <v>15</v>
      </c>
      <c r="T1962" t="s">
        <v>3004</v>
      </c>
      <c r="V1962" t="str">
        <f t="shared" si="395"/>
        <v>Non Intersection</v>
      </c>
      <c r="W1962" t="s">
        <v>3005</v>
      </c>
      <c r="X1962">
        <v>42.393698000000001</v>
      </c>
      <c r="Y1962">
        <v>-71.124502000000007</v>
      </c>
      <c r="Z1962" t="s">
        <v>3006</v>
      </c>
    </row>
    <row r="1963" spans="1:26">
      <c r="A1963">
        <v>25748</v>
      </c>
      <c r="B1963" s="1">
        <v>40623.403460648151</v>
      </c>
      <c r="C1963" s="1">
        <f t="shared" si="384"/>
        <v>40544</v>
      </c>
      <c r="D1963" s="4">
        <f t="shared" si="385"/>
        <v>0.22222222222222221</v>
      </c>
      <c r="E1963" s="3">
        <f t="shared" si="386"/>
        <v>2011</v>
      </c>
      <c r="F1963" s="3">
        <f t="shared" si="387"/>
        <v>3</v>
      </c>
      <c r="G1963" s="3">
        <f t="shared" si="388"/>
        <v>21</v>
      </c>
      <c r="H1963" s="3">
        <f t="shared" si="389"/>
        <v>9</v>
      </c>
      <c r="I1963" s="3">
        <f t="shared" si="390"/>
        <v>40</v>
      </c>
      <c r="J1963" s="3">
        <f t="shared" si="391"/>
        <v>2</v>
      </c>
      <c r="K1963" s="3" t="str">
        <f>IF(AND(D1963&gt;='Season Lookup'!$D$15,D1963&lt;'Season Lookup'!$D$16),"Spring",IF(AND(D1963&gt;='Season Lookup'!$D$16,D1963&lt;'Season Lookup'!$D$17),"Summer",IF(AND(D1963&gt;='Season Lookup'!$D$17,D1963&lt;'Season Lookup'!$D$18),"Fall",IF(OR(D1963&gt;='Season Lookup'!$D$18,D1963&lt;'Season Lookup'!$D$15),"Winter"))))</f>
        <v>Spring</v>
      </c>
      <c r="L1963" s="3" t="str">
        <f>VLOOKUP(F1963,'Season Lookup'!$A$1:$B$13,2,0)</f>
        <v>Spring</v>
      </c>
      <c r="M1963" t="s">
        <v>56</v>
      </c>
      <c r="N1963" t="s">
        <v>13</v>
      </c>
      <c r="O1963" t="s">
        <v>13</v>
      </c>
      <c r="P1963" t="str">
        <f t="shared" si="392"/>
        <v>Yes</v>
      </c>
      <c r="Q1963" t="str">
        <f t="shared" si="393"/>
        <v>No</v>
      </c>
      <c r="R1963" t="str">
        <f t="shared" si="394"/>
        <v>No</v>
      </c>
      <c r="T1963" t="s">
        <v>14</v>
      </c>
      <c r="U1963" t="s">
        <v>487</v>
      </c>
      <c r="V1963" t="str">
        <f t="shared" si="395"/>
        <v>Intersection</v>
      </c>
      <c r="W1963" t="s">
        <v>787</v>
      </c>
      <c r="X1963">
        <v>42.390293999999997</v>
      </c>
      <c r="Y1963">
        <v>-71.120996000000005</v>
      </c>
      <c r="Z1963" t="s">
        <v>788</v>
      </c>
    </row>
    <row r="1964" spans="1:26">
      <c r="A1964">
        <v>25749</v>
      </c>
      <c r="B1964" s="1">
        <v>40623.395833333336</v>
      </c>
      <c r="C1964" s="1">
        <f t="shared" si="384"/>
        <v>40544</v>
      </c>
      <c r="D1964" s="4">
        <f t="shared" si="385"/>
        <v>0.22222222222222221</v>
      </c>
      <c r="E1964" s="3">
        <f t="shared" si="386"/>
        <v>2011</v>
      </c>
      <c r="F1964" s="3">
        <f t="shared" si="387"/>
        <v>3</v>
      </c>
      <c r="G1964" s="3">
        <f t="shared" si="388"/>
        <v>21</v>
      </c>
      <c r="H1964" s="3">
        <f t="shared" si="389"/>
        <v>9</v>
      </c>
      <c r="I1964" s="3">
        <f t="shared" si="390"/>
        <v>30</v>
      </c>
      <c r="J1964" s="3">
        <f t="shared" si="391"/>
        <v>2</v>
      </c>
      <c r="K1964" s="3" t="str">
        <f>IF(AND(D1964&gt;='Season Lookup'!$D$15,D1964&lt;'Season Lookup'!$D$16),"Spring",IF(AND(D1964&gt;='Season Lookup'!$D$16,D1964&lt;'Season Lookup'!$D$17),"Summer",IF(AND(D1964&gt;='Season Lookup'!$D$17,D1964&lt;'Season Lookup'!$D$18),"Fall",IF(OR(D1964&gt;='Season Lookup'!$D$18,D1964&lt;'Season Lookup'!$D$15),"Winter"))))</f>
        <v>Spring</v>
      </c>
      <c r="L1964" s="3" t="str">
        <f>VLOOKUP(F1964,'Season Lookup'!$A$1:$B$13,2,0)</f>
        <v>Spring</v>
      </c>
      <c r="M1964" t="s">
        <v>56</v>
      </c>
      <c r="N1964" t="s">
        <v>13</v>
      </c>
      <c r="O1964" t="s">
        <v>23</v>
      </c>
      <c r="P1964" t="str">
        <f t="shared" si="392"/>
        <v>Yes</v>
      </c>
      <c r="Q1964" t="str">
        <f t="shared" si="393"/>
        <v>No</v>
      </c>
      <c r="R1964" t="str">
        <f t="shared" si="394"/>
        <v>No</v>
      </c>
      <c r="T1964" t="s">
        <v>556</v>
      </c>
      <c r="U1964" t="s">
        <v>61</v>
      </c>
      <c r="V1964" t="str">
        <f t="shared" si="395"/>
        <v>Intersection</v>
      </c>
      <c r="W1964" t="s">
        <v>3007</v>
      </c>
      <c r="X1964">
        <v>42.366554999999998</v>
      </c>
      <c r="Y1964">
        <v>-71.077877999999998</v>
      </c>
      <c r="Z1964" t="s">
        <v>3008</v>
      </c>
    </row>
    <row r="1965" spans="1:26">
      <c r="A1965">
        <v>25759</v>
      </c>
      <c r="B1965" s="1">
        <v>40623.583333333336</v>
      </c>
      <c r="C1965" s="1">
        <f t="shared" si="384"/>
        <v>40544</v>
      </c>
      <c r="D1965" s="4">
        <f t="shared" si="385"/>
        <v>0.22222222222222221</v>
      </c>
      <c r="E1965" s="3">
        <f t="shared" si="386"/>
        <v>2011</v>
      </c>
      <c r="F1965" s="3">
        <f t="shared" si="387"/>
        <v>3</v>
      </c>
      <c r="G1965" s="3">
        <f t="shared" si="388"/>
        <v>21</v>
      </c>
      <c r="H1965" s="3">
        <f t="shared" si="389"/>
        <v>14</v>
      </c>
      <c r="I1965" s="3">
        <f t="shared" si="390"/>
        <v>0</v>
      </c>
      <c r="J1965" s="3">
        <f t="shared" si="391"/>
        <v>2</v>
      </c>
      <c r="K1965" s="3" t="str">
        <f>IF(AND(D1965&gt;='Season Lookup'!$D$15,D1965&lt;'Season Lookup'!$D$16),"Spring",IF(AND(D1965&gt;='Season Lookup'!$D$16,D1965&lt;'Season Lookup'!$D$17),"Summer",IF(AND(D1965&gt;='Season Lookup'!$D$17,D1965&lt;'Season Lookup'!$D$18),"Fall",IF(OR(D1965&gt;='Season Lookup'!$D$18,D1965&lt;'Season Lookup'!$D$15),"Winter"))))</f>
        <v>Spring</v>
      </c>
      <c r="L1965" s="3" t="str">
        <f>VLOOKUP(F1965,'Season Lookup'!$A$1:$B$13,2,0)</f>
        <v>Spring</v>
      </c>
      <c r="M1965" t="s">
        <v>56</v>
      </c>
      <c r="N1965" t="s">
        <v>13</v>
      </c>
      <c r="O1965" t="s">
        <v>23</v>
      </c>
      <c r="P1965" t="str">
        <f t="shared" si="392"/>
        <v>Yes</v>
      </c>
      <c r="Q1965" t="str">
        <f t="shared" si="393"/>
        <v>No</v>
      </c>
      <c r="R1965" t="str">
        <f t="shared" si="394"/>
        <v>No</v>
      </c>
      <c r="S1965">
        <v>89</v>
      </c>
      <c r="T1965" t="s">
        <v>1351</v>
      </c>
      <c r="V1965" t="str">
        <f t="shared" si="395"/>
        <v>Non Intersection</v>
      </c>
      <c r="W1965" t="s">
        <v>3009</v>
      </c>
      <c r="X1965">
        <v>42.380220999999999</v>
      </c>
      <c r="Y1965">
        <v>-71.134202000000002</v>
      </c>
      <c r="Z1965" t="s">
        <v>3010</v>
      </c>
    </row>
    <row r="1966" spans="1:26">
      <c r="A1966">
        <v>25795</v>
      </c>
      <c r="B1966" s="1">
        <v>40623.375</v>
      </c>
      <c r="C1966" s="1">
        <f t="shared" si="384"/>
        <v>40544</v>
      </c>
      <c r="D1966" s="4">
        <f t="shared" si="385"/>
        <v>0.22222222222222221</v>
      </c>
      <c r="E1966" s="3">
        <f t="shared" si="386"/>
        <v>2011</v>
      </c>
      <c r="F1966" s="3">
        <f t="shared" si="387"/>
        <v>3</v>
      </c>
      <c r="G1966" s="3">
        <f t="shared" si="388"/>
        <v>21</v>
      </c>
      <c r="H1966" s="3">
        <f t="shared" si="389"/>
        <v>9</v>
      </c>
      <c r="I1966" s="3">
        <f t="shared" si="390"/>
        <v>0</v>
      </c>
      <c r="J1966" s="3">
        <f t="shared" si="391"/>
        <v>2</v>
      </c>
      <c r="K1966" s="3" t="str">
        <f>IF(AND(D1966&gt;='Season Lookup'!$D$15,D1966&lt;'Season Lookup'!$D$16),"Spring",IF(AND(D1966&gt;='Season Lookup'!$D$16,D1966&lt;'Season Lookup'!$D$17),"Summer",IF(AND(D1966&gt;='Season Lookup'!$D$17,D1966&lt;'Season Lookup'!$D$18),"Fall",IF(OR(D1966&gt;='Season Lookup'!$D$18,D1966&lt;'Season Lookup'!$D$15),"Winter"))))</f>
        <v>Spring</v>
      </c>
      <c r="L1966" s="3" t="str">
        <f>VLOOKUP(F1966,'Season Lookup'!$A$1:$B$13,2,0)</f>
        <v>Spring</v>
      </c>
      <c r="M1966" t="s">
        <v>78</v>
      </c>
      <c r="N1966" t="s">
        <v>13</v>
      </c>
      <c r="O1966" t="s">
        <v>23</v>
      </c>
      <c r="P1966" t="str">
        <f t="shared" si="392"/>
        <v>Yes</v>
      </c>
      <c r="Q1966" t="str">
        <f t="shared" si="393"/>
        <v>No</v>
      </c>
      <c r="R1966" t="str">
        <f t="shared" si="394"/>
        <v>No</v>
      </c>
      <c r="T1966" t="s">
        <v>147</v>
      </c>
      <c r="U1966" t="s">
        <v>261</v>
      </c>
      <c r="V1966" t="str">
        <f t="shared" si="395"/>
        <v>Intersection</v>
      </c>
      <c r="W1966" t="s">
        <v>3011</v>
      </c>
      <c r="X1966">
        <v>42.370953999999998</v>
      </c>
      <c r="Y1966">
        <v>-71.084953999999996</v>
      </c>
      <c r="Z1966" t="s">
        <v>3012</v>
      </c>
    </row>
    <row r="1967" spans="1:26">
      <c r="A1967">
        <v>25751</v>
      </c>
      <c r="B1967" s="1">
        <v>40624.520833333336</v>
      </c>
      <c r="C1967" s="1">
        <f t="shared" si="384"/>
        <v>40544</v>
      </c>
      <c r="D1967" s="4">
        <f t="shared" si="385"/>
        <v>0.22500000000000001</v>
      </c>
      <c r="E1967" s="3">
        <f t="shared" si="386"/>
        <v>2011</v>
      </c>
      <c r="F1967" s="3">
        <f t="shared" si="387"/>
        <v>3</v>
      </c>
      <c r="G1967" s="3">
        <f t="shared" si="388"/>
        <v>22</v>
      </c>
      <c r="H1967" s="3">
        <f t="shared" si="389"/>
        <v>12</v>
      </c>
      <c r="I1967" s="3">
        <f t="shared" si="390"/>
        <v>30</v>
      </c>
      <c r="J1967" s="3">
        <f t="shared" si="391"/>
        <v>3</v>
      </c>
      <c r="K1967" s="3" t="str">
        <f>IF(AND(D1967&gt;='Season Lookup'!$D$15,D1967&lt;'Season Lookup'!$D$16),"Spring",IF(AND(D1967&gt;='Season Lookup'!$D$16,D1967&lt;'Season Lookup'!$D$17),"Summer",IF(AND(D1967&gt;='Season Lookup'!$D$17,D1967&lt;'Season Lookup'!$D$18),"Fall",IF(OR(D1967&gt;='Season Lookup'!$D$18,D1967&lt;'Season Lookup'!$D$15),"Winter"))))</f>
        <v>Spring</v>
      </c>
      <c r="L1967" s="3" t="str">
        <f>VLOOKUP(F1967,'Season Lookup'!$A$1:$B$13,2,0)</f>
        <v>Spring</v>
      </c>
      <c r="M1967" t="s">
        <v>73</v>
      </c>
      <c r="N1967" t="s">
        <v>13</v>
      </c>
      <c r="O1967" t="s">
        <v>132</v>
      </c>
      <c r="P1967" t="str">
        <f t="shared" si="392"/>
        <v>Yes</v>
      </c>
      <c r="Q1967" t="str">
        <f t="shared" si="393"/>
        <v>Yes</v>
      </c>
      <c r="R1967" t="str">
        <f t="shared" si="394"/>
        <v>No</v>
      </c>
      <c r="T1967" t="s">
        <v>186</v>
      </c>
      <c r="U1967" t="s">
        <v>252</v>
      </c>
      <c r="V1967" t="str">
        <f t="shared" si="395"/>
        <v>Intersection</v>
      </c>
      <c r="W1967" t="s">
        <v>1941</v>
      </c>
      <c r="X1967">
        <v>42.383833000000003</v>
      </c>
      <c r="Y1967">
        <v>-71.134089000000003</v>
      </c>
      <c r="Z1967" t="s">
        <v>1881</v>
      </c>
    </row>
    <row r="1968" spans="1:26">
      <c r="A1968">
        <v>25752</v>
      </c>
      <c r="B1968" s="1">
        <v>40624.479155092595</v>
      </c>
      <c r="C1968" s="1">
        <f t="shared" si="384"/>
        <v>40544</v>
      </c>
      <c r="D1968" s="4">
        <f t="shared" si="385"/>
        <v>0.22500000000000001</v>
      </c>
      <c r="E1968" s="3">
        <f t="shared" si="386"/>
        <v>2011</v>
      </c>
      <c r="F1968" s="3">
        <f t="shared" si="387"/>
        <v>3</v>
      </c>
      <c r="G1968" s="3">
        <f t="shared" si="388"/>
        <v>22</v>
      </c>
      <c r="H1968" s="3">
        <f t="shared" si="389"/>
        <v>11</v>
      </c>
      <c r="I1968" s="3">
        <f t="shared" si="390"/>
        <v>29</v>
      </c>
      <c r="J1968" s="3">
        <f t="shared" si="391"/>
        <v>3</v>
      </c>
      <c r="K1968" s="3" t="str">
        <f>IF(AND(D1968&gt;='Season Lookup'!$D$15,D1968&lt;'Season Lookup'!$D$16),"Spring",IF(AND(D1968&gt;='Season Lookup'!$D$16,D1968&lt;'Season Lookup'!$D$17),"Summer",IF(AND(D1968&gt;='Season Lookup'!$D$17,D1968&lt;'Season Lookup'!$D$18),"Fall",IF(OR(D1968&gt;='Season Lookup'!$D$18,D1968&lt;'Season Lookup'!$D$15),"Winter"))))</f>
        <v>Spring</v>
      </c>
      <c r="L1968" s="3" t="str">
        <f>VLOOKUP(F1968,'Season Lookup'!$A$1:$B$13,2,0)</f>
        <v>Spring</v>
      </c>
      <c r="M1968" t="s">
        <v>73</v>
      </c>
      <c r="N1968" t="s">
        <v>13</v>
      </c>
      <c r="O1968" t="s">
        <v>13</v>
      </c>
      <c r="P1968" t="str">
        <f t="shared" si="392"/>
        <v>Yes</v>
      </c>
      <c r="Q1968" t="str">
        <f t="shared" si="393"/>
        <v>No</v>
      </c>
      <c r="R1968" t="str">
        <f t="shared" si="394"/>
        <v>No</v>
      </c>
      <c r="S1968">
        <v>244</v>
      </c>
      <c r="T1968" t="s">
        <v>142</v>
      </c>
      <c r="V1968" t="str">
        <f t="shared" si="395"/>
        <v>Non Intersection</v>
      </c>
      <c r="W1968" t="s">
        <v>3013</v>
      </c>
      <c r="X1968">
        <v>42.381386999999997</v>
      </c>
      <c r="Y1968">
        <v>-71.133763000000002</v>
      </c>
      <c r="Z1968" t="s">
        <v>3014</v>
      </c>
    </row>
    <row r="1969" spans="1:26">
      <c r="A1969">
        <v>25753</v>
      </c>
      <c r="B1969" s="1">
        <v>40625.333333333336</v>
      </c>
      <c r="C1969" s="1">
        <f t="shared" si="384"/>
        <v>40544</v>
      </c>
      <c r="D1969" s="4">
        <f t="shared" si="385"/>
        <v>0.22777777777777777</v>
      </c>
      <c r="E1969" s="3">
        <f t="shared" si="386"/>
        <v>2011</v>
      </c>
      <c r="F1969" s="3">
        <f t="shared" si="387"/>
        <v>3</v>
      </c>
      <c r="G1969" s="3">
        <f t="shared" si="388"/>
        <v>23</v>
      </c>
      <c r="H1969" s="3">
        <f t="shared" si="389"/>
        <v>8</v>
      </c>
      <c r="I1969" s="3">
        <f t="shared" si="390"/>
        <v>0</v>
      </c>
      <c r="J1969" s="3">
        <f t="shared" si="391"/>
        <v>4</v>
      </c>
      <c r="K1969" s="3" t="str">
        <f>IF(AND(D1969&gt;='Season Lookup'!$D$15,D1969&lt;'Season Lookup'!$D$16),"Spring",IF(AND(D1969&gt;='Season Lookup'!$D$16,D1969&lt;'Season Lookup'!$D$17),"Summer",IF(AND(D1969&gt;='Season Lookup'!$D$17,D1969&lt;'Season Lookup'!$D$18),"Fall",IF(OR(D1969&gt;='Season Lookup'!$D$18,D1969&lt;'Season Lookup'!$D$15),"Winter"))))</f>
        <v>Spring</v>
      </c>
      <c r="L1969" s="3" t="str">
        <f>VLOOKUP(F1969,'Season Lookup'!$A$1:$B$13,2,0)</f>
        <v>Spring</v>
      </c>
      <c r="M1969" t="s">
        <v>82</v>
      </c>
      <c r="N1969" t="s">
        <v>13</v>
      </c>
      <c r="O1969" t="s">
        <v>13</v>
      </c>
      <c r="P1969" t="str">
        <f t="shared" si="392"/>
        <v>Yes</v>
      </c>
      <c r="Q1969" t="str">
        <f t="shared" si="393"/>
        <v>No</v>
      </c>
      <c r="R1969" t="str">
        <f t="shared" si="394"/>
        <v>No</v>
      </c>
      <c r="S1969">
        <v>11</v>
      </c>
      <c r="T1969" t="s">
        <v>387</v>
      </c>
      <c r="V1969" t="str">
        <f t="shared" si="395"/>
        <v>Non Intersection</v>
      </c>
      <c r="W1969" t="s">
        <v>3015</v>
      </c>
      <c r="X1969">
        <v>42.370610999999997</v>
      </c>
      <c r="Y1969">
        <v>-71.103521000000001</v>
      </c>
      <c r="Z1969" t="s">
        <v>3016</v>
      </c>
    </row>
    <row r="1970" spans="1:26">
      <c r="A1970">
        <v>25754</v>
      </c>
      <c r="B1970" s="1">
        <v>40625.529861111114</v>
      </c>
      <c r="C1970" s="1">
        <f t="shared" si="384"/>
        <v>40544</v>
      </c>
      <c r="D1970" s="4">
        <f t="shared" si="385"/>
        <v>0.22777777777777777</v>
      </c>
      <c r="E1970" s="3">
        <f t="shared" si="386"/>
        <v>2011</v>
      </c>
      <c r="F1970" s="3">
        <f t="shared" si="387"/>
        <v>3</v>
      </c>
      <c r="G1970" s="3">
        <f t="shared" si="388"/>
        <v>23</v>
      </c>
      <c r="H1970" s="3">
        <f t="shared" si="389"/>
        <v>12</v>
      </c>
      <c r="I1970" s="3">
        <f t="shared" si="390"/>
        <v>43</v>
      </c>
      <c r="J1970" s="3">
        <f t="shared" si="391"/>
        <v>4</v>
      </c>
      <c r="K1970" s="3" t="str">
        <f>IF(AND(D1970&gt;='Season Lookup'!$D$15,D1970&lt;'Season Lookup'!$D$16),"Spring",IF(AND(D1970&gt;='Season Lookup'!$D$16,D1970&lt;'Season Lookup'!$D$17),"Summer",IF(AND(D1970&gt;='Season Lookup'!$D$17,D1970&lt;'Season Lookup'!$D$18),"Fall",IF(OR(D1970&gt;='Season Lookup'!$D$18,D1970&lt;'Season Lookup'!$D$15),"Winter"))))</f>
        <v>Spring</v>
      </c>
      <c r="L1970" s="3" t="str">
        <f>VLOOKUP(F1970,'Season Lookup'!$A$1:$B$13,2,0)</f>
        <v>Spring</v>
      </c>
      <c r="M1970" t="s">
        <v>82</v>
      </c>
      <c r="N1970" t="s">
        <v>13</v>
      </c>
      <c r="O1970" t="s">
        <v>13</v>
      </c>
      <c r="P1970" t="str">
        <f t="shared" si="392"/>
        <v>Yes</v>
      </c>
      <c r="Q1970" t="str">
        <f t="shared" si="393"/>
        <v>No</v>
      </c>
      <c r="R1970" t="str">
        <f t="shared" si="394"/>
        <v>No</v>
      </c>
      <c r="T1970" t="s">
        <v>14</v>
      </c>
      <c r="U1970" t="s">
        <v>3017</v>
      </c>
      <c r="V1970" t="str">
        <f t="shared" si="395"/>
        <v>Intersection</v>
      </c>
      <c r="W1970" t="s">
        <v>3018</v>
      </c>
      <c r="X1970">
        <v>42.369567000000004</v>
      </c>
      <c r="Y1970">
        <v>-71.111861000000005</v>
      </c>
      <c r="Z1970" t="s">
        <v>2748</v>
      </c>
    </row>
    <row r="1971" spans="1:26">
      <c r="A1971">
        <v>25760</v>
      </c>
      <c r="B1971" s="1">
        <v>40625.347210648149</v>
      </c>
      <c r="C1971" s="1">
        <f t="shared" si="384"/>
        <v>40544</v>
      </c>
      <c r="D1971" s="4">
        <f t="shared" si="385"/>
        <v>0.22777777777777777</v>
      </c>
      <c r="E1971" s="3">
        <f t="shared" si="386"/>
        <v>2011</v>
      </c>
      <c r="F1971" s="3">
        <f t="shared" si="387"/>
        <v>3</v>
      </c>
      <c r="G1971" s="3">
        <f t="shared" si="388"/>
        <v>23</v>
      </c>
      <c r="H1971" s="3">
        <f t="shared" si="389"/>
        <v>8</v>
      </c>
      <c r="I1971" s="3">
        <f t="shared" si="390"/>
        <v>19</v>
      </c>
      <c r="J1971" s="3">
        <f t="shared" si="391"/>
        <v>4</v>
      </c>
      <c r="K1971" s="3" t="str">
        <f>IF(AND(D1971&gt;='Season Lookup'!$D$15,D1971&lt;'Season Lookup'!$D$16),"Spring",IF(AND(D1971&gt;='Season Lookup'!$D$16,D1971&lt;'Season Lookup'!$D$17),"Summer",IF(AND(D1971&gt;='Season Lookup'!$D$17,D1971&lt;'Season Lookup'!$D$18),"Fall",IF(OR(D1971&gt;='Season Lookup'!$D$18,D1971&lt;'Season Lookup'!$D$15),"Winter"))))</f>
        <v>Spring</v>
      </c>
      <c r="L1971" s="3" t="str">
        <f>VLOOKUP(F1971,'Season Lookup'!$A$1:$B$13,2,0)</f>
        <v>Spring</v>
      </c>
      <c r="M1971" t="s">
        <v>82</v>
      </c>
      <c r="N1971" t="s">
        <v>13</v>
      </c>
      <c r="O1971" t="s">
        <v>23</v>
      </c>
      <c r="P1971" t="str">
        <f t="shared" si="392"/>
        <v>Yes</v>
      </c>
      <c r="Q1971" t="str">
        <f t="shared" si="393"/>
        <v>No</v>
      </c>
      <c r="R1971" t="str">
        <f t="shared" si="394"/>
        <v>No</v>
      </c>
      <c r="S1971">
        <v>151</v>
      </c>
      <c r="T1971" t="s">
        <v>332</v>
      </c>
      <c r="U1971" t="s">
        <v>453</v>
      </c>
      <c r="V1971" t="str">
        <f t="shared" si="395"/>
        <v>Non Intersection</v>
      </c>
      <c r="W1971" t="s">
        <v>3019</v>
      </c>
      <c r="X1971">
        <v>42.358652999999997</v>
      </c>
      <c r="Y1971">
        <v>-71.108001000000002</v>
      </c>
      <c r="Z1971" t="s">
        <v>3020</v>
      </c>
    </row>
    <row r="1972" spans="1:26">
      <c r="A1972">
        <v>25756</v>
      </c>
      <c r="B1972" s="1">
        <v>40626.771516203706</v>
      </c>
      <c r="C1972" s="1">
        <f t="shared" si="384"/>
        <v>40544</v>
      </c>
      <c r="D1972" s="4">
        <f t="shared" si="385"/>
        <v>0.23055555555555557</v>
      </c>
      <c r="E1972" s="3">
        <f t="shared" si="386"/>
        <v>2011</v>
      </c>
      <c r="F1972" s="3">
        <f t="shared" si="387"/>
        <v>3</v>
      </c>
      <c r="G1972" s="3">
        <f t="shared" si="388"/>
        <v>24</v>
      </c>
      <c r="H1972" s="3">
        <f t="shared" si="389"/>
        <v>18</v>
      </c>
      <c r="I1972" s="3">
        <f t="shared" si="390"/>
        <v>30</v>
      </c>
      <c r="J1972" s="3">
        <f t="shared" si="391"/>
        <v>5</v>
      </c>
      <c r="K1972" s="3" t="str">
        <f>IF(AND(D1972&gt;='Season Lookup'!$D$15,D1972&lt;'Season Lookup'!$D$16),"Spring",IF(AND(D1972&gt;='Season Lookup'!$D$16,D1972&lt;'Season Lookup'!$D$17),"Summer",IF(AND(D1972&gt;='Season Lookup'!$D$17,D1972&lt;'Season Lookup'!$D$18),"Fall",IF(OR(D1972&gt;='Season Lookup'!$D$18,D1972&lt;'Season Lookup'!$D$15),"Winter"))))</f>
        <v>Spring</v>
      </c>
      <c r="L1972" s="3" t="str">
        <f>VLOOKUP(F1972,'Season Lookup'!$A$1:$B$13,2,0)</f>
        <v>Spring</v>
      </c>
      <c r="M1972" t="s">
        <v>78</v>
      </c>
      <c r="N1972" t="s">
        <v>13</v>
      </c>
      <c r="O1972" t="s">
        <v>23</v>
      </c>
      <c r="P1972" t="str">
        <f t="shared" si="392"/>
        <v>Yes</v>
      </c>
      <c r="Q1972" t="str">
        <f t="shared" si="393"/>
        <v>No</v>
      </c>
      <c r="R1972" t="str">
        <f t="shared" si="394"/>
        <v>No</v>
      </c>
      <c r="S1972">
        <v>210</v>
      </c>
      <c r="T1972" t="s">
        <v>101</v>
      </c>
      <c r="V1972" t="str">
        <f t="shared" si="395"/>
        <v>Non Intersection</v>
      </c>
      <c r="W1972" t="s">
        <v>3021</v>
      </c>
      <c r="X1972">
        <v>42.368397000000002</v>
      </c>
      <c r="Y1972">
        <v>-71.096933000000007</v>
      </c>
      <c r="Z1972" t="s">
        <v>3022</v>
      </c>
    </row>
    <row r="1973" spans="1:26">
      <c r="A1973">
        <v>25757</v>
      </c>
      <c r="B1973" s="1">
        <v>40626.53125</v>
      </c>
      <c r="C1973" s="1">
        <f t="shared" si="384"/>
        <v>40544</v>
      </c>
      <c r="D1973" s="4">
        <f t="shared" si="385"/>
        <v>0.23055555555555557</v>
      </c>
      <c r="E1973" s="3">
        <f t="shared" si="386"/>
        <v>2011</v>
      </c>
      <c r="F1973" s="3">
        <f t="shared" si="387"/>
        <v>3</v>
      </c>
      <c r="G1973" s="3">
        <f t="shared" si="388"/>
        <v>24</v>
      </c>
      <c r="H1973" s="3">
        <f t="shared" si="389"/>
        <v>12</v>
      </c>
      <c r="I1973" s="3">
        <f t="shared" si="390"/>
        <v>45</v>
      </c>
      <c r="J1973" s="3">
        <f t="shared" si="391"/>
        <v>5</v>
      </c>
      <c r="K1973" s="3" t="str">
        <f>IF(AND(D1973&gt;='Season Lookup'!$D$15,D1973&lt;'Season Lookup'!$D$16),"Spring",IF(AND(D1973&gt;='Season Lookup'!$D$16,D1973&lt;'Season Lookup'!$D$17),"Summer",IF(AND(D1973&gt;='Season Lookup'!$D$17,D1973&lt;'Season Lookup'!$D$18),"Fall",IF(OR(D1973&gt;='Season Lookup'!$D$18,D1973&lt;'Season Lookup'!$D$15),"Winter"))))</f>
        <v>Spring</v>
      </c>
      <c r="L1973" s="3" t="str">
        <f>VLOOKUP(F1973,'Season Lookup'!$A$1:$B$13,2,0)</f>
        <v>Spring</v>
      </c>
      <c r="M1973" t="s">
        <v>78</v>
      </c>
      <c r="N1973" t="s">
        <v>13</v>
      </c>
      <c r="O1973" t="s">
        <v>13</v>
      </c>
      <c r="P1973" t="str">
        <f t="shared" si="392"/>
        <v>Yes</v>
      </c>
      <c r="Q1973" t="str">
        <f t="shared" si="393"/>
        <v>No</v>
      </c>
      <c r="R1973" t="str">
        <f t="shared" si="394"/>
        <v>No</v>
      </c>
      <c r="S1973">
        <v>193</v>
      </c>
      <c r="T1973" t="s">
        <v>74</v>
      </c>
      <c r="V1973" t="str">
        <f t="shared" si="395"/>
        <v>Non Intersection</v>
      </c>
      <c r="W1973" t="s">
        <v>3023</v>
      </c>
      <c r="X1973">
        <v>42.372943999999997</v>
      </c>
      <c r="Y1973">
        <v>-71.099708000000007</v>
      </c>
      <c r="Z1973" t="s">
        <v>3024</v>
      </c>
    </row>
    <row r="1974" spans="1:26">
      <c r="A1974">
        <v>25761</v>
      </c>
      <c r="B1974" s="1">
        <v>40626.654166666667</v>
      </c>
      <c r="C1974" s="1">
        <f t="shared" si="384"/>
        <v>40544</v>
      </c>
      <c r="D1974" s="4">
        <f t="shared" si="385"/>
        <v>0.23055555555555557</v>
      </c>
      <c r="E1974" s="3">
        <f t="shared" si="386"/>
        <v>2011</v>
      </c>
      <c r="F1974" s="3">
        <f t="shared" si="387"/>
        <v>3</v>
      </c>
      <c r="G1974" s="3">
        <f t="shared" si="388"/>
        <v>24</v>
      </c>
      <c r="H1974" s="3">
        <f t="shared" si="389"/>
        <v>15</v>
      </c>
      <c r="I1974" s="3">
        <f t="shared" si="390"/>
        <v>42</v>
      </c>
      <c r="J1974" s="3">
        <f t="shared" si="391"/>
        <v>5</v>
      </c>
      <c r="K1974" s="3" t="str">
        <f>IF(AND(D1974&gt;='Season Lookup'!$D$15,D1974&lt;'Season Lookup'!$D$16),"Spring",IF(AND(D1974&gt;='Season Lookup'!$D$16,D1974&lt;'Season Lookup'!$D$17),"Summer",IF(AND(D1974&gt;='Season Lookup'!$D$17,D1974&lt;'Season Lookup'!$D$18),"Fall",IF(OR(D1974&gt;='Season Lookup'!$D$18,D1974&lt;'Season Lookup'!$D$15),"Winter"))))</f>
        <v>Spring</v>
      </c>
      <c r="L1974" s="3" t="str">
        <f>VLOOKUP(F1974,'Season Lookup'!$A$1:$B$13,2,0)</f>
        <v>Spring</v>
      </c>
      <c r="M1974" t="s">
        <v>78</v>
      </c>
      <c r="N1974" t="s">
        <v>13</v>
      </c>
      <c r="O1974" t="s">
        <v>13</v>
      </c>
      <c r="P1974" t="str">
        <f t="shared" si="392"/>
        <v>Yes</v>
      </c>
      <c r="Q1974" t="str">
        <f t="shared" si="393"/>
        <v>No</v>
      </c>
      <c r="R1974" t="str">
        <f t="shared" si="394"/>
        <v>No</v>
      </c>
      <c r="T1974" t="s">
        <v>24</v>
      </c>
      <c r="U1974" t="s">
        <v>198</v>
      </c>
      <c r="V1974" t="str">
        <f t="shared" si="395"/>
        <v>Intersection</v>
      </c>
      <c r="W1974" t="s">
        <v>3025</v>
      </c>
      <c r="X1974">
        <v>42.374940000000002</v>
      </c>
      <c r="Y1974">
        <v>-71.139720999999994</v>
      </c>
      <c r="Z1974" t="s">
        <v>2020</v>
      </c>
    </row>
    <row r="1975" spans="1:26">
      <c r="A1975">
        <v>25762</v>
      </c>
      <c r="B1975" s="1">
        <v>40626.875</v>
      </c>
      <c r="C1975" s="1">
        <f t="shared" si="384"/>
        <v>40544</v>
      </c>
      <c r="D1975" s="4">
        <f t="shared" si="385"/>
        <v>0.23055555555555557</v>
      </c>
      <c r="E1975" s="3">
        <f t="shared" si="386"/>
        <v>2011</v>
      </c>
      <c r="F1975" s="3">
        <f t="shared" si="387"/>
        <v>3</v>
      </c>
      <c r="G1975" s="3">
        <f t="shared" si="388"/>
        <v>24</v>
      </c>
      <c r="H1975" s="3">
        <f t="shared" si="389"/>
        <v>21</v>
      </c>
      <c r="I1975" s="3">
        <f t="shared" si="390"/>
        <v>0</v>
      </c>
      <c r="J1975" s="3">
        <f t="shared" si="391"/>
        <v>5</v>
      </c>
      <c r="K1975" s="3" t="str">
        <f>IF(AND(D1975&gt;='Season Lookup'!$D$15,D1975&lt;'Season Lookup'!$D$16),"Spring",IF(AND(D1975&gt;='Season Lookup'!$D$16,D1975&lt;'Season Lookup'!$D$17),"Summer",IF(AND(D1975&gt;='Season Lookup'!$D$17,D1975&lt;'Season Lookup'!$D$18),"Fall",IF(OR(D1975&gt;='Season Lookup'!$D$18,D1975&lt;'Season Lookup'!$D$15),"Winter"))))</f>
        <v>Spring</v>
      </c>
      <c r="L1975" s="3" t="str">
        <f>VLOOKUP(F1975,'Season Lookup'!$A$1:$B$13,2,0)</f>
        <v>Spring</v>
      </c>
      <c r="M1975" t="s">
        <v>78</v>
      </c>
      <c r="N1975" t="s">
        <v>13</v>
      </c>
      <c r="O1975" t="s">
        <v>23</v>
      </c>
      <c r="P1975" t="str">
        <f t="shared" si="392"/>
        <v>Yes</v>
      </c>
      <c r="Q1975" t="str">
        <f t="shared" si="393"/>
        <v>No</v>
      </c>
      <c r="R1975" t="str">
        <f t="shared" si="394"/>
        <v>No</v>
      </c>
      <c r="S1975">
        <v>57</v>
      </c>
      <c r="T1975" t="s">
        <v>101</v>
      </c>
      <c r="V1975" t="str">
        <f t="shared" si="395"/>
        <v>Non Intersection</v>
      </c>
      <c r="W1975" t="s">
        <v>3026</v>
      </c>
      <c r="X1975">
        <v>42.364975999999999</v>
      </c>
      <c r="Y1975">
        <v>-71.099117000000007</v>
      </c>
      <c r="Z1975" t="s">
        <v>3027</v>
      </c>
    </row>
    <row r="1976" spans="1:26">
      <c r="A1976">
        <v>25764</v>
      </c>
      <c r="B1976" s="1">
        <v>40627.113182870373</v>
      </c>
      <c r="C1976" s="1">
        <f t="shared" si="384"/>
        <v>40544</v>
      </c>
      <c r="D1976" s="4">
        <f t="shared" si="385"/>
        <v>0.23333333333333334</v>
      </c>
      <c r="E1976" s="3">
        <f t="shared" si="386"/>
        <v>2011</v>
      </c>
      <c r="F1976" s="3">
        <f t="shared" si="387"/>
        <v>3</v>
      </c>
      <c r="G1976" s="3">
        <f t="shared" si="388"/>
        <v>25</v>
      </c>
      <c r="H1976" s="3">
        <f t="shared" si="389"/>
        <v>2</v>
      </c>
      <c r="I1976" s="3">
        <f t="shared" si="390"/>
        <v>42</v>
      </c>
      <c r="J1976" s="3">
        <f t="shared" si="391"/>
        <v>6</v>
      </c>
      <c r="K1976" s="3" t="str">
        <f>IF(AND(D1976&gt;='Season Lookup'!$D$15,D1976&lt;'Season Lookup'!$D$16),"Spring",IF(AND(D1976&gt;='Season Lookup'!$D$16,D1976&lt;'Season Lookup'!$D$17),"Summer",IF(AND(D1976&gt;='Season Lookup'!$D$17,D1976&lt;'Season Lookup'!$D$18),"Fall",IF(OR(D1976&gt;='Season Lookup'!$D$18,D1976&lt;'Season Lookup'!$D$15),"Winter"))))</f>
        <v>Spring</v>
      </c>
      <c r="L1976" s="3" t="str">
        <f>VLOOKUP(F1976,'Season Lookup'!$A$1:$B$13,2,0)</f>
        <v>Spring</v>
      </c>
      <c r="M1976" t="s">
        <v>12</v>
      </c>
      <c r="N1976" t="s">
        <v>13</v>
      </c>
      <c r="O1976" t="s">
        <v>23</v>
      </c>
      <c r="P1976" t="str">
        <f t="shared" si="392"/>
        <v>Yes</v>
      </c>
      <c r="Q1976" t="str">
        <f t="shared" si="393"/>
        <v>No</v>
      </c>
      <c r="R1976" t="str">
        <f t="shared" si="394"/>
        <v>No</v>
      </c>
      <c r="S1976">
        <v>261</v>
      </c>
      <c r="T1976" t="s">
        <v>70</v>
      </c>
      <c r="V1976" t="str">
        <f t="shared" si="395"/>
        <v>Non Intersection</v>
      </c>
      <c r="W1976" t="s">
        <v>3030</v>
      </c>
      <c r="X1976">
        <v>42.358454999999999</v>
      </c>
      <c r="Y1976">
        <v>-71.109578999999997</v>
      </c>
      <c r="Z1976" t="s">
        <v>3031</v>
      </c>
    </row>
    <row r="1977" spans="1:26">
      <c r="A1977">
        <v>25765</v>
      </c>
      <c r="B1977" s="1">
        <v>40627.055543981478</v>
      </c>
      <c r="C1977" s="1">
        <f t="shared" si="384"/>
        <v>40544</v>
      </c>
      <c r="D1977" s="4">
        <f t="shared" si="385"/>
        <v>0.23333333333333334</v>
      </c>
      <c r="E1977" s="3">
        <f t="shared" si="386"/>
        <v>2011</v>
      </c>
      <c r="F1977" s="3">
        <f t="shared" si="387"/>
        <v>3</v>
      </c>
      <c r="G1977" s="3">
        <f t="shared" si="388"/>
        <v>25</v>
      </c>
      <c r="H1977" s="3">
        <f t="shared" si="389"/>
        <v>1</v>
      </c>
      <c r="I1977" s="3">
        <f t="shared" si="390"/>
        <v>19</v>
      </c>
      <c r="J1977" s="3">
        <f t="shared" si="391"/>
        <v>6</v>
      </c>
      <c r="K1977" s="3" t="str">
        <f>IF(AND(D1977&gt;='Season Lookup'!$D$15,D1977&lt;'Season Lookup'!$D$16),"Spring",IF(AND(D1977&gt;='Season Lookup'!$D$16,D1977&lt;'Season Lookup'!$D$17),"Summer",IF(AND(D1977&gt;='Season Lookup'!$D$17,D1977&lt;'Season Lookup'!$D$18),"Fall",IF(OR(D1977&gt;='Season Lookup'!$D$18,D1977&lt;'Season Lookup'!$D$15),"Winter"))))</f>
        <v>Spring</v>
      </c>
      <c r="L1977" s="3" t="str">
        <f>VLOOKUP(F1977,'Season Lookup'!$A$1:$B$13,2,0)</f>
        <v>Spring</v>
      </c>
      <c r="M1977" t="s">
        <v>12</v>
      </c>
      <c r="N1977" t="s">
        <v>13</v>
      </c>
      <c r="O1977" t="s">
        <v>132</v>
      </c>
      <c r="P1977" t="str">
        <f t="shared" si="392"/>
        <v>Yes</v>
      </c>
      <c r="Q1977" t="str">
        <f t="shared" si="393"/>
        <v>Yes</v>
      </c>
      <c r="R1977" t="str">
        <f t="shared" si="394"/>
        <v>No</v>
      </c>
      <c r="T1977" t="s">
        <v>14</v>
      </c>
      <c r="U1977" t="s">
        <v>745</v>
      </c>
      <c r="V1977" t="str">
        <f t="shared" si="395"/>
        <v>Intersection</v>
      </c>
      <c r="W1977" t="s">
        <v>873</v>
      </c>
      <c r="X1977">
        <v>42.364424</v>
      </c>
      <c r="Y1977">
        <v>-71.102082999999993</v>
      </c>
      <c r="Z1977" t="s">
        <v>874</v>
      </c>
    </row>
    <row r="1978" spans="1:26">
      <c r="A1978">
        <v>25766</v>
      </c>
      <c r="B1978" s="1">
        <v>40627.375</v>
      </c>
      <c r="C1978" s="1">
        <f t="shared" si="384"/>
        <v>40544</v>
      </c>
      <c r="D1978" s="4">
        <f t="shared" si="385"/>
        <v>0.23333333333333334</v>
      </c>
      <c r="E1978" s="3">
        <f t="shared" si="386"/>
        <v>2011</v>
      </c>
      <c r="F1978" s="3">
        <f t="shared" si="387"/>
        <v>3</v>
      </c>
      <c r="G1978" s="3">
        <f t="shared" si="388"/>
        <v>25</v>
      </c>
      <c r="H1978" s="3">
        <f t="shared" si="389"/>
        <v>9</v>
      </c>
      <c r="I1978" s="3">
        <f t="shared" si="390"/>
        <v>0</v>
      </c>
      <c r="J1978" s="3">
        <f t="shared" si="391"/>
        <v>6</v>
      </c>
      <c r="K1978" s="3" t="str">
        <f>IF(AND(D1978&gt;='Season Lookup'!$D$15,D1978&lt;'Season Lookup'!$D$16),"Spring",IF(AND(D1978&gt;='Season Lookup'!$D$16,D1978&lt;'Season Lookup'!$D$17),"Summer",IF(AND(D1978&gt;='Season Lookup'!$D$17,D1978&lt;'Season Lookup'!$D$18),"Fall",IF(OR(D1978&gt;='Season Lookup'!$D$18,D1978&lt;'Season Lookup'!$D$15),"Winter"))))</f>
        <v>Spring</v>
      </c>
      <c r="L1978" s="3" t="str">
        <f>VLOOKUP(F1978,'Season Lookup'!$A$1:$B$13,2,0)</f>
        <v>Spring</v>
      </c>
      <c r="M1978" t="s">
        <v>12</v>
      </c>
      <c r="N1978" t="s">
        <v>13</v>
      </c>
      <c r="O1978" t="s">
        <v>132</v>
      </c>
      <c r="P1978" t="str">
        <f t="shared" si="392"/>
        <v>Yes</v>
      </c>
      <c r="Q1978" t="str">
        <f t="shared" si="393"/>
        <v>Yes</v>
      </c>
      <c r="R1978" t="str">
        <f t="shared" si="394"/>
        <v>No</v>
      </c>
      <c r="T1978" t="s">
        <v>325</v>
      </c>
      <c r="U1978" t="s">
        <v>162</v>
      </c>
      <c r="V1978" t="str">
        <f t="shared" si="395"/>
        <v>Intersection</v>
      </c>
      <c r="W1978" t="s">
        <v>1229</v>
      </c>
      <c r="X1978">
        <v>42.372315999999998</v>
      </c>
      <c r="Y1978">
        <v>-71.121860999999996</v>
      </c>
      <c r="Z1978" t="s">
        <v>1230</v>
      </c>
    </row>
    <row r="1979" spans="1:26">
      <c r="A1979">
        <v>25767</v>
      </c>
      <c r="B1979" s="1">
        <v>40627.520833333336</v>
      </c>
      <c r="C1979" s="1">
        <f t="shared" si="384"/>
        <v>40544</v>
      </c>
      <c r="D1979" s="4">
        <f t="shared" si="385"/>
        <v>0.23333333333333334</v>
      </c>
      <c r="E1979" s="3">
        <f t="shared" si="386"/>
        <v>2011</v>
      </c>
      <c r="F1979" s="3">
        <f t="shared" si="387"/>
        <v>3</v>
      </c>
      <c r="G1979" s="3">
        <f t="shared" si="388"/>
        <v>25</v>
      </c>
      <c r="H1979" s="3">
        <f t="shared" si="389"/>
        <v>12</v>
      </c>
      <c r="I1979" s="3">
        <f t="shared" si="390"/>
        <v>30</v>
      </c>
      <c r="J1979" s="3">
        <f t="shared" si="391"/>
        <v>6</v>
      </c>
      <c r="K1979" s="3" t="str">
        <f>IF(AND(D1979&gt;='Season Lookup'!$D$15,D1979&lt;'Season Lookup'!$D$16),"Spring",IF(AND(D1979&gt;='Season Lookup'!$D$16,D1979&lt;'Season Lookup'!$D$17),"Summer",IF(AND(D1979&gt;='Season Lookup'!$D$17,D1979&lt;'Season Lookup'!$D$18),"Fall",IF(OR(D1979&gt;='Season Lookup'!$D$18,D1979&lt;'Season Lookup'!$D$15),"Winter"))))</f>
        <v>Spring</v>
      </c>
      <c r="L1979" s="3" t="str">
        <f>VLOOKUP(F1979,'Season Lookup'!$A$1:$B$13,2,0)</f>
        <v>Spring</v>
      </c>
      <c r="M1979" t="s">
        <v>12</v>
      </c>
      <c r="N1979" t="s">
        <v>35</v>
      </c>
      <c r="O1979" t="s">
        <v>13</v>
      </c>
      <c r="P1979" t="str">
        <f t="shared" si="392"/>
        <v>Yes</v>
      </c>
      <c r="Q1979" t="str">
        <f t="shared" si="393"/>
        <v>No</v>
      </c>
      <c r="R1979" t="str">
        <f t="shared" si="394"/>
        <v>No</v>
      </c>
      <c r="S1979">
        <v>27</v>
      </c>
      <c r="T1979" t="s">
        <v>840</v>
      </c>
      <c r="V1979" t="str">
        <f t="shared" si="395"/>
        <v>Non Intersection</v>
      </c>
      <c r="W1979" t="s">
        <v>3032</v>
      </c>
      <c r="X1979">
        <v>42.374451999999998</v>
      </c>
      <c r="Y1979">
        <v>-71.120075</v>
      </c>
      <c r="Z1979" t="s">
        <v>3033</v>
      </c>
    </row>
    <row r="1980" spans="1:26">
      <c r="A1980">
        <v>25768</v>
      </c>
      <c r="B1980" s="1">
        <v>40627.537488425929</v>
      </c>
      <c r="C1980" s="1">
        <f t="shared" si="384"/>
        <v>40544</v>
      </c>
      <c r="D1980" s="4">
        <f t="shared" si="385"/>
        <v>0.23333333333333334</v>
      </c>
      <c r="E1980" s="3">
        <f t="shared" si="386"/>
        <v>2011</v>
      </c>
      <c r="F1980" s="3">
        <f t="shared" si="387"/>
        <v>3</v>
      </c>
      <c r="G1980" s="3">
        <f t="shared" si="388"/>
        <v>25</v>
      </c>
      <c r="H1980" s="3">
        <f t="shared" si="389"/>
        <v>12</v>
      </c>
      <c r="I1980" s="3">
        <f t="shared" si="390"/>
        <v>53</v>
      </c>
      <c r="J1980" s="3">
        <f t="shared" si="391"/>
        <v>6</v>
      </c>
      <c r="K1980" s="3" t="str">
        <f>IF(AND(D1980&gt;='Season Lookup'!$D$15,D1980&lt;'Season Lookup'!$D$16),"Spring",IF(AND(D1980&gt;='Season Lookup'!$D$16,D1980&lt;'Season Lookup'!$D$17),"Summer",IF(AND(D1980&gt;='Season Lookup'!$D$17,D1980&lt;'Season Lookup'!$D$18),"Fall",IF(OR(D1980&gt;='Season Lookup'!$D$18,D1980&lt;'Season Lookup'!$D$15),"Winter"))))</f>
        <v>Spring</v>
      </c>
      <c r="L1980" s="3" t="str">
        <f>VLOOKUP(F1980,'Season Lookup'!$A$1:$B$13,2,0)</f>
        <v>Spring</v>
      </c>
      <c r="M1980" t="s">
        <v>12</v>
      </c>
      <c r="N1980" t="s">
        <v>13</v>
      </c>
      <c r="O1980" t="s">
        <v>13</v>
      </c>
      <c r="P1980" t="str">
        <f t="shared" si="392"/>
        <v>Yes</v>
      </c>
      <c r="Q1980" t="str">
        <f t="shared" si="393"/>
        <v>No</v>
      </c>
      <c r="R1980" t="str">
        <f t="shared" si="394"/>
        <v>No</v>
      </c>
      <c r="S1980">
        <v>493</v>
      </c>
      <c r="T1980" t="s">
        <v>14</v>
      </c>
      <c r="V1980" t="str">
        <f t="shared" si="395"/>
        <v>Non Intersection</v>
      </c>
      <c r="W1980" t="s">
        <v>3034</v>
      </c>
      <c r="X1980">
        <v>42.364184000000002</v>
      </c>
      <c r="Y1980">
        <v>-71.101355999999996</v>
      </c>
      <c r="Z1980" t="s">
        <v>3035</v>
      </c>
    </row>
    <row r="1981" spans="1:26">
      <c r="A1981">
        <v>25769</v>
      </c>
      <c r="B1981" s="1">
        <v>40627.70207175926</v>
      </c>
      <c r="C1981" s="1">
        <f t="shared" si="384"/>
        <v>40544</v>
      </c>
      <c r="D1981" s="4">
        <f t="shared" si="385"/>
        <v>0.23333333333333334</v>
      </c>
      <c r="E1981" s="3">
        <f t="shared" si="386"/>
        <v>2011</v>
      </c>
      <c r="F1981" s="3">
        <f t="shared" si="387"/>
        <v>3</v>
      </c>
      <c r="G1981" s="3">
        <f t="shared" si="388"/>
        <v>25</v>
      </c>
      <c r="H1981" s="3">
        <f t="shared" si="389"/>
        <v>16</v>
      </c>
      <c r="I1981" s="3">
        <f t="shared" si="390"/>
        <v>50</v>
      </c>
      <c r="J1981" s="3">
        <f t="shared" si="391"/>
        <v>6</v>
      </c>
      <c r="K1981" s="3" t="str">
        <f>IF(AND(D1981&gt;='Season Lookup'!$D$15,D1981&lt;'Season Lookup'!$D$16),"Spring",IF(AND(D1981&gt;='Season Lookup'!$D$16,D1981&lt;'Season Lookup'!$D$17),"Summer",IF(AND(D1981&gt;='Season Lookup'!$D$17,D1981&lt;'Season Lookup'!$D$18),"Fall",IF(OR(D1981&gt;='Season Lookup'!$D$18,D1981&lt;'Season Lookup'!$D$15),"Winter"))))</f>
        <v>Spring</v>
      </c>
      <c r="L1981" s="3" t="str">
        <f>VLOOKUP(F1981,'Season Lookup'!$A$1:$B$13,2,0)</f>
        <v>Spring</v>
      </c>
      <c r="M1981" t="s">
        <v>12</v>
      </c>
      <c r="N1981" t="s">
        <v>13</v>
      </c>
      <c r="O1981" t="s">
        <v>13</v>
      </c>
      <c r="P1981" t="str">
        <f t="shared" si="392"/>
        <v>Yes</v>
      </c>
      <c r="Q1981" t="str">
        <f t="shared" si="393"/>
        <v>No</v>
      </c>
      <c r="R1981" t="str">
        <f t="shared" si="394"/>
        <v>No</v>
      </c>
      <c r="T1981" t="s">
        <v>195</v>
      </c>
      <c r="U1981" t="s">
        <v>509</v>
      </c>
      <c r="V1981" t="str">
        <f t="shared" si="395"/>
        <v>Intersection</v>
      </c>
      <c r="W1981" t="s">
        <v>3036</v>
      </c>
      <c r="X1981">
        <v>42.362383999999999</v>
      </c>
      <c r="Y1981">
        <v>-71.100192000000007</v>
      </c>
      <c r="Z1981" t="s">
        <v>3037</v>
      </c>
    </row>
    <row r="1982" spans="1:26">
      <c r="A1982">
        <v>25784</v>
      </c>
      <c r="B1982" s="1">
        <v>40627.885405092595</v>
      </c>
      <c r="C1982" s="1">
        <f t="shared" si="384"/>
        <v>40544</v>
      </c>
      <c r="D1982" s="4">
        <f t="shared" si="385"/>
        <v>0.23333333333333334</v>
      </c>
      <c r="E1982" s="3">
        <f t="shared" si="386"/>
        <v>2011</v>
      </c>
      <c r="F1982" s="3">
        <f t="shared" si="387"/>
        <v>3</v>
      </c>
      <c r="G1982" s="3">
        <f t="shared" si="388"/>
        <v>25</v>
      </c>
      <c r="H1982" s="3">
        <f t="shared" si="389"/>
        <v>21</v>
      </c>
      <c r="I1982" s="3">
        <f t="shared" si="390"/>
        <v>14</v>
      </c>
      <c r="J1982" s="3">
        <f t="shared" si="391"/>
        <v>6</v>
      </c>
      <c r="K1982" s="3" t="str">
        <f>IF(AND(D1982&gt;='Season Lookup'!$D$15,D1982&lt;'Season Lookup'!$D$16),"Spring",IF(AND(D1982&gt;='Season Lookup'!$D$16,D1982&lt;'Season Lookup'!$D$17),"Summer",IF(AND(D1982&gt;='Season Lookup'!$D$17,D1982&lt;'Season Lookup'!$D$18),"Fall",IF(OR(D1982&gt;='Season Lookup'!$D$18,D1982&lt;'Season Lookup'!$D$15),"Winter"))))</f>
        <v>Spring</v>
      </c>
      <c r="L1982" s="3" t="str">
        <f>VLOOKUP(F1982,'Season Lookup'!$A$1:$B$13,2,0)</f>
        <v>Spring</v>
      </c>
      <c r="M1982" t="s">
        <v>12</v>
      </c>
      <c r="N1982" t="s">
        <v>13</v>
      </c>
      <c r="O1982" t="s">
        <v>23</v>
      </c>
      <c r="P1982" t="str">
        <f t="shared" si="392"/>
        <v>Yes</v>
      </c>
      <c r="Q1982" t="str">
        <f t="shared" si="393"/>
        <v>No</v>
      </c>
      <c r="R1982" t="str">
        <f t="shared" si="394"/>
        <v>No</v>
      </c>
      <c r="T1982" t="s">
        <v>14</v>
      </c>
      <c r="U1982" t="s">
        <v>213</v>
      </c>
      <c r="V1982" t="str">
        <f t="shared" si="395"/>
        <v>Intersection</v>
      </c>
      <c r="W1982" t="s">
        <v>214</v>
      </c>
      <c r="X1982">
        <v>42.398823999999998</v>
      </c>
      <c r="Y1982">
        <v>-71.131961000000004</v>
      </c>
      <c r="Z1982" t="s">
        <v>215</v>
      </c>
    </row>
    <row r="1983" spans="1:26">
      <c r="A1983">
        <v>25770</v>
      </c>
      <c r="B1983" s="1">
        <v>40628.695138888892</v>
      </c>
      <c r="C1983" s="1">
        <f t="shared" si="384"/>
        <v>40544</v>
      </c>
      <c r="D1983" s="4">
        <f t="shared" si="385"/>
        <v>0.2361111111111111</v>
      </c>
      <c r="E1983" s="3">
        <f t="shared" si="386"/>
        <v>2011</v>
      </c>
      <c r="F1983" s="3">
        <f t="shared" si="387"/>
        <v>3</v>
      </c>
      <c r="G1983" s="3">
        <f t="shared" si="388"/>
        <v>26</v>
      </c>
      <c r="H1983" s="3">
        <f t="shared" si="389"/>
        <v>16</v>
      </c>
      <c r="I1983" s="3">
        <f t="shared" si="390"/>
        <v>41</v>
      </c>
      <c r="J1983" s="3">
        <f t="shared" si="391"/>
        <v>7</v>
      </c>
      <c r="K1983" s="3" t="str">
        <f>IF(AND(D1983&gt;='Season Lookup'!$D$15,D1983&lt;'Season Lookup'!$D$16),"Spring",IF(AND(D1983&gt;='Season Lookup'!$D$16,D1983&lt;'Season Lookup'!$D$17),"Summer",IF(AND(D1983&gt;='Season Lookup'!$D$17,D1983&lt;'Season Lookup'!$D$18),"Fall",IF(OR(D1983&gt;='Season Lookup'!$D$18,D1983&lt;'Season Lookup'!$D$15),"Winter"))))</f>
        <v>Spring</v>
      </c>
      <c r="L1983" s="3" t="str">
        <f>VLOOKUP(F1983,'Season Lookup'!$A$1:$B$13,2,0)</f>
        <v>Spring</v>
      </c>
      <c r="M1983" t="s">
        <v>31</v>
      </c>
      <c r="N1983" t="s">
        <v>13</v>
      </c>
      <c r="O1983" t="s">
        <v>23</v>
      </c>
      <c r="P1983" t="str">
        <f t="shared" si="392"/>
        <v>Yes</v>
      </c>
      <c r="Q1983" t="str">
        <f t="shared" si="393"/>
        <v>No</v>
      </c>
      <c r="R1983" t="str">
        <f t="shared" si="394"/>
        <v>No</v>
      </c>
      <c r="T1983" t="s">
        <v>97</v>
      </c>
      <c r="V1983" t="str">
        <f t="shared" si="395"/>
        <v>Intersection</v>
      </c>
      <c r="W1983" t="s">
        <v>1790</v>
      </c>
      <c r="X1983">
        <v>0</v>
      </c>
      <c r="Y1983">
        <v>0</v>
      </c>
      <c r="Z1983" t="s">
        <v>81</v>
      </c>
    </row>
    <row r="1984" spans="1:26">
      <c r="A1984">
        <v>25779</v>
      </c>
      <c r="B1984" s="1">
        <v>40628.041655092595</v>
      </c>
      <c r="C1984" s="1">
        <f t="shared" si="384"/>
        <v>40544</v>
      </c>
      <c r="D1984" s="4">
        <f t="shared" si="385"/>
        <v>0.2361111111111111</v>
      </c>
      <c r="E1984" s="3">
        <f t="shared" si="386"/>
        <v>2011</v>
      </c>
      <c r="F1984" s="3">
        <f t="shared" si="387"/>
        <v>3</v>
      </c>
      <c r="G1984" s="3">
        <f t="shared" si="388"/>
        <v>26</v>
      </c>
      <c r="H1984" s="3">
        <f t="shared" si="389"/>
        <v>0</v>
      </c>
      <c r="I1984" s="3">
        <f t="shared" si="390"/>
        <v>59</v>
      </c>
      <c r="J1984" s="3">
        <f t="shared" si="391"/>
        <v>7</v>
      </c>
      <c r="K1984" s="3" t="str">
        <f>IF(AND(D1984&gt;='Season Lookup'!$D$15,D1984&lt;'Season Lookup'!$D$16),"Spring",IF(AND(D1984&gt;='Season Lookup'!$D$16,D1984&lt;'Season Lookup'!$D$17),"Summer",IF(AND(D1984&gt;='Season Lookup'!$D$17,D1984&lt;'Season Lookup'!$D$18),"Fall",IF(OR(D1984&gt;='Season Lookup'!$D$18,D1984&lt;'Season Lookup'!$D$15),"Winter"))))</f>
        <v>Spring</v>
      </c>
      <c r="L1984" s="3" t="str">
        <f>VLOOKUP(F1984,'Season Lookup'!$A$1:$B$13,2,0)</f>
        <v>Spring</v>
      </c>
      <c r="M1984" t="s">
        <v>31</v>
      </c>
      <c r="N1984" t="s">
        <v>13</v>
      </c>
      <c r="O1984" t="s">
        <v>23</v>
      </c>
      <c r="P1984" t="str">
        <f t="shared" si="392"/>
        <v>Yes</v>
      </c>
      <c r="Q1984" t="str">
        <f t="shared" si="393"/>
        <v>No</v>
      </c>
      <c r="R1984" t="str">
        <f t="shared" si="394"/>
        <v>No</v>
      </c>
      <c r="S1984">
        <v>3</v>
      </c>
      <c r="T1984" t="s">
        <v>1742</v>
      </c>
      <c r="V1984" t="str">
        <f t="shared" si="395"/>
        <v>Non Intersection</v>
      </c>
      <c r="W1984" t="s">
        <v>3038</v>
      </c>
      <c r="X1984">
        <v>42.371972999999997</v>
      </c>
      <c r="Y1984">
        <v>-71.115756000000005</v>
      </c>
      <c r="Z1984" t="s">
        <v>3039</v>
      </c>
    </row>
    <row r="1985" spans="1:26">
      <c r="A1985">
        <v>25785</v>
      </c>
      <c r="B1985" s="1">
        <v>40628.416655092595</v>
      </c>
      <c r="C1985" s="1">
        <f t="shared" si="384"/>
        <v>40544</v>
      </c>
      <c r="D1985" s="4">
        <f t="shared" si="385"/>
        <v>0.2361111111111111</v>
      </c>
      <c r="E1985" s="3">
        <f t="shared" si="386"/>
        <v>2011</v>
      </c>
      <c r="F1985" s="3">
        <f t="shared" si="387"/>
        <v>3</v>
      </c>
      <c r="G1985" s="3">
        <f t="shared" si="388"/>
        <v>26</v>
      </c>
      <c r="H1985" s="3">
        <f t="shared" si="389"/>
        <v>9</v>
      </c>
      <c r="I1985" s="3">
        <f t="shared" si="390"/>
        <v>59</v>
      </c>
      <c r="J1985" s="3">
        <f t="shared" si="391"/>
        <v>7</v>
      </c>
      <c r="K1985" s="3" t="str">
        <f>IF(AND(D1985&gt;='Season Lookup'!$D$15,D1985&lt;'Season Lookup'!$D$16),"Spring",IF(AND(D1985&gt;='Season Lookup'!$D$16,D1985&lt;'Season Lookup'!$D$17),"Summer",IF(AND(D1985&gt;='Season Lookup'!$D$17,D1985&lt;'Season Lookup'!$D$18),"Fall",IF(OR(D1985&gt;='Season Lookup'!$D$18,D1985&lt;'Season Lookup'!$D$15),"Winter"))))</f>
        <v>Spring</v>
      </c>
      <c r="L1985" s="3" t="str">
        <f>VLOOKUP(F1985,'Season Lookup'!$A$1:$B$13,2,0)</f>
        <v>Spring</v>
      </c>
      <c r="M1985" t="s">
        <v>31</v>
      </c>
      <c r="N1985" t="s">
        <v>13</v>
      </c>
      <c r="O1985" t="s">
        <v>23</v>
      </c>
      <c r="P1985" t="str">
        <f t="shared" si="392"/>
        <v>Yes</v>
      </c>
      <c r="Q1985" t="str">
        <f t="shared" si="393"/>
        <v>No</v>
      </c>
      <c r="R1985" t="str">
        <f t="shared" si="394"/>
        <v>No</v>
      </c>
      <c r="T1985" t="s">
        <v>147</v>
      </c>
      <c r="U1985" t="s">
        <v>261</v>
      </c>
      <c r="V1985" t="str">
        <f t="shared" si="395"/>
        <v>Intersection</v>
      </c>
      <c r="W1985" t="s">
        <v>3011</v>
      </c>
      <c r="X1985">
        <v>42.370953999999998</v>
      </c>
      <c r="Y1985">
        <v>-71.084953999999996</v>
      </c>
      <c r="Z1985" t="s">
        <v>3012</v>
      </c>
    </row>
    <row r="1986" spans="1:26">
      <c r="A1986">
        <v>25796</v>
      </c>
      <c r="B1986" s="1">
        <v>40628.541655092595</v>
      </c>
      <c r="C1986" s="1">
        <f t="shared" si="384"/>
        <v>40544</v>
      </c>
      <c r="D1986" s="4">
        <f t="shared" si="385"/>
        <v>0.2361111111111111</v>
      </c>
      <c r="E1986" s="3">
        <f t="shared" si="386"/>
        <v>2011</v>
      </c>
      <c r="F1986" s="3">
        <f t="shared" si="387"/>
        <v>3</v>
      </c>
      <c r="G1986" s="3">
        <f t="shared" si="388"/>
        <v>26</v>
      </c>
      <c r="H1986" s="3">
        <f t="shared" si="389"/>
        <v>12</v>
      </c>
      <c r="I1986" s="3">
        <f t="shared" si="390"/>
        <v>59</v>
      </c>
      <c r="J1986" s="3">
        <f t="shared" si="391"/>
        <v>7</v>
      </c>
      <c r="K1986" s="3" t="str">
        <f>IF(AND(D1986&gt;='Season Lookup'!$D$15,D1986&lt;'Season Lookup'!$D$16),"Spring",IF(AND(D1986&gt;='Season Lookup'!$D$16,D1986&lt;'Season Lookup'!$D$17),"Summer",IF(AND(D1986&gt;='Season Lookup'!$D$17,D1986&lt;'Season Lookup'!$D$18),"Fall",IF(OR(D1986&gt;='Season Lookup'!$D$18,D1986&lt;'Season Lookup'!$D$15),"Winter"))))</f>
        <v>Spring</v>
      </c>
      <c r="L1986" s="3" t="str">
        <f>VLOOKUP(F1986,'Season Lookup'!$A$1:$B$13,2,0)</f>
        <v>Spring</v>
      </c>
      <c r="M1986" t="s">
        <v>31</v>
      </c>
      <c r="N1986" t="s">
        <v>13</v>
      </c>
      <c r="O1986" t="s">
        <v>132</v>
      </c>
      <c r="P1986" t="str">
        <f t="shared" si="392"/>
        <v>Yes</v>
      </c>
      <c r="Q1986" t="str">
        <f t="shared" si="393"/>
        <v>Yes</v>
      </c>
      <c r="R1986" t="str">
        <f t="shared" si="394"/>
        <v>No</v>
      </c>
      <c r="T1986" t="s">
        <v>326</v>
      </c>
      <c r="U1986" t="s">
        <v>325</v>
      </c>
      <c r="V1986" t="str">
        <f t="shared" si="395"/>
        <v>Intersection</v>
      </c>
      <c r="W1986" t="s">
        <v>1420</v>
      </c>
      <c r="X1986">
        <v>42.371416000000004</v>
      </c>
      <c r="Y1986">
        <v>-71.121105</v>
      </c>
      <c r="Z1986" t="s">
        <v>328</v>
      </c>
    </row>
    <row r="1987" spans="1:26">
      <c r="A1987">
        <v>25771</v>
      </c>
      <c r="B1987" s="1">
        <v>40629.736805555556</v>
      </c>
      <c r="C1987" s="1">
        <f t="shared" si="384"/>
        <v>40544</v>
      </c>
      <c r="D1987" s="4">
        <f t="shared" si="385"/>
        <v>0.2388888888888889</v>
      </c>
      <c r="E1987" s="3">
        <f t="shared" si="386"/>
        <v>2011</v>
      </c>
      <c r="F1987" s="3">
        <f t="shared" si="387"/>
        <v>3</v>
      </c>
      <c r="G1987" s="3">
        <f t="shared" si="388"/>
        <v>27</v>
      </c>
      <c r="H1987" s="3">
        <f t="shared" si="389"/>
        <v>17</v>
      </c>
      <c r="I1987" s="3">
        <f t="shared" si="390"/>
        <v>41</v>
      </c>
      <c r="J1987" s="3">
        <f t="shared" si="391"/>
        <v>1</v>
      </c>
      <c r="K1987" s="3" t="str">
        <f>IF(AND(D1987&gt;='Season Lookup'!$D$15,D1987&lt;'Season Lookup'!$D$16),"Spring",IF(AND(D1987&gt;='Season Lookup'!$D$16,D1987&lt;'Season Lookup'!$D$17),"Summer",IF(AND(D1987&gt;='Season Lookup'!$D$17,D1987&lt;'Season Lookup'!$D$18),"Fall",IF(OR(D1987&gt;='Season Lookup'!$D$18,D1987&lt;'Season Lookup'!$D$15),"Winter"))))</f>
        <v>Spring</v>
      </c>
      <c r="L1987" s="3" t="str">
        <f>VLOOKUP(F1987,'Season Lookup'!$A$1:$B$13,2,0)</f>
        <v>Spring</v>
      </c>
      <c r="M1987" t="s">
        <v>48</v>
      </c>
      <c r="N1987" t="s">
        <v>13</v>
      </c>
      <c r="O1987" t="s">
        <v>36</v>
      </c>
      <c r="P1987" t="str">
        <f t="shared" si="392"/>
        <v>Yes</v>
      </c>
      <c r="Q1987" t="str">
        <f t="shared" si="393"/>
        <v>No</v>
      </c>
      <c r="R1987" t="str">
        <f t="shared" si="394"/>
        <v>No</v>
      </c>
      <c r="S1987">
        <v>17</v>
      </c>
      <c r="T1987" t="s">
        <v>1997</v>
      </c>
      <c r="V1987" t="str">
        <f t="shared" si="395"/>
        <v>Non Intersection</v>
      </c>
      <c r="W1987" t="s">
        <v>3040</v>
      </c>
      <c r="X1987">
        <v>42.365366999999999</v>
      </c>
      <c r="Y1987">
        <v>-71.104759999999999</v>
      </c>
      <c r="Z1987" t="s">
        <v>3041</v>
      </c>
    </row>
    <row r="1988" spans="1:26">
      <c r="A1988">
        <v>25772</v>
      </c>
      <c r="B1988" s="1">
        <v>40629.041655092595</v>
      </c>
      <c r="C1988" s="1">
        <f t="shared" si="384"/>
        <v>40544</v>
      </c>
      <c r="D1988" s="4">
        <f t="shared" si="385"/>
        <v>0.2388888888888889</v>
      </c>
      <c r="E1988" s="3">
        <f t="shared" si="386"/>
        <v>2011</v>
      </c>
      <c r="F1988" s="3">
        <f t="shared" si="387"/>
        <v>3</v>
      </c>
      <c r="G1988" s="3">
        <f t="shared" si="388"/>
        <v>27</v>
      </c>
      <c r="H1988" s="3">
        <f t="shared" si="389"/>
        <v>0</v>
      </c>
      <c r="I1988" s="3">
        <f t="shared" si="390"/>
        <v>59</v>
      </c>
      <c r="J1988" s="3">
        <f t="shared" si="391"/>
        <v>1</v>
      </c>
      <c r="K1988" s="3" t="str">
        <f>IF(AND(D1988&gt;='Season Lookup'!$D$15,D1988&lt;'Season Lookup'!$D$16),"Spring",IF(AND(D1988&gt;='Season Lookup'!$D$16,D1988&lt;'Season Lookup'!$D$17),"Summer",IF(AND(D1988&gt;='Season Lookup'!$D$17,D1988&lt;'Season Lookup'!$D$18),"Fall",IF(OR(D1988&gt;='Season Lookup'!$D$18,D1988&lt;'Season Lookup'!$D$15),"Winter"))))</f>
        <v>Spring</v>
      </c>
      <c r="L1988" s="3" t="str">
        <f>VLOOKUP(F1988,'Season Lookup'!$A$1:$B$13,2,0)</f>
        <v>Spring</v>
      </c>
      <c r="M1988" t="s">
        <v>48</v>
      </c>
      <c r="N1988" t="s">
        <v>13</v>
      </c>
      <c r="O1988" t="s">
        <v>13</v>
      </c>
      <c r="P1988" t="str">
        <f t="shared" si="392"/>
        <v>Yes</v>
      </c>
      <c r="Q1988" t="str">
        <f t="shared" si="393"/>
        <v>No</v>
      </c>
      <c r="R1988" t="str">
        <f t="shared" si="394"/>
        <v>No</v>
      </c>
      <c r="T1988" t="s">
        <v>199</v>
      </c>
      <c r="U1988" t="s">
        <v>980</v>
      </c>
      <c r="V1988" t="str">
        <f t="shared" si="395"/>
        <v>Intersection</v>
      </c>
      <c r="W1988" t="s">
        <v>1185</v>
      </c>
      <c r="X1988">
        <v>42.376345000000001</v>
      </c>
      <c r="Y1988">
        <v>-71.139753999999996</v>
      </c>
      <c r="Z1988" t="s">
        <v>1186</v>
      </c>
    </row>
    <row r="1989" spans="1:26">
      <c r="A1989">
        <v>25811</v>
      </c>
      <c r="B1989" s="1">
        <v>40629.3125</v>
      </c>
      <c r="C1989" s="1">
        <f t="shared" si="384"/>
        <v>40544</v>
      </c>
      <c r="D1989" s="4">
        <f t="shared" si="385"/>
        <v>0.2388888888888889</v>
      </c>
      <c r="E1989" s="3">
        <f t="shared" si="386"/>
        <v>2011</v>
      </c>
      <c r="F1989" s="3">
        <f t="shared" si="387"/>
        <v>3</v>
      </c>
      <c r="G1989" s="3">
        <f t="shared" si="388"/>
        <v>27</v>
      </c>
      <c r="H1989" s="3">
        <f t="shared" si="389"/>
        <v>7</v>
      </c>
      <c r="I1989" s="3">
        <f t="shared" si="390"/>
        <v>30</v>
      </c>
      <c r="J1989" s="3">
        <f t="shared" si="391"/>
        <v>1</v>
      </c>
      <c r="K1989" s="3" t="str">
        <f>IF(AND(D1989&gt;='Season Lookup'!$D$15,D1989&lt;'Season Lookup'!$D$16),"Spring",IF(AND(D1989&gt;='Season Lookup'!$D$16,D1989&lt;'Season Lookup'!$D$17),"Summer",IF(AND(D1989&gt;='Season Lookup'!$D$17,D1989&lt;'Season Lookup'!$D$18),"Fall",IF(OR(D1989&gt;='Season Lookup'!$D$18,D1989&lt;'Season Lookup'!$D$15),"Winter"))))</f>
        <v>Spring</v>
      </c>
      <c r="L1989" s="3" t="str">
        <f>VLOOKUP(F1989,'Season Lookup'!$A$1:$B$13,2,0)</f>
        <v>Spring</v>
      </c>
      <c r="M1989" t="s">
        <v>48</v>
      </c>
      <c r="N1989" t="s">
        <v>13</v>
      </c>
      <c r="O1989" t="s">
        <v>23</v>
      </c>
      <c r="P1989" t="str">
        <f t="shared" si="392"/>
        <v>Yes</v>
      </c>
      <c r="Q1989" t="str">
        <f t="shared" si="393"/>
        <v>No</v>
      </c>
      <c r="R1989" t="str">
        <f t="shared" si="394"/>
        <v>No</v>
      </c>
      <c r="S1989">
        <v>140</v>
      </c>
      <c r="T1989" t="s">
        <v>37</v>
      </c>
      <c r="V1989" t="str">
        <f t="shared" si="395"/>
        <v>Non Intersection</v>
      </c>
      <c r="W1989" t="s">
        <v>3042</v>
      </c>
      <c r="X1989">
        <v>42.358460000000001</v>
      </c>
      <c r="Y1989">
        <v>-71.111620000000002</v>
      </c>
      <c r="Z1989" t="s">
        <v>3043</v>
      </c>
    </row>
    <row r="1990" spans="1:26">
      <c r="A1990">
        <v>25773</v>
      </c>
      <c r="B1990" s="1">
        <v>40630.347905092596</v>
      </c>
      <c r="C1990" s="1">
        <f t="shared" si="384"/>
        <v>40544</v>
      </c>
      <c r="D1990" s="4">
        <f t="shared" si="385"/>
        <v>0.24166666666666667</v>
      </c>
      <c r="E1990" s="3">
        <f t="shared" si="386"/>
        <v>2011</v>
      </c>
      <c r="F1990" s="3">
        <f t="shared" si="387"/>
        <v>3</v>
      </c>
      <c r="G1990" s="3">
        <f t="shared" si="388"/>
        <v>28</v>
      </c>
      <c r="H1990" s="3">
        <f t="shared" si="389"/>
        <v>8</v>
      </c>
      <c r="I1990" s="3">
        <f t="shared" si="390"/>
        <v>20</v>
      </c>
      <c r="J1990" s="3">
        <f t="shared" si="391"/>
        <v>2</v>
      </c>
      <c r="K1990" s="3" t="str">
        <f>IF(AND(D1990&gt;='Season Lookup'!$D$15,D1990&lt;'Season Lookup'!$D$16),"Spring",IF(AND(D1990&gt;='Season Lookup'!$D$16,D1990&lt;'Season Lookup'!$D$17),"Summer",IF(AND(D1990&gt;='Season Lookup'!$D$17,D1990&lt;'Season Lookup'!$D$18),"Fall",IF(OR(D1990&gt;='Season Lookup'!$D$18,D1990&lt;'Season Lookup'!$D$15),"Winter"))))</f>
        <v>Spring</v>
      </c>
      <c r="L1990" s="3" t="str">
        <f>VLOOKUP(F1990,'Season Lookup'!$A$1:$B$13,2,0)</f>
        <v>Spring</v>
      </c>
      <c r="M1990" t="s">
        <v>56</v>
      </c>
      <c r="N1990" t="s">
        <v>35</v>
      </c>
      <c r="O1990" t="s">
        <v>36</v>
      </c>
      <c r="P1990" t="str">
        <f t="shared" si="392"/>
        <v>Yes</v>
      </c>
      <c r="Q1990" t="str">
        <f t="shared" si="393"/>
        <v>No</v>
      </c>
      <c r="R1990" t="str">
        <f t="shared" si="394"/>
        <v>No</v>
      </c>
      <c r="T1990" t="s">
        <v>326</v>
      </c>
      <c r="U1990" t="s">
        <v>199</v>
      </c>
      <c r="V1990" t="str">
        <f t="shared" si="395"/>
        <v>Intersection</v>
      </c>
      <c r="W1990" t="s">
        <v>681</v>
      </c>
      <c r="X1990">
        <v>42.372774</v>
      </c>
      <c r="Y1990">
        <v>-71.120658000000006</v>
      </c>
      <c r="Z1990" t="s">
        <v>682</v>
      </c>
    </row>
    <row r="1991" spans="1:26">
      <c r="A1991">
        <v>25774</v>
      </c>
      <c r="B1991" s="1">
        <v>40630.369432870371</v>
      </c>
      <c r="C1991" s="1">
        <f t="shared" si="384"/>
        <v>40544</v>
      </c>
      <c r="D1991" s="4">
        <f t="shared" si="385"/>
        <v>0.24166666666666667</v>
      </c>
      <c r="E1991" s="3">
        <f t="shared" si="386"/>
        <v>2011</v>
      </c>
      <c r="F1991" s="3">
        <f t="shared" si="387"/>
        <v>3</v>
      </c>
      <c r="G1991" s="3">
        <f t="shared" si="388"/>
        <v>28</v>
      </c>
      <c r="H1991" s="3">
        <f t="shared" si="389"/>
        <v>8</v>
      </c>
      <c r="I1991" s="3">
        <f t="shared" si="390"/>
        <v>51</v>
      </c>
      <c r="J1991" s="3">
        <f t="shared" si="391"/>
        <v>2</v>
      </c>
      <c r="K1991" s="3" t="str">
        <f>IF(AND(D1991&gt;='Season Lookup'!$D$15,D1991&lt;'Season Lookup'!$D$16),"Spring",IF(AND(D1991&gt;='Season Lookup'!$D$16,D1991&lt;'Season Lookup'!$D$17),"Summer",IF(AND(D1991&gt;='Season Lookup'!$D$17,D1991&lt;'Season Lookup'!$D$18),"Fall",IF(OR(D1991&gt;='Season Lookup'!$D$18,D1991&lt;'Season Lookup'!$D$15),"Winter"))))</f>
        <v>Spring</v>
      </c>
      <c r="L1991" s="3" t="str">
        <f>VLOOKUP(F1991,'Season Lookup'!$A$1:$B$13,2,0)</f>
        <v>Spring</v>
      </c>
      <c r="M1991" t="s">
        <v>56</v>
      </c>
      <c r="N1991" t="s">
        <v>13</v>
      </c>
      <c r="O1991" t="s">
        <v>13</v>
      </c>
      <c r="P1991" t="str">
        <f t="shared" si="392"/>
        <v>Yes</v>
      </c>
      <c r="Q1991" t="str">
        <f t="shared" si="393"/>
        <v>No</v>
      </c>
      <c r="R1991" t="str">
        <f t="shared" si="394"/>
        <v>No</v>
      </c>
      <c r="T1991" t="s">
        <v>553</v>
      </c>
      <c r="U1991" t="s">
        <v>14</v>
      </c>
      <c r="V1991" t="str">
        <f t="shared" si="395"/>
        <v>Intersection</v>
      </c>
      <c r="W1991" t="s">
        <v>1724</v>
      </c>
      <c r="X1991">
        <v>42.397409000000003</v>
      </c>
      <c r="Y1991">
        <v>-71.130286999999996</v>
      </c>
      <c r="Z1991" t="s">
        <v>647</v>
      </c>
    </row>
    <row r="1992" spans="1:26">
      <c r="A1992">
        <v>25775</v>
      </c>
      <c r="B1992" s="1">
        <v>40630.375</v>
      </c>
      <c r="C1992" s="1">
        <f t="shared" si="384"/>
        <v>40544</v>
      </c>
      <c r="D1992" s="4">
        <f t="shared" si="385"/>
        <v>0.24166666666666667</v>
      </c>
      <c r="E1992" s="3">
        <f t="shared" si="386"/>
        <v>2011</v>
      </c>
      <c r="F1992" s="3">
        <f t="shared" si="387"/>
        <v>3</v>
      </c>
      <c r="G1992" s="3">
        <f t="shared" si="388"/>
        <v>28</v>
      </c>
      <c r="H1992" s="3">
        <f t="shared" si="389"/>
        <v>9</v>
      </c>
      <c r="I1992" s="3">
        <f t="shared" si="390"/>
        <v>0</v>
      </c>
      <c r="J1992" s="3">
        <f t="shared" si="391"/>
        <v>2</v>
      </c>
      <c r="K1992" s="3" t="str">
        <f>IF(AND(D1992&gt;='Season Lookup'!$D$15,D1992&lt;'Season Lookup'!$D$16),"Spring",IF(AND(D1992&gt;='Season Lookup'!$D$16,D1992&lt;'Season Lookup'!$D$17),"Summer",IF(AND(D1992&gt;='Season Lookup'!$D$17,D1992&lt;'Season Lookup'!$D$18),"Fall",IF(OR(D1992&gt;='Season Lookup'!$D$18,D1992&lt;'Season Lookup'!$D$15),"Winter"))))</f>
        <v>Spring</v>
      </c>
      <c r="L1992" s="3" t="str">
        <f>VLOOKUP(F1992,'Season Lookup'!$A$1:$B$13,2,0)</f>
        <v>Spring</v>
      </c>
      <c r="M1992" t="s">
        <v>56</v>
      </c>
      <c r="N1992" t="s">
        <v>13</v>
      </c>
      <c r="O1992" t="s">
        <v>13</v>
      </c>
      <c r="P1992" t="str">
        <f t="shared" si="392"/>
        <v>Yes</v>
      </c>
      <c r="Q1992" t="str">
        <f t="shared" si="393"/>
        <v>No</v>
      </c>
      <c r="R1992" t="str">
        <f t="shared" si="394"/>
        <v>No</v>
      </c>
      <c r="T1992" t="s">
        <v>42</v>
      </c>
      <c r="U1992" t="s">
        <v>178</v>
      </c>
      <c r="V1992" t="str">
        <f t="shared" si="395"/>
        <v>Intersection</v>
      </c>
      <c r="W1992" t="s">
        <v>179</v>
      </c>
      <c r="X1992">
        <v>42.360131000000003</v>
      </c>
      <c r="Y1992">
        <v>-71.112776999999994</v>
      </c>
      <c r="Z1992" t="s">
        <v>180</v>
      </c>
    </row>
    <row r="1993" spans="1:26">
      <c r="A1993">
        <v>25776</v>
      </c>
      <c r="B1993" s="1">
        <v>40630.652777777781</v>
      </c>
      <c r="C1993" s="1">
        <f t="shared" si="384"/>
        <v>40544</v>
      </c>
      <c r="D1993" s="4">
        <f t="shared" si="385"/>
        <v>0.24166666666666667</v>
      </c>
      <c r="E1993" s="3">
        <f t="shared" si="386"/>
        <v>2011</v>
      </c>
      <c r="F1993" s="3">
        <f t="shared" si="387"/>
        <v>3</v>
      </c>
      <c r="G1993" s="3">
        <f t="shared" si="388"/>
        <v>28</v>
      </c>
      <c r="H1993" s="3">
        <f t="shared" si="389"/>
        <v>15</v>
      </c>
      <c r="I1993" s="3">
        <f t="shared" si="390"/>
        <v>40</v>
      </c>
      <c r="J1993" s="3">
        <f t="shared" si="391"/>
        <v>2</v>
      </c>
      <c r="K1993" s="3" t="str">
        <f>IF(AND(D1993&gt;='Season Lookup'!$D$15,D1993&lt;'Season Lookup'!$D$16),"Spring",IF(AND(D1993&gt;='Season Lookup'!$D$16,D1993&lt;'Season Lookup'!$D$17),"Summer",IF(AND(D1993&gt;='Season Lookup'!$D$17,D1993&lt;'Season Lookup'!$D$18),"Fall",IF(OR(D1993&gt;='Season Lookup'!$D$18,D1993&lt;'Season Lookup'!$D$15),"Winter"))))</f>
        <v>Spring</v>
      </c>
      <c r="L1993" s="3" t="str">
        <f>VLOOKUP(F1993,'Season Lookup'!$A$1:$B$13,2,0)</f>
        <v>Spring</v>
      </c>
      <c r="M1993" t="s">
        <v>56</v>
      </c>
      <c r="N1993" t="s">
        <v>13</v>
      </c>
      <c r="O1993" t="s">
        <v>152</v>
      </c>
      <c r="P1993" t="str">
        <f t="shared" si="392"/>
        <v>Yes</v>
      </c>
      <c r="Q1993" t="str">
        <f t="shared" si="393"/>
        <v>No</v>
      </c>
      <c r="R1993" t="str">
        <f t="shared" si="394"/>
        <v>Yes</v>
      </c>
      <c r="S1993">
        <v>699</v>
      </c>
      <c r="T1993" t="s">
        <v>198</v>
      </c>
      <c r="V1993" t="str">
        <f t="shared" si="395"/>
        <v>Non Intersection</v>
      </c>
      <c r="W1993" t="s">
        <v>585</v>
      </c>
      <c r="X1993">
        <v>42.375056999999998</v>
      </c>
      <c r="Y1993">
        <v>-71.148745000000005</v>
      </c>
      <c r="Z1993" t="s">
        <v>586</v>
      </c>
    </row>
    <row r="1994" spans="1:26">
      <c r="A1994">
        <v>25777</v>
      </c>
      <c r="B1994" s="1">
        <v>40630.69027777778</v>
      </c>
      <c r="C1994" s="1">
        <f t="shared" si="384"/>
        <v>40544</v>
      </c>
      <c r="D1994" s="4">
        <f t="shared" si="385"/>
        <v>0.24166666666666667</v>
      </c>
      <c r="E1994" s="3">
        <f t="shared" si="386"/>
        <v>2011</v>
      </c>
      <c r="F1994" s="3">
        <f t="shared" si="387"/>
        <v>3</v>
      </c>
      <c r="G1994" s="3">
        <f t="shared" si="388"/>
        <v>28</v>
      </c>
      <c r="H1994" s="3">
        <f t="shared" si="389"/>
        <v>16</v>
      </c>
      <c r="I1994" s="3">
        <f t="shared" si="390"/>
        <v>34</v>
      </c>
      <c r="J1994" s="3">
        <f t="shared" si="391"/>
        <v>2</v>
      </c>
      <c r="K1994" s="3" t="str">
        <f>IF(AND(D1994&gt;='Season Lookup'!$D$15,D1994&lt;'Season Lookup'!$D$16),"Spring",IF(AND(D1994&gt;='Season Lookup'!$D$16,D1994&lt;'Season Lookup'!$D$17),"Summer",IF(AND(D1994&gt;='Season Lookup'!$D$17,D1994&lt;'Season Lookup'!$D$18),"Fall",IF(OR(D1994&gt;='Season Lookup'!$D$18,D1994&lt;'Season Lookup'!$D$15),"Winter"))))</f>
        <v>Spring</v>
      </c>
      <c r="L1994" s="3" t="str">
        <f>VLOOKUP(F1994,'Season Lookup'!$A$1:$B$13,2,0)</f>
        <v>Spring</v>
      </c>
      <c r="M1994" t="s">
        <v>56</v>
      </c>
      <c r="N1994" t="s">
        <v>13</v>
      </c>
      <c r="O1994" t="s">
        <v>13</v>
      </c>
      <c r="P1994" t="str">
        <f t="shared" si="392"/>
        <v>Yes</v>
      </c>
      <c r="Q1994" t="str">
        <f t="shared" si="393"/>
        <v>No</v>
      </c>
      <c r="R1994" t="str">
        <f t="shared" si="394"/>
        <v>No</v>
      </c>
      <c r="S1994">
        <v>738</v>
      </c>
      <c r="T1994" t="s">
        <v>19</v>
      </c>
      <c r="V1994" t="str">
        <f t="shared" si="395"/>
        <v>Non Intersection</v>
      </c>
      <c r="W1994" t="s">
        <v>3044</v>
      </c>
      <c r="X1994">
        <v>42.372115000000001</v>
      </c>
      <c r="Y1994">
        <v>-71.089167000000003</v>
      </c>
      <c r="Z1994" t="s">
        <v>3045</v>
      </c>
    </row>
    <row r="1995" spans="1:26">
      <c r="A1995">
        <v>25778</v>
      </c>
      <c r="B1995" s="1">
        <v>40630.898599537039</v>
      </c>
      <c r="C1995" s="1">
        <f t="shared" si="384"/>
        <v>40544</v>
      </c>
      <c r="D1995" s="4">
        <f t="shared" si="385"/>
        <v>0.24166666666666667</v>
      </c>
      <c r="E1995" s="3">
        <f t="shared" si="386"/>
        <v>2011</v>
      </c>
      <c r="F1995" s="3">
        <f t="shared" si="387"/>
        <v>3</v>
      </c>
      <c r="G1995" s="3">
        <f t="shared" si="388"/>
        <v>28</v>
      </c>
      <c r="H1995" s="3">
        <f t="shared" si="389"/>
        <v>21</v>
      </c>
      <c r="I1995" s="3">
        <f t="shared" si="390"/>
        <v>33</v>
      </c>
      <c r="J1995" s="3">
        <f t="shared" si="391"/>
        <v>2</v>
      </c>
      <c r="K1995" s="3" t="str">
        <f>IF(AND(D1995&gt;='Season Lookup'!$D$15,D1995&lt;'Season Lookup'!$D$16),"Spring",IF(AND(D1995&gt;='Season Lookup'!$D$16,D1995&lt;'Season Lookup'!$D$17),"Summer",IF(AND(D1995&gt;='Season Lookup'!$D$17,D1995&lt;'Season Lookup'!$D$18),"Fall",IF(OR(D1995&gt;='Season Lookup'!$D$18,D1995&lt;'Season Lookup'!$D$15),"Winter"))))</f>
        <v>Spring</v>
      </c>
      <c r="L1995" s="3" t="str">
        <f>VLOOKUP(F1995,'Season Lookup'!$A$1:$B$13,2,0)</f>
        <v>Spring</v>
      </c>
      <c r="M1995" t="s">
        <v>56</v>
      </c>
      <c r="N1995" t="s">
        <v>18</v>
      </c>
      <c r="O1995" t="s">
        <v>13</v>
      </c>
      <c r="P1995" t="str">
        <f t="shared" si="392"/>
        <v>Yes</v>
      </c>
      <c r="Q1995" t="str">
        <f t="shared" si="393"/>
        <v>No</v>
      </c>
      <c r="R1995" t="str">
        <f t="shared" si="394"/>
        <v>No</v>
      </c>
      <c r="T1995" t="s">
        <v>14</v>
      </c>
      <c r="U1995" t="s">
        <v>202</v>
      </c>
      <c r="V1995" t="str">
        <f t="shared" si="395"/>
        <v>Intersection</v>
      </c>
      <c r="W1995" t="s">
        <v>361</v>
      </c>
      <c r="X1995">
        <v>42.360154000000001</v>
      </c>
      <c r="Y1995">
        <v>-71.094881999999998</v>
      </c>
      <c r="Z1995" t="s">
        <v>223</v>
      </c>
    </row>
    <row r="1996" spans="1:26">
      <c r="A1996">
        <v>25789</v>
      </c>
      <c r="B1996" s="1">
        <v>40630.854155092595</v>
      </c>
      <c r="C1996" s="1">
        <f t="shared" si="384"/>
        <v>40544</v>
      </c>
      <c r="D1996" s="4">
        <f t="shared" si="385"/>
        <v>0.24166666666666667</v>
      </c>
      <c r="E1996" s="3">
        <f t="shared" si="386"/>
        <v>2011</v>
      </c>
      <c r="F1996" s="3">
        <f t="shared" si="387"/>
        <v>3</v>
      </c>
      <c r="G1996" s="3">
        <f t="shared" si="388"/>
        <v>28</v>
      </c>
      <c r="H1996" s="3">
        <f t="shared" si="389"/>
        <v>20</v>
      </c>
      <c r="I1996" s="3">
        <f t="shared" si="390"/>
        <v>29</v>
      </c>
      <c r="J1996" s="3">
        <f t="shared" si="391"/>
        <v>2</v>
      </c>
      <c r="K1996" s="3" t="str">
        <f>IF(AND(D1996&gt;='Season Lookup'!$D$15,D1996&lt;'Season Lookup'!$D$16),"Spring",IF(AND(D1996&gt;='Season Lookup'!$D$16,D1996&lt;'Season Lookup'!$D$17),"Summer",IF(AND(D1996&gt;='Season Lookup'!$D$17,D1996&lt;'Season Lookup'!$D$18),"Fall",IF(OR(D1996&gt;='Season Lookup'!$D$18,D1996&lt;'Season Lookup'!$D$15),"Winter"))))</f>
        <v>Spring</v>
      </c>
      <c r="L1996" s="3" t="str">
        <f>VLOOKUP(F1996,'Season Lookup'!$A$1:$B$13,2,0)</f>
        <v>Spring</v>
      </c>
      <c r="M1996" t="s">
        <v>56</v>
      </c>
      <c r="N1996" t="s">
        <v>13</v>
      </c>
      <c r="O1996" t="s">
        <v>23</v>
      </c>
      <c r="P1996" t="str">
        <f t="shared" si="392"/>
        <v>Yes</v>
      </c>
      <c r="Q1996" t="str">
        <f t="shared" si="393"/>
        <v>No</v>
      </c>
      <c r="R1996" t="str">
        <f t="shared" si="394"/>
        <v>No</v>
      </c>
      <c r="S1996">
        <v>1001</v>
      </c>
      <c r="T1996" t="s">
        <v>14</v>
      </c>
      <c r="V1996" t="str">
        <f t="shared" si="395"/>
        <v>Non Intersection</v>
      </c>
      <c r="W1996" t="s">
        <v>3046</v>
      </c>
      <c r="X1996">
        <v>42.369478000000001</v>
      </c>
      <c r="Y1996">
        <v>-71.111340999999996</v>
      </c>
      <c r="Z1996" t="s">
        <v>3047</v>
      </c>
    </row>
    <row r="1997" spans="1:26">
      <c r="A1997">
        <v>25815</v>
      </c>
      <c r="B1997" s="1">
        <v>40630.590277777781</v>
      </c>
      <c r="C1997" s="1">
        <f t="shared" si="384"/>
        <v>40544</v>
      </c>
      <c r="D1997" s="4">
        <f t="shared" si="385"/>
        <v>0.24166666666666667</v>
      </c>
      <c r="E1997" s="3">
        <f t="shared" si="386"/>
        <v>2011</v>
      </c>
      <c r="F1997" s="3">
        <f t="shared" si="387"/>
        <v>3</v>
      </c>
      <c r="G1997" s="3">
        <f t="shared" si="388"/>
        <v>28</v>
      </c>
      <c r="H1997" s="3">
        <f t="shared" si="389"/>
        <v>14</v>
      </c>
      <c r="I1997" s="3">
        <f t="shared" si="390"/>
        <v>10</v>
      </c>
      <c r="J1997" s="3">
        <f t="shared" si="391"/>
        <v>2</v>
      </c>
      <c r="K1997" s="3" t="str">
        <f>IF(AND(D1997&gt;='Season Lookup'!$D$15,D1997&lt;'Season Lookup'!$D$16),"Spring",IF(AND(D1997&gt;='Season Lookup'!$D$16,D1997&lt;'Season Lookup'!$D$17),"Summer",IF(AND(D1997&gt;='Season Lookup'!$D$17,D1997&lt;'Season Lookup'!$D$18),"Fall",IF(OR(D1997&gt;='Season Lookup'!$D$18,D1997&lt;'Season Lookup'!$D$15),"Winter"))))</f>
        <v>Spring</v>
      </c>
      <c r="L1997" s="3" t="str">
        <f>VLOOKUP(F1997,'Season Lookup'!$A$1:$B$13,2,0)</f>
        <v>Spring</v>
      </c>
      <c r="N1997" t="s">
        <v>13</v>
      </c>
      <c r="O1997" t="s">
        <v>13</v>
      </c>
      <c r="P1997" t="str">
        <f t="shared" si="392"/>
        <v>Yes</v>
      </c>
      <c r="Q1997" t="str">
        <f t="shared" si="393"/>
        <v>No</v>
      </c>
      <c r="R1997" t="str">
        <f t="shared" si="394"/>
        <v>No</v>
      </c>
      <c r="T1997" t="s">
        <v>14</v>
      </c>
      <c r="U1997" t="s">
        <v>550</v>
      </c>
      <c r="V1997" t="str">
        <f t="shared" si="395"/>
        <v>Intersection</v>
      </c>
      <c r="W1997" t="s">
        <v>551</v>
      </c>
      <c r="X1997">
        <v>42.388173000000002</v>
      </c>
      <c r="Y1997">
        <v>-71.119415000000004</v>
      </c>
      <c r="Z1997" t="s">
        <v>552</v>
      </c>
    </row>
    <row r="1998" spans="1:26">
      <c r="A1998">
        <v>25786</v>
      </c>
      <c r="B1998" s="1">
        <v>40631.614583333336</v>
      </c>
      <c r="C1998" s="1">
        <f t="shared" si="384"/>
        <v>40544</v>
      </c>
      <c r="D1998" s="4">
        <f t="shared" si="385"/>
        <v>0.24444444444444444</v>
      </c>
      <c r="E1998" s="3">
        <f t="shared" si="386"/>
        <v>2011</v>
      </c>
      <c r="F1998" s="3">
        <f t="shared" si="387"/>
        <v>3</v>
      </c>
      <c r="G1998" s="3">
        <f t="shared" si="388"/>
        <v>29</v>
      </c>
      <c r="H1998" s="3">
        <f t="shared" si="389"/>
        <v>14</v>
      </c>
      <c r="I1998" s="3">
        <f t="shared" si="390"/>
        <v>45</v>
      </c>
      <c r="J1998" s="3">
        <f t="shared" si="391"/>
        <v>3</v>
      </c>
      <c r="K1998" s="3" t="str">
        <f>IF(AND(D1998&gt;='Season Lookup'!$D$15,D1998&lt;'Season Lookup'!$D$16),"Spring",IF(AND(D1998&gt;='Season Lookup'!$D$16,D1998&lt;'Season Lookup'!$D$17),"Summer",IF(AND(D1998&gt;='Season Lookup'!$D$17,D1998&lt;'Season Lookup'!$D$18),"Fall",IF(OR(D1998&gt;='Season Lookup'!$D$18,D1998&lt;'Season Lookup'!$D$15),"Winter"))))</f>
        <v>Spring</v>
      </c>
      <c r="L1998" s="3" t="str">
        <f>VLOOKUP(F1998,'Season Lookup'!$A$1:$B$13,2,0)</f>
        <v>Spring</v>
      </c>
      <c r="M1998" t="s">
        <v>73</v>
      </c>
      <c r="N1998" t="s">
        <v>13</v>
      </c>
      <c r="O1998" t="s">
        <v>13</v>
      </c>
      <c r="P1998" t="str">
        <f t="shared" si="392"/>
        <v>Yes</v>
      </c>
      <c r="Q1998" t="str">
        <f t="shared" si="393"/>
        <v>No</v>
      </c>
      <c r="R1998" t="str">
        <f t="shared" si="394"/>
        <v>No</v>
      </c>
      <c r="T1998" t="s">
        <v>19</v>
      </c>
      <c r="U1998" t="s">
        <v>61</v>
      </c>
      <c r="V1998" t="str">
        <f t="shared" si="395"/>
        <v>Intersection</v>
      </c>
      <c r="W1998" t="s">
        <v>494</v>
      </c>
      <c r="X1998">
        <v>42.370635999999998</v>
      </c>
      <c r="Y1998">
        <v>-71.076933999999994</v>
      </c>
      <c r="Z1998" t="s">
        <v>495</v>
      </c>
    </row>
    <row r="1999" spans="1:26">
      <c r="A1999">
        <v>25787</v>
      </c>
      <c r="B1999" s="1">
        <v>40631.354155092595</v>
      </c>
      <c r="C1999" s="1">
        <f t="shared" si="384"/>
        <v>40544</v>
      </c>
      <c r="D1999" s="4">
        <f t="shared" si="385"/>
        <v>0.24444444444444444</v>
      </c>
      <c r="E1999" s="3">
        <f t="shared" si="386"/>
        <v>2011</v>
      </c>
      <c r="F1999" s="3">
        <f t="shared" si="387"/>
        <v>3</v>
      </c>
      <c r="G1999" s="3">
        <f t="shared" si="388"/>
        <v>29</v>
      </c>
      <c r="H1999" s="3">
        <f t="shared" si="389"/>
        <v>8</v>
      </c>
      <c r="I1999" s="3">
        <f t="shared" si="390"/>
        <v>29</v>
      </c>
      <c r="J1999" s="3">
        <f t="shared" si="391"/>
        <v>3</v>
      </c>
      <c r="K1999" s="3" t="str">
        <f>IF(AND(D1999&gt;='Season Lookup'!$D$15,D1999&lt;'Season Lookup'!$D$16),"Spring",IF(AND(D1999&gt;='Season Lookup'!$D$16,D1999&lt;'Season Lookup'!$D$17),"Summer",IF(AND(D1999&gt;='Season Lookup'!$D$17,D1999&lt;'Season Lookup'!$D$18),"Fall",IF(OR(D1999&gt;='Season Lookup'!$D$18,D1999&lt;'Season Lookup'!$D$15),"Winter"))))</f>
        <v>Spring</v>
      </c>
      <c r="L1999" s="3" t="str">
        <f>VLOOKUP(F1999,'Season Lookup'!$A$1:$B$13,2,0)</f>
        <v>Spring</v>
      </c>
      <c r="M1999" t="s">
        <v>73</v>
      </c>
      <c r="N1999" t="s">
        <v>329</v>
      </c>
      <c r="O1999" t="s">
        <v>23</v>
      </c>
      <c r="P1999" t="str">
        <f t="shared" si="392"/>
        <v>No</v>
      </c>
      <c r="Q1999" t="str">
        <f t="shared" si="393"/>
        <v>No</v>
      </c>
      <c r="R1999" t="str">
        <f t="shared" si="394"/>
        <v>No</v>
      </c>
      <c r="S1999">
        <v>130</v>
      </c>
      <c r="T1999" t="s">
        <v>342</v>
      </c>
      <c r="V1999" t="str">
        <f t="shared" si="395"/>
        <v>Non Intersection</v>
      </c>
      <c r="W1999" t="s">
        <v>3048</v>
      </c>
      <c r="X1999">
        <v>42.368425999999999</v>
      </c>
      <c r="Y1999">
        <v>-71.101483999999999</v>
      </c>
      <c r="Z1999" t="s">
        <v>3049</v>
      </c>
    </row>
    <row r="2000" spans="1:26">
      <c r="A2000">
        <v>25788</v>
      </c>
      <c r="B2000" s="1">
        <v>40631.693055555559</v>
      </c>
      <c r="C2000" s="1">
        <f t="shared" si="384"/>
        <v>40544</v>
      </c>
      <c r="D2000" s="4">
        <f t="shared" si="385"/>
        <v>0.24444444444444444</v>
      </c>
      <c r="E2000" s="3">
        <f t="shared" si="386"/>
        <v>2011</v>
      </c>
      <c r="F2000" s="3">
        <f t="shared" si="387"/>
        <v>3</v>
      </c>
      <c r="G2000" s="3">
        <f t="shared" si="388"/>
        <v>29</v>
      </c>
      <c r="H2000" s="3">
        <f t="shared" si="389"/>
        <v>16</v>
      </c>
      <c r="I2000" s="3">
        <f t="shared" si="390"/>
        <v>38</v>
      </c>
      <c r="J2000" s="3">
        <f t="shared" si="391"/>
        <v>3</v>
      </c>
      <c r="K2000" s="3" t="str">
        <f>IF(AND(D2000&gt;='Season Lookup'!$D$15,D2000&lt;'Season Lookup'!$D$16),"Spring",IF(AND(D2000&gt;='Season Lookup'!$D$16,D2000&lt;'Season Lookup'!$D$17),"Summer",IF(AND(D2000&gt;='Season Lookup'!$D$17,D2000&lt;'Season Lookup'!$D$18),"Fall",IF(OR(D2000&gt;='Season Lookup'!$D$18,D2000&lt;'Season Lookup'!$D$15),"Winter"))))</f>
        <v>Spring</v>
      </c>
      <c r="L2000" s="3" t="str">
        <f>VLOOKUP(F2000,'Season Lookup'!$A$1:$B$13,2,0)</f>
        <v>Spring</v>
      </c>
      <c r="M2000" t="s">
        <v>73</v>
      </c>
      <c r="N2000" t="s">
        <v>13</v>
      </c>
      <c r="O2000" t="s">
        <v>35</v>
      </c>
      <c r="P2000" t="str">
        <f t="shared" si="392"/>
        <v>Yes</v>
      </c>
      <c r="Q2000" t="str">
        <f t="shared" si="393"/>
        <v>No</v>
      </c>
      <c r="R2000" t="str">
        <f t="shared" si="394"/>
        <v>No</v>
      </c>
      <c r="T2000" t="s">
        <v>108</v>
      </c>
      <c r="U2000" t="s">
        <v>453</v>
      </c>
      <c r="V2000" t="str">
        <f t="shared" si="395"/>
        <v>Intersection</v>
      </c>
      <c r="W2000" t="s">
        <v>3050</v>
      </c>
      <c r="X2000">
        <v>42.362867999999999</v>
      </c>
      <c r="Y2000">
        <v>-71.102435</v>
      </c>
      <c r="Z2000" t="s">
        <v>3051</v>
      </c>
    </row>
    <row r="2001" spans="1:26">
      <c r="A2001">
        <v>25797</v>
      </c>
      <c r="B2001" s="1">
        <v>40631.739583333336</v>
      </c>
      <c r="C2001" s="1">
        <f t="shared" si="384"/>
        <v>40544</v>
      </c>
      <c r="D2001" s="4">
        <f t="shared" si="385"/>
        <v>0.24444444444444444</v>
      </c>
      <c r="E2001" s="3">
        <f t="shared" si="386"/>
        <v>2011</v>
      </c>
      <c r="F2001" s="3">
        <f t="shared" si="387"/>
        <v>3</v>
      </c>
      <c r="G2001" s="3">
        <f t="shared" si="388"/>
        <v>29</v>
      </c>
      <c r="H2001" s="3">
        <f t="shared" si="389"/>
        <v>17</v>
      </c>
      <c r="I2001" s="3">
        <f t="shared" si="390"/>
        <v>45</v>
      </c>
      <c r="J2001" s="3">
        <f t="shared" si="391"/>
        <v>3</v>
      </c>
      <c r="K2001" s="3" t="str">
        <f>IF(AND(D2001&gt;='Season Lookup'!$D$15,D2001&lt;'Season Lookup'!$D$16),"Spring",IF(AND(D2001&gt;='Season Lookup'!$D$16,D2001&lt;'Season Lookup'!$D$17),"Summer",IF(AND(D2001&gt;='Season Lookup'!$D$17,D2001&lt;'Season Lookup'!$D$18),"Fall",IF(OR(D2001&gt;='Season Lookup'!$D$18,D2001&lt;'Season Lookup'!$D$15),"Winter"))))</f>
        <v>Spring</v>
      </c>
      <c r="L2001" s="3" t="str">
        <f>VLOOKUP(F2001,'Season Lookup'!$A$1:$B$13,2,0)</f>
        <v>Spring</v>
      </c>
      <c r="M2001" t="s">
        <v>48</v>
      </c>
      <c r="N2001" t="s">
        <v>13</v>
      </c>
      <c r="O2001" t="s">
        <v>13</v>
      </c>
      <c r="P2001" t="str">
        <f t="shared" si="392"/>
        <v>Yes</v>
      </c>
      <c r="Q2001" t="str">
        <f t="shared" si="393"/>
        <v>No</v>
      </c>
      <c r="R2001" t="str">
        <f t="shared" si="394"/>
        <v>No</v>
      </c>
      <c r="S2001">
        <v>451</v>
      </c>
      <c r="T2001" t="s">
        <v>142</v>
      </c>
      <c r="V2001" t="str">
        <f t="shared" si="395"/>
        <v>Non Intersection</v>
      </c>
      <c r="W2001" t="s">
        <v>3052</v>
      </c>
      <c r="X2001">
        <v>42.380719999999997</v>
      </c>
      <c r="Y2001">
        <v>-71.141801999999998</v>
      </c>
      <c r="Z2001" t="s">
        <v>3053</v>
      </c>
    </row>
    <row r="2002" spans="1:26">
      <c r="A2002">
        <v>25798</v>
      </c>
      <c r="B2002" s="1">
        <v>40632.510405092595</v>
      </c>
      <c r="C2002" s="1">
        <f t="shared" si="384"/>
        <v>40544</v>
      </c>
      <c r="D2002" s="4">
        <f t="shared" si="385"/>
        <v>0.24722222222222223</v>
      </c>
      <c r="E2002" s="3">
        <f t="shared" si="386"/>
        <v>2011</v>
      </c>
      <c r="F2002" s="3">
        <f t="shared" si="387"/>
        <v>3</v>
      </c>
      <c r="G2002" s="3">
        <f t="shared" si="388"/>
        <v>30</v>
      </c>
      <c r="H2002" s="3">
        <f t="shared" si="389"/>
        <v>12</v>
      </c>
      <c r="I2002" s="3">
        <f t="shared" si="390"/>
        <v>14</v>
      </c>
      <c r="J2002" s="3">
        <f t="shared" si="391"/>
        <v>4</v>
      </c>
      <c r="K2002" s="3" t="str">
        <f>IF(AND(D2002&gt;='Season Lookup'!$D$15,D2002&lt;'Season Lookup'!$D$16),"Spring",IF(AND(D2002&gt;='Season Lookup'!$D$16,D2002&lt;'Season Lookup'!$D$17),"Summer",IF(AND(D2002&gt;='Season Lookup'!$D$17,D2002&lt;'Season Lookup'!$D$18),"Fall",IF(OR(D2002&gt;='Season Lookup'!$D$18,D2002&lt;'Season Lookup'!$D$15),"Winter"))))</f>
        <v>Spring</v>
      </c>
      <c r="L2002" s="3" t="str">
        <f>VLOOKUP(F2002,'Season Lookup'!$A$1:$B$13,2,0)</f>
        <v>Spring</v>
      </c>
      <c r="M2002" t="s">
        <v>56</v>
      </c>
      <c r="N2002" t="s">
        <v>13</v>
      </c>
      <c r="O2002" t="s">
        <v>152</v>
      </c>
      <c r="P2002" t="str">
        <f t="shared" si="392"/>
        <v>Yes</v>
      </c>
      <c r="Q2002" t="str">
        <f t="shared" si="393"/>
        <v>No</v>
      </c>
      <c r="R2002" t="str">
        <f t="shared" si="394"/>
        <v>Yes</v>
      </c>
      <c r="T2002" t="s">
        <v>19</v>
      </c>
      <c r="U2002" t="s">
        <v>74</v>
      </c>
      <c r="V2002" t="str">
        <f t="shared" si="395"/>
        <v>Intersection</v>
      </c>
      <c r="W2002" t="s">
        <v>111</v>
      </c>
      <c r="X2002">
        <v>42.373728999999997</v>
      </c>
      <c r="Y2002">
        <v>-71.100836999999999</v>
      </c>
      <c r="Z2002" t="s">
        <v>112</v>
      </c>
    </row>
    <row r="2003" spans="1:26">
      <c r="A2003">
        <v>25790</v>
      </c>
      <c r="B2003" s="1">
        <v>40633.040277777778</v>
      </c>
      <c r="C2003" s="1">
        <f t="shared" si="384"/>
        <v>40544</v>
      </c>
      <c r="D2003" s="4">
        <f t="shared" si="385"/>
        <v>0.25</v>
      </c>
      <c r="E2003" s="3">
        <f t="shared" si="386"/>
        <v>2011</v>
      </c>
      <c r="F2003" s="3">
        <f t="shared" si="387"/>
        <v>3</v>
      </c>
      <c r="G2003" s="3">
        <f t="shared" si="388"/>
        <v>31</v>
      </c>
      <c r="H2003" s="3">
        <f t="shared" si="389"/>
        <v>0</v>
      </c>
      <c r="I2003" s="3">
        <f t="shared" si="390"/>
        <v>58</v>
      </c>
      <c r="J2003" s="3">
        <f t="shared" si="391"/>
        <v>5</v>
      </c>
      <c r="K2003" s="3" t="str">
        <f>IF(AND(D2003&gt;='Season Lookup'!$D$15,D2003&lt;'Season Lookup'!$D$16),"Spring",IF(AND(D2003&gt;='Season Lookup'!$D$16,D2003&lt;'Season Lookup'!$D$17),"Summer",IF(AND(D2003&gt;='Season Lookup'!$D$17,D2003&lt;'Season Lookup'!$D$18),"Fall",IF(OR(D2003&gt;='Season Lookup'!$D$18,D2003&lt;'Season Lookup'!$D$15),"Winter"))))</f>
        <v>Spring</v>
      </c>
      <c r="L2003" s="3" t="str">
        <f>VLOOKUP(F2003,'Season Lookup'!$A$1:$B$13,2,0)</f>
        <v>Spring</v>
      </c>
      <c r="M2003" t="s">
        <v>78</v>
      </c>
      <c r="N2003" t="s">
        <v>13</v>
      </c>
      <c r="O2003" t="s">
        <v>23</v>
      </c>
      <c r="P2003" t="str">
        <f t="shared" si="392"/>
        <v>Yes</v>
      </c>
      <c r="Q2003" t="str">
        <f t="shared" si="393"/>
        <v>No</v>
      </c>
      <c r="R2003" t="str">
        <f t="shared" si="394"/>
        <v>No</v>
      </c>
      <c r="T2003" t="s">
        <v>37</v>
      </c>
      <c r="V2003" t="str">
        <f t="shared" si="395"/>
        <v>Intersection</v>
      </c>
      <c r="W2003" t="s">
        <v>176</v>
      </c>
      <c r="X2003">
        <v>0</v>
      </c>
      <c r="Y2003">
        <v>0</v>
      </c>
      <c r="Z2003" t="s">
        <v>81</v>
      </c>
    </row>
    <row r="2004" spans="1:26">
      <c r="A2004">
        <v>25791</v>
      </c>
      <c r="B2004" s="1">
        <v>40633.270833333336</v>
      </c>
      <c r="C2004" s="1">
        <f t="shared" si="384"/>
        <v>40544</v>
      </c>
      <c r="D2004" s="4">
        <f t="shared" si="385"/>
        <v>0.25</v>
      </c>
      <c r="E2004" s="3">
        <f t="shared" si="386"/>
        <v>2011</v>
      </c>
      <c r="F2004" s="3">
        <f t="shared" si="387"/>
        <v>3</v>
      </c>
      <c r="G2004" s="3">
        <f t="shared" si="388"/>
        <v>31</v>
      </c>
      <c r="H2004" s="3">
        <f t="shared" si="389"/>
        <v>6</v>
      </c>
      <c r="I2004" s="3">
        <f t="shared" si="390"/>
        <v>30</v>
      </c>
      <c r="J2004" s="3">
        <f t="shared" si="391"/>
        <v>5</v>
      </c>
      <c r="K2004" s="3" t="str">
        <f>IF(AND(D2004&gt;='Season Lookup'!$D$15,D2004&lt;'Season Lookup'!$D$16),"Spring",IF(AND(D2004&gt;='Season Lookup'!$D$16,D2004&lt;'Season Lookup'!$D$17),"Summer",IF(AND(D2004&gt;='Season Lookup'!$D$17,D2004&lt;'Season Lookup'!$D$18),"Fall",IF(OR(D2004&gt;='Season Lookup'!$D$18,D2004&lt;'Season Lookup'!$D$15),"Winter"))))</f>
        <v>Spring</v>
      </c>
      <c r="L2004" s="3" t="str">
        <f>VLOOKUP(F2004,'Season Lookup'!$A$1:$B$13,2,0)</f>
        <v>Spring</v>
      </c>
      <c r="M2004" t="s">
        <v>78</v>
      </c>
      <c r="N2004" t="s">
        <v>13</v>
      </c>
      <c r="O2004" t="s">
        <v>23</v>
      </c>
      <c r="P2004" t="str">
        <f t="shared" si="392"/>
        <v>Yes</v>
      </c>
      <c r="Q2004" t="str">
        <f t="shared" si="393"/>
        <v>No</v>
      </c>
      <c r="R2004" t="str">
        <f t="shared" si="394"/>
        <v>No</v>
      </c>
      <c r="T2004" t="s">
        <v>19</v>
      </c>
      <c r="U2004" t="s">
        <v>3054</v>
      </c>
      <c r="V2004" t="str">
        <f t="shared" si="395"/>
        <v>Intersection</v>
      </c>
      <c r="W2004" t="s">
        <v>3055</v>
      </c>
      <c r="X2004">
        <v>42.373511000000001</v>
      </c>
      <c r="Y2004">
        <v>-71.099153999999999</v>
      </c>
      <c r="Z2004" t="s">
        <v>3056</v>
      </c>
    </row>
    <row r="2005" spans="1:26">
      <c r="A2005">
        <v>25792</v>
      </c>
      <c r="B2005" s="1">
        <v>40633.604155092595</v>
      </c>
      <c r="C2005" s="1">
        <f t="shared" si="384"/>
        <v>40544</v>
      </c>
      <c r="D2005" s="4">
        <f t="shared" si="385"/>
        <v>0.25</v>
      </c>
      <c r="E2005" s="3">
        <f t="shared" si="386"/>
        <v>2011</v>
      </c>
      <c r="F2005" s="3">
        <f t="shared" si="387"/>
        <v>3</v>
      </c>
      <c r="G2005" s="3">
        <f t="shared" si="388"/>
        <v>31</v>
      </c>
      <c r="H2005" s="3">
        <f t="shared" si="389"/>
        <v>14</v>
      </c>
      <c r="I2005" s="3">
        <f t="shared" si="390"/>
        <v>29</v>
      </c>
      <c r="J2005" s="3">
        <f t="shared" si="391"/>
        <v>5</v>
      </c>
      <c r="K2005" s="3" t="str">
        <f>IF(AND(D2005&gt;='Season Lookup'!$D$15,D2005&lt;'Season Lookup'!$D$16),"Spring",IF(AND(D2005&gt;='Season Lookup'!$D$16,D2005&lt;'Season Lookup'!$D$17),"Summer",IF(AND(D2005&gt;='Season Lookup'!$D$17,D2005&lt;'Season Lookup'!$D$18),"Fall",IF(OR(D2005&gt;='Season Lookup'!$D$18,D2005&lt;'Season Lookup'!$D$15),"Winter"))))</f>
        <v>Spring</v>
      </c>
      <c r="L2005" s="3" t="str">
        <f>VLOOKUP(F2005,'Season Lookup'!$A$1:$B$13,2,0)</f>
        <v>Spring</v>
      </c>
      <c r="M2005" t="s">
        <v>78</v>
      </c>
      <c r="N2005" t="s">
        <v>13</v>
      </c>
      <c r="O2005" t="s">
        <v>23</v>
      </c>
      <c r="P2005" t="str">
        <f t="shared" si="392"/>
        <v>Yes</v>
      </c>
      <c r="Q2005" t="str">
        <f t="shared" si="393"/>
        <v>No</v>
      </c>
      <c r="R2005" t="str">
        <f t="shared" si="394"/>
        <v>No</v>
      </c>
      <c r="S2005">
        <v>128</v>
      </c>
      <c r="T2005" t="s">
        <v>19</v>
      </c>
      <c r="V2005" t="str">
        <f t="shared" si="395"/>
        <v>Non Intersection</v>
      </c>
      <c r="W2005" t="s">
        <v>3057</v>
      </c>
      <c r="X2005">
        <v>42.372861</v>
      </c>
      <c r="Y2005">
        <v>-71.094549999999998</v>
      </c>
      <c r="Z2005" t="s">
        <v>257</v>
      </c>
    </row>
    <row r="2006" spans="1:26">
      <c r="A2006">
        <v>25793</v>
      </c>
      <c r="B2006" s="1">
        <v>40633.815960648149</v>
      </c>
      <c r="C2006" s="1">
        <f t="shared" si="384"/>
        <v>40544</v>
      </c>
      <c r="D2006" s="4">
        <f t="shared" si="385"/>
        <v>0.25</v>
      </c>
      <c r="E2006" s="3">
        <f t="shared" si="386"/>
        <v>2011</v>
      </c>
      <c r="F2006" s="3">
        <f t="shared" si="387"/>
        <v>3</v>
      </c>
      <c r="G2006" s="3">
        <f t="shared" si="388"/>
        <v>31</v>
      </c>
      <c r="H2006" s="3">
        <f t="shared" si="389"/>
        <v>19</v>
      </c>
      <c r="I2006" s="3">
        <f t="shared" si="390"/>
        <v>34</v>
      </c>
      <c r="J2006" s="3">
        <f t="shared" si="391"/>
        <v>5</v>
      </c>
      <c r="K2006" s="3" t="str">
        <f>IF(AND(D2006&gt;='Season Lookup'!$D$15,D2006&lt;'Season Lookup'!$D$16),"Spring",IF(AND(D2006&gt;='Season Lookup'!$D$16,D2006&lt;'Season Lookup'!$D$17),"Summer",IF(AND(D2006&gt;='Season Lookup'!$D$17,D2006&lt;'Season Lookup'!$D$18),"Fall",IF(OR(D2006&gt;='Season Lookup'!$D$18,D2006&lt;'Season Lookup'!$D$15),"Winter"))))</f>
        <v>Spring</v>
      </c>
      <c r="L2006" s="3" t="str">
        <f>VLOOKUP(F2006,'Season Lookup'!$A$1:$B$13,2,0)</f>
        <v>Spring</v>
      </c>
      <c r="M2006" t="s">
        <v>78</v>
      </c>
      <c r="N2006" t="s">
        <v>13</v>
      </c>
      <c r="O2006" t="s">
        <v>13</v>
      </c>
      <c r="P2006" t="str">
        <f t="shared" si="392"/>
        <v>Yes</v>
      </c>
      <c r="Q2006" t="str">
        <f t="shared" si="393"/>
        <v>No</v>
      </c>
      <c r="R2006" t="str">
        <f t="shared" si="394"/>
        <v>No</v>
      </c>
      <c r="T2006" t="s">
        <v>14</v>
      </c>
      <c r="U2006" t="s">
        <v>675</v>
      </c>
      <c r="V2006" t="str">
        <f t="shared" si="395"/>
        <v>Intersection</v>
      </c>
      <c r="W2006" t="s">
        <v>1882</v>
      </c>
      <c r="X2006">
        <v>42.386820999999998</v>
      </c>
      <c r="Y2006">
        <v>-71.119181999999995</v>
      </c>
      <c r="Z2006" t="s">
        <v>1222</v>
      </c>
    </row>
    <row r="2007" spans="1:26">
      <c r="A2007">
        <v>25794</v>
      </c>
      <c r="B2007" s="1">
        <v>40634.11109953704</v>
      </c>
      <c r="C2007" s="1">
        <f t="shared" si="384"/>
        <v>40544</v>
      </c>
      <c r="D2007" s="4">
        <f t="shared" si="385"/>
        <v>0.25</v>
      </c>
      <c r="E2007" s="3">
        <f t="shared" si="386"/>
        <v>2011</v>
      </c>
      <c r="F2007" s="3">
        <f t="shared" si="387"/>
        <v>4</v>
      </c>
      <c r="G2007" s="3">
        <f t="shared" si="388"/>
        <v>1</v>
      </c>
      <c r="H2007" s="3">
        <f t="shared" si="389"/>
        <v>2</v>
      </c>
      <c r="I2007" s="3">
        <f t="shared" si="390"/>
        <v>39</v>
      </c>
      <c r="J2007" s="3">
        <f t="shared" si="391"/>
        <v>6</v>
      </c>
      <c r="K2007" s="3" t="str">
        <f>IF(AND(D2007&gt;='Season Lookup'!$D$15,D2007&lt;'Season Lookup'!$D$16),"Spring",IF(AND(D2007&gt;='Season Lookup'!$D$16,D2007&lt;'Season Lookup'!$D$17),"Summer",IF(AND(D2007&gt;='Season Lookup'!$D$17,D2007&lt;'Season Lookup'!$D$18),"Fall",IF(OR(D2007&gt;='Season Lookup'!$D$18,D2007&lt;'Season Lookup'!$D$15),"Winter"))))</f>
        <v>Spring</v>
      </c>
      <c r="L2007" s="3" t="str">
        <f>VLOOKUP(F2007,'Season Lookup'!$A$1:$B$13,2,0)</f>
        <v>Spring</v>
      </c>
      <c r="M2007" t="s">
        <v>73</v>
      </c>
      <c r="N2007" t="s">
        <v>13</v>
      </c>
      <c r="O2007" t="s">
        <v>36</v>
      </c>
      <c r="P2007" t="str">
        <f t="shared" si="392"/>
        <v>Yes</v>
      </c>
      <c r="Q2007" t="str">
        <f t="shared" si="393"/>
        <v>No</v>
      </c>
      <c r="R2007" t="str">
        <f t="shared" si="394"/>
        <v>No</v>
      </c>
      <c r="S2007">
        <v>688</v>
      </c>
      <c r="T2007" t="s">
        <v>19</v>
      </c>
      <c r="V2007" t="str">
        <f t="shared" si="395"/>
        <v>Non Intersection</v>
      </c>
      <c r="W2007" t="s">
        <v>3058</v>
      </c>
      <c r="X2007">
        <v>42.371972999999997</v>
      </c>
      <c r="Y2007">
        <v>-71.088029000000006</v>
      </c>
      <c r="Z2007" t="s">
        <v>3059</v>
      </c>
    </row>
    <row r="2008" spans="1:26">
      <c r="A2008">
        <v>25799</v>
      </c>
      <c r="B2008" s="1">
        <v>40634.583333333336</v>
      </c>
      <c r="C2008" s="1">
        <f t="shared" si="384"/>
        <v>40544</v>
      </c>
      <c r="D2008" s="4">
        <f t="shared" si="385"/>
        <v>0.25</v>
      </c>
      <c r="E2008" s="3">
        <f t="shared" si="386"/>
        <v>2011</v>
      </c>
      <c r="F2008" s="3">
        <f t="shared" si="387"/>
        <v>4</v>
      </c>
      <c r="G2008" s="3">
        <f t="shared" si="388"/>
        <v>1</v>
      </c>
      <c r="H2008" s="3">
        <f t="shared" si="389"/>
        <v>14</v>
      </c>
      <c r="I2008" s="3">
        <f t="shared" si="390"/>
        <v>0</v>
      </c>
      <c r="J2008" s="3">
        <f t="shared" si="391"/>
        <v>6</v>
      </c>
      <c r="K2008" s="3" t="str">
        <f>IF(AND(D2008&gt;='Season Lookup'!$D$15,D2008&lt;'Season Lookup'!$D$16),"Spring",IF(AND(D2008&gt;='Season Lookup'!$D$16,D2008&lt;'Season Lookup'!$D$17),"Summer",IF(AND(D2008&gt;='Season Lookup'!$D$17,D2008&lt;'Season Lookup'!$D$18),"Fall",IF(OR(D2008&gt;='Season Lookup'!$D$18,D2008&lt;'Season Lookup'!$D$15),"Winter"))))</f>
        <v>Spring</v>
      </c>
      <c r="L2008" s="3" t="str">
        <f>VLOOKUP(F2008,'Season Lookup'!$A$1:$B$13,2,0)</f>
        <v>Spring</v>
      </c>
      <c r="M2008" t="s">
        <v>12</v>
      </c>
      <c r="N2008" t="s">
        <v>13</v>
      </c>
      <c r="O2008" t="s">
        <v>13</v>
      </c>
      <c r="P2008" t="str">
        <f t="shared" si="392"/>
        <v>Yes</v>
      </c>
      <c r="Q2008" t="str">
        <f t="shared" si="393"/>
        <v>No</v>
      </c>
      <c r="R2008" t="str">
        <f t="shared" si="394"/>
        <v>No</v>
      </c>
      <c r="S2008">
        <v>300</v>
      </c>
      <c r="T2008" t="s">
        <v>142</v>
      </c>
      <c r="V2008" t="str">
        <f t="shared" si="395"/>
        <v>Non Intersection</v>
      </c>
      <c r="W2008" t="s">
        <v>3060</v>
      </c>
      <c r="X2008">
        <v>42.381419000000001</v>
      </c>
      <c r="Y2008">
        <v>-71.135688000000002</v>
      </c>
      <c r="Z2008" t="s">
        <v>3061</v>
      </c>
    </row>
    <row r="2009" spans="1:26">
      <c r="A2009">
        <v>25800</v>
      </c>
      <c r="B2009" s="1">
        <v>40634.625</v>
      </c>
      <c r="C2009" s="1">
        <f t="shared" si="384"/>
        <v>40544</v>
      </c>
      <c r="D2009" s="4">
        <f t="shared" si="385"/>
        <v>0.25</v>
      </c>
      <c r="E2009" s="3">
        <f t="shared" si="386"/>
        <v>2011</v>
      </c>
      <c r="F2009" s="3">
        <f t="shared" si="387"/>
        <v>4</v>
      </c>
      <c r="G2009" s="3">
        <f t="shared" si="388"/>
        <v>1</v>
      </c>
      <c r="H2009" s="3">
        <f t="shared" si="389"/>
        <v>15</v>
      </c>
      <c r="I2009" s="3">
        <f t="shared" si="390"/>
        <v>0</v>
      </c>
      <c r="J2009" s="3">
        <f t="shared" si="391"/>
        <v>6</v>
      </c>
      <c r="K2009" s="3" t="str">
        <f>IF(AND(D2009&gt;='Season Lookup'!$D$15,D2009&lt;'Season Lookup'!$D$16),"Spring",IF(AND(D2009&gt;='Season Lookup'!$D$16,D2009&lt;'Season Lookup'!$D$17),"Summer",IF(AND(D2009&gt;='Season Lookup'!$D$17,D2009&lt;'Season Lookup'!$D$18),"Fall",IF(OR(D2009&gt;='Season Lookup'!$D$18,D2009&lt;'Season Lookup'!$D$15),"Winter"))))</f>
        <v>Spring</v>
      </c>
      <c r="L2009" s="3" t="str">
        <f>VLOOKUP(F2009,'Season Lookup'!$A$1:$B$13,2,0)</f>
        <v>Spring</v>
      </c>
      <c r="M2009" t="s">
        <v>12</v>
      </c>
      <c r="N2009" t="s">
        <v>13</v>
      </c>
      <c r="O2009" t="s">
        <v>35</v>
      </c>
      <c r="P2009" t="str">
        <f t="shared" si="392"/>
        <v>Yes</v>
      </c>
      <c r="Q2009" t="str">
        <f t="shared" si="393"/>
        <v>No</v>
      </c>
      <c r="R2009" t="str">
        <f t="shared" si="394"/>
        <v>No</v>
      </c>
      <c r="T2009" t="s">
        <v>209</v>
      </c>
      <c r="U2009" t="s">
        <v>32</v>
      </c>
      <c r="V2009" t="str">
        <f t="shared" si="395"/>
        <v>Intersection</v>
      </c>
      <c r="W2009" t="s">
        <v>3062</v>
      </c>
      <c r="X2009">
        <v>42.362703000000003</v>
      </c>
      <c r="Y2009">
        <v>-71.089944000000003</v>
      </c>
      <c r="Z2009" t="s">
        <v>2027</v>
      </c>
    </row>
    <row r="2010" spans="1:26">
      <c r="A2010">
        <v>25801</v>
      </c>
      <c r="B2010" s="1">
        <v>40634.824305555558</v>
      </c>
      <c r="C2010" s="1">
        <f t="shared" si="384"/>
        <v>40544</v>
      </c>
      <c r="D2010" s="4">
        <f t="shared" si="385"/>
        <v>0.25</v>
      </c>
      <c r="E2010" s="3">
        <f t="shared" si="386"/>
        <v>2011</v>
      </c>
      <c r="F2010" s="3">
        <f t="shared" si="387"/>
        <v>4</v>
      </c>
      <c r="G2010" s="3">
        <f t="shared" si="388"/>
        <v>1</v>
      </c>
      <c r="H2010" s="3">
        <f t="shared" si="389"/>
        <v>19</v>
      </c>
      <c r="I2010" s="3">
        <f t="shared" si="390"/>
        <v>47</v>
      </c>
      <c r="J2010" s="3">
        <f t="shared" si="391"/>
        <v>6</v>
      </c>
      <c r="K2010" s="3" t="str">
        <f>IF(AND(D2010&gt;='Season Lookup'!$D$15,D2010&lt;'Season Lookup'!$D$16),"Spring",IF(AND(D2010&gt;='Season Lookup'!$D$16,D2010&lt;'Season Lookup'!$D$17),"Summer",IF(AND(D2010&gt;='Season Lookup'!$D$17,D2010&lt;'Season Lookup'!$D$18),"Fall",IF(OR(D2010&gt;='Season Lookup'!$D$18,D2010&lt;'Season Lookup'!$D$15),"Winter"))))</f>
        <v>Spring</v>
      </c>
      <c r="L2010" s="3" t="str">
        <f>VLOOKUP(F2010,'Season Lookup'!$A$1:$B$13,2,0)</f>
        <v>Spring</v>
      </c>
      <c r="M2010" t="s">
        <v>12</v>
      </c>
      <c r="N2010" t="s">
        <v>13</v>
      </c>
      <c r="O2010" t="s">
        <v>152</v>
      </c>
      <c r="P2010" t="str">
        <f t="shared" si="392"/>
        <v>Yes</v>
      </c>
      <c r="Q2010" t="str">
        <f t="shared" si="393"/>
        <v>No</v>
      </c>
      <c r="R2010" t="str">
        <f t="shared" si="394"/>
        <v>Yes</v>
      </c>
      <c r="T2010" t="s">
        <v>32</v>
      </c>
      <c r="U2010" t="s">
        <v>202</v>
      </c>
      <c r="V2010" t="str">
        <f t="shared" si="395"/>
        <v>Intersection</v>
      </c>
      <c r="W2010" t="s">
        <v>772</v>
      </c>
      <c r="X2010">
        <v>42.362709000000002</v>
      </c>
      <c r="Y2010">
        <v>-71.089933000000002</v>
      </c>
      <c r="Z2010" t="s">
        <v>625</v>
      </c>
    </row>
    <row r="2011" spans="1:26">
      <c r="A2011">
        <v>25875</v>
      </c>
      <c r="B2011" s="1">
        <v>40634.109722222223</v>
      </c>
      <c r="C2011" s="1">
        <f t="shared" si="384"/>
        <v>40544</v>
      </c>
      <c r="D2011" s="4">
        <f t="shared" si="385"/>
        <v>0.25</v>
      </c>
      <c r="E2011" s="3">
        <f t="shared" si="386"/>
        <v>2011</v>
      </c>
      <c r="F2011" s="3">
        <f t="shared" si="387"/>
        <v>4</v>
      </c>
      <c r="G2011" s="3">
        <f t="shared" si="388"/>
        <v>1</v>
      </c>
      <c r="H2011" s="3">
        <f t="shared" si="389"/>
        <v>2</v>
      </c>
      <c r="I2011" s="3">
        <f t="shared" si="390"/>
        <v>38</v>
      </c>
      <c r="J2011" s="3">
        <f t="shared" si="391"/>
        <v>6</v>
      </c>
      <c r="K2011" s="3" t="str">
        <f>IF(AND(D2011&gt;='Season Lookup'!$D$15,D2011&lt;'Season Lookup'!$D$16),"Spring",IF(AND(D2011&gt;='Season Lookup'!$D$16,D2011&lt;'Season Lookup'!$D$17),"Summer",IF(AND(D2011&gt;='Season Lookup'!$D$17,D2011&lt;'Season Lookup'!$D$18),"Fall",IF(OR(D2011&gt;='Season Lookup'!$D$18,D2011&lt;'Season Lookup'!$D$15),"Winter"))))</f>
        <v>Spring</v>
      </c>
      <c r="L2011" s="3" t="str">
        <f>VLOOKUP(F2011,'Season Lookup'!$A$1:$B$13,2,0)</f>
        <v>Spring</v>
      </c>
      <c r="N2011" t="s">
        <v>13</v>
      </c>
      <c r="O2011" t="s">
        <v>13</v>
      </c>
      <c r="P2011" t="str">
        <f t="shared" si="392"/>
        <v>Yes</v>
      </c>
      <c r="Q2011" t="str">
        <f t="shared" si="393"/>
        <v>No</v>
      </c>
      <c r="R2011" t="str">
        <f t="shared" si="394"/>
        <v>No</v>
      </c>
      <c r="S2011">
        <v>585</v>
      </c>
      <c r="T2011" t="s">
        <v>198</v>
      </c>
      <c r="V2011" t="str">
        <f t="shared" si="395"/>
        <v>Non Intersection</v>
      </c>
      <c r="W2011" t="s">
        <v>3063</v>
      </c>
      <c r="X2011">
        <v>42.375542000000003</v>
      </c>
      <c r="Y2011">
        <v>-71.145257999999998</v>
      </c>
      <c r="Z2011" t="s">
        <v>3064</v>
      </c>
    </row>
    <row r="2012" spans="1:26">
      <c r="A2012">
        <v>25802</v>
      </c>
      <c r="B2012" s="1">
        <v>40635.576388888891</v>
      </c>
      <c r="C2012" s="1">
        <f t="shared" si="384"/>
        <v>40544</v>
      </c>
      <c r="D2012" s="4">
        <f t="shared" si="385"/>
        <v>0.25277777777777777</v>
      </c>
      <c r="E2012" s="3">
        <f t="shared" si="386"/>
        <v>2011</v>
      </c>
      <c r="F2012" s="3">
        <f t="shared" si="387"/>
        <v>4</v>
      </c>
      <c r="G2012" s="3">
        <f t="shared" si="388"/>
        <v>2</v>
      </c>
      <c r="H2012" s="3">
        <f t="shared" si="389"/>
        <v>13</v>
      </c>
      <c r="I2012" s="3">
        <f t="shared" si="390"/>
        <v>50</v>
      </c>
      <c r="J2012" s="3">
        <f t="shared" si="391"/>
        <v>7</v>
      </c>
      <c r="K2012" s="3" t="str">
        <f>IF(AND(D2012&gt;='Season Lookup'!$D$15,D2012&lt;'Season Lookup'!$D$16),"Spring",IF(AND(D2012&gt;='Season Lookup'!$D$16,D2012&lt;'Season Lookup'!$D$17),"Summer",IF(AND(D2012&gt;='Season Lookup'!$D$17,D2012&lt;'Season Lookup'!$D$18),"Fall",IF(OR(D2012&gt;='Season Lookup'!$D$18,D2012&lt;'Season Lookup'!$D$15),"Winter"))))</f>
        <v>Spring</v>
      </c>
      <c r="L2012" s="3" t="str">
        <f>VLOOKUP(F2012,'Season Lookup'!$A$1:$B$13,2,0)</f>
        <v>Spring</v>
      </c>
      <c r="M2012" t="s">
        <v>31</v>
      </c>
      <c r="N2012" t="s">
        <v>18</v>
      </c>
      <c r="O2012" t="s">
        <v>13</v>
      </c>
      <c r="P2012" t="str">
        <f t="shared" si="392"/>
        <v>Yes</v>
      </c>
      <c r="Q2012" t="str">
        <f t="shared" si="393"/>
        <v>No</v>
      </c>
      <c r="R2012" t="str">
        <f t="shared" si="394"/>
        <v>No</v>
      </c>
      <c r="S2012">
        <v>2</v>
      </c>
      <c r="T2012" t="s">
        <v>19</v>
      </c>
      <c r="U2012" t="s">
        <v>61</v>
      </c>
      <c r="V2012" t="str">
        <f t="shared" si="395"/>
        <v>Non Intersection</v>
      </c>
      <c r="W2012" t="s">
        <v>3065</v>
      </c>
      <c r="X2012">
        <v>42.372861</v>
      </c>
      <c r="Y2012">
        <v>-71.094549999999998</v>
      </c>
      <c r="Z2012" t="s">
        <v>257</v>
      </c>
    </row>
    <row r="2013" spans="1:26">
      <c r="A2013">
        <v>25803</v>
      </c>
      <c r="B2013" s="1">
        <v>40635.638888888891</v>
      </c>
      <c r="C2013" s="1">
        <f t="shared" ref="C2013:C2073" si="396">EOMONTH(B2013,MONTH(B2013)*-1)+1</f>
        <v>40544</v>
      </c>
      <c r="D2013" s="4">
        <f t="shared" ref="D2013:D2073" si="397">YEARFRAC(C2013,B2013)</f>
        <v>0.25277777777777777</v>
      </c>
      <c r="E2013" s="3">
        <f t="shared" ref="E2013:E2073" si="398">YEAR(B2013)</f>
        <v>2011</v>
      </c>
      <c r="F2013" s="3">
        <f t="shared" ref="F2013:F2073" si="399">MONTH(B2013)</f>
        <v>4</v>
      </c>
      <c r="G2013" s="3">
        <f t="shared" ref="G2013:G2073" si="400">DAY(B2013)</f>
        <v>2</v>
      </c>
      <c r="H2013" s="3">
        <f t="shared" ref="H2013:H2073" si="401">HOUR(B2013)</f>
        <v>15</v>
      </c>
      <c r="I2013" s="3">
        <f t="shared" ref="I2013:I2073" si="402">MINUTE(B2013)</f>
        <v>20</v>
      </c>
      <c r="J2013" s="3">
        <f t="shared" ref="J2013:J2073" si="403">WEEKDAY(B2013,1)</f>
        <v>7</v>
      </c>
      <c r="K2013" s="3" t="str">
        <f>IF(AND(D2013&gt;='Season Lookup'!$D$15,D2013&lt;'Season Lookup'!$D$16),"Spring",IF(AND(D2013&gt;='Season Lookup'!$D$16,D2013&lt;'Season Lookup'!$D$17),"Summer",IF(AND(D2013&gt;='Season Lookup'!$D$17,D2013&lt;'Season Lookup'!$D$18),"Fall",IF(OR(D2013&gt;='Season Lookup'!$D$18,D2013&lt;'Season Lookup'!$D$15),"Winter"))))</f>
        <v>Spring</v>
      </c>
      <c r="L2013" s="3" t="str">
        <f>VLOOKUP(F2013,'Season Lookup'!$A$1:$B$13,2,0)</f>
        <v>Spring</v>
      </c>
      <c r="M2013" t="s">
        <v>31</v>
      </c>
      <c r="N2013" t="s">
        <v>13</v>
      </c>
      <c r="O2013" t="s">
        <v>13</v>
      </c>
      <c r="P2013" t="str">
        <f t="shared" ref="P2013:P2073" si="404">IF(OR(N2013="Auto",O2013="Auto"),"Yes",IF(OR(N2013="Taxi",O2013="Taxi"),"Yes",IF(OR(N2013="Truck",O2013="Truck"),"Yes",IF(OR(N2013="Van",O2013="Van"),"Yes","No"))))</f>
        <v>Yes</v>
      </c>
      <c r="Q2013" t="str">
        <f t="shared" ref="Q2013:Q2073" si="405">IF(OR(N2013="Bicycle",O2013="Bicycle"),"Yes","No")</f>
        <v>No</v>
      </c>
      <c r="R2013" t="str">
        <f t="shared" ref="R2013:R2073" si="406">IF(OR(N2013="Pedestrian",O2013="Pedestrian"),"Yes","No")</f>
        <v>No</v>
      </c>
      <c r="S2013">
        <v>1</v>
      </c>
      <c r="T2013" t="s">
        <v>1062</v>
      </c>
      <c r="U2013" t="s">
        <v>2580</v>
      </c>
      <c r="V2013" t="str">
        <f t="shared" ref="V2013:V2073" si="407">IF(ISBLANK(S2013),"Intersection","Non Intersection")</f>
        <v>Non Intersection</v>
      </c>
      <c r="W2013" t="s">
        <v>1063</v>
      </c>
      <c r="X2013">
        <v>42.367026000000003</v>
      </c>
      <c r="Y2013">
        <v>-71.076580000000007</v>
      </c>
      <c r="Z2013" t="s">
        <v>1064</v>
      </c>
    </row>
    <row r="2014" spans="1:26">
      <c r="A2014">
        <v>25804</v>
      </c>
      <c r="B2014" s="1">
        <v>40635.666655092595</v>
      </c>
      <c r="C2014" s="1">
        <f t="shared" si="396"/>
        <v>40544</v>
      </c>
      <c r="D2014" s="4">
        <f t="shared" si="397"/>
        <v>0.25277777777777777</v>
      </c>
      <c r="E2014" s="3">
        <f t="shared" si="398"/>
        <v>2011</v>
      </c>
      <c r="F2014" s="3">
        <f t="shared" si="399"/>
        <v>4</v>
      </c>
      <c r="G2014" s="3">
        <f t="shared" si="400"/>
        <v>2</v>
      </c>
      <c r="H2014" s="3">
        <f t="shared" si="401"/>
        <v>15</v>
      </c>
      <c r="I2014" s="3">
        <f t="shared" si="402"/>
        <v>59</v>
      </c>
      <c r="J2014" s="3">
        <f t="shared" si="403"/>
        <v>7</v>
      </c>
      <c r="K2014" s="3" t="str">
        <f>IF(AND(D2014&gt;='Season Lookup'!$D$15,D2014&lt;'Season Lookup'!$D$16),"Spring",IF(AND(D2014&gt;='Season Lookup'!$D$16,D2014&lt;'Season Lookup'!$D$17),"Summer",IF(AND(D2014&gt;='Season Lookup'!$D$17,D2014&lt;'Season Lookup'!$D$18),"Fall",IF(OR(D2014&gt;='Season Lookup'!$D$18,D2014&lt;'Season Lookup'!$D$15),"Winter"))))</f>
        <v>Spring</v>
      </c>
      <c r="L2014" s="3" t="str">
        <f>VLOOKUP(F2014,'Season Lookup'!$A$1:$B$13,2,0)</f>
        <v>Spring</v>
      </c>
      <c r="M2014" t="s">
        <v>31</v>
      </c>
      <c r="N2014" t="s">
        <v>13</v>
      </c>
      <c r="O2014" t="s">
        <v>36</v>
      </c>
      <c r="P2014" t="str">
        <f t="shared" si="404"/>
        <v>Yes</v>
      </c>
      <c r="Q2014" t="str">
        <f t="shared" si="405"/>
        <v>No</v>
      </c>
      <c r="R2014" t="str">
        <f t="shared" si="406"/>
        <v>No</v>
      </c>
      <c r="S2014">
        <v>55</v>
      </c>
      <c r="T2014" t="s">
        <v>315</v>
      </c>
      <c r="V2014" t="str">
        <f t="shared" si="407"/>
        <v>Non Intersection</v>
      </c>
      <c r="W2014" t="s">
        <v>3066</v>
      </c>
      <c r="X2014">
        <v>42.367655999999997</v>
      </c>
      <c r="Y2014">
        <v>-71.101180999999997</v>
      </c>
      <c r="Z2014" t="s">
        <v>3067</v>
      </c>
    </row>
    <row r="2015" spans="1:26">
      <c r="A2015">
        <v>25805</v>
      </c>
      <c r="B2015" s="1">
        <v>40635.690960648149</v>
      </c>
      <c r="C2015" s="1">
        <f t="shared" si="396"/>
        <v>40544</v>
      </c>
      <c r="D2015" s="4">
        <f t="shared" si="397"/>
        <v>0.25277777777777777</v>
      </c>
      <c r="E2015" s="3">
        <f t="shared" si="398"/>
        <v>2011</v>
      </c>
      <c r="F2015" s="3">
        <f t="shared" si="399"/>
        <v>4</v>
      </c>
      <c r="G2015" s="3">
        <f t="shared" si="400"/>
        <v>2</v>
      </c>
      <c r="H2015" s="3">
        <f t="shared" si="401"/>
        <v>16</v>
      </c>
      <c r="I2015" s="3">
        <f t="shared" si="402"/>
        <v>34</v>
      </c>
      <c r="J2015" s="3">
        <f t="shared" si="403"/>
        <v>7</v>
      </c>
      <c r="K2015" s="3" t="str">
        <f>IF(AND(D2015&gt;='Season Lookup'!$D$15,D2015&lt;'Season Lookup'!$D$16),"Spring",IF(AND(D2015&gt;='Season Lookup'!$D$16,D2015&lt;'Season Lookup'!$D$17),"Summer",IF(AND(D2015&gt;='Season Lookup'!$D$17,D2015&lt;'Season Lookup'!$D$18),"Fall",IF(OR(D2015&gt;='Season Lookup'!$D$18,D2015&lt;'Season Lookup'!$D$15),"Winter"))))</f>
        <v>Spring</v>
      </c>
      <c r="L2015" s="3" t="str">
        <f>VLOOKUP(F2015,'Season Lookup'!$A$1:$B$13,2,0)</f>
        <v>Spring</v>
      </c>
      <c r="M2015" t="s">
        <v>31</v>
      </c>
      <c r="N2015" t="s">
        <v>13</v>
      </c>
      <c r="O2015" t="s">
        <v>13</v>
      </c>
      <c r="P2015" t="str">
        <f t="shared" si="404"/>
        <v>Yes</v>
      </c>
      <c r="Q2015" t="str">
        <f t="shared" si="405"/>
        <v>No</v>
      </c>
      <c r="R2015" t="str">
        <f t="shared" si="406"/>
        <v>No</v>
      </c>
      <c r="T2015" t="s">
        <v>14</v>
      </c>
      <c r="U2015" t="s">
        <v>94</v>
      </c>
      <c r="V2015" t="str">
        <f t="shared" si="407"/>
        <v>Intersection</v>
      </c>
      <c r="W2015" t="s">
        <v>95</v>
      </c>
      <c r="X2015">
        <v>42.381853</v>
      </c>
      <c r="Y2015">
        <v>-71.119722999999993</v>
      </c>
      <c r="Z2015" t="s">
        <v>96</v>
      </c>
    </row>
    <row r="2016" spans="1:26">
      <c r="A2016">
        <v>25806</v>
      </c>
      <c r="B2016" s="1">
        <v>40635.784710648149</v>
      </c>
      <c r="C2016" s="1">
        <f t="shared" si="396"/>
        <v>40544</v>
      </c>
      <c r="D2016" s="4">
        <f t="shared" si="397"/>
        <v>0.25277777777777777</v>
      </c>
      <c r="E2016" s="3">
        <f t="shared" si="398"/>
        <v>2011</v>
      </c>
      <c r="F2016" s="3">
        <f t="shared" si="399"/>
        <v>4</v>
      </c>
      <c r="G2016" s="3">
        <f t="shared" si="400"/>
        <v>2</v>
      </c>
      <c r="H2016" s="3">
        <f t="shared" si="401"/>
        <v>18</v>
      </c>
      <c r="I2016" s="3">
        <f t="shared" si="402"/>
        <v>49</v>
      </c>
      <c r="J2016" s="3">
        <f t="shared" si="403"/>
        <v>7</v>
      </c>
      <c r="K2016" s="3" t="str">
        <f>IF(AND(D2016&gt;='Season Lookup'!$D$15,D2016&lt;'Season Lookup'!$D$16),"Spring",IF(AND(D2016&gt;='Season Lookup'!$D$16,D2016&lt;'Season Lookup'!$D$17),"Summer",IF(AND(D2016&gt;='Season Lookup'!$D$17,D2016&lt;'Season Lookup'!$D$18),"Fall",IF(OR(D2016&gt;='Season Lookup'!$D$18,D2016&lt;'Season Lookup'!$D$15),"Winter"))))</f>
        <v>Spring</v>
      </c>
      <c r="L2016" s="3" t="str">
        <f>VLOOKUP(F2016,'Season Lookup'!$A$1:$B$13,2,0)</f>
        <v>Spring</v>
      </c>
      <c r="M2016" t="s">
        <v>31</v>
      </c>
      <c r="N2016" t="s">
        <v>13</v>
      </c>
      <c r="O2016" t="s">
        <v>18</v>
      </c>
      <c r="P2016" t="str">
        <f t="shared" si="404"/>
        <v>Yes</v>
      </c>
      <c r="Q2016" t="str">
        <f t="shared" si="405"/>
        <v>No</v>
      </c>
      <c r="R2016" t="str">
        <f t="shared" si="406"/>
        <v>No</v>
      </c>
      <c r="S2016">
        <v>2</v>
      </c>
      <c r="T2016" t="s">
        <v>351</v>
      </c>
      <c r="V2016" t="str">
        <f t="shared" si="407"/>
        <v>Non Intersection</v>
      </c>
      <c r="W2016" t="s">
        <v>3068</v>
      </c>
      <c r="X2016">
        <v>42.372861</v>
      </c>
      <c r="Y2016">
        <v>-71.094549999999998</v>
      </c>
      <c r="Z2016" t="s">
        <v>257</v>
      </c>
    </row>
    <row r="2017" spans="1:26">
      <c r="A2017">
        <v>25807</v>
      </c>
      <c r="B2017" s="1">
        <v>40635.888888888891</v>
      </c>
      <c r="C2017" s="1">
        <f t="shared" si="396"/>
        <v>40544</v>
      </c>
      <c r="D2017" s="4">
        <f t="shared" si="397"/>
        <v>0.25277777777777777</v>
      </c>
      <c r="E2017" s="3">
        <f t="shared" si="398"/>
        <v>2011</v>
      </c>
      <c r="F2017" s="3">
        <f t="shared" si="399"/>
        <v>4</v>
      </c>
      <c r="G2017" s="3">
        <f t="shared" si="400"/>
        <v>2</v>
      </c>
      <c r="H2017" s="3">
        <f t="shared" si="401"/>
        <v>21</v>
      </c>
      <c r="I2017" s="3">
        <f t="shared" si="402"/>
        <v>20</v>
      </c>
      <c r="J2017" s="3">
        <f t="shared" si="403"/>
        <v>7</v>
      </c>
      <c r="K2017" s="3" t="str">
        <f>IF(AND(D2017&gt;='Season Lookup'!$D$15,D2017&lt;'Season Lookup'!$D$16),"Spring",IF(AND(D2017&gt;='Season Lookup'!$D$16,D2017&lt;'Season Lookup'!$D$17),"Summer",IF(AND(D2017&gt;='Season Lookup'!$D$17,D2017&lt;'Season Lookup'!$D$18),"Fall",IF(OR(D2017&gt;='Season Lookup'!$D$18,D2017&lt;'Season Lookup'!$D$15),"Winter"))))</f>
        <v>Spring</v>
      </c>
      <c r="L2017" s="3" t="str">
        <f>VLOOKUP(F2017,'Season Lookup'!$A$1:$B$13,2,0)</f>
        <v>Spring</v>
      </c>
      <c r="M2017" t="s">
        <v>31</v>
      </c>
      <c r="N2017" t="s">
        <v>13</v>
      </c>
      <c r="O2017" t="s">
        <v>1085</v>
      </c>
      <c r="P2017" t="str">
        <f t="shared" si="404"/>
        <v>Yes</v>
      </c>
      <c r="Q2017" t="str">
        <f t="shared" si="405"/>
        <v>No</v>
      </c>
      <c r="R2017" t="str">
        <f t="shared" si="406"/>
        <v>No</v>
      </c>
      <c r="T2017" t="s">
        <v>14</v>
      </c>
      <c r="U2017" t="s">
        <v>453</v>
      </c>
      <c r="V2017" t="str">
        <f t="shared" si="407"/>
        <v>Intersection</v>
      </c>
      <c r="W2017" t="s">
        <v>3069</v>
      </c>
      <c r="X2017">
        <v>42.364013999999997</v>
      </c>
      <c r="Y2017">
        <v>-71.101389999999995</v>
      </c>
      <c r="Z2017" t="s">
        <v>1623</v>
      </c>
    </row>
    <row r="2018" spans="1:26">
      <c r="A2018">
        <v>25808</v>
      </c>
      <c r="B2018" s="1">
        <v>40636.631944444445</v>
      </c>
      <c r="C2018" s="1">
        <f t="shared" si="396"/>
        <v>40544</v>
      </c>
      <c r="D2018" s="4">
        <f t="shared" si="397"/>
        <v>0.25555555555555554</v>
      </c>
      <c r="E2018" s="3">
        <f t="shared" si="398"/>
        <v>2011</v>
      </c>
      <c r="F2018" s="3">
        <f t="shared" si="399"/>
        <v>4</v>
      </c>
      <c r="G2018" s="3">
        <f t="shared" si="400"/>
        <v>3</v>
      </c>
      <c r="H2018" s="3">
        <f t="shared" si="401"/>
        <v>15</v>
      </c>
      <c r="I2018" s="3">
        <f t="shared" si="402"/>
        <v>10</v>
      </c>
      <c r="J2018" s="3">
        <f t="shared" si="403"/>
        <v>1</v>
      </c>
      <c r="K2018" s="3" t="str">
        <f>IF(AND(D2018&gt;='Season Lookup'!$D$15,D2018&lt;'Season Lookup'!$D$16),"Spring",IF(AND(D2018&gt;='Season Lookup'!$D$16,D2018&lt;'Season Lookup'!$D$17),"Summer",IF(AND(D2018&gt;='Season Lookup'!$D$17,D2018&lt;'Season Lookup'!$D$18),"Fall",IF(OR(D2018&gt;='Season Lookup'!$D$18,D2018&lt;'Season Lookup'!$D$15),"Winter"))))</f>
        <v>Spring</v>
      </c>
      <c r="L2018" s="3" t="str">
        <f>VLOOKUP(F2018,'Season Lookup'!$A$1:$B$13,2,0)</f>
        <v>Spring</v>
      </c>
      <c r="M2018" t="s">
        <v>48</v>
      </c>
      <c r="N2018" t="s">
        <v>13</v>
      </c>
      <c r="O2018" t="s">
        <v>132</v>
      </c>
      <c r="P2018" t="str">
        <f t="shared" si="404"/>
        <v>Yes</v>
      </c>
      <c r="Q2018" t="str">
        <f t="shared" si="405"/>
        <v>Yes</v>
      </c>
      <c r="R2018" t="str">
        <f t="shared" si="406"/>
        <v>No</v>
      </c>
      <c r="T2018" t="s">
        <v>198</v>
      </c>
      <c r="U2018" t="s">
        <v>678</v>
      </c>
      <c r="V2018" t="str">
        <f t="shared" si="407"/>
        <v>Intersection</v>
      </c>
      <c r="W2018" t="s">
        <v>3070</v>
      </c>
      <c r="X2018">
        <v>42.370744999999999</v>
      </c>
      <c r="Y2018">
        <v>-71.115182000000004</v>
      </c>
      <c r="Z2018" t="s">
        <v>3071</v>
      </c>
    </row>
    <row r="2019" spans="1:26">
      <c r="A2019">
        <v>25809</v>
      </c>
      <c r="B2019" s="1">
        <v>40637.291655092595</v>
      </c>
      <c r="C2019" s="1">
        <f t="shared" si="396"/>
        <v>40544</v>
      </c>
      <c r="D2019" s="4">
        <f t="shared" si="397"/>
        <v>0.25833333333333336</v>
      </c>
      <c r="E2019" s="3">
        <f t="shared" si="398"/>
        <v>2011</v>
      </c>
      <c r="F2019" s="3">
        <f t="shared" si="399"/>
        <v>4</v>
      </c>
      <c r="G2019" s="3">
        <f t="shared" si="400"/>
        <v>4</v>
      </c>
      <c r="H2019" s="3">
        <f t="shared" si="401"/>
        <v>6</v>
      </c>
      <c r="I2019" s="3">
        <f t="shared" si="402"/>
        <v>59</v>
      </c>
      <c r="J2019" s="3">
        <f t="shared" si="403"/>
        <v>2</v>
      </c>
      <c r="K2019" s="3" t="str">
        <f>IF(AND(D2019&gt;='Season Lookup'!$D$15,D2019&lt;'Season Lookup'!$D$16),"Spring",IF(AND(D2019&gt;='Season Lookup'!$D$16,D2019&lt;'Season Lookup'!$D$17),"Summer",IF(AND(D2019&gt;='Season Lookup'!$D$17,D2019&lt;'Season Lookup'!$D$18),"Fall",IF(OR(D2019&gt;='Season Lookup'!$D$18,D2019&lt;'Season Lookup'!$D$15),"Winter"))))</f>
        <v>Spring</v>
      </c>
      <c r="L2019" s="3" t="str">
        <f>VLOOKUP(F2019,'Season Lookup'!$A$1:$B$13,2,0)</f>
        <v>Spring</v>
      </c>
      <c r="M2019" t="s">
        <v>56</v>
      </c>
      <c r="N2019" t="s">
        <v>13</v>
      </c>
      <c r="O2019" t="s">
        <v>132</v>
      </c>
      <c r="P2019" t="str">
        <f t="shared" si="404"/>
        <v>Yes</v>
      </c>
      <c r="Q2019" t="str">
        <f t="shared" si="405"/>
        <v>Yes</v>
      </c>
      <c r="R2019" t="str">
        <f t="shared" si="406"/>
        <v>No</v>
      </c>
      <c r="T2019" t="s">
        <v>19</v>
      </c>
      <c r="U2019" t="s">
        <v>1174</v>
      </c>
      <c r="V2019" t="str">
        <f t="shared" si="407"/>
        <v>Intersection</v>
      </c>
      <c r="W2019" t="s">
        <v>1175</v>
      </c>
      <c r="X2019">
        <v>42.374760000000002</v>
      </c>
      <c r="Y2019">
        <v>-71.108823999999998</v>
      </c>
      <c r="Z2019" t="s">
        <v>1176</v>
      </c>
    </row>
    <row r="2020" spans="1:26">
      <c r="A2020">
        <v>25812</v>
      </c>
      <c r="B2020" s="1">
        <v>40637.04791666667</v>
      </c>
      <c r="C2020" s="1">
        <f t="shared" si="396"/>
        <v>40544</v>
      </c>
      <c r="D2020" s="4">
        <f t="shared" si="397"/>
        <v>0.25833333333333336</v>
      </c>
      <c r="E2020" s="3">
        <f t="shared" si="398"/>
        <v>2011</v>
      </c>
      <c r="F2020" s="3">
        <f t="shared" si="399"/>
        <v>4</v>
      </c>
      <c r="G2020" s="3">
        <f t="shared" si="400"/>
        <v>4</v>
      </c>
      <c r="H2020" s="3">
        <f t="shared" si="401"/>
        <v>1</v>
      </c>
      <c r="I2020" s="3">
        <f t="shared" si="402"/>
        <v>9</v>
      </c>
      <c r="J2020" s="3">
        <f t="shared" si="403"/>
        <v>2</v>
      </c>
      <c r="K2020" s="3" t="str">
        <f>IF(AND(D2020&gt;='Season Lookup'!$D$15,D2020&lt;'Season Lookup'!$D$16),"Spring",IF(AND(D2020&gt;='Season Lookup'!$D$16,D2020&lt;'Season Lookup'!$D$17),"Summer",IF(AND(D2020&gt;='Season Lookup'!$D$17,D2020&lt;'Season Lookup'!$D$18),"Fall",IF(OR(D2020&gt;='Season Lookup'!$D$18,D2020&lt;'Season Lookup'!$D$15),"Winter"))))</f>
        <v>Spring</v>
      </c>
      <c r="L2020" s="3" t="str">
        <f>VLOOKUP(F2020,'Season Lookup'!$A$1:$B$13,2,0)</f>
        <v>Spring</v>
      </c>
      <c r="M2020" t="s">
        <v>56</v>
      </c>
      <c r="N2020" t="s">
        <v>13</v>
      </c>
      <c r="O2020" t="s">
        <v>36</v>
      </c>
      <c r="P2020" t="str">
        <f t="shared" si="404"/>
        <v>Yes</v>
      </c>
      <c r="Q2020" t="str">
        <f t="shared" si="405"/>
        <v>No</v>
      </c>
      <c r="R2020" t="str">
        <f t="shared" si="406"/>
        <v>No</v>
      </c>
      <c r="S2020">
        <v>489</v>
      </c>
      <c r="T2020" t="s">
        <v>105</v>
      </c>
      <c r="V2020" t="str">
        <f t="shared" si="407"/>
        <v>Non Intersection</v>
      </c>
      <c r="W2020" t="s">
        <v>3072</v>
      </c>
      <c r="X2020">
        <v>42.375183999999997</v>
      </c>
      <c r="Y2020">
        <v>-71.114621</v>
      </c>
      <c r="Z2020" t="s">
        <v>3073</v>
      </c>
    </row>
    <row r="2021" spans="1:26">
      <c r="A2021">
        <v>25813</v>
      </c>
      <c r="B2021" s="1">
        <v>40637.799305555556</v>
      </c>
      <c r="C2021" s="1">
        <f t="shared" si="396"/>
        <v>40544</v>
      </c>
      <c r="D2021" s="4">
        <f t="shared" si="397"/>
        <v>0.25833333333333336</v>
      </c>
      <c r="E2021" s="3">
        <f t="shared" si="398"/>
        <v>2011</v>
      </c>
      <c r="F2021" s="3">
        <f t="shared" si="399"/>
        <v>4</v>
      </c>
      <c r="G2021" s="3">
        <f t="shared" si="400"/>
        <v>4</v>
      </c>
      <c r="H2021" s="3">
        <f t="shared" si="401"/>
        <v>19</v>
      </c>
      <c r="I2021" s="3">
        <f t="shared" si="402"/>
        <v>11</v>
      </c>
      <c r="J2021" s="3">
        <f t="shared" si="403"/>
        <v>2</v>
      </c>
      <c r="K2021" s="3" t="str">
        <f>IF(AND(D2021&gt;='Season Lookup'!$D$15,D2021&lt;'Season Lookup'!$D$16),"Spring",IF(AND(D2021&gt;='Season Lookup'!$D$16,D2021&lt;'Season Lookup'!$D$17),"Summer",IF(AND(D2021&gt;='Season Lookup'!$D$17,D2021&lt;'Season Lookup'!$D$18),"Fall",IF(OR(D2021&gt;='Season Lookup'!$D$18,D2021&lt;'Season Lookup'!$D$15),"Winter"))))</f>
        <v>Spring</v>
      </c>
      <c r="L2021" s="3" t="str">
        <f>VLOOKUP(F2021,'Season Lookup'!$A$1:$B$13,2,0)</f>
        <v>Spring</v>
      </c>
      <c r="M2021" t="s">
        <v>56</v>
      </c>
      <c r="N2021" t="s">
        <v>13</v>
      </c>
      <c r="O2021" t="s">
        <v>132</v>
      </c>
      <c r="P2021" t="str">
        <f t="shared" si="404"/>
        <v>Yes</v>
      </c>
      <c r="Q2021" t="str">
        <f t="shared" si="405"/>
        <v>Yes</v>
      </c>
      <c r="R2021" t="str">
        <f t="shared" si="406"/>
        <v>No</v>
      </c>
      <c r="T2021" t="s">
        <v>19</v>
      </c>
      <c r="U2021" t="s">
        <v>667</v>
      </c>
      <c r="V2021" t="str">
        <f t="shared" si="407"/>
        <v>Intersection</v>
      </c>
      <c r="W2021" t="s">
        <v>3074</v>
      </c>
      <c r="X2021">
        <v>42.373249999999999</v>
      </c>
      <c r="Y2021">
        <v>-71.097130000000007</v>
      </c>
      <c r="Z2021" t="s">
        <v>2284</v>
      </c>
    </row>
    <row r="2022" spans="1:26">
      <c r="A2022">
        <v>25816</v>
      </c>
      <c r="B2022" s="1">
        <v>40639.052083333336</v>
      </c>
      <c r="C2022" s="1">
        <f t="shared" si="396"/>
        <v>40544</v>
      </c>
      <c r="D2022" s="4">
        <f t="shared" si="397"/>
        <v>0.2638888888888889</v>
      </c>
      <c r="E2022" s="3">
        <f t="shared" si="398"/>
        <v>2011</v>
      </c>
      <c r="F2022" s="3">
        <f t="shared" si="399"/>
        <v>4</v>
      </c>
      <c r="G2022" s="3">
        <f t="shared" si="400"/>
        <v>6</v>
      </c>
      <c r="H2022" s="3">
        <f t="shared" si="401"/>
        <v>1</v>
      </c>
      <c r="I2022" s="3">
        <f t="shared" si="402"/>
        <v>15</v>
      </c>
      <c r="J2022" s="3">
        <f t="shared" si="403"/>
        <v>4</v>
      </c>
      <c r="K2022" s="3" t="str">
        <f>IF(AND(D2022&gt;='Season Lookup'!$D$15,D2022&lt;'Season Lookup'!$D$16),"Spring",IF(AND(D2022&gt;='Season Lookup'!$D$16,D2022&lt;'Season Lookup'!$D$17),"Summer",IF(AND(D2022&gt;='Season Lookup'!$D$17,D2022&lt;'Season Lookup'!$D$18),"Fall",IF(OR(D2022&gt;='Season Lookup'!$D$18,D2022&lt;'Season Lookup'!$D$15),"Winter"))))</f>
        <v>Spring</v>
      </c>
      <c r="L2022" s="3" t="str">
        <f>VLOOKUP(F2022,'Season Lookup'!$A$1:$B$13,2,0)</f>
        <v>Spring</v>
      </c>
      <c r="M2022" t="s">
        <v>82</v>
      </c>
      <c r="N2022" t="s">
        <v>13</v>
      </c>
      <c r="O2022" t="s">
        <v>23</v>
      </c>
      <c r="P2022" t="str">
        <f t="shared" si="404"/>
        <v>Yes</v>
      </c>
      <c r="Q2022" t="str">
        <f t="shared" si="405"/>
        <v>No</v>
      </c>
      <c r="R2022" t="str">
        <f t="shared" si="406"/>
        <v>No</v>
      </c>
      <c r="S2022">
        <v>154</v>
      </c>
      <c r="T2022" t="s">
        <v>942</v>
      </c>
      <c r="V2022" t="str">
        <f t="shared" si="407"/>
        <v>Non Intersection</v>
      </c>
      <c r="W2022" t="s">
        <v>3075</v>
      </c>
      <c r="X2022">
        <v>42.372557</v>
      </c>
      <c r="Y2022">
        <v>-71.099878000000004</v>
      </c>
      <c r="Z2022" t="s">
        <v>3076</v>
      </c>
    </row>
    <row r="2023" spans="1:26">
      <c r="A2023">
        <v>25817</v>
      </c>
      <c r="B2023" s="1">
        <v>40639.371527777781</v>
      </c>
      <c r="C2023" s="1">
        <f t="shared" si="396"/>
        <v>40544</v>
      </c>
      <c r="D2023" s="4">
        <f t="shared" si="397"/>
        <v>0.2638888888888889</v>
      </c>
      <c r="E2023" s="3">
        <f t="shared" si="398"/>
        <v>2011</v>
      </c>
      <c r="F2023" s="3">
        <f t="shared" si="399"/>
        <v>4</v>
      </c>
      <c r="G2023" s="3">
        <f t="shared" si="400"/>
        <v>6</v>
      </c>
      <c r="H2023" s="3">
        <f t="shared" si="401"/>
        <v>8</v>
      </c>
      <c r="I2023" s="3">
        <f t="shared" si="402"/>
        <v>55</v>
      </c>
      <c r="J2023" s="3">
        <f t="shared" si="403"/>
        <v>4</v>
      </c>
      <c r="K2023" s="3" t="str">
        <f>IF(AND(D2023&gt;='Season Lookup'!$D$15,D2023&lt;'Season Lookup'!$D$16),"Spring",IF(AND(D2023&gt;='Season Lookup'!$D$16,D2023&lt;'Season Lookup'!$D$17),"Summer",IF(AND(D2023&gt;='Season Lookup'!$D$17,D2023&lt;'Season Lookup'!$D$18),"Fall",IF(OR(D2023&gt;='Season Lookup'!$D$18,D2023&lt;'Season Lookup'!$D$15),"Winter"))))</f>
        <v>Spring</v>
      </c>
      <c r="L2023" s="3" t="str">
        <f>VLOOKUP(F2023,'Season Lookup'!$A$1:$B$13,2,0)</f>
        <v>Spring</v>
      </c>
      <c r="M2023" t="s">
        <v>82</v>
      </c>
      <c r="N2023" t="s">
        <v>13</v>
      </c>
      <c r="O2023" t="s">
        <v>23</v>
      </c>
      <c r="P2023" t="str">
        <f t="shared" si="404"/>
        <v>Yes</v>
      </c>
      <c r="Q2023" t="str">
        <f t="shared" si="405"/>
        <v>No</v>
      </c>
      <c r="R2023" t="str">
        <f t="shared" si="406"/>
        <v>No</v>
      </c>
      <c r="T2023" t="s">
        <v>185</v>
      </c>
      <c r="U2023" t="s">
        <v>14</v>
      </c>
      <c r="V2023" t="str">
        <f t="shared" si="407"/>
        <v>Intersection</v>
      </c>
      <c r="W2023" t="s">
        <v>1003</v>
      </c>
      <c r="X2023">
        <v>42.375487</v>
      </c>
      <c r="Y2023">
        <v>-71.119919999999993</v>
      </c>
      <c r="Z2023" t="s">
        <v>1004</v>
      </c>
    </row>
    <row r="2024" spans="1:26">
      <c r="A2024">
        <v>25818</v>
      </c>
      <c r="B2024" s="1">
        <v>40639.4375</v>
      </c>
      <c r="C2024" s="1">
        <f t="shared" si="396"/>
        <v>40544</v>
      </c>
      <c r="D2024" s="4">
        <f t="shared" si="397"/>
        <v>0.2638888888888889</v>
      </c>
      <c r="E2024" s="3">
        <f t="shared" si="398"/>
        <v>2011</v>
      </c>
      <c r="F2024" s="3">
        <f t="shared" si="399"/>
        <v>4</v>
      </c>
      <c r="G2024" s="3">
        <f t="shared" si="400"/>
        <v>6</v>
      </c>
      <c r="H2024" s="3">
        <f t="shared" si="401"/>
        <v>10</v>
      </c>
      <c r="I2024" s="3">
        <f t="shared" si="402"/>
        <v>30</v>
      </c>
      <c r="J2024" s="3">
        <f t="shared" si="403"/>
        <v>4</v>
      </c>
      <c r="K2024" s="3" t="str">
        <f>IF(AND(D2024&gt;='Season Lookup'!$D$15,D2024&lt;'Season Lookup'!$D$16),"Spring",IF(AND(D2024&gt;='Season Lookup'!$D$16,D2024&lt;'Season Lookup'!$D$17),"Summer",IF(AND(D2024&gt;='Season Lookup'!$D$17,D2024&lt;'Season Lookup'!$D$18),"Fall",IF(OR(D2024&gt;='Season Lookup'!$D$18,D2024&lt;'Season Lookup'!$D$15),"Winter"))))</f>
        <v>Spring</v>
      </c>
      <c r="L2024" s="3" t="str">
        <f>VLOOKUP(F2024,'Season Lookup'!$A$1:$B$13,2,0)</f>
        <v>Spring</v>
      </c>
      <c r="M2024" t="s">
        <v>82</v>
      </c>
      <c r="N2024" t="s">
        <v>13</v>
      </c>
      <c r="O2024" t="s">
        <v>23</v>
      </c>
      <c r="P2024" t="str">
        <f t="shared" si="404"/>
        <v>Yes</v>
      </c>
      <c r="Q2024" t="str">
        <f t="shared" si="405"/>
        <v>No</v>
      </c>
      <c r="R2024" t="str">
        <f t="shared" si="406"/>
        <v>No</v>
      </c>
      <c r="S2024">
        <v>725</v>
      </c>
      <c r="T2024" t="s">
        <v>186</v>
      </c>
      <c r="V2024" t="str">
        <f t="shared" si="407"/>
        <v>Non Intersection</v>
      </c>
      <c r="W2024" t="s">
        <v>617</v>
      </c>
      <c r="X2024">
        <v>42.390473999999998</v>
      </c>
      <c r="Y2024">
        <v>-71.152218000000005</v>
      </c>
      <c r="Z2024" t="s">
        <v>618</v>
      </c>
    </row>
    <row r="2025" spans="1:26">
      <c r="A2025">
        <v>25819</v>
      </c>
      <c r="B2025" s="1">
        <v>40639.552083333336</v>
      </c>
      <c r="C2025" s="1">
        <f t="shared" si="396"/>
        <v>40544</v>
      </c>
      <c r="D2025" s="4">
        <f t="shared" si="397"/>
        <v>0.2638888888888889</v>
      </c>
      <c r="E2025" s="3">
        <f t="shared" si="398"/>
        <v>2011</v>
      </c>
      <c r="F2025" s="3">
        <f t="shared" si="399"/>
        <v>4</v>
      </c>
      <c r="G2025" s="3">
        <f t="shared" si="400"/>
        <v>6</v>
      </c>
      <c r="H2025" s="3">
        <f t="shared" si="401"/>
        <v>13</v>
      </c>
      <c r="I2025" s="3">
        <f t="shared" si="402"/>
        <v>15</v>
      </c>
      <c r="J2025" s="3">
        <f t="shared" si="403"/>
        <v>4</v>
      </c>
      <c r="K2025" s="3" t="str">
        <f>IF(AND(D2025&gt;='Season Lookup'!$D$15,D2025&lt;'Season Lookup'!$D$16),"Spring",IF(AND(D2025&gt;='Season Lookup'!$D$16,D2025&lt;'Season Lookup'!$D$17),"Summer",IF(AND(D2025&gt;='Season Lookup'!$D$17,D2025&lt;'Season Lookup'!$D$18),"Fall",IF(OR(D2025&gt;='Season Lookup'!$D$18,D2025&lt;'Season Lookup'!$D$15),"Winter"))))</f>
        <v>Spring</v>
      </c>
      <c r="L2025" s="3" t="str">
        <f>VLOOKUP(F2025,'Season Lookup'!$A$1:$B$13,2,0)</f>
        <v>Spring</v>
      </c>
      <c r="M2025" t="s">
        <v>82</v>
      </c>
      <c r="N2025" t="s">
        <v>18</v>
      </c>
      <c r="O2025" t="s">
        <v>13</v>
      </c>
      <c r="P2025" t="str">
        <f t="shared" si="404"/>
        <v>Yes</v>
      </c>
      <c r="Q2025" t="str">
        <f t="shared" si="405"/>
        <v>No</v>
      </c>
      <c r="R2025" t="str">
        <f t="shared" si="406"/>
        <v>No</v>
      </c>
      <c r="T2025" t="s">
        <v>260</v>
      </c>
      <c r="U2025" t="s">
        <v>3077</v>
      </c>
      <c r="V2025" t="str">
        <f t="shared" si="407"/>
        <v>Intersection</v>
      </c>
      <c r="W2025" t="s">
        <v>3078</v>
      </c>
      <c r="X2025">
        <v>42.364429999999999</v>
      </c>
      <c r="Y2025">
        <v>-71.083119999999994</v>
      </c>
      <c r="Z2025" t="s">
        <v>3079</v>
      </c>
    </row>
    <row r="2026" spans="1:26">
      <c r="A2026">
        <v>25820</v>
      </c>
      <c r="B2026" s="1">
        <v>40639.805543981478</v>
      </c>
      <c r="C2026" s="1">
        <f t="shared" si="396"/>
        <v>40544</v>
      </c>
      <c r="D2026" s="4">
        <f t="shared" si="397"/>
        <v>0.2638888888888889</v>
      </c>
      <c r="E2026" s="3">
        <f t="shared" si="398"/>
        <v>2011</v>
      </c>
      <c r="F2026" s="3">
        <f t="shared" si="399"/>
        <v>4</v>
      </c>
      <c r="G2026" s="3">
        <f t="shared" si="400"/>
        <v>6</v>
      </c>
      <c r="H2026" s="3">
        <f t="shared" si="401"/>
        <v>19</v>
      </c>
      <c r="I2026" s="3">
        <f t="shared" si="402"/>
        <v>19</v>
      </c>
      <c r="J2026" s="3">
        <f t="shared" si="403"/>
        <v>4</v>
      </c>
      <c r="K2026" s="3" t="str">
        <f>IF(AND(D2026&gt;='Season Lookup'!$D$15,D2026&lt;'Season Lookup'!$D$16),"Spring",IF(AND(D2026&gt;='Season Lookup'!$D$16,D2026&lt;'Season Lookup'!$D$17),"Summer",IF(AND(D2026&gt;='Season Lookup'!$D$17,D2026&lt;'Season Lookup'!$D$18),"Fall",IF(OR(D2026&gt;='Season Lookup'!$D$18,D2026&lt;'Season Lookup'!$D$15),"Winter"))))</f>
        <v>Spring</v>
      </c>
      <c r="L2026" s="3" t="str">
        <f>VLOOKUP(F2026,'Season Lookup'!$A$1:$B$13,2,0)</f>
        <v>Spring</v>
      </c>
      <c r="M2026" t="s">
        <v>82</v>
      </c>
      <c r="N2026" t="s">
        <v>18</v>
      </c>
      <c r="O2026" t="s">
        <v>36</v>
      </c>
      <c r="P2026" t="str">
        <f t="shared" si="404"/>
        <v>Yes</v>
      </c>
      <c r="Q2026" t="str">
        <f t="shared" si="405"/>
        <v>No</v>
      </c>
      <c r="R2026" t="str">
        <f t="shared" si="406"/>
        <v>No</v>
      </c>
      <c r="S2026">
        <v>575</v>
      </c>
      <c r="T2026" t="s">
        <v>203</v>
      </c>
      <c r="V2026" t="str">
        <f t="shared" si="407"/>
        <v>Non Intersection</v>
      </c>
      <c r="W2026" t="s">
        <v>347</v>
      </c>
      <c r="X2026">
        <v>42.354227999999999</v>
      </c>
      <c r="Y2026">
        <v>-71.105316000000002</v>
      </c>
      <c r="Z2026" t="s">
        <v>348</v>
      </c>
    </row>
    <row r="2027" spans="1:26">
      <c r="A2027">
        <v>25821</v>
      </c>
      <c r="B2027" s="1">
        <v>40640.479155092595</v>
      </c>
      <c r="C2027" s="1">
        <f t="shared" si="396"/>
        <v>40544</v>
      </c>
      <c r="D2027" s="4">
        <f t="shared" si="397"/>
        <v>0.26666666666666666</v>
      </c>
      <c r="E2027" s="3">
        <f t="shared" si="398"/>
        <v>2011</v>
      </c>
      <c r="F2027" s="3">
        <f t="shared" si="399"/>
        <v>4</v>
      </c>
      <c r="G2027" s="3">
        <f t="shared" si="400"/>
        <v>7</v>
      </c>
      <c r="H2027" s="3">
        <f t="shared" si="401"/>
        <v>11</v>
      </c>
      <c r="I2027" s="3">
        <f t="shared" si="402"/>
        <v>29</v>
      </c>
      <c r="J2027" s="3">
        <f t="shared" si="403"/>
        <v>5</v>
      </c>
      <c r="K2027" s="3" t="str">
        <f>IF(AND(D2027&gt;='Season Lookup'!$D$15,D2027&lt;'Season Lookup'!$D$16),"Spring",IF(AND(D2027&gt;='Season Lookup'!$D$16,D2027&lt;'Season Lookup'!$D$17),"Summer",IF(AND(D2027&gt;='Season Lookup'!$D$17,D2027&lt;'Season Lookup'!$D$18),"Fall",IF(OR(D2027&gt;='Season Lookup'!$D$18,D2027&lt;'Season Lookup'!$D$15),"Winter"))))</f>
        <v>Spring</v>
      </c>
      <c r="L2027" s="3" t="str">
        <f>VLOOKUP(F2027,'Season Lookup'!$A$1:$B$13,2,0)</f>
        <v>Spring</v>
      </c>
      <c r="M2027" t="s">
        <v>78</v>
      </c>
      <c r="N2027" t="s">
        <v>13</v>
      </c>
      <c r="O2027" t="s">
        <v>132</v>
      </c>
      <c r="P2027" t="str">
        <f t="shared" si="404"/>
        <v>Yes</v>
      </c>
      <c r="Q2027" t="str">
        <f t="shared" si="405"/>
        <v>Yes</v>
      </c>
      <c r="R2027" t="str">
        <f t="shared" si="406"/>
        <v>No</v>
      </c>
      <c r="S2027">
        <v>743</v>
      </c>
      <c r="T2027" t="s">
        <v>14</v>
      </c>
      <c r="V2027" t="str">
        <f t="shared" si="407"/>
        <v>Non Intersection</v>
      </c>
      <c r="W2027" t="s">
        <v>3080</v>
      </c>
      <c r="X2027">
        <v>42.366461999999999</v>
      </c>
      <c r="Y2027">
        <v>-71.105186000000003</v>
      </c>
      <c r="Z2027" t="s">
        <v>3081</v>
      </c>
    </row>
    <row r="2028" spans="1:26">
      <c r="A2028">
        <v>25822</v>
      </c>
      <c r="B2028" s="1">
        <v>40640.713877314818</v>
      </c>
      <c r="C2028" s="1">
        <f t="shared" si="396"/>
        <v>40544</v>
      </c>
      <c r="D2028" s="4">
        <f t="shared" si="397"/>
        <v>0.26666666666666666</v>
      </c>
      <c r="E2028" s="3">
        <f t="shared" si="398"/>
        <v>2011</v>
      </c>
      <c r="F2028" s="3">
        <f t="shared" si="399"/>
        <v>4</v>
      </c>
      <c r="G2028" s="3">
        <f t="shared" si="400"/>
        <v>7</v>
      </c>
      <c r="H2028" s="3">
        <f t="shared" si="401"/>
        <v>17</v>
      </c>
      <c r="I2028" s="3">
        <f t="shared" si="402"/>
        <v>7</v>
      </c>
      <c r="J2028" s="3">
        <f t="shared" si="403"/>
        <v>5</v>
      </c>
      <c r="K2028" s="3" t="str">
        <f>IF(AND(D2028&gt;='Season Lookup'!$D$15,D2028&lt;'Season Lookup'!$D$16),"Spring",IF(AND(D2028&gt;='Season Lookup'!$D$16,D2028&lt;'Season Lookup'!$D$17),"Summer",IF(AND(D2028&gt;='Season Lookup'!$D$17,D2028&lt;'Season Lookup'!$D$18),"Fall",IF(OR(D2028&gt;='Season Lookup'!$D$18,D2028&lt;'Season Lookup'!$D$15),"Winter"))))</f>
        <v>Spring</v>
      </c>
      <c r="L2028" s="3" t="str">
        <f>VLOOKUP(F2028,'Season Lookup'!$A$1:$B$13,2,0)</f>
        <v>Spring</v>
      </c>
      <c r="M2028" t="s">
        <v>78</v>
      </c>
      <c r="N2028" t="s">
        <v>13</v>
      </c>
      <c r="O2028" t="s">
        <v>23</v>
      </c>
      <c r="P2028" t="str">
        <f t="shared" si="404"/>
        <v>Yes</v>
      </c>
      <c r="Q2028" t="str">
        <f t="shared" si="405"/>
        <v>No</v>
      </c>
      <c r="R2028" t="str">
        <f t="shared" si="406"/>
        <v>No</v>
      </c>
      <c r="S2028" t="s">
        <v>3082</v>
      </c>
      <c r="T2028" t="s">
        <v>899</v>
      </c>
      <c r="U2028" t="s">
        <v>50</v>
      </c>
      <c r="V2028" t="str">
        <f t="shared" si="407"/>
        <v>Non Intersection</v>
      </c>
      <c r="W2028" t="s">
        <v>3083</v>
      </c>
      <c r="X2028">
        <v>42.374862999999998</v>
      </c>
      <c r="Y2028">
        <v>-71.151313000000002</v>
      </c>
      <c r="Z2028" t="s">
        <v>901</v>
      </c>
    </row>
    <row r="2029" spans="1:26">
      <c r="A2029">
        <v>25823</v>
      </c>
      <c r="B2029" s="1">
        <v>40640.760405092595</v>
      </c>
      <c r="C2029" s="1">
        <f t="shared" si="396"/>
        <v>40544</v>
      </c>
      <c r="D2029" s="4">
        <f t="shared" si="397"/>
        <v>0.26666666666666666</v>
      </c>
      <c r="E2029" s="3">
        <f t="shared" si="398"/>
        <v>2011</v>
      </c>
      <c r="F2029" s="3">
        <f t="shared" si="399"/>
        <v>4</v>
      </c>
      <c r="G2029" s="3">
        <f t="shared" si="400"/>
        <v>7</v>
      </c>
      <c r="H2029" s="3">
        <f t="shared" si="401"/>
        <v>18</v>
      </c>
      <c r="I2029" s="3">
        <f t="shared" si="402"/>
        <v>14</v>
      </c>
      <c r="J2029" s="3">
        <f t="shared" si="403"/>
        <v>5</v>
      </c>
      <c r="K2029" s="3" t="str">
        <f>IF(AND(D2029&gt;='Season Lookup'!$D$15,D2029&lt;'Season Lookup'!$D$16),"Spring",IF(AND(D2029&gt;='Season Lookup'!$D$16,D2029&lt;'Season Lookup'!$D$17),"Summer",IF(AND(D2029&gt;='Season Lookup'!$D$17,D2029&lt;'Season Lookup'!$D$18),"Fall",IF(OR(D2029&gt;='Season Lookup'!$D$18,D2029&lt;'Season Lookup'!$D$15),"Winter"))))</f>
        <v>Spring</v>
      </c>
      <c r="L2029" s="3" t="str">
        <f>VLOOKUP(F2029,'Season Lookup'!$A$1:$B$13,2,0)</f>
        <v>Spring</v>
      </c>
      <c r="M2029" t="s">
        <v>78</v>
      </c>
      <c r="N2029" t="s">
        <v>13</v>
      </c>
      <c r="O2029" t="s">
        <v>23</v>
      </c>
      <c r="P2029" t="str">
        <f t="shared" si="404"/>
        <v>Yes</v>
      </c>
      <c r="Q2029" t="str">
        <f t="shared" si="405"/>
        <v>No</v>
      </c>
      <c r="R2029" t="str">
        <f t="shared" si="406"/>
        <v>No</v>
      </c>
      <c r="S2029">
        <v>207</v>
      </c>
      <c r="T2029" t="s">
        <v>37</v>
      </c>
      <c r="V2029" t="str">
        <f t="shared" si="407"/>
        <v>Non Intersection</v>
      </c>
      <c r="W2029" t="s">
        <v>3084</v>
      </c>
      <c r="X2029">
        <v>42.356915000000001</v>
      </c>
      <c r="Y2029">
        <v>-71.113596999999999</v>
      </c>
      <c r="Z2029" t="s">
        <v>3085</v>
      </c>
    </row>
    <row r="2030" spans="1:26">
      <c r="A2030">
        <v>25825</v>
      </c>
      <c r="B2030" s="1">
        <v>40640.833333333336</v>
      </c>
      <c r="C2030" s="1">
        <f t="shared" si="396"/>
        <v>40544</v>
      </c>
      <c r="D2030" s="4">
        <f t="shared" si="397"/>
        <v>0.26666666666666666</v>
      </c>
      <c r="E2030" s="3">
        <f t="shared" si="398"/>
        <v>2011</v>
      </c>
      <c r="F2030" s="3">
        <f t="shared" si="399"/>
        <v>4</v>
      </c>
      <c r="G2030" s="3">
        <f t="shared" si="400"/>
        <v>7</v>
      </c>
      <c r="H2030" s="3">
        <f t="shared" si="401"/>
        <v>20</v>
      </c>
      <c r="I2030" s="3">
        <f t="shared" si="402"/>
        <v>0</v>
      </c>
      <c r="J2030" s="3">
        <f t="shared" si="403"/>
        <v>5</v>
      </c>
      <c r="K2030" s="3" t="str">
        <f>IF(AND(D2030&gt;='Season Lookup'!$D$15,D2030&lt;'Season Lookup'!$D$16),"Spring",IF(AND(D2030&gt;='Season Lookup'!$D$16,D2030&lt;'Season Lookup'!$D$17),"Summer",IF(AND(D2030&gt;='Season Lookup'!$D$17,D2030&lt;'Season Lookup'!$D$18),"Fall",IF(OR(D2030&gt;='Season Lookup'!$D$18,D2030&lt;'Season Lookup'!$D$15),"Winter"))))</f>
        <v>Spring</v>
      </c>
      <c r="L2030" s="3" t="str">
        <f>VLOOKUP(F2030,'Season Lookup'!$A$1:$B$13,2,0)</f>
        <v>Spring</v>
      </c>
      <c r="M2030" t="s">
        <v>78</v>
      </c>
      <c r="N2030" t="s">
        <v>13</v>
      </c>
      <c r="O2030" t="s">
        <v>23</v>
      </c>
      <c r="P2030" t="str">
        <f t="shared" si="404"/>
        <v>Yes</v>
      </c>
      <c r="Q2030" t="str">
        <f t="shared" si="405"/>
        <v>No</v>
      </c>
      <c r="R2030" t="str">
        <f t="shared" si="406"/>
        <v>No</v>
      </c>
      <c r="S2030">
        <v>364</v>
      </c>
      <c r="T2030" t="s">
        <v>15</v>
      </c>
      <c r="V2030" t="str">
        <f t="shared" si="407"/>
        <v>Non Intersection</v>
      </c>
      <c r="W2030" t="s">
        <v>542</v>
      </c>
      <c r="X2030">
        <v>42.393087999999999</v>
      </c>
      <c r="Y2030">
        <v>-71.138992000000002</v>
      </c>
      <c r="Z2030" t="s">
        <v>543</v>
      </c>
    </row>
    <row r="2031" spans="1:26">
      <c r="A2031">
        <v>25826</v>
      </c>
      <c r="B2031" s="1">
        <v>40641.372916666667</v>
      </c>
      <c r="C2031" s="1">
        <f t="shared" si="396"/>
        <v>40544</v>
      </c>
      <c r="D2031" s="4">
        <f t="shared" si="397"/>
        <v>0.26944444444444443</v>
      </c>
      <c r="E2031" s="3">
        <f t="shared" si="398"/>
        <v>2011</v>
      </c>
      <c r="F2031" s="3">
        <f t="shared" si="399"/>
        <v>4</v>
      </c>
      <c r="G2031" s="3">
        <f t="shared" si="400"/>
        <v>8</v>
      </c>
      <c r="H2031" s="3">
        <f t="shared" si="401"/>
        <v>8</v>
      </c>
      <c r="I2031" s="3">
        <f t="shared" si="402"/>
        <v>57</v>
      </c>
      <c r="J2031" s="3">
        <f t="shared" si="403"/>
        <v>6</v>
      </c>
      <c r="K2031" s="3" t="str">
        <f>IF(AND(D2031&gt;='Season Lookup'!$D$15,D2031&lt;'Season Lookup'!$D$16),"Spring",IF(AND(D2031&gt;='Season Lookup'!$D$16,D2031&lt;'Season Lookup'!$D$17),"Summer",IF(AND(D2031&gt;='Season Lookup'!$D$17,D2031&lt;'Season Lookup'!$D$18),"Fall",IF(OR(D2031&gt;='Season Lookup'!$D$18,D2031&lt;'Season Lookup'!$D$15),"Winter"))))</f>
        <v>Spring</v>
      </c>
      <c r="L2031" s="3" t="str">
        <f>VLOOKUP(F2031,'Season Lookup'!$A$1:$B$13,2,0)</f>
        <v>Spring</v>
      </c>
      <c r="M2031" t="s">
        <v>12</v>
      </c>
      <c r="N2031" t="s">
        <v>13</v>
      </c>
      <c r="O2031" t="s">
        <v>23</v>
      </c>
      <c r="P2031" t="str">
        <f t="shared" si="404"/>
        <v>Yes</v>
      </c>
      <c r="Q2031" t="str">
        <f t="shared" si="405"/>
        <v>No</v>
      </c>
      <c r="R2031" t="str">
        <f t="shared" si="406"/>
        <v>No</v>
      </c>
      <c r="T2031" t="s">
        <v>41</v>
      </c>
      <c r="U2031" t="s">
        <v>757</v>
      </c>
      <c r="V2031" t="str">
        <f t="shared" si="407"/>
        <v>Intersection</v>
      </c>
      <c r="W2031" t="s">
        <v>758</v>
      </c>
      <c r="X2031">
        <v>42.362009</v>
      </c>
      <c r="Y2031">
        <v>-71.114306999999997</v>
      </c>
      <c r="Z2031" t="s">
        <v>759</v>
      </c>
    </row>
    <row r="2032" spans="1:26">
      <c r="A2032">
        <v>25827</v>
      </c>
      <c r="B2032" s="1">
        <v>40641.388888888891</v>
      </c>
      <c r="C2032" s="1">
        <f t="shared" si="396"/>
        <v>40544</v>
      </c>
      <c r="D2032" s="4">
        <f t="shared" si="397"/>
        <v>0.26944444444444443</v>
      </c>
      <c r="E2032" s="3">
        <f t="shared" si="398"/>
        <v>2011</v>
      </c>
      <c r="F2032" s="3">
        <f t="shared" si="399"/>
        <v>4</v>
      </c>
      <c r="G2032" s="3">
        <f t="shared" si="400"/>
        <v>8</v>
      </c>
      <c r="H2032" s="3">
        <f t="shared" si="401"/>
        <v>9</v>
      </c>
      <c r="I2032" s="3">
        <f t="shared" si="402"/>
        <v>20</v>
      </c>
      <c r="J2032" s="3">
        <f t="shared" si="403"/>
        <v>6</v>
      </c>
      <c r="K2032" s="3" t="str">
        <f>IF(AND(D2032&gt;='Season Lookup'!$D$15,D2032&lt;'Season Lookup'!$D$16),"Spring",IF(AND(D2032&gt;='Season Lookup'!$D$16,D2032&lt;'Season Lookup'!$D$17),"Summer",IF(AND(D2032&gt;='Season Lookup'!$D$17,D2032&lt;'Season Lookup'!$D$18),"Fall",IF(OR(D2032&gt;='Season Lookup'!$D$18,D2032&lt;'Season Lookup'!$D$15),"Winter"))))</f>
        <v>Spring</v>
      </c>
      <c r="L2032" s="3" t="str">
        <f>VLOOKUP(F2032,'Season Lookup'!$A$1:$B$13,2,0)</f>
        <v>Spring</v>
      </c>
      <c r="M2032" t="s">
        <v>12</v>
      </c>
      <c r="N2032" t="s">
        <v>13</v>
      </c>
      <c r="O2032" t="s">
        <v>152</v>
      </c>
      <c r="P2032" t="str">
        <f t="shared" si="404"/>
        <v>Yes</v>
      </c>
      <c r="Q2032" t="str">
        <f t="shared" si="405"/>
        <v>No</v>
      </c>
      <c r="R2032" t="str">
        <f t="shared" si="406"/>
        <v>Yes</v>
      </c>
      <c r="T2032" t="s">
        <v>198</v>
      </c>
      <c r="U2032" t="s">
        <v>2716</v>
      </c>
      <c r="V2032" t="str">
        <f t="shared" si="407"/>
        <v>Intersection</v>
      </c>
      <c r="W2032" t="s">
        <v>3086</v>
      </c>
      <c r="X2032">
        <v>42.374823999999997</v>
      </c>
      <c r="Y2032">
        <v>-71.132589999999993</v>
      </c>
      <c r="Z2032" t="s">
        <v>3087</v>
      </c>
    </row>
    <row r="2033" spans="1:26">
      <c r="A2033">
        <v>25828</v>
      </c>
      <c r="B2033" s="1">
        <v>40641.527777777781</v>
      </c>
      <c r="C2033" s="1">
        <f t="shared" si="396"/>
        <v>40544</v>
      </c>
      <c r="D2033" s="4">
        <f t="shared" si="397"/>
        <v>0.26944444444444443</v>
      </c>
      <c r="E2033" s="3">
        <f t="shared" si="398"/>
        <v>2011</v>
      </c>
      <c r="F2033" s="3">
        <f t="shared" si="399"/>
        <v>4</v>
      </c>
      <c r="G2033" s="3">
        <f t="shared" si="400"/>
        <v>8</v>
      </c>
      <c r="H2033" s="3">
        <f t="shared" si="401"/>
        <v>12</v>
      </c>
      <c r="I2033" s="3">
        <f t="shared" si="402"/>
        <v>40</v>
      </c>
      <c r="J2033" s="3">
        <f t="shared" si="403"/>
        <v>6</v>
      </c>
      <c r="K2033" s="3" t="str">
        <f>IF(AND(D2033&gt;='Season Lookup'!$D$15,D2033&lt;'Season Lookup'!$D$16),"Spring",IF(AND(D2033&gt;='Season Lookup'!$D$16,D2033&lt;'Season Lookup'!$D$17),"Summer",IF(AND(D2033&gt;='Season Lookup'!$D$17,D2033&lt;'Season Lookup'!$D$18),"Fall",IF(OR(D2033&gt;='Season Lookup'!$D$18,D2033&lt;'Season Lookup'!$D$15),"Winter"))))</f>
        <v>Spring</v>
      </c>
      <c r="L2033" s="3" t="str">
        <f>VLOOKUP(F2033,'Season Lookup'!$A$1:$B$13,2,0)</f>
        <v>Spring</v>
      </c>
      <c r="M2033" t="s">
        <v>12</v>
      </c>
      <c r="N2033" t="s">
        <v>13</v>
      </c>
      <c r="O2033" t="s">
        <v>13</v>
      </c>
      <c r="P2033" t="str">
        <f t="shared" si="404"/>
        <v>Yes</v>
      </c>
      <c r="Q2033" t="str">
        <f t="shared" si="405"/>
        <v>No</v>
      </c>
      <c r="R2033" t="str">
        <f t="shared" si="406"/>
        <v>No</v>
      </c>
      <c r="T2033" t="s">
        <v>198</v>
      </c>
      <c r="U2033" t="s">
        <v>1813</v>
      </c>
      <c r="V2033" t="str">
        <f t="shared" si="407"/>
        <v>Intersection</v>
      </c>
      <c r="W2033" t="s">
        <v>3088</v>
      </c>
      <c r="X2033">
        <v>42.373362999999998</v>
      </c>
      <c r="Y2033">
        <v>-71.122960000000006</v>
      </c>
      <c r="Z2033" t="s">
        <v>3089</v>
      </c>
    </row>
    <row r="2034" spans="1:26">
      <c r="A2034">
        <v>25829</v>
      </c>
      <c r="B2034" s="1">
        <v>40641.677083333336</v>
      </c>
      <c r="C2034" s="1">
        <f t="shared" si="396"/>
        <v>40544</v>
      </c>
      <c r="D2034" s="4">
        <f t="shared" si="397"/>
        <v>0.26944444444444443</v>
      </c>
      <c r="E2034" s="3">
        <f t="shared" si="398"/>
        <v>2011</v>
      </c>
      <c r="F2034" s="3">
        <f t="shared" si="399"/>
        <v>4</v>
      </c>
      <c r="G2034" s="3">
        <f t="shared" si="400"/>
        <v>8</v>
      </c>
      <c r="H2034" s="3">
        <f t="shared" si="401"/>
        <v>16</v>
      </c>
      <c r="I2034" s="3">
        <f t="shared" si="402"/>
        <v>15</v>
      </c>
      <c r="J2034" s="3">
        <f t="shared" si="403"/>
        <v>6</v>
      </c>
      <c r="K2034" s="3" t="str">
        <f>IF(AND(D2034&gt;='Season Lookup'!$D$15,D2034&lt;'Season Lookup'!$D$16),"Spring",IF(AND(D2034&gt;='Season Lookup'!$D$16,D2034&lt;'Season Lookup'!$D$17),"Summer",IF(AND(D2034&gt;='Season Lookup'!$D$17,D2034&lt;'Season Lookup'!$D$18),"Fall",IF(OR(D2034&gt;='Season Lookup'!$D$18,D2034&lt;'Season Lookup'!$D$15),"Winter"))))</f>
        <v>Spring</v>
      </c>
      <c r="L2034" s="3" t="str">
        <f>VLOOKUP(F2034,'Season Lookup'!$A$1:$B$13,2,0)</f>
        <v>Spring</v>
      </c>
      <c r="M2034" t="s">
        <v>12</v>
      </c>
      <c r="N2034" t="s">
        <v>13</v>
      </c>
      <c r="O2034" t="s">
        <v>13</v>
      </c>
      <c r="P2034" t="str">
        <f t="shared" si="404"/>
        <v>Yes</v>
      </c>
      <c r="Q2034" t="str">
        <f t="shared" si="405"/>
        <v>No</v>
      </c>
      <c r="R2034" t="str">
        <f t="shared" si="406"/>
        <v>No</v>
      </c>
      <c r="T2034" t="s">
        <v>14</v>
      </c>
      <c r="U2034" t="s">
        <v>354</v>
      </c>
      <c r="V2034" t="str">
        <f t="shared" si="407"/>
        <v>Intersection</v>
      </c>
      <c r="W2034" t="s">
        <v>1234</v>
      </c>
      <c r="X2034">
        <v>42.384872000000001</v>
      </c>
      <c r="Y2034">
        <v>-71.119394</v>
      </c>
      <c r="Z2034" t="s">
        <v>1235</v>
      </c>
    </row>
    <row r="2035" spans="1:26">
      <c r="A2035">
        <v>25830</v>
      </c>
      <c r="B2035" s="1">
        <v>40641.375</v>
      </c>
      <c r="C2035" s="1">
        <f t="shared" si="396"/>
        <v>40544</v>
      </c>
      <c r="D2035" s="4">
        <f t="shared" si="397"/>
        <v>0.26944444444444443</v>
      </c>
      <c r="E2035" s="3">
        <f t="shared" si="398"/>
        <v>2011</v>
      </c>
      <c r="F2035" s="3">
        <f t="shared" si="399"/>
        <v>4</v>
      </c>
      <c r="G2035" s="3">
        <f t="shared" si="400"/>
        <v>8</v>
      </c>
      <c r="H2035" s="3">
        <f t="shared" si="401"/>
        <v>9</v>
      </c>
      <c r="I2035" s="3">
        <f t="shared" si="402"/>
        <v>0</v>
      </c>
      <c r="J2035" s="3">
        <f t="shared" si="403"/>
        <v>6</v>
      </c>
      <c r="K2035" s="3" t="str">
        <f>IF(AND(D2035&gt;='Season Lookup'!$D$15,D2035&lt;'Season Lookup'!$D$16),"Spring",IF(AND(D2035&gt;='Season Lookup'!$D$16,D2035&lt;'Season Lookup'!$D$17),"Summer",IF(AND(D2035&gt;='Season Lookup'!$D$17,D2035&lt;'Season Lookup'!$D$18),"Fall",IF(OR(D2035&gt;='Season Lookup'!$D$18,D2035&lt;'Season Lookup'!$D$15),"Winter"))))</f>
        <v>Spring</v>
      </c>
      <c r="L2035" s="3" t="str">
        <f>VLOOKUP(F2035,'Season Lookup'!$A$1:$B$13,2,0)</f>
        <v>Spring</v>
      </c>
      <c r="M2035" t="s">
        <v>12</v>
      </c>
      <c r="N2035" t="s">
        <v>13</v>
      </c>
      <c r="O2035" t="s">
        <v>36</v>
      </c>
      <c r="P2035" t="str">
        <f t="shared" si="404"/>
        <v>Yes</v>
      </c>
      <c r="Q2035" t="str">
        <f t="shared" si="405"/>
        <v>No</v>
      </c>
      <c r="R2035" t="str">
        <f t="shared" si="406"/>
        <v>No</v>
      </c>
      <c r="S2035">
        <v>830</v>
      </c>
      <c r="T2035" t="s">
        <v>203</v>
      </c>
      <c r="V2035" t="str">
        <f t="shared" si="407"/>
        <v>Non Intersection</v>
      </c>
      <c r="W2035" t="s">
        <v>3090</v>
      </c>
      <c r="X2035">
        <v>42.362881999999999</v>
      </c>
      <c r="Y2035">
        <v>-71.115988999999999</v>
      </c>
      <c r="Z2035" t="s">
        <v>3091</v>
      </c>
    </row>
    <row r="2036" spans="1:26">
      <c r="A2036">
        <v>25831</v>
      </c>
      <c r="B2036" s="1">
        <v>40643.715277777781</v>
      </c>
      <c r="C2036" s="1">
        <f t="shared" si="396"/>
        <v>40544</v>
      </c>
      <c r="D2036" s="4">
        <f t="shared" si="397"/>
        <v>0.27500000000000002</v>
      </c>
      <c r="E2036" s="3">
        <f t="shared" si="398"/>
        <v>2011</v>
      </c>
      <c r="F2036" s="3">
        <f t="shared" si="399"/>
        <v>4</v>
      </c>
      <c r="G2036" s="3">
        <f t="shared" si="400"/>
        <v>10</v>
      </c>
      <c r="H2036" s="3">
        <f t="shared" si="401"/>
        <v>17</v>
      </c>
      <c r="I2036" s="3">
        <f t="shared" si="402"/>
        <v>10</v>
      </c>
      <c r="J2036" s="3">
        <f t="shared" si="403"/>
        <v>1</v>
      </c>
      <c r="K2036" s="3" t="str">
        <f>IF(AND(D2036&gt;='Season Lookup'!$D$15,D2036&lt;'Season Lookup'!$D$16),"Spring",IF(AND(D2036&gt;='Season Lookup'!$D$16,D2036&lt;'Season Lookup'!$D$17),"Summer",IF(AND(D2036&gt;='Season Lookup'!$D$17,D2036&lt;'Season Lookup'!$D$18),"Fall",IF(OR(D2036&gt;='Season Lookup'!$D$18,D2036&lt;'Season Lookup'!$D$15),"Winter"))))</f>
        <v>Spring</v>
      </c>
      <c r="L2036" s="3" t="str">
        <f>VLOOKUP(F2036,'Season Lookup'!$A$1:$B$13,2,0)</f>
        <v>Spring</v>
      </c>
      <c r="M2036" t="s">
        <v>48</v>
      </c>
      <c r="N2036" t="s">
        <v>13</v>
      </c>
      <c r="O2036" t="s">
        <v>13</v>
      </c>
      <c r="P2036" t="str">
        <f t="shared" si="404"/>
        <v>Yes</v>
      </c>
      <c r="Q2036" t="str">
        <f t="shared" si="405"/>
        <v>No</v>
      </c>
      <c r="R2036" t="str">
        <f t="shared" si="406"/>
        <v>No</v>
      </c>
      <c r="T2036" t="s">
        <v>1062</v>
      </c>
      <c r="U2036" t="s">
        <v>2580</v>
      </c>
      <c r="V2036" t="str">
        <f t="shared" si="407"/>
        <v>Intersection</v>
      </c>
      <c r="W2036" t="s">
        <v>3092</v>
      </c>
      <c r="X2036">
        <v>42.366982</v>
      </c>
      <c r="Y2036">
        <v>-71.075411000000003</v>
      </c>
      <c r="Z2036" t="s">
        <v>2582</v>
      </c>
    </row>
    <row r="2037" spans="1:26">
      <c r="A2037">
        <v>25832</v>
      </c>
      <c r="B2037" s="1">
        <v>40643.979155092595</v>
      </c>
      <c r="C2037" s="1">
        <f t="shared" si="396"/>
        <v>40544</v>
      </c>
      <c r="D2037" s="4">
        <f t="shared" si="397"/>
        <v>0.27500000000000002</v>
      </c>
      <c r="E2037" s="3">
        <f t="shared" si="398"/>
        <v>2011</v>
      </c>
      <c r="F2037" s="3">
        <f t="shared" si="399"/>
        <v>4</v>
      </c>
      <c r="G2037" s="3">
        <f t="shared" si="400"/>
        <v>10</v>
      </c>
      <c r="H2037" s="3">
        <f t="shared" si="401"/>
        <v>23</v>
      </c>
      <c r="I2037" s="3">
        <f t="shared" si="402"/>
        <v>29</v>
      </c>
      <c r="J2037" s="3">
        <f t="shared" si="403"/>
        <v>1</v>
      </c>
      <c r="K2037" s="3" t="str">
        <f>IF(AND(D2037&gt;='Season Lookup'!$D$15,D2037&lt;'Season Lookup'!$D$16),"Spring",IF(AND(D2037&gt;='Season Lookup'!$D$16,D2037&lt;'Season Lookup'!$D$17),"Summer",IF(AND(D2037&gt;='Season Lookup'!$D$17,D2037&lt;'Season Lookup'!$D$18),"Fall",IF(OR(D2037&gt;='Season Lookup'!$D$18,D2037&lt;'Season Lookup'!$D$15),"Winter"))))</f>
        <v>Spring</v>
      </c>
      <c r="L2037" s="3" t="str">
        <f>VLOOKUP(F2037,'Season Lookup'!$A$1:$B$13,2,0)</f>
        <v>Spring</v>
      </c>
      <c r="M2037" t="s">
        <v>48</v>
      </c>
      <c r="N2037" t="s">
        <v>18</v>
      </c>
      <c r="O2037" t="s">
        <v>23</v>
      </c>
      <c r="P2037" t="str">
        <f t="shared" si="404"/>
        <v>Yes</v>
      </c>
      <c r="Q2037" t="str">
        <f t="shared" si="405"/>
        <v>No</v>
      </c>
      <c r="R2037" t="str">
        <f t="shared" si="406"/>
        <v>No</v>
      </c>
      <c r="T2037" t="s">
        <v>14</v>
      </c>
      <c r="U2037" t="s">
        <v>202</v>
      </c>
      <c r="V2037" t="str">
        <f t="shared" si="407"/>
        <v>Intersection</v>
      </c>
      <c r="W2037" t="s">
        <v>361</v>
      </c>
      <c r="X2037">
        <v>42.360154000000001</v>
      </c>
      <c r="Y2037">
        <v>-71.094881999999998</v>
      </c>
      <c r="Z2037" t="s">
        <v>223</v>
      </c>
    </row>
    <row r="2038" spans="1:26">
      <c r="A2038">
        <v>25837</v>
      </c>
      <c r="B2038" s="1">
        <v>40643.260405092595</v>
      </c>
      <c r="C2038" s="1">
        <f t="shared" si="396"/>
        <v>40544</v>
      </c>
      <c r="D2038" s="4">
        <f t="shared" si="397"/>
        <v>0.27500000000000002</v>
      </c>
      <c r="E2038" s="3">
        <f t="shared" si="398"/>
        <v>2011</v>
      </c>
      <c r="F2038" s="3">
        <f t="shared" si="399"/>
        <v>4</v>
      </c>
      <c r="G2038" s="3">
        <f t="shared" si="400"/>
        <v>10</v>
      </c>
      <c r="H2038" s="3">
        <f t="shared" si="401"/>
        <v>6</v>
      </c>
      <c r="I2038" s="3">
        <f t="shared" si="402"/>
        <v>14</v>
      </c>
      <c r="J2038" s="3">
        <f t="shared" si="403"/>
        <v>1</v>
      </c>
      <c r="K2038" s="3" t="str">
        <f>IF(AND(D2038&gt;='Season Lookup'!$D$15,D2038&lt;'Season Lookup'!$D$16),"Spring",IF(AND(D2038&gt;='Season Lookup'!$D$16,D2038&lt;'Season Lookup'!$D$17),"Summer",IF(AND(D2038&gt;='Season Lookup'!$D$17,D2038&lt;'Season Lookup'!$D$18),"Fall",IF(OR(D2038&gt;='Season Lookup'!$D$18,D2038&lt;'Season Lookup'!$D$15),"Winter"))))</f>
        <v>Spring</v>
      </c>
      <c r="L2038" s="3" t="str">
        <f>VLOOKUP(F2038,'Season Lookup'!$A$1:$B$13,2,0)</f>
        <v>Spring</v>
      </c>
      <c r="M2038" t="s">
        <v>48</v>
      </c>
      <c r="N2038" t="s">
        <v>13</v>
      </c>
      <c r="O2038" t="s">
        <v>23</v>
      </c>
      <c r="P2038" t="str">
        <f t="shared" si="404"/>
        <v>Yes</v>
      </c>
      <c r="Q2038" t="str">
        <f t="shared" si="405"/>
        <v>No</v>
      </c>
      <c r="R2038" t="str">
        <f t="shared" si="406"/>
        <v>No</v>
      </c>
      <c r="S2038">
        <v>777</v>
      </c>
      <c r="T2038" t="s">
        <v>203</v>
      </c>
      <c r="V2038" t="str">
        <f t="shared" si="407"/>
        <v>Non Intersection</v>
      </c>
      <c r="W2038" t="s">
        <v>496</v>
      </c>
      <c r="X2038">
        <v>42.358752000000003</v>
      </c>
      <c r="Y2038">
        <v>-71.114977999999994</v>
      </c>
      <c r="Z2038" t="s">
        <v>497</v>
      </c>
    </row>
    <row r="2039" spans="1:26">
      <c r="A2039">
        <v>25833</v>
      </c>
      <c r="B2039" s="1">
        <v>40644.402777777781</v>
      </c>
      <c r="C2039" s="1">
        <f t="shared" si="396"/>
        <v>40544</v>
      </c>
      <c r="D2039" s="4">
        <f t="shared" si="397"/>
        <v>0.27777777777777779</v>
      </c>
      <c r="E2039" s="3">
        <f t="shared" si="398"/>
        <v>2011</v>
      </c>
      <c r="F2039" s="3">
        <f t="shared" si="399"/>
        <v>4</v>
      </c>
      <c r="G2039" s="3">
        <f t="shared" si="400"/>
        <v>11</v>
      </c>
      <c r="H2039" s="3">
        <f t="shared" si="401"/>
        <v>9</v>
      </c>
      <c r="I2039" s="3">
        <f t="shared" si="402"/>
        <v>40</v>
      </c>
      <c r="J2039" s="3">
        <f t="shared" si="403"/>
        <v>2</v>
      </c>
      <c r="K2039" s="3" t="str">
        <f>IF(AND(D2039&gt;='Season Lookup'!$D$15,D2039&lt;'Season Lookup'!$D$16),"Spring",IF(AND(D2039&gt;='Season Lookup'!$D$16,D2039&lt;'Season Lookup'!$D$17),"Summer",IF(AND(D2039&gt;='Season Lookup'!$D$17,D2039&lt;'Season Lookup'!$D$18),"Fall",IF(OR(D2039&gt;='Season Lookup'!$D$18,D2039&lt;'Season Lookup'!$D$15),"Winter"))))</f>
        <v>Spring</v>
      </c>
      <c r="L2039" s="3" t="str">
        <f>VLOOKUP(F2039,'Season Lookup'!$A$1:$B$13,2,0)</f>
        <v>Spring</v>
      </c>
      <c r="M2039" t="s">
        <v>56</v>
      </c>
      <c r="N2039" t="s">
        <v>13</v>
      </c>
      <c r="O2039" t="s">
        <v>13</v>
      </c>
      <c r="P2039" t="str">
        <f t="shared" si="404"/>
        <v>Yes</v>
      </c>
      <c r="Q2039" t="str">
        <f t="shared" si="405"/>
        <v>No</v>
      </c>
      <c r="R2039" t="str">
        <f t="shared" si="406"/>
        <v>No</v>
      </c>
      <c r="S2039">
        <v>1740</v>
      </c>
      <c r="T2039" t="s">
        <v>14</v>
      </c>
      <c r="V2039" t="str">
        <f t="shared" si="407"/>
        <v>Non Intersection</v>
      </c>
      <c r="W2039" t="s">
        <v>3093</v>
      </c>
      <c r="X2039">
        <v>42.384627999999999</v>
      </c>
      <c r="Y2039">
        <v>-71.119608999999997</v>
      </c>
      <c r="Z2039" t="s">
        <v>3094</v>
      </c>
    </row>
    <row r="2040" spans="1:26">
      <c r="A2040">
        <v>25834</v>
      </c>
      <c r="B2040" s="1">
        <v>40644.73609953704</v>
      </c>
      <c r="C2040" s="1">
        <f t="shared" si="396"/>
        <v>40544</v>
      </c>
      <c r="D2040" s="4">
        <f t="shared" si="397"/>
        <v>0.27777777777777779</v>
      </c>
      <c r="E2040" s="3">
        <f t="shared" si="398"/>
        <v>2011</v>
      </c>
      <c r="F2040" s="3">
        <f t="shared" si="399"/>
        <v>4</v>
      </c>
      <c r="G2040" s="3">
        <f t="shared" si="400"/>
        <v>11</v>
      </c>
      <c r="H2040" s="3">
        <f t="shared" si="401"/>
        <v>17</v>
      </c>
      <c r="I2040" s="3">
        <f t="shared" si="402"/>
        <v>39</v>
      </c>
      <c r="J2040" s="3">
        <f t="shared" si="403"/>
        <v>2</v>
      </c>
      <c r="K2040" s="3" t="str">
        <f>IF(AND(D2040&gt;='Season Lookup'!$D$15,D2040&lt;'Season Lookup'!$D$16),"Spring",IF(AND(D2040&gt;='Season Lookup'!$D$16,D2040&lt;'Season Lookup'!$D$17),"Summer",IF(AND(D2040&gt;='Season Lookup'!$D$17,D2040&lt;'Season Lookup'!$D$18),"Fall",IF(OR(D2040&gt;='Season Lookup'!$D$18,D2040&lt;'Season Lookup'!$D$15),"Winter"))))</f>
        <v>Spring</v>
      </c>
      <c r="L2040" s="3" t="str">
        <f>VLOOKUP(F2040,'Season Lookup'!$A$1:$B$13,2,0)</f>
        <v>Spring</v>
      </c>
      <c r="M2040" t="s">
        <v>56</v>
      </c>
      <c r="N2040" t="s">
        <v>13</v>
      </c>
      <c r="O2040" t="s">
        <v>13</v>
      </c>
      <c r="P2040" t="str">
        <f t="shared" si="404"/>
        <v>Yes</v>
      </c>
      <c r="Q2040" t="str">
        <f t="shared" si="405"/>
        <v>No</v>
      </c>
      <c r="R2040" t="str">
        <f t="shared" si="406"/>
        <v>No</v>
      </c>
      <c r="S2040">
        <v>2400</v>
      </c>
      <c r="T2040" t="s">
        <v>14</v>
      </c>
      <c r="V2040" t="str">
        <f t="shared" si="407"/>
        <v>Non Intersection</v>
      </c>
      <c r="W2040" t="s">
        <v>3095</v>
      </c>
      <c r="X2040">
        <v>42.397160999999997</v>
      </c>
      <c r="Y2040">
        <v>-71.130227000000005</v>
      </c>
      <c r="Z2040" t="s">
        <v>3096</v>
      </c>
    </row>
    <row r="2041" spans="1:26">
      <c r="A2041">
        <v>25835</v>
      </c>
      <c r="B2041" s="1">
        <v>40644.76666666667</v>
      </c>
      <c r="C2041" s="1">
        <f t="shared" si="396"/>
        <v>40544</v>
      </c>
      <c r="D2041" s="4">
        <f t="shared" si="397"/>
        <v>0.27777777777777779</v>
      </c>
      <c r="E2041" s="3">
        <f t="shared" si="398"/>
        <v>2011</v>
      </c>
      <c r="F2041" s="3">
        <f t="shared" si="399"/>
        <v>4</v>
      </c>
      <c r="G2041" s="3">
        <f t="shared" si="400"/>
        <v>11</v>
      </c>
      <c r="H2041" s="3">
        <f t="shared" si="401"/>
        <v>18</v>
      </c>
      <c r="I2041" s="3">
        <f t="shared" si="402"/>
        <v>24</v>
      </c>
      <c r="J2041" s="3">
        <f t="shared" si="403"/>
        <v>2</v>
      </c>
      <c r="K2041" s="3" t="str">
        <f>IF(AND(D2041&gt;='Season Lookup'!$D$15,D2041&lt;'Season Lookup'!$D$16),"Spring",IF(AND(D2041&gt;='Season Lookup'!$D$16,D2041&lt;'Season Lookup'!$D$17),"Summer",IF(AND(D2041&gt;='Season Lookup'!$D$17,D2041&lt;'Season Lookup'!$D$18),"Fall",IF(OR(D2041&gt;='Season Lookup'!$D$18,D2041&lt;'Season Lookup'!$D$15),"Winter"))))</f>
        <v>Spring</v>
      </c>
      <c r="L2041" s="3" t="str">
        <f>VLOOKUP(F2041,'Season Lookup'!$A$1:$B$13,2,0)</f>
        <v>Spring</v>
      </c>
      <c r="M2041" t="s">
        <v>56</v>
      </c>
      <c r="N2041" t="s">
        <v>13</v>
      </c>
      <c r="O2041" t="s">
        <v>132</v>
      </c>
      <c r="P2041" t="str">
        <f t="shared" si="404"/>
        <v>Yes</v>
      </c>
      <c r="Q2041" t="str">
        <f t="shared" si="405"/>
        <v>Yes</v>
      </c>
      <c r="R2041" t="str">
        <f t="shared" si="406"/>
        <v>No</v>
      </c>
      <c r="T2041" t="s">
        <v>14</v>
      </c>
      <c r="U2041" t="s">
        <v>192</v>
      </c>
      <c r="V2041" t="str">
        <f t="shared" si="407"/>
        <v>Intersection</v>
      </c>
      <c r="W2041" t="s">
        <v>193</v>
      </c>
      <c r="X2041">
        <v>42.368380000000002</v>
      </c>
      <c r="Y2041">
        <v>-71.108783000000003</v>
      </c>
      <c r="Z2041" t="s">
        <v>194</v>
      </c>
    </row>
    <row r="2042" spans="1:26">
      <c r="A2042">
        <v>25836</v>
      </c>
      <c r="B2042" s="1">
        <v>40644.950682870367</v>
      </c>
      <c r="C2042" s="1">
        <f t="shared" si="396"/>
        <v>40544</v>
      </c>
      <c r="D2042" s="4">
        <f t="shared" si="397"/>
        <v>0.27777777777777779</v>
      </c>
      <c r="E2042" s="3">
        <f t="shared" si="398"/>
        <v>2011</v>
      </c>
      <c r="F2042" s="3">
        <f t="shared" si="399"/>
        <v>4</v>
      </c>
      <c r="G2042" s="3">
        <f t="shared" si="400"/>
        <v>11</v>
      </c>
      <c r="H2042" s="3">
        <f t="shared" si="401"/>
        <v>22</v>
      </c>
      <c r="I2042" s="3">
        <f t="shared" si="402"/>
        <v>48</v>
      </c>
      <c r="J2042" s="3">
        <f t="shared" si="403"/>
        <v>2</v>
      </c>
      <c r="K2042" s="3" t="str">
        <f>IF(AND(D2042&gt;='Season Lookup'!$D$15,D2042&lt;'Season Lookup'!$D$16),"Spring",IF(AND(D2042&gt;='Season Lookup'!$D$16,D2042&lt;'Season Lookup'!$D$17),"Summer",IF(AND(D2042&gt;='Season Lookup'!$D$17,D2042&lt;'Season Lookup'!$D$18),"Fall",IF(OR(D2042&gt;='Season Lookup'!$D$18,D2042&lt;'Season Lookup'!$D$15),"Winter"))))</f>
        <v>Spring</v>
      </c>
      <c r="L2042" s="3" t="str">
        <f>VLOOKUP(F2042,'Season Lookup'!$A$1:$B$13,2,0)</f>
        <v>Spring</v>
      </c>
      <c r="M2042" t="s">
        <v>56</v>
      </c>
      <c r="N2042" t="s">
        <v>13</v>
      </c>
      <c r="O2042" t="s">
        <v>13</v>
      </c>
      <c r="P2042" t="str">
        <f t="shared" si="404"/>
        <v>Yes</v>
      </c>
      <c r="Q2042" t="str">
        <f t="shared" si="405"/>
        <v>No</v>
      </c>
      <c r="R2042" t="str">
        <f t="shared" si="406"/>
        <v>No</v>
      </c>
      <c r="T2042" t="s">
        <v>198</v>
      </c>
      <c r="U2042" t="s">
        <v>24</v>
      </c>
      <c r="V2042" t="str">
        <f t="shared" si="407"/>
        <v>Intersection</v>
      </c>
      <c r="W2042" t="s">
        <v>2019</v>
      </c>
      <c r="X2042">
        <v>42.374940000000002</v>
      </c>
      <c r="Y2042">
        <v>-71.139720999999994</v>
      </c>
      <c r="Z2042" t="s">
        <v>2020</v>
      </c>
    </row>
    <row r="2043" spans="1:26">
      <c r="A2043">
        <v>25839</v>
      </c>
      <c r="B2043" s="1">
        <v>40645.70484953704</v>
      </c>
      <c r="C2043" s="1">
        <f t="shared" si="396"/>
        <v>40544</v>
      </c>
      <c r="D2043" s="4">
        <f t="shared" si="397"/>
        <v>0.28055555555555556</v>
      </c>
      <c r="E2043" s="3">
        <f t="shared" si="398"/>
        <v>2011</v>
      </c>
      <c r="F2043" s="3">
        <f t="shared" si="399"/>
        <v>4</v>
      </c>
      <c r="G2043" s="3">
        <f t="shared" si="400"/>
        <v>12</v>
      </c>
      <c r="H2043" s="3">
        <f t="shared" si="401"/>
        <v>16</v>
      </c>
      <c r="I2043" s="3">
        <f t="shared" si="402"/>
        <v>54</v>
      </c>
      <c r="J2043" s="3">
        <f t="shared" si="403"/>
        <v>3</v>
      </c>
      <c r="K2043" s="3" t="str">
        <f>IF(AND(D2043&gt;='Season Lookup'!$D$15,D2043&lt;'Season Lookup'!$D$16),"Spring",IF(AND(D2043&gt;='Season Lookup'!$D$16,D2043&lt;'Season Lookup'!$D$17),"Summer",IF(AND(D2043&gt;='Season Lookup'!$D$17,D2043&lt;'Season Lookup'!$D$18),"Fall",IF(OR(D2043&gt;='Season Lookup'!$D$18,D2043&lt;'Season Lookup'!$D$15),"Winter"))))</f>
        <v>Spring</v>
      </c>
      <c r="L2043" s="3" t="str">
        <f>VLOOKUP(F2043,'Season Lookup'!$A$1:$B$13,2,0)</f>
        <v>Spring</v>
      </c>
      <c r="M2043" t="s">
        <v>73</v>
      </c>
      <c r="N2043" t="s">
        <v>246</v>
      </c>
      <c r="O2043" t="s">
        <v>13</v>
      </c>
      <c r="P2043" t="str">
        <f t="shared" si="404"/>
        <v>Yes</v>
      </c>
      <c r="Q2043" t="str">
        <f t="shared" si="405"/>
        <v>No</v>
      </c>
      <c r="R2043" t="str">
        <f t="shared" si="406"/>
        <v>No</v>
      </c>
      <c r="T2043" t="s">
        <v>105</v>
      </c>
      <c r="U2043" t="s">
        <v>3097</v>
      </c>
      <c r="V2043" t="str">
        <f t="shared" si="407"/>
        <v>Intersection</v>
      </c>
      <c r="W2043" t="s">
        <v>3098</v>
      </c>
      <c r="X2043">
        <v>42.369120000000002</v>
      </c>
      <c r="Y2043">
        <v>-71.100525000000005</v>
      </c>
      <c r="Z2043" t="s">
        <v>3099</v>
      </c>
    </row>
    <row r="2044" spans="1:26">
      <c r="A2044">
        <v>25842</v>
      </c>
      <c r="B2044" s="1">
        <v>40645.666655092595</v>
      </c>
      <c r="C2044" s="1">
        <f t="shared" si="396"/>
        <v>40544</v>
      </c>
      <c r="D2044" s="4">
        <f t="shared" si="397"/>
        <v>0.28055555555555556</v>
      </c>
      <c r="E2044" s="3">
        <f t="shared" si="398"/>
        <v>2011</v>
      </c>
      <c r="F2044" s="3">
        <f t="shared" si="399"/>
        <v>4</v>
      </c>
      <c r="G2044" s="3">
        <f t="shared" si="400"/>
        <v>12</v>
      </c>
      <c r="H2044" s="3">
        <f t="shared" si="401"/>
        <v>15</v>
      </c>
      <c r="I2044" s="3">
        <f t="shared" si="402"/>
        <v>59</v>
      </c>
      <c r="J2044" s="3">
        <f t="shared" si="403"/>
        <v>3</v>
      </c>
      <c r="K2044" s="3" t="str">
        <f>IF(AND(D2044&gt;='Season Lookup'!$D$15,D2044&lt;'Season Lookup'!$D$16),"Spring",IF(AND(D2044&gt;='Season Lookup'!$D$16,D2044&lt;'Season Lookup'!$D$17),"Summer",IF(AND(D2044&gt;='Season Lookup'!$D$17,D2044&lt;'Season Lookup'!$D$18),"Fall",IF(OR(D2044&gt;='Season Lookup'!$D$18,D2044&lt;'Season Lookup'!$D$15),"Winter"))))</f>
        <v>Spring</v>
      </c>
      <c r="L2044" s="3" t="str">
        <f>VLOOKUP(F2044,'Season Lookup'!$A$1:$B$13,2,0)</f>
        <v>Spring</v>
      </c>
      <c r="N2044" t="s">
        <v>13</v>
      </c>
      <c r="O2044" t="s">
        <v>23</v>
      </c>
      <c r="P2044" t="str">
        <f t="shared" si="404"/>
        <v>Yes</v>
      </c>
      <c r="Q2044" t="str">
        <f t="shared" si="405"/>
        <v>No</v>
      </c>
      <c r="R2044" t="str">
        <f t="shared" si="406"/>
        <v>No</v>
      </c>
      <c r="S2044">
        <v>777</v>
      </c>
      <c r="T2044" t="s">
        <v>186</v>
      </c>
      <c r="V2044" t="str">
        <f t="shared" si="407"/>
        <v>Non Intersection</v>
      </c>
      <c r="W2044" t="s">
        <v>3100</v>
      </c>
      <c r="X2044">
        <v>42.390877000000003</v>
      </c>
      <c r="Y2044">
        <v>-71.155011999999999</v>
      </c>
      <c r="Z2044" t="s">
        <v>3101</v>
      </c>
    </row>
    <row r="2045" spans="1:26">
      <c r="A2045">
        <v>25843</v>
      </c>
      <c r="B2045" s="1">
        <v>40646.675682870373</v>
      </c>
      <c r="C2045" s="1">
        <f t="shared" si="396"/>
        <v>40544</v>
      </c>
      <c r="D2045" s="4">
        <f t="shared" si="397"/>
        <v>0.28333333333333333</v>
      </c>
      <c r="E2045" s="3">
        <f t="shared" si="398"/>
        <v>2011</v>
      </c>
      <c r="F2045" s="3">
        <f t="shared" si="399"/>
        <v>4</v>
      </c>
      <c r="G2045" s="3">
        <f t="shared" si="400"/>
        <v>13</v>
      </c>
      <c r="H2045" s="3">
        <f t="shared" si="401"/>
        <v>16</v>
      </c>
      <c r="I2045" s="3">
        <f t="shared" si="402"/>
        <v>12</v>
      </c>
      <c r="J2045" s="3">
        <f t="shared" si="403"/>
        <v>4</v>
      </c>
      <c r="K2045" s="3" t="str">
        <f>IF(AND(D2045&gt;='Season Lookup'!$D$15,D2045&lt;'Season Lookup'!$D$16),"Spring",IF(AND(D2045&gt;='Season Lookup'!$D$16,D2045&lt;'Season Lookup'!$D$17),"Summer",IF(AND(D2045&gt;='Season Lookup'!$D$17,D2045&lt;'Season Lookup'!$D$18),"Fall",IF(OR(D2045&gt;='Season Lookup'!$D$18,D2045&lt;'Season Lookup'!$D$15),"Winter"))))</f>
        <v>Spring</v>
      </c>
      <c r="L2045" s="3" t="str">
        <f>VLOOKUP(F2045,'Season Lookup'!$A$1:$B$13,2,0)</f>
        <v>Spring</v>
      </c>
      <c r="N2045" t="s">
        <v>13</v>
      </c>
      <c r="O2045" t="s">
        <v>13</v>
      </c>
      <c r="P2045" t="str">
        <f t="shared" si="404"/>
        <v>Yes</v>
      </c>
      <c r="Q2045" t="str">
        <f t="shared" si="405"/>
        <v>No</v>
      </c>
      <c r="R2045" t="str">
        <f t="shared" si="406"/>
        <v>No</v>
      </c>
      <c r="T2045" t="s">
        <v>185</v>
      </c>
      <c r="U2045" t="s">
        <v>449</v>
      </c>
      <c r="V2045" t="str">
        <f t="shared" si="407"/>
        <v>Intersection</v>
      </c>
      <c r="W2045" t="s">
        <v>729</v>
      </c>
      <c r="X2045">
        <v>42.375973999999999</v>
      </c>
      <c r="Y2045">
        <v>-71.120982999999995</v>
      </c>
      <c r="Z2045" t="s">
        <v>730</v>
      </c>
    </row>
    <row r="2046" spans="1:26">
      <c r="A2046">
        <v>25844</v>
      </c>
      <c r="B2046" s="1">
        <v>40646.743043981478</v>
      </c>
      <c r="C2046" s="1">
        <f t="shared" si="396"/>
        <v>40544</v>
      </c>
      <c r="D2046" s="4">
        <f t="shared" si="397"/>
        <v>0.28333333333333333</v>
      </c>
      <c r="E2046" s="3">
        <f t="shared" si="398"/>
        <v>2011</v>
      </c>
      <c r="F2046" s="3">
        <f t="shared" si="399"/>
        <v>4</v>
      </c>
      <c r="G2046" s="3">
        <f t="shared" si="400"/>
        <v>13</v>
      </c>
      <c r="H2046" s="3">
        <f t="shared" si="401"/>
        <v>17</v>
      </c>
      <c r="I2046" s="3">
        <f t="shared" si="402"/>
        <v>49</v>
      </c>
      <c r="J2046" s="3">
        <f t="shared" si="403"/>
        <v>4</v>
      </c>
      <c r="K2046" s="3" t="str">
        <f>IF(AND(D2046&gt;='Season Lookup'!$D$15,D2046&lt;'Season Lookup'!$D$16),"Spring",IF(AND(D2046&gt;='Season Lookup'!$D$16,D2046&lt;'Season Lookup'!$D$17),"Summer",IF(AND(D2046&gt;='Season Lookup'!$D$17,D2046&lt;'Season Lookup'!$D$18),"Fall",IF(OR(D2046&gt;='Season Lookup'!$D$18,D2046&lt;'Season Lookup'!$D$15),"Winter"))))</f>
        <v>Spring</v>
      </c>
      <c r="L2046" s="3" t="str">
        <f>VLOOKUP(F2046,'Season Lookup'!$A$1:$B$13,2,0)</f>
        <v>Spring</v>
      </c>
      <c r="N2046" t="s">
        <v>13</v>
      </c>
      <c r="O2046" t="s">
        <v>13</v>
      </c>
      <c r="P2046" t="str">
        <f t="shared" si="404"/>
        <v>Yes</v>
      </c>
      <c r="Q2046" t="str">
        <f t="shared" si="405"/>
        <v>No</v>
      </c>
      <c r="R2046" t="str">
        <f t="shared" si="406"/>
        <v>No</v>
      </c>
      <c r="T2046" t="s">
        <v>316</v>
      </c>
      <c r="V2046" t="str">
        <f t="shared" si="407"/>
        <v>Intersection</v>
      </c>
      <c r="W2046" t="s">
        <v>1374</v>
      </c>
      <c r="X2046">
        <v>0</v>
      </c>
      <c r="Y2046">
        <v>0</v>
      </c>
      <c r="Z2046" t="s">
        <v>81</v>
      </c>
    </row>
    <row r="2047" spans="1:26">
      <c r="A2047">
        <v>25845</v>
      </c>
      <c r="B2047" s="1">
        <v>40646.982638888891</v>
      </c>
      <c r="C2047" s="1">
        <f t="shared" si="396"/>
        <v>40544</v>
      </c>
      <c r="D2047" s="4">
        <f t="shared" si="397"/>
        <v>0.28333333333333333</v>
      </c>
      <c r="E2047" s="3">
        <f t="shared" si="398"/>
        <v>2011</v>
      </c>
      <c r="F2047" s="3">
        <f t="shared" si="399"/>
        <v>4</v>
      </c>
      <c r="G2047" s="3">
        <f t="shared" si="400"/>
        <v>13</v>
      </c>
      <c r="H2047" s="3">
        <f t="shared" si="401"/>
        <v>23</v>
      </c>
      <c r="I2047" s="3">
        <f t="shared" si="402"/>
        <v>35</v>
      </c>
      <c r="J2047" s="3">
        <f t="shared" si="403"/>
        <v>4</v>
      </c>
      <c r="K2047" s="3" t="str">
        <f>IF(AND(D2047&gt;='Season Lookup'!$D$15,D2047&lt;'Season Lookup'!$D$16),"Spring",IF(AND(D2047&gt;='Season Lookup'!$D$16,D2047&lt;'Season Lookup'!$D$17),"Summer",IF(AND(D2047&gt;='Season Lookup'!$D$17,D2047&lt;'Season Lookup'!$D$18),"Fall",IF(OR(D2047&gt;='Season Lookup'!$D$18,D2047&lt;'Season Lookup'!$D$15),"Winter"))))</f>
        <v>Spring</v>
      </c>
      <c r="L2047" s="3" t="str">
        <f>VLOOKUP(F2047,'Season Lookup'!$A$1:$B$13,2,0)</f>
        <v>Spring</v>
      </c>
      <c r="N2047" t="s">
        <v>13</v>
      </c>
      <c r="O2047" t="s">
        <v>13</v>
      </c>
      <c r="P2047" t="str">
        <f t="shared" si="404"/>
        <v>Yes</v>
      </c>
      <c r="Q2047" t="str">
        <f t="shared" si="405"/>
        <v>No</v>
      </c>
      <c r="R2047" t="str">
        <f t="shared" si="406"/>
        <v>No</v>
      </c>
      <c r="T2047" t="s">
        <v>14</v>
      </c>
      <c r="U2047" t="s">
        <v>1182</v>
      </c>
      <c r="V2047" t="str">
        <f t="shared" si="407"/>
        <v>Intersection</v>
      </c>
      <c r="W2047" t="s">
        <v>1240</v>
      </c>
      <c r="X2047">
        <v>42.358187999999998</v>
      </c>
      <c r="Y2047">
        <v>-71.093089000000006</v>
      </c>
      <c r="Z2047" t="s">
        <v>1241</v>
      </c>
    </row>
    <row r="2048" spans="1:26">
      <c r="A2048">
        <v>25846</v>
      </c>
      <c r="B2048" s="1">
        <v>40646.367349537039</v>
      </c>
      <c r="C2048" s="1">
        <f t="shared" si="396"/>
        <v>40544</v>
      </c>
      <c r="D2048" s="4">
        <f t="shared" si="397"/>
        <v>0.28333333333333333</v>
      </c>
      <c r="E2048" s="3">
        <f t="shared" si="398"/>
        <v>2011</v>
      </c>
      <c r="F2048" s="3">
        <f t="shared" si="399"/>
        <v>4</v>
      </c>
      <c r="G2048" s="3">
        <f t="shared" si="400"/>
        <v>13</v>
      </c>
      <c r="H2048" s="3">
        <f t="shared" si="401"/>
        <v>8</v>
      </c>
      <c r="I2048" s="3">
        <f t="shared" si="402"/>
        <v>48</v>
      </c>
      <c r="J2048" s="3">
        <f t="shared" si="403"/>
        <v>4</v>
      </c>
      <c r="K2048" s="3" t="str">
        <f>IF(AND(D2048&gt;='Season Lookup'!$D$15,D2048&lt;'Season Lookup'!$D$16),"Spring",IF(AND(D2048&gt;='Season Lookup'!$D$16,D2048&lt;'Season Lookup'!$D$17),"Summer",IF(AND(D2048&gt;='Season Lookup'!$D$17,D2048&lt;'Season Lookup'!$D$18),"Fall",IF(OR(D2048&gt;='Season Lookup'!$D$18,D2048&lt;'Season Lookup'!$D$15),"Winter"))))</f>
        <v>Spring</v>
      </c>
      <c r="L2048" s="3" t="str">
        <f>VLOOKUP(F2048,'Season Lookup'!$A$1:$B$13,2,0)</f>
        <v>Spring</v>
      </c>
      <c r="N2048" t="s">
        <v>13</v>
      </c>
      <c r="O2048" t="s">
        <v>13</v>
      </c>
      <c r="P2048" t="str">
        <f t="shared" si="404"/>
        <v>Yes</v>
      </c>
      <c r="Q2048" t="str">
        <f t="shared" si="405"/>
        <v>No</v>
      </c>
      <c r="R2048" t="str">
        <f t="shared" si="406"/>
        <v>No</v>
      </c>
      <c r="T2048" t="s">
        <v>14</v>
      </c>
      <c r="U2048" t="s">
        <v>1426</v>
      </c>
      <c r="V2048" t="str">
        <f t="shared" si="407"/>
        <v>Intersection</v>
      </c>
      <c r="W2048" t="s">
        <v>2369</v>
      </c>
      <c r="X2048">
        <v>42.395333000000001</v>
      </c>
      <c r="Y2048">
        <v>-71.127921000000001</v>
      </c>
      <c r="Z2048" t="s">
        <v>2370</v>
      </c>
    </row>
    <row r="2049" spans="1:26">
      <c r="A2049">
        <v>25847</v>
      </c>
      <c r="B2049" s="1">
        <v>40646.701388888891</v>
      </c>
      <c r="C2049" s="1">
        <f t="shared" si="396"/>
        <v>40544</v>
      </c>
      <c r="D2049" s="4">
        <f t="shared" si="397"/>
        <v>0.28333333333333333</v>
      </c>
      <c r="E2049" s="3">
        <f t="shared" si="398"/>
        <v>2011</v>
      </c>
      <c r="F2049" s="3">
        <f t="shared" si="399"/>
        <v>4</v>
      </c>
      <c r="G2049" s="3">
        <f t="shared" si="400"/>
        <v>13</v>
      </c>
      <c r="H2049" s="3">
        <f t="shared" si="401"/>
        <v>16</v>
      </c>
      <c r="I2049" s="3">
        <f t="shared" si="402"/>
        <v>50</v>
      </c>
      <c r="J2049" s="3">
        <f t="shared" si="403"/>
        <v>4</v>
      </c>
      <c r="K2049" s="3" t="str">
        <f>IF(AND(D2049&gt;='Season Lookup'!$D$15,D2049&lt;'Season Lookup'!$D$16),"Spring",IF(AND(D2049&gt;='Season Lookup'!$D$16,D2049&lt;'Season Lookup'!$D$17),"Summer",IF(AND(D2049&gt;='Season Lookup'!$D$17,D2049&lt;'Season Lookup'!$D$18),"Fall",IF(OR(D2049&gt;='Season Lookup'!$D$18,D2049&lt;'Season Lookup'!$D$15),"Winter"))))</f>
        <v>Spring</v>
      </c>
      <c r="L2049" s="3" t="str">
        <f>VLOOKUP(F2049,'Season Lookup'!$A$1:$B$13,2,0)</f>
        <v>Spring</v>
      </c>
      <c r="N2049" t="s">
        <v>13</v>
      </c>
      <c r="O2049" t="s">
        <v>13</v>
      </c>
      <c r="P2049" t="str">
        <f t="shared" si="404"/>
        <v>Yes</v>
      </c>
      <c r="Q2049" t="str">
        <f t="shared" si="405"/>
        <v>No</v>
      </c>
      <c r="R2049" t="str">
        <f t="shared" si="406"/>
        <v>No</v>
      </c>
      <c r="T2049" t="s">
        <v>105</v>
      </c>
      <c r="U2049" t="s">
        <v>79</v>
      </c>
      <c r="V2049" t="str">
        <f t="shared" si="407"/>
        <v>Intersection</v>
      </c>
      <c r="W2049" t="s">
        <v>1346</v>
      </c>
      <c r="X2049">
        <v>42.363981000000003</v>
      </c>
      <c r="Y2049">
        <v>-71.087416000000005</v>
      </c>
      <c r="Z2049" t="s">
        <v>1347</v>
      </c>
    </row>
    <row r="2050" spans="1:26">
      <c r="A2050">
        <v>25848</v>
      </c>
      <c r="B2050" s="1">
        <v>40646.368043981478</v>
      </c>
      <c r="C2050" s="1">
        <f t="shared" si="396"/>
        <v>40544</v>
      </c>
      <c r="D2050" s="4">
        <f t="shared" si="397"/>
        <v>0.28333333333333333</v>
      </c>
      <c r="E2050" s="3">
        <f t="shared" si="398"/>
        <v>2011</v>
      </c>
      <c r="F2050" s="3">
        <f t="shared" si="399"/>
        <v>4</v>
      </c>
      <c r="G2050" s="3">
        <f t="shared" si="400"/>
        <v>13</v>
      </c>
      <c r="H2050" s="3">
        <f t="shared" si="401"/>
        <v>8</v>
      </c>
      <c r="I2050" s="3">
        <f t="shared" si="402"/>
        <v>49</v>
      </c>
      <c r="J2050" s="3">
        <f t="shared" si="403"/>
        <v>4</v>
      </c>
      <c r="K2050" s="3" t="str">
        <f>IF(AND(D2050&gt;='Season Lookup'!$D$15,D2050&lt;'Season Lookup'!$D$16),"Spring",IF(AND(D2050&gt;='Season Lookup'!$D$16,D2050&lt;'Season Lookup'!$D$17),"Summer",IF(AND(D2050&gt;='Season Lookup'!$D$17,D2050&lt;'Season Lookup'!$D$18),"Fall",IF(OR(D2050&gt;='Season Lookup'!$D$18,D2050&lt;'Season Lookup'!$D$15),"Winter"))))</f>
        <v>Spring</v>
      </c>
      <c r="L2050" s="3" t="str">
        <f>VLOOKUP(F2050,'Season Lookup'!$A$1:$B$13,2,0)</f>
        <v>Spring</v>
      </c>
      <c r="N2050" t="s">
        <v>13</v>
      </c>
      <c r="O2050" t="s">
        <v>152</v>
      </c>
      <c r="P2050" t="str">
        <f t="shared" si="404"/>
        <v>Yes</v>
      </c>
      <c r="Q2050" t="str">
        <f t="shared" si="405"/>
        <v>No</v>
      </c>
      <c r="R2050" t="str">
        <f t="shared" si="406"/>
        <v>Yes</v>
      </c>
      <c r="S2050">
        <v>721</v>
      </c>
      <c r="T2050" t="s">
        <v>19</v>
      </c>
      <c r="U2050" t="s">
        <v>129</v>
      </c>
      <c r="V2050" t="str">
        <f t="shared" si="407"/>
        <v>Non Intersection</v>
      </c>
      <c r="W2050" t="s">
        <v>3102</v>
      </c>
      <c r="X2050">
        <v>42.372221000000003</v>
      </c>
      <c r="Y2050">
        <v>-71.088489999999993</v>
      </c>
      <c r="Z2050" t="s">
        <v>3103</v>
      </c>
    </row>
    <row r="2051" spans="1:26">
      <c r="A2051">
        <v>25849</v>
      </c>
      <c r="B2051" s="1">
        <v>40646.9</v>
      </c>
      <c r="C2051" s="1">
        <f t="shared" si="396"/>
        <v>40544</v>
      </c>
      <c r="D2051" s="4">
        <f t="shared" si="397"/>
        <v>0.28333333333333333</v>
      </c>
      <c r="E2051" s="3">
        <f t="shared" si="398"/>
        <v>2011</v>
      </c>
      <c r="F2051" s="3">
        <f t="shared" si="399"/>
        <v>4</v>
      </c>
      <c r="G2051" s="3">
        <f t="shared" si="400"/>
        <v>13</v>
      </c>
      <c r="H2051" s="3">
        <f t="shared" si="401"/>
        <v>21</v>
      </c>
      <c r="I2051" s="3">
        <f t="shared" si="402"/>
        <v>36</v>
      </c>
      <c r="J2051" s="3">
        <f t="shared" si="403"/>
        <v>4</v>
      </c>
      <c r="K2051" s="3" t="str">
        <f>IF(AND(D2051&gt;='Season Lookup'!$D$15,D2051&lt;'Season Lookup'!$D$16),"Spring",IF(AND(D2051&gt;='Season Lookup'!$D$16,D2051&lt;'Season Lookup'!$D$17),"Summer",IF(AND(D2051&gt;='Season Lookup'!$D$17,D2051&lt;'Season Lookup'!$D$18),"Fall",IF(OR(D2051&gt;='Season Lookup'!$D$18,D2051&lt;'Season Lookup'!$D$15),"Winter"))))</f>
        <v>Spring</v>
      </c>
      <c r="L2051" s="3" t="str">
        <f>VLOOKUP(F2051,'Season Lookup'!$A$1:$B$13,2,0)</f>
        <v>Spring</v>
      </c>
      <c r="N2051" t="s">
        <v>13</v>
      </c>
      <c r="O2051" t="s">
        <v>13</v>
      </c>
      <c r="P2051" t="str">
        <f t="shared" si="404"/>
        <v>Yes</v>
      </c>
      <c r="Q2051" t="str">
        <f t="shared" si="405"/>
        <v>No</v>
      </c>
      <c r="R2051" t="str">
        <f t="shared" si="406"/>
        <v>No</v>
      </c>
      <c r="T2051" t="s">
        <v>74</v>
      </c>
      <c r="U2051" t="s">
        <v>907</v>
      </c>
      <c r="V2051" t="str">
        <f t="shared" si="407"/>
        <v>Intersection</v>
      </c>
      <c r="W2051" t="s">
        <v>908</v>
      </c>
      <c r="X2051">
        <v>42.369363999999997</v>
      </c>
      <c r="Y2051">
        <v>-71.095517999999998</v>
      </c>
      <c r="Z2051" t="s">
        <v>909</v>
      </c>
    </row>
    <row r="2052" spans="1:26">
      <c r="A2052">
        <v>25850</v>
      </c>
      <c r="B2052" s="1">
        <v>40647.375</v>
      </c>
      <c r="C2052" s="1">
        <f t="shared" si="396"/>
        <v>40544</v>
      </c>
      <c r="D2052" s="4">
        <f t="shared" si="397"/>
        <v>0.28611111111111109</v>
      </c>
      <c r="E2052" s="3">
        <f t="shared" si="398"/>
        <v>2011</v>
      </c>
      <c r="F2052" s="3">
        <f t="shared" si="399"/>
        <v>4</v>
      </c>
      <c r="G2052" s="3">
        <f t="shared" si="400"/>
        <v>14</v>
      </c>
      <c r="H2052" s="3">
        <f t="shared" si="401"/>
        <v>9</v>
      </c>
      <c r="I2052" s="3">
        <f t="shared" si="402"/>
        <v>0</v>
      </c>
      <c r="J2052" s="3">
        <f t="shared" si="403"/>
        <v>5</v>
      </c>
      <c r="K2052" s="3" t="str">
        <f>IF(AND(D2052&gt;='Season Lookup'!$D$15,D2052&lt;'Season Lookup'!$D$16),"Spring",IF(AND(D2052&gt;='Season Lookup'!$D$16,D2052&lt;'Season Lookup'!$D$17),"Summer",IF(AND(D2052&gt;='Season Lookup'!$D$17,D2052&lt;'Season Lookup'!$D$18),"Fall",IF(OR(D2052&gt;='Season Lookup'!$D$18,D2052&lt;'Season Lookup'!$D$15),"Winter"))))</f>
        <v>Spring</v>
      </c>
      <c r="L2052" s="3" t="str">
        <f>VLOOKUP(F2052,'Season Lookup'!$A$1:$B$13,2,0)</f>
        <v>Spring</v>
      </c>
      <c r="N2052" t="s">
        <v>13</v>
      </c>
      <c r="O2052" t="s">
        <v>13</v>
      </c>
      <c r="P2052" t="str">
        <f t="shared" si="404"/>
        <v>Yes</v>
      </c>
      <c r="Q2052" t="str">
        <f t="shared" si="405"/>
        <v>No</v>
      </c>
      <c r="R2052" t="str">
        <f t="shared" si="406"/>
        <v>No</v>
      </c>
      <c r="S2052">
        <v>50</v>
      </c>
      <c r="T2052" t="s">
        <v>1132</v>
      </c>
      <c r="V2052" t="str">
        <f t="shared" si="407"/>
        <v>Non Intersection</v>
      </c>
      <c r="W2052" t="s">
        <v>3104</v>
      </c>
      <c r="X2052">
        <v>42.390748000000002</v>
      </c>
      <c r="Y2052">
        <v>-71.147428000000005</v>
      </c>
      <c r="Z2052" t="s">
        <v>3105</v>
      </c>
    </row>
    <row r="2053" spans="1:26">
      <c r="A2053">
        <v>25851</v>
      </c>
      <c r="B2053" s="1">
        <v>40647.89234953704</v>
      </c>
      <c r="C2053" s="1">
        <f t="shared" si="396"/>
        <v>40544</v>
      </c>
      <c r="D2053" s="4">
        <f t="shared" si="397"/>
        <v>0.28611111111111109</v>
      </c>
      <c r="E2053" s="3">
        <f t="shared" si="398"/>
        <v>2011</v>
      </c>
      <c r="F2053" s="3">
        <f t="shared" si="399"/>
        <v>4</v>
      </c>
      <c r="G2053" s="3">
        <f t="shared" si="400"/>
        <v>14</v>
      </c>
      <c r="H2053" s="3">
        <f t="shared" si="401"/>
        <v>21</v>
      </c>
      <c r="I2053" s="3">
        <f t="shared" si="402"/>
        <v>24</v>
      </c>
      <c r="J2053" s="3">
        <f t="shared" si="403"/>
        <v>5</v>
      </c>
      <c r="K2053" s="3" t="str">
        <f>IF(AND(D2053&gt;='Season Lookup'!$D$15,D2053&lt;'Season Lookup'!$D$16),"Spring",IF(AND(D2053&gt;='Season Lookup'!$D$16,D2053&lt;'Season Lookup'!$D$17),"Summer",IF(AND(D2053&gt;='Season Lookup'!$D$17,D2053&lt;'Season Lookup'!$D$18),"Fall",IF(OR(D2053&gt;='Season Lookup'!$D$18,D2053&lt;'Season Lookup'!$D$15),"Winter"))))</f>
        <v>Spring</v>
      </c>
      <c r="L2053" s="3" t="str">
        <f>VLOOKUP(F2053,'Season Lookup'!$A$1:$B$13,2,0)</f>
        <v>Spring</v>
      </c>
      <c r="N2053" t="s">
        <v>13</v>
      </c>
      <c r="O2053" t="s">
        <v>23</v>
      </c>
      <c r="P2053" t="str">
        <f t="shared" si="404"/>
        <v>Yes</v>
      </c>
      <c r="Q2053" t="str">
        <f t="shared" si="405"/>
        <v>No</v>
      </c>
      <c r="R2053" t="str">
        <f t="shared" si="406"/>
        <v>No</v>
      </c>
      <c r="S2053">
        <v>52</v>
      </c>
      <c r="T2053" t="s">
        <v>326</v>
      </c>
      <c r="V2053" t="str">
        <f t="shared" si="407"/>
        <v>Non Intersection</v>
      </c>
      <c r="W2053" t="s">
        <v>3106</v>
      </c>
      <c r="X2053">
        <v>42.371929999999999</v>
      </c>
      <c r="Y2053">
        <v>-71.120521999999994</v>
      </c>
      <c r="Z2053" t="s">
        <v>3107</v>
      </c>
    </row>
    <row r="2054" spans="1:26">
      <c r="A2054">
        <v>25852</v>
      </c>
      <c r="B2054" s="1">
        <v>40647.458333333336</v>
      </c>
      <c r="C2054" s="1">
        <f t="shared" si="396"/>
        <v>40544</v>
      </c>
      <c r="D2054" s="4">
        <f t="shared" si="397"/>
        <v>0.28611111111111109</v>
      </c>
      <c r="E2054" s="3">
        <f t="shared" si="398"/>
        <v>2011</v>
      </c>
      <c r="F2054" s="3">
        <f t="shared" si="399"/>
        <v>4</v>
      </c>
      <c r="G2054" s="3">
        <f t="shared" si="400"/>
        <v>14</v>
      </c>
      <c r="H2054" s="3">
        <f t="shared" si="401"/>
        <v>11</v>
      </c>
      <c r="I2054" s="3">
        <f t="shared" si="402"/>
        <v>0</v>
      </c>
      <c r="J2054" s="3">
        <f t="shared" si="403"/>
        <v>5</v>
      </c>
      <c r="K2054" s="3" t="str">
        <f>IF(AND(D2054&gt;='Season Lookup'!$D$15,D2054&lt;'Season Lookup'!$D$16),"Spring",IF(AND(D2054&gt;='Season Lookup'!$D$16,D2054&lt;'Season Lookup'!$D$17),"Summer",IF(AND(D2054&gt;='Season Lookup'!$D$17,D2054&lt;'Season Lookup'!$D$18),"Fall",IF(OR(D2054&gt;='Season Lookup'!$D$18,D2054&lt;'Season Lookup'!$D$15),"Winter"))))</f>
        <v>Spring</v>
      </c>
      <c r="L2054" s="3" t="str">
        <f>VLOOKUP(F2054,'Season Lookup'!$A$1:$B$13,2,0)</f>
        <v>Spring</v>
      </c>
      <c r="N2054" t="s">
        <v>13</v>
      </c>
      <c r="O2054" t="s">
        <v>23</v>
      </c>
      <c r="P2054" t="str">
        <f t="shared" si="404"/>
        <v>Yes</v>
      </c>
      <c r="Q2054" t="str">
        <f t="shared" si="405"/>
        <v>No</v>
      </c>
      <c r="R2054" t="str">
        <f t="shared" si="406"/>
        <v>No</v>
      </c>
      <c r="T2054" t="s">
        <v>129</v>
      </c>
      <c r="U2054" t="s">
        <v>2325</v>
      </c>
      <c r="V2054" t="str">
        <f t="shared" si="407"/>
        <v>Intersection</v>
      </c>
      <c r="W2054" t="s">
        <v>3108</v>
      </c>
      <c r="X2054">
        <v>42.371226</v>
      </c>
      <c r="Y2054">
        <v>-71.088966999999997</v>
      </c>
      <c r="Z2054" t="s">
        <v>3109</v>
      </c>
    </row>
    <row r="2055" spans="1:26">
      <c r="A2055">
        <v>25853</v>
      </c>
      <c r="B2055" s="1">
        <v>40647.302083333336</v>
      </c>
      <c r="C2055" s="1">
        <f t="shared" si="396"/>
        <v>40544</v>
      </c>
      <c r="D2055" s="4">
        <f t="shared" si="397"/>
        <v>0.28611111111111109</v>
      </c>
      <c r="E2055" s="3">
        <f t="shared" si="398"/>
        <v>2011</v>
      </c>
      <c r="F2055" s="3">
        <f t="shared" si="399"/>
        <v>4</v>
      </c>
      <c r="G2055" s="3">
        <f t="shared" si="400"/>
        <v>14</v>
      </c>
      <c r="H2055" s="3">
        <f t="shared" si="401"/>
        <v>7</v>
      </c>
      <c r="I2055" s="3">
        <f t="shared" si="402"/>
        <v>15</v>
      </c>
      <c r="J2055" s="3">
        <f t="shared" si="403"/>
        <v>5</v>
      </c>
      <c r="K2055" s="3" t="str">
        <f>IF(AND(D2055&gt;='Season Lookup'!$D$15,D2055&lt;'Season Lookup'!$D$16),"Spring",IF(AND(D2055&gt;='Season Lookup'!$D$16,D2055&lt;'Season Lookup'!$D$17),"Summer",IF(AND(D2055&gt;='Season Lookup'!$D$17,D2055&lt;'Season Lookup'!$D$18),"Fall",IF(OR(D2055&gt;='Season Lookup'!$D$18,D2055&lt;'Season Lookup'!$D$15),"Winter"))))</f>
        <v>Spring</v>
      </c>
      <c r="L2055" s="3" t="str">
        <f>VLOOKUP(F2055,'Season Lookup'!$A$1:$B$13,2,0)</f>
        <v>Spring</v>
      </c>
      <c r="N2055" t="s">
        <v>13</v>
      </c>
      <c r="O2055" t="s">
        <v>152</v>
      </c>
      <c r="P2055" t="str">
        <f t="shared" si="404"/>
        <v>Yes</v>
      </c>
      <c r="Q2055" t="str">
        <f t="shared" si="405"/>
        <v>No</v>
      </c>
      <c r="R2055" t="str">
        <f t="shared" si="406"/>
        <v>Yes</v>
      </c>
      <c r="T2055" t="s">
        <v>41</v>
      </c>
      <c r="U2055" t="s">
        <v>203</v>
      </c>
      <c r="V2055" t="str">
        <f t="shared" si="407"/>
        <v>Intersection</v>
      </c>
      <c r="W2055" t="s">
        <v>3110</v>
      </c>
      <c r="X2055">
        <v>42.361462000000003</v>
      </c>
      <c r="Y2055">
        <v>-71.115962999999994</v>
      </c>
      <c r="Z2055" t="s">
        <v>3111</v>
      </c>
    </row>
    <row r="2056" spans="1:26">
      <c r="A2056">
        <v>25854</v>
      </c>
      <c r="B2056" s="1">
        <v>40647.541655092595</v>
      </c>
      <c r="C2056" s="1">
        <f t="shared" si="396"/>
        <v>40544</v>
      </c>
      <c r="D2056" s="4">
        <f t="shared" si="397"/>
        <v>0.28611111111111109</v>
      </c>
      <c r="E2056" s="3">
        <f t="shared" si="398"/>
        <v>2011</v>
      </c>
      <c r="F2056" s="3">
        <f t="shared" si="399"/>
        <v>4</v>
      </c>
      <c r="G2056" s="3">
        <f t="shared" si="400"/>
        <v>14</v>
      </c>
      <c r="H2056" s="3">
        <f t="shared" si="401"/>
        <v>12</v>
      </c>
      <c r="I2056" s="3">
        <f t="shared" si="402"/>
        <v>59</v>
      </c>
      <c r="J2056" s="3">
        <f t="shared" si="403"/>
        <v>5</v>
      </c>
      <c r="K2056" s="3" t="str">
        <f>IF(AND(D2056&gt;='Season Lookup'!$D$15,D2056&lt;'Season Lookup'!$D$16),"Spring",IF(AND(D2056&gt;='Season Lookup'!$D$16,D2056&lt;'Season Lookup'!$D$17),"Summer",IF(AND(D2056&gt;='Season Lookup'!$D$17,D2056&lt;'Season Lookup'!$D$18),"Fall",IF(OR(D2056&gt;='Season Lookup'!$D$18,D2056&lt;'Season Lookup'!$D$15),"Winter"))))</f>
        <v>Spring</v>
      </c>
      <c r="L2056" s="3" t="str">
        <f>VLOOKUP(F2056,'Season Lookup'!$A$1:$B$13,2,0)</f>
        <v>Spring</v>
      </c>
      <c r="N2056" t="s">
        <v>13</v>
      </c>
      <c r="O2056" t="s">
        <v>471</v>
      </c>
      <c r="P2056" t="str">
        <f t="shared" si="404"/>
        <v>Yes</v>
      </c>
      <c r="Q2056" t="str">
        <f t="shared" si="405"/>
        <v>No</v>
      </c>
      <c r="R2056" t="str">
        <f t="shared" si="406"/>
        <v>No</v>
      </c>
      <c r="S2056">
        <v>17</v>
      </c>
      <c r="T2056" t="s">
        <v>2683</v>
      </c>
      <c r="V2056" t="str">
        <f t="shared" si="407"/>
        <v>Non Intersection</v>
      </c>
      <c r="W2056" t="s">
        <v>3112</v>
      </c>
      <c r="X2056">
        <v>42.375328000000003</v>
      </c>
      <c r="Y2056">
        <v>-71.135513000000003</v>
      </c>
      <c r="Z2056" t="s">
        <v>3113</v>
      </c>
    </row>
    <row r="2057" spans="1:26">
      <c r="A2057">
        <v>25855</v>
      </c>
      <c r="B2057" s="1">
        <v>40648.354155092595</v>
      </c>
      <c r="C2057" s="1">
        <f t="shared" si="396"/>
        <v>40544</v>
      </c>
      <c r="D2057" s="4">
        <f t="shared" si="397"/>
        <v>0.28888888888888886</v>
      </c>
      <c r="E2057" s="3">
        <f t="shared" si="398"/>
        <v>2011</v>
      </c>
      <c r="F2057" s="3">
        <f t="shared" si="399"/>
        <v>4</v>
      </c>
      <c r="G2057" s="3">
        <f t="shared" si="400"/>
        <v>15</v>
      </c>
      <c r="H2057" s="3">
        <f t="shared" si="401"/>
        <v>8</v>
      </c>
      <c r="I2057" s="3">
        <f t="shared" si="402"/>
        <v>29</v>
      </c>
      <c r="J2057" s="3">
        <f t="shared" si="403"/>
        <v>6</v>
      </c>
      <c r="K2057" s="3" t="str">
        <f>IF(AND(D2057&gt;='Season Lookup'!$D$15,D2057&lt;'Season Lookup'!$D$16),"Spring",IF(AND(D2057&gt;='Season Lookup'!$D$16,D2057&lt;'Season Lookup'!$D$17),"Summer",IF(AND(D2057&gt;='Season Lookup'!$D$17,D2057&lt;'Season Lookup'!$D$18),"Fall",IF(OR(D2057&gt;='Season Lookup'!$D$18,D2057&lt;'Season Lookup'!$D$15),"Winter"))))</f>
        <v>Spring</v>
      </c>
      <c r="L2057" s="3" t="str">
        <f>VLOOKUP(F2057,'Season Lookup'!$A$1:$B$13,2,0)</f>
        <v>Spring</v>
      </c>
      <c r="N2057" t="s">
        <v>13</v>
      </c>
      <c r="O2057" t="s">
        <v>23</v>
      </c>
      <c r="P2057" t="str">
        <f t="shared" si="404"/>
        <v>Yes</v>
      </c>
      <c r="Q2057" t="str">
        <f t="shared" si="405"/>
        <v>No</v>
      </c>
      <c r="R2057" t="str">
        <f t="shared" si="406"/>
        <v>No</v>
      </c>
      <c r="S2057">
        <v>1</v>
      </c>
      <c r="T2057" t="s">
        <v>32</v>
      </c>
      <c r="V2057" t="str">
        <f t="shared" si="407"/>
        <v>Non Intersection</v>
      </c>
      <c r="W2057" t="s">
        <v>3114</v>
      </c>
      <c r="X2057">
        <v>42.362105</v>
      </c>
      <c r="Y2057">
        <v>-71.080155000000005</v>
      </c>
      <c r="Z2057" t="s">
        <v>3115</v>
      </c>
    </row>
    <row r="2058" spans="1:26">
      <c r="A2058">
        <v>25856</v>
      </c>
      <c r="B2058" s="1">
        <v>40648.958333333336</v>
      </c>
      <c r="C2058" s="1">
        <f t="shared" si="396"/>
        <v>40544</v>
      </c>
      <c r="D2058" s="4">
        <f t="shared" si="397"/>
        <v>0.28888888888888886</v>
      </c>
      <c r="E2058" s="3">
        <f t="shared" si="398"/>
        <v>2011</v>
      </c>
      <c r="F2058" s="3">
        <f t="shared" si="399"/>
        <v>4</v>
      </c>
      <c r="G2058" s="3">
        <f t="shared" si="400"/>
        <v>15</v>
      </c>
      <c r="H2058" s="3">
        <f t="shared" si="401"/>
        <v>23</v>
      </c>
      <c r="I2058" s="3">
        <f t="shared" si="402"/>
        <v>0</v>
      </c>
      <c r="J2058" s="3">
        <f t="shared" si="403"/>
        <v>6</v>
      </c>
      <c r="K2058" s="3" t="str">
        <f>IF(AND(D2058&gt;='Season Lookup'!$D$15,D2058&lt;'Season Lookup'!$D$16),"Spring",IF(AND(D2058&gt;='Season Lookup'!$D$16,D2058&lt;'Season Lookup'!$D$17),"Summer",IF(AND(D2058&gt;='Season Lookup'!$D$17,D2058&lt;'Season Lookup'!$D$18),"Fall",IF(OR(D2058&gt;='Season Lookup'!$D$18,D2058&lt;'Season Lookup'!$D$15),"Winter"))))</f>
        <v>Spring</v>
      </c>
      <c r="L2058" s="3" t="str">
        <f>VLOOKUP(F2058,'Season Lookup'!$A$1:$B$13,2,0)</f>
        <v>Spring</v>
      </c>
      <c r="N2058" t="s">
        <v>13</v>
      </c>
      <c r="O2058" t="s">
        <v>13</v>
      </c>
      <c r="P2058" t="str">
        <f t="shared" si="404"/>
        <v>Yes</v>
      </c>
      <c r="Q2058" t="str">
        <f t="shared" si="405"/>
        <v>No</v>
      </c>
      <c r="R2058" t="str">
        <f t="shared" si="406"/>
        <v>No</v>
      </c>
      <c r="T2058" t="s">
        <v>185</v>
      </c>
      <c r="U2058" t="s">
        <v>186</v>
      </c>
      <c r="V2058" t="str">
        <f t="shared" si="407"/>
        <v>Intersection</v>
      </c>
      <c r="W2058" t="s">
        <v>187</v>
      </c>
      <c r="X2058">
        <v>42.378324999999997</v>
      </c>
      <c r="Y2058">
        <v>-71.123709000000005</v>
      </c>
      <c r="Z2058" t="s">
        <v>188</v>
      </c>
    </row>
    <row r="2059" spans="1:26">
      <c r="A2059">
        <v>25857</v>
      </c>
      <c r="B2059" s="1">
        <v>40648.625</v>
      </c>
      <c r="C2059" s="1">
        <f t="shared" si="396"/>
        <v>40544</v>
      </c>
      <c r="D2059" s="4">
        <f t="shared" si="397"/>
        <v>0.28888888888888886</v>
      </c>
      <c r="E2059" s="3">
        <f t="shared" si="398"/>
        <v>2011</v>
      </c>
      <c r="F2059" s="3">
        <f t="shared" si="399"/>
        <v>4</v>
      </c>
      <c r="G2059" s="3">
        <f t="shared" si="400"/>
        <v>15</v>
      </c>
      <c r="H2059" s="3">
        <f t="shared" si="401"/>
        <v>15</v>
      </c>
      <c r="I2059" s="3">
        <f t="shared" si="402"/>
        <v>0</v>
      </c>
      <c r="J2059" s="3">
        <f t="shared" si="403"/>
        <v>6</v>
      </c>
      <c r="K2059" s="3" t="str">
        <f>IF(AND(D2059&gt;='Season Lookup'!$D$15,D2059&lt;'Season Lookup'!$D$16),"Spring",IF(AND(D2059&gt;='Season Lookup'!$D$16,D2059&lt;'Season Lookup'!$D$17),"Summer",IF(AND(D2059&gt;='Season Lookup'!$D$17,D2059&lt;'Season Lookup'!$D$18),"Fall",IF(OR(D2059&gt;='Season Lookup'!$D$18,D2059&lt;'Season Lookup'!$D$15),"Winter"))))</f>
        <v>Spring</v>
      </c>
      <c r="L2059" s="3" t="str">
        <f>VLOOKUP(F2059,'Season Lookup'!$A$1:$B$13,2,0)</f>
        <v>Spring</v>
      </c>
      <c r="N2059" t="s">
        <v>13</v>
      </c>
      <c r="O2059" t="s">
        <v>23</v>
      </c>
      <c r="P2059" t="str">
        <f t="shared" si="404"/>
        <v>Yes</v>
      </c>
      <c r="Q2059" t="str">
        <f t="shared" si="405"/>
        <v>No</v>
      </c>
      <c r="R2059" t="str">
        <f t="shared" si="406"/>
        <v>No</v>
      </c>
      <c r="T2059" t="s">
        <v>32</v>
      </c>
      <c r="V2059" t="str">
        <f t="shared" si="407"/>
        <v>Intersection</v>
      </c>
      <c r="W2059" t="s">
        <v>2991</v>
      </c>
      <c r="X2059">
        <v>0</v>
      </c>
      <c r="Y2059">
        <v>0</v>
      </c>
      <c r="Z2059" t="s">
        <v>81</v>
      </c>
    </row>
    <row r="2060" spans="1:26">
      <c r="A2060">
        <v>25858</v>
      </c>
      <c r="B2060" s="1">
        <v>40648.463877314818</v>
      </c>
      <c r="C2060" s="1">
        <f t="shared" si="396"/>
        <v>40544</v>
      </c>
      <c r="D2060" s="4">
        <f t="shared" si="397"/>
        <v>0.28888888888888886</v>
      </c>
      <c r="E2060" s="3">
        <f t="shared" si="398"/>
        <v>2011</v>
      </c>
      <c r="F2060" s="3">
        <f t="shared" si="399"/>
        <v>4</v>
      </c>
      <c r="G2060" s="3">
        <f t="shared" si="400"/>
        <v>15</v>
      </c>
      <c r="H2060" s="3">
        <f t="shared" si="401"/>
        <v>11</v>
      </c>
      <c r="I2060" s="3">
        <f t="shared" si="402"/>
        <v>7</v>
      </c>
      <c r="J2060" s="3">
        <f t="shared" si="403"/>
        <v>6</v>
      </c>
      <c r="K2060" s="3" t="str">
        <f>IF(AND(D2060&gt;='Season Lookup'!$D$15,D2060&lt;'Season Lookup'!$D$16),"Spring",IF(AND(D2060&gt;='Season Lookup'!$D$16,D2060&lt;'Season Lookup'!$D$17),"Summer",IF(AND(D2060&gt;='Season Lookup'!$D$17,D2060&lt;'Season Lookup'!$D$18),"Fall",IF(OR(D2060&gt;='Season Lookup'!$D$18,D2060&lt;'Season Lookup'!$D$15),"Winter"))))</f>
        <v>Spring</v>
      </c>
      <c r="L2060" s="3" t="str">
        <f>VLOOKUP(F2060,'Season Lookup'!$A$1:$B$13,2,0)</f>
        <v>Spring</v>
      </c>
      <c r="N2060" t="s">
        <v>13</v>
      </c>
      <c r="O2060" t="s">
        <v>13</v>
      </c>
      <c r="P2060" t="str">
        <f t="shared" si="404"/>
        <v>Yes</v>
      </c>
      <c r="Q2060" t="str">
        <f t="shared" si="405"/>
        <v>No</v>
      </c>
      <c r="R2060" t="str">
        <f t="shared" si="406"/>
        <v>No</v>
      </c>
      <c r="S2060">
        <v>124</v>
      </c>
      <c r="T2060" t="s">
        <v>198</v>
      </c>
      <c r="V2060" t="str">
        <f t="shared" si="407"/>
        <v>Non Intersection</v>
      </c>
      <c r="W2060" t="s">
        <v>3116</v>
      </c>
      <c r="X2060">
        <v>42.373387999999998</v>
      </c>
      <c r="Y2060">
        <v>-71.123320000000007</v>
      </c>
      <c r="Z2060" t="s">
        <v>3117</v>
      </c>
    </row>
    <row r="2061" spans="1:26">
      <c r="A2061">
        <v>25859</v>
      </c>
      <c r="B2061" s="1">
        <v>40648.463877314818</v>
      </c>
      <c r="C2061" s="1">
        <f t="shared" si="396"/>
        <v>40544</v>
      </c>
      <c r="D2061" s="4">
        <f t="shared" si="397"/>
        <v>0.28888888888888886</v>
      </c>
      <c r="E2061" s="3">
        <f t="shared" si="398"/>
        <v>2011</v>
      </c>
      <c r="F2061" s="3">
        <f t="shared" si="399"/>
        <v>4</v>
      </c>
      <c r="G2061" s="3">
        <f t="shared" si="400"/>
        <v>15</v>
      </c>
      <c r="H2061" s="3">
        <f t="shared" si="401"/>
        <v>11</v>
      </c>
      <c r="I2061" s="3">
        <f t="shared" si="402"/>
        <v>7</v>
      </c>
      <c r="J2061" s="3">
        <f t="shared" si="403"/>
        <v>6</v>
      </c>
      <c r="K2061" s="3" t="str">
        <f>IF(AND(D2061&gt;='Season Lookup'!$D$15,D2061&lt;'Season Lookup'!$D$16),"Spring",IF(AND(D2061&gt;='Season Lookup'!$D$16,D2061&lt;'Season Lookup'!$D$17),"Summer",IF(AND(D2061&gt;='Season Lookup'!$D$17,D2061&lt;'Season Lookup'!$D$18),"Fall",IF(OR(D2061&gt;='Season Lookup'!$D$18,D2061&lt;'Season Lookup'!$D$15),"Winter"))))</f>
        <v>Spring</v>
      </c>
      <c r="L2061" s="3" t="str">
        <f>VLOOKUP(F2061,'Season Lookup'!$A$1:$B$13,2,0)</f>
        <v>Spring</v>
      </c>
      <c r="N2061" t="s">
        <v>13</v>
      </c>
      <c r="O2061" t="s">
        <v>471</v>
      </c>
      <c r="P2061" t="str">
        <f t="shared" si="404"/>
        <v>Yes</v>
      </c>
      <c r="Q2061" t="str">
        <f t="shared" si="405"/>
        <v>No</v>
      </c>
      <c r="R2061" t="str">
        <f t="shared" si="406"/>
        <v>No</v>
      </c>
      <c r="S2061">
        <v>124</v>
      </c>
      <c r="T2061" t="s">
        <v>198</v>
      </c>
      <c r="V2061" t="str">
        <f t="shared" si="407"/>
        <v>Non Intersection</v>
      </c>
      <c r="W2061" t="s">
        <v>3116</v>
      </c>
      <c r="X2061">
        <v>42.373387999999998</v>
      </c>
      <c r="Y2061">
        <v>-71.123320000000007</v>
      </c>
      <c r="Z2061" t="s">
        <v>3117</v>
      </c>
    </row>
    <row r="2062" spans="1:26">
      <c r="A2062">
        <v>25860</v>
      </c>
      <c r="B2062" s="1">
        <v>40648.649293981478</v>
      </c>
      <c r="C2062" s="1">
        <f t="shared" si="396"/>
        <v>40544</v>
      </c>
      <c r="D2062" s="4">
        <f t="shared" si="397"/>
        <v>0.28888888888888886</v>
      </c>
      <c r="E2062" s="3">
        <f t="shared" si="398"/>
        <v>2011</v>
      </c>
      <c r="F2062" s="3">
        <f t="shared" si="399"/>
        <v>4</v>
      </c>
      <c r="G2062" s="3">
        <f t="shared" si="400"/>
        <v>15</v>
      </c>
      <c r="H2062" s="3">
        <f t="shared" si="401"/>
        <v>15</v>
      </c>
      <c r="I2062" s="3">
        <f t="shared" si="402"/>
        <v>34</v>
      </c>
      <c r="J2062" s="3">
        <f t="shared" si="403"/>
        <v>6</v>
      </c>
      <c r="K2062" s="3" t="str">
        <f>IF(AND(D2062&gt;='Season Lookup'!$D$15,D2062&lt;'Season Lookup'!$D$16),"Spring",IF(AND(D2062&gt;='Season Lookup'!$D$16,D2062&lt;'Season Lookup'!$D$17),"Summer",IF(AND(D2062&gt;='Season Lookup'!$D$17,D2062&lt;'Season Lookup'!$D$18),"Fall",IF(OR(D2062&gt;='Season Lookup'!$D$18,D2062&lt;'Season Lookup'!$D$15),"Winter"))))</f>
        <v>Spring</v>
      </c>
      <c r="L2062" s="3" t="str">
        <f>VLOOKUP(F2062,'Season Lookup'!$A$1:$B$13,2,0)</f>
        <v>Spring</v>
      </c>
      <c r="N2062" t="s">
        <v>13</v>
      </c>
      <c r="O2062" t="s">
        <v>13</v>
      </c>
      <c r="P2062" t="str">
        <f t="shared" si="404"/>
        <v>Yes</v>
      </c>
      <c r="Q2062" t="str">
        <f t="shared" si="405"/>
        <v>No</v>
      </c>
      <c r="R2062" t="str">
        <f t="shared" si="406"/>
        <v>No</v>
      </c>
      <c r="T2062" t="s">
        <v>14</v>
      </c>
      <c r="U2062" t="s">
        <v>202</v>
      </c>
      <c r="V2062" t="str">
        <f t="shared" si="407"/>
        <v>Intersection</v>
      </c>
      <c r="W2062" t="s">
        <v>361</v>
      </c>
      <c r="X2062">
        <v>42.360154000000001</v>
      </c>
      <c r="Y2062">
        <v>-71.094881999999998</v>
      </c>
      <c r="Z2062" t="s">
        <v>223</v>
      </c>
    </row>
    <row r="2063" spans="1:26">
      <c r="A2063">
        <v>25861</v>
      </c>
      <c r="B2063" s="1">
        <v>40649.865960648145</v>
      </c>
      <c r="C2063" s="1">
        <f t="shared" si="396"/>
        <v>40544</v>
      </c>
      <c r="D2063" s="4">
        <f t="shared" si="397"/>
        <v>0.29166666666666669</v>
      </c>
      <c r="E2063" s="3">
        <f t="shared" si="398"/>
        <v>2011</v>
      </c>
      <c r="F2063" s="3">
        <f t="shared" si="399"/>
        <v>4</v>
      </c>
      <c r="G2063" s="3">
        <f t="shared" si="400"/>
        <v>16</v>
      </c>
      <c r="H2063" s="3">
        <f t="shared" si="401"/>
        <v>20</v>
      </c>
      <c r="I2063" s="3">
        <f t="shared" si="402"/>
        <v>46</v>
      </c>
      <c r="J2063" s="3">
        <f t="shared" si="403"/>
        <v>7</v>
      </c>
      <c r="K2063" s="3" t="str">
        <f>IF(AND(D2063&gt;='Season Lookup'!$D$15,D2063&lt;'Season Lookup'!$D$16),"Spring",IF(AND(D2063&gt;='Season Lookup'!$D$16,D2063&lt;'Season Lookup'!$D$17),"Summer",IF(AND(D2063&gt;='Season Lookup'!$D$17,D2063&lt;'Season Lookup'!$D$18),"Fall",IF(OR(D2063&gt;='Season Lookup'!$D$18,D2063&lt;'Season Lookup'!$D$15),"Winter"))))</f>
        <v>Spring</v>
      </c>
      <c r="L2063" s="3" t="str">
        <f>VLOOKUP(F2063,'Season Lookup'!$A$1:$B$13,2,0)</f>
        <v>Spring</v>
      </c>
      <c r="N2063" t="s">
        <v>329</v>
      </c>
      <c r="O2063" t="s">
        <v>152</v>
      </c>
      <c r="P2063" t="str">
        <f t="shared" si="404"/>
        <v>No</v>
      </c>
      <c r="Q2063" t="str">
        <f t="shared" si="405"/>
        <v>No</v>
      </c>
      <c r="R2063" t="str">
        <f t="shared" si="406"/>
        <v>Yes</v>
      </c>
      <c r="T2063" t="s">
        <v>14</v>
      </c>
      <c r="U2063" t="s">
        <v>342</v>
      </c>
      <c r="V2063" t="str">
        <f t="shared" si="407"/>
        <v>Intersection</v>
      </c>
      <c r="W2063" t="s">
        <v>2590</v>
      </c>
      <c r="X2063">
        <v>42.365574000000002</v>
      </c>
      <c r="Y2063">
        <v>-71.103990999999994</v>
      </c>
      <c r="Z2063" t="s">
        <v>267</v>
      </c>
    </row>
    <row r="2064" spans="1:26">
      <c r="A2064">
        <v>25862</v>
      </c>
      <c r="B2064" s="1">
        <v>40649.46875</v>
      </c>
      <c r="C2064" s="1">
        <f t="shared" si="396"/>
        <v>40544</v>
      </c>
      <c r="D2064" s="4">
        <f t="shared" si="397"/>
        <v>0.29166666666666669</v>
      </c>
      <c r="E2064" s="3">
        <f t="shared" si="398"/>
        <v>2011</v>
      </c>
      <c r="F2064" s="3">
        <f t="shared" si="399"/>
        <v>4</v>
      </c>
      <c r="G2064" s="3">
        <f t="shared" si="400"/>
        <v>16</v>
      </c>
      <c r="H2064" s="3">
        <f t="shared" si="401"/>
        <v>11</v>
      </c>
      <c r="I2064" s="3">
        <f t="shared" si="402"/>
        <v>15</v>
      </c>
      <c r="J2064" s="3">
        <f t="shared" si="403"/>
        <v>7</v>
      </c>
      <c r="K2064" s="3" t="str">
        <f>IF(AND(D2064&gt;='Season Lookup'!$D$15,D2064&lt;'Season Lookup'!$D$16),"Spring",IF(AND(D2064&gt;='Season Lookup'!$D$16,D2064&lt;'Season Lookup'!$D$17),"Summer",IF(AND(D2064&gt;='Season Lookup'!$D$17,D2064&lt;'Season Lookup'!$D$18),"Fall",IF(OR(D2064&gt;='Season Lookup'!$D$18,D2064&lt;'Season Lookup'!$D$15),"Winter"))))</f>
        <v>Spring</v>
      </c>
      <c r="L2064" s="3" t="str">
        <f>VLOOKUP(F2064,'Season Lookup'!$A$1:$B$13,2,0)</f>
        <v>Spring</v>
      </c>
      <c r="N2064" t="s">
        <v>13</v>
      </c>
      <c r="O2064" t="s">
        <v>13</v>
      </c>
      <c r="P2064" t="str">
        <f t="shared" si="404"/>
        <v>Yes</v>
      </c>
      <c r="Q2064" t="str">
        <f t="shared" si="405"/>
        <v>No</v>
      </c>
      <c r="R2064" t="str">
        <f t="shared" si="406"/>
        <v>No</v>
      </c>
      <c r="T2064" t="s">
        <v>170</v>
      </c>
      <c r="V2064" t="str">
        <f t="shared" si="407"/>
        <v>Intersection</v>
      </c>
      <c r="W2064" t="s">
        <v>604</v>
      </c>
      <c r="X2064">
        <v>0</v>
      </c>
      <c r="Y2064">
        <v>0</v>
      </c>
      <c r="Z2064" t="s">
        <v>81</v>
      </c>
    </row>
    <row r="2065" spans="1:26">
      <c r="A2065">
        <v>25876</v>
      </c>
      <c r="B2065" s="1">
        <v>40649.583333333336</v>
      </c>
      <c r="C2065" s="1">
        <f t="shared" si="396"/>
        <v>40544</v>
      </c>
      <c r="D2065" s="4">
        <f t="shared" si="397"/>
        <v>0.29166666666666669</v>
      </c>
      <c r="E2065" s="3">
        <f t="shared" si="398"/>
        <v>2011</v>
      </c>
      <c r="F2065" s="3">
        <f t="shared" si="399"/>
        <v>4</v>
      </c>
      <c r="G2065" s="3">
        <f t="shared" si="400"/>
        <v>16</v>
      </c>
      <c r="H2065" s="3">
        <f t="shared" si="401"/>
        <v>14</v>
      </c>
      <c r="I2065" s="3">
        <f t="shared" si="402"/>
        <v>0</v>
      </c>
      <c r="J2065" s="3">
        <f t="shared" si="403"/>
        <v>7</v>
      </c>
      <c r="K2065" s="3" t="str">
        <f>IF(AND(D2065&gt;='Season Lookup'!$D$15,D2065&lt;'Season Lookup'!$D$16),"Spring",IF(AND(D2065&gt;='Season Lookup'!$D$16,D2065&lt;'Season Lookup'!$D$17),"Summer",IF(AND(D2065&gt;='Season Lookup'!$D$17,D2065&lt;'Season Lookup'!$D$18),"Fall",IF(OR(D2065&gt;='Season Lookup'!$D$18,D2065&lt;'Season Lookup'!$D$15),"Winter"))))</f>
        <v>Spring</v>
      </c>
      <c r="L2065" s="3" t="str">
        <f>VLOOKUP(F2065,'Season Lookup'!$A$1:$B$13,2,0)</f>
        <v>Spring</v>
      </c>
      <c r="N2065" t="s">
        <v>13</v>
      </c>
      <c r="O2065" t="s">
        <v>23</v>
      </c>
      <c r="P2065" t="str">
        <f t="shared" si="404"/>
        <v>Yes</v>
      </c>
      <c r="Q2065" t="str">
        <f t="shared" si="405"/>
        <v>No</v>
      </c>
      <c r="R2065" t="str">
        <f t="shared" si="406"/>
        <v>No</v>
      </c>
      <c r="S2065">
        <v>699</v>
      </c>
      <c r="T2065" t="s">
        <v>198</v>
      </c>
      <c r="V2065" t="str">
        <f t="shared" si="407"/>
        <v>Non Intersection</v>
      </c>
      <c r="W2065" t="s">
        <v>585</v>
      </c>
      <c r="X2065">
        <v>42.375056999999998</v>
      </c>
      <c r="Y2065">
        <v>-71.148745000000005</v>
      </c>
      <c r="Z2065" t="s">
        <v>586</v>
      </c>
    </row>
    <row r="2066" spans="1:26">
      <c r="A2066">
        <v>25863</v>
      </c>
      <c r="B2066" s="1">
        <v>40650.677083333336</v>
      </c>
      <c r="C2066" s="1">
        <f t="shared" si="396"/>
        <v>40544</v>
      </c>
      <c r="D2066" s="4">
        <f t="shared" si="397"/>
        <v>0.29444444444444445</v>
      </c>
      <c r="E2066" s="3">
        <f t="shared" si="398"/>
        <v>2011</v>
      </c>
      <c r="F2066" s="3">
        <f t="shared" si="399"/>
        <v>4</v>
      </c>
      <c r="G2066" s="3">
        <f t="shared" si="400"/>
        <v>17</v>
      </c>
      <c r="H2066" s="3">
        <f t="shared" si="401"/>
        <v>16</v>
      </c>
      <c r="I2066" s="3">
        <f t="shared" si="402"/>
        <v>15</v>
      </c>
      <c r="J2066" s="3">
        <f t="shared" si="403"/>
        <v>1</v>
      </c>
      <c r="K2066" s="3" t="str">
        <f>IF(AND(D2066&gt;='Season Lookup'!$D$15,D2066&lt;'Season Lookup'!$D$16),"Spring",IF(AND(D2066&gt;='Season Lookup'!$D$16,D2066&lt;'Season Lookup'!$D$17),"Summer",IF(AND(D2066&gt;='Season Lookup'!$D$17,D2066&lt;'Season Lookup'!$D$18),"Fall",IF(OR(D2066&gt;='Season Lookup'!$D$18,D2066&lt;'Season Lookup'!$D$15),"Winter"))))</f>
        <v>Spring</v>
      </c>
      <c r="L2066" s="3" t="str">
        <f>VLOOKUP(F2066,'Season Lookup'!$A$1:$B$13,2,0)</f>
        <v>Spring</v>
      </c>
      <c r="N2066" t="s">
        <v>13</v>
      </c>
      <c r="O2066" t="s">
        <v>23</v>
      </c>
      <c r="P2066" t="str">
        <f t="shared" si="404"/>
        <v>Yes</v>
      </c>
      <c r="Q2066" t="str">
        <f t="shared" si="405"/>
        <v>No</v>
      </c>
      <c r="R2066" t="str">
        <f t="shared" si="406"/>
        <v>No</v>
      </c>
      <c r="T2066" t="s">
        <v>170</v>
      </c>
      <c r="V2066" t="str">
        <f t="shared" si="407"/>
        <v>Intersection</v>
      </c>
      <c r="W2066" t="s">
        <v>604</v>
      </c>
      <c r="X2066">
        <v>0</v>
      </c>
      <c r="Y2066">
        <v>0</v>
      </c>
      <c r="Z2066" t="s">
        <v>81</v>
      </c>
    </row>
    <row r="2067" spans="1:26">
      <c r="A2067">
        <v>25864</v>
      </c>
      <c r="B2067" s="1">
        <v>40650.541655092595</v>
      </c>
      <c r="C2067" s="1">
        <f t="shared" si="396"/>
        <v>40544</v>
      </c>
      <c r="D2067" s="4">
        <f t="shared" si="397"/>
        <v>0.29444444444444445</v>
      </c>
      <c r="E2067" s="3">
        <f t="shared" si="398"/>
        <v>2011</v>
      </c>
      <c r="F2067" s="3">
        <f t="shared" si="399"/>
        <v>4</v>
      </c>
      <c r="G2067" s="3">
        <f t="shared" si="400"/>
        <v>17</v>
      </c>
      <c r="H2067" s="3">
        <f t="shared" si="401"/>
        <v>12</v>
      </c>
      <c r="I2067" s="3">
        <f t="shared" si="402"/>
        <v>59</v>
      </c>
      <c r="J2067" s="3">
        <f t="shared" si="403"/>
        <v>1</v>
      </c>
      <c r="K2067" s="3" t="str">
        <f>IF(AND(D2067&gt;='Season Lookup'!$D$15,D2067&lt;'Season Lookup'!$D$16),"Spring",IF(AND(D2067&gt;='Season Lookup'!$D$16,D2067&lt;'Season Lookup'!$D$17),"Summer",IF(AND(D2067&gt;='Season Lookup'!$D$17,D2067&lt;'Season Lookup'!$D$18),"Fall",IF(OR(D2067&gt;='Season Lookup'!$D$18,D2067&lt;'Season Lookup'!$D$15),"Winter"))))</f>
        <v>Spring</v>
      </c>
      <c r="L2067" s="3" t="str">
        <f>VLOOKUP(F2067,'Season Lookup'!$A$1:$B$13,2,0)</f>
        <v>Spring</v>
      </c>
      <c r="N2067" t="s">
        <v>13</v>
      </c>
      <c r="O2067" t="s">
        <v>13</v>
      </c>
      <c r="P2067" t="str">
        <f t="shared" si="404"/>
        <v>Yes</v>
      </c>
      <c r="Q2067" t="str">
        <f t="shared" si="405"/>
        <v>No</v>
      </c>
      <c r="R2067" t="str">
        <f t="shared" si="406"/>
        <v>No</v>
      </c>
      <c r="S2067" t="s">
        <v>3118</v>
      </c>
      <c r="T2067" t="s">
        <v>14</v>
      </c>
      <c r="V2067" t="str">
        <f t="shared" si="407"/>
        <v>Non Intersection</v>
      </c>
      <c r="W2067" t="s">
        <v>3119</v>
      </c>
      <c r="X2067">
        <v>42.364193999999998</v>
      </c>
      <c r="Y2067">
        <v>-71.101813000000007</v>
      </c>
      <c r="Z2067" t="s">
        <v>3120</v>
      </c>
    </row>
    <row r="2068" spans="1:26">
      <c r="A2068">
        <v>25866</v>
      </c>
      <c r="B2068" s="1">
        <v>40650.878460648149</v>
      </c>
      <c r="C2068" s="1">
        <f t="shared" si="396"/>
        <v>40544</v>
      </c>
      <c r="D2068" s="4">
        <f t="shared" si="397"/>
        <v>0.29444444444444445</v>
      </c>
      <c r="E2068" s="3">
        <f t="shared" si="398"/>
        <v>2011</v>
      </c>
      <c r="F2068" s="3">
        <f t="shared" si="399"/>
        <v>4</v>
      </c>
      <c r="G2068" s="3">
        <f t="shared" si="400"/>
        <v>17</v>
      </c>
      <c r="H2068" s="3">
        <f t="shared" si="401"/>
        <v>21</v>
      </c>
      <c r="I2068" s="3">
        <f t="shared" si="402"/>
        <v>4</v>
      </c>
      <c r="J2068" s="3">
        <f t="shared" si="403"/>
        <v>1</v>
      </c>
      <c r="K2068" s="3" t="str">
        <f>IF(AND(D2068&gt;='Season Lookup'!$D$15,D2068&lt;'Season Lookup'!$D$16),"Spring",IF(AND(D2068&gt;='Season Lookup'!$D$16,D2068&lt;'Season Lookup'!$D$17),"Summer",IF(AND(D2068&gt;='Season Lookup'!$D$17,D2068&lt;'Season Lookup'!$D$18),"Fall",IF(OR(D2068&gt;='Season Lookup'!$D$18,D2068&lt;'Season Lookup'!$D$15),"Winter"))))</f>
        <v>Spring</v>
      </c>
      <c r="L2068" s="3" t="str">
        <f>VLOOKUP(F2068,'Season Lookup'!$A$1:$B$13,2,0)</f>
        <v>Spring</v>
      </c>
      <c r="N2068" t="s">
        <v>13</v>
      </c>
      <c r="O2068" t="s">
        <v>471</v>
      </c>
      <c r="P2068" t="str">
        <f t="shared" si="404"/>
        <v>Yes</v>
      </c>
      <c r="Q2068" t="str">
        <f t="shared" si="405"/>
        <v>No</v>
      </c>
      <c r="R2068" t="str">
        <f t="shared" si="406"/>
        <v>No</v>
      </c>
      <c r="T2068" t="s">
        <v>126</v>
      </c>
      <c r="U2068" t="s">
        <v>268</v>
      </c>
      <c r="V2068" t="str">
        <f t="shared" si="407"/>
        <v>Intersection</v>
      </c>
      <c r="W2068" t="s">
        <v>768</v>
      </c>
      <c r="X2068">
        <v>42.388565999999997</v>
      </c>
      <c r="Y2068">
        <v>-71.119039999999998</v>
      </c>
      <c r="Z2068" t="s">
        <v>769</v>
      </c>
    </row>
    <row r="2069" spans="1:26">
      <c r="A2069">
        <v>25867</v>
      </c>
      <c r="B2069" s="1">
        <v>40650.015972222223</v>
      </c>
      <c r="C2069" s="1">
        <f t="shared" si="396"/>
        <v>40544</v>
      </c>
      <c r="D2069" s="4">
        <f t="shared" si="397"/>
        <v>0.29444444444444445</v>
      </c>
      <c r="E2069" s="3">
        <f t="shared" si="398"/>
        <v>2011</v>
      </c>
      <c r="F2069" s="3">
        <f t="shared" si="399"/>
        <v>4</v>
      </c>
      <c r="G2069" s="3">
        <f t="shared" si="400"/>
        <v>17</v>
      </c>
      <c r="H2069" s="3">
        <f t="shared" si="401"/>
        <v>0</v>
      </c>
      <c r="I2069" s="3">
        <f t="shared" si="402"/>
        <v>23</v>
      </c>
      <c r="J2069" s="3">
        <f t="shared" si="403"/>
        <v>1</v>
      </c>
      <c r="K2069" s="3" t="str">
        <f>IF(AND(D2069&gt;='Season Lookup'!$D$15,D2069&lt;'Season Lookup'!$D$16),"Spring",IF(AND(D2069&gt;='Season Lookup'!$D$16,D2069&lt;'Season Lookup'!$D$17),"Summer",IF(AND(D2069&gt;='Season Lookup'!$D$17,D2069&lt;'Season Lookup'!$D$18),"Fall",IF(OR(D2069&gt;='Season Lookup'!$D$18,D2069&lt;'Season Lookup'!$D$15),"Winter"))))</f>
        <v>Spring</v>
      </c>
      <c r="L2069" s="3" t="str">
        <f>VLOOKUP(F2069,'Season Lookup'!$A$1:$B$13,2,0)</f>
        <v>Spring</v>
      </c>
      <c r="N2069" t="s">
        <v>13</v>
      </c>
      <c r="O2069" t="s">
        <v>471</v>
      </c>
      <c r="P2069" t="str">
        <f t="shared" si="404"/>
        <v>Yes</v>
      </c>
      <c r="Q2069" t="str">
        <f t="shared" si="405"/>
        <v>No</v>
      </c>
      <c r="R2069" t="str">
        <f t="shared" si="406"/>
        <v>No</v>
      </c>
      <c r="T2069" t="s">
        <v>14</v>
      </c>
      <c r="U2069" t="s">
        <v>249</v>
      </c>
      <c r="V2069" t="str">
        <f t="shared" si="407"/>
        <v>Intersection</v>
      </c>
      <c r="W2069" t="s">
        <v>250</v>
      </c>
      <c r="X2069">
        <v>42.361745999999997</v>
      </c>
      <c r="Y2069">
        <v>-71.097555999999997</v>
      </c>
      <c r="Z2069" t="s">
        <v>251</v>
      </c>
    </row>
    <row r="2070" spans="1:26">
      <c r="A2070">
        <v>25868</v>
      </c>
      <c r="B2070" s="1">
        <v>40651.98609953704</v>
      </c>
      <c r="C2070" s="1">
        <f t="shared" si="396"/>
        <v>40544</v>
      </c>
      <c r="D2070" s="4">
        <f t="shared" si="397"/>
        <v>0.29722222222222222</v>
      </c>
      <c r="E2070" s="3">
        <f t="shared" si="398"/>
        <v>2011</v>
      </c>
      <c r="F2070" s="3">
        <f t="shared" si="399"/>
        <v>4</v>
      </c>
      <c r="G2070" s="3">
        <f t="shared" si="400"/>
        <v>18</v>
      </c>
      <c r="H2070" s="3">
        <f t="shared" si="401"/>
        <v>23</v>
      </c>
      <c r="I2070" s="3">
        <f t="shared" si="402"/>
        <v>39</v>
      </c>
      <c r="J2070" s="3">
        <f t="shared" si="403"/>
        <v>2</v>
      </c>
      <c r="K2070" s="3" t="str">
        <f>IF(AND(D2070&gt;='Season Lookup'!$D$15,D2070&lt;'Season Lookup'!$D$16),"Spring",IF(AND(D2070&gt;='Season Lookup'!$D$16,D2070&lt;'Season Lookup'!$D$17),"Summer",IF(AND(D2070&gt;='Season Lookup'!$D$17,D2070&lt;'Season Lookup'!$D$18),"Fall",IF(OR(D2070&gt;='Season Lookup'!$D$18,D2070&lt;'Season Lookup'!$D$15),"Winter"))))</f>
        <v>Spring</v>
      </c>
      <c r="L2070" s="3" t="str">
        <f>VLOOKUP(F2070,'Season Lookup'!$A$1:$B$13,2,0)</f>
        <v>Spring</v>
      </c>
      <c r="N2070" t="s">
        <v>13</v>
      </c>
      <c r="O2070" t="s">
        <v>13</v>
      </c>
      <c r="P2070" t="str">
        <f t="shared" si="404"/>
        <v>Yes</v>
      </c>
      <c r="Q2070" t="str">
        <f t="shared" si="405"/>
        <v>No</v>
      </c>
      <c r="R2070" t="str">
        <f t="shared" si="406"/>
        <v>No</v>
      </c>
      <c r="T2070" t="s">
        <v>198</v>
      </c>
      <c r="U2070" t="s">
        <v>50</v>
      </c>
      <c r="V2070" t="str">
        <f t="shared" si="407"/>
        <v>Intersection</v>
      </c>
      <c r="W2070" t="s">
        <v>3121</v>
      </c>
      <c r="X2070">
        <v>42.374597999999999</v>
      </c>
      <c r="Y2070">
        <v>-71.149917000000002</v>
      </c>
      <c r="Z2070" t="s">
        <v>911</v>
      </c>
    </row>
    <row r="2071" spans="1:26">
      <c r="A2071">
        <v>25869</v>
      </c>
      <c r="B2071" s="1">
        <v>40651.666655092595</v>
      </c>
      <c r="C2071" s="1">
        <f t="shared" si="396"/>
        <v>40544</v>
      </c>
      <c r="D2071" s="4">
        <f t="shared" si="397"/>
        <v>0.29722222222222222</v>
      </c>
      <c r="E2071" s="3">
        <f t="shared" si="398"/>
        <v>2011</v>
      </c>
      <c r="F2071" s="3">
        <f t="shared" si="399"/>
        <v>4</v>
      </c>
      <c r="G2071" s="3">
        <f t="shared" si="400"/>
        <v>18</v>
      </c>
      <c r="H2071" s="3">
        <f t="shared" si="401"/>
        <v>15</v>
      </c>
      <c r="I2071" s="3">
        <f t="shared" si="402"/>
        <v>59</v>
      </c>
      <c r="J2071" s="3">
        <f t="shared" si="403"/>
        <v>2</v>
      </c>
      <c r="K2071" s="3" t="str">
        <f>IF(AND(D2071&gt;='Season Lookup'!$D$15,D2071&lt;'Season Lookup'!$D$16),"Spring",IF(AND(D2071&gt;='Season Lookup'!$D$16,D2071&lt;'Season Lookup'!$D$17),"Summer",IF(AND(D2071&gt;='Season Lookup'!$D$17,D2071&lt;'Season Lookup'!$D$18),"Fall",IF(OR(D2071&gt;='Season Lookup'!$D$18,D2071&lt;'Season Lookup'!$D$15),"Winter"))))</f>
        <v>Spring</v>
      </c>
      <c r="L2071" s="3" t="str">
        <f>VLOOKUP(F2071,'Season Lookup'!$A$1:$B$13,2,0)</f>
        <v>Spring</v>
      </c>
      <c r="N2071" t="s">
        <v>13</v>
      </c>
      <c r="O2071" t="s">
        <v>23</v>
      </c>
      <c r="P2071" t="str">
        <f t="shared" si="404"/>
        <v>Yes</v>
      </c>
      <c r="Q2071" t="str">
        <f t="shared" si="405"/>
        <v>No</v>
      </c>
      <c r="R2071" t="str">
        <f t="shared" si="406"/>
        <v>No</v>
      </c>
      <c r="S2071">
        <v>29</v>
      </c>
      <c r="T2071" t="s">
        <v>268</v>
      </c>
      <c r="V2071" t="str">
        <f t="shared" si="407"/>
        <v>Non Intersection</v>
      </c>
      <c r="W2071" t="s">
        <v>3122</v>
      </c>
      <c r="X2071">
        <v>42.389578999999998</v>
      </c>
      <c r="Y2071">
        <v>-71.118705000000006</v>
      </c>
      <c r="Z2071" t="s">
        <v>3123</v>
      </c>
    </row>
    <row r="2072" spans="1:26">
      <c r="A2072">
        <v>25870</v>
      </c>
      <c r="B2072" s="1">
        <v>40651.6875</v>
      </c>
      <c r="C2072" s="1">
        <f t="shared" si="396"/>
        <v>40544</v>
      </c>
      <c r="D2072" s="4">
        <f t="shared" si="397"/>
        <v>0.29722222222222222</v>
      </c>
      <c r="E2072" s="3">
        <f t="shared" si="398"/>
        <v>2011</v>
      </c>
      <c r="F2072" s="3">
        <f t="shared" si="399"/>
        <v>4</v>
      </c>
      <c r="G2072" s="3">
        <f t="shared" si="400"/>
        <v>18</v>
      </c>
      <c r="H2072" s="3">
        <f t="shared" si="401"/>
        <v>16</v>
      </c>
      <c r="I2072" s="3">
        <f t="shared" si="402"/>
        <v>30</v>
      </c>
      <c r="J2072" s="3">
        <f t="shared" si="403"/>
        <v>2</v>
      </c>
      <c r="K2072" s="3" t="str">
        <f>IF(AND(D2072&gt;='Season Lookup'!$D$15,D2072&lt;'Season Lookup'!$D$16),"Spring",IF(AND(D2072&gt;='Season Lookup'!$D$16,D2072&lt;'Season Lookup'!$D$17),"Summer",IF(AND(D2072&gt;='Season Lookup'!$D$17,D2072&lt;'Season Lookup'!$D$18),"Fall",IF(OR(D2072&gt;='Season Lookup'!$D$18,D2072&lt;'Season Lookup'!$D$15),"Winter"))))</f>
        <v>Spring</v>
      </c>
      <c r="L2072" s="3" t="str">
        <f>VLOOKUP(F2072,'Season Lookup'!$A$1:$B$13,2,0)</f>
        <v>Spring</v>
      </c>
      <c r="N2072" t="s">
        <v>13</v>
      </c>
      <c r="O2072" t="s">
        <v>13</v>
      </c>
      <c r="P2072" t="str">
        <f t="shared" si="404"/>
        <v>Yes</v>
      </c>
      <c r="Q2072" t="str">
        <f t="shared" si="405"/>
        <v>No</v>
      </c>
      <c r="R2072" t="str">
        <f t="shared" si="406"/>
        <v>No</v>
      </c>
      <c r="S2072">
        <v>210</v>
      </c>
      <c r="T2072" t="s">
        <v>342</v>
      </c>
      <c r="V2072" t="str">
        <f t="shared" si="407"/>
        <v>Non Intersection</v>
      </c>
      <c r="W2072" t="s">
        <v>3124</v>
      </c>
      <c r="X2072">
        <v>42.370497999999998</v>
      </c>
      <c r="Y2072">
        <v>-71.100038999999995</v>
      </c>
      <c r="Z2072" t="s">
        <v>3125</v>
      </c>
    </row>
    <row r="2073" spans="1:26">
      <c r="A2073">
        <v>25871</v>
      </c>
      <c r="B2073" s="1">
        <v>40651.802083333336</v>
      </c>
      <c r="C2073" s="1">
        <f t="shared" si="396"/>
        <v>40544</v>
      </c>
      <c r="D2073" s="4">
        <f t="shared" si="397"/>
        <v>0.29722222222222222</v>
      </c>
      <c r="E2073" s="3">
        <f t="shared" si="398"/>
        <v>2011</v>
      </c>
      <c r="F2073" s="3">
        <f t="shared" si="399"/>
        <v>4</v>
      </c>
      <c r="G2073" s="3">
        <f t="shared" si="400"/>
        <v>18</v>
      </c>
      <c r="H2073" s="3">
        <f t="shared" si="401"/>
        <v>19</v>
      </c>
      <c r="I2073" s="3">
        <f t="shared" si="402"/>
        <v>15</v>
      </c>
      <c r="J2073" s="3">
        <f t="shared" si="403"/>
        <v>2</v>
      </c>
      <c r="K2073" s="3" t="str">
        <f>IF(AND(D2073&gt;='Season Lookup'!$D$15,D2073&lt;'Season Lookup'!$D$16),"Spring",IF(AND(D2073&gt;='Season Lookup'!$D$16,D2073&lt;'Season Lookup'!$D$17),"Summer",IF(AND(D2073&gt;='Season Lookup'!$D$17,D2073&lt;'Season Lookup'!$D$18),"Fall",IF(OR(D2073&gt;='Season Lookup'!$D$18,D2073&lt;'Season Lookup'!$D$15),"Winter"))))</f>
        <v>Spring</v>
      </c>
      <c r="L2073" s="3" t="str">
        <f>VLOOKUP(F2073,'Season Lookup'!$A$1:$B$13,2,0)</f>
        <v>Spring</v>
      </c>
      <c r="N2073" t="s">
        <v>13</v>
      </c>
      <c r="O2073" t="s">
        <v>23</v>
      </c>
      <c r="P2073" t="str">
        <f t="shared" si="404"/>
        <v>Yes</v>
      </c>
      <c r="Q2073" t="str">
        <f t="shared" si="405"/>
        <v>No</v>
      </c>
      <c r="R2073" t="str">
        <f t="shared" si="406"/>
        <v>No</v>
      </c>
      <c r="T2073" t="s">
        <v>189</v>
      </c>
      <c r="U2073" t="s">
        <v>1114</v>
      </c>
      <c r="V2073" t="str">
        <f t="shared" si="407"/>
        <v>Intersection</v>
      </c>
      <c r="W2073" t="s">
        <v>3126</v>
      </c>
      <c r="X2073">
        <v>42.367707000000003</v>
      </c>
      <c r="Y2073">
        <v>-71.095190000000002</v>
      </c>
      <c r="Z2073" t="s">
        <v>3127</v>
      </c>
    </row>
    <row r="2074" spans="1:26">
      <c r="A2074">
        <v>25872</v>
      </c>
      <c r="B2074" s="1">
        <v>40652.670138888891</v>
      </c>
      <c r="C2074" s="1">
        <f t="shared" ref="C2074:C2133" si="408">EOMONTH(B2074,MONTH(B2074)*-1)+1</f>
        <v>40544</v>
      </c>
      <c r="D2074" s="4">
        <f t="shared" ref="D2074:D2133" si="409">YEARFRAC(C2074,B2074)</f>
        <v>0.3</v>
      </c>
      <c r="E2074" s="3">
        <f t="shared" ref="E2074:E2133" si="410">YEAR(B2074)</f>
        <v>2011</v>
      </c>
      <c r="F2074" s="3">
        <f t="shared" ref="F2074:F2133" si="411">MONTH(B2074)</f>
        <v>4</v>
      </c>
      <c r="G2074" s="3">
        <f t="shared" ref="G2074:G2133" si="412">DAY(B2074)</f>
        <v>19</v>
      </c>
      <c r="H2074" s="3">
        <f t="shared" ref="H2074:H2133" si="413">HOUR(B2074)</f>
        <v>16</v>
      </c>
      <c r="I2074" s="3">
        <f t="shared" ref="I2074:I2133" si="414">MINUTE(B2074)</f>
        <v>5</v>
      </c>
      <c r="J2074" s="3">
        <f t="shared" ref="J2074:J2133" si="415">WEEKDAY(B2074,1)</f>
        <v>3</v>
      </c>
      <c r="K2074" s="3" t="str">
        <f>IF(AND(D2074&gt;='Season Lookup'!$D$15,D2074&lt;'Season Lookup'!$D$16),"Spring",IF(AND(D2074&gt;='Season Lookup'!$D$16,D2074&lt;'Season Lookup'!$D$17),"Summer",IF(AND(D2074&gt;='Season Lookup'!$D$17,D2074&lt;'Season Lookup'!$D$18),"Fall",IF(OR(D2074&gt;='Season Lookup'!$D$18,D2074&lt;'Season Lookup'!$D$15),"Winter"))))</f>
        <v>Spring</v>
      </c>
      <c r="L2074" s="3" t="str">
        <f>VLOOKUP(F2074,'Season Lookup'!$A$1:$B$13,2,0)</f>
        <v>Spring</v>
      </c>
      <c r="N2074" t="s">
        <v>13</v>
      </c>
      <c r="O2074" t="s">
        <v>13</v>
      </c>
      <c r="P2074" t="str">
        <f t="shared" ref="P2074:P2133" si="416">IF(OR(N2074="Auto",O2074="Auto"),"Yes",IF(OR(N2074="Taxi",O2074="Taxi"),"Yes",IF(OR(N2074="Truck",O2074="Truck"),"Yes",IF(OR(N2074="Van",O2074="Van"),"Yes","No"))))</f>
        <v>Yes</v>
      </c>
      <c r="Q2074" t="str">
        <f t="shared" ref="Q2074:Q2133" si="417">IF(OR(N2074="Bicycle",O2074="Bicycle"),"Yes","No")</f>
        <v>No</v>
      </c>
      <c r="R2074" t="str">
        <f t="shared" ref="R2074:R2133" si="418">IF(OR(N2074="Pedestrian",O2074="Pedestrian"),"Yes","No")</f>
        <v>No</v>
      </c>
      <c r="T2074" t="s">
        <v>19</v>
      </c>
      <c r="U2074" t="s">
        <v>685</v>
      </c>
      <c r="V2074" t="str">
        <f t="shared" ref="V2074:V2133" si="419">IF(ISBLANK(S2074),"Intersection","Non Intersection")</f>
        <v>Intersection</v>
      </c>
      <c r="W2074" t="s">
        <v>1217</v>
      </c>
      <c r="X2074">
        <v>42.372101999999998</v>
      </c>
      <c r="Y2074">
        <v>-71.088275999999993</v>
      </c>
      <c r="Z2074" t="s">
        <v>1218</v>
      </c>
    </row>
    <row r="2075" spans="1:26">
      <c r="A2075">
        <v>25873</v>
      </c>
      <c r="B2075" s="1">
        <v>40652.743043981478</v>
      </c>
      <c r="C2075" s="1">
        <f t="shared" si="408"/>
        <v>40544</v>
      </c>
      <c r="D2075" s="4">
        <f t="shared" si="409"/>
        <v>0.3</v>
      </c>
      <c r="E2075" s="3">
        <f t="shared" si="410"/>
        <v>2011</v>
      </c>
      <c r="F2075" s="3">
        <f t="shared" si="411"/>
        <v>4</v>
      </c>
      <c r="G2075" s="3">
        <f t="shared" si="412"/>
        <v>19</v>
      </c>
      <c r="H2075" s="3">
        <f t="shared" si="413"/>
        <v>17</v>
      </c>
      <c r="I2075" s="3">
        <f t="shared" si="414"/>
        <v>49</v>
      </c>
      <c r="J2075" s="3">
        <f t="shared" si="415"/>
        <v>3</v>
      </c>
      <c r="K2075" s="3" t="str">
        <f>IF(AND(D2075&gt;='Season Lookup'!$D$15,D2075&lt;'Season Lookup'!$D$16),"Spring",IF(AND(D2075&gt;='Season Lookup'!$D$16,D2075&lt;'Season Lookup'!$D$17),"Summer",IF(AND(D2075&gt;='Season Lookup'!$D$17,D2075&lt;'Season Lookup'!$D$18),"Fall",IF(OR(D2075&gt;='Season Lookup'!$D$18,D2075&lt;'Season Lookup'!$D$15),"Winter"))))</f>
        <v>Spring</v>
      </c>
      <c r="L2075" s="3" t="str">
        <f>VLOOKUP(F2075,'Season Lookup'!$A$1:$B$13,2,0)</f>
        <v>Spring</v>
      </c>
      <c r="N2075" t="s">
        <v>13</v>
      </c>
      <c r="O2075" t="s">
        <v>132</v>
      </c>
      <c r="P2075" t="str">
        <f t="shared" si="416"/>
        <v>Yes</v>
      </c>
      <c r="Q2075" t="str">
        <f t="shared" si="417"/>
        <v>Yes</v>
      </c>
      <c r="R2075" t="str">
        <f t="shared" si="418"/>
        <v>No</v>
      </c>
      <c r="T2075" t="s">
        <v>42</v>
      </c>
      <c r="U2075" t="s">
        <v>178</v>
      </c>
      <c r="V2075" t="str">
        <f t="shared" si="419"/>
        <v>Intersection</v>
      </c>
      <c r="W2075" t="s">
        <v>179</v>
      </c>
      <c r="X2075">
        <v>42.360131000000003</v>
      </c>
      <c r="Y2075">
        <v>-71.112776999999994</v>
      </c>
      <c r="Z2075" t="s">
        <v>180</v>
      </c>
    </row>
    <row r="2076" spans="1:26">
      <c r="A2076">
        <v>25874</v>
      </c>
      <c r="B2076" s="1">
        <v>40652.4375</v>
      </c>
      <c r="C2076" s="1">
        <f t="shared" si="408"/>
        <v>40544</v>
      </c>
      <c r="D2076" s="4">
        <f t="shared" si="409"/>
        <v>0.3</v>
      </c>
      <c r="E2076" s="3">
        <f t="shared" si="410"/>
        <v>2011</v>
      </c>
      <c r="F2076" s="3">
        <f t="shared" si="411"/>
        <v>4</v>
      </c>
      <c r="G2076" s="3">
        <f t="shared" si="412"/>
        <v>19</v>
      </c>
      <c r="H2076" s="3">
        <f t="shared" si="413"/>
        <v>10</v>
      </c>
      <c r="I2076" s="3">
        <f t="shared" si="414"/>
        <v>30</v>
      </c>
      <c r="J2076" s="3">
        <f t="shared" si="415"/>
        <v>3</v>
      </c>
      <c r="K2076" s="3" t="str">
        <f>IF(AND(D2076&gt;='Season Lookup'!$D$15,D2076&lt;'Season Lookup'!$D$16),"Spring",IF(AND(D2076&gt;='Season Lookup'!$D$16,D2076&lt;'Season Lookup'!$D$17),"Summer",IF(AND(D2076&gt;='Season Lookup'!$D$17,D2076&lt;'Season Lookup'!$D$18),"Fall",IF(OR(D2076&gt;='Season Lookup'!$D$18,D2076&lt;'Season Lookup'!$D$15),"Winter"))))</f>
        <v>Spring</v>
      </c>
      <c r="L2076" s="3" t="str">
        <f>VLOOKUP(F2076,'Season Lookup'!$A$1:$B$13,2,0)</f>
        <v>Spring</v>
      </c>
      <c r="N2076" t="s">
        <v>13</v>
      </c>
      <c r="O2076" t="s">
        <v>152</v>
      </c>
      <c r="P2076" t="str">
        <f t="shared" si="416"/>
        <v>Yes</v>
      </c>
      <c r="Q2076" t="str">
        <f t="shared" si="417"/>
        <v>No</v>
      </c>
      <c r="R2076" t="str">
        <f t="shared" si="418"/>
        <v>Yes</v>
      </c>
      <c r="T2076" t="s">
        <v>57</v>
      </c>
      <c r="U2076" t="s">
        <v>456</v>
      </c>
      <c r="V2076" t="str">
        <f t="shared" si="419"/>
        <v>Intersection</v>
      </c>
      <c r="W2076" t="s">
        <v>3128</v>
      </c>
      <c r="X2076">
        <v>42.379821999999997</v>
      </c>
      <c r="Y2076">
        <v>-71.116506000000001</v>
      </c>
      <c r="Z2076" t="s">
        <v>3129</v>
      </c>
    </row>
    <row r="2077" spans="1:26">
      <c r="A2077">
        <v>26169</v>
      </c>
      <c r="B2077" s="1">
        <v>40653.625694444447</v>
      </c>
      <c r="C2077" s="1">
        <f t="shared" si="408"/>
        <v>40544</v>
      </c>
      <c r="D2077" s="4">
        <f t="shared" si="409"/>
        <v>0.30277777777777776</v>
      </c>
      <c r="E2077" s="3">
        <f t="shared" si="410"/>
        <v>2011</v>
      </c>
      <c r="F2077" s="3">
        <f t="shared" si="411"/>
        <v>4</v>
      </c>
      <c r="G2077" s="3">
        <f t="shared" si="412"/>
        <v>20</v>
      </c>
      <c r="H2077" s="3">
        <f t="shared" si="413"/>
        <v>15</v>
      </c>
      <c r="I2077" s="3">
        <f t="shared" si="414"/>
        <v>1</v>
      </c>
      <c r="J2077" s="3">
        <f t="shared" si="415"/>
        <v>4</v>
      </c>
      <c r="K2077" s="3" t="str">
        <f>IF(AND(D2077&gt;='Season Lookup'!$D$15,D2077&lt;'Season Lookup'!$D$16),"Spring",IF(AND(D2077&gt;='Season Lookup'!$D$16,D2077&lt;'Season Lookup'!$D$17),"Summer",IF(AND(D2077&gt;='Season Lookup'!$D$17,D2077&lt;'Season Lookup'!$D$18),"Fall",IF(OR(D2077&gt;='Season Lookup'!$D$18,D2077&lt;'Season Lookup'!$D$15),"Winter"))))</f>
        <v>Spring</v>
      </c>
      <c r="L2077" s="3" t="str">
        <f>VLOOKUP(F2077,'Season Lookup'!$A$1:$B$13,2,0)</f>
        <v>Spring</v>
      </c>
      <c r="N2077" t="s">
        <v>13</v>
      </c>
      <c r="O2077" t="s">
        <v>18</v>
      </c>
      <c r="P2077" t="str">
        <f t="shared" si="416"/>
        <v>Yes</v>
      </c>
      <c r="Q2077" t="str">
        <f t="shared" si="417"/>
        <v>No</v>
      </c>
      <c r="R2077" t="str">
        <f t="shared" si="418"/>
        <v>No</v>
      </c>
      <c r="T2077" t="s">
        <v>203</v>
      </c>
      <c r="V2077" t="str">
        <f t="shared" si="419"/>
        <v>Intersection</v>
      </c>
      <c r="W2077" t="s">
        <v>2085</v>
      </c>
      <c r="X2077">
        <v>0</v>
      </c>
      <c r="Y2077">
        <v>0</v>
      </c>
      <c r="Z2077" t="s">
        <v>81</v>
      </c>
    </row>
    <row r="2078" spans="1:26">
      <c r="A2078">
        <v>25877</v>
      </c>
      <c r="B2078" s="1">
        <v>40654.438877314817</v>
      </c>
      <c r="C2078" s="1">
        <f t="shared" si="408"/>
        <v>40544</v>
      </c>
      <c r="D2078" s="4">
        <f t="shared" si="409"/>
        <v>0.30555555555555558</v>
      </c>
      <c r="E2078" s="3">
        <f t="shared" si="410"/>
        <v>2011</v>
      </c>
      <c r="F2078" s="3">
        <f t="shared" si="411"/>
        <v>4</v>
      </c>
      <c r="G2078" s="3">
        <f t="shared" si="412"/>
        <v>21</v>
      </c>
      <c r="H2078" s="3">
        <f t="shared" si="413"/>
        <v>10</v>
      </c>
      <c r="I2078" s="3">
        <f t="shared" si="414"/>
        <v>31</v>
      </c>
      <c r="J2078" s="3">
        <f t="shared" si="415"/>
        <v>5</v>
      </c>
      <c r="K2078" s="3" t="str">
        <f>IF(AND(D2078&gt;='Season Lookup'!$D$15,D2078&lt;'Season Lookup'!$D$16),"Spring",IF(AND(D2078&gt;='Season Lookup'!$D$16,D2078&lt;'Season Lookup'!$D$17),"Summer",IF(AND(D2078&gt;='Season Lookup'!$D$17,D2078&lt;'Season Lookup'!$D$18),"Fall",IF(OR(D2078&gt;='Season Lookup'!$D$18,D2078&lt;'Season Lookup'!$D$15),"Winter"))))</f>
        <v>Spring</v>
      </c>
      <c r="L2078" s="3" t="str">
        <f>VLOOKUP(F2078,'Season Lookup'!$A$1:$B$13,2,0)</f>
        <v>Spring</v>
      </c>
      <c r="N2078" t="s">
        <v>13</v>
      </c>
      <c r="O2078" t="s">
        <v>619</v>
      </c>
      <c r="P2078" t="str">
        <f t="shared" si="416"/>
        <v>Yes</v>
      </c>
      <c r="Q2078" t="str">
        <f t="shared" si="417"/>
        <v>No</v>
      </c>
      <c r="R2078" t="str">
        <f t="shared" si="418"/>
        <v>No</v>
      </c>
      <c r="S2078">
        <v>104</v>
      </c>
      <c r="T2078" t="s">
        <v>198</v>
      </c>
      <c r="U2078" t="s">
        <v>325</v>
      </c>
      <c r="V2078" t="str">
        <f t="shared" si="419"/>
        <v>Non Intersection</v>
      </c>
      <c r="W2078" t="s">
        <v>1505</v>
      </c>
      <c r="X2078">
        <v>42.372776000000002</v>
      </c>
      <c r="Y2078">
        <v>-71.121070000000003</v>
      </c>
      <c r="Z2078" t="s">
        <v>1506</v>
      </c>
    </row>
    <row r="2079" spans="1:26">
      <c r="A2079">
        <v>25878</v>
      </c>
      <c r="B2079" s="1">
        <v>40654.470127314817</v>
      </c>
      <c r="C2079" s="1">
        <f t="shared" si="408"/>
        <v>40544</v>
      </c>
      <c r="D2079" s="4">
        <f t="shared" si="409"/>
        <v>0.30555555555555558</v>
      </c>
      <c r="E2079" s="3">
        <f t="shared" si="410"/>
        <v>2011</v>
      </c>
      <c r="F2079" s="3">
        <f t="shared" si="411"/>
        <v>4</v>
      </c>
      <c r="G2079" s="3">
        <f t="shared" si="412"/>
        <v>21</v>
      </c>
      <c r="H2079" s="3">
        <f t="shared" si="413"/>
        <v>11</v>
      </c>
      <c r="I2079" s="3">
        <f t="shared" si="414"/>
        <v>16</v>
      </c>
      <c r="J2079" s="3">
        <f t="shared" si="415"/>
        <v>5</v>
      </c>
      <c r="K2079" s="3" t="str">
        <f>IF(AND(D2079&gt;='Season Lookup'!$D$15,D2079&lt;'Season Lookup'!$D$16),"Spring",IF(AND(D2079&gt;='Season Lookup'!$D$16,D2079&lt;'Season Lookup'!$D$17),"Summer",IF(AND(D2079&gt;='Season Lookup'!$D$17,D2079&lt;'Season Lookup'!$D$18),"Fall",IF(OR(D2079&gt;='Season Lookup'!$D$18,D2079&lt;'Season Lookup'!$D$15),"Winter"))))</f>
        <v>Spring</v>
      </c>
      <c r="L2079" s="3" t="str">
        <f>VLOOKUP(F2079,'Season Lookup'!$A$1:$B$13,2,0)</f>
        <v>Spring</v>
      </c>
      <c r="N2079" t="s">
        <v>13</v>
      </c>
      <c r="O2079" t="s">
        <v>13</v>
      </c>
      <c r="P2079" t="str">
        <f t="shared" si="416"/>
        <v>Yes</v>
      </c>
      <c r="Q2079" t="str">
        <f t="shared" si="417"/>
        <v>No</v>
      </c>
      <c r="R2079" t="str">
        <f t="shared" si="418"/>
        <v>No</v>
      </c>
      <c r="T2079" t="s">
        <v>14</v>
      </c>
      <c r="U2079" t="s">
        <v>315</v>
      </c>
      <c r="V2079" t="str">
        <f t="shared" si="419"/>
        <v>Intersection</v>
      </c>
      <c r="W2079" t="s">
        <v>1383</v>
      </c>
      <c r="X2079">
        <v>42.365079999999999</v>
      </c>
      <c r="Y2079">
        <v>-71.103179999999995</v>
      </c>
      <c r="Z2079" t="s">
        <v>1384</v>
      </c>
    </row>
    <row r="2080" spans="1:26">
      <c r="A2080">
        <v>25879</v>
      </c>
      <c r="B2080" s="1">
        <v>40654.34375</v>
      </c>
      <c r="C2080" s="1">
        <f t="shared" si="408"/>
        <v>40544</v>
      </c>
      <c r="D2080" s="4">
        <f t="shared" si="409"/>
        <v>0.30555555555555558</v>
      </c>
      <c r="E2080" s="3">
        <f t="shared" si="410"/>
        <v>2011</v>
      </c>
      <c r="F2080" s="3">
        <f t="shared" si="411"/>
        <v>4</v>
      </c>
      <c r="G2080" s="3">
        <f t="shared" si="412"/>
        <v>21</v>
      </c>
      <c r="H2080" s="3">
        <f t="shared" si="413"/>
        <v>8</v>
      </c>
      <c r="I2080" s="3">
        <f t="shared" si="414"/>
        <v>15</v>
      </c>
      <c r="J2080" s="3">
        <f t="shared" si="415"/>
        <v>5</v>
      </c>
      <c r="K2080" s="3" t="str">
        <f>IF(AND(D2080&gt;='Season Lookup'!$D$15,D2080&lt;'Season Lookup'!$D$16),"Spring",IF(AND(D2080&gt;='Season Lookup'!$D$16,D2080&lt;'Season Lookup'!$D$17),"Summer",IF(AND(D2080&gt;='Season Lookup'!$D$17,D2080&lt;'Season Lookup'!$D$18),"Fall",IF(OR(D2080&gt;='Season Lookup'!$D$18,D2080&lt;'Season Lookup'!$D$15),"Winter"))))</f>
        <v>Spring</v>
      </c>
      <c r="L2080" s="3" t="str">
        <f>VLOOKUP(F2080,'Season Lookup'!$A$1:$B$13,2,0)</f>
        <v>Spring</v>
      </c>
      <c r="N2080" t="s">
        <v>13</v>
      </c>
      <c r="O2080" t="s">
        <v>132</v>
      </c>
      <c r="P2080" t="str">
        <f t="shared" si="416"/>
        <v>Yes</v>
      </c>
      <c r="Q2080" t="str">
        <f t="shared" si="417"/>
        <v>Yes</v>
      </c>
      <c r="R2080" t="str">
        <f t="shared" si="418"/>
        <v>No</v>
      </c>
      <c r="T2080" t="s">
        <v>105</v>
      </c>
      <c r="U2080" t="s">
        <v>79</v>
      </c>
      <c r="V2080" t="str">
        <f t="shared" si="419"/>
        <v>Intersection</v>
      </c>
      <c r="W2080" t="s">
        <v>1346</v>
      </c>
      <c r="X2080">
        <v>42.363981000000003</v>
      </c>
      <c r="Y2080">
        <v>-71.087416000000005</v>
      </c>
      <c r="Z2080" t="s">
        <v>1347</v>
      </c>
    </row>
    <row r="2081" spans="1:26">
      <c r="A2081">
        <v>25880</v>
      </c>
      <c r="B2081" s="1">
        <v>40655.881944444445</v>
      </c>
      <c r="C2081" s="1">
        <f t="shared" si="408"/>
        <v>40544</v>
      </c>
      <c r="D2081" s="4">
        <f t="shared" si="409"/>
        <v>0.30833333333333335</v>
      </c>
      <c r="E2081" s="3">
        <f t="shared" si="410"/>
        <v>2011</v>
      </c>
      <c r="F2081" s="3">
        <f t="shared" si="411"/>
        <v>4</v>
      </c>
      <c r="G2081" s="3">
        <f t="shared" si="412"/>
        <v>22</v>
      </c>
      <c r="H2081" s="3">
        <f t="shared" si="413"/>
        <v>21</v>
      </c>
      <c r="I2081" s="3">
        <f t="shared" si="414"/>
        <v>10</v>
      </c>
      <c r="J2081" s="3">
        <f t="shared" si="415"/>
        <v>6</v>
      </c>
      <c r="K2081" s="3" t="str">
        <f>IF(AND(D2081&gt;='Season Lookup'!$D$15,D2081&lt;'Season Lookup'!$D$16),"Spring",IF(AND(D2081&gt;='Season Lookup'!$D$16,D2081&lt;'Season Lookup'!$D$17),"Summer",IF(AND(D2081&gt;='Season Lookup'!$D$17,D2081&lt;'Season Lookup'!$D$18),"Fall",IF(OR(D2081&gt;='Season Lookup'!$D$18,D2081&lt;'Season Lookup'!$D$15),"Winter"))))</f>
        <v>Spring</v>
      </c>
      <c r="L2081" s="3" t="str">
        <f>VLOOKUP(F2081,'Season Lookup'!$A$1:$B$13,2,0)</f>
        <v>Spring</v>
      </c>
      <c r="N2081" t="s">
        <v>13</v>
      </c>
      <c r="O2081" t="s">
        <v>13</v>
      </c>
      <c r="P2081" t="str">
        <f t="shared" si="416"/>
        <v>Yes</v>
      </c>
      <c r="Q2081" t="str">
        <f t="shared" si="417"/>
        <v>No</v>
      </c>
      <c r="R2081" t="str">
        <f t="shared" si="418"/>
        <v>No</v>
      </c>
      <c r="T2081" t="s">
        <v>19</v>
      </c>
      <c r="U2081" t="s">
        <v>260</v>
      </c>
      <c r="V2081" t="str">
        <f t="shared" si="419"/>
        <v>Intersection</v>
      </c>
      <c r="W2081" t="s">
        <v>640</v>
      </c>
      <c r="X2081">
        <v>42.371020000000001</v>
      </c>
      <c r="Y2081">
        <v>-71.079847999999998</v>
      </c>
      <c r="Z2081" t="s">
        <v>641</v>
      </c>
    </row>
    <row r="2082" spans="1:26">
      <c r="A2082">
        <v>25891</v>
      </c>
      <c r="B2082" s="1">
        <v>40655.447905092595</v>
      </c>
      <c r="C2082" s="1">
        <f t="shared" si="408"/>
        <v>40544</v>
      </c>
      <c r="D2082" s="4">
        <f t="shared" si="409"/>
        <v>0.30833333333333335</v>
      </c>
      <c r="E2082" s="3">
        <f t="shared" si="410"/>
        <v>2011</v>
      </c>
      <c r="F2082" s="3">
        <f t="shared" si="411"/>
        <v>4</v>
      </c>
      <c r="G2082" s="3">
        <f t="shared" si="412"/>
        <v>22</v>
      </c>
      <c r="H2082" s="3">
        <f t="shared" si="413"/>
        <v>10</v>
      </c>
      <c r="I2082" s="3">
        <f t="shared" si="414"/>
        <v>44</v>
      </c>
      <c r="J2082" s="3">
        <f t="shared" si="415"/>
        <v>6</v>
      </c>
      <c r="K2082" s="3" t="str">
        <f>IF(AND(D2082&gt;='Season Lookup'!$D$15,D2082&lt;'Season Lookup'!$D$16),"Spring",IF(AND(D2082&gt;='Season Lookup'!$D$16,D2082&lt;'Season Lookup'!$D$17),"Summer",IF(AND(D2082&gt;='Season Lookup'!$D$17,D2082&lt;'Season Lookup'!$D$18),"Fall",IF(OR(D2082&gt;='Season Lookup'!$D$18,D2082&lt;'Season Lookup'!$D$15),"Winter"))))</f>
        <v>Spring</v>
      </c>
      <c r="L2082" s="3" t="str">
        <f>VLOOKUP(F2082,'Season Lookup'!$A$1:$B$13,2,0)</f>
        <v>Spring</v>
      </c>
      <c r="N2082" t="s">
        <v>13</v>
      </c>
      <c r="O2082" t="s">
        <v>35</v>
      </c>
      <c r="P2082" t="str">
        <f t="shared" si="416"/>
        <v>Yes</v>
      </c>
      <c r="Q2082" t="str">
        <f t="shared" si="417"/>
        <v>No</v>
      </c>
      <c r="R2082" t="str">
        <f t="shared" si="418"/>
        <v>No</v>
      </c>
      <c r="S2082">
        <v>440</v>
      </c>
      <c r="T2082" t="s">
        <v>14</v>
      </c>
      <c r="V2082" t="str">
        <f t="shared" si="419"/>
        <v>Non Intersection</v>
      </c>
      <c r="W2082" t="s">
        <v>3130</v>
      </c>
      <c r="X2082">
        <v>42.363548000000002</v>
      </c>
      <c r="Y2082">
        <v>-71.100910999999996</v>
      </c>
      <c r="Z2082" t="s">
        <v>3131</v>
      </c>
    </row>
    <row r="2083" spans="1:26">
      <c r="A2083">
        <v>25882</v>
      </c>
      <c r="B2083" s="1">
        <v>40656.065960648149</v>
      </c>
      <c r="C2083" s="1">
        <f t="shared" si="408"/>
        <v>40544</v>
      </c>
      <c r="D2083" s="4">
        <f t="shared" si="409"/>
        <v>0.31111111111111112</v>
      </c>
      <c r="E2083" s="3">
        <f t="shared" si="410"/>
        <v>2011</v>
      </c>
      <c r="F2083" s="3">
        <f t="shared" si="411"/>
        <v>4</v>
      </c>
      <c r="G2083" s="3">
        <f t="shared" si="412"/>
        <v>23</v>
      </c>
      <c r="H2083" s="3">
        <f t="shared" si="413"/>
        <v>1</v>
      </c>
      <c r="I2083" s="3">
        <f t="shared" si="414"/>
        <v>34</v>
      </c>
      <c r="J2083" s="3">
        <f t="shared" si="415"/>
        <v>7</v>
      </c>
      <c r="K2083" s="3" t="str">
        <f>IF(AND(D2083&gt;='Season Lookup'!$D$15,D2083&lt;'Season Lookup'!$D$16),"Spring",IF(AND(D2083&gt;='Season Lookup'!$D$16,D2083&lt;'Season Lookup'!$D$17),"Summer",IF(AND(D2083&gt;='Season Lookup'!$D$17,D2083&lt;'Season Lookup'!$D$18),"Fall",IF(OR(D2083&gt;='Season Lookup'!$D$18,D2083&lt;'Season Lookup'!$D$15),"Winter"))))</f>
        <v>Spring</v>
      </c>
      <c r="L2083" s="3" t="str">
        <f>VLOOKUP(F2083,'Season Lookup'!$A$1:$B$13,2,0)</f>
        <v>Spring</v>
      </c>
      <c r="N2083" t="s">
        <v>13</v>
      </c>
      <c r="O2083" t="s">
        <v>36</v>
      </c>
      <c r="P2083" t="str">
        <f t="shared" si="416"/>
        <v>Yes</v>
      </c>
      <c r="Q2083" t="str">
        <f t="shared" si="417"/>
        <v>No</v>
      </c>
      <c r="R2083" t="str">
        <f t="shared" si="418"/>
        <v>No</v>
      </c>
      <c r="T2083" t="s">
        <v>195</v>
      </c>
      <c r="U2083" t="s">
        <v>42</v>
      </c>
      <c r="V2083" t="str">
        <f t="shared" si="419"/>
        <v>Intersection</v>
      </c>
      <c r="W2083" t="s">
        <v>1483</v>
      </c>
      <c r="X2083">
        <v>42.356627000000003</v>
      </c>
      <c r="Y2083">
        <v>-71.106729999999999</v>
      </c>
      <c r="Z2083" t="s">
        <v>1484</v>
      </c>
    </row>
    <row r="2084" spans="1:26">
      <c r="A2084">
        <v>25883</v>
      </c>
      <c r="B2084" s="1">
        <v>40656.635405092595</v>
      </c>
      <c r="C2084" s="1">
        <f t="shared" si="408"/>
        <v>40544</v>
      </c>
      <c r="D2084" s="4">
        <f t="shared" si="409"/>
        <v>0.31111111111111112</v>
      </c>
      <c r="E2084" s="3">
        <f t="shared" si="410"/>
        <v>2011</v>
      </c>
      <c r="F2084" s="3">
        <f t="shared" si="411"/>
        <v>4</v>
      </c>
      <c r="G2084" s="3">
        <f t="shared" si="412"/>
        <v>23</v>
      </c>
      <c r="H2084" s="3">
        <f t="shared" si="413"/>
        <v>15</v>
      </c>
      <c r="I2084" s="3">
        <f t="shared" si="414"/>
        <v>14</v>
      </c>
      <c r="J2084" s="3">
        <f t="shared" si="415"/>
        <v>7</v>
      </c>
      <c r="K2084" s="3" t="str">
        <f>IF(AND(D2084&gt;='Season Lookup'!$D$15,D2084&lt;'Season Lookup'!$D$16),"Spring",IF(AND(D2084&gt;='Season Lookup'!$D$16,D2084&lt;'Season Lookup'!$D$17),"Summer",IF(AND(D2084&gt;='Season Lookup'!$D$17,D2084&lt;'Season Lookup'!$D$18),"Fall",IF(OR(D2084&gt;='Season Lookup'!$D$18,D2084&lt;'Season Lookup'!$D$15),"Winter"))))</f>
        <v>Spring</v>
      </c>
      <c r="L2084" s="3" t="str">
        <f>VLOOKUP(F2084,'Season Lookup'!$A$1:$B$13,2,0)</f>
        <v>Spring</v>
      </c>
      <c r="N2084" t="s">
        <v>13</v>
      </c>
      <c r="O2084" t="s">
        <v>13</v>
      </c>
      <c r="P2084" t="str">
        <f t="shared" si="416"/>
        <v>Yes</v>
      </c>
      <c r="Q2084" t="str">
        <f t="shared" si="417"/>
        <v>No</v>
      </c>
      <c r="R2084" t="str">
        <f t="shared" si="418"/>
        <v>No</v>
      </c>
      <c r="T2084" t="s">
        <v>326</v>
      </c>
      <c r="U2084" t="s">
        <v>325</v>
      </c>
      <c r="V2084" t="str">
        <f t="shared" si="419"/>
        <v>Intersection</v>
      </c>
      <c r="W2084" t="s">
        <v>1420</v>
      </c>
      <c r="X2084">
        <v>42.371416000000004</v>
      </c>
      <c r="Y2084">
        <v>-71.121105</v>
      </c>
      <c r="Z2084" t="s">
        <v>328</v>
      </c>
    </row>
    <row r="2085" spans="1:26">
      <c r="A2085">
        <v>25884</v>
      </c>
      <c r="B2085" s="1">
        <v>40656.772210648145</v>
      </c>
      <c r="C2085" s="1">
        <f t="shared" si="408"/>
        <v>40544</v>
      </c>
      <c r="D2085" s="4">
        <f t="shared" si="409"/>
        <v>0.31111111111111112</v>
      </c>
      <c r="E2085" s="3">
        <f t="shared" si="410"/>
        <v>2011</v>
      </c>
      <c r="F2085" s="3">
        <f t="shared" si="411"/>
        <v>4</v>
      </c>
      <c r="G2085" s="3">
        <f t="shared" si="412"/>
        <v>23</v>
      </c>
      <c r="H2085" s="3">
        <f t="shared" si="413"/>
        <v>18</v>
      </c>
      <c r="I2085" s="3">
        <f t="shared" si="414"/>
        <v>31</v>
      </c>
      <c r="J2085" s="3">
        <f t="shared" si="415"/>
        <v>7</v>
      </c>
      <c r="K2085" s="3" t="str">
        <f>IF(AND(D2085&gt;='Season Lookup'!$D$15,D2085&lt;'Season Lookup'!$D$16),"Spring",IF(AND(D2085&gt;='Season Lookup'!$D$16,D2085&lt;'Season Lookup'!$D$17),"Summer",IF(AND(D2085&gt;='Season Lookup'!$D$17,D2085&lt;'Season Lookup'!$D$18),"Fall",IF(OR(D2085&gt;='Season Lookup'!$D$18,D2085&lt;'Season Lookup'!$D$15),"Winter"))))</f>
        <v>Spring</v>
      </c>
      <c r="L2085" s="3" t="str">
        <f>VLOOKUP(F2085,'Season Lookup'!$A$1:$B$13,2,0)</f>
        <v>Spring</v>
      </c>
      <c r="N2085" t="s">
        <v>13</v>
      </c>
      <c r="O2085" t="s">
        <v>13</v>
      </c>
      <c r="P2085" t="str">
        <f t="shared" si="416"/>
        <v>Yes</v>
      </c>
      <c r="Q2085" t="str">
        <f t="shared" si="417"/>
        <v>No</v>
      </c>
      <c r="R2085" t="str">
        <f t="shared" si="418"/>
        <v>No</v>
      </c>
      <c r="S2085">
        <v>321</v>
      </c>
      <c r="T2085" t="s">
        <v>105</v>
      </c>
      <c r="V2085" t="str">
        <f t="shared" si="419"/>
        <v>Non Intersection</v>
      </c>
      <c r="W2085" t="s">
        <v>1901</v>
      </c>
      <c r="X2085">
        <v>42.369646000000003</v>
      </c>
      <c r="Y2085">
        <v>-71.101146999999997</v>
      </c>
      <c r="Z2085" t="s">
        <v>1902</v>
      </c>
    </row>
    <row r="2086" spans="1:26">
      <c r="A2086">
        <v>25941</v>
      </c>
      <c r="B2086" s="1">
        <v>40657.538888888892</v>
      </c>
      <c r="C2086" s="1">
        <f t="shared" si="408"/>
        <v>40544</v>
      </c>
      <c r="D2086" s="4">
        <f t="shared" si="409"/>
        <v>0.31388888888888888</v>
      </c>
      <c r="E2086" s="3">
        <f t="shared" si="410"/>
        <v>2011</v>
      </c>
      <c r="F2086" s="3">
        <f t="shared" si="411"/>
        <v>4</v>
      </c>
      <c r="G2086" s="3">
        <f t="shared" si="412"/>
        <v>24</v>
      </c>
      <c r="H2086" s="3">
        <f t="shared" si="413"/>
        <v>12</v>
      </c>
      <c r="I2086" s="3">
        <f t="shared" si="414"/>
        <v>56</v>
      </c>
      <c r="J2086" s="3">
        <f t="shared" si="415"/>
        <v>1</v>
      </c>
      <c r="K2086" s="3" t="str">
        <f>IF(AND(D2086&gt;='Season Lookup'!$D$15,D2086&lt;'Season Lookup'!$D$16),"Spring",IF(AND(D2086&gt;='Season Lookup'!$D$16,D2086&lt;'Season Lookup'!$D$17),"Summer",IF(AND(D2086&gt;='Season Lookup'!$D$17,D2086&lt;'Season Lookup'!$D$18),"Fall",IF(OR(D2086&gt;='Season Lookup'!$D$18,D2086&lt;'Season Lookup'!$D$15),"Winter"))))</f>
        <v>Spring</v>
      </c>
      <c r="L2086" s="3" t="str">
        <f>VLOOKUP(F2086,'Season Lookup'!$A$1:$B$13,2,0)</f>
        <v>Spring</v>
      </c>
      <c r="N2086" t="s">
        <v>13</v>
      </c>
      <c r="O2086" t="s">
        <v>13</v>
      </c>
      <c r="P2086" t="str">
        <f t="shared" si="416"/>
        <v>Yes</v>
      </c>
      <c r="Q2086" t="str">
        <f t="shared" si="417"/>
        <v>No</v>
      </c>
      <c r="R2086" t="str">
        <f t="shared" si="418"/>
        <v>No</v>
      </c>
      <c r="S2086">
        <v>149</v>
      </c>
      <c r="T2086" t="s">
        <v>170</v>
      </c>
      <c r="V2086" t="str">
        <f t="shared" si="419"/>
        <v>Non Intersection</v>
      </c>
      <c r="W2086" t="s">
        <v>720</v>
      </c>
      <c r="X2086">
        <v>42.393956000000003</v>
      </c>
      <c r="Y2086">
        <v>-71.140613000000002</v>
      </c>
      <c r="Z2086" t="s">
        <v>721</v>
      </c>
    </row>
    <row r="2087" spans="1:26">
      <c r="A2087">
        <v>25885</v>
      </c>
      <c r="B2087" s="1">
        <v>40658.366666666669</v>
      </c>
      <c r="C2087" s="1">
        <f t="shared" si="408"/>
        <v>40544</v>
      </c>
      <c r="D2087" s="4">
        <f t="shared" si="409"/>
        <v>0.31666666666666665</v>
      </c>
      <c r="E2087" s="3">
        <f t="shared" si="410"/>
        <v>2011</v>
      </c>
      <c r="F2087" s="3">
        <f t="shared" si="411"/>
        <v>4</v>
      </c>
      <c r="G2087" s="3">
        <f t="shared" si="412"/>
        <v>25</v>
      </c>
      <c r="H2087" s="3">
        <f t="shared" si="413"/>
        <v>8</v>
      </c>
      <c r="I2087" s="3">
        <f t="shared" si="414"/>
        <v>48</v>
      </c>
      <c r="J2087" s="3">
        <f t="shared" si="415"/>
        <v>2</v>
      </c>
      <c r="K2087" s="3" t="str">
        <f>IF(AND(D2087&gt;='Season Lookup'!$D$15,D2087&lt;'Season Lookup'!$D$16),"Spring",IF(AND(D2087&gt;='Season Lookup'!$D$16,D2087&lt;'Season Lookup'!$D$17),"Summer",IF(AND(D2087&gt;='Season Lookup'!$D$17,D2087&lt;'Season Lookup'!$D$18),"Fall",IF(OR(D2087&gt;='Season Lookup'!$D$18,D2087&lt;'Season Lookup'!$D$15),"Winter"))))</f>
        <v>Spring</v>
      </c>
      <c r="L2087" s="3" t="str">
        <f>VLOOKUP(F2087,'Season Lookup'!$A$1:$B$13,2,0)</f>
        <v>Spring</v>
      </c>
      <c r="N2087" t="s">
        <v>13</v>
      </c>
      <c r="O2087" t="s">
        <v>23</v>
      </c>
      <c r="P2087" t="str">
        <f t="shared" si="416"/>
        <v>Yes</v>
      </c>
      <c r="Q2087" t="str">
        <f t="shared" si="417"/>
        <v>No</v>
      </c>
      <c r="R2087" t="str">
        <f t="shared" si="418"/>
        <v>No</v>
      </c>
      <c r="S2087">
        <v>699</v>
      </c>
      <c r="T2087" t="s">
        <v>198</v>
      </c>
      <c r="V2087" t="str">
        <f t="shared" si="419"/>
        <v>Non Intersection</v>
      </c>
      <c r="W2087" t="s">
        <v>585</v>
      </c>
      <c r="X2087">
        <v>42.375056999999998</v>
      </c>
      <c r="Y2087">
        <v>-71.148745000000005</v>
      </c>
      <c r="Z2087" t="s">
        <v>586</v>
      </c>
    </row>
    <row r="2088" spans="1:26">
      <c r="A2088">
        <v>25886</v>
      </c>
      <c r="B2088" s="1">
        <v>40658.520833333336</v>
      </c>
      <c r="C2088" s="1">
        <f t="shared" si="408"/>
        <v>40544</v>
      </c>
      <c r="D2088" s="4">
        <f t="shared" si="409"/>
        <v>0.31666666666666665</v>
      </c>
      <c r="E2088" s="3">
        <f t="shared" si="410"/>
        <v>2011</v>
      </c>
      <c r="F2088" s="3">
        <f t="shared" si="411"/>
        <v>4</v>
      </c>
      <c r="G2088" s="3">
        <f t="shared" si="412"/>
        <v>25</v>
      </c>
      <c r="H2088" s="3">
        <f t="shared" si="413"/>
        <v>12</v>
      </c>
      <c r="I2088" s="3">
        <f t="shared" si="414"/>
        <v>30</v>
      </c>
      <c r="J2088" s="3">
        <f t="shared" si="415"/>
        <v>2</v>
      </c>
      <c r="K2088" s="3" t="str">
        <f>IF(AND(D2088&gt;='Season Lookup'!$D$15,D2088&lt;'Season Lookup'!$D$16),"Spring",IF(AND(D2088&gt;='Season Lookup'!$D$16,D2088&lt;'Season Lookup'!$D$17),"Summer",IF(AND(D2088&gt;='Season Lookup'!$D$17,D2088&lt;'Season Lookup'!$D$18),"Fall",IF(OR(D2088&gt;='Season Lookup'!$D$18,D2088&lt;'Season Lookup'!$D$15),"Winter"))))</f>
        <v>Spring</v>
      </c>
      <c r="L2088" s="3" t="str">
        <f>VLOOKUP(F2088,'Season Lookup'!$A$1:$B$13,2,0)</f>
        <v>Spring</v>
      </c>
      <c r="N2088" t="s">
        <v>13</v>
      </c>
      <c r="O2088" t="s">
        <v>1085</v>
      </c>
      <c r="P2088" t="str">
        <f t="shared" si="416"/>
        <v>Yes</v>
      </c>
      <c r="Q2088" t="str">
        <f t="shared" si="417"/>
        <v>No</v>
      </c>
      <c r="R2088" t="str">
        <f t="shared" si="418"/>
        <v>No</v>
      </c>
      <c r="S2088">
        <v>2411</v>
      </c>
      <c r="T2088" t="s">
        <v>14</v>
      </c>
      <c r="V2088" t="str">
        <f t="shared" si="419"/>
        <v>Non Intersection</v>
      </c>
      <c r="W2088" t="s">
        <v>3132</v>
      </c>
      <c r="X2088">
        <v>42.369202000000001</v>
      </c>
      <c r="Y2088">
        <v>-71.110688999999994</v>
      </c>
      <c r="Z2088" t="s">
        <v>633</v>
      </c>
    </row>
    <row r="2089" spans="1:26">
      <c r="A2089">
        <v>25888</v>
      </c>
      <c r="B2089" s="1">
        <v>40659.915972222225</v>
      </c>
      <c r="C2089" s="1">
        <f t="shared" si="408"/>
        <v>40544</v>
      </c>
      <c r="D2089" s="4">
        <f t="shared" si="409"/>
        <v>0.31944444444444442</v>
      </c>
      <c r="E2089" s="3">
        <f t="shared" si="410"/>
        <v>2011</v>
      </c>
      <c r="F2089" s="3">
        <f t="shared" si="411"/>
        <v>4</v>
      </c>
      <c r="G2089" s="3">
        <f t="shared" si="412"/>
        <v>26</v>
      </c>
      <c r="H2089" s="3">
        <f t="shared" si="413"/>
        <v>21</v>
      </c>
      <c r="I2089" s="3">
        <f t="shared" si="414"/>
        <v>59</v>
      </c>
      <c r="J2089" s="3">
        <f t="shared" si="415"/>
        <v>3</v>
      </c>
      <c r="K2089" s="3" t="str">
        <f>IF(AND(D2089&gt;='Season Lookup'!$D$15,D2089&lt;'Season Lookup'!$D$16),"Spring",IF(AND(D2089&gt;='Season Lookup'!$D$16,D2089&lt;'Season Lookup'!$D$17),"Summer",IF(AND(D2089&gt;='Season Lookup'!$D$17,D2089&lt;'Season Lookup'!$D$18),"Fall",IF(OR(D2089&gt;='Season Lookup'!$D$18,D2089&lt;'Season Lookup'!$D$15),"Winter"))))</f>
        <v>Spring</v>
      </c>
      <c r="L2089" s="3" t="str">
        <f>VLOOKUP(F2089,'Season Lookup'!$A$1:$B$13,2,0)</f>
        <v>Spring</v>
      </c>
      <c r="N2089" t="s">
        <v>13</v>
      </c>
      <c r="O2089" t="s">
        <v>471</v>
      </c>
      <c r="P2089" t="str">
        <f t="shared" si="416"/>
        <v>Yes</v>
      </c>
      <c r="Q2089" t="str">
        <f t="shared" si="417"/>
        <v>No</v>
      </c>
      <c r="R2089" t="str">
        <f t="shared" si="418"/>
        <v>No</v>
      </c>
      <c r="S2089">
        <v>61</v>
      </c>
      <c r="T2089" t="s">
        <v>208</v>
      </c>
      <c r="V2089" t="str">
        <f t="shared" si="419"/>
        <v>Non Intersection</v>
      </c>
      <c r="W2089" t="s">
        <v>3133</v>
      </c>
      <c r="X2089">
        <v>42.378988</v>
      </c>
      <c r="Y2089">
        <v>-71.131089000000003</v>
      </c>
      <c r="Z2089" t="s">
        <v>3134</v>
      </c>
    </row>
    <row r="2090" spans="1:26">
      <c r="A2090">
        <v>25889</v>
      </c>
      <c r="B2090" s="1">
        <v>40659.804849537039</v>
      </c>
      <c r="C2090" s="1">
        <f t="shared" si="408"/>
        <v>40544</v>
      </c>
      <c r="D2090" s="4">
        <f t="shared" si="409"/>
        <v>0.31944444444444442</v>
      </c>
      <c r="E2090" s="3">
        <f t="shared" si="410"/>
        <v>2011</v>
      </c>
      <c r="F2090" s="3">
        <f t="shared" si="411"/>
        <v>4</v>
      </c>
      <c r="G2090" s="3">
        <f t="shared" si="412"/>
        <v>26</v>
      </c>
      <c r="H2090" s="3">
        <f t="shared" si="413"/>
        <v>19</v>
      </c>
      <c r="I2090" s="3">
        <f t="shared" si="414"/>
        <v>18</v>
      </c>
      <c r="J2090" s="3">
        <f t="shared" si="415"/>
        <v>3</v>
      </c>
      <c r="K2090" s="3" t="str">
        <f>IF(AND(D2090&gt;='Season Lookup'!$D$15,D2090&lt;'Season Lookup'!$D$16),"Spring",IF(AND(D2090&gt;='Season Lookup'!$D$16,D2090&lt;'Season Lookup'!$D$17),"Summer",IF(AND(D2090&gt;='Season Lookup'!$D$17,D2090&lt;'Season Lookup'!$D$18),"Fall",IF(OR(D2090&gt;='Season Lookup'!$D$18,D2090&lt;'Season Lookup'!$D$15),"Winter"))))</f>
        <v>Spring</v>
      </c>
      <c r="L2090" s="3" t="str">
        <f>VLOOKUP(F2090,'Season Lookup'!$A$1:$B$13,2,0)</f>
        <v>Spring</v>
      </c>
      <c r="N2090" t="s">
        <v>13</v>
      </c>
      <c r="O2090" t="s">
        <v>152</v>
      </c>
      <c r="P2090" t="str">
        <f t="shared" si="416"/>
        <v>Yes</v>
      </c>
      <c r="Q2090" t="str">
        <f t="shared" si="417"/>
        <v>No</v>
      </c>
      <c r="R2090" t="str">
        <f t="shared" si="418"/>
        <v>Yes</v>
      </c>
      <c r="S2090">
        <v>355</v>
      </c>
      <c r="T2090" t="s">
        <v>209</v>
      </c>
      <c r="V2090" t="str">
        <f t="shared" si="419"/>
        <v>Non Intersection</v>
      </c>
      <c r="W2090" t="s">
        <v>1688</v>
      </c>
      <c r="X2090">
        <v>42.367297000000001</v>
      </c>
      <c r="Y2090">
        <v>-71.089676999999995</v>
      </c>
      <c r="Z2090" t="s">
        <v>1689</v>
      </c>
    </row>
    <row r="2091" spans="1:26">
      <c r="A2091">
        <v>25890</v>
      </c>
      <c r="B2091" s="1">
        <v>40659.481932870367</v>
      </c>
      <c r="C2091" s="1">
        <f t="shared" si="408"/>
        <v>40544</v>
      </c>
      <c r="D2091" s="4">
        <f t="shared" si="409"/>
        <v>0.31944444444444442</v>
      </c>
      <c r="E2091" s="3">
        <f t="shared" si="410"/>
        <v>2011</v>
      </c>
      <c r="F2091" s="3">
        <f t="shared" si="411"/>
        <v>4</v>
      </c>
      <c r="G2091" s="3">
        <f t="shared" si="412"/>
        <v>26</v>
      </c>
      <c r="H2091" s="3">
        <f t="shared" si="413"/>
        <v>11</v>
      </c>
      <c r="I2091" s="3">
        <f t="shared" si="414"/>
        <v>33</v>
      </c>
      <c r="J2091" s="3">
        <f t="shared" si="415"/>
        <v>3</v>
      </c>
      <c r="K2091" s="3" t="str">
        <f>IF(AND(D2091&gt;='Season Lookup'!$D$15,D2091&lt;'Season Lookup'!$D$16),"Spring",IF(AND(D2091&gt;='Season Lookup'!$D$16,D2091&lt;'Season Lookup'!$D$17),"Summer",IF(AND(D2091&gt;='Season Lookup'!$D$17,D2091&lt;'Season Lookup'!$D$18),"Fall",IF(OR(D2091&gt;='Season Lookup'!$D$18,D2091&lt;'Season Lookup'!$D$15),"Winter"))))</f>
        <v>Spring</v>
      </c>
      <c r="L2091" s="3" t="str">
        <f>VLOOKUP(F2091,'Season Lookup'!$A$1:$B$13,2,0)</f>
        <v>Spring</v>
      </c>
      <c r="N2091" t="s">
        <v>13</v>
      </c>
      <c r="O2091" t="s">
        <v>13</v>
      </c>
      <c r="P2091" t="str">
        <f t="shared" si="416"/>
        <v>Yes</v>
      </c>
      <c r="Q2091" t="str">
        <f t="shared" si="417"/>
        <v>No</v>
      </c>
      <c r="R2091" t="str">
        <f t="shared" si="418"/>
        <v>No</v>
      </c>
      <c r="T2091" t="s">
        <v>105</v>
      </c>
      <c r="U2091" t="s">
        <v>79</v>
      </c>
      <c r="V2091" t="str">
        <f t="shared" si="419"/>
        <v>Intersection</v>
      </c>
      <c r="W2091" t="s">
        <v>1346</v>
      </c>
      <c r="X2091">
        <v>42.363981000000003</v>
      </c>
      <c r="Y2091">
        <v>-71.087416000000005</v>
      </c>
      <c r="Z2091" t="s">
        <v>1347</v>
      </c>
    </row>
    <row r="2092" spans="1:26">
      <c r="A2092">
        <v>25892</v>
      </c>
      <c r="B2092" s="1">
        <v>40659.515266203707</v>
      </c>
      <c r="C2092" s="1">
        <f t="shared" si="408"/>
        <v>40544</v>
      </c>
      <c r="D2092" s="4">
        <f t="shared" si="409"/>
        <v>0.31944444444444442</v>
      </c>
      <c r="E2092" s="3">
        <f t="shared" si="410"/>
        <v>2011</v>
      </c>
      <c r="F2092" s="3">
        <f t="shared" si="411"/>
        <v>4</v>
      </c>
      <c r="G2092" s="3">
        <f t="shared" si="412"/>
        <v>26</v>
      </c>
      <c r="H2092" s="3">
        <f t="shared" si="413"/>
        <v>12</v>
      </c>
      <c r="I2092" s="3">
        <f t="shared" si="414"/>
        <v>21</v>
      </c>
      <c r="J2092" s="3">
        <f t="shared" si="415"/>
        <v>3</v>
      </c>
      <c r="K2092" s="3" t="str">
        <f>IF(AND(D2092&gt;='Season Lookup'!$D$15,D2092&lt;'Season Lookup'!$D$16),"Spring",IF(AND(D2092&gt;='Season Lookup'!$D$16,D2092&lt;'Season Lookup'!$D$17),"Summer",IF(AND(D2092&gt;='Season Lookup'!$D$17,D2092&lt;'Season Lookup'!$D$18),"Fall",IF(OR(D2092&gt;='Season Lookup'!$D$18,D2092&lt;'Season Lookup'!$D$15),"Winter"))))</f>
        <v>Spring</v>
      </c>
      <c r="L2092" s="3" t="str">
        <f>VLOOKUP(F2092,'Season Lookup'!$A$1:$B$13,2,0)</f>
        <v>Spring</v>
      </c>
      <c r="N2092" t="s">
        <v>13</v>
      </c>
      <c r="O2092" t="s">
        <v>13</v>
      </c>
      <c r="P2092" t="str">
        <f t="shared" si="416"/>
        <v>Yes</v>
      </c>
      <c r="Q2092" t="str">
        <f t="shared" si="417"/>
        <v>No</v>
      </c>
      <c r="R2092" t="str">
        <f t="shared" si="418"/>
        <v>No</v>
      </c>
      <c r="T2092" t="s">
        <v>342</v>
      </c>
      <c r="U2092" t="s">
        <v>133</v>
      </c>
      <c r="V2092" t="str">
        <f t="shared" si="419"/>
        <v>Intersection</v>
      </c>
      <c r="W2092" t="s">
        <v>884</v>
      </c>
      <c r="X2092">
        <v>42.368301000000002</v>
      </c>
      <c r="Y2092">
        <v>-71.101742999999999</v>
      </c>
      <c r="Z2092" t="s">
        <v>885</v>
      </c>
    </row>
    <row r="2093" spans="1:26">
      <c r="A2093">
        <v>25893</v>
      </c>
      <c r="B2093" s="1">
        <v>40659.791655092595</v>
      </c>
      <c r="C2093" s="1">
        <f t="shared" si="408"/>
        <v>40544</v>
      </c>
      <c r="D2093" s="4">
        <f t="shared" si="409"/>
        <v>0.31944444444444442</v>
      </c>
      <c r="E2093" s="3">
        <f t="shared" si="410"/>
        <v>2011</v>
      </c>
      <c r="F2093" s="3">
        <f t="shared" si="411"/>
        <v>4</v>
      </c>
      <c r="G2093" s="3">
        <f t="shared" si="412"/>
        <v>26</v>
      </c>
      <c r="H2093" s="3">
        <f t="shared" si="413"/>
        <v>18</v>
      </c>
      <c r="I2093" s="3">
        <f t="shared" si="414"/>
        <v>59</v>
      </c>
      <c r="J2093" s="3">
        <f t="shared" si="415"/>
        <v>3</v>
      </c>
      <c r="K2093" s="3" t="str">
        <f>IF(AND(D2093&gt;='Season Lookup'!$D$15,D2093&lt;'Season Lookup'!$D$16),"Spring",IF(AND(D2093&gt;='Season Lookup'!$D$16,D2093&lt;'Season Lookup'!$D$17),"Summer",IF(AND(D2093&gt;='Season Lookup'!$D$17,D2093&lt;'Season Lookup'!$D$18),"Fall",IF(OR(D2093&gt;='Season Lookup'!$D$18,D2093&lt;'Season Lookup'!$D$15),"Winter"))))</f>
        <v>Spring</v>
      </c>
      <c r="L2093" s="3" t="str">
        <f>VLOOKUP(F2093,'Season Lookup'!$A$1:$B$13,2,0)</f>
        <v>Spring</v>
      </c>
      <c r="N2093" t="s">
        <v>13</v>
      </c>
      <c r="O2093" t="s">
        <v>23</v>
      </c>
      <c r="P2093" t="str">
        <f t="shared" si="416"/>
        <v>Yes</v>
      </c>
      <c r="Q2093" t="str">
        <f t="shared" si="417"/>
        <v>No</v>
      </c>
      <c r="R2093" t="str">
        <f t="shared" si="418"/>
        <v>No</v>
      </c>
      <c r="S2093">
        <v>9</v>
      </c>
      <c r="T2093" t="s">
        <v>985</v>
      </c>
      <c r="V2093" t="str">
        <f t="shared" si="419"/>
        <v>Non Intersection</v>
      </c>
      <c r="W2093" t="s">
        <v>3135</v>
      </c>
      <c r="X2093">
        <v>42.368572</v>
      </c>
      <c r="Y2093">
        <v>-71.090981999999997</v>
      </c>
      <c r="Z2093" t="s">
        <v>3136</v>
      </c>
    </row>
    <row r="2094" spans="1:26">
      <c r="A2094">
        <v>25906</v>
      </c>
      <c r="B2094" s="1">
        <v>40659.375</v>
      </c>
      <c r="C2094" s="1">
        <f t="shared" si="408"/>
        <v>40544</v>
      </c>
      <c r="D2094" s="4">
        <f t="shared" si="409"/>
        <v>0.31944444444444442</v>
      </c>
      <c r="E2094" s="3">
        <f t="shared" si="410"/>
        <v>2011</v>
      </c>
      <c r="F2094" s="3">
        <f t="shared" si="411"/>
        <v>4</v>
      </c>
      <c r="G2094" s="3">
        <f t="shared" si="412"/>
        <v>26</v>
      </c>
      <c r="H2094" s="3">
        <f t="shared" si="413"/>
        <v>9</v>
      </c>
      <c r="I2094" s="3">
        <f t="shared" si="414"/>
        <v>0</v>
      </c>
      <c r="J2094" s="3">
        <f t="shared" si="415"/>
        <v>3</v>
      </c>
      <c r="K2094" s="3" t="str">
        <f>IF(AND(D2094&gt;='Season Lookup'!$D$15,D2094&lt;'Season Lookup'!$D$16),"Spring",IF(AND(D2094&gt;='Season Lookup'!$D$16,D2094&lt;'Season Lookup'!$D$17),"Summer",IF(AND(D2094&gt;='Season Lookup'!$D$17,D2094&lt;'Season Lookup'!$D$18),"Fall",IF(OR(D2094&gt;='Season Lookup'!$D$18,D2094&lt;'Season Lookup'!$D$15),"Winter"))))</f>
        <v>Spring</v>
      </c>
      <c r="L2094" s="3" t="str">
        <f>VLOOKUP(F2094,'Season Lookup'!$A$1:$B$13,2,0)</f>
        <v>Spring</v>
      </c>
      <c r="M2094" t="s">
        <v>73</v>
      </c>
      <c r="N2094" t="s">
        <v>13</v>
      </c>
      <c r="O2094" t="s">
        <v>132</v>
      </c>
      <c r="P2094" t="str">
        <f t="shared" si="416"/>
        <v>Yes</v>
      </c>
      <c r="Q2094" t="str">
        <f t="shared" si="417"/>
        <v>Yes</v>
      </c>
      <c r="R2094" t="str">
        <f t="shared" si="418"/>
        <v>No</v>
      </c>
      <c r="T2094" t="s">
        <v>342</v>
      </c>
      <c r="U2094" t="s">
        <v>133</v>
      </c>
      <c r="V2094" t="str">
        <f t="shared" si="419"/>
        <v>Intersection</v>
      </c>
      <c r="W2094" t="s">
        <v>884</v>
      </c>
      <c r="X2094">
        <v>42.368301000000002</v>
      </c>
      <c r="Y2094">
        <v>-71.101742999999999</v>
      </c>
      <c r="Z2094" t="s">
        <v>885</v>
      </c>
    </row>
    <row r="2095" spans="1:26">
      <c r="A2095">
        <v>25894</v>
      </c>
      <c r="B2095" s="1">
        <v>40660.574988425928</v>
      </c>
      <c r="C2095" s="1">
        <f t="shared" si="408"/>
        <v>40544</v>
      </c>
      <c r="D2095" s="4">
        <f t="shared" si="409"/>
        <v>0.32222222222222224</v>
      </c>
      <c r="E2095" s="3">
        <f t="shared" si="410"/>
        <v>2011</v>
      </c>
      <c r="F2095" s="3">
        <f t="shared" si="411"/>
        <v>4</v>
      </c>
      <c r="G2095" s="3">
        <f t="shared" si="412"/>
        <v>27</v>
      </c>
      <c r="H2095" s="3">
        <f t="shared" si="413"/>
        <v>13</v>
      </c>
      <c r="I2095" s="3">
        <f t="shared" si="414"/>
        <v>47</v>
      </c>
      <c r="J2095" s="3">
        <f t="shared" si="415"/>
        <v>4</v>
      </c>
      <c r="K2095" s="3" t="str">
        <f>IF(AND(D2095&gt;='Season Lookup'!$D$15,D2095&lt;'Season Lookup'!$D$16),"Spring",IF(AND(D2095&gt;='Season Lookup'!$D$16,D2095&lt;'Season Lookup'!$D$17),"Summer",IF(AND(D2095&gt;='Season Lookup'!$D$17,D2095&lt;'Season Lookup'!$D$18),"Fall",IF(OR(D2095&gt;='Season Lookup'!$D$18,D2095&lt;'Season Lookup'!$D$15),"Winter"))))</f>
        <v>Spring</v>
      </c>
      <c r="L2095" s="3" t="str">
        <f>VLOOKUP(F2095,'Season Lookup'!$A$1:$B$13,2,0)</f>
        <v>Spring</v>
      </c>
      <c r="N2095" t="s">
        <v>13</v>
      </c>
      <c r="O2095" t="s">
        <v>23</v>
      </c>
      <c r="P2095" t="str">
        <f t="shared" si="416"/>
        <v>Yes</v>
      </c>
      <c r="Q2095" t="str">
        <f t="shared" si="417"/>
        <v>No</v>
      </c>
      <c r="R2095" t="str">
        <f t="shared" si="418"/>
        <v>No</v>
      </c>
      <c r="S2095">
        <v>125</v>
      </c>
      <c r="T2095" t="s">
        <v>195</v>
      </c>
      <c r="V2095" t="str">
        <f t="shared" si="419"/>
        <v>Non Intersection</v>
      </c>
      <c r="W2095" t="s">
        <v>3137</v>
      </c>
      <c r="X2095">
        <v>42.359910999999997</v>
      </c>
      <c r="Y2095">
        <v>-71.103649000000004</v>
      </c>
      <c r="Z2095" t="s">
        <v>3138</v>
      </c>
    </row>
    <row r="2096" spans="1:26">
      <c r="A2096">
        <v>25895</v>
      </c>
      <c r="B2096" s="1">
        <v>40660.793738425928</v>
      </c>
      <c r="C2096" s="1">
        <f t="shared" si="408"/>
        <v>40544</v>
      </c>
      <c r="D2096" s="4">
        <f t="shared" si="409"/>
        <v>0.32222222222222224</v>
      </c>
      <c r="E2096" s="3">
        <f t="shared" si="410"/>
        <v>2011</v>
      </c>
      <c r="F2096" s="3">
        <f t="shared" si="411"/>
        <v>4</v>
      </c>
      <c r="G2096" s="3">
        <f t="shared" si="412"/>
        <v>27</v>
      </c>
      <c r="H2096" s="3">
        <f t="shared" si="413"/>
        <v>19</v>
      </c>
      <c r="I2096" s="3">
        <f t="shared" si="414"/>
        <v>2</v>
      </c>
      <c r="J2096" s="3">
        <f t="shared" si="415"/>
        <v>4</v>
      </c>
      <c r="K2096" s="3" t="str">
        <f>IF(AND(D2096&gt;='Season Lookup'!$D$15,D2096&lt;'Season Lookup'!$D$16),"Spring",IF(AND(D2096&gt;='Season Lookup'!$D$16,D2096&lt;'Season Lookup'!$D$17),"Summer",IF(AND(D2096&gt;='Season Lookup'!$D$17,D2096&lt;'Season Lookup'!$D$18),"Fall",IF(OR(D2096&gt;='Season Lookup'!$D$18,D2096&lt;'Season Lookup'!$D$15),"Winter"))))</f>
        <v>Spring</v>
      </c>
      <c r="L2096" s="3" t="str">
        <f>VLOOKUP(F2096,'Season Lookup'!$A$1:$B$13,2,0)</f>
        <v>Spring</v>
      </c>
      <c r="N2096" t="s">
        <v>1085</v>
      </c>
      <c r="O2096" t="s">
        <v>23</v>
      </c>
      <c r="P2096" t="str">
        <f t="shared" si="416"/>
        <v>Yes</v>
      </c>
      <c r="Q2096" t="str">
        <f t="shared" si="417"/>
        <v>No</v>
      </c>
      <c r="R2096" t="str">
        <f t="shared" si="418"/>
        <v>No</v>
      </c>
      <c r="S2096">
        <v>10</v>
      </c>
      <c r="T2096" t="s">
        <v>3139</v>
      </c>
      <c r="V2096" t="str">
        <f t="shared" si="419"/>
        <v>Non Intersection</v>
      </c>
      <c r="W2096" t="s">
        <v>3140</v>
      </c>
      <c r="X2096">
        <v>42.360678999999998</v>
      </c>
      <c r="Y2096">
        <v>-71.107466000000002</v>
      </c>
      <c r="Z2096" t="s">
        <v>3141</v>
      </c>
    </row>
    <row r="2097" spans="1:26">
      <c r="A2097">
        <v>25896</v>
      </c>
      <c r="B2097" s="1">
        <v>40661.833333333336</v>
      </c>
      <c r="C2097" s="1">
        <f t="shared" si="408"/>
        <v>40544</v>
      </c>
      <c r="D2097" s="4">
        <f t="shared" si="409"/>
        <v>0.32500000000000001</v>
      </c>
      <c r="E2097" s="3">
        <f t="shared" si="410"/>
        <v>2011</v>
      </c>
      <c r="F2097" s="3">
        <f t="shared" si="411"/>
        <v>4</v>
      </c>
      <c r="G2097" s="3">
        <f t="shared" si="412"/>
        <v>28</v>
      </c>
      <c r="H2097" s="3">
        <f t="shared" si="413"/>
        <v>20</v>
      </c>
      <c r="I2097" s="3">
        <f t="shared" si="414"/>
        <v>0</v>
      </c>
      <c r="J2097" s="3">
        <f t="shared" si="415"/>
        <v>5</v>
      </c>
      <c r="K2097" s="3" t="str">
        <f>IF(AND(D2097&gt;='Season Lookup'!$D$15,D2097&lt;'Season Lookup'!$D$16),"Spring",IF(AND(D2097&gt;='Season Lookup'!$D$16,D2097&lt;'Season Lookup'!$D$17),"Summer",IF(AND(D2097&gt;='Season Lookup'!$D$17,D2097&lt;'Season Lookup'!$D$18),"Fall",IF(OR(D2097&gt;='Season Lookup'!$D$18,D2097&lt;'Season Lookup'!$D$15),"Winter"))))</f>
        <v>Spring</v>
      </c>
      <c r="L2097" s="3" t="str">
        <f>VLOOKUP(F2097,'Season Lookup'!$A$1:$B$13,2,0)</f>
        <v>Spring</v>
      </c>
      <c r="N2097" t="s">
        <v>13</v>
      </c>
      <c r="O2097" t="s">
        <v>13</v>
      </c>
      <c r="P2097" t="str">
        <f t="shared" si="416"/>
        <v>Yes</v>
      </c>
      <c r="Q2097" t="str">
        <f t="shared" si="417"/>
        <v>No</v>
      </c>
      <c r="R2097" t="str">
        <f t="shared" si="418"/>
        <v>No</v>
      </c>
      <c r="T2097" t="s">
        <v>14</v>
      </c>
      <c r="U2097" t="s">
        <v>354</v>
      </c>
      <c r="V2097" t="str">
        <f t="shared" si="419"/>
        <v>Intersection</v>
      </c>
      <c r="W2097" t="s">
        <v>1234</v>
      </c>
      <c r="X2097">
        <v>42.384872000000001</v>
      </c>
      <c r="Y2097">
        <v>-71.119394</v>
      </c>
      <c r="Z2097" t="s">
        <v>1235</v>
      </c>
    </row>
    <row r="2098" spans="1:26">
      <c r="A2098">
        <v>25897</v>
      </c>
      <c r="B2098" s="1">
        <v>40661.791655092595</v>
      </c>
      <c r="C2098" s="1">
        <f t="shared" si="408"/>
        <v>40544</v>
      </c>
      <c r="D2098" s="4">
        <f t="shared" si="409"/>
        <v>0.32500000000000001</v>
      </c>
      <c r="E2098" s="3">
        <f t="shared" si="410"/>
        <v>2011</v>
      </c>
      <c r="F2098" s="3">
        <f t="shared" si="411"/>
        <v>4</v>
      </c>
      <c r="G2098" s="3">
        <f t="shared" si="412"/>
        <v>28</v>
      </c>
      <c r="H2098" s="3">
        <f t="shared" si="413"/>
        <v>18</v>
      </c>
      <c r="I2098" s="3">
        <f t="shared" si="414"/>
        <v>59</v>
      </c>
      <c r="J2098" s="3">
        <f t="shared" si="415"/>
        <v>5</v>
      </c>
      <c r="K2098" s="3" t="str">
        <f>IF(AND(D2098&gt;='Season Lookup'!$D$15,D2098&lt;'Season Lookup'!$D$16),"Spring",IF(AND(D2098&gt;='Season Lookup'!$D$16,D2098&lt;'Season Lookup'!$D$17),"Summer",IF(AND(D2098&gt;='Season Lookup'!$D$17,D2098&lt;'Season Lookup'!$D$18),"Fall",IF(OR(D2098&gt;='Season Lookup'!$D$18,D2098&lt;'Season Lookup'!$D$15),"Winter"))))</f>
        <v>Spring</v>
      </c>
      <c r="L2098" s="3" t="str">
        <f>VLOOKUP(F2098,'Season Lookup'!$A$1:$B$13,2,0)</f>
        <v>Spring</v>
      </c>
      <c r="M2098" t="s">
        <v>78</v>
      </c>
      <c r="N2098" t="s">
        <v>13</v>
      </c>
      <c r="O2098" t="s">
        <v>23</v>
      </c>
      <c r="P2098" t="str">
        <f t="shared" si="416"/>
        <v>Yes</v>
      </c>
      <c r="Q2098" t="str">
        <f t="shared" si="417"/>
        <v>No</v>
      </c>
      <c r="R2098" t="str">
        <f t="shared" si="418"/>
        <v>No</v>
      </c>
      <c r="S2098">
        <v>413</v>
      </c>
      <c r="T2098" t="s">
        <v>216</v>
      </c>
      <c r="V2098" t="str">
        <f t="shared" si="419"/>
        <v>Non Intersection</v>
      </c>
      <c r="W2098" t="s">
        <v>3142</v>
      </c>
      <c r="X2098">
        <v>42.366042</v>
      </c>
      <c r="Y2098">
        <v>-71.100690999999998</v>
      </c>
      <c r="Z2098" t="s">
        <v>3143</v>
      </c>
    </row>
    <row r="2099" spans="1:26">
      <c r="A2099">
        <v>25899</v>
      </c>
      <c r="B2099" s="1">
        <v>40662.333333333336</v>
      </c>
      <c r="C2099" s="1">
        <f t="shared" si="408"/>
        <v>40544</v>
      </c>
      <c r="D2099" s="4">
        <f t="shared" si="409"/>
        <v>0.32777777777777778</v>
      </c>
      <c r="E2099" s="3">
        <f t="shared" si="410"/>
        <v>2011</v>
      </c>
      <c r="F2099" s="3">
        <f t="shared" si="411"/>
        <v>4</v>
      </c>
      <c r="G2099" s="3">
        <f t="shared" si="412"/>
        <v>29</v>
      </c>
      <c r="H2099" s="3">
        <f t="shared" si="413"/>
        <v>8</v>
      </c>
      <c r="I2099" s="3">
        <f t="shared" si="414"/>
        <v>0</v>
      </c>
      <c r="J2099" s="3">
        <f t="shared" si="415"/>
        <v>6</v>
      </c>
      <c r="K2099" s="3" t="str">
        <f>IF(AND(D2099&gt;='Season Lookup'!$D$15,D2099&lt;'Season Lookup'!$D$16),"Spring",IF(AND(D2099&gt;='Season Lookup'!$D$16,D2099&lt;'Season Lookup'!$D$17),"Summer",IF(AND(D2099&gt;='Season Lookup'!$D$17,D2099&lt;'Season Lookup'!$D$18),"Fall",IF(OR(D2099&gt;='Season Lookup'!$D$18,D2099&lt;'Season Lookup'!$D$15),"Winter"))))</f>
        <v>Spring</v>
      </c>
      <c r="L2099" s="3" t="str">
        <f>VLOOKUP(F2099,'Season Lookup'!$A$1:$B$13,2,0)</f>
        <v>Spring</v>
      </c>
      <c r="M2099" t="s">
        <v>73</v>
      </c>
      <c r="N2099" t="s">
        <v>13</v>
      </c>
      <c r="O2099" t="s">
        <v>13</v>
      </c>
      <c r="P2099" t="str">
        <f t="shared" si="416"/>
        <v>Yes</v>
      </c>
      <c r="Q2099" t="str">
        <f t="shared" si="417"/>
        <v>No</v>
      </c>
      <c r="R2099" t="str">
        <f t="shared" si="418"/>
        <v>No</v>
      </c>
      <c r="T2099" t="s">
        <v>14</v>
      </c>
      <c r="U2099" t="s">
        <v>1095</v>
      </c>
      <c r="V2099" t="str">
        <f t="shared" si="419"/>
        <v>Intersection</v>
      </c>
      <c r="W2099" t="s">
        <v>2671</v>
      </c>
      <c r="X2099">
        <v>42.399821000000003</v>
      </c>
      <c r="Y2099">
        <v>-71.133488999999997</v>
      </c>
      <c r="Z2099" t="s">
        <v>2672</v>
      </c>
    </row>
    <row r="2100" spans="1:26">
      <c r="A2100">
        <v>25900</v>
      </c>
      <c r="B2100" s="1">
        <v>40662.348611111112</v>
      </c>
      <c r="C2100" s="1">
        <f t="shared" si="408"/>
        <v>40544</v>
      </c>
      <c r="D2100" s="4">
        <f t="shared" si="409"/>
        <v>0.32777777777777778</v>
      </c>
      <c r="E2100" s="3">
        <f t="shared" si="410"/>
        <v>2011</v>
      </c>
      <c r="F2100" s="3">
        <f t="shared" si="411"/>
        <v>4</v>
      </c>
      <c r="G2100" s="3">
        <f t="shared" si="412"/>
        <v>29</v>
      </c>
      <c r="H2100" s="3">
        <f t="shared" si="413"/>
        <v>8</v>
      </c>
      <c r="I2100" s="3">
        <f t="shared" si="414"/>
        <v>22</v>
      </c>
      <c r="J2100" s="3">
        <f t="shared" si="415"/>
        <v>6</v>
      </c>
      <c r="K2100" s="3" t="str">
        <f>IF(AND(D2100&gt;='Season Lookup'!$D$15,D2100&lt;'Season Lookup'!$D$16),"Spring",IF(AND(D2100&gt;='Season Lookup'!$D$16,D2100&lt;'Season Lookup'!$D$17),"Summer",IF(AND(D2100&gt;='Season Lookup'!$D$17,D2100&lt;'Season Lookup'!$D$18),"Fall",IF(OR(D2100&gt;='Season Lookup'!$D$18,D2100&lt;'Season Lookup'!$D$15),"Winter"))))</f>
        <v>Spring</v>
      </c>
      <c r="L2100" s="3" t="str">
        <f>VLOOKUP(F2100,'Season Lookup'!$A$1:$B$13,2,0)</f>
        <v>Spring</v>
      </c>
      <c r="M2100" t="s">
        <v>73</v>
      </c>
      <c r="N2100" t="s">
        <v>13</v>
      </c>
      <c r="O2100" t="s">
        <v>132</v>
      </c>
      <c r="P2100" t="str">
        <f t="shared" si="416"/>
        <v>Yes</v>
      </c>
      <c r="Q2100" t="str">
        <f t="shared" si="417"/>
        <v>Yes</v>
      </c>
      <c r="R2100" t="str">
        <f t="shared" si="418"/>
        <v>No</v>
      </c>
      <c r="S2100">
        <v>625</v>
      </c>
      <c r="T2100" t="s">
        <v>198</v>
      </c>
      <c r="V2100" t="str">
        <f t="shared" si="419"/>
        <v>Non Intersection</v>
      </c>
      <c r="W2100" t="s">
        <v>2427</v>
      </c>
      <c r="X2100">
        <v>42.375376000000003</v>
      </c>
      <c r="Y2100">
        <v>-71.147144999999995</v>
      </c>
      <c r="Z2100" t="s">
        <v>2428</v>
      </c>
    </row>
    <row r="2101" spans="1:26">
      <c r="A2101">
        <v>25903</v>
      </c>
      <c r="B2101" s="1">
        <v>40662.3125</v>
      </c>
      <c r="C2101" s="1">
        <f t="shared" si="408"/>
        <v>40544</v>
      </c>
      <c r="D2101" s="4">
        <f t="shared" si="409"/>
        <v>0.32777777777777778</v>
      </c>
      <c r="E2101" s="3">
        <f t="shared" si="410"/>
        <v>2011</v>
      </c>
      <c r="F2101" s="3">
        <f t="shared" si="411"/>
        <v>4</v>
      </c>
      <c r="G2101" s="3">
        <f t="shared" si="412"/>
        <v>29</v>
      </c>
      <c r="H2101" s="3">
        <f t="shared" si="413"/>
        <v>7</v>
      </c>
      <c r="I2101" s="3">
        <f t="shared" si="414"/>
        <v>30</v>
      </c>
      <c r="J2101" s="3">
        <f t="shared" si="415"/>
        <v>6</v>
      </c>
      <c r="K2101" s="3" t="str">
        <f>IF(AND(D2101&gt;='Season Lookup'!$D$15,D2101&lt;'Season Lookup'!$D$16),"Spring",IF(AND(D2101&gt;='Season Lookup'!$D$16,D2101&lt;'Season Lookup'!$D$17),"Summer",IF(AND(D2101&gt;='Season Lookup'!$D$17,D2101&lt;'Season Lookup'!$D$18),"Fall",IF(OR(D2101&gt;='Season Lookup'!$D$18,D2101&lt;'Season Lookup'!$D$15),"Winter"))))</f>
        <v>Spring</v>
      </c>
      <c r="L2101" s="3" t="str">
        <f>VLOOKUP(F2101,'Season Lookup'!$A$1:$B$13,2,0)</f>
        <v>Spring</v>
      </c>
      <c r="M2101" t="s">
        <v>12</v>
      </c>
      <c r="N2101" t="s">
        <v>573</v>
      </c>
      <c r="O2101" t="s">
        <v>13</v>
      </c>
      <c r="P2101" t="str">
        <f t="shared" si="416"/>
        <v>Yes</v>
      </c>
      <c r="Q2101" t="str">
        <f t="shared" si="417"/>
        <v>No</v>
      </c>
      <c r="R2101" t="str">
        <f t="shared" si="418"/>
        <v>No</v>
      </c>
      <c r="T2101" t="s">
        <v>104</v>
      </c>
      <c r="U2101" t="s">
        <v>74</v>
      </c>
      <c r="V2101" t="str">
        <f t="shared" si="419"/>
        <v>Intersection</v>
      </c>
      <c r="W2101" t="s">
        <v>3144</v>
      </c>
      <c r="X2101">
        <v>42.373474999999999</v>
      </c>
      <c r="Y2101">
        <v>-71.100531000000004</v>
      </c>
      <c r="Z2101" t="s">
        <v>3145</v>
      </c>
    </row>
    <row r="2102" spans="1:26">
      <c r="A2102">
        <v>25901</v>
      </c>
      <c r="B2102" s="1">
        <v>40663.375</v>
      </c>
      <c r="C2102" s="1">
        <f t="shared" si="408"/>
        <v>40544</v>
      </c>
      <c r="D2102" s="4">
        <f t="shared" si="409"/>
        <v>0.33055555555555555</v>
      </c>
      <c r="E2102" s="3">
        <f t="shared" si="410"/>
        <v>2011</v>
      </c>
      <c r="F2102" s="3">
        <f t="shared" si="411"/>
        <v>4</v>
      </c>
      <c r="G2102" s="3">
        <f t="shared" si="412"/>
        <v>30</v>
      </c>
      <c r="H2102" s="3">
        <f t="shared" si="413"/>
        <v>9</v>
      </c>
      <c r="I2102" s="3">
        <f t="shared" si="414"/>
        <v>0</v>
      </c>
      <c r="J2102" s="3">
        <f t="shared" si="415"/>
        <v>7</v>
      </c>
      <c r="K2102" s="3" t="str">
        <f>IF(AND(D2102&gt;='Season Lookup'!$D$15,D2102&lt;'Season Lookup'!$D$16),"Spring",IF(AND(D2102&gt;='Season Lookup'!$D$16,D2102&lt;'Season Lookup'!$D$17),"Summer",IF(AND(D2102&gt;='Season Lookup'!$D$17,D2102&lt;'Season Lookup'!$D$18),"Fall",IF(OR(D2102&gt;='Season Lookup'!$D$18,D2102&lt;'Season Lookup'!$D$15),"Winter"))))</f>
        <v>Spring</v>
      </c>
      <c r="L2102" s="3" t="str">
        <f>VLOOKUP(F2102,'Season Lookup'!$A$1:$B$13,2,0)</f>
        <v>Spring</v>
      </c>
      <c r="M2102" t="s">
        <v>82</v>
      </c>
      <c r="N2102" t="s">
        <v>13</v>
      </c>
      <c r="O2102" t="s">
        <v>152</v>
      </c>
      <c r="P2102" t="str">
        <f t="shared" si="416"/>
        <v>Yes</v>
      </c>
      <c r="Q2102" t="str">
        <f t="shared" si="417"/>
        <v>No</v>
      </c>
      <c r="R2102" t="str">
        <f t="shared" si="418"/>
        <v>Yes</v>
      </c>
      <c r="S2102">
        <v>189</v>
      </c>
      <c r="T2102" t="s">
        <v>550</v>
      </c>
      <c r="V2102" t="str">
        <f t="shared" si="419"/>
        <v>Non Intersection</v>
      </c>
      <c r="W2102" t="s">
        <v>3146</v>
      </c>
      <c r="X2102">
        <v>42.386561</v>
      </c>
      <c r="Y2102">
        <v>-71.126594999999995</v>
      </c>
      <c r="Z2102" t="s">
        <v>3147</v>
      </c>
    </row>
    <row r="2103" spans="1:26">
      <c r="A2103">
        <v>25902</v>
      </c>
      <c r="B2103" s="1">
        <v>40663.993043981478</v>
      </c>
      <c r="C2103" s="1">
        <f t="shared" si="408"/>
        <v>40544</v>
      </c>
      <c r="D2103" s="4">
        <f t="shared" si="409"/>
        <v>0.33055555555555555</v>
      </c>
      <c r="E2103" s="3">
        <f t="shared" si="410"/>
        <v>2011</v>
      </c>
      <c r="F2103" s="3">
        <f t="shared" si="411"/>
        <v>4</v>
      </c>
      <c r="G2103" s="3">
        <f t="shared" si="412"/>
        <v>30</v>
      </c>
      <c r="H2103" s="3">
        <f t="shared" si="413"/>
        <v>23</v>
      </c>
      <c r="I2103" s="3">
        <f t="shared" si="414"/>
        <v>49</v>
      </c>
      <c r="J2103" s="3">
        <f t="shared" si="415"/>
        <v>7</v>
      </c>
      <c r="K2103" s="3" t="str">
        <f>IF(AND(D2103&gt;='Season Lookup'!$D$15,D2103&lt;'Season Lookup'!$D$16),"Spring",IF(AND(D2103&gt;='Season Lookup'!$D$16,D2103&lt;'Season Lookup'!$D$17),"Summer",IF(AND(D2103&gt;='Season Lookup'!$D$17,D2103&lt;'Season Lookup'!$D$18),"Fall",IF(OR(D2103&gt;='Season Lookup'!$D$18,D2103&lt;'Season Lookup'!$D$15),"Winter"))))</f>
        <v>Spring</v>
      </c>
      <c r="L2103" s="3" t="str">
        <f>VLOOKUP(F2103,'Season Lookup'!$A$1:$B$13,2,0)</f>
        <v>Spring</v>
      </c>
      <c r="M2103" t="s">
        <v>82</v>
      </c>
      <c r="N2103" t="s">
        <v>13</v>
      </c>
      <c r="O2103" t="s">
        <v>132</v>
      </c>
      <c r="P2103" t="str">
        <f t="shared" si="416"/>
        <v>Yes</v>
      </c>
      <c r="Q2103" t="str">
        <f t="shared" si="417"/>
        <v>Yes</v>
      </c>
      <c r="R2103" t="str">
        <f t="shared" si="418"/>
        <v>No</v>
      </c>
      <c r="S2103">
        <v>204</v>
      </c>
      <c r="T2103" t="s">
        <v>74</v>
      </c>
      <c r="V2103" t="str">
        <f t="shared" si="419"/>
        <v>Non Intersection</v>
      </c>
      <c r="W2103" t="s">
        <v>3148</v>
      </c>
      <c r="X2103">
        <v>42.373125999999999</v>
      </c>
      <c r="Y2103">
        <v>-71.100273999999999</v>
      </c>
      <c r="Z2103" t="s">
        <v>3149</v>
      </c>
    </row>
    <row r="2104" spans="1:26">
      <c r="A2104">
        <v>25904</v>
      </c>
      <c r="B2104" s="1">
        <v>40663.802083333336</v>
      </c>
      <c r="C2104" s="1">
        <f t="shared" si="408"/>
        <v>40544</v>
      </c>
      <c r="D2104" s="4">
        <f t="shared" si="409"/>
        <v>0.33055555555555555</v>
      </c>
      <c r="E2104" s="3">
        <f t="shared" si="410"/>
        <v>2011</v>
      </c>
      <c r="F2104" s="3">
        <f t="shared" si="411"/>
        <v>4</v>
      </c>
      <c r="G2104" s="3">
        <f t="shared" si="412"/>
        <v>30</v>
      </c>
      <c r="H2104" s="3">
        <f t="shared" si="413"/>
        <v>19</v>
      </c>
      <c r="I2104" s="3">
        <f t="shared" si="414"/>
        <v>15</v>
      </c>
      <c r="J2104" s="3">
        <f t="shared" si="415"/>
        <v>7</v>
      </c>
      <c r="K2104" s="3" t="str">
        <f>IF(AND(D2104&gt;='Season Lookup'!$D$15,D2104&lt;'Season Lookup'!$D$16),"Spring",IF(AND(D2104&gt;='Season Lookup'!$D$16,D2104&lt;'Season Lookup'!$D$17),"Summer",IF(AND(D2104&gt;='Season Lookup'!$D$17,D2104&lt;'Season Lookup'!$D$18),"Fall",IF(OR(D2104&gt;='Season Lookup'!$D$18,D2104&lt;'Season Lookup'!$D$15),"Winter"))))</f>
        <v>Spring</v>
      </c>
      <c r="L2104" s="3" t="str">
        <f>VLOOKUP(F2104,'Season Lookup'!$A$1:$B$13,2,0)</f>
        <v>Spring</v>
      </c>
      <c r="M2104" t="s">
        <v>31</v>
      </c>
      <c r="N2104" t="s">
        <v>13</v>
      </c>
      <c r="O2104" t="s">
        <v>23</v>
      </c>
      <c r="P2104" t="str">
        <f t="shared" si="416"/>
        <v>Yes</v>
      </c>
      <c r="Q2104" t="str">
        <f t="shared" si="417"/>
        <v>No</v>
      </c>
      <c r="R2104" t="str">
        <f t="shared" si="418"/>
        <v>No</v>
      </c>
      <c r="T2104" t="s">
        <v>14</v>
      </c>
      <c r="U2104" t="s">
        <v>1032</v>
      </c>
      <c r="V2104" t="str">
        <f t="shared" si="419"/>
        <v>Intersection</v>
      </c>
      <c r="W2104" t="s">
        <v>1033</v>
      </c>
      <c r="X2104">
        <v>42.39508</v>
      </c>
      <c r="Y2104">
        <v>-71.12764</v>
      </c>
      <c r="Z2104" t="s">
        <v>1034</v>
      </c>
    </row>
    <row r="2105" spans="1:26">
      <c r="A2105">
        <v>25907</v>
      </c>
      <c r="B2105" s="1">
        <v>40663.708333333336</v>
      </c>
      <c r="C2105" s="1">
        <f t="shared" si="408"/>
        <v>40544</v>
      </c>
      <c r="D2105" s="4">
        <f t="shared" si="409"/>
        <v>0.33055555555555555</v>
      </c>
      <c r="E2105" s="3">
        <f t="shared" si="410"/>
        <v>2011</v>
      </c>
      <c r="F2105" s="3">
        <f t="shared" si="411"/>
        <v>4</v>
      </c>
      <c r="G2105" s="3">
        <f t="shared" si="412"/>
        <v>30</v>
      </c>
      <c r="H2105" s="3">
        <f t="shared" si="413"/>
        <v>17</v>
      </c>
      <c r="I2105" s="3">
        <f t="shared" si="414"/>
        <v>0</v>
      </c>
      <c r="J2105" s="3">
        <f t="shared" si="415"/>
        <v>7</v>
      </c>
      <c r="K2105" s="3" t="str">
        <f>IF(AND(D2105&gt;='Season Lookup'!$D$15,D2105&lt;'Season Lookup'!$D$16),"Spring",IF(AND(D2105&gt;='Season Lookup'!$D$16,D2105&lt;'Season Lookup'!$D$17),"Summer",IF(AND(D2105&gt;='Season Lookup'!$D$17,D2105&lt;'Season Lookup'!$D$18),"Fall",IF(OR(D2105&gt;='Season Lookup'!$D$18,D2105&lt;'Season Lookup'!$D$15),"Winter"))))</f>
        <v>Spring</v>
      </c>
      <c r="L2105" s="3" t="str">
        <f>VLOOKUP(F2105,'Season Lookup'!$A$1:$B$13,2,0)</f>
        <v>Spring</v>
      </c>
      <c r="M2105" t="s">
        <v>31</v>
      </c>
      <c r="N2105" t="s">
        <v>13</v>
      </c>
      <c r="O2105" t="s">
        <v>23</v>
      </c>
      <c r="P2105" t="str">
        <f t="shared" si="416"/>
        <v>Yes</v>
      </c>
      <c r="Q2105" t="str">
        <f t="shared" si="417"/>
        <v>No</v>
      </c>
      <c r="R2105" t="str">
        <f t="shared" si="418"/>
        <v>No</v>
      </c>
      <c r="S2105">
        <v>35</v>
      </c>
      <c r="T2105" t="s">
        <v>2532</v>
      </c>
      <c r="V2105" t="str">
        <f t="shared" si="419"/>
        <v>Non Intersection</v>
      </c>
      <c r="W2105" t="s">
        <v>3150</v>
      </c>
      <c r="X2105">
        <v>42.373716999999999</v>
      </c>
      <c r="Y2105">
        <v>-71.126041000000001</v>
      </c>
      <c r="Z2105" t="s">
        <v>3151</v>
      </c>
    </row>
    <row r="2106" spans="1:26">
      <c r="A2106">
        <v>26884</v>
      </c>
      <c r="B2106" s="1">
        <v>40663.5625</v>
      </c>
      <c r="C2106" s="1">
        <f t="shared" si="408"/>
        <v>40544</v>
      </c>
      <c r="D2106" s="4">
        <f t="shared" si="409"/>
        <v>0.33055555555555555</v>
      </c>
      <c r="E2106" s="3">
        <f t="shared" si="410"/>
        <v>2011</v>
      </c>
      <c r="F2106" s="3">
        <f t="shared" si="411"/>
        <v>4</v>
      </c>
      <c r="G2106" s="3">
        <f t="shared" si="412"/>
        <v>30</v>
      </c>
      <c r="H2106" s="3">
        <f t="shared" si="413"/>
        <v>13</v>
      </c>
      <c r="I2106" s="3">
        <f t="shared" si="414"/>
        <v>30</v>
      </c>
      <c r="J2106" s="3">
        <f t="shared" si="415"/>
        <v>7</v>
      </c>
      <c r="K2106" s="3" t="str">
        <f>IF(AND(D2106&gt;='Season Lookup'!$D$15,D2106&lt;'Season Lookup'!$D$16),"Spring",IF(AND(D2106&gt;='Season Lookup'!$D$16,D2106&lt;'Season Lookup'!$D$17),"Summer",IF(AND(D2106&gt;='Season Lookup'!$D$17,D2106&lt;'Season Lookup'!$D$18),"Fall",IF(OR(D2106&gt;='Season Lookup'!$D$18,D2106&lt;'Season Lookup'!$D$15),"Winter"))))</f>
        <v>Spring</v>
      </c>
      <c r="L2106" s="3" t="str">
        <f>VLOOKUP(F2106,'Season Lookup'!$A$1:$B$13,2,0)</f>
        <v>Spring</v>
      </c>
      <c r="M2106" t="s">
        <v>31</v>
      </c>
      <c r="N2106" t="s">
        <v>13</v>
      </c>
      <c r="O2106" t="s">
        <v>152</v>
      </c>
      <c r="P2106" t="str">
        <f t="shared" si="416"/>
        <v>Yes</v>
      </c>
      <c r="Q2106" t="str">
        <f t="shared" si="417"/>
        <v>No</v>
      </c>
      <c r="R2106" t="str">
        <f t="shared" si="418"/>
        <v>Yes</v>
      </c>
      <c r="S2106">
        <v>211</v>
      </c>
      <c r="T2106" t="s">
        <v>170</v>
      </c>
      <c r="V2106" t="str">
        <f t="shared" si="419"/>
        <v>Non Intersection</v>
      </c>
      <c r="W2106" t="s">
        <v>1359</v>
      </c>
      <c r="X2106">
        <v>42.389553999999997</v>
      </c>
      <c r="Y2106">
        <v>-71.142674999999997</v>
      </c>
      <c r="Z2106" t="s">
        <v>1360</v>
      </c>
    </row>
    <row r="2107" spans="1:26">
      <c r="A2107">
        <v>25905</v>
      </c>
      <c r="B2107" s="1">
        <v>40664.552083333336</v>
      </c>
      <c r="C2107" s="1">
        <f t="shared" si="408"/>
        <v>40544</v>
      </c>
      <c r="D2107" s="4">
        <f t="shared" si="409"/>
        <v>0.33333333333333331</v>
      </c>
      <c r="E2107" s="3">
        <f t="shared" si="410"/>
        <v>2011</v>
      </c>
      <c r="F2107" s="3">
        <f t="shared" si="411"/>
        <v>5</v>
      </c>
      <c r="G2107" s="3">
        <f t="shared" si="412"/>
        <v>1</v>
      </c>
      <c r="H2107" s="3">
        <f t="shared" si="413"/>
        <v>13</v>
      </c>
      <c r="I2107" s="3">
        <f t="shared" si="414"/>
        <v>15</v>
      </c>
      <c r="J2107" s="3">
        <f t="shared" si="415"/>
        <v>1</v>
      </c>
      <c r="K2107" s="3" t="str">
        <f>IF(AND(D2107&gt;='Season Lookup'!$D$15,D2107&lt;'Season Lookup'!$D$16),"Spring",IF(AND(D2107&gt;='Season Lookup'!$D$16,D2107&lt;'Season Lookup'!$D$17),"Summer",IF(AND(D2107&gt;='Season Lookup'!$D$17,D2107&lt;'Season Lookup'!$D$18),"Fall",IF(OR(D2107&gt;='Season Lookup'!$D$18,D2107&lt;'Season Lookup'!$D$15),"Winter"))))</f>
        <v>Spring</v>
      </c>
      <c r="L2107" s="3" t="str">
        <f>VLOOKUP(F2107,'Season Lookup'!$A$1:$B$13,2,0)</f>
        <v>Spring</v>
      </c>
      <c r="M2107" t="s">
        <v>48</v>
      </c>
      <c r="N2107" t="s">
        <v>13</v>
      </c>
      <c r="O2107" t="s">
        <v>36</v>
      </c>
      <c r="P2107" t="str">
        <f t="shared" si="416"/>
        <v>Yes</v>
      </c>
      <c r="Q2107" t="str">
        <f t="shared" si="417"/>
        <v>No</v>
      </c>
      <c r="R2107" t="str">
        <f t="shared" si="418"/>
        <v>No</v>
      </c>
      <c r="S2107">
        <v>700</v>
      </c>
      <c r="T2107" t="s">
        <v>186</v>
      </c>
      <c r="V2107" t="str">
        <f t="shared" si="419"/>
        <v>Non Intersection</v>
      </c>
      <c r="W2107" t="s">
        <v>3152</v>
      </c>
      <c r="X2107">
        <v>0</v>
      </c>
      <c r="Y2107">
        <v>0</v>
      </c>
      <c r="Z2107" t="s">
        <v>81</v>
      </c>
    </row>
    <row r="2108" spans="1:26">
      <c r="A2108">
        <v>25912</v>
      </c>
      <c r="B2108" s="1">
        <v>40664.615266203706</v>
      </c>
      <c r="C2108" s="1">
        <f t="shared" si="408"/>
        <v>40544</v>
      </c>
      <c r="D2108" s="4">
        <f t="shared" si="409"/>
        <v>0.33333333333333331</v>
      </c>
      <c r="E2108" s="3">
        <f t="shared" si="410"/>
        <v>2011</v>
      </c>
      <c r="F2108" s="3">
        <f t="shared" si="411"/>
        <v>5</v>
      </c>
      <c r="G2108" s="3">
        <f t="shared" si="412"/>
        <v>1</v>
      </c>
      <c r="H2108" s="3">
        <f t="shared" si="413"/>
        <v>14</v>
      </c>
      <c r="I2108" s="3">
        <f t="shared" si="414"/>
        <v>45</v>
      </c>
      <c r="J2108" s="3">
        <f t="shared" si="415"/>
        <v>1</v>
      </c>
      <c r="K2108" s="3" t="str">
        <f>IF(AND(D2108&gt;='Season Lookup'!$D$15,D2108&lt;'Season Lookup'!$D$16),"Spring",IF(AND(D2108&gt;='Season Lookup'!$D$16,D2108&lt;'Season Lookup'!$D$17),"Summer",IF(AND(D2108&gt;='Season Lookup'!$D$17,D2108&lt;'Season Lookup'!$D$18),"Fall",IF(OR(D2108&gt;='Season Lookup'!$D$18,D2108&lt;'Season Lookup'!$D$15),"Winter"))))</f>
        <v>Spring</v>
      </c>
      <c r="L2108" s="3" t="str">
        <f>VLOOKUP(F2108,'Season Lookup'!$A$1:$B$13,2,0)</f>
        <v>Spring</v>
      </c>
      <c r="M2108" t="s">
        <v>48</v>
      </c>
      <c r="N2108" t="s">
        <v>13</v>
      </c>
      <c r="O2108" t="s">
        <v>13</v>
      </c>
      <c r="P2108" t="str">
        <f t="shared" si="416"/>
        <v>Yes</v>
      </c>
      <c r="Q2108" t="str">
        <f t="shared" si="417"/>
        <v>No</v>
      </c>
      <c r="R2108" t="str">
        <f t="shared" si="418"/>
        <v>No</v>
      </c>
      <c r="T2108" t="s">
        <v>105</v>
      </c>
      <c r="U2108" t="s">
        <v>498</v>
      </c>
      <c r="V2108" t="str">
        <f t="shared" si="419"/>
        <v>Intersection</v>
      </c>
      <c r="W2108" t="s">
        <v>499</v>
      </c>
      <c r="X2108">
        <v>42.372751999999998</v>
      </c>
      <c r="Y2108">
        <v>-71.109728000000004</v>
      </c>
      <c r="Z2108" t="s">
        <v>500</v>
      </c>
    </row>
    <row r="2109" spans="1:26">
      <c r="A2109">
        <v>25908</v>
      </c>
      <c r="B2109" s="1">
        <v>40665.72152777778</v>
      </c>
      <c r="C2109" s="1">
        <f t="shared" si="408"/>
        <v>40544</v>
      </c>
      <c r="D2109" s="4">
        <f t="shared" si="409"/>
        <v>0.33611111111111114</v>
      </c>
      <c r="E2109" s="3">
        <f t="shared" si="410"/>
        <v>2011</v>
      </c>
      <c r="F2109" s="3">
        <f t="shared" si="411"/>
        <v>5</v>
      </c>
      <c r="G2109" s="3">
        <f t="shared" si="412"/>
        <v>2</v>
      </c>
      <c r="H2109" s="3">
        <f t="shared" si="413"/>
        <v>17</v>
      </c>
      <c r="I2109" s="3">
        <f t="shared" si="414"/>
        <v>19</v>
      </c>
      <c r="J2109" s="3">
        <f t="shared" si="415"/>
        <v>2</v>
      </c>
      <c r="K2109" s="3" t="str">
        <f>IF(AND(D2109&gt;='Season Lookup'!$D$15,D2109&lt;'Season Lookup'!$D$16),"Spring",IF(AND(D2109&gt;='Season Lookup'!$D$16,D2109&lt;'Season Lookup'!$D$17),"Summer",IF(AND(D2109&gt;='Season Lookup'!$D$17,D2109&lt;'Season Lookup'!$D$18),"Fall",IF(OR(D2109&gt;='Season Lookup'!$D$18,D2109&lt;'Season Lookup'!$D$15),"Winter"))))</f>
        <v>Spring</v>
      </c>
      <c r="L2109" s="3" t="str">
        <f>VLOOKUP(F2109,'Season Lookup'!$A$1:$B$13,2,0)</f>
        <v>Spring</v>
      </c>
      <c r="M2109" t="s">
        <v>56</v>
      </c>
      <c r="N2109" t="s">
        <v>13</v>
      </c>
      <c r="O2109" t="s">
        <v>132</v>
      </c>
      <c r="P2109" t="str">
        <f t="shared" si="416"/>
        <v>Yes</v>
      </c>
      <c r="Q2109" t="str">
        <f t="shared" si="417"/>
        <v>Yes</v>
      </c>
      <c r="R2109" t="str">
        <f t="shared" si="418"/>
        <v>No</v>
      </c>
      <c r="T2109" t="s">
        <v>105</v>
      </c>
      <c r="U2109" t="s">
        <v>101</v>
      </c>
      <c r="V2109" t="str">
        <f t="shared" si="419"/>
        <v>Intersection</v>
      </c>
      <c r="W2109" t="s">
        <v>1403</v>
      </c>
      <c r="X2109">
        <v>42.367871000000001</v>
      </c>
      <c r="Y2109">
        <v>-71.097359999999995</v>
      </c>
      <c r="Z2109" t="s">
        <v>1404</v>
      </c>
    </row>
    <row r="2110" spans="1:26">
      <c r="A2110">
        <v>25909</v>
      </c>
      <c r="B2110" s="1">
        <v>40665.727777777778</v>
      </c>
      <c r="C2110" s="1">
        <f t="shared" si="408"/>
        <v>40544</v>
      </c>
      <c r="D2110" s="4">
        <f t="shared" si="409"/>
        <v>0.33611111111111114</v>
      </c>
      <c r="E2110" s="3">
        <f t="shared" si="410"/>
        <v>2011</v>
      </c>
      <c r="F2110" s="3">
        <f t="shared" si="411"/>
        <v>5</v>
      </c>
      <c r="G2110" s="3">
        <f t="shared" si="412"/>
        <v>2</v>
      </c>
      <c r="H2110" s="3">
        <f t="shared" si="413"/>
        <v>17</v>
      </c>
      <c r="I2110" s="3">
        <f t="shared" si="414"/>
        <v>28</v>
      </c>
      <c r="J2110" s="3">
        <f t="shared" si="415"/>
        <v>2</v>
      </c>
      <c r="K2110" s="3" t="str">
        <f>IF(AND(D2110&gt;='Season Lookup'!$D$15,D2110&lt;'Season Lookup'!$D$16),"Spring",IF(AND(D2110&gt;='Season Lookup'!$D$16,D2110&lt;'Season Lookup'!$D$17),"Summer",IF(AND(D2110&gt;='Season Lookup'!$D$17,D2110&lt;'Season Lookup'!$D$18),"Fall",IF(OR(D2110&gt;='Season Lookup'!$D$18,D2110&lt;'Season Lookup'!$D$15),"Winter"))))</f>
        <v>Spring</v>
      </c>
      <c r="L2110" s="3" t="str">
        <f>VLOOKUP(F2110,'Season Lookup'!$A$1:$B$13,2,0)</f>
        <v>Spring</v>
      </c>
      <c r="M2110" t="s">
        <v>56</v>
      </c>
      <c r="N2110" t="s">
        <v>13</v>
      </c>
      <c r="O2110" t="s">
        <v>13</v>
      </c>
      <c r="P2110" t="str">
        <f t="shared" si="416"/>
        <v>Yes</v>
      </c>
      <c r="Q2110" t="str">
        <f t="shared" si="417"/>
        <v>No</v>
      </c>
      <c r="R2110" t="str">
        <f t="shared" si="418"/>
        <v>No</v>
      </c>
      <c r="T2110" t="s">
        <v>101</v>
      </c>
      <c r="U2110" t="s">
        <v>105</v>
      </c>
      <c r="V2110" t="str">
        <f t="shared" si="419"/>
        <v>Intersection</v>
      </c>
      <c r="W2110" t="s">
        <v>2632</v>
      </c>
      <c r="X2110">
        <v>42.367871000000001</v>
      </c>
      <c r="Y2110">
        <v>-71.097359999999995</v>
      </c>
      <c r="Z2110" t="s">
        <v>1404</v>
      </c>
    </row>
    <row r="2111" spans="1:26">
      <c r="A2111">
        <v>25911</v>
      </c>
      <c r="B2111" s="1">
        <v>40665.708333333336</v>
      </c>
      <c r="C2111" s="1">
        <f t="shared" si="408"/>
        <v>40544</v>
      </c>
      <c r="D2111" s="4">
        <f t="shared" si="409"/>
        <v>0.33611111111111114</v>
      </c>
      <c r="E2111" s="3">
        <f t="shared" si="410"/>
        <v>2011</v>
      </c>
      <c r="F2111" s="3">
        <f t="shared" si="411"/>
        <v>5</v>
      </c>
      <c r="G2111" s="3">
        <f t="shared" si="412"/>
        <v>2</v>
      </c>
      <c r="H2111" s="3">
        <f t="shared" si="413"/>
        <v>17</v>
      </c>
      <c r="I2111" s="3">
        <f t="shared" si="414"/>
        <v>0</v>
      </c>
      <c r="J2111" s="3">
        <f t="shared" si="415"/>
        <v>2</v>
      </c>
      <c r="K2111" s="3" t="str">
        <f>IF(AND(D2111&gt;='Season Lookup'!$D$15,D2111&lt;'Season Lookup'!$D$16),"Spring",IF(AND(D2111&gt;='Season Lookup'!$D$16,D2111&lt;'Season Lookup'!$D$17),"Summer",IF(AND(D2111&gt;='Season Lookup'!$D$17,D2111&lt;'Season Lookup'!$D$18),"Fall",IF(OR(D2111&gt;='Season Lookup'!$D$18,D2111&lt;'Season Lookup'!$D$15),"Winter"))))</f>
        <v>Spring</v>
      </c>
      <c r="L2111" s="3" t="str">
        <f>VLOOKUP(F2111,'Season Lookup'!$A$1:$B$13,2,0)</f>
        <v>Spring</v>
      </c>
      <c r="M2111" t="s">
        <v>56</v>
      </c>
      <c r="N2111" t="s">
        <v>13</v>
      </c>
      <c r="O2111" t="s">
        <v>13</v>
      </c>
      <c r="P2111" t="str">
        <f t="shared" si="416"/>
        <v>Yes</v>
      </c>
      <c r="Q2111" t="str">
        <f t="shared" si="417"/>
        <v>No</v>
      </c>
      <c r="R2111" t="str">
        <f t="shared" si="418"/>
        <v>No</v>
      </c>
      <c r="S2111">
        <v>799</v>
      </c>
      <c r="T2111" t="s">
        <v>186</v>
      </c>
      <c r="V2111" t="str">
        <f t="shared" si="419"/>
        <v>Non Intersection</v>
      </c>
      <c r="W2111" t="s">
        <v>482</v>
      </c>
      <c r="X2111">
        <v>42.391447999999997</v>
      </c>
      <c r="Y2111">
        <v>-71.155467000000002</v>
      </c>
      <c r="Z2111" t="s">
        <v>483</v>
      </c>
    </row>
    <row r="2112" spans="1:26">
      <c r="A2112">
        <v>25910</v>
      </c>
      <c r="B2112" s="1">
        <v>40666.424305555556</v>
      </c>
      <c r="C2112" s="1">
        <f t="shared" si="408"/>
        <v>40544</v>
      </c>
      <c r="D2112" s="4">
        <f t="shared" si="409"/>
        <v>0.33888888888888891</v>
      </c>
      <c r="E2112" s="3">
        <f t="shared" si="410"/>
        <v>2011</v>
      </c>
      <c r="F2112" s="3">
        <f t="shared" si="411"/>
        <v>5</v>
      </c>
      <c r="G2112" s="3">
        <f t="shared" si="412"/>
        <v>3</v>
      </c>
      <c r="H2112" s="3">
        <f t="shared" si="413"/>
        <v>10</v>
      </c>
      <c r="I2112" s="3">
        <f t="shared" si="414"/>
        <v>11</v>
      </c>
      <c r="J2112" s="3">
        <f t="shared" si="415"/>
        <v>3</v>
      </c>
      <c r="K2112" s="3" t="str">
        <f>IF(AND(D2112&gt;='Season Lookup'!$D$15,D2112&lt;'Season Lookup'!$D$16),"Spring",IF(AND(D2112&gt;='Season Lookup'!$D$16,D2112&lt;'Season Lookup'!$D$17),"Summer",IF(AND(D2112&gt;='Season Lookup'!$D$17,D2112&lt;'Season Lookup'!$D$18),"Fall",IF(OR(D2112&gt;='Season Lookup'!$D$18,D2112&lt;'Season Lookup'!$D$15),"Winter"))))</f>
        <v>Spring</v>
      </c>
      <c r="L2112" s="3" t="str">
        <f>VLOOKUP(F2112,'Season Lookup'!$A$1:$B$13,2,0)</f>
        <v>Spring</v>
      </c>
      <c r="M2112" t="s">
        <v>73</v>
      </c>
      <c r="N2112" t="s">
        <v>13</v>
      </c>
      <c r="O2112" t="s">
        <v>23</v>
      </c>
      <c r="P2112" t="str">
        <f t="shared" si="416"/>
        <v>Yes</v>
      </c>
      <c r="Q2112" t="str">
        <f t="shared" si="417"/>
        <v>No</v>
      </c>
      <c r="R2112" t="str">
        <f t="shared" si="418"/>
        <v>No</v>
      </c>
      <c r="S2112" s="2">
        <v>42068</v>
      </c>
      <c r="T2112" t="s">
        <v>1520</v>
      </c>
      <c r="V2112" t="str">
        <f t="shared" si="419"/>
        <v>Non Intersection</v>
      </c>
      <c r="W2112" t="s">
        <v>3153</v>
      </c>
      <c r="X2112">
        <v>42.371057</v>
      </c>
      <c r="Y2112">
        <v>-71.104597999999996</v>
      </c>
      <c r="Z2112" t="s">
        <v>3154</v>
      </c>
    </row>
    <row r="2113" spans="1:26">
      <c r="A2113">
        <v>25913</v>
      </c>
      <c r="B2113" s="1">
        <v>40666.916655092595</v>
      </c>
      <c r="C2113" s="1">
        <f t="shared" si="408"/>
        <v>40544</v>
      </c>
      <c r="D2113" s="4">
        <f t="shared" si="409"/>
        <v>0.33888888888888891</v>
      </c>
      <c r="E2113" s="3">
        <f t="shared" si="410"/>
        <v>2011</v>
      </c>
      <c r="F2113" s="3">
        <f t="shared" si="411"/>
        <v>5</v>
      </c>
      <c r="G2113" s="3">
        <f t="shared" si="412"/>
        <v>3</v>
      </c>
      <c r="H2113" s="3">
        <f t="shared" si="413"/>
        <v>21</v>
      </c>
      <c r="I2113" s="3">
        <f t="shared" si="414"/>
        <v>59</v>
      </c>
      <c r="J2113" s="3">
        <f t="shared" si="415"/>
        <v>3</v>
      </c>
      <c r="K2113" s="3" t="str">
        <f>IF(AND(D2113&gt;='Season Lookup'!$D$15,D2113&lt;'Season Lookup'!$D$16),"Spring",IF(AND(D2113&gt;='Season Lookup'!$D$16,D2113&lt;'Season Lookup'!$D$17),"Summer",IF(AND(D2113&gt;='Season Lookup'!$D$17,D2113&lt;'Season Lookup'!$D$18),"Fall",IF(OR(D2113&gt;='Season Lookup'!$D$18,D2113&lt;'Season Lookup'!$D$15),"Winter"))))</f>
        <v>Spring</v>
      </c>
      <c r="L2113" s="3" t="str">
        <f>VLOOKUP(F2113,'Season Lookup'!$A$1:$B$13,2,0)</f>
        <v>Spring</v>
      </c>
      <c r="M2113" t="s">
        <v>73</v>
      </c>
      <c r="N2113" t="s">
        <v>13</v>
      </c>
      <c r="O2113" t="s">
        <v>23</v>
      </c>
      <c r="P2113" t="str">
        <f t="shared" si="416"/>
        <v>Yes</v>
      </c>
      <c r="Q2113" t="str">
        <f t="shared" si="417"/>
        <v>No</v>
      </c>
      <c r="R2113" t="str">
        <f t="shared" si="418"/>
        <v>No</v>
      </c>
      <c r="T2113" t="s">
        <v>342</v>
      </c>
      <c r="U2113" t="s">
        <v>316</v>
      </c>
      <c r="V2113" t="str">
        <f t="shared" si="419"/>
        <v>Intersection</v>
      </c>
      <c r="W2113" t="s">
        <v>2529</v>
      </c>
      <c r="X2113">
        <v>42.366343000000001</v>
      </c>
      <c r="Y2113">
        <v>-71.103160000000003</v>
      </c>
      <c r="Z2113" t="s">
        <v>643</v>
      </c>
    </row>
    <row r="2114" spans="1:26">
      <c r="A2114">
        <v>25914</v>
      </c>
      <c r="B2114" s="1">
        <v>40667.5</v>
      </c>
      <c r="C2114" s="1">
        <f t="shared" si="408"/>
        <v>40544</v>
      </c>
      <c r="D2114" s="4">
        <f t="shared" si="409"/>
        <v>0.34166666666666667</v>
      </c>
      <c r="E2114" s="3">
        <f t="shared" si="410"/>
        <v>2011</v>
      </c>
      <c r="F2114" s="3">
        <f t="shared" si="411"/>
        <v>5</v>
      </c>
      <c r="G2114" s="3">
        <f t="shared" si="412"/>
        <v>4</v>
      </c>
      <c r="H2114" s="3">
        <f t="shared" si="413"/>
        <v>12</v>
      </c>
      <c r="I2114" s="3">
        <f t="shared" si="414"/>
        <v>0</v>
      </c>
      <c r="J2114" s="3">
        <f t="shared" si="415"/>
        <v>4</v>
      </c>
      <c r="K2114" s="3" t="str">
        <f>IF(AND(D2114&gt;='Season Lookup'!$D$15,D2114&lt;'Season Lookup'!$D$16),"Spring",IF(AND(D2114&gt;='Season Lookup'!$D$16,D2114&lt;'Season Lookup'!$D$17),"Summer",IF(AND(D2114&gt;='Season Lookup'!$D$17,D2114&lt;'Season Lookup'!$D$18),"Fall",IF(OR(D2114&gt;='Season Lookup'!$D$18,D2114&lt;'Season Lookup'!$D$15),"Winter"))))</f>
        <v>Spring</v>
      </c>
      <c r="L2114" s="3" t="str">
        <f>VLOOKUP(F2114,'Season Lookup'!$A$1:$B$13,2,0)</f>
        <v>Spring</v>
      </c>
      <c r="M2114" t="s">
        <v>82</v>
      </c>
      <c r="N2114" t="s">
        <v>13</v>
      </c>
      <c r="O2114" t="s">
        <v>23</v>
      </c>
      <c r="P2114" t="str">
        <f t="shared" si="416"/>
        <v>Yes</v>
      </c>
      <c r="Q2114" t="str">
        <f t="shared" si="417"/>
        <v>No</v>
      </c>
      <c r="R2114" t="str">
        <f t="shared" si="418"/>
        <v>No</v>
      </c>
      <c r="S2114">
        <v>69</v>
      </c>
      <c r="T2114" t="s">
        <v>116</v>
      </c>
      <c r="V2114" t="str">
        <f t="shared" si="419"/>
        <v>Non Intersection</v>
      </c>
      <c r="W2114" t="s">
        <v>3155</v>
      </c>
      <c r="X2114">
        <v>42.356451999999997</v>
      </c>
      <c r="Y2114">
        <v>-71.108175000000003</v>
      </c>
      <c r="Z2114" t="s">
        <v>3156</v>
      </c>
    </row>
    <row r="2115" spans="1:26">
      <c r="A2115">
        <v>25915</v>
      </c>
      <c r="B2115" s="1">
        <v>40667.354849537034</v>
      </c>
      <c r="C2115" s="1">
        <f t="shared" si="408"/>
        <v>40544</v>
      </c>
      <c r="D2115" s="4">
        <f t="shared" si="409"/>
        <v>0.34166666666666667</v>
      </c>
      <c r="E2115" s="3">
        <f t="shared" si="410"/>
        <v>2011</v>
      </c>
      <c r="F2115" s="3">
        <f t="shared" si="411"/>
        <v>5</v>
      </c>
      <c r="G2115" s="3">
        <f t="shared" si="412"/>
        <v>4</v>
      </c>
      <c r="H2115" s="3">
        <f t="shared" si="413"/>
        <v>8</v>
      </c>
      <c r="I2115" s="3">
        <f t="shared" si="414"/>
        <v>30</v>
      </c>
      <c r="J2115" s="3">
        <f t="shared" si="415"/>
        <v>4</v>
      </c>
      <c r="K2115" s="3" t="str">
        <f>IF(AND(D2115&gt;='Season Lookup'!$D$15,D2115&lt;'Season Lookup'!$D$16),"Spring",IF(AND(D2115&gt;='Season Lookup'!$D$16,D2115&lt;'Season Lookup'!$D$17),"Summer",IF(AND(D2115&gt;='Season Lookup'!$D$17,D2115&lt;'Season Lookup'!$D$18),"Fall",IF(OR(D2115&gt;='Season Lookup'!$D$18,D2115&lt;'Season Lookup'!$D$15),"Winter"))))</f>
        <v>Spring</v>
      </c>
      <c r="L2115" s="3" t="str">
        <f>VLOOKUP(F2115,'Season Lookup'!$A$1:$B$13,2,0)</f>
        <v>Spring</v>
      </c>
      <c r="M2115" t="s">
        <v>82</v>
      </c>
      <c r="N2115" t="s">
        <v>13</v>
      </c>
      <c r="O2115" t="s">
        <v>13</v>
      </c>
      <c r="P2115" t="str">
        <f t="shared" si="416"/>
        <v>Yes</v>
      </c>
      <c r="Q2115" t="str">
        <f t="shared" si="417"/>
        <v>No</v>
      </c>
      <c r="R2115" t="str">
        <f t="shared" si="418"/>
        <v>No</v>
      </c>
      <c r="T2115" t="s">
        <v>27</v>
      </c>
      <c r="U2115" t="s">
        <v>42</v>
      </c>
      <c r="V2115" t="str">
        <f t="shared" si="419"/>
        <v>Intersection</v>
      </c>
      <c r="W2115" t="s">
        <v>1022</v>
      </c>
      <c r="X2115">
        <v>42.364483999999997</v>
      </c>
      <c r="Y2115">
        <v>-71.113893000000004</v>
      </c>
      <c r="Z2115" t="s">
        <v>1023</v>
      </c>
    </row>
    <row r="2116" spans="1:26">
      <c r="A2116">
        <v>25916</v>
      </c>
      <c r="B2116" s="1">
        <v>40667.666655092595</v>
      </c>
      <c r="C2116" s="1">
        <f t="shared" si="408"/>
        <v>40544</v>
      </c>
      <c r="D2116" s="4">
        <f t="shared" si="409"/>
        <v>0.34166666666666667</v>
      </c>
      <c r="E2116" s="3">
        <f t="shared" si="410"/>
        <v>2011</v>
      </c>
      <c r="F2116" s="3">
        <f t="shared" si="411"/>
        <v>5</v>
      </c>
      <c r="G2116" s="3">
        <f t="shared" si="412"/>
        <v>4</v>
      </c>
      <c r="H2116" s="3">
        <f t="shared" si="413"/>
        <v>15</v>
      </c>
      <c r="I2116" s="3">
        <f t="shared" si="414"/>
        <v>59</v>
      </c>
      <c r="J2116" s="3">
        <f t="shared" si="415"/>
        <v>4</v>
      </c>
      <c r="K2116" s="3" t="str">
        <f>IF(AND(D2116&gt;='Season Lookup'!$D$15,D2116&lt;'Season Lookup'!$D$16),"Spring",IF(AND(D2116&gt;='Season Lookup'!$D$16,D2116&lt;'Season Lookup'!$D$17),"Summer",IF(AND(D2116&gt;='Season Lookup'!$D$17,D2116&lt;'Season Lookup'!$D$18),"Fall",IF(OR(D2116&gt;='Season Lookup'!$D$18,D2116&lt;'Season Lookup'!$D$15),"Winter"))))</f>
        <v>Spring</v>
      </c>
      <c r="L2116" s="3" t="str">
        <f>VLOOKUP(F2116,'Season Lookup'!$A$1:$B$13,2,0)</f>
        <v>Spring</v>
      </c>
      <c r="M2116" t="s">
        <v>82</v>
      </c>
      <c r="N2116" t="s">
        <v>13</v>
      </c>
      <c r="O2116" t="s">
        <v>36</v>
      </c>
      <c r="P2116" t="str">
        <f t="shared" si="416"/>
        <v>Yes</v>
      </c>
      <c r="Q2116" t="str">
        <f t="shared" si="417"/>
        <v>No</v>
      </c>
      <c r="R2116" t="str">
        <f t="shared" si="418"/>
        <v>No</v>
      </c>
      <c r="S2116">
        <v>2535</v>
      </c>
      <c r="T2116" t="s">
        <v>14</v>
      </c>
      <c r="V2116" t="str">
        <f t="shared" si="419"/>
        <v>Non Intersection</v>
      </c>
      <c r="W2116" t="s">
        <v>3157</v>
      </c>
      <c r="X2116">
        <v>42.40005</v>
      </c>
      <c r="Y2116">
        <v>-71.133398999999997</v>
      </c>
      <c r="Z2116" t="s">
        <v>3158</v>
      </c>
    </row>
    <row r="2117" spans="1:26">
      <c r="A2117">
        <v>25917</v>
      </c>
      <c r="B2117" s="1">
        <v>40667.763888888891</v>
      </c>
      <c r="C2117" s="1">
        <f t="shared" si="408"/>
        <v>40544</v>
      </c>
      <c r="D2117" s="4">
        <f t="shared" si="409"/>
        <v>0.34166666666666667</v>
      </c>
      <c r="E2117" s="3">
        <f t="shared" si="410"/>
        <v>2011</v>
      </c>
      <c r="F2117" s="3">
        <f t="shared" si="411"/>
        <v>5</v>
      </c>
      <c r="G2117" s="3">
        <f t="shared" si="412"/>
        <v>4</v>
      </c>
      <c r="H2117" s="3">
        <f t="shared" si="413"/>
        <v>18</v>
      </c>
      <c r="I2117" s="3">
        <f t="shared" si="414"/>
        <v>20</v>
      </c>
      <c r="J2117" s="3">
        <f t="shared" si="415"/>
        <v>4</v>
      </c>
      <c r="K2117" s="3" t="str">
        <f>IF(AND(D2117&gt;='Season Lookup'!$D$15,D2117&lt;'Season Lookup'!$D$16),"Spring",IF(AND(D2117&gt;='Season Lookup'!$D$16,D2117&lt;'Season Lookup'!$D$17),"Summer",IF(AND(D2117&gt;='Season Lookup'!$D$17,D2117&lt;'Season Lookup'!$D$18),"Fall",IF(OR(D2117&gt;='Season Lookup'!$D$18,D2117&lt;'Season Lookup'!$D$15),"Winter"))))</f>
        <v>Spring</v>
      </c>
      <c r="L2117" s="3" t="str">
        <f>VLOOKUP(F2117,'Season Lookup'!$A$1:$B$13,2,0)</f>
        <v>Spring</v>
      </c>
      <c r="M2117" t="s">
        <v>82</v>
      </c>
      <c r="N2117" t="s">
        <v>13</v>
      </c>
      <c r="O2117" t="s">
        <v>13</v>
      </c>
      <c r="P2117" t="str">
        <f t="shared" si="416"/>
        <v>Yes</v>
      </c>
      <c r="Q2117" t="str">
        <f t="shared" si="417"/>
        <v>No</v>
      </c>
      <c r="R2117" t="str">
        <f t="shared" si="418"/>
        <v>No</v>
      </c>
      <c r="T2117" t="s">
        <v>340</v>
      </c>
      <c r="U2117" t="s">
        <v>14</v>
      </c>
      <c r="V2117" t="str">
        <f t="shared" si="419"/>
        <v>Intersection</v>
      </c>
      <c r="W2117" t="s">
        <v>752</v>
      </c>
      <c r="X2117">
        <v>42.389418999999997</v>
      </c>
      <c r="Y2117">
        <v>-71.120031999999995</v>
      </c>
      <c r="Z2117" t="s">
        <v>753</v>
      </c>
    </row>
    <row r="2118" spans="1:26">
      <c r="A2118">
        <v>25918</v>
      </c>
      <c r="B2118" s="1">
        <v>40668.309027777781</v>
      </c>
      <c r="C2118" s="1">
        <f t="shared" si="408"/>
        <v>40544</v>
      </c>
      <c r="D2118" s="4">
        <f t="shared" si="409"/>
        <v>0.34444444444444444</v>
      </c>
      <c r="E2118" s="3">
        <f t="shared" si="410"/>
        <v>2011</v>
      </c>
      <c r="F2118" s="3">
        <f t="shared" si="411"/>
        <v>5</v>
      </c>
      <c r="G2118" s="3">
        <f t="shared" si="412"/>
        <v>5</v>
      </c>
      <c r="H2118" s="3">
        <f t="shared" si="413"/>
        <v>7</v>
      </c>
      <c r="I2118" s="3">
        <f t="shared" si="414"/>
        <v>25</v>
      </c>
      <c r="J2118" s="3">
        <f t="shared" si="415"/>
        <v>5</v>
      </c>
      <c r="K2118" s="3" t="str">
        <f>IF(AND(D2118&gt;='Season Lookup'!$D$15,D2118&lt;'Season Lookup'!$D$16),"Spring",IF(AND(D2118&gt;='Season Lookup'!$D$16,D2118&lt;'Season Lookup'!$D$17),"Summer",IF(AND(D2118&gt;='Season Lookup'!$D$17,D2118&lt;'Season Lookup'!$D$18),"Fall",IF(OR(D2118&gt;='Season Lookup'!$D$18,D2118&lt;'Season Lookup'!$D$15),"Winter"))))</f>
        <v>Spring</v>
      </c>
      <c r="L2118" s="3" t="str">
        <f>VLOOKUP(F2118,'Season Lookup'!$A$1:$B$13,2,0)</f>
        <v>Spring</v>
      </c>
      <c r="M2118" t="s">
        <v>78</v>
      </c>
      <c r="N2118" t="s">
        <v>13</v>
      </c>
      <c r="O2118" t="s">
        <v>13</v>
      </c>
      <c r="P2118" t="str">
        <f t="shared" si="416"/>
        <v>Yes</v>
      </c>
      <c r="Q2118" t="str">
        <f t="shared" si="417"/>
        <v>No</v>
      </c>
      <c r="R2118" t="str">
        <f t="shared" si="418"/>
        <v>No</v>
      </c>
      <c r="T2118" t="s">
        <v>185</v>
      </c>
      <c r="U2118" t="s">
        <v>14</v>
      </c>
      <c r="V2118" t="str">
        <f t="shared" si="419"/>
        <v>Intersection</v>
      </c>
      <c r="W2118" t="s">
        <v>1003</v>
      </c>
      <c r="X2118">
        <v>42.375487</v>
      </c>
      <c r="Y2118">
        <v>-71.119919999999993</v>
      </c>
      <c r="Z2118" t="s">
        <v>1004</v>
      </c>
    </row>
    <row r="2119" spans="1:26">
      <c r="A2119">
        <v>25919</v>
      </c>
      <c r="B2119" s="1">
        <v>40668.479155092595</v>
      </c>
      <c r="C2119" s="1">
        <f t="shared" si="408"/>
        <v>40544</v>
      </c>
      <c r="D2119" s="4">
        <f t="shared" si="409"/>
        <v>0.34444444444444444</v>
      </c>
      <c r="E2119" s="3">
        <f t="shared" si="410"/>
        <v>2011</v>
      </c>
      <c r="F2119" s="3">
        <f t="shared" si="411"/>
        <v>5</v>
      </c>
      <c r="G2119" s="3">
        <f t="shared" si="412"/>
        <v>5</v>
      </c>
      <c r="H2119" s="3">
        <f t="shared" si="413"/>
        <v>11</v>
      </c>
      <c r="I2119" s="3">
        <f t="shared" si="414"/>
        <v>29</v>
      </c>
      <c r="J2119" s="3">
        <f t="shared" si="415"/>
        <v>5</v>
      </c>
      <c r="K2119" s="3" t="str">
        <f>IF(AND(D2119&gt;='Season Lookup'!$D$15,D2119&lt;'Season Lookup'!$D$16),"Spring",IF(AND(D2119&gt;='Season Lookup'!$D$16,D2119&lt;'Season Lookup'!$D$17),"Summer",IF(AND(D2119&gt;='Season Lookup'!$D$17,D2119&lt;'Season Lookup'!$D$18),"Fall",IF(OR(D2119&gt;='Season Lookup'!$D$18,D2119&lt;'Season Lookup'!$D$15),"Winter"))))</f>
        <v>Spring</v>
      </c>
      <c r="L2119" s="3" t="str">
        <f>VLOOKUP(F2119,'Season Lookup'!$A$1:$B$13,2,0)</f>
        <v>Spring</v>
      </c>
      <c r="M2119" t="s">
        <v>78</v>
      </c>
      <c r="N2119" t="s">
        <v>13</v>
      </c>
      <c r="O2119" t="s">
        <v>132</v>
      </c>
      <c r="P2119" t="str">
        <f t="shared" si="416"/>
        <v>Yes</v>
      </c>
      <c r="Q2119" t="str">
        <f t="shared" si="417"/>
        <v>Yes</v>
      </c>
      <c r="R2119" t="str">
        <f t="shared" si="418"/>
        <v>No</v>
      </c>
      <c r="T2119" t="s">
        <v>105</v>
      </c>
      <c r="U2119" t="s">
        <v>498</v>
      </c>
      <c r="V2119" t="str">
        <f t="shared" si="419"/>
        <v>Intersection</v>
      </c>
      <c r="W2119" t="s">
        <v>499</v>
      </c>
      <c r="X2119">
        <v>42.372751999999998</v>
      </c>
      <c r="Y2119">
        <v>-71.109728000000004</v>
      </c>
      <c r="Z2119" t="s">
        <v>500</v>
      </c>
    </row>
    <row r="2120" spans="1:26">
      <c r="A2120">
        <v>25920</v>
      </c>
      <c r="B2120" s="1">
        <v>40668.67291666667</v>
      </c>
      <c r="C2120" s="1">
        <f t="shared" si="408"/>
        <v>40544</v>
      </c>
      <c r="D2120" s="4">
        <f t="shared" si="409"/>
        <v>0.34444444444444444</v>
      </c>
      <c r="E2120" s="3">
        <f t="shared" si="410"/>
        <v>2011</v>
      </c>
      <c r="F2120" s="3">
        <f t="shared" si="411"/>
        <v>5</v>
      </c>
      <c r="G2120" s="3">
        <f t="shared" si="412"/>
        <v>5</v>
      </c>
      <c r="H2120" s="3">
        <f t="shared" si="413"/>
        <v>16</v>
      </c>
      <c r="I2120" s="3">
        <f t="shared" si="414"/>
        <v>9</v>
      </c>
      <c r="J2120" s="3">
        <f t="shared" si="415"/>
        <v>5</v>
      </c>
      <c r="K2120" s="3" t="str">
        <f>IF(AND(D2120&gt;='Season Lookup'!$D$15,D2120&lt;'Season Lookup'!$D$16),"Spring",IF(AND(D2120&gt;='Season Lookup'!$D$16,D2120&lt;'Season Lookup'!$D$17),"Summer",IF(AND(D2120&gt;='Season Lookup'!$D$17,D2120&lt;'Season Lookup'!$D$18),"Fall",IF(OR(D2120&gt;='Season Lookup'!$D$18,D2120&lt;'Season Lookup'!$D$15),"Winter"))))</f>
        <v>Spring</v>
      </c>
      <c r="L2120" s="3" t="str">
        <f>VLOOKUP(F2120,'Season Lookup'!$A$1:$B$13,2,0)</f>
        <v>Spring</v>
      </c>
      <c r="M2120" t="s">
        <v>78</v>
      </c>
      <c r="N2120" t="s">
        <v>13</v>
      </c>
      <c r="O2120" t="s">
        <v>13</v>
      </c>
      <c r="P2120" t="str">
        <f t="shared" si="416"/>
        <v>Yes</v>
      </c>
      <c r="Q2120" t="str">
        <f t="shared" si="417"/>
        <v>No</v>
      </c>
      <c r="R2120" t="str">
        <f t="shared" si="418"/>
        <v>No</v>
      </c>
      <c r="T2120" t="s">
        <v>19</v>
      </c>
      <c r="U2120" t="s">
        <v>189</v>
      </c>
      <c r="V2120" t="str">
        <f t="shared" si="419"/>
        <v>Intersection</v>
      </c>
      <c r="W2120" t="s">
        <v>244</v>
      </c>
      <c r="X2120">
        <v>42.372750000000003</v>
      </c>
      <c r="Y2120">
        <v>-71.093288000000001</v>
      </c>
      <c r="Z2120" t="s">
        <v>245</v>
      </c>
    </row>
    <row r="2121" spans="1:26">
      <c r="A2121">
        <v>25921</v>
      </c>
      <c r="B2121" s="1">
        <v>40668.795138888891</v>
      </c>
      <c r="C2121" s="1">
        <f t="shared" si="408"/>
        <v>40544</v>
      </c>
      <c r="D2121" s="4">
        <f t="shared" si="409"/>
        <v>0.34444444444444444</v>
      </c>
      <c r="E2121" s="3">
        <f t="shared" si="410"/>
        <v>2011</v>
      </c>
      <c r="F2121" s="3">
        <f t="shared" si="411"/>
        <v>5</v>
      </c>
      <c r="G2121" s="3">
        <f t="shared" si="412"/>
        <v>5</v>
      </c>
      <c r="H2121" s="3">
        <f t="shared" si="413"/>
        <v>19</v>
      </c>
      <c r="I2121" s="3">
        <f t="shared" si="414"/>
        <v>5</v>
      </c>
      <c r="J2121" s="3">
        <f t="shared" si="415"/>
        <v>5</v>
      </c>
      <c r="K2121" s="3" t="str">
        <f>IF(AND(D2121&gt;='Season Lookup'!$D$15,D2121&lt;'Season Lookup'!$D$16),"Spring",IF(AND(D2121&gt;='Season Lookup'!$D$16,D2121&lt;'Season Lookup'!$D$17),"Summer",IF(AND(D2121&gt;='Season Lookup'!$D$17,D2121&lt;'Season Lookup'!$D$18),"Fall",IF(OR(D2121&gt;='Season Lookup'!$D$18,D2121&lt;'Season Lookup'!$D$15),"Winter"))))</f>
        <v>Spring</v>
      </c>
      <c r="L2121" s="3" t="str">
        <f>VLOOKUP(F2121,'Season Lookup'!$A$1:$B$13,2,0)</f>
        <v>Spring</v>
      </c>
      <c r="M2121" t="s">
        <v>78</v>
      </c>
      <c r="N2121" t="s">
        <v>13</v>
      </c>
      <c r="O2121" t="s">
        <v>13</v>
      </c>
      <c r="P2121" t="str">
        <f t="shared" si="416"/>
        <v>Yes</v>
      </c>
      <c r="Q2121" t="str">
        <f t="shared" si="417"/>
        <v>No</v>
      </c>
      <c r="R2121" t="str">
        <f t="shared" si="418"/>
        <v>No</v>
      </c>
      <c r="T2121" t="s">
        <v>19</v>
      </c>
      <c r="U2121" t="s">
        <v>74</v>
      </c>
      <c r="V2121" t="str">
        <f t="shared" si="419"/>
        <v>Intersection</v>
      </c>
      <c r="W2121" t="s">
        <v>111</v>
      </c>
      <c r="X2121">
        <v>42.373728999999997</v>
      </c>
      <c r="Y2121">
        <v>-71.100836999999999</v>
      </c>
      <c r="Z2121" t="s">
        <v>112</v>
      </c>
    </row>
    <row r="2122" spans="1:26">
      <c r="A2122">
        <v>25924</v>
      </c>
      <c r="B2122" s="1">
        <v>40668.614583333336</v>
      </c>
      <c r="C2122" s="1">
        <f t="shared" si="408"/>
        <v>40544</v>
      </c>
      <c r="D2122" s="4">
        <f t="shared" si="409"/>
        <v>0.34444444444444444</v>
      </c>
      <c r="E2122" s="3">
        <f t="shared" si="410"/>
        <v>2011</v>
      </c>
      <c r="F2122" s="3">
        <f t="shared" si="411"/>
        <v>5</v>
      </c>
      <c r="G2122" s="3">
        <f t="shared" si="412"/>
        <v>5</v>
      </c>
      <c r="H2122" s="3">
        <f t="shared" si="413"/>
        <v>14</v>
      </c>
      <c r="I2122" s="3">
        <f t="shared" si="414"/>
        <v>45</v>
      </c>
      <c r="J2122" s="3">
        <f t="shared" si="415"/>
        <v>5</v>
      </c>
      <c r="K2122" s="3" t="str">
        <f>IF(AND(D2122&gt;='Season Lookup'!$D$15,D2122&lt;'Season Lookup'!$D$16),"Spring",IF(AND(D2122&gt;='Season Lookup'!$D$16,D2122&lt;'Season Lookup'!$D$17),"Summer",IF(AND(D2122&gt;='Season Lookup'!$D$17,D2122&lt;'Season Lookup'!$D$18),"Fall",IF(OR(D2122&gt;='Season Lookup'!$D$18,D2122&lt;'Season Lookup'!$D$15),"Winter"))))</f>
        <v>Spring</v>
      </c>
      <c r="L2122" s="3" t="str">
        <f>VLOOKUP(F2122,'Season Lookup'!$A$1:$B$13,2,0)</f>
        <v>Spring</v>
      </c>
      <c r="N2122" t="s">
        <v>13</v>
      </c>
      <c r="O2122" t="s">
        <v>13</v>
      </c>
      <c r="P2122" t="str">
        <f t="shared" si="416"/>
        <v>Yes</v>
      </c>
      <c r="Q2122" t="str">
        <f t="shared" si="417"/>
        <v>No</v>
      </c>
      <c r="R2122" t="str">
        <f t="shared" si="418"/>
        <v>No</v>
      </c>
      <c r="T2122" t="s">
        <v>14</v>
      </c>
      <c r="U2122" t="s">
        <v>1032</v>
      </c>
      <c r="V2122" t="str">
        <f t="shared" si="419"/>
        <v>Intersection</v>
      </c>
      <c r="W2122" t="s">
        <v>1033</v>
      </c>
      <c r="X2122">
        <v>42.39508</v>
      </c>
      <c r="Y2122">
        <v>-71.12764</v>
      </c>
      <c r="Z2122" t="s">
        <v>1034</v>
      </c>
    </row>
    <row r="2123" spans="1:26">
      <c r="A2123">
        <v>25943</v>
      </c>
      <c r="B2123" s="1">
        <v>40668.78125</v>
      </c>
      <c r="C2123" s="1">
        <f t="shared" si="408"/>
        <v>40544</v>
      </c>
      <c r="D2123" s="4">
        <f t="shared" si="409"/>
        <v>0.34444444444444444</v>
      </c>
      <c r="E2123" s="3">
        <f t="shared" si="410"/>
        <v>2011</v>
      </c>
      <c r="F2123" s="3">
        <f t="shared" si="411"/>
        <v>5</v>
      </c>
      <c r="G2123" s="3">
        <f t="shared" si="412"/>
        <v>5</v>
      </c>
      <c r="H2123" s="3">
        <f t="shared" si="413"/>
        <v>18</v>
      </c>
      <c r="I2123" s="3">
        <f t="shared" si="414"/>
        <v>45</v>
      </c>
      <c r="J2123" s="3">
        <f t="shared" si="415"/>
        <v>5</v>
      </c>
      <c r="K2123" s="3" t="str">
        <f>IF(AND(D2123&gt;='Season Lookup'!$D$15,D2123&lt;'Season Lookup'!$D$16),"Spring",IF(AND(D2123&gt;='Season Lookup'!$D$16,D2123&lt;'Season Lookup'!$D$17),"Summer",IF(AND(D2123&gt;='Season Lookup'!$D$17,D2123&lt;'Season Lookup'!$D$18),"Fall",IF(OR(D2123&gt;='Season Lookup'!$D$18,D2123&lt;'Season Lookup'!$D$15),"Winter"))))</f>
        <v>Spring</v>
      </c>
      <c r="L2123" s="3" t="str">
        <f>VLOOKUP(F2123,'Season Lookup'!$A$1:$B$13,2,0)</f>
        <v>Spring</v>
      </c>
      <c r="N2123" t="s">
        <v>13</v>
      </c>
      <c r="O2123" t="s">
        <v>23</v>
      </c>
      <c r="P2123" t="str">
        <f t="shared" si="416"/>
        <v>Yes</v>
      </c>
      <c r="Q2123" t="str">
        <f t="shared" si="417"/>
        <v>No</v>
      </c>
      <c r="R2123" t="str">
        <f t="shared" si="418"/>
        <v>No</v>
      </c>
      <c r="S2123">
        <v>330</v>
      </c>
      <c r="T2123" t="s">
        <v>41</v>
      </c>
      <c r="V2123" t="str">
        <f t="shared" si="419"/>
        <v>Non Intersection</v>
      </c>
      <c r="W2123" t="s">
        <v>1098</v>
      </c>
      <c r="X2123">
        <v>42.361815</v>
      </c>
      <c r="Y2123">
        <v>-71.114017000000004</v>
      </c>
      <c r="Z2123" t="s">
        <v>1099</v>
      </c>
    </row>
    <row r="2124" spans="1:26">
      <c r="A2124">
        <v>25922</v>
      </c>
      <c r="B2124" s="1">
        <v>40669.333333333336</v>
      </c>
      <c r="C2124" s="1">
        <f t="shared" si="408"/>
        <v>40544</v>
      </c>
      <c r="D2124" s="4">
        <f t="shared" si="409"/>
        <v>0.34722222222222221</v>
      </c>
      <c r="E2124" s="3">
        <f t="shared" si="410"/>
        <v>2011</v>
      </c>
      <c r="F2124" s="3">
        <f t="shared" si="411"/>
        <v>5</v>
      </c>
      <c r="G2124" s="3">
        <f t="shared" si="412"/>
        <v>6</v>
      </c>
      <c r="H2124" s="3">
        <f t="shared" si="413"/>
        <v>8</v>
      </c>
      <c r="I2124" s="3">
        <f t="shared" si="414"/>
        <v>0</v>
      </c>
      <c r="J2124" s="3">
        <f t="shared" si="415"/>
        <v>6</v>
      </c>
      <c r="K2124" s="3" t="str">
        <f>IF(AND(D2124&gt;='Season Lookup'!$D$15,D2124&lt;'Season Lookup'!$D$16),"Spring",IF(AND(D2124&gt;='Season Lookup'!$D$16,D2124&lt;'Season Lookup'!$D$17),"Summer",IF(AND(D2124&gt;='Season Lookup'!$D$17,D2124&lt;'Season Lookup'!$D$18),"Fall",IF(OR(D2124&gt;='Season Lookup'!$D$18,D2124&lt;'Season Lookup'!$D$15),"Winter"))))</f>
        <v>Spring</v>
      </c>
      <c r="L2124" s="3" t="str">
        <f>VLOOKUP(F2124,'Season Lookup'!$A$1:$B$13,2,0)</f>
        <v>Spring</v>
      </c>
      <c r="N2124" t="s">
        <v>13</v>
      </c>
      <c r="O2124" t="s">
        <v>152</v>
      </c>
      <c r="P2124" t="str">
        <f t="shared" si="416"/>
        <v>Yes</v>
      </c>
      <c r="Q2124" t="str">
        <f t="shared" si="417"/>
        <v>No</v>
      </c>
      <c r="R2124" t="str">
        <f t="shared" si="418"/>
        <v>Yes</v>
      </c>
      <c r="T2124" t="s">
        <v>464</v>
      </c>
      <c r="U2124" t="s">
        <v>198</v>
      </c>
      <c r="V2124" t="str">
        <f t="shared" si="419"/>
        <v>Intersection</v>
      </c>
      <c r="W2124" t="s">
        <v>3159</v>
      </c>
      <c r="X2124">
        <v>42.375262999999997</v>
      </c>
      <c r="Y2124">
        <v>-71.145825000000002</v>
      </c>
      <c r="Z2124" t="s">
        <v>2057</v>
      </c>
    </row>
    <row r="2125" spans="1:26">
      <c r="A2125">
        <v>25923</v>
      </c>
      <c r="B2125" s="1">
        <v>40669.572905092595</v>
      </c>
      <c r="C2125" s="1">
        <f t="shared" si="408"/>
        <v>40544</v>
      </c>
      <c r="D2125" s="4">
        <f t="shared" si="409"/>
        <v>0.34722222222222221</v>
      </c>
      <c r="E2125" s="3">
        <f t="shared" si="410"/>
        <v>2011</v>
      </c>
      <c r="F2125" s="3">
        <f t="shared" si="411"/>
        <v>5</v>
      </c>
      <c r="G2125" s="3">
        <f t="shared" si="412"/>
        <v>6</v>
      </c>
      <c r="H2125" s="3">
        <f t="shared" si="413"/>
        <v>13</v>
      </c>
      <c r="I2125" s="3">
        <f t="shared" si="414"/>
        <v>44</v>
      </c>
      <c r="J2125" s="3">
        <f t="shared" si="415"/>
        <v>6</v>
      </c>
      <c r="K2125" s="3" t="str">
        <f>IF(AND(D2125&gt;='Season Lookup'!$D$15,D2125&lt;'Season Lookup'!$D$16),"Spring",IF(AND(D2125&gt;='Season Lookup'!$D$16,D2125&lt;'Season Lookup'!$D$17),"Summer",IF(AND(D2125&gt;='Season Lookup'!$D$17,D2125&lt;'Season Lookup'!$D$18),"Fall",IF(OR(D2125&gt;='Season Lookup'!$D$18,D2125&lt;'Season Lookup'!$D$15),"Winter"))))</f>
        <v>Spring</v>
      </c>
      <c r="L2125" s="3" t="str">
        <f>VLOOKUP(F2125,'Season Lookup'!$A$1:$B$13,2,0)</f>
        <v>Spring</v>
      </c>
      <c r="N2125" t="s">
        <v>13</v>
      </c>
      <c r="O2125" t="s">
        <v>13</v>
      </c>
      <c r="P2125" t="str">
        <f t="shared" si="416"/>
        <v>Yes</v>
      </c>
      <c r="Q2125" t="str">
        <f t="shared" si="417"/>
        <v>No</v>
      </c>
      <c r="R2125" t="str">
        <f t="shared" si="418"/>
        <v>No</v>
      </c>
      <c r="V2125" t="str">
        <f t="shared" si="419"/>
        <v>Intersection</v>
      </c>
      <c r="W2125" t="s">
        <v>717</v>
      </c>
      <c r="X2125">
        <v>0</v>
      </c>
      <c r="Y2125">
        <v>0</v>
      </c>
      <c r="Z2125" t="s">
        <v>81</v>
      </c>
    </row>
    <row r="2126" spans="1:26">
      <c r="A2126">
        <v>25925</v>
      </c>
      <c r="B2126" s="1">
        <v>40669.375</v>
      </c>
      <c r="C2126" s="1">
        <f t="shared" si="408"/>
        <v>40544</v>
      </c>
      <c r="D2126" s="4">
        <f t="shared" si="409"/>
        <v>0.34722222222222221</v>
      </c>
      <c r="E2126" s="3">
        <f t="shared" si="410"/>
        <v>2011</v>
      </c>
      <c r="F2126" s="3">
        <f t="shared" si="411"/>
        <v>5</v>
      </c>
      <c r="G2126" s="3">
        <f t="shared" si="412"/>
        <v>6</v>
      </c>
      <c r="H2126" s="3">
        <f t="shared" si="413"/>
        <v>9</v>
      </c>
      <c r="I2126" s="3">
        <f t="shared" si="414"/>
        <v>0</v>
      </c>
      <c r="J2126" s="3">
        <f t="shared" si="415"/>
        <v>6</v>
      </c>
      <c r="K2126" s="3" t="str">
        <f>IF(AND(D2126&gt;='Season Lookup'!$D$15,D2126&lt;'Season Lookup'!$D$16),"Spring",IF(AND(D2126&gt;='Season Lookup'!$D$16,D2126&lt;'Season Lookup'!$D$17),"Summer",IF(AND(D2126&gt;='Season Lookup'!$D$17,D2126&lt;'Season Lookup'!$D$18),"Fall",IF(OR(D2126&gt;='Season Lookup'!$D$18,D2126&lt;'Season Lookup'!$D$15),"Winter"))))</f>
        <v>Spring</v>
      </c>
      <c r="L2126" s="3" t="str">
        <f>VLOOKUP(F2126,'Season Lookup'!$A$1:$B$13,2,0)</f>
        <v>Spring</v>
      </c>
      <c r="N2126" t="s">
        <v>35</v>
      </c>
      <c r="O2126" t="s">
        <v>152</v>
      </c>
      <c r="P2126" t="str">
        <f t="shared" si="416"/>
        <v>Yes</v>
      </c>
      <c r="Q2126" t="str">
        <f t="shared" si="417"/>
        <v>No</v>
      </c>
      <c r="R2126" t="str">
        <f t="shared" si="418"/>
        <v>Yes</v>
      </c>
      <c r="T2126" t="s">
        <v>189</v>
      </c>
      <c r="U2126" t="s">
        <v>105</v>
      </c>
      <c r="V2126" t="str">
        <f t="shared" si="419"/>
        <v>Intersection</v>
      </c>
      <c r="W2126" t="s">
        <v>877</v>
      </c>
      <c r="X2126">
        <v>42.367106999999997</v>
      </c>
      <c r="Y2126">
        <v>-71.095416</v>
      </c>
      <c r="Z2126" t="s">
        <v>478</v>
      </c>
    </row>
    <row r="2127" spans="1:26">
      <c r="A2127">
        <v>26048</v>
      </c>
      <c r="B2127" s="1">
        <v>40669.402777777781</v>
      </c>
      <c r="C2127" s="1">
        <f t="shared" si="408"/>
        <v>40544</v>
      </c>
      <c r="D2127" s="4">
        <f t="shared" si="409"/>
        <v>0.34722222222222221</v>
      </c>
      <c r="E2127" s="3">
        <f t="shared" si="410"/>
        <v>2011</v>
      </c>
      <c r="F2127" s="3">
        <f t="shared" si="411"/>
        <v>5</v>
      </c>
      <c r="G2127" s="3">
        <f t="shared" si="412"/>
        <v>6</v>
      </c>
      <c r="H2127" s="3">
        <f t="shared" si="413"/>
        <v>9</v>
      </c>
      <c r="I2127" s="3">
        <f t="shared" si="414"/>
        <v>40</v>
      </c>
      <c r="J2127" s="3">
        <f t="shared" si="415"/>
        <v>6</v>
      </c>
      <c r="K2127" s="3" t="str">
        <f>IF(AND(D2127&gt;='Season Lookup'!$D$15,D2127&lt;'Season Lookup'!$D$16),"Spring",IF(AND(D2127&gt;='Season Lookup'!$D$16,D2127&lt;'Season Lookup'!$D$17),"Summer",IF(AND(D2127&gt;='Season Lookup'!$D$17,D2127&lt;'Season Lookup'!$D$18),"Fall",IF(OR(D2127&gt;='Season Lookup'!$D$18,D2127&lt;'Season Lookup'!$D$15),"Winter"))))</f>
        <v>Spring</v>
      </c>
      <c r="L2127" s="3" t="str">
        <f>VLOOKUP(F2127,'Season Lookup'!$A$1:$B$13,2,0)</f>
        <v>Spring</v>
      </c>
      <c r="M2127" t="s">
        <v>56</v>
      </c>
      <c r="N2127" t="s">
        <v>13</v>
      </c>
      <c r="O2127" t="s">
        <v>23</v>
      </c>
      <c r="P2127" t="str">
        <f t="shared" si="416"/>
        <v>Yes</v>
      </c>
      <c r="Q2127" t="str">
        <f t="shared" si="417"/>
        <v>No</v>
      </c>
      <c r="R2127" t="str">
        <f t="shared" si="418"/>
        <v>No</v>
      </c>
      <c r="T2127" t="s">
        <v>15</v>
      </c>
      <c r="U2127" t="s">
        <v>864</v>
      </c>
      <c r="V2127" t="str">
        <f t="shared" si="419"/>
        <v>Intersection</v>
      </c>
      <c r="W2127" t="s">
        <v>1584</v>
      </c>
      <c r="X2127">
        <v>42.393382000000003</v>
      </c>
      <c r="Y2127">
        <v>-71.131032000000005</v>
      </c>
      <c r="Z2127" t="s">
        <v>1585</v>
      </c>
    </row>
    <row r="2128" spans="1:26">
      <c r="A2128">
        <v>25926</v>
      </c>
      <c r="B2128" s="1">
        <v>40670.665972222225</v>
      </c>
      <c r="C2128" s="1">
        <f t="shared" si="408"/>
        <v>40544</v>
      </c>
      <c r="D2128" s="4">
        <f t="shared" si="409"/>
        <v>0.35</v>
      </c>
      <c r="E2128" s="3">
        <f t="shared" si="410"/>
        <v>2011</v>
      </c>
      <c r="F2128" s="3">
        <f t="shared" si="411"/>
        <v>5</v>
      </c>
      <c r="G2128" s="3">
        <f t="shared" si="412"/>
        <v>7</v>
      </c>
      <c r="H2128" s="3">
        <f t="shared" si="413"/>
        <v>15</v>
      </c>
      <c r="I2128" s="3">
        <f t="shared" si="414"/>
        <v>59</v>
      </c>
      <c r="J2128" s="3">
        <f t="shared" si="415"/>
        <v>7</v>
      </c>
      <c r="K2128" s="3" t="str">
        <f>IF(AND(D2128&gt;='Season Lookup'!$D$15,D2128&lt;'Season Lookup'!$D$16),"Spring",IF(AND(D2128&gt;='Season Lookup'!$D$16,D2128&lt;'Season Lookup'!$D$17),"Summer",IF(AND(D2128&gt;='Season Lookup'!$D$17,D2128&lt;'Season Lookup'!$D$18),"Fall",IF(OR(D2128&gt;='Season Lookup'!$D$18,D2128&lt;'Season Lookup'!$D$15),"Winter"))))</f>
        <v>Spring</v>
      </c>
      <c r="L2128" s="3" t="str">
        <f>VLOOKUP(F2128,'Season Lookup'!$A$1:$B$13,2,0)</f>
        <v>Spring</v>
      </c>
      <c r="N2128" t="s">
        <v>13</v>
      </c>
      <c r="O2128" t="s">
        <v>132</v>
      </c>
      <c r="P2128" t="str">
        <f t="shared" si="416"/>
        <v>Yes</v>
      </c>
      <c r="Q2128" t="str">
        <f t="shared" si="417"/>
        <v>Yes</v>
      </c>
      <c r="R2128" t="str">
        <f t="shared" si="418"/>
        <v>No</v>
      </c>
      <c r="T2128" t="s">
        <v>14</v>
      </c>
      <c r="U2128" t="s">
        <v>302</v>
      </c>
      <c r="V2128" t="str">
        <f t="shared" si="419"/>
        <v>Intersection</v>
      </c>
      <c r="W2128" t="s">
        <v>303</v>
      </c>
      <c r="X2128">
        <v>42.377870000000001</v>
      </c>
      <c r="Y2128">
        <v>-71.120647000000005</v>
      </c>
      <c r="Z2128" t="s">
        <v>304</v>
      </c>
    </row>
    <row r="2129" spans="1:26">
      <c r="A2129">
        <v>25927</v>
      </c>
      <c r="B2129" s="1">
        <v>40670.284710648149</v>
      </c>
      <c r="C2129" s="1">
        <f t="shared" si="408"/>
        <v>40544</v>
      </c>
      <c r="D2129" s="4">
        <f t="shared" si="409"/>
        <v>0.35</v>
      </c>
      <c r="E2129" s="3">
        <f t="shared" si="410"/>
        <v>2011</v>
      </c>
      <c r="F2129" s="3">
        <f t="shared" si="411"/>
        <v>5</v>
      </c>
      <c r="G2129" s="3">
        <f t="shared" si="412"/>
        <v>7</v>
      </c>
      <c r="H2129" s="3">
        <f t="shared" si="413"/>
        <v>6</v>
      </c>
      <c r="I2129" s="3">
        <f t="shared" si="414"/>
        <v>49</v>
      </c>
      <c r="J2129" s="3">
        <f t="shared" si="415"/>
        <v>7</v>
      </c>
      <c r="K2129" s="3" t="str">
        <f>IF(AND(D2129&gt;='Season Lookup'!$D$15,D2129&lt;'Season Lookup'!$D$16),"Spring",IF(AND(D2129&gt;='Season Lookup'!$D$16,D2129&lt;'Season Lookup'!$D$17),"Summer",IF(AND(D2129&gt;='Season Lookup'!$D$17,D2129&lt;'Season Lookup'!$D$18),"Fall",IF(OR(D2129&gt;='Season Lookup'!$D$18,D2129&lt;'Season Lookup'!$D$15),"Winter"))))</f>
        <v>Spring</v>
      </c>
      <c r="L2129" s="3" t="str">
        <f>VLOOKUP(F2129,'Season Lookup'!$A$1:$B$13,2,0)</f>
        <v>Spring</v>
      </c>
      <c r="N2129" t="s">
        <v>13</v>
      </c>
      <c r="O2129" t="s">
        <v>13</v>
      </c>
      <c r="P2129" t="str">
        <f t="shared" si="416"/>
        <v>Yes</v>
      </c>
      <c r="Q2129" t="str">
        <f t="shared" si="417"/>
        <v>No</v>
      </c>
      <c r="R2129" t="str">
        <f t="shared" si="418"/>
        <v>No</v>
      </c>
      <c r="T2129" t="s">
        <v>70</v>
      </c>
      <c r="U2129" t="s">
        <v>116</v>
      </c>
      <c r="V2129" t="str">
        <f t="shared" si="419"/>
        <v>Intersection</v>
      </c>
      <c r="W2129" t="s">
        <v>3160</v>
      </c>
      <c r="X2129">
        <v>42.357534000000001</v>
      </c>
      <c r="Y2129">
        <v>-71.110372999999996</v>
      </c>
      <c r="Z2129" t="s">
        <v>2778</v>
      </c>
    </row>
    <row r="2130" spans="1:26">
      <c r="A2130">
        <v>25940</v>
      </c>
      <c r="B2130" s="1">
        <v>40670.48609953704</v>
      </c>
      <c r="C2130" s="1">
        <f t="shared" si="408"/>
        <v>40544</v>
      </c>
      <c r="D2130" s="4">
        <f t="shared" si="409"/>
        <v>0.35</v>
      </c>
      <c r="E2130" s="3">
        <f t="shared" si="410"/>
        <v>2011</v>
      </c>
      <c r="F2130" s="3">
        <f t="shared" si="411"/>
        <v>5</v>
      </c>
      <c r="G2130" s="3">
        <f t="shared" si="412"/>
        <v>7</v>
      </c>
      <c r="H2130" s="3">
        <f t="shared" si="413"/>
        <v>11</v>
      </c>
      <c r="I2130" s="3">
        <f t="shared" si="414"/>
        <v>39</v>
      </c>
      <c r="J2130" s="3">
        <f t="shared" si="415"/>
        <v>7</v>
      </c>
      <c r="K2130" s="3" t="str">
        <f>IF(AND(D2130&gt;='Season Lookup'!$D$15,D2130&lt;'Season Lookup'!$D$16),"Spring",IF(AND(D2130&gt;='Season Lookup'!$D$16,D2130&lt;'Season Lookup'!$D$17),"Summer",IF(AND(D2130&gt;='Season Lookup'!$D$17,D2130&lt;'Season Lookup'!$D$18),"Fall",IF(OR(D2130&gt;='Season Lookup'!$D$18,D2130&lt;'Season Lookup'!$D$15),"Winter"))))</f>
        <v>Spring</v>
      </c>
      <c r="L2130" s="3" t="str">
        <f>VLOOKUP(F2130,'Season Lookup'!$A$1:$B$13,2,0)</f>
        <v>Spring</v>
      </c>
      <c r="N2130" t="s">
        <v>13</v>
      </c>
      <c r="O2130" t="s">
        <v>13</v>
      </c>
      <c r="P2130" t="str">
        <f t="shared" si="416"/>
        <v>Yes</v>
      </c>
      <c r="Q2130" t="str">
        <f t="shared" si="417"/>
        <v>No</v>
      </c>
      <c r="R2130" t="str">
        <f t="shared" si="418"/>
        <v>No</v>
      </c>
      <c r="T2130" t="s">
        <v>260</v>
      </c>
      <c r="U2130" t="s">
        <v>19</v>
      </c>
      <c r="V2130" t="str">
        <f t="shared" si="419"/>
        <v>Intersection</v>
      </c>
      <c r="W2130" t="s">
        <v>2227</v>
      </c>
      <c r="X2130">
        <v>42.371020000000001</v>
      </c>
      <c r="Y2130">
        <v>-71.079847999999998</v>
      </c>
      <c r="Z2130" t="s">
        <v>641</v>
      </c>
    </row>
    <row r="2131" spans="1:26">
      <c r="A2131">
        <v>26055</v>
      </c>
      <c r="B2131" s="1">
        <v>40670.458333333336</v>
      </c>
      <c r="C2131" s="1">
        <f t="shared" si="408"/>
        <v>40544</v>
      </c>
      <c r="D2131" s="4">
        <f t="shared" si="409"/>
        <v>0.35</v>
      </c>
      <c r="E2131" s="3">
        <f t="shared" si="410"/>
        <v>2011</v>
      </c>
      <c r="F2131" s="3">
        <f t="shared" si="411"/>
        <v>5</v>
      </c>
      <c r="G2131" s="3">
        <f t="shared" si="412"/>
        <v>7</v>
      </c>
      <c r="H2131" s="3">
        <f t="shared" si="413"/>
        <v>11</v>
      </c>
      <c r="I2131" s="3">
        <f t="shared" si="414"/>
        <v>0</v>
      </c>
      <c r="J2131" s="3">
        <f t="shared" si="415"/>
        <v>7</v>
      </c>
      <c r="K2131" s="3" t="str">
        <f>IF(AND(D2131&gt;='Season Lookup'!$D$15,D2131&lt;'Season Lookup'!$D$16),"Spring",IF(AND(D2131&gt;='Season Lookup'!$D$16,D2131&lt;'Season Lookup'!$D$17),"Summer",IF(AND(D2131&gt;='Season Lookup'!$D$17,D2131&lt;'Season Lookup'!$D$18),"Fall",IF(OR(D2131&gt;='Season Lookup'!$D$18,D2131&lt;'Season Lookup'!$D$15),"Winter"))))</f>
        <v>Spring</v>
      </c>
      <c r="L2131" s="3" t="str">
        <f>VLOOKUP(F2131,'Season Lookup'!$A$1:$B$13,2,0)</f>
        <v>Spring</v>
      </c>
      <c r="M2131" t="s">
        <v>73</v>
      </c>
      <c r="N2131" t="s">
        <v>13</v>
      </c>
      <c r="O2131" t="s">
        <v>35</v>
      </c>
      <c r="P2131" t="str">
        <f t="shared" si="416"/>
        <v>Yes</v>
      </c>
      <c r="Q2131" t="str">
        <f t="shared" si="417"/>
        <v>No</v>
      </c>
      <c r="R2131" t="str">
        <f t="shared" si="418"/>
        <v>No</v>
      </c>
      <c r="S2131">
        <v>144</v>
      </c>
      <c r="T2131" t="s">
        <v>1013</v>
      </c>
      <c r="U2131" t="s">
        <v>186</v>
      </c>
      <c r="V2131" t="str">
        <f t="shared" si="419"/>
        <v>Non Intersection</v>
      </c>
      <c r="W2131" t="s">
        <v>3161</v>
      </c>
      <c r="X2131">
        <v>42.389932999999999</v>
      </c>
      <c r="Y2131">
        <v>-71.157094999999998</v>
      </c>
      <c r="Z2131" t="s">
        <v>3162</v>
      </c>
    </row>
    <row r="2132" spans="1:26">
      <c r="A2132">
        <v>25928</v>
      </c>
      <c r="B2132" s="1">
        <v>40671.513888888891</v>
      </c>
      <c r="C2132" s="1">
        <f t="shared" si="408"/>
        <v>40544</v>
      </c>
      <c r="D2132" s="4">
        <f t="shared" si="409"/>
        <v>0.3527777777777778</v>
      </c>
      <c r="E2132" s="3">
        <f t="shared" si="410"/>
        <v>2011</v>
      </c>
      <c r="F2132" s="3">
        <f t="shared" si="411"/>
        <v>5</v>
      </c>
      <c r="G2132" s="3">
        <f t="shared" si="412"/>
        <v>8</v>
      </c>
      <c r="H2132" s="3">
        <f t="shared" si="413"/>
        <v>12</v>
      </c>
      <c r="I2132" s="3">
        <f t="shared" si="414"/>
        <v>20</v>
      </c>
      <c r="J2132" s="3">
        <f t="shared" si="415"/>
        <v>1</v>
      </c>
      <c r="K2132" s="3" t="str">
        <f>IF(AND(D2132&gt;='Season Lookup'!$D$15,D2132&lt;'Season Lookup'!$D$16),"Spring",IF(AND(D2132&gt;='Season Lookup'!$D$16,D2132&lt;'Season Lookup'!$D$17),"Summer",IF(AND(D2132&gt;='Season Lookup'!$D$17,D2132&lt;'Season Lookup'!$D$18),"Fall",IF(OR(D2132&gt;='Season Lookup'!$D$18,D2132&lt;'Season Lookup'!$D$15),"Winter"))))</f>
        <v>Spring</v>
      </c>
      <c r="L2132" s="3" t="str">
        <f>VLOOKUP(F2132,'Season Lookup'!$A$1:$B$13,2,0)</f>
        <v>Spring</v>
      </c>
      <c r="N2132" t="s">
        <v>13</v>
      </c>
      <c r="O2132" t="s">
        <v>35</v>
      </c>
      <c r="P2132" t="str">
        <f t="shared" si="416"/>
        <v>Yes</v>
      </c>
      <c r="Q2132" t="str">
        <f t="shared" si="417"/>
        <v>No</v>
      </c>
      <c r="R2132" t="str">
        <f t="shared" si="418"/>
        <v>No</v>
      </c>
      <c r="S2132">
        <v>30</v>
      </c>
      <c r="T2132" t="s">
        <v>1742</v>
      </c>
      <c r="V2132" t="str">
        <f t="shared" si="419"/>
        <v>Non Intersection</v>
      </c>
      <c r="W2132" t="s">
        <v>3163</v>
      </c>
      <c r="X2132">
        <v>42.371388000000003</v>
      </c>
      <c r="Y2132">
        <v>-71.116298999999998</v>
      </c>
      <c r="Z2132" t="s">
        <v>3164</v>
      </c>
    </row>
    <row r="2133" spans="1:26">
      <c r="A2133">
        <v>25929</v>
      </c>
      <c r="B2133" s="1">
        <v>40672.463182870371</v>
      </c>
      <c r="C2133" s="1">
        <f t="shared" si="408"/>
        <v>40544</v>
      </c>
      <c r="D2133" s="4">
        <f t="shared" si="409"/>
        <v>0.35555555555555557</v>
      </c>
      <c r="E2133" s="3">
        <f t="shared" si="410"/>
        <v>2011</v>
      </c>
      <c r="F2133" s="3">
        <f t="shared" si="411"/>
        <v>5</v>
      </c>
      <c r="G2133" s="3">
        <f t="shared" si="412"/>
        <v>9</v>
      </c>
      <c r="H2133" s="3">
        <f t="shared" si="413"/>
        <v>11</v>
      </c>
      <c r="I2133" s="3">
        <f t="shared" si="414"/>
        <v>6</v>
      </c>
      <c r="J2133" s="3">
        <f t="shared" si="415"/>
        <v>2</v>
      </c>
      <c r="K2133" s="3" t="str">
        <f>IF(AND(D2133&gt;='Season Lookup'!$D$15,D2133&lt;'Season Lookup'!$D$16),"Spring",IF(AND(D2133&gt;='Season Lookup'!$D$16,D2133&lt;'Season Lookup'!$D$17),"Summer",IF(AND(D2133&gt;='Season Lookup'!$D$17,D2133&lt;'Season Lookup'!$D$18),"Fall",IF(OR(D2133&gt;='Season Lookup'!$D$18,D2133&lt;'Season Lookup'!$D$15),"Winter"))))</f>
        <v>Spring</v>
      </c>
      <c r="L2133" s="3" t="str">
        <f>VLOOKUP(F2133,'Season Lookup'!$A$1:$B$13,2,0)</f>
        <v>Spring</v>
      </c>
      <c r="N2133" t="s">
        <v>13</v>
      </c>
      <c r="O2133" t="s">
        <v>13</v>
      </c>
      <c r="P2133" t="str">
        <f t="shared" si="416"/>
        <v>Yes</v>
      </c>
      <c r="Q2133" t="str">
        <f t="shared" si="417"/>
        <v>No</v>
      </c>
      <c r="R2133" t="str">
        <f t="shared" si="418"/>
        <v>No</v>
      </c>
      <c r="T2133" t="s">
        <v>19</v>
      </c>
      <c r="U2133" t="s">
        <v>2620</v>
      </c>
      <c r="V2133" t="str">
        <f t="shared" si="419"/>
        <v>Intersection</v>
      </c>
      <c r="W2133" t="s">
        <v>3165</v>
      </c>
      <c r="X2133">
        <v>42.374383999999999</v>
      </c>
      <c r="Y2133">
        <v>-71.105908999999997</v>
      </c>
      <c r="Z2133" t="s">
        <v>2622</v>
      </c>
    </row>
    <row r="2134" spans="1:26">
      <c r="A2134">
        <v>25930</v>
      </c>
      <c r="B2134" s="1">
        <v>40672.864583333336</v>
      </c>
      <c r="C2134" s="1">
        <f t="shared" ref="C2134:C2197" si="420">EOMONTH(B2134,MONTH(B2134)*-1)+1</f>
        <v>40544</v>
      </c>
      <c r="D2134" s="4">
        <f t="shared" ref="D2134:D2197" si="421">YEARFRAC(C2134,B2134)</f>
        <v>0.35555555555555557</v>
      </c>
      <c r="E2134" s="3">
        <f t="shared" ref="E2134:E2197" si="422">YEAR(B2134)</f>
        <v>2011</v>
      </c>
      <c r="F2134" s="3">
        <f t="shared" ref="F2134:F2197" si="423">MONTH(B2134)</f>
        <v>5</v>
      </c>
      <c r="G2134" s="3">
        <f t="shared" ref="G2134:G2197" si="424">DAY(B2134)</f>
        <v>9</v>
      </c>
      <c r="H2134" s="3">
        <f t="shared" ref="H2134:H2197" si="425">HOUR(B2134)</f>
        <v>20</v>
      </c>
      <c r="I2134" s="3">
        <f t="shared" ref="I2134:I2197" si="426">MINUTE(B2134)</f>
        <v>45</v>
      </c>
      <c r="J2134" s="3">
        <f t="shared" ref="J2134:J2197" si="427">WEEKDAY(B2134,1)</f>
        <v>2</v>
      </c>
      <c r="K2134" s="3" t="str">
        <f>IF(AND(D2134&gt;='Season Lookup'!$D$15,D2134&lt;'Season Lookup'!$D$16),"Spring",IF(AND(D2134&gt;='Season Lookup'!$D$16,D2134&lt;'Season Lookup'!$D$17),"Summer",IF(AND(D2134&gt;='Season Lookup'!$D$17,D2134&lt;'Season Lookup'!$D$18),"Fall",IF(OR(D2134&gt;='Season Lookup'!$D$18,D2134&lt;'Season Lookup'!$D$15),"Winter"))))</f>
        <v>Spring</v>
      </c>
      <c r="L2134" s="3" t="str">
        <f>VLOOKUP(F2134,'Season Lookup'!$A$1:$B$13,2,0)</f>
        <v>Spring</v>
      </c>
      <c r="M2134" t="s">
        <v>56</v>
      </c>
      <c r="N2134" t="s">
        <v>13</v>
      </c>
      <c r="O2134" t="s">
        <v>23</v>
      </c>
      <c r="P2134" t="str">
        <f t="shared" ref="P2134:P2197" si="428">IF(OR(N2134="Auto",O2134="Auto"),"Yes",IF(OR(N2134="Taxi",O2134="Taxi"),"Yes",IF(OR(N2134="Truck",O2134="Truck"),"Yes",IF(OR(N2134="Van",O2134="Van"),"Yes","No"))))</f>
        <v>Yes</v>
      </c>
      <c r="Q2134" t="str">
        <f t="shared" ref="Q2134:Q2197" si="429">IF(OR(N2134="Bicycle",O2134="Bicycle"),"Yes","No")</f>
        <v>No</v>
      </c>
      <c r="R2134" t="str">
        <f t="shared" ref="R2134:R2197" si="430">IF(OR(N2134="Pedestrian",O2134="Pedestrian"),"Yes","No")</f>
        <v>No</v>
      </c>
      <c r="S2134">
        <v>10</v>
      </c>
      <c r="T2134" t="s">
        <v>351</v>
      </c>
      <c r="V2134" t="str">
        <f t="shared" ref="V2134:V2197" si="431">IF(ISBLANK(S2134),"Intersection","Non Intersection")</f>
        <v>Non Intersection</v>
      </c>
      <c r="W2134" t="s">
        <v>3166</v>
      </c>
      <c r="X2134">
        <v>42.372861</v>
      </c>
      <c r="Y2134">
        <v>-71.094549999999998</v>
      </c>
      <c r="Z2134" t="s">
        <v>257</v>
      </c>
    </row>
    <row r="2135" spans="1:26">
      <c r="A2135">
        <v>25931</v>
      </c>
      <c r="B2135" s="1">
        <v>40672.429849537039</v>
      </c>
      <c r="C2135" s="1">
        <f t="shared" si="420"/>
        <v>40544</v>
      </c>
      <c r="D2135" s="4">
        <f t="shared" si="421"/>
        <v>0.35555555555555557</v>
      </c>
      <c r="E2135" s="3">
        <f t="shared" si="422"/>
        <v>2011</v>
      </c>
      <c r="F2135" s="3">
        <f t="shared" si="423"/>
        <v>5</v>
      </c>
      <c r="G2135" s="3">
        <f t="shared" si="424"/>
        <v>9</v>
      </c>
      <c r="H2135" s="3">
        <f t="shared" si="425"/>
        <v>10</v>
      </c>
      <c r="I2135" s="3">
        <f t="shared" si="426"/>
        <v>18</v>
      </c>
      <c r="J2135" s="3">
        <f t="shared" si="427"/>
        <v>2</v>
      </c>
      <c r="K2135" s="3" t="str">
        <f>IF(AND(D2135&gt;='Season Lookup'!$D$15,D2135&lt;'Season Lookup'!$D$16),"Spring",IF(AND(D2135&gt;='Season Lookup'!$D$16,D2135&lt;'Season Lookup'!$D$17),"Summer",IF(AND(D2135&gt;='Season Lookup'!$D$17,D2135&lt;'Season Lookup'!$D$18),"Fall",IF(OR(D2135&gt;='Season Lookup'!$D$18,D2135&lt;'Season Lookup'!$D$15),"Winter"))))</f>
        <v>Spring</v>
      </c>
      <c r="L2135" s="3" t="str">
        <f>VLOOKUP(F2135,'Season Lookup'!$A$1:$B$13,2,0)</f>
        <v>Spring</v>
      </c>
      <c r="M2135" t="s">
        <v>56</v>
      </c>
      <c r="N2135" t="s">
        <v>13</v>
      </c>
      <c r="O2135" t="s">
        <v>36</v>
      </c>
      <c r="P2135" t="str">
        <f t="shared" si="428"/>
        <v>Yes</v>
      </c>
      <c r="Q2135" t="str">
        <f t="shared" si="429"/>
        <v>No</v>
      </c>
      <c r="R2135" t="str">
        <f t="shared" si="430"/>
        <v>No</v>
      </c>
      <c r="T2135" t="s">
        <v>133</v>
      </c>
      <c r="U2135" t="s">
        <v>396</v>
      </c>
      <c r="V2135" t="str">
        <f t="shared" si="431"/>
        <v>Intersection</v>
      </c>
      <c r="W2135" t="s">
        <v>3167</v>
      </c>
      <c r="X2135">
        <v>42.372056999999998</v>
      </c>
      <c r="Y2135">
        <v>-71.114234999999994</v>
      </c>
      <c r="Z2135" t="s">
        <v>491</v>
      </c>
    </row>
    <row r="2136" spans="1:26">
      <c r="A2136">
        <v>25932</v>
      </c>
      <c r="B2136" s="1">
        <v>40673.420138888891</v>
      </c>
      <c r="C2136" s="1">
        <f t="shared" si="420"/>
        <v>40544</v>
      </c>
      <c r="D2136" s="4">
        <f t="shared" si="421"/>
        <v>0.35833333333333334</v>
      </c>
      <c r="E2136" s="3">
        <f t="shared" si="422"/>
        <v>2011</v>
      </c>
      <c r="F2136" s="3">
        <f t="shared" si="423"/>
        <v>5</v>
      </c>
      <c r="G2136" s="3">
        <f t="shared" si="424"/>
        <v>10</v>
      </c>
      <c r="H2136" s="3">
        <f t="shared" si="425"/>
        <v>10</v>
      </c>
      <c r="I2136" s="3">
        <f t="shared" si="426"/>
        <v>5</v>
      </c>
      <c r="J2136" s="3">
        <f t="shared" si="427"/>
        <v>3</v>
      </c>
      <c r="K2136" s="3" t="str">
        <f>IF(AND(D2136&gt;='Season Lookup'!$D$15,D2136&lt;'Season Lookup'!$D$16),"Spring",IF(AND(D2136&gt;='Season Lookup'!$D$16,D2136&lt;'Season Lookup'!$D$17),"Summer",IF(AND(D2136&gt;='Season Lookup'!$D$17,D2136&lt;'Season Lookup'!$D$18),"Fall",IF(OR(D2136&gt;='Season Lookup'!$D$18,D2136&lt;'Season Lookup'!$D$15),"Winter"))))</f>
        <v>Spring</v>
      </c>
      <c r="L2136" s="3" t="str">
        <f>VLOOKUP(F2136,'Season Lookup'!$A$1:$B$13,2,0)</f>
        <v>Spring</v>
      </c>
      <c r="M2136" t="s">
        <v>73</v>
      </c>
      <c r="N2136" t="s">
        <v>13</v>
      </c>
      <c r="O2136" t="s">
        <v>36</v>
      </c>
      <c r="P2136" t="str">
        <f t="shared" si="428"/>
        <v>Yes</v>
      </c>
      <c r="Q2136" t="str">
        <f t="shared" si="429"/>
        <v>No</v>
      </c>
      <c r="R2136" t="str">
        <f t="shared" si="430"/>
        <v>No</v>
      </c>
      <c r="T2136" t="s">
        <v>185</v>
      </c>
      <c r="U2136" t="s">
        <v>1348</v>
      </c>
      <c r="V2136" t="str">
        <f t="shared" si="431"/>
        <v>Intersection</v>
      </c>
      <c r="W2136" t="s">
        <v>1474</v>
      </c>
      <c r="X2136">
        <v>42.383032999999998</v>
      </c>
      <c r="Y2136">
        <v>-71.127744000000007</v>
      </c>
      <c r="Z2136" t="s">
        <v>1475</v>
      </c>
    </row>
    <row r="2137" spans="1:26">
      <c r="A2137">
        <v>25933</v>
      </c>
      <c r="B2137" s="1">
        <v>40673.686111111114</v>
      </c>
      <c r="C2137" s="1">
        <f t="shared" si="420"/>
        <v>40544</v>
      </c>
      <c r="D2137" s="4">
        <f t="shared" si="421"/>
        <v>0.35833333333333334</v>
      </c>
      <c r="E2137" s="3">
        <f t="shared" si="422"/>
        <v>2011</v>
      </c>
      <c r="F2137" s="3">
        <f t="shared" si="423"/>
        <v>5</v>
      </c>
      <c r="G2137" s="3">
        <f t="shared" si="424"/>
        <v>10</v>
      </c>
      <c r="H2137" s="3">
        <f t="shared" si="425"/>
        <v>16</v>
      </c>
      <c r="I2137" s="3">
        <f t="shared" si="426"/>
        <v>28</v>
      </c>
      <c r="J2137" s="3">
        <f t="shared" si="427"/>
        <v>3</v>
      </c>
      <c r="K2137" s="3" t="str">
        <f>IF(AND(D2137&gt;='Season Lookup'!$D$15,D2137&lt;'Season Lookup'!$D$16),"Spring",IF(AND(D2137&gt;='Season Lookup'!$D$16,D2137&lt;'Season Lookup'!$D$17),"Summer",IF(AND(D2137&gt;='Season Lookup'!$D$17,D2137&lt;'Season Lookup'!$D$18),"Fall",IF(OR(D2137&gt;='Season Lookup'!$D$18,D2137&lt;'Season Lookup'!$D$15),"Winter"))))</f>
        <v>Spring</v>
      </c>
      <c r="L2137" s="3" t="str">
        <f>VLOOKUP(F2137,'Season Lookup'!$A$1:$B$13,2,0)</f>
        <v>Spring</v>
      </c>
      <c r="M2137" t="s">
        <v>73</v>
      </c>
      <c r="N2137" t="s">
        <v>13</v>
      </c>
      <c r="O2137" t="s">
        <v>132</v>
      </c>
      <c r="P2137" t="str">
        <f t="shared" si="428"/>
        <v>Yes</v>
      </c>
      <c r="Q2137" t="str">
        <f t="shared" si="429"/>
        <v>Yes</v>
      </c>
      <c r="R2137" t="str">
        <f t="shared" si="430"/>
        <v>No</v>
      </c>
      <c r="S2137">
        <v>137</v>
      </c>
      <c r="T2137" t="s">
        <v>198</v>
      </c>
      <c r="V2137" t="str">
        <f t="shared" si="431"/>
        <v>Non Intersection</v>
      </c>
      <c r="W2137" t="s">
        <v>3168</v>
      </c>
      <c r="X2137">
        <v>42.374003000000002</v>
      </c>
      <c r="Y2137">
        <v>-71.124392</v>
      </c>
      <c r="Z2137" t="s">
        <v>3169</v>
      </c>
    </row>
    <row r="2138" spans="1:26">
      <c r="A2138">
        <v>25934</v>
      </c>
      <c r="B2138" s="1">
        <v>40673.783321759256</v>
      </c>
      <c r="C2138" s="1">
        <f t="shared" si="420"/>
        <v>40544</v>
      </c>
      <c r="D2138" s="4">
        <f t="shared" si="421"/>
        <v>0.35833333333333334</v>
      </c>
      <c r="E2138" s="3">
        <f t="shared" si="422"/>
        <v>2011</v>
      </c>
      <c r="F2138" s="3">
        <f t="shared" si="423"/>
        <v>5</v>
      </c>
      <c r="G2138" s="3">
        <f t="shared" si="424"/>
        <v>10</v>
      </c>
      <c r="H2138" s="3">
        <f t="shared" si="425"/>
        <v>18</v>
      </c>
      <c r="I2138" s="3">
        <f t="shared" si="426"/>
        <v>47</v>
      </c>
      <c r="J2138" s="3">
        <f t="shared" si="427"/>
        <v>3</v>
      </c>
      <c r="K2138" s="3" t="str">
        <f>IF(AND(D2138&gt;='Season Lookup'!$D$15,D2138&lt;'Season Lookup'!$D$16),"Spring",IF(AND(D2138&gt;='Season Lookup'!$D$16,D2138&lt;'Season Lookup'!$D$17),"Summer",IF(AND(D2138&gt;='Season Lookup'!$D$17,D2138&lt;'Season Lookup'!$D$18),"Fall",IF(OR(D2138&gt;='Season Lookup'!$D$18,D2138&lt;'Season Lookup'!$D$15),"Winter"))))</f>
        <v>Spring</v>
      </c>
      <c r="L2138" s="3" t="str">
        <f>VLOOKUP(F2138,'Season Lookup'!$A$1:$B$13,2,0)</f>
        <v>Spring</v>
      </c>
      <c r="M2138" t="s">
        <v>73</v>
      </c>
      <c r="N2138" t="s">
        <v>13</v>
      </c>
      <c r="O2138" t="s">
        <v>132</v>
      </c>
      <c r="P2138" t="str">
        <f t="shared" si="428"/>
        <v>Yes</v>
      </c>
      <c r="Q2138" t="str">
        <f t="shared" si="429"/>
        <v>Yes</v>
      </c>
      <c r="R2138" t="str">
        <f t="shared" si="430"/>
        <v>No</v>
      </c>
      <c r="T2138" t="s">
        <v>105</v>
      </c>
      <c r="U2138" t="s">
        <v>104</v>
      </c>
      <c r="V2138" t="str">
        <f t="shared" si="431"/>
        <v>Intersection</v>
      </c>
      <c r="W2138" t="s">
        <v>2336</v>
      </c>
      <c r="X2138">
        <v>42.370072</v>
      </c>
      <c r="Y2138">
        <v>-71.102932999999993</v>
      </c>
      <c r="Z2138" t="s">
        <v>2337</v>
      </c>
    </row>
    <row r="2139" spans="1:26">
      <c r="A2139">
        <v>25935</v>
      </c>
      <c r="B2139" s="1">
        <v>40673.791655092595</v>
      </c>
      <c r="C2139" s="1">
        <f t="shared" si="420"/>
        <v>40544</v>
      </c>
      <c r="D2139" s="4">
        <f t="shared" si="421"/>
        <v>0.35833333333333334</v>
      </c>
      <c r="E2139" s="3">
        <f t="shared" si="422"/>
        <v>2011</v>
      </c>
      <c r="F2139" s="3">
        <f t="shared" si="423"/>
        <v>5</v>
      </c>
      <c r="G2139" s="3">
        <f t="shared" si="424"/>
        <v>10</v>
      </c>
      <c r="H2139" s="3">
        <f t="shared" si="425"/>
        <v>18</v>
      </c>
      <c r="I2139" s="3">
        <f t="shared" si="426"/>
        <v>59</v>
      </c>
      <c r="J2139" s="3">
        <f t="shared" si="427"/>
        <v>3</v>
      </c>
      <c r="K2139" s="3" t="str">
        <f>IF(AND(D2139&gt;='Season Lookup'!$D$15,D2139&lt;'Season Lookup'!$D$16),"Spring",IF(AND(D2139&gt;='Season Lookup'!$D$16,D2139&lt;'Season Lookup'!$D$17),"Summer",IF(AND(D2139&gt;='Season Lookup'!$D$17,D2139&lt;'Season Lookup'!$D$18),"Fall",IF(OR(D2139&gt;='Season Lookup'!$D$18,D2139&lt;'Season Lookup'!$D$15),"Winter"))))</f>
        <v>Spring</v>
      </c>
      <c r="L2139" s="3" t="str">
        <f>VLOOKUP(F2139,'Season Lookup'!$A$1:$B$13,2,0)</f>
        <v>Spring</v>
      </c>
      <c r="M2139" t="s">
        <v>73</v>
      </c>
      <c r="N2139" t="s">
        <v>13</v>
      </c>
      <c r="O2139" t="s">
        <v>549</v>
      </c>
      <c r="P2139" t="str">
        <f t="shared" si="428"/>
        <v>Yes</v>
      </c>
      <c r="Q2139" t="str">
        <f t="shared" si="429"/>
        <v>No</v>
      </c>
      <c r="R2139" t="str">
        <f t="shared" si="430"/>
        <v>No</v>
      </c>
      <c r="T2139" t="s">
        <v>611</v>
      </c>
      <c r="V2139" t="str">
        <f t="shared" si="431"/>
        <v>Intersection</v>
      </c>
      <c r="W2139" t="s">
        <v>612</v>
      </c>
      <c r="X2139">
        <v>0</v>
      </c>
      <c r="Y2139">
        <v>0</v>
      </c>
      <c r="Z2139" t="s">
        <v>81</v>
      </c>
    </row>
    <row r="2140" spans="1:26">
      <c r="A2140">
        <v>25936</v>
      </c>
      <c r="B2140" s="1">
        <v>40674.46875</v>
      </c>
      <c r="C2140" s="1">
        <f t="shared" si="420"/>
        <v>40544</v>
      </c>
      <c r="D2140" s="4">
        <f t="shared" si="421"/>
        <v>0.3611111111111111</v>
      </c>
      <c r="E2140" s="3">
        <f t="shared" si="422"/>
        <v>2011</v>
      </c>
      <c r="F2140" s="3">
        <f t="shared" si="423"/>
        <v>5</v>
      </c>
      <c r="G2140" s="3">
        <f t="shared" si="424"/>
        <v>11</v>
      </c>
      <c r="H2140" s="3">
        <f t="shared" si="425"/>
        <v>11</v>
      </c>
      <c r="I2140" s="3">
        <f t="shared" si="426"/>
        <v>15</v>
      </c>
      <c r="J2140" s="3">
        <f t="shared" si="427"/>
        <v>4</v>
      </c>
      <c r="K2140" s="3" t="str">
        <f>IF(AND(D2140&gt;='Season Lookup'!$D$15,D2140&lt;'Season Lookup'!$D$16),"Spring",IF(AND(D2140&gt;='Season Lookup'!$D$16,D2140&lt;'Season Lookup'!$D$17),"Summer",IF(AND(D2140&gt;='Season Lookup'!$D$17,D2140&lt;'Season Lookup'!$D$18),"Fall",IF(OR(D2140&gt;='Season Lookup'!$D$18,D2140&lt;'Season Lookup'!$D$15),"Winter"))))</f>
        <v>Spring</v>
      </c>
      <c r="L2140" s="3" t="str">
        <f>VLOOKUP(F2140,'Season Lookup'!$A$1:$B$13,2,0)</f>
        <v>Spring</v>
      </c>
      <c r="M2140" t="s">
        <v>82</v>
      </c>
      <c r="N2140" t="s">
        <v>13</v>
      </c>
      <c r="O2140" t="s">
        <v>23</v>
      </c>
      <c r="P2140" t="str">
        <f t="shared" si="428"/>
        <v>Yes</v>
      </c>
      <c r="Q2140" t="str">
        <f t="shared" si="429"/>
        <v>No</v>
      </c>
      <c r="R2140" t="str">
        <f t="shared" si="430"/>
        <v>No</v>
      </c>
      <c r="T2140" t="s">
        <v>2694</v>
      </c>
      <c r="V2140" t="str">
        <f t="shared" si="431"/>
        <v>Intersection</v>
      </c>
      <c r="W2140" t="s">
        <v>3170</v>
      </c>
      <c r="X2140">
        <v>0</v>
      </c>
      <c r="Y2140">
        <v>0</v>
      </c>
      <c r="Z2140" t="s">
        <v>81</v>
      </c>
    </row>
    <row r="2141" spans="1:26">
      <c r="A2141">
        <v>25937</v>
      </c>
      <c r="B2141" s="1">
        <v>40674.53125</v>
      </c>
      <c r="C2141" s="1">
        <f t="shared" si="420"/>
        <v>40544</v>
      </c>
      <c r="D2141" s="4">
        <f t="shared" si="421"/>
        <v>0.3611111111111111</v>
      </c>
      <c r="E2141" s="3">
        <f t="shared" si="422"/>
        <v>2011</v>
      </c>
      <c r="F2141" s="3">
        <f t="shared" si="423"/>
        <v>5</v>
      </c>
      <c r="G2141" s="3">
        <f t="shared" si="424"/>
        <v>11</v>
      </c>
      <c r="H2141" s="3">
        <f t="shared" si="425"/>
        <v>12</v>
      </c>
      <c r="I2141" s="3">
        <f t="shared" si="426"/>
        <v>45</v>
      </c>
      <c r="J2141" s="3">
        <f t="shared" si="427"/>
        <v>4</v>
      </c>
      <c r="K2141" s="3" t="str">
        <f>IF(AND(D2141&gt;='Season Lookup'!$D$15,D2141&lt;'Season Lookup'!$D$16),"Spring",IF(AND(D2141&gt;='Season Lookup'!$D$16,D2141&lt;'Season Lookup'!$D$17),"Summer",IF(AND(D2141&gt;='Season Lookup'!$D$17,D2141&lt;'Season Lookup'!$D$18),"Fall",IF(OR(D2141&gt;='Season Lookup'!$D$18,D2141&lt;'Season Lookup'!$D$15),"Winter"))))</f>
        <v>Spring</v>
      </c>
      <c r="L2141" s="3" t="str">
        <f>VLOOKUP(F2141,'Season Lookup'!$A$1:$B$13,2,0)</f>
        <v>Spring</v>
      </c>
      <c r="M2141" t="s">
        <v>82</v>
      </c>
      <c r="N2141" t="s">
        <v>13</v>
      </c>
      <c r="O2141" t="s">
        <v>23</v>
      </c>
      <c r="P2141" t="str">
        <f t="shared" si="428"/>
        <v>Yes</v>
      </c>
      <c r="Q2141" t="str">
        <f t="shared" si="429"/>
        <v>No</v>
      </c>
      <c r="R2141" t="str">
        <f t="shared" si="430"/>
        <v>No</v>
      </c>
      <c r="S2141">
        <v>124</v>
      </c>
      <c r="T2141" t="s">
        <v>45</v>
      </c>
      <c r="V2141" t="str">
        <f t="shared" si="431"/>
        <v>Non Intersection</v>
      </c>
      <c r="W2141" t="s">
        <v>3171</v>
      </c>
      <c r="X2141">
        <v>42.389848000000001</v>
      </c>
      <c r="Y2141">
        <v>-71.132552000000004</v>
      </c>
      <c r="Z2141" t="s">
        <v>3172</v>
      </c>
    </row>
    <row r="2142" spans="1:26">
      <c r="A2142">
        <v>25938</v>
      </c>
      <c r="B2142" s="1">
        <v>40674.572222222225</v>
      </c>
      <c r="C2142" s="1">
        <f t="shared" si="420"/>
        <v>40544</v>
      </c>
      <c r="D2142" s="4">
        <f t="shared" si="421"/>
        <v>0.3611111111111111</v>
      </c>
      <c r="E2142" s="3">
        <f t="shared" si="422"/>
        <v>2011</v>
      </c>
      <c r="F2142" s="3">
        <f t="shared" si="423"/>
        <v>5</v>
      </c>
      <c r="G2142" s="3">
        <f t="shared" si="424"/>
        <v>11</v>
      </c>
      <c r="H2142" s="3">
        <f t="shared" si="425"/>
        <v>13</v>
      </c>
      <c r="I2142" s="3">
        <f t="shared" si="426"/>
        <v>44</v>
      </c>
      <c r="J2142" s="3">
        <f t="shared" si="427"/>
        <v>4</v>
      </c>
      <c r="K2142" s="3" t="str">
        <f>IF(AND(D2142&gt;='Season Lookup'!$D$15,D2142&lt;'Season Lookup'!$D$16),"Spring",IF(AND(D2142&gt;='Season Lookup'!$D$16,D2142&lt;'Season Lookup'!$D$17),"Summer",IF(AND(D2142&gt;='Season Lookup'!$D$17,D2142&lt;'Season Lookup'!$D$18),"Fall",IF(OR(D2142&gt;='Season Lookup'!$D$18,D2142&lt;'Season Lookup'!$D$15),"Winter"))))</f>
        <v>Spring</v>
      </c>
      <c r="L2142" s="3" t="str">
        <f>VLOOKUP(F2142,'Season Lookup'!$A$1:$B$13,2,0)</f>
        <v>Spring</v>
      </c>
      <c r="M2142" t="s">
        <v>82</v>
      </c>
      <c r="N2142" t="s">
        <v>13</v>
      </c>
      <c r="O2142" t="s">
        <v>13</v>
      </c>
      <c r="P2142" t="str">
        <f t="shared" si="428"/>
        <v>Yes</v>
      </c>
      <c r="Q2142" t="str">
        <f t="shared" si="429"/>
        <v>No</v>
      </c>
      <c r="R2142" t="str">
        <f t="shared" si="430"/>
        <v>No</v>
      </c>
      <c r="T2142" t="s">
        <v>41</v>
      </c>
      <c r="U2142" t="s">
        <v>42</v>
      </c>
      <c r="V2142" t="str">
        <f t="shared" si="431"/>
        <v>Intersection</v>
      </c>
      <c r="W2142" t="s">
        <v>43</v>
      </c>
      <c r="X2142">
        <v>42.362257</v>
      </c>
      <c r="Y2142">
        <v>-71.113546999999997</v>
      </c>
      <c r="Z2142" t="s">
        <v>44</v>
      </c>
    </row>
    <row r="2143" spans="1:26">
      <c r="A2143">
        <v>25939</v>
      </c>
      <c r="B2143" s="1">
        <v>40674.584710648145</v>
      </c>
      <c r="C2143" s="1">
        <f t="shared" si="420"/>
        <v>40544</v>
      </c>
      <c r="D2143" s="4">
        <f t="shared" si="421"/>
        <v>0.3611111111111111</v>
      </c>
      <c r="E2143" s="3">
        <f t="shared" si="422"/>
        <v>2011</v>
      </c>
      <c r="F2143" s="3">
        <f t="shared" si="423"/>
        <v>5</v>
      </c>
      <c r="G2143" s="3">
        <f t="shared" si="424"/>
        <v>11</v>
      </c>
      <c r="H2143" s="3">
        <f t="shared" si="425"/>
        <v>14</v>
      </c>
      <c r="I2143" s="3">
        <f t="shared" si="426"/>
        <v>1</v>
      </c>
      <c r="J2143" s="3">
        <f t="shared" si="427"/>
        <v>4</v>
      </c>
      <c r="K2143" s="3" t="str">
        <f>IF(AND(D2143&gt;='Season Lookup'!$D$15,D2143&lt;'Season Lookup'!$D$16),"Spring",IF(AND(D2143&gt;='Season Lookup'!$D$16,D2143&lt;'Season Lookup'!$D$17),"Summer",IF(AND(D2143&gt;='Season Lookup'!$D$17,D2143&lt;'Season Lookup'!$D$18),"Fall",IF(OR(D2143&gt;='Season Lookup'!$D$18,D2143&lt;'Season Lookup'!$D$15),"Winter"))))</f>
        <v>Spring</v>
      </c>
      <c r="L2143" s="3" t="str">
        <f>VLOOKUP(F2143,'Season Lookup'!$A$1:$B$13,2,0)</f>
        <v>Spring</v>
      </c>
      <c r="M2143" t="s">
        <v>82</v>
      </c>
      <c r="N2143" t="s">
        <v>18</v>
      </c>
      <c r="O2143" t="s">
        <v>13</v>
      </c>
      <c r="P2143" t="str">
        <f t="shared" si="428"/>
        <v>Yes</v>
      </c>
      <c r="Q2143" t="str">
        <f t="shared" si="429"/>
        <v>No</v>
      </c>
      <c r="R2143" t="str">
        <f t="shared" si="430"/>
        <v>No</v>
      </c>
      <c r="T2143" t="s">
        <v>14</v>
      </c>
      <c r="U2143" t="s">
        <v>745</v>
      </c>
      <c r="V2143" t="str">
        <f t="shared" si="431"/>
        <v>Intersection</v>
      </c>
      <c r="W2143" t="s">
        <v>873</v>
      </c>
      <c r="X2143">
        <v>42.364424</v>
      </c>
      <c r="Y2143">
        <v>-71.102082999999993</v>
      </c>
      <c r="Z2143" t="s">
        <v>874</v>
      </c>
    </row>
    <row r="2144" spans="1:26">
      <c r="A2144">
        <v>25942</v>
      </c>
      <c r="B2144" s="1">
        <v>40674.875</v>
      </c>
      <c r="C2144" s="1">
        <f t="shared" si="420"/>
        <v>40544</v>
      </c>
      <c r="D2144" s="4">
        <f t="shared" si="421"/>
        <v>0.3611111111111111</v>
      </c>
      <c r="E2144" s="3">
        <f t="shared" si="422"/>
        <v>2011</v>
      </c>
      <c r="F2144" s="3">
        <f t="shared" si="423"/>
        <v>5</v>
      </c>
      <c r="G2144" s="3">
        <f t="shared" si="424"/>
        <v>11</v>
      </c>
      <c r="H2144" s="3">
        <f t="shared" si="425"/>
        <v>21</v>
      </c>
      <c r="I2144" s="3">
        <f t="shared" si="426"/>
        <v>0</v>
      </c>
      <c r="J2144" s="3">
        <f t="shared" si="427"/>
        <v>4</v>
      </c>
      <c r="K2144" s="3" t="str">
        <f>IF(AND(D2144&gt;='Season Lookup'!$D$15,D2144&lt;'Season Lookup'!$D$16),"Spring",IF(AND(D2144&gt;='Season Lookup'!$D$16,D2144&lt;'Season Lookup'!$D$17),"Summer",IF(AND(D2144&gt;='Season Lookup'!$D$17,D2144&lt;'Season Lookup'!$D$18),"Fall",IF(OR(D2144&gt;='Season Lookup'!$D$18,D2144&lt;'Season Lookup'!$D$15),"Winter"))))</f>
        <v>Spring</v>
      </c>
      <c r="L2144" s="3" t="str">
        <f>VLOOKUP(F2144,'Season Lookup'!$A$1:$B$13,2,0)</f>
        <v>Spring</v>
      </c>
      <c r="M2144" t="s">
        <v>82</v>
      </c>
      <c r="N2144" t="s">
        <v>13</v>
      </c>
      <c r="O2144" t="s">
        <v>23</v>
      </c>
      <c r="P2144" t="str">
        <f t="shared" si="428"/>
        <v>Yes</v>
      </c>
      <c r="Q2144" t="str">
        <f t="shared" si="429"/>
        <v>No</v>
      </c>
      <c r="R2144" t="str">
        <f t="shared" si="430"/>
        <v>No</v>
      </c>
      <c r="S2144">
        <v>100</v>
      </c>
      <c r="T2144" t="s">
        <v>1062</v>
      </c>
      <c r="V2144" t="str">
        <f t="shared" si="431"/>
        <v>Non Intersection</v>
      </c>
      <c r="W2144" t="s">
        <v>1143</v>
      </c>
      <c r="X2144">
        <v>42.369137000000002</v>
      </c>
      <c r="Y2144">
        <v>-71.077147999999994</v>
      </c>
      <c r="Z2144" t="s">
        <v>1144</v>
      </c>
    </row>
    <row r="2145" spans="1:26">
      <c r="A2145">
        <v>25944</v>
      </c>
      <c r="B2145" s="1">
        <v>40674.888888888891</v>
      </c>
      <c r="C2145" s="1">
        <f t="shared" si="420"/>
        <v>40544</v>
      </c>
      <c r="D2145" s="4">
        <f t="shared" si="421"/>
        <v>0.3611111111111111</v>
      </c>
      <c r="E2145" s="3">
        <f t="shared" si="422"/>
        <v>2011</v>
      </c>
      <c r="F2145" s="3">
        <f t="shared" si="423"/>
        <v>5</v>
      </c>
      <c r="G2145" s="3">
        <f t="shared" si="424"/>
        <v>11</v>
      </c>
      <c r="H2145" s="3">
        <f t="shared" si="425"/>
        <v>21</v>
      </c>
      <c r="I2145" s="3">
        <f t="shared" si="426"/>
        <v>20</v>
      </c>
      <c r="J2145" s="3">
        <f t="shared" si="427"/>
        <v>4</v>
      </c>
      <c r="K2145" s="3" t="str">
        <f>IF(AND(D2145&gt;='Season Lookup'!$D$15,D2145&lt;'Season Lookup'!$D$16),"Spring",IF(AND(D2145&gt;='Season Lookup'!$D$16,D2145&lt;'Season Lookup'!$D$17),"Summer",IF(AND(D2145&gt;='Season Lookup'!$D$17,D2145&lt;'Season Lookup'!$D$18),"Fall",IF(OR(D2145&gt;='Season Lookup'!$D$18,D2145&lt;'Season Lookup'!$D$15),"Winter"))))</f>
        <v>Spring</v>
      </c>
      <c r="L2145" s="3" t="str">
        <f>VLOOKUP(F2145,'Season Lookup'!$A$1:$B$13,2,0)</f>
        <v>Spring</v>
      </c>
      <c r="M2145" t="s">
        <v>82</v>
      </c>
      <c r="N2145" t="s">
        <v>13</v>
      </c>
      <c r="O2145" t="s">
        <v>23</v>
      </c>
      <c r="P2145" t="str">
        <f t="shared" si="428"/>
        <v>Yes</v>
      </c>
      <c r="Q2145" t="str">
        <f t="shared" si="429"/>
        <v>No</v>
      </c>
      <c r="R2145" t="str">
        <f t="shared" si="430"/>
        <v>No</v>
      </c>
      <c r="V2145" t="str">
        <f t="shared" si="431"/>
        <v>Intersection</v>
      </c>
      <c r="W2145" t="s">
        <v>717</v>
      </c>
      <c r="X2145">
        <v>0</v>
      </c>
      <c r="Y2145">
        <v>0</v>
      </c>
      <c r="Z2145" t="s">
        <v>81</v>
      </c>
    </row>
    <row r="2146" spans="1:26">
      <c r="A2146">
        <v>25951</v>
      </c>
      <c r="B2146" s="1">
        <v>40674.086099537039</v>
      </c>
      <c r="C2146" s="1">
        <f t="shared" si="420"/>
        <v>40544</v>
      </c>
      <c r="D2146" s="4">
        <f t="shared" si="421"/>
        <v>0.3611111111111111</v>
      </c>
      <c r="E2146" s="3">
        <f t="shared" si="422"/>
        <v>2011</v>
      </c>
      <c r="F2146" s="3">
        <f t="shared" si="423"/>
        <v>5</v>
      </c>
      <c r="G2146" s="3">
        <f t="shared" si="424"/>
        <v>11</v>
      </c>
      <c r="H2146" s="3">
        <f t="shared" si="425"/>
        <v>2</v>
      </c>
      <c r="I2146" s="3">
        <f t="shared" si="426"/>
        <v>3</v>
      </c>
      <c r="J2146" s="3">
        <f t="shared" si="427"/>
        <v>4</v>
      </c>
      <c r="K2146" s="3" t="str">
        <f>IF(AND(D2146&gt;='Season Lookup'!$D$15,D2146&lt;'Season Lookup'!$D$16),"Spring",IF(AND(D2146&gt;='Season Lookup'!$D$16,D2146&lt;'Season Lookup'!$D$17),"Summer",IF(AND(D2146&gt;='Season Lookup'!$D$17,D2146&lt;'Season Lookup'!$D$18),"Fall",IF(OR(D2146&gt;='Season Lookup'!$D$18,D2146&lt;'Season Lookup'!$D$15),"Winter"))))</f>
        <v>Spring</v>
      </c>
      <c r="L2146" s="3" t="str">
        <f>VLOOKUP(F2146,'Season Lookup'!$A$1:$B$13,2,0)</f>
        <v>Spring</v>
      </c>
      <c r="M2146" t="s">
        <v>82</v>
      </c>
      <c r="N2146" t="s">
        <v>13</v>
      </c>
      <c r="O2146" t="s">
        <v>18</v>
      </c>
      <c r="P2146" t="str">
        <f t="shared" si="428"/>
        <v>Yes</v>
      </c>
      <c r="Q2146" t="str">
        <f t="shared" si="429"/>
        <v>No</v>
      </c>
      <c r="R2146" t="str">
        <f t="shared" si="430"/>
        <v>No</v>
      </c>
      <c r="T2146" t="s">
        <v>14</v>
      </c>
      <c r="U2146" t="s">
        <v>745</v>
      </c>
      <c r="V2146" t="str">
        <f t="shared" si="431"/>
        <v>Intersection</v>
      </c>
      <c r="W2146" t="s">
        <v>873</v>
      </c>
      <c r="X2146">
        <v>42.364424</v>
      </c>
      <c r="Y2146">
        <v>-71.102082999999993</v>
      </c>
      <c r="Z2146" t="s">
        <v>874</v>
      </c>
    </row>
    <row r="2147" spans="1:26">
      <c r="A2147">
        <v>25945</v>
      </c>
      <c r="B2147" s="1">
        <v>40675.375</v>
      </c>
      <c r="C2147" s="1">
        <f t="shared" si="420"/>
        <v>40544</v>
      </c>
      <c r="D2147" s="4">
        <f t="shared" si="421"/>
        <v>0.36388888888888887</v>
      </c>
      <c r="E2147" s="3">
        <f t="shared" si="422"/>
        <v>2011</v>
      </c>
      <c r="F2147" s="3">
        <f t="shared" si="423"/>
        <v>5</v>
      </c>
      <c r="G2147" s="3">
        <f t="shared" si="424"/>
        <v>12</v>
      </c>
      <c r="H2147" s="3">
        <f t="shared" si="425"/>
        <v>9</v>
      </c>
      <c r="I2147" s="3">
        <f t="shared" si="426"/>
        <v>0</v>
      </c>
      <c r="J2147" s="3">
        <f t="shared" si="427"/>
        <v>5</v>
      </c>
      <c r="K2147" s="3" t="str">
        <f>IF(AND(D2147&gt;='Season Lookup'!$D$15,D2147&lt;'Season Lookup'!$D$16),"Spring",IF(AND(D2147&gt;='Season Lookup'!$D$16,D2147&lt;'Season Lookup'!$D$17),"Summer",IF(AND(D2147&gt;='Season Lookup'!$D$17,D2147&lt;'Season Lookup'!$D$18),"Fall",IF(OR(D2147&gt;='Season Lookup'!$D$18,D2147&lt;'Season Lookup'!$D$15),"Winter"))))</f>
        <v>Spring</v>
      </c>
      <c r="L2147" s="3" t="str">
        <f>VLOOKUP(F2147,'Season Lookup'!$A$1:$B$13,2,0)</f>
        <v>Spring</v>
      </c>
      <c r="M2147" t="s">
        <v>78</v>
      </c>
      <c r="N2147" t="s">
        <v>13</v>
      </c>
      <c r="O2147" t="s">
        <v>23</v>
      </c>
      <c r="P2147" t="str">
        <f t="shared" si="428"/>
        <v>Yes</v>
      </c>
      <c r="Q2147" t="str">
        <f t="shared" si="429"/>
        <v>No</v>
      </c>
      <c r="R2147" t="str">
        <f t="shared" si="430"/>
        <v>No</v>
      </c>
      <c r="S2147">
        <v>24.5</v>
      </c>
      <c r="T2147" t="s">
        <v>387</v>
      </c>
      <c r="V2147" t="str">
        <f t="shared" si="431"/>
        <v>Non Intersection</v>
      </c>
      <c r="W2147" t="s">
        <v>3173</v>
      </c>
      <c r="X2147">
        <v>42.370910000000002</v>
      </c>
      <c r="Y2147">
        <v>-71.103279000000001</v>
      </c>
      <c r="Z2147" t="s">
        <v>3174</v>
      </c>
    </row>
    <row r="2148" spans="1:26">
      <c r="A2148">
        <v>25946</v>
      </c>
      <c r="B2148" s="1">
        <v>40675.416655092595</v>
      </c>
      <c r="C2148" s="1">
        <f t="shared" si="420"/>
        <v>40544</v>
      </c>
      <c r="D2148" s="4">
        <f t="shared" si="421"/>
        <v>0.36388888888888887</v>
      </c>
      <c r="E2148" s="3">
        <f t="shared" si="422"/>
        <v>2011</v>
      </c>
      <c r="F2148" s="3">
        <f t="shared" si="423"/>
        <v>5</v>
      </c>
      <c r="G2148" s="3">
        <f t="shared" si="424"/>
        <v>12</v>
      </c>
      <c r="H2148" s="3">
        <f t="shared" si="425"/>
        <v>9</v>
      </c>
      <c r="I2148" s="3">
        <f t="shared" si="426"/>
        <v>59</v>
      </c>
      <c r="J2148" s="3">
        <f t="shared" si="427"/>
        <v>5</v>
      </c>
      <c r="K2148" s="3" t="str">
        <f>IF(AND(D2148&gt;='Season Lookup'!$D$15,D2148&lt;'Season Lookup'!$D$16),"Spring",IF(AND(D2148&gt;='Season Lookup'!$D$16,D2148&lt;'Season Lookup'!$D$17),"Summer",IF(AND(D2148&gt;='Season Lookup'!$D$17,D2148&lt;'Season Lookup'!$D$18),"Fall",IF(OR(D2148&gt;='Season Lookup'!$D$18,D2148&lt;'Season Lookup'!$D$15),"Winter"))))</f>
        <v>Spring</v>
      </c>
      <c r="L2148" s="3" t="str">
        <f>VLOOKUP(F2148,'Season Lookup'!$A$1:$B$13,2,0)</f>
        <v>Spring</v>
      </c>
      <c r="M2148" t="s">
        <v>78</v>
      </c>
      <c r="N2148" t="s">
        <v>13</v>
      </c>
      <c r="O2148" t="s">
        <v>13</v>
      </c>
      <c r="P2148" t="str">
        <f t="shared" si="428"/>
        <v>Yes</v>
      </c>
      <c r="Q2148" t="str">
        <f t="shared" si="429"/>
        <v>No</v>
      </c>
      <c r="R2148" t="str">
        <f t="shared" si="430"/>
        <v>No</v>
      </c>
      <c r="T2148" t="s">
        <v>41</v>
      </c>
      <c r="U2148" t="s">
        <v>509</v>
      </c>
      <c r="V2148" t="str">
        <f t="shared" si="431"/>
        <v>Intersection</v>
      </c>
      <c r="W2148" t="s">
        <v>1999</v>
      </c>
      <c r="X2148">
        <v>42.365181999999997</v>
      </c>
      <c r="Y2148">
        <v>-71.104871000000003</v>
      </c>
      <c r="Z2148" t="s">
        <v>2000</v>
      </c>
    </row>
    <row r="2149" spans="1:26">
      <c r="A2149">
        <v>25947</v>
      </c>
      <c r="B2149" s="1">
        <v>40675.481238425928</v>
      </c>
      <c r="C2149" s="1">
        <f t="shared" si="420"/>
        <v>40544</v>
      </c>
      <c r="D2149" s="4">
        <f t="shared" si="421"/>
        <v>0.36388888888888887</v>
      </c>
      <c r="E2149" s="3">
        <f t="shared" si="422"/>
        <v>2011</v>
      </c>
      <c r="F2149" s="3">
        <f t="shared" si="423"/>
        <v>5</v>
      </c>
      <c r="G2149" s="3">
        <f t="shared" si="424"/>
        <v>12</v>
      </c>
      <c r="H2149" s="3">
        <f t="shared" si="425"/>
        <v>11</v>
      </c>
      <c r="I2149" s="3">
        <f t="shared" si="426"/>
        <v>32</v>
      </c>
      <c r="J2149" s="3">
        <f t="shared" si="427"/>
        <v>5</v>
      </c>
      <c r="K2149" s="3" t="str">
        <f>IF(AND(D2149&gt;='Season Lookup'!$D$15,D2149&lt;'Season Lookup'!$D$16),"Spring",IF(AND(D2149&gt;='Season Lookup'!$D$16,D2149&lt;'Season Lookup'!$D$17),"Summer",IF(AND(D2149&gt;='Season Lookup'!$D$17,D2149&lt;'Season Lookup'!$D$18),"Fall",IF(OR(D2149&gt;='Season Lookup'!$D$18,D2149&lt;'Season Lookup'!$D$15),"Winter"))))</f>
        <v>Spring</v>
      </c>
      <c r="L2149" s="3" t="str">
        <f>VLOOKUP(F2149,'Season Lookup'!$A$1:$B$13,2,0)</f>
        <v>Spring</v>
      </c>
      <c r="M2149" t="s">
        <v>78</v>
      </c>
      <c r="N2149" t="s">
        <v>13</v>
      </c>
      <c r="O2149" t="s">
        <v>13</v>
      </c>
      <c r="P2149" t="str">
        <f t="shared" si="428"/>
        <v>Yes</v>
      </c>
      <c r="Q2149" t="str">
        <f t="shared" si="429"/>
        <v>No</v>
      </c>
      <c r="R2149" t="str">
        <f t="shared" si="430"/>
        <v>No</v>
      </c>
      <c r="S2149">
        <v>387</v>
      </c>
      <c r="T2149" t="s">
        <v>142</v>
      </c>
      <c r="V2149" t="str">
        <f t="shared" si="431"/>
        <v>Non Intersection</v>
      </c>
      <c r="W2149" t="s">
        <v>3175</v>
      </c>
      <c r="X2149">
        <v>42.381131000000003</v>
      </c>
      <c r="Y2149">
        <v>-71.139656000000002</v>
      </c>
      <c r="Z2149" t="s">
        <v>3176</v>
      </c>
    </row>
    <row r="2150" spans="1:26">
      <c r="A2150">
        <v>25948</v>
      </c>
      <c r="B2150" s="1">
        <v>40675.744432870371</v>
      </c>
      <c r="C2150" s="1">
        <f t="shared" si="420"/>
        <v>40544</v>
      </c>
      <c r="D2150" s="4">
        <f t="shared" si="421"/>
        <v>0.36388888888888887</v>
      </c>
      <c r="E2150" s="3">
        <f t="shared" si="422"/>
        <v>2011</v>
      </c>
      <c r="F2150" s="3">
        <f t="shared" si="423"/>
        <v>5</v>
      </c>
      <c r="G2150" s="3">
        <f t="shared" si="424"/>
        <v>12</v>
      </c>
      <c r="H2150" s="3">
        <f t="shared" si="425"/>
        <v>17</v>
      </c>
      <c r="I2150" s="3">
        <f t="shared" si="426"/>
        <v>51</v>
      </c>
      <c r="J2150" s="3">
        <f t="shared" si="427"/>
        <v>5</v>
      </c>
      <c r="K2150" s="3" t="str">
        <f>IF(AND(D2150&gt;='Season Lookup'!$D$15,D2150&lt;'Season Lookup'!$D$16),"Spring",IF(AND(D2150&gt;='Season Lookup'!$D$16,D2150&lt;'Season Lookup'!$D$17),"Summer",IF(AND(D2150&gt;='Season Lookup'!$D$17,D2150&lt;'Season Lookup'!$D$18),"Fall",IF(OR(D2150&gt;='Season Lookup'!$D$18,D2150&lt;'Season Lookup'!$D$15),"Winter"))))</f>
        <v>Spring</v>
      </c>
      <c r="L2150" s="3" t="str">
        <f>VLOOKUP(F2150,'Season Lookup'!$A$1:$B$13,2,0)</f>
        <v>Spring</v>
      </c>
      <c r="M2150" t="s">
        <v>78</v>
      </c>
      <c r="N2150" t="s">
        <v>13</v>
      </c>
      <c r="O2150" t="s">
        <v>36</v>
      </c>
      <c r="P2150" t="str">
        <f t="shared" si="428"/>
        <v>Yes</v>
      </c>
      <c r="Q2150" t="str">
        <f t="shared" si="429"/>
        <v>No</v>
      </c>
      <c r="R2150" t="str">
        <f t="shared" si="430"/>
        <v>No</v>
      </c>
      <c r="T2150" t="s">
        <v>27</v>
      </c>
      <c r="U2150" t="s">
        <v>28</v>
      </c>
      <c r="V2150" t="str">
        <f t="shared" si="431"/>
        <v>Intersection</v>
      </c>
      <c r="W2150" t="s">
        <v>29</v>
      </c>
      <c r="X2150">
        <v>42.364749000000003</v>
      </c>
      <c r="Y2150">
        <v>-71.110774000000006</v>
      </c>
      <c r="Z2150" t="s">
        <v>30</v>
      </c>
    </row>
    <row r="2151" spans="1:26">
      <c r="A2151">
        <v>26085</v>
      </c>
      <c r="B2151" s="1">
        <v>40675.708333333336</v>
      </c>
      <c r="C2151" s="1">
        <f t="shared" si="420"/>
        <v>40544</v>
      </c>
      <c r="D2151" s="4">
        <f t="shared" si="421"/>
        <v>0.36388888888888887</v>
      </c>
      <c r="E2151" s="3">
        <f t="shared" si="422"/>
        <v>2011</v>
      </c>
      <c r="F2151" s="3">
        <f t="shared" si="423"/>
        <v>5</v>
      </c>
      <c r="G2151" s="3">
        <f t="shared" si="424"/>
        <v>12</v>
      </c>
      <c r="H2151" s="3">
        <f t="shared" si="425"/>
        <v>17</v>
      </c>
      <c r="I2151" s="3">
        <f t="shared" si="426"/>
        <v>0</v>
      </c>
      <c r="J2151" s="3">
        <f t="shared" si="427"/>
        <v>5</v>
      </c>
      <c r="K2151" s="3" t="str">
        <f>IF(AND(D2151&gt;='Season Lookup'!$D$15,D2151&lt;'Season Lookup'!$D$16),"Spring",IF(AND(D2151&gt;='Season Lookup'!$D$16,D2151&lt;'Season Lookup'!$D$17),"Summer",IF(AND(D2151&gt;='Season Lookup'!$D$17,D2151&lt;'Season Lookup'!$D$18),"Fall",IF(OR(D2151&gt;='Season Lookup'!$D$18,D2151&lt;'Season Lookup'!$D$15),"Winter"))))</f>
        <v>Spring</v>
      </c>
      <c r="L2151" s="3" t="str">
        <f>VLOOKUP(F2151,'Season Lookup'!$A$1:$B$13,2,0)</f>
        <v>Spring</v>
      </c>
      <c r="M2151" t="s">
        <v>48</v>
      </c>
      <c r="N2151" t="s">
        <v>13</v>
      </c>
      <c r="O2151" t="s">
        <v>23</v>
      </c>
      <c r="P2151" t="str">
        <f t="shared" si="428"/>
        <v>Yes</v>
      </c>
      <c r="Q2151" t="str">
        <f t="shared" si="429"/>
        <v>No</v>
      </c>
      <c r="R2151" t="str">
        <f t="shared" si="430"/>
        <v>No</v>
      </c>
      <c r="T2151" t="s">
        <v>1152</v>
      </c>
      <c r="U2151" t="s">
        <v>195</v>
      </c>
      <c r="V2151" t="str">
        <f t="shared" si="431"/>
        <v>Intersection</v>
      </c>
      <c r="W2151" t="s">
        <v>3177</v>
      </c>
      <c r="X2151">
        <v>42.357863999999999</v>
      </c>
      <c r="Y2151">
        <v>-71.105423000000002</v>
      </c>
      <c r="Z2151" t="s">
        <v>1154</v>
      </c>
    </row>
    <row r="2152" spans="1:26">
      <c r="A2152">
        <v>25952</v>
      </c>
      <c r="B2152" s="1">
        <v>40676.333333333336</v>
      </c>
      <c r="C2152" s="1">
        <f t="shared" si="420"/>
        <v>40544</v>
      </c>
      <c r="D2152" s="4">
        <f t="shared" si="421"/>
        <v>0.36666666666666664</v>
      </c>
      <c r="E2152" s="3">
        <f t="shared" si="422"/>
        <v>2011</v>
      </c>
      <c r="F2152" s="3">
        <f t="shared" si="423"/>
        <v>5</v>
      </c>
      <c r="G2152" s="3">
        <f t="shared" si="424"/>
        <v>13</v>
      </c>
      <c r="H2152" s="3">
        <f t="shared" si="425"/>
        <v>8</v>
      </c>
      <c r="I2152" s="3">
        <f t="shared" si="426"/>
        <v>0</v>
      </c>
      <c r="J2152" s="3">
        <f t="shared" si="427"/>
        <v>6</v>
      </c>
      <c r="K2152" s="3" t="str">
        <f>IF(AND(D2152&gt;='Season Lookup'!$D$15,D2152&lt;'Season Lookup'!$D$16),"Spring",IF(AND(D2152&gt;='Season Lookup'!$D$16,D2152&lt;'Season Lookup'!$D$17),"Summer",IF(AND(D2152&gt;='Season Lookup'!$D$17,D2152&lt;'Season Lookup'!$D$18),"Fall",IF(OR(D2152&gt;='Season Lookup'!$D$18,D2152&lt;'Season Lookup'!$D$15),"Winter"))))</f>
        <v>Spring</v>
      </c>
      <c r="L2152" s="3" t="str">
        <f>VLOOKUP(F2152,'Season Lookup'!$A$1:$B$13,2,0)</f>
        <v>Spring</v>
      </c>
      <c r="M2152" t="s">
        <v>12</v>
      </c>
      <c r="N2152" t="s">
        <v>13</v>
      </c>
      <c r="O2152" t="s">
        <v>35</v>
      </c>
      <c r="P2152" t="str">
        <f t="shared" si="428"/>
        <v>Yes</v>
      </c>
      <c r="Q2152" t="str">
        <f t="shared" si="429"/>
        <v>No</v>
      </c>
      <c r="R2152" t="str">
        <f t="shared" si="430"/>
        <v>No</v>
      </c>
      <c r="T2152" t="s">
        <v>342</v>
      </c>
      <c r="U2152" t="s">
        <v>316</v>
      </c>
      <c r="V2152" t="str">
        <f t="shared" si="431"/>
        <v>Intersection</v>
      </c>
      <c r="W2152" t="s">
        <v>2529</v>
      </c>
      <c r="X2152">
        <v>42.366343000000001</v>
      </c>
      <c r="Y2152">
        <v>-71.103160000000003</v>
      </c>
      <c r="Z2152" t="s">
        <v>643</v>
      </c>
    </row>
    <row r="2153" spans="1:26">
      <c r="A2153">
        <v>25953</v>
      </c>
      <c r="B2153" s="1">
        <v>40676.361805555556</v>
      </c>
      <c r="C2153" s="1">
        <f t="shared" si="420"/>
        <v>40544</v>
      </c>
      <c r="D2153" s="4">
        <f t="shared" si="421"/>
        <v>0.36666666666666664</v>
      </c>
      <c r="E2153" s="3">
        <f t="shared" si="422"/>
        <v>2011</v>
      </c>
      <c r="F2153" s="3">
        <f t="shared" si="423"/>
        <v>5</v>
      </c>
      <c r="G2153" s="3">
        <f t="shared" si="424"/>
        <v>13</v>
      </c>
      <c r="H2153" s="3">
        <f t="shared" si="425"/>
        <v>8</v>
      </c>
      <c r="I2153" s="3">
        <f t="shared" si="426"/>
        <v>41</v>
      </c>
      <c r="J2153" s="3">
        <f t="shared" si="427"/>
        <v>6</v>
      </c>
      <c r="K2153" s="3" t="str">
        <f>IF(AND(D2153&gt;='Season Lookup'!$D$15,D2153&lt;'Season Lookup'!$D$16),"Spring",IF(AND(D2153&gt;='Season Lookup'!$D$16,D2153&lt;'Season Lookup'!$D$17),"Summer",IF(AND(D2153&gt;='Season Lookup'!$D$17,D2153&lt;'Season Lookup'!$D$18),"Fall",IF(OR(D2153&gt;='Season Lookup'!$D$18,D2153&lt;'Season Lookup'!$D$15),"Winter"))))</f>
        <v>Spring</v>
      </c>
      <c r="L2153" s="3" t="str">
        <f>VLOOKUP(F2153,'Season Lookup'!$A$1:$B$13,2,0)</f>
        <v>Spring</v>
      </c>
      <c r="M2153" t="s">
        <v>12</v>
      </c>
      <c r="N2153" t="s">
        <v>13</v>
      </c>
      <c r="O2153" t="s">
        <v>132</v>
      </c>
      <c r="P2153" t="str">
        <f t="shared" si="428"/>
        <v>Yes</v>
      </c>
      <c r="Q2153" t="str">
        <f t="shared" si="429"/>
        <v>Yes</v>
      </c>
      <c r="R2153" t="str">
        <f t="shared" si="430"/>
        <v>No</v>
      </c>
      <c r="T2153" t="s">
        <v>14</v>
      </c>
      <c r="U2153" t="s">
        <v>192</v>
      </c>
      <c r="V2153" t="str">
        <f t="shared" si="431"/>
        <v>Intersection</v>
      </c>
      <c r="W2153" t="s">
        <v>193</v>
      </c>
      <c r="X2153">
        <v>42.368380000000002</v>
      </c>
      <c r="Y2153">
        <v>-71.108783000000003</v>
      </c>
      <c r="Z2153" t="s">
        <v>194</v>
      </c>
    </row>
    <row r="2154" spans="1:26">
      <c r="A2154">
        <v>25954</v>
      </c>
      <c r="B2154" s="1">
        <v>40676.381238425929</v>
      </c>
      <c r="C2154" s="1">
        <f t="shared" si="420"/>
        <v>40544</v>
      </c>
      <c r="D2154" s="4">
        <f t="shared" si="421"/>
        <v>0.36666666666666664</v>
      </c>
      <c r="E2154" s="3">
        <f t="shared" si="422"/>
        <v>2011</v>
      </c>
      <c r="F2154" s="3">
        <f t="shared" si="423"/>
        <v>5</v>
      </c>
      <c r="G2154" s="3">
        <f t="shared" si="424"/>
        <v>13</v>
      </c>
      <c r="H2154" s="3">
        <f t="shared" si="425"/>
        <v>9</v>
      </c>
      <c r="I2154" s="3">
        <f t="shared" si="426"/>
        <v>8</v>
      </c>
      <c r="J2154" s="3">
        <f t="shared" si="427"/>
        <v>6</v>
      </c>
      <c r="K2154" s="3" t="str">
        <f>IF(AND(D2154&gt;='Season Lookup'!$D$15,D2154&lt;'Season Lookup'!$D$16),"Spring",IF(AND(D2154&gt;='Season Lookup'!$D$16,D2154&lt;'Season Lookup'!$D$17),"Summer",IF(AND(D2154&gt;='Season Lookup'!$D$17,D2154&lt;'Season Lookup'!$D$18),"Fall",IF(OR(D2154&gt;='Season Lookup'!$D$18,D2154&lt;'Season Lookup'!$D$15),"Winter"))))</f>
        <v>Spring</v>
      </c>
      <c r="L2154" s="3" t="str">
        <f>VLOOKUP(F2154,'Season Lookup'!$A$1:$B$13,2,0)</f>
        <v>Spring</v>
      </c>
      <c r="M2154" t="s">
        <v>12</v>
      </c>
      <c r="N2154" t="s">
        <v>18</v>
      </c>
      <c r="O2154" t="s">
        <v>152</v>
      </c>
      <c r="P2154" t="str">
        <f t="shared" si="428"/>
        <v>Yes</v>
      </c>
      <c r="Q2154" t="str">
        <f t="shared" si="429"/>
        <v>No</v>
      </c>
      <c r="R2154" t="str">
        <f t="shared" si="430"/>
        <v>Yes</v>
      </c>
      <c r="T2154" t="s">
        <v>14</v>
      </c>
      <c r="U2154" t="s">
        <v>550</v>
      </c>
      <c r="V2154" t="str">
        <f t="shared" si="431"/>
        <v>Intersection</v>
      </c>
      <c r="W2154" t="s">
        <v>551</v>
      </c>
      <c r="X2154">
        <v>42.388173000000002</v>
      </c>
      <c r="Y2154">
        <v>-71.119415000000004</v>
      </c>
      <c r="Z2154" t="s">
        <v>552</v>
      </c>
    </row>
    <row r="2155" spans="1:26">
      <c r="A2155">
        <v>25955</v>
      </c>
      <c r="B2155" s="1">
        <v>40676.395833333336</v>
      </c>
      <c r="C2155" s="1">
        <f t="shared" si="420"/>
        <v>40544</v>
      </c>
      <c r="D2155" s="4">
        <f t="shared" si="421"/>
        <v>0.36666666666666664</v>
      </c>
      <c r="E2155" s="3">
        <f t="shared" si="422"/>
        <v>2011</v>
      </c>
      <c r="F2155" s="3">
        <f t="shared" si="423"/>
        <v>5</v>
      </c>
      <c r="G2155" s="3">
        <f t="shared" si="424"/>
        <v>13</v>
      </c>
      <c r="H2155" s="3">
        <f t="shared" si="425"/>
        <v>9</v>
      </c>
      <c r="I2155" s="3">
        <f t="shared" si="426"/>
        <v>30</v>
      </c>
      <c r="J2155" s="3">
        <f t="shared" si="427"/>
        <v>6</v>
      </c>
      <c r="K2155" s="3" t="str">
        <f>IF(AND(D2155&gt;='Season Lookup'!$D$15,D2155&lt;'Season Lookup'!$D$16),"Spring",IF(AND(D2155&gt;='Season Lookup'!$D$16,D2155&lt;'Season Lookup'!$D$17),"Summer",IF(AND(D2155&gt;='Season Lookup'!$D$17,D2155&lt;'Season Lookup'!$D$18),"Fall",IF(OR(D2155&gt;='Season Lookup'!$D$18,D2155&lt;'Season Lookup'!$D$15),"Winter"))))</f>
        <v>Spring</v>
      </c>
      <c r="L2155" s="3" t="str">
        <f>VLOOKUP(F2155,'Season Lookup'!$A$1:$B$13,2,0)</f>
        <v>Spring</v>
      </c>
      <c r="M2155" t="s">
        <v>12</v>
      </c>
      <c r="N2155" t="s">
        <v>13</v>
      </c>
      <c r="O2155" t="s">
        <v>13</v>
      </c>
      <c r="P2155" t="str">
        <f t="shared" si="428"/>
        <v>Yes</v>
      </c>
      <c r="Q2155" t="str">
        <f t="shared" si="429"/>
        <v>No</v>
      </c>
      <c r="R2155" t="str">
        <f t="shared" si="430"/>
        <v>No</v>
      </c>
      <c r="T2155" t="s">
        <v>14</v>
      </c>
      <c r="U2155" t="s">
        <v>170</v>
      </c>
      <c r="V2155" t="str">
        <f t="shared" si="431"/>
        <v>Intersection</v>
      </c>
      <c r="W2155" t="s">
        <v>2954</v>
      </c>
      <c r="X2155">
        <v>42.400934999999997</v>
      </c>
      <c r="Y2155">
        <v>-71.135994999999994</v>
      </c>
      <c r="Z2155" t="s">
        <v>2955</v>
      </c>
    </row>
    <row r="2156" spans="1:26">
      <c r="A2156">
        <v>25956</v>
      </c>
      <c r="B2156" s="1">
        <v>40676.489583333336</v>
      </c>
      <c r="C2156" s="1">
        <f t="shared" si="420"/>
        <v>40544</v>
      </c>
      <c r="D2156" s="4">
        <f t="shared" si="421"/>
        <v>0.36666666666666664</v>
      </c>
      <c r="E2156" s="3">
        <f t="shared" si="422"/>
        <v>2011</v>
      </c>
      <c r="F2156" s="3">
        <f t="shared" si="423"/>
        <v>5</v>
      </c>
      <c r="G2156" s="3">
        <f t="shared" si="424"/>
        <v>13</v>
      </c>
      <c r="H2156" s="3">
        <f t="shared" si="425"/>
        <v>11</v>
      </c>
      <c r="I2156" s="3">
        <f t="shared" si="426"/>
        <v>45</v>
      </c>
      <c r="J2156" s="3">
        <f t="shared" si="427"/>
        <v>6</v>
      </c>
      <c r="K2156" s="3" t="str">
        <f>IF(AND(D2156&gt;='Season Lookup'!$D$15,D2156&lt;'Season Lookup'!$D$16),"Spring",IF(AND(D2156&gt;='Season Lookup'!$D$16,D2156&lt;'Season Lookup'!$D$17),"Summer",IF(AND(D2156&gt;='Season Lookup'!$D$17,D2156&lt;'Season Lookup'!$D$18),"Fall",IF(OR(D2156&gt;='Season Lookup'!$D$18,D2156&lt;'Season Lookup'!$D$15),"Winter"))))</f>
        <v>Spring</v>
      </c>
      <c r="L2156" s="3" t="str">
        <f>VLOOKUP(F2156,'Season Lookup'!$A$1:$B$13,2,0)</f>
        <v>Spring</v>
      </c>
      <c r="M2156" t="s">
        <v>12</v>
      </c>
      <c r="N2156" t="s">
        <v>13</v>
      </c>
      <c r="O2156" t="s">
        <v>13</v>
      </c>
      <c r="P2156" t="str">
        <f t="shared" si="428"/>
        <v>Yes</v>
      </c>
      <c r="Q2156" t="str">
        <f t="shared" si="429"/>
        <v>No</v>
      </c>
      <c r="R2156" t="str">
        <f t="shared" si="430"/>
        <v>No</v>
      </c>
      <c r="S2156">
        <v>1613</v>
      </c>
      <c r="T2156" t="s">
        <v>19</v>
      </c>
      <c r="V2156" t="str">
        <f t="shared" si="431"/>
        <v>Non Intersection</v>
      </c>
      <c r="W2156" t="s">
        <v>3178</v>
      </c>
      <c r="X2156">
        <v>42.374861000000003</v>
      </c>
      <c r="Y2156">
        <v>-71.108942999999996</v>
      </c>
      <c r="Z2156" t="s">
        <v>3179</v>
      </c>
    </row>
    <row r="2157" spans="1:26">
      <c r="A2157">
        <v>25957</v>
      </c>
      <c r="B2157" s="1">
        <v>40676.545138888891</v>
      </c>
      <c r="C2157" s="1">
        <f t="shared" si="420"/>
        <v>40544</v>
      </c>
      <c r="D2157" s="4">
        <f t="shared" si="421"/>
        <v>0.36666666666666664</v>
      </c>
      <c r="E2157" s="3">
        <f t="shared" si="422"/>
        <v>2011</v>
      </c>
      <c r="F2157" s="3">
        <f t="shared" si="423"/>
        <v>5</v>
      </c>
      <c r="G2157" s="3">
        <f t="shared" si="424"/>
        <v>13</v>
      </c>
      <c r="H2157" s="3">
        <f t="shared" si="425"/>
        <v>13</v>
      </c>
      <c r="I2157" s="3">
        <f t="shared" si="426"/>
        <v>5</v>
      </c>
      <c r="J2157" s="3">
        <f t="shared" si="427"/>
        <v>6</v>
      </c>
      <c r="K2157" s="3" t="str">
        <f>IF(AND(D2157&gt;='Season Lookup'!$D$15,D2157&lt;'Season Lookup'!$D$16),"Spring",IF(AND(D2157&gt;='Season Lookup'!$D$16,D2157&lt;'Season Lookup'!$D$17),"Summer",IF(AND(D2157&gt;='Season Lookup'!$D$17,D2157&lt;'Season Lookup'!$D$18),"Fall",IF(OR(D2157&gt;='Season Lookup'!$D$18,D2157&lt;'Season Lookup'!$D$15),"Winter"))))</f>
        <v>Spring</v>
      </c>
      <c r="L2157" s="3" t="str">
        <f>VLOOKUP(F2157,'Season Lookup'!$A$1:$B$13,2,0)</f>
        <v>Spring</v>
      </c>
      <c r="M2157" t="s">
        <v>12</v>
      </c>
      <c r="N2157" t="s">
        <v>13</v>
      </c>
      <c r="O2157" t="s">
        <v>13</v>
      </c>
      <c r="P2157" t="str">
        <f t="shared" si="428"/>
        <v>Yes</v>
      </c>
      <c r="Q2157" t="str">
        <f t="shared" si="429"/>
        <v>No</v>
      </c>
      <c r="R2157" t="str">
        <f t="shared" si="430"/>
        <v>No</v>
      </c>
      <c r="S2157">
        <v>226</v>
      </c>
      <c r="T2157" t="s">
        <v>14</v>
      </c>
      <c r="V2157" t="str">
        <f t="shared" si="431"/>
        <v>Non Intersection</v>
      </c>
      <c r="W2157" t="s">
        <v>3180</v>
      </c>
      <c r="X2157">
        <v>42.361356999999998</v>
      </c>
      <c r="Y2157">
        <v>-71.097016999999994</v>
      </c>
      <c r="Z2157" t="s">
        <v>3181</v>
      </c>
    </row>
    <row r="2158" spans="1:26">
      <c r="A2158">
        <v>25972</v>
      </c>
      <c r="B2158" s="1">
        <v>40676.715277777781</v>
      </c>
      <c r="C2158" s="1">
        <f t="shared" si="420"/>
        <v>40544</v>
      </c>
      <c r="D2158" s="4">
        <f t="shared" si="421"/>
        <v>0.36666666666666664</v>
      </c>
      <c r="E2158" s="3">
        <f t="shared" si="422"/>
        <v>2011</v>
      </c>
      <c r="F2158" s="3">
        <f t="shared" si="423"/>
        <v>5</v>
      </c>
      <c r="G2158" s="3">
        <f t="shared" si="424"/>
        <v>13</v>
      </c>
      <c r="H2158" s="3">
        <f t="shared" si="425"/>
        <v>17</v>
      </c>
      <c r="I2158" s="3">
        <f t="shared" si="426"/>
        <v>10</v>
      </c>
      <c r="J2158" s="3">
        <f t="shared" si="427"/>
        <v>6</v>
      </c>
      <c r="K2158" s="3" t="str">
        <f>IF(AND(D2158&gt;='Season Lookup'!$D$15,D2158&lt;'Season Lookup'!$D$16),"Spring",IF(AND(D2158&gt;='Season Lookup'!$D$16,D2158&lt;'Season Lookup'!$D$17),"Summer",IF(AND(D2158&gt;='Season Lookup'!$D$17,D2158&lt;'Season Lookup'!$D$18),"Fall",IF(OR(D2158&gt;='Season Lookup'!$D$18,D2158&lt;'Season Lookup'!$D$15),"Winter"))))</f>
        <v>Spring</v>
      </c>
      <c r="L2158" s="3" t="str">
        <f>VLOOKUP(F2158,'Season Lookup'!$A$1:$B$13,2,0)</f>
        <v>Spring</v>
      </c>
      <c r="M2158" t="s">
        <v>12</v>
      </c>
      <c r="N2158" t="s">
        <v>18</v>
      </c>
      <c r="O2158" t="s">
        <v>23</v>
      </c>
      <c r="P2158" t="str">
        <f t="shared" si="428"/>
        <v>Yes</v>
      </c>
      <c r="Q2158" t="str">
        <f t="shared" si="429"/>
        <v>No</v>
      </c>
      <c r="R2158" t="str">
        <f t="shared" si="430"/>
        <v>No</v>
      </c>
      <c r="S2158">
        <v>27</v>
      </c>
      <c r="T2158" t="s">
        <v>28</v>
      </c>
      <c r="V2158" t="str">
        <f t="shared" si="431"/>
        <v>Non Intersection</v>
      </c>
      <c r="W2158" t="s">
        <v>3182</v>
      </c>
      <c r="X2158">
        <v>42.364451000000003</v>
      </c>
      <c r="Y2158">
        <v>-71.110834999999994</v>
      </c>
      <c r="Z2158" t="s">
        <v>3183</v>
      </c>
    </row>
    <row r="2159" spans="1:26">
      <c r="A2159">
        <v>25958</v>
      </c>
      <c r="B2159" s="1">
        <v>40677.365266203706</v>
      </c>
      <c r="C2159" s="1">
        <f t="shared" si="420"/>
        <v>40544</v>
      </c>
      <c r="D2159" s="4">
        <f t="shared" si="421"/>
        <v>0.36944444444444446</v>
      </c>
      <c r="E2159" s="3">
        <f t="shared" si="422"/>
        <v>2011</v>
      </c>
      <c r="F2159" s="3">
        <f t="shared" si="423"/>
        <v>5</v>
      </c>
      <c r="G2159" s="3">
        <f t="shared" si="424"/>
        <v>14</v>
      </c>
      <c r="H2159" s="3">
        <f t="shared" si="425"/>
        <v>8</v>
      </c>
      <c r="I2159" s="3">
        <f t="shared" si="426"/>
        <v>45</v>
      </c>
      <c r="J2159" s="3">
        <f t="shared" si="427"/>
        <v>7</v>
      </c>
      <c r="K2159" s="3" t="str">
        <f>IF(AND(D2159&gt;='Season Lookup'!$D$15,D2159&lt;'Season Lookup'!$D$16),"Spring",IF(AND(D2159&gt;='Season Lookup'!$D$16,D2159&lt;'Season Lookup'!$D$17),"Summer",IF(AND(D2159&gt;='Season Lookup'!$D$17,D2159&lt;'Season Lookup'!$D$18),"Fall",IF(OR(D2159&gt;='Season Lookup'!$D$18,D2159&lt;'Season Lookup'!$D$15),"Winter"))))</f>
        <v>Spring</v>
      </c>
      <c r="L2159" s="3" t="str">
        <f>VLOOKUP(F2159,'Season Lookup'!$A$1:$B$13,2,0)</f>
        <v>Spring</v>
      </c>
      <c r="M2159" t="s">
        <v>31</v>
      </c>
      <c r="N2159" t="s">
        <v>13</v>
      </c>
      <c r="O2159" t="s">
        <v>13</v>
      </c>
      <c r="P2159" t="str">
        <f t="shared" si="428"/>
        <v>Yes</v>
      </c>
      <c r="Q2159" t="str">
        <f t="shared" si="429"/>
        <v>No</v>
      </c>
      <c r="R2159" t="str">
        <f t="shared" si="430"/>
        <v>No</v>
      </c>
      <c r="T2159" t="s">
        <v>19</v>
      </c>
      <c r="U2159" t="s">
        <v>260</v>
      </c>
      <c r="V2159" t="str">
        <f t="shared" si="431"/>
        <v>Intersection</v>
      </c>
      <c r="W2159" t="s">
        <v>640</v>
      </c>
      <c r="X2159">
        <v>42.371020000000001</v>
      </c>
      <c r="Y2159">
        <v>-71.079847999999998</v>
      </c>
      <c r="Z2159" t="s">
        <v>641</v>
      </c>
    </row>
    <row r="2160" spans="1:26">
      <c r="A2160">
        <v>25959</v>
      </c>
      <c r="B2160" s="1">
        <v>40677.371527777781</v>
      </c>
      <c r="C2160" s="1">
        <f t="shared" si="420"/>
        <v>40544</v>
      </c>
      <c r="D2160" s="4">
        <f t="shared" si="421"/>
        <v>0.36944444444444446</v>
      </c>
      <c r="E2160" s="3">
        <f t="shared" si="422"/>
        <v>2011</v>
      </c>
      <c r="F2160" s="3">
        <f t="shared" si="423"/>
        <v>5</v>
      </c>
      <c r="G2160" s="3">
        <f t="shared" si="424"/>
        <v>14</v>
      </c>
      <c r="H2160" s="3">
        <f t="shared" si="425"/>
        <v>8</v>
      </c>
      <c r="I2160" s="3">
        <f t="shared" si="426"/>
        <v>55</v>
      </c>
      <c r="J2160" s="3">
        <f t="shared" si="427"/>
        <v>7</v>
      </c>
      <c r="K2160" s="3" t="str">
        <f>IF(AND(D2160&gt;='Season Lookup'!$D$15,D2160&lt;'Season Lookup'!$D$16),"Spring",IF(AND(D2160&gt;='Season Lookup'!$D$16,D2160&lt;'Season Lookup'!$D$17),"Summer",IF(AND(D2160&gt;='Season Lookup'!$D$17,D2160&lt;'Season Lookup'!$D$18),"Fall",IF(OR(D2160&gt;='Season Lookup'!$D$18,D2160&lt;'Season Lookup'!$D$15),"Winter"))))</f>
        <v>Spring</v>
      </c>
      <c r="L2160" s="3" t="str">
        <f>VLOOKUP(F2160,'Season Lookup'!$A$1:$B$13,2,0)</f>
        <v>Spring</v>
      </c>
      <c r="M2160" t="s">
        <v>31</v>
      </c>
      <c r="N2160" t="s">
        <v>13</v>
      </c>
      <c r="O2160" t="s">
        <v>13</v>
      </c>
      <c r="P2160" t="str">
        <f t="shared" si="428"/>
        <v>Yes</v>
      </c>
      <c r="Q2160" t="str">
        <f t="shared" si="429"/>
        <v>No</v>
      </c>
      <c r="R2160" t="str">
        <f t="shared" si="430"/>
        <v>No</v>
      </c>
      <c r="T2160" t="s">
        <v>453</v>
      </c>
      <c r="U2160" t="s">
        <v>108</v>
      </c>
      <c r="V2160" t="str">
        <f t="shared" si="431"/>
        <v>Intersection</v>
      </c>
      <c r="W2160" t="s">
        <v>3184</v>
      </c>
      <c r="X2160">
        <v>42.362867999999999</v>
      </c>
      <c r="Y2160">
        <v>-71.102435</v>
      </c>
      <c r="Z2160" t="s">
        <v>3051</v>
      </c>
    </row>
    <row r="2161" spans="1:26">
      <c r="A2161">
        <v>25960</v>
      </c>
      <c r="B2161" s="1">
        <v>40677.895833333336</v>
      </c>
      <c r="C2161" s="1">
        <f t="shared" si="420"/>
        <v>40544</v>
      </c>
      <c r="D2161" s="4">
        <f t="shared" si="421"/>
        <v>0.36944444444444446</v>
      </c>
      <c r="E2161" s="3">
        <f t="shared" si="422"/>
        <v>2011</v>
      </c>
      <c r="F2161" s="3">
        <f t="shared" si="423"/>
        <v>5</v>
      </c>
      <c r="G2161" s="3">
        <f t="shared" si="424"/>
        <v>14</v>
      </c>
      <c r="H2161" s="3">
        <f t="shared" si="425"/>
        <v>21</v>
      </c>
      <c r="I2161" s="3">
        <f t="shared" si="426"/>
        <v>30</v>
      </c>
      <c r="J2161" s="3">
        <f t="shared" si="427"/>
        <v>7</v>
      </c>
      <c r="K2161" s="3" t="str">
        <f>IF(AND(D2161&gt;='Season Lookup'!$D$15,D2161&lt;'Season Lookup'!$D$16),"Spring",IF(AND(D2161&gt;='Season Lookup'!$D$16,D2161&lt;'Season Lookup'!$D$17),"Summer",IF(AND(D2161&gt;='Season Lookup'!$D$17,D2161&lt;'Season Lookup'!$D$18),"Fall",IF(OR(D2161&gt;='Season Lookup'!$D$18,D2161&lt;'Season Lookup'!$D$15),"Winter"))))</f>
        <v>Spring</v>
      </c>
      <c r="L2161" s="3" t="str">
        <f>VLOOKUP(F2161,'Season Lookup'!$A$1:$B$13,2,0)</f>
        <v>Spring</v>
      </c>
      <c r="M2161" t="s">
        <v>31</v>
      </c>
      <c r="N2161" t="s">
        <v>13</v>
      </c>
      <c r="O2161" t="s">
        <v>13</v>
      </c>
      <c r="P2161" t="str">
        <f t="shared" si="428"/>
        <v>Yes</v>
      </c>
      <c r="Q2161" t="str">
        <f t="shared" si="429"/>
        <v>No</v>
      </c>
      <c r="R2161" t="str">
        <f t="shared" si="430"/>
        <v>No</v>
      </c>
      <c r="T2161" t="s">
        <v>129</v>
      </c>
      <c r="U2161" t="s">
        <v>19</v>
      </c>
      <c r="V2161" t="str">
        <f t="shared" si="431"/>
        <v>Intersection</v>
      </c>
      <c r="W2161" t="s">
        <v>2125</v>
      </c>
      <c r="X2161">
        <v>42.372123000000002</v>
      </c>
      <c r="Y2161">
        <v>-71.088455999999994</v>
      </c>
      <c r="Z2161" t="s">
        <v>131</v>
      </c>
    </row>
    <row r="2162" spans="1:26">
      <c r="A2162">
        <v>25962</v>
      </c>
      <c r="B2162" s="1">
        <v>40677.90625</v>
      </c>
      <c r="C2162" s="1">
        <f t="shared" si="420"/>
        <v>40544</v>
      </c>
      <c r="D2162" s="4">
        <f t="shared" si="421"/>
        <v>0.36944444444444446</v>
      </c>
      <c r="E2162" s="3">
        <f t="shared" si="422"/>
        <v>2011</v>
      </c>
      <c r="F2162" s="3">
        <f t="shared" si="423"/>
        <v>5</v>
      </c>
      <c r="G2162" s="3">
        <f t="shared" si="424"/>
        <v>14</v>
      </c>
      <c r="H2162" s="3">
        <f t="shared" si="425"/>
        <v>21</v>
      </c>
      <c r="I2162" s="3">
        <f t="shared" si="426"/>
        <v>45</v>
      </c>
      <c r="J2162" s="3">
        <f t="shared" si="427"/>
        <v>7</v>
      </c>
      <c r="K2162" s="3" t="str">
        <f>IF(AND(D2162&gt;='Season Lookup'!$D$15,D2162&lt;'Season Lookup'!$D$16),"Spring",IF(AND(D2162&gt;='Season Lookup'!$D$16,D2162&lt;'Season Lookup'!$D$17),"Summer",IF(AND(D2162&gt;='Season Lookup'!$D$17,D2162&lt;'Season Lookup'!$D$18),"Fall",IF(OR(D2162&gt;='Season Lookup'!$D$18,D2162&lt;'Season Lookup'!$D$15),"Winter"))))</f>
        <v>Spring</v>
      </c>
      <c r="L2162" s="3" t="str">
        <f>VLOOKUP(F2162,'Season Lookup'!$A$1:$B$13,2,0)</f>
        <v>Spring</v>
      </c>
      <c r="M2162" t="s">
        <v>31</v>
      </c>
      <c r="N2162" t="s">
        <v>13</v>
      </c>
      <c r="O2162" t="s">
        <v>132</v>
      </c>
      <c r="P2162" t="str">
        <f t="shared" si="428"/>
        <v>Yes</v>
      </c>
      <c r="Q2162" t="str">
        <f t="shared" si="429"/>
        <v>Yes</v>
      </c>
      <c r="R2162" t="str">
        <f t="shared" si="430"/>
        <v>No</v>
      </c>
      <c r="T2162" t="s">
        <v>316</v>
      </c>
      <c r="U2162" t="s">
        <v>315</v>
      </c>
      <c r="V2162" t="str">
        <f t="shared" si="431"/>
        <v>Intersection</v>
      </c>
      <c r="W2162" t="s">
        <v>3185</v>
      </c>
      <c r="X2162">
        <v>42.365853000000001</v>
      </c>
      <c r="Y2162">
        <v>-71.102331000000007</v>
      </c>
      <c r="Z2162" t="s">
        <v>318</v>
      </c>
    </row>
    <row r="2163" spans="1:26">
      <c r="A2163">
        <v>25967</v>
      </c>
      <c r="B2163" s="1">
        <v>40677.436793981484</v>
      </c>
      <c r="C2163" s="1">
        <f t="shared" si="420"/>
        <v>40544</v>
      </c>
      <c r="D2163" s="4">
        <f t="shared" si="421"/>
        <v>0.36944444444444446</v>
      </c>
      <c r="E2163" s="3">
        <f t="shared" si="422"/>
        <v>2011</v>
      </c>
      <c r="F2163" s="3">
        <f t="shared" si="423"/>
        <v>5</v>
      </c>
      <c r="G2163" s="3">
        <f t="shared" si="424"/>
        <v>14</v>
      </c>
      <c r="H2163" s="3">
        <f t="shared" si="425"/>
        <v>10</v>
      </c>
      <c r="I2163" s="3">
        <f t="shared" si="426"/>
        <v>28</v>
      </c>
      <c r="J2163" s="3">
        <f t="shared" si="427"/>
        <v>7</v>
      </c>
      <c r="K2163" s="3" t="str">
        <f>IF(AND(D2163&gt;='Season Lookup'!$D$15,D2163&lt;'Season Lookup'!$D$16),"Spring",IF(AND(D2163&gt;='Season Lookup'!$D$16,D2163&lt;'Season Lookup'!$D$17),"Summer",IF(AND(D2163&gt;='Season Lookup'!$D$17,D2163&lt;'Season Lookup'!$D$18),"Fall",IF(OR(D2163&gt;='Season Lookup'!$D$18,D2163&lt;'Season Lookup'!$D$15),"Winter"))))</f>
        <v>Spring</v>
      </c>
      <c r="L2163" s="3" t="str">
        <f>VLOOKUP(F2163,'Season Lookup'!$A$1:$B$13,2,0)</f>
        <v>Spring</v>
      </c>
      <c r="M2163" t="s">
        <v>31</v>
      </c>
      <c r="N2163" t="s">
        <v>13</v>
      </c>
      <c r="O2163" t="s">
        <v>13</v>
      </c>
      <c r="P2163" t="str">
        <f t="shared" si="428"/>
        <v>Yes</v>
      </c>
      <c r="Q2163" t="str">
        <f t="shared" si="429"/>
        <v>No</v>
      </c>
      <c r="R2163" t="str">
        <f t="shared" si="430"/>
        <v>No</v>
      </c>
      <c r="S2163">
        <v>1720</v>
      </c>
      <c r="T2163" t="s">
        <v>14</v>
      </c>
      <c r="V2163" t="str">
        <f t="shared" si="431"/>
        <v>Non Intersection</v>
      </c>
      <c r="W2163" t="s">
        <v>3186</v>
      </c>
      <c r="X2163">
        <v>42.383839999999999</v>
      </c>
      <c r="Y2163">
        <v>-71.119698999999997</v>
      </c>
      <c r="Z2163" t="s">
        <v>3187</v>
      </c>
    </row>
    <row r="2164" spans="1:26">
      <c r="A2164">
        <v>25968</v>
      </c>
      <c r="B2164" s="1">
        <v>40677.100694444445</v>
      </c>
      <c r="C2164" s="1">
        <f t="shared" si="420"/>
        <v>40544</v>
      </c>
      <c r="D2164" s="4">
        <f t="shared" si="421"/>
        <v>0.36944444444444446</v>
      </c>
      <c r="E2164" s="3">
        <f t="shared" si="422"/>
        <v>2011</v>
      </c>
      <c r="F2164" s="3">
        <f t="shared" si="423"/>
        <v>5</v>
      </c>
      <c r="G2164" s="3">
        <f t="shared" si="424"/>
        <v>14</v>
      </c>
      <c r="H2164" s="3">
        <f t="shared" si="425"/>
        <v>2</v>
      </c>
      <c r="I2164" s="3">
        <f t="shared" si="426"/>
        <v>25</v>
      </c>
      <c r="J2164" s="3">
        <f t="shared" si="427"/>
        <v>7</v>
      </c>
      <c r="K2164" s="3" t="str">
        <f>IF(AND(D2164&gt;='Season Lookup'!$D$15,D2164&lt;'Season Lookup'!$D$16),"Spring",IF(AND(D2164&gt;='Season Lookup'!$D$16,D2164&lt;'Season Lookup'!$D$17),"Summer",IF(AND(D2164&gt;='Season Lookup'!$D$17,D2164&lt;'Season Lookup'!$D$18),"Fall",IF(OR(D2164&gt;='Season Lookup'!$D$18,D2164&lt;'Season Lookup'!$D$15),"Winter"))))</f>
        <v>Spring</v>
      </c>
      <c r="L2164" s="3" t="str">
        <f>VLOOKUP(F2164,'Season Lookup'!$A$1:$B$13,2,0)</f>
        <v>Spring</v>
      </c>
      <c r="M2164" t="s">
        <v>31</v>
      </c>
      <c r="N2164" t="s">
        <v>13</v>
      </c>
      <c r="O2164" t="s">
        <v>13</v>
      </c>
      <c r="P2164" t="str">
        <f t="shared" si="428"/>
        <v>Yes</v>
      </c>
      <c r="Q2164" t="str">
        <f t="shared" si="429"/>
        <v>No</v>
      </c>
      <c r="R2164" t="str">
        <f t="shared" si="430"/>
        <v>No</v>
      </c>
      <c r="T2164" t="s">
        <v>14</v>
      </c>
      <c r="U2164" t="s">
        <v>94</v>
      </c>
      <c r="V2164" t="str">
        <f t="shared" si="431"/>
        <v>Intersection</v>
      </c>
      <c r="W2164" t="s">
        <v>95</v>
      </c>
      <c r="X2164">
        <v>42.381853</v>
      </c>
      <c r="Y2164">
        <v>-71.119722999999993</v>
      </c>
      <c r="Z2164" t="s">
        <v>96</v>
      </c>
    </row>
    <row r="2165" spans="1:26">
      <c r="A2165">
        <v>25961</v>
      </c>
      <c r="B2165" s="1">
        <v>40678.041655092595</v>
      </c>
      <c r="C2165" s="1">
        <f t="shared" si="420"/>
        <v>40544</v>
      </c>
      <c r="D2165" s="4">
        <f t="shared" si="421"/>
        <v>0.37222222222222223</v>
      </c>
      <c r="E2165" s="3">
        <f t="shared" si="422"/>
        <v>2011</v>
      </c>
      <c r="F2165" s="3">
        <f t="shared" si="423"/>
        <v>5</v>
      </c>
      <c r="G2165" s="3">
        <f t="shared" si="424"/>
        <v>15</v>
      </c>
      <c r="H2165" s="3">
        <f t="shared" si="425"/>
        <v>0</v>
      </c>
      <c r="I2165" s="3">
        <f t="shared" si="426"/>
        <v>59</v>
      </c>
      <c r="J2165" s="3">
        <f t="shared" si="427"/>
        <v>1</v>
      </c>
      <c r="K2165" s="3" t="str">
        <f>IF(AND(D2165&gt;='Season Lookup'!$D$15,D2165&lt;'Season Lookup'!$D$16),"Spring",IF(AND(D2165&gt;='Season Lookup'!$D$16,D2165&lt;'Season Lookup'!$D$17),"Summer",IF(AND(D2165&gt;='Season Lookup'!$D$17,D2165&lt;'Season Lookup'!$D$18),"Fall",IF(OR(D2165&gt;='Season Lookup'!$D$18,D2165&lt;'Season Lookup'!$D$15),"Winter"))))</f>
        <v>Spring</v>
      </c>
      <c r="L2165" s="3" t="str">
        <f>VLOOKUP(F2165,'Season Lookup'!$A$1:$B$13,2,0)</f>
        <v>Spring</v>
      </c>
      <c r="M2165" t="s">
        <v>48</v>
      </c>
      <c r="N2165" t="s">
        <v>13</v>
      </c>
      <c r="O2165" t="s">
        <v>13</v>
      </c>
      <c r="P2165" t="str">
        <f t="shared" si="428"/>
        <v>Yes</v>
      </c>
      <c r="Q2165" t="str">
        <f t="shared" si="429"/>
        <v>No</v>
      </c>
      <c r="R2165" t="str">
        <f t="shared" si="430"/>
        <v>No</v>
      </c>
      <c r="T2165" t="s">
        <v>3188</v>
      </c>
      <c r="U2165" t="s">
        <v>66</v>
      </c>
      <c r="V2165" t="str">
        <f t="shared" si="431"/>
        <v>Intersection</v>
      </c>
      <c r="W2165" t="s">
        <v>3189</v>
      </c>
      <c r="X2165">
        <v>42.395744999999998</v>
      </c>
      <c r="Y2165">
        <v>-71.133191999999994</v>
      </c>
      <c r="Z2165" t="s">
        <v>3190</v>
      </c>
    </row>
    <row r="2166" spans="1:26">
      <c r="A2166">
        <v>25969</v>
      </c>
      <c r="B2166" s="1">
        <v>40678.899293981478</v>
      </c>
      <c r="C2166" s="1">
        <f t="shared" si="420"/>
        <v>40544</v>
      </c>
      <c r="D2166" s="4">
        <f t="shared" si="421"/>
        <v>0.37222222222222223</v>
      </c>
      <c r="E2166" s="3">
        <f t="shared" si="422"/>
        <v>2011</v>
      </c>
      <c r="F2166" s="3">
        <f t="shared" si="423"/>
        <v>5</v>
      </c>
      <c r="G2166" s="3">
        <f t="shared" si="424"/>
        <v>15</v>
      </c>
      <c r="H2166" s="3">
        <f t="shared" si="425"/>
        <v>21</v>
      </c>
      <c r="I2166" s="3">
        <f t="shared" si="426"/>
        <v>34</v>
      </c>
      <c r="J2166" s="3">
        <f t="shared" si="427"/>
        <v>1</v>
      </c>
      <c r="K2166" s="3" t="str">
        <f>IF(AND(D2166&gt;='Season Lookup'!$D$15,D2166&lt;'Season Lookup'!$D$16),"Spring",IF(AND(D2166&gt;='Season Lookup'!$D$16,D2166&lt;'Season Lookup'!$D$17),"Summer",IF(AND(D2166&gt;='Season Lookup'!$D$17,D2166&lt;'Season Lookup'!$D$18),"Fall",IF(OR(D2166&gt;='Season Lookup'!$D$18,D2166&lt;'Season Lookup'!$D$15),"Winter"))))</f>
        <v>Spring</v>
      </c>
      <c r="L2166" s="3" t="str">
        <f>VLOOKUP(F2166,'Season Lookup'!$A$1:$B$13,2,0)</f>
        <v>Spring</v>
      </c>
      <c r="M2166" t="s">
        <v>48</v>
      </c>
      <c r="N2166" t="s">
        <v>13</v>
      </c>
      <c r="O2166" t="s">
        <v>13</v>
      </c>
      <c r="P2166" t="str">
        <f t="shared" si="428"/>
        <v>Yes</v>
      </c>
      <c r="Q2166" t="str">
        <f t="shared" si="429"/>
        <v>No</v>
      </c>
      <c r="R2166" t="str">
        <f t="shared" si="430"/>
        <v>No</v>
      </c>
      <c r="T2166" t="s">
        <v>14</v>
      </c>
      <c r="U2166" t="s">
        <v>3191</v>
      </c>
      <c r="V2166" t="str">
        <f t="shared" si="431"/>
        <v>Intersection</v>
      </c>
      <c r="W2166" t="s">
        <v>3192</v>
      </c>
      <c r="X2166">
        <v>42.380831999999998</v>
      </c>
      <c r="Y2166">
        <v>-71.119870000000006</v>
      </c>
      <c r="Z2166" t="s">
        <v>2014</v>
      </c>
    </row>
    <row r="2167" spans="1:26">
      <c r="A2167">
        <v>25965</v>
      </c>
      <c r="B2167" s="1">
        <v>40679.671516203707</v>
      </c>
      <c r="C2167" s="1">
        <f t="shared" si="420"/>
        <v>40544</v>
      </c>
      <c r="D2167" s="4">
        <f t="shared" si="421"/>
        <v>0.375</v>
      </c>
      <c r="E2167" s="3">
        <f t="shared" si="422"/>
        <v>2011</v>
      </c>
      <c r="F2167" s="3">
        <f t="shared" si="423"/>
        <v>5</v>
      </c>
      <c r="G2167" s="3">
        <f t="shared" si="424"/>
        <v>16</v>
      </c>
      <c r="H2167" s="3">
        <f t="shared" si="425"/>
        <v>16</v>
      </c>
      <c r="I2167" s="3">
        <f t="shared" si="426"/>
        <v>6</v>
      </c>
      <c r="J2167" s="3">
        <f t="shared" si="427"/>
        <v>2</v>
      </c>
      <c r="K2167" s="3" t="str">
        <f>IF(AND(D2167&gt;='Season Lookup'!$D$15,D2167&lt;'Season Lookup'!$D$16),"Spring",IF(AND(D2167&gt;='Season Lookup'!$D$16,D2167&lt;'Season Lookup'!$D$17),"Summer",IF(AND(D2167&gt;='Season Lookup'!$D$17,D2167&lt;'Season Lookup'!$D$18),"Fall",IF(OR(D2167&gt;='Season Lookup'!$D$18,D2167&lt;'Season Lookup'!$D$15),"Winter"))))</f>
        <v>Spring</v>
      </c>
      <c r="L2167" s="3" t="str">
        <f>VLOOKUP(F2167,'Season Lookup'!$A$1:$B$13,2,0)</f>
        <v>Spring</v>
      </c>
      <c r="M2167" t="s">
        <v>56</v>
      </c>
      <c r="N2167" t="s">
        <v>13</v>
      </c>
      <c r="O2167" t="s">
        <v>152</v>
      </c>
      <c r="P2167" t="str">
        <f t="shared" si="428"/>
        <v>Yes</v>
      </c>
      <c r="Q2167" t="str">
        <f t="shared" si="429"/>
        <v>No</v>
      </c>
      <c r="R2167" t="str">
        <f t="shared" si="430"/>
        <v>Yes</v>
      </c>
      <c r="T2167" t="s">
        <v>252</v>
      </c>
      <c r="U2167" t="s">
        <v>577</v>
      </c>
      <c r="V2167" t="str">
        <f t="shared" si="431"/>
        <v>Intersection</v>
      </c>
      <c r="W2167" t="s">
        <v>3193</v>
      </c>
      <c r="X2167">
        <v>42.38252</v>
      </c>
      <c r="Y2167">
        <v>-71.135538999999994</v>
      </c>
      <c r="Z2167" t="s">
        <v>2278</v>
      </c>
    </row>
    <row r="2168" spans="1:26">
      <c r="A2168">
        <v>25966</v>
      </c>
      <c r="B2168" s="1">
        <v>40679.894432870373</v>
      </c>
      <c r="C2168" s="1">
        <f t="shared" si="420"/>
        <v>40544</v>
      </c>
      <c r="D2168" s="4">
        <f t="shared" si="421"/>
        <v>0.375</v>
      </c>
      <c r="E2168" s="3">
        <f t="shared" si="422"/>
        <v>2011</v>
      </c>
      <c r="F2168" s="3">
        <f t="shared" si="423"/>
        <v>5</v>
      </c>
      <c r="G2168" s="3">
        <f t="shared" si="424"/>
        <v>16</v>
      </c>
      <c r="H2168" s="3">
        <f t="shared" si="425"/>
        <v>21</v>
      </c>
      <c r="I2168" s="3">
        <f t="shared" si="426"/>
        <v>27</v>
      </c>
      <c r="J2168" s="3">
        <f t="shared" si="427"/>
        <v>2</v>
      </c>
      <c r="K2168" s="3" t="str">
        <f>IF(AND(D2168&gt;='Season Lookup'!$D$15,D2168&lt;'Season Lookup'!$D$16),"Spring",IF(AND(D2168&gt;='Season Lookup'!$D$16,D2168&lt;'Season Lookup'!$D$17),"Summer",IF(AND(D2168&gt;='Season Lookup'!$D$17,D2168&lt;'Season Lookup'!$D$18),"Fall",IF(OR(D2168&gt;='Season Lookup'!$D$18,D2168&lt;'Season Lookup'!$D$15),"Winter"))))</f>
        <v>Spring</v>
      </c>
      <c r="L2168" s="3" t="str">
        <f>VLOOKUP(F2168,'Season Lookup'!$A$1:$B$13,2,0)</f>
        <v>Spring</v>
      </c>
      <c r="M2168" t="s">
        <v>56</v>
      </c>
      <c r="N2168" t="s">
        <v>13</v>
      </c>
      <c r="O2168" t="s">
        <v>1085</v>
      </c>
      <c r="P2168" t="str">
        <f t="shared" si="428"/>
        <v>Yes</v>
      </c>
      <c r="Q2168" t="str">
        <f t="shared" si="429"/>
        <v>No</v>
      </c>
      <c r="R2168" t="str">
        <f t="shared" si="430"/>
        <v>No</v>
      </c>
      <c r="T2168" t="s">
        <v>19</v>
      </c>
      <c r="U2168" t="s">
        <v>260</v>
      </c>
      <c r="V2168" t="str">
        <f t="shared" si="431"/>
        <v>Intersection</v>
      </c>
      <c r="W2168" t="s">
        <v>640</v>
      </c>
      <c r="X2168">
        <v>42.371020000000001</v>
      </c>
      <c r="Y2168">
        <v>-71.079847999999998</v>
      </c>
      <c r="Z2168" t="s">
        <v>641</v>
      </c>
    </row>
    <row r="2169" spans="1:26">
      <c r="A2169">
        <v>25971</v>
      </c>
      <c r="B2169" s="1">
        <v>40679.899293981478</v>
      </c>
      <c r="C2169" s="1">
        <f t="shared" si="420"/>
        <v>40544</v>
      </c>
      <c r="D2169" s="4">
        <f t="shared" si="421"/>
        <v>0.375</v>
      </c>
      <c r="E2169" s="3">
        <f t="shared" si="422"/>
        <v>2011</v>
      </c>
      <c r="F2169" s="3">
        <f t="shared" si="423"/>
        <v>5</v>
      </c>
      <c r="G2169" s="3">
        <f t="shared" si="424"/>
        <v>16</v>
      </c>
      <c r="H2169" s="3">
        <f t="shared" si="425"/>
        <v>21</v>
      </c>
      <c r="I2169" s="3">
        <f t="shared" si="426"/>
        <v>34</v>
      </c>
      <c r="J2169" s="3">
        <f t="shared" si="427"/>
        <v>2</v>
      </c>
      <c r="K2169" s="3" t="str">
        <f>IF(AND(D2169&gt;='Season Lookup'!$D$15,D2169&lt;'Season Lookup'!$D$16),"Spring",IF(AND(D2169&gt;='Season Lookup'!$D$16,D2169&lt;'Season Lookup'!$D$17),"Summer",IF(AND(D2169&gt;='Season Lookup'!$D$17,D2169&lt;'Season Lookup'!$D$18),"Fall",IF(OR(D2169&gt;='Season Lookup'!$D$18,D2169&lt;'Season Lookup'!$D$15),"Winter"))))</f>
        <v>Spring</v>
      </c>
      <c r="L2169" s="3" t="str">
        <f>VLOOKUP(F2169,'Season Lookup'!$A$1:$B$13,2,0)</f>
        <v>Spring</v>
      </c>
      <c r="N2169" t="s">
        <v>13</v>
      </c>
      <c r="O2169" t="s">
        <v>13</v>
      </c>
      <c r="P2169" t="str">
        <f t="shared" si="428"/>
        <v>Yes</v>
      </c>
      <c r="Q2169" t="str">
        <f t="shared" si="429"/>
        <v>No</v>
      </c>
      <c r="R2169" t="str">
        <f t="shared" si="430"/>
        <v>No</v>
      </c>
      <c r="T2169" t="s">
        <v>198</v>
      </c>
      <c r="U2169" t="s">
        <v>1177</v>
      </c>
      <c r="V2169" t="str">
        <f t="shared" si="431"/>
        <v>Intersection</v>
      </c>
      <c r="W2169" t="s">
        <v>3194</v>
      </c>
      <c r="X2169">
        <v>42.371411999999999</v>
      </c>
      <c r="Y2169">
        <v>-71.117052999999999</v>
      </c>
      <c r="Z2169" t="s">
        <v>3195</v>
      </c>
    </row>
    <row r="2170" spans="1:26">
      <c r="A2170">
        <v>25974</v>
      </c>
      <c r="B2170" s="1">
        <v>40679.489583333336</v>
      </c>
      <c r="C2170" s="1">
        <f t="shared" si="420"/>
        <v>40544</v>
      </c>
      <c r="D2170" s="4">
        <f t="shared" si="421"/>
        <v>0.375</v>
      </c>
      <c r="E2170" s="3">
        <f t="shared" si="422"/>
        <v>2011</v>
      </c>
      <c r="F2170" s="3">
        <f t="shared" si="423"/>
        <v>5</v>
      </c>
      <c r="G2170" s="3">
        <f t="shared" si="424"/>
        <v>16</v>
      </c>
      <c r="H2170" s="3">
        <f t="shared" si="425"/>
        <v>11</v>
      </c>
      <c r="I2170" s="3">
        <f t="shared" si="426"/>
        <v>45</v>
      </c>
      <c r="J2170" s="3">
        <f t="shared" si="427"/>
        <v>2</v>
      </c>
      <c r="K2170" s="3" t="str">
        <f>IF(AND(D2170&gt;='Season Lookup'!$D$15,D2170&lt;'Season Lookup'!$D$16),"Spring",IF(AND(D2170&gt;='Season Lookup'!$D$16,D2170&lt;'Season Lookup'!$D$17),"Summer",IF(AND(D2170&gt;='Season Lookup'!$D$17,D2170&lt;'Season Lookup'!$D$18),"Fall",IF(OR(D2170&gt;='Season Lookup'!$D$18,D2170&lt;'Season Lookup'!$D$15),"Winter"))))</f>
        <v>Spring</v>
      </c>
      <c r="L2170" s="3" t="str">
        <f>VLOOKUP(F2170,'Season Lookup'!$A$1:$B$13,2,0)</f>
        <v>Spring</v>
      </c>
      <c r="M2170" t="s">
        <v>56</v>
      </c>
      <c r="N2170" t="s">
        <v>13</v>
      </c>
      <c r="O2170" t="s">
        <v>23</v>
      </c>
      <c r="P2170" t="str">
        <f t="shared" si="428"/>
        <v>Yes</v>
      </c>
      <c r="Q2170" t="str">
        <f t="shared" si="429"/>
        <v>No</v>
      </c>
      <c r="R2170" t="str">
        <f t="shared" si="430"/>
        <v>No</v>
      </c>
      <c r="T2170" t="s">
        <v>2007</v>
      </c>
      <c r="U2170" t="s">
        <v>70</v>
      </c>
      <c r="V2170" t="str">
        <f t="shared" si="431"/>
        <v>Intersection</v>
      </c>
      <c r="W2170" t="s">
        <v>3196</v>
      </c>
      <c r="X2170">
        <v>42.356512000000002</v>
      </c>
      <c r="Y2170">
        <v>-71.111462000000003</v>
      </c>
      <c r="Z2170" t="s">
        <v>3197</v>
      </c>
    </row>
    <row r="2171" spans="1:26">
      <c r="A2171">
        <v>26492</v>
      </c>
      <c r="B2171" s="1">
        <v>40679.03125</v>
      </c>
      <c r="C2171" s="1">
        <f t="shared" si="420"/>
        <v>40544</v>
      </c>
      <c r="D2171" s="4">
        <f t="shared" si="421"/>
        <v>0.375</v>
      </c>
      <c r="E2171" s="3">
        <f t="shared" si="422"/>
        <v>2011</v>
      </c>
      <c r="F2171" s="3">
        <f t="shared" si="423"/>
        <v>5</v>
      </c>
      <c r="G2171" s="3">
        <f t="shared" si="424"/>
        <v>16</v>
      </c>
      <c r="H2171" s="3">
        <f t="shared" si="425"/>
        <v>0</v>
      </c>
      <c r="I2171" s="3">
        <f t="shared" si="426"/>
        <v>45</v>
      </c>
      <c r="J2171" s="3">
        <f t="shared" si="427"/>
        <v>2</v>
      </c>
      <c r="K2171" s="3" t="str">
        <f>IF(AND(D2171&gt;='Season Lookup'!$D$15,D2171&lt;'Season Lookup'!$D$16),"Spring",IF(AND(D2171&gt;='Season Lookup'!$D$16,D2171&lt;'Season Lookup'!$D$17),"Summer",IF(AND(D2171&gt;='Season Lookup'!$D$17,D2171&lt;'Season Lookup'!$D$18),"Fall",IF(OR(D2171&gt;='Season Lookup'!$D$18,D2171&lt;'Season Lookup'!$D$15),"Winter"))))</f>
        <v>Spring</v>
      </c>
      <c r="L2171" s="3" t="str">
        <f>VLOOKUP(F2171,'Season Lookup'!$A$1:$B$13,2,0)</f>
        <v>Spring</v>
      </c>
      <c r="M2171" t="s">
        <v>12</v>
      </c>
      <c r="N2171" t="s">
        <v>13</v>
      </c>
      <c r="O2171" t="s">
        <v>23</v>
      </c>
      <c r="P2171" t="str">
        <f t="shared" si="428"/>
        <v>Yes</v>
      </c>
      <c r="Q2171" t="str">
        <f t="shared" si="429"/>
        <v>No</v>
      </c>
      <c r="R2171" t="str">
        <f t="shared" si="430"/>
        <v>No</v>
      </c>
      <c r="S2171">
        <v>271</v>
      </c>
      <c r="T2171" t="s">
        <v>19</v>
      </c>
      <c r="V2171" t="str">
        <f t="shared" si="431"/>
        <v>Non Intersection</v>
      </c>
      <c r="W2171" t="s">
        <v>3198</v>
      </c>
      <c r="X2171">
        <v>42.371219000000004</v>
      </c>
      <c r="Y2171">
        <v>-71.080618000000001</v>
      </c>
      <c r="Z2171" t="s">
        <v>3199</v>
      </c>
    </row>
    <row r="2172" spans="1:26">
      <c r="A2172">
        <v>25963</v>
      </c>
      <c r="B2172" s="1">
        <v>40680.076388888891</v>
      </c>
      <c r="C2172" s="1">
        <f t="shared" si="420"/>
        <v>40544</v>
      </c>
      <c r="D2172" s="4">
        <f t="shared" si="421"/>
        <v>0.37777777777777777</v>
      </c>
      <c r="E2172" s="3">
        <f t="shared" si="422"/>
        <v>2011</v>
      </c>
      <c r="F2172" s="3">
        <f t="shared" si="423"/>
        <v>5</v>
      </c>
      <c r="G2172" s="3">
        <f t="shared" si="424"/>
        <v>17</v>
      </c>
      <c r="H2172" s="3">
        <f t="shared" si="425"/>
        <v>1</v>
      </c>
      <c r="I2172" s="3">
        <f t="shared" si="426"/>
        <v>50</v>
      </c>
      <c r="J2172" s="3">
        <f t="shared" si="427"/>
        <v>3</v>
      </c>
      <c r="K2172" s="3" t="str">
        <f>IF(AND(D2172&gt;='Season Lookup'!$D$15,D2172&lt;'Season Lookup'!$D$16),"Spring",IF(AND(D2172&gt;='Season Lookup'!$D$16,D2172&lt;'Season Lookup'!$D$17),"Summer",IF(AND(D2172&gt;='Season Lookup'!$D$17,D2172&lt;'Season Lookup'!$D$18),"Fall",IF(OR(D2172&gt;='Season Lookup'!$D$18,D2172&lt;'Season Lookup'!$D$15),"Winter"))))</f>
        <v>Spring</v>
      </c>
      <c r="L2172" s="3" t="str">
        <f>VLOOKUP(F2172,'Season Lookup'!$A$1:$B$13,2,0)</f>
        <v>Spring</v>
      </c>
      <c r="M2172" t="s">
        <v>73</v>
      </c>
      <c r="N2172" t="s">
        <v>18</v>
      </c>
      <c r="O2172" t="s">
        <v>13</v>
      </c>
      <c r="P2172" t="str">
        <f t="shared" si="428"/>
        <v>Yes</v>
      </c>
      <c r="Q2172" t="str">
        <f t="shared" si="429"/>
        <v>No</v>
      </c>
      <c r="R2172" t="str">
        <f t="shared" si="430"/>
        <v>No</v>
      </c>
      <c r="T2172" t="s">
        <v>14</v>
      </c>
      <c r="U2172" t="s">
        <v>453</v>
      </c>
      <c r="V2172" t="str">
        <f t="shared" si="431"/>
        <v>Intersection</v>
      </c>
      <c r="W2172" t="s">
        <v>3069</v>
      </c>
      <c r="X2172">
        <v>42.364013999999997</v>
      </c>
      <c r="Y2172">
        <v>-71.101389999999995</v>
      </c>
      <c r="Z2172" t="s">
        <v>1623</v>
      </c>
    </row>
    <row r="2173" spans="1:26">
      <c r="A2173">
        <v>25964</v>
      </c>
      <c r="B2173" s="1">
        <v>40680.065960648149</v>
      </c>
      <c r="C2173" s="1">
        <f t="shared" si="420"/>
        <v>40544</v>
      </c>
      <c r="D2173" s="4">
        <f t="shared" si="421"/>
        <v>0.37777777777777777</v>
      </c>
      <c r="E2173" s="3">
        <f t="shared" si="422"/>
        <v>2011</v>
      </c>
      <c r="F2173" s="3">
        <f t="shared" si="423"/>
        <v>5</v>
      </c>
      <c r="G2173" s="3">
        <f t="shared" si="424"/>
        <v>17</v>
      </c>
      <c r="H2173" s="3">
        <f t="shared" si="425"/>
        <v>1</v>
      </c>
      <c r="I2173" s="3">
        <f t="shared" si="426"/>
        <v>34</v>
      </c>
      <c r="J2173" s="3">
        <f t="shared" si="427"/>
        <v>3</v>
      </c>
      <c r="K2173" s="3" t="str">
        <f>IF(AND(D2173&gt;='Season Lookup'!$D$15,D2173&lt;'Season Lookup'!$D$16),"Spring",IF(AND(D2173&gt;='Season Lookup'!$D$16,D2173&lt;'Season Lookup'!$D$17),"Summer",IF(AND(D2173&gt;='Season Lookup'!$D$17,D2173&lt;'Season Lookup'!$D$18),"Fall",IF(OR(D2173&gt;='Season Lookup'!$D$18,D2173&lt;'Season Lookup'!$D$15),"Winter"))))</f>
        <v>Spring</v>
      </c>
      <c r="L2173" s="3" t="str">
        <f>VLOOKUP(F2173,'Season Lookup'!$A$1:$B$13,2,0)</f>
        <v>Spring</v>
      </c>
      <c r="M2173" t="s">
        <v>73</v>
      </c>
      <c r="N2173" t="s">
        <v>13</v>
      </c>
      <c r="O2173" t="s">
        <v>36</v>
      </c>
      <c r="P2173" t="str">
        <f t="shared" si="428"/>
        <v>Yes</v>
      </c>
      <c r="Q2173" t="str">
        <f t="shared" si="429"/>
        <v>No</v>
      </c>
      <c r="R2173" t="str">
        <f t="shared" si="430"/>
        <v>No</v>
      </c>
      <c r="S2173">
        <v>1300</v>
      </c>
      <c r="T2173" t="s">
        <v>14</v>
      </c>
      <c r="V2173" t="str">
        <f t="shared" si="431"/>
        <v>Non Intersection</v>
      </c>
      <c r="W2173" t="s">
        <v>3200</v>
      </c>
      <c r="X2173">
        <v>42.372816</v>
      </c>
      <c r="Y2173">
        <v>-71.117255</v>
      </c>
      <c r="Z2173" t="s">
        <v>3201</v>
      </c>
    </row>
    <row r="2174" spans="1:26">
      <c r="A2174">
        <v>25970</v>
      </c>
      <c r="B2174" s="1">
        <v>40680.655543981484</v>
      </c>
      <c r="C2174" s="1">
        <f t="shared" si="420"/>
        <v>40544</v>
      </c>
      <c r="D2174" s="4">
        <f t="shared" si="421"/>
        <v>0.37777777777777777</v>
      </c>
      <c r="E2174" s="3">
        <f t="shared" si="422"/>
        <v>2011</v>
      </c>
      <c r="F2174" s="3">
        <f t="shared" si="423"/>
        <v>5</v>
      </c>
      <c r="G2174" s="3">
        <f t="shared" si="424"/>
        <v>17</v>
      </c>
      <c r="H2174" s="3">
        <f t="shared" si="425"/>
        <v>15</v>
      </c>
      <c r="I2174" s="3">
        <f t="shared" si="426"/>
        <v>43</v>
      </c>
      <c r="J2174" s="3">
        <f t="shared" si="427"/>
        <v>3</v>
      </c>
      <c r="K2174" s="3" t="str">
        <f>IF(AND(D2174&gt;='Season Lookup'!$D$15,D2174&lt;'Season Lookup'!$D$16),"Spring",IF(AND(D2174&gt;='Season Lookup'!$D$16,D2174&lt;'Season Lookup'!$D$17),"Summer",IF(AND(D2174&gt;='Season Lookup'!$D$17,D2174&lt;'Season Lookup'!$D$18),"Fall",IF(OR(D2174&gt;='Season Lookup'!$D$18,D2174&lt;'Season Lookup'!$D$15),"Winter"))))</f>
        <v>Spring</v>
      </c>
      <c r="L2174" s="3" t="str">
        <f>VLOOKUP(F2174,'Season Lookup'!$A$1:$B$13,2,0)</f>
        <v>Spring</v>
      </c>
      <c r="M2174" t="s">
        <v>73</v>
      </c>
      <c r="N2174" t="s">
        <v>13</v>
      </c>
      <c r="O2174" t="s">
        <v>13</v>
      </c>
      <c r="P2174" t="str">
        <f t="shared" si="428"/>
        <v>Yes</v>
      </c>
      <c r="Q2174" t="str">
        <f t="shared" si="429"/>
        <v>No</v>
      </c>
      <c r="R2174" t="str">
        <f t="shared" si="430"/>
        <v>No</v>
      </c>
      <c r="S2174">
        <v>107</v>
      </c>
      <c r="T2174" t="s">
        <v>198</v>
      </c>
      <c r="V2174" t="str">
        <f t="shared" si="431"/>
        <v>Non Intersection</v>
      </c>
      <c r="W2174" t="s">
        <v>3202</v>
      </c>
      <c r="X2174">
        <v>42.372993000000001</v>
      </c>
      <c r="Y2174">
        <v>-71.121887000000001</v>
      </c>
      <c r="Z2174" t="s">
        <v>3203</v>
      </c>
    </row>
    <row r="2175" spans="1:26">
      <c r="A2175">
        <v>25973</v>
      </c>
      <c r="B2175" s="1">
        <v>40682.4375</v>
      </c>
      <c r="C2175" s="1">
        <f t="shared" si="420"/>
        <v>40544</v>
      </c>
      <c r="D2175" s="4">
        <f t="shared" si="421"/>
        <v>0.38333333333333336</v>
      </c>
      <c r="E2175" s="3">
        <f t="shared" si="422"/>
        <v>2011</v>
      </c>
      <c r="F2175" s="3">
        <f t="shared" si="423"/>
        <v>5</v>
      </c>
      <c r="G2175" s="3">
        <f t="shared" si="424"/>
        <v>19</v>
      </c>
      <c r="H2175" s="3">
        <f t="shared" si="425"/>
        <v>10</v>
      </c>
      <c r="I2175" s="3">
        <f t="shared" si="426"/>
        <v>30</v>
      </c>
      <c r="J2175" s="3">
        <f t="shared" si="427"/>
        <v>5</v>
      </c>
      <c r="K2175" s="3" t="str">
        <f>IF(AND(D2175&gt;='Season Lookup'!$D$15,D2175&lt;'Season Lookup'!$D$16),"Spring",IF(AND(D2175&gt;='Season Lookup'!$D$16,D2175&lt;'Season Lookup'!$D$17),"Summer",IF(AND(D2175&gt;='Season Lookup'!$D$17,D2175&lt;'Season Lookup'!$D$18),"Fall",IF(OR(D2175&gt;='Season Lookup'!$D$18,D2175&lt;'Season Lookup'!$D$15),"Winter"))))</f>
        <v>Spring</v>
      </c>
      <c r="L2175" s="3" t="str">
        <f>VLOOKUP(F2175,'Season Lookup'!$A$1:$B$13,2,0)</f>
        <v>Spring</v>
      </c>
      <c r="M2175" t="s">
        <v>78</v>
      </c>
      <c r="N2175" t="s">
        <v>13</v>
      </c>
      <c r="O2175" t="s">
        <v>23</v>
      </c>
      <c r="P2175" t="str">
        <f t="shared" si="428"/>
        <v>Yes</v>
      </c>
      <c r="Q2175" t="str">
        <f t="shared" si="429"/>
        <v>No</v>
      </c>
      <c r="R2175" t="str">
        <f t="shared" si="430"/>
        <v>No</v>
      </c>
      <c r="S2175">
        <v>820</v>
      </c>
      <c r="T2175" t="s">
        <v>126</v>
      </c>
      <c r="U2175" t="s">
        <v>269</v>
      </c>
      <c r="V2175" t="str">
        <f t="shared" si="431"/>
        <v>Non Intersection</v>
      </c>
      <c r="W2175" t="s">
        <v>3204</v>
      </c>
      <c r="X2175">
        <v>42.388409000000003</v>
      </c>
      <c r="Y2175">
        <v>-71.118621000000005</v>
      </c>
      <c r="Z2175" t="s">
        <v>3205</v>
      </c>
    </row>
    <row r="2176" spans="1:26">
      <c r="A2176">
        <v>25975</v>
      </c>
      <c r="B2176" s="1">
        <v>40682.520138888889</v>
      </c>
      <c r="C2176" s="1">
        <f t="shared" si="420"/>
        <v>40544</v>
      </c>
      <c r="D2176" s="4">
        <f t="shared" si="421"/>
        <v>0.38333333333333336</v>
      </c>
      <c r="E2176" s="3">
        <f t="shared" si="422"/>
        <v>2011</v>
      </c>
      <c r="F2176" s="3">
        <f t="shared" si="423"/>
        <v>5</v>
      </c>
      <c r="G2176" s="3">
        <f t="shared" si="424"/>
        <v>19</v>
      </c>
      <c r="H2176" s="3">
        <f t="shared" si="425"/>
        <v>12</v>
      </c>
      <c r="I2176" s="3">
        <f t="shared" si="426"/>
        <v>29</v>
      </c>
      <c r="J2176" s="3">
        <f t="shared" si="427"/>
        <v>5</v>
      </c>
      <c r="K2176" s="3" t="str">
        <f>IF(AND(D2176&gt;='Season Lookup'!$D$15,D2176&lt;'Season Lookup'!$D$16),"Spring",IF(AND(D2176&gt;='Season Lookup'!$D$16,D2176&lt;'Season Lookup'!$D$17),"Summer",IF(AND(D2176&gt;='Season Lookup'!$D$17,D2176&lt;'Season Lookup'!$D$18),"Fall",IF(OR(D2176&gt;='Season Lookup'!$D$18,D2176&lt;'Season Lookup'!$D$15),"Winter"))))</f>
        <v>Spring</v>
      </c>
      <c r="L2176" s="3" t="str">
        <f>VLOOKUP(F2176,'Season Lookup'!$A$1:$B$13,2,0)</f>
        <v>Spring</v>
      </c>
      <c r="M2176" t="s">
        <v>78</v>
      </c>
      <c r="N2176" t="s">
        <v>13</v>
      </c>
      <c r="O2176" t="s">
        <v>36</v>
      </c>
      <c r="P2176" t="str">
        <f t="shared" si="428"/>
        <v>Yes</v>
      </c>
      <c r="Q2176" t="str">
        <f t="shared" si="429"/>
        <v>No</v>
      </c>
      <c r="R2176" t="str">
        <f t="shared" si="430"/>
        <v>No</v>
      </c>
      <c r="S2176">
        <v>186</v>
      </c>
      <c r="T2176" t="s">
        <v>170</v>
      </c>
      <c r="V2176" t="str">
        <f t="shared" si="431"/>
        <v>Non Intersection</v>
      </c>
      <c r="W2176" t="s">
        <v>242</v>
      </c>
      <c r="X2176">
        <v>42.391032000000003</v>
      </c>
      <c r="Y2176">
        <v>-71.141350000000003</v>
      </c>
      <c r="Z2176" t="s">
        <v>243</v>
      </c>
    </row>
    <row r="2177" spans="1:26">
      <c r="A2177">
        <v>25976</v>
      </c>
      <c r="B2177" s="1">
        <v>40682.625</v>
      </c>
      <c r="C2177" s="1">
        <f t="shared" si="420"/>
        <v>40544</v>
      </c>
      <c r="D2177" s="4">
        <f t="shared" si="421"/>
        <v>0.38333333333333336</v>
      </c>
      <c r="E2177" s="3">
        <f t="shared" si="422"/>
        <v>2011</v>
      </c>
      <c r="F2177" s="3">
        <f t="shared" si="423"/>
        <v>5</v>
      </c>
      <c r="G2177" s="3">
        <f t="shared" si="424"/>
        <v>19</v>
      </c>
      <c r="H2177" s="3">
        <f t="shared" si="425"/>
        <v>15</v>
      </c>
      <c r="I2177" s="3">
        <f t="shared" si="426"/>
        <v>0</v>
      </c>
      <c r="J2177" s="3">
        <f t="shared" si="427"/>
        <v>5</v>
      </c>
      <c r="K2177" s="3" t="str">
        <f>IF(AND(D2177&gt;='Season Lookup'!$D$15,D2177&lt;'Season Lookup'!$D$16),"Spring",IF(AND(D2177&gt;='Season Lookup'!$D$16,D2177&lt;'Season Lookup'!$D$17),"Summer",IF(AND(D2177&gt;='Season Lookup'!$D$17,D2177&lt;'Season Lookup'!$D$18),"Fall",IF(OR(D2177&gt;='Season Lookup'!$D$18,D2177&lt;'Season Lookup'!$D$15),"Winter"))))</f>
        <v>Spring</v>
      </c>
      <c r="L2177" s="3" t="str">
        <f>VLOOKUP(F2177,'Season Lookup'!$A$1:$B$13,2,0)</f>
        <v>Spring</v>
      </c>
      <c r="M2177" t="s">
        <v>78</v>
      </c>
      <c r="N2177" t="s">
        <v>13</v>
      </c>
      <c r="O2177" t="s">
        <v>23</v>
      </c>
      <c r="P2177" t="str">
        <f t="shared" si="428"/>
        <v>Yes</v>
      </c>
      <c r="Q2177" t="str">
        <f t="shared" si="429"/>
        <v>No</v>
      </c>
      <c r="R2177" t="str">
        <f t="shared" si="430"/>
        <v>No</v>
      </c>
      <c r="S2177">
        <v>270</v>
      </c>
      <c r="T2177" t="s">
        <v>509</v>
      </c>
      <c r="U2177" t="s">
        <v>37</v>
      </c>
      <c r="V2177" t="str">
        <f t="shared" si="431"/>
        <v>Non Intersection</v>
      </c>
      <c r="W2177" t="s">
        <v>2330</v>
      </c>
      <c r="X2177">
        <v>42.364455999999997</v>
      </c>
      <c r="Y2177">
        <v>-71.104031000000006</v>
      </c>
      <c r="Z2177" t="s">
        <v>2331</v>
      </c>
    </row>
    <row r="2178" spans="1:26">
      <c r="A2178">
        <v>26359</v>
      </c>
      <c r="B2178" s="1">
        <v>40682.75</v>
      </c>
      <c r="C2178" s="1">
        <f t="shared" si="420"/>
        <v>40544</v>
      </c>
      <c r="D2178" s="4">
        <f t="shared" si="421"/>
        <v>0.38333333333333336</v>
      </c>
      <c r="E2178" s="3">
        <f t="shared" si="422"/>
        <v>2011</v>
      </c>
      <c r="F2178" s="3">
        <f t="shared" si="423"/>
        <v>5</v>
      </c>
      <c r="G2178" s="3">
        <f t="shared" si="424"/>
        <v>19</v>
      </c>
      <c r="H2178" s="3">
        <f t="shared" si="425"/>
        <v>18</v>
      </c>
      <c r="I2178" s="3">
        <f t="shared" si="426"/>
        <v>0</v>
      </c>
      <c r="J2178" s="3">
        <f t="shared" si="427"/>
        <v>5</v>
      </c>
      <c r="K2178" s="3" t="str">
        <f>IF(AND(D2178&gt;='Season Lookup'!$D$15,D2178&lt;'Season Lookup'!$D$16),"Spring",IF(AND(D2178&gt;='Season Lookup'!$D$16,D2178&lt;'Season Lookup'!$D$17),"Summer",IF(AND(D2178&gt;='Season Lookup'!$D$17,D2178&lt;'Season Lookup'!$D$18),"Fall",IF(OR(D2178&gt;='Season Lookup'!$D$18,D2178&lt;'Season Lookup'!$D$15),"Winter"))))</f>
        <v>Spring</v>
      </c>
      <c r="L2178" s="3" t="str">
        <f>VLOOKUP(F2178,'Season Lookup'!$A$1:$B$13,2,0)</f>
        <v>Spring</v>
      </c>
      <c r="N2178" t="s">
        <v>13</v>
      </c>
      <c r="O2178" t="s">
        <v>13</v>
      </c>
      <c r="P2178" t="str">
        <f t="shared" si="428"/>
        <v>Yes</v>
      </c>
      <c r="Q2178" t="str">
        <f t="shared" si="429"/>
        <v>No</v>
      </c>
      <c r="R2178" t="str">
        <f t="shared" si="430"/>
        <v>No</v>
      </c>
      <c r="T2178" t="s">
        <v>288</v>
      </c>
      <c r="U2178" t="s">
        <v>105</v>
      </c>
      <c r="V2178" t="str">
        <f t="shared" si="431"/>
        <v>Intersection</v>
      </c>
      <c r="W2178" t="s">
        <v>307</v>
      </c>
      <c r="X2178">
        <v>42.364801999999997</v>
      </c>
      <c r="Y2178">
        <v>-71.089412999999993</v>
      </c>
      <c r="Z2178" t="s">
        <v>308</v>
      </c>
    </row>
    <row r="2179" spans="1:26">
      <c r="A2179">
        <v>25977</v>
      </c>
      <c r="B2179" s="1">
        <v>40683.327766203707</v>
      </c>
      <c r="C2179" s="1">
        <f t="shared" si="420"/>
        <v>40544</v>
      </c>
      <c r="D2179" s="4">
        <f t="shared" si="421"/>
        <v>0.38611111111111113</v>
      </c>
      <c r="E2179" s="3">
        <f t="shared" si="422"/>
        <v>2011</v>
      </c>
      <c r="F2179" s="3">
        <f t="shared" si="423"/>
        <v>5</v>
      </c>
      <c r="G2179" s="3">
        <f t="shared" si="424"/>
        <v>20</v>
      </c>
      <c r="H2179" s="3">
        <f t="shared" si="425"/>
        <v>7</v>
      </c>
      <c r="I2179" s="3">
        <f t="shared" si="426"/>
        <v>51</v>
      </c>
      <c r="J2179" s="3">
        <f t="shared" si="427"/>
        <v>6</v>
      </c>
      <c r="K2179" s="3" t="str">
        <f>IF(AND(D2179&gt;='Season Lookup'!$D$15,D2179&lt;'Season Lookup'!$D$16),"Spring",IF(AND(D2179&gt;='Season Lookup'!$D$16,D2179&lt;'Season Lookup'!$D$17),"Summer",IF(AND(D2179&gt;='Season Lookup'!$D$17,D2179&lt;'Season Lookup'!$D$18),"Fall",IF(OR(D2179&gt;='Season Lookup'!$D$18,D2179&lt;'Season Lookup'!$D$15),"Winter"))))</f>
        <v>Spring</v>
      </c>
      <c r="L2179" s="3" t="str">
        <f>VLOOKUP(F2179,'Season Lookup'!$A$1:$B$13,2,0)</f>
        <v>Spring</v>
      </c>
      <c r="M2179" t="s">
        <v>12</v>
      </c>
      <c r="N2179" t="s">
        <v>13</v>
      </c>
      <c r="O2179" t="s">
        <v>13</v>
      </c>
      <c r="P2179" t="str">
        <f t="shared" si="428"/>
        <v>Yes</v>
      </c>
      <c r="Q2179" t="str">
        <f t="shared" si="429"/>
        <v>No</v>
      </c>
      <c r="R2179" t="str">
        <f t="shared" si="430"/>
        <v>No</v>
      </c>
      <c r="T2179" t="s">
        <v>15</v>
      </c>
      <c r="U2179" t="s">
        <v>561</v>
      </c>
      <c r="V2179" t="str">
        <f t="shared" si="431"/>
        <v>Intersection</v>
      </c>
      <c r="W2179" t="s">
        <v>1337</v>
      </c>
      <c r="X2179">
        <v>42.393416999999999</v>
      </c>
      <c r="Y2179">
        <v>-71.132048999999995</v>
      </c>
      <c r="Z2179" t="s">
        <v>1338</v>
      </c>
    </row>
    <row r="2180" spans="1:26">
      <c r="A2180">
        <v>25978</v>
      </c>
      <c r="B2180" s="1">
        <v>40683.888888888891</v>
      </c>
      <c r="C2180" s="1">
        <f t="shared" si="420"/>
        <v>40544</v>
      </c>
      <c r="D2180" s="4">
        <f t="shared" si="421"/>
        <v>0.38611111111111113</v>
      </c>
      <c r="E2180" s="3">
        <f t="shared" si="422"/>
        <v>2011</v>
      </c>
      <c r="F2180" s="3">
        <f t="shared" si="423"/>
        <v>5</v>
      </c>
      <c r="G2180" s="3">
        <f t="shared" si="424"/>
        <v>20</v>
      </c>
      <c r="H2180" s="3">
        <f t="shared" si="425"/>
        <v>21</v>
      </c>
      <c r="I2180" s="3">
        <f t="shared" si="426"/>
        <v>20</v>
      </c>
      <c r="J2180" s="3">
        <f t="shared" si="427"/>
        <v>6</v>
      </c>
      <c r="K2180" s="3" t="str">
        <f>IF(AND(D2180&gt;='Season Lookup'!$D$15,D2180&lt;'Season Lookup'!$D$16),"Spring",IF(AND(D2180&gt;='Season Lookup'!$D$16,D2180&lt;'Season Lookup'!$D$17),"Summer",IF(AND(D2180&gt;='Season Lookup'!$D$17,D2180&lt;'Season Lookup'!$D$18),"Fall",IF(OR(D2180&gt;='Season Lookup'!$D$18,D2180&lt;'Season Lookup'!$D$15),"Winter"))))</f>
        <v>Spring</v>
      </c>
      <c r="L2180" s="3" t="str">
        <f>VLOOKUP(F2180,'Season Lookup'!$A$1:$B$13,2,0)</f>
        <v>Spring</v>
      </c>
      <c r="M2180" t="s">
        <v>12</v>
      </c>
      <c r="N2180" t="s">
        <v>13</v>
      </c>
      <c r="O2180" t="s">
        <v>152</v>
      </c>
      <c r="P2180" t="str">
        <f t="shared" si="428"/>
        <v>Yes</v>
      </c>
      <c r="Q2180" t="str">
        <f t="shared" si="429"/>
        <v>No</v>
      </c>
      <c r="R2180" t="str">
        <f t="shared" si="430"/>
        <v>Yes</v>
      </c>
      <c r="S2180">
        <v>199</v>
      </c>
      <c r="T2180" t="s">
        <v>189</v>
      </c>
      <c r="V2180" t="str">
        <f t="shared" si="431"/>
        <v>Non Intersection</v>
      </c>
      <c r="W2180" t="s">
        <v>3206</v>
      </c>
      <c r="X2180">
        <v>42.366163</v>
      </c>
      <c r="Y2180">
        <v>-71.095851999999994</v>
      </c>
      <c r="Z2180" t="s">
        <v>3207</v>
      </c>
    </row>
    <row r="2181" spans="1:26">
      <c r="A2181">
        <v>25984</v>
      </c>
      <c r="B2181" s="1">
        <v>40683.648599537039</v>
      </c>
      <c r="C2181" s="1">
        <f t="shared" si="420"/>
        <v>40544</v>
      </c>
      <c r="D2181" s="4">
        <f t="shared" si="421"/>
        <v>0.38611111111111113</v>
      </c>
      <c r="E2181" s="3">
        <f t="shared" si="422"/>
        <v>2011</v>
      </c>
      <c r="F2181" s="3">
        <f t="shared" si="423"/>
        <v>5</v>
      </c>
      <c r="G2181" s="3">
        <f t="shared" si="424"/>
        <v>20</v>
      </c>
      <c r="H2181" s="3">
        <f t="shared" si="425"/>
        <v>15</v>
      </c>
      <c r="I2181" s="3">
        <f t="shared" si="426"/>
        <v>33</v>
      </c>
      <c r="J2181" s="3">
        <f t="shared" si="427"/>
        <v>6</v>
      </c>
      <c r="K2181" s="3" t="str">
        <f>IF(AND(D2181&gt;='Season Lookup'!$D$15,D2181&lt;'Season Lookup'!$D$16),"Spring",IF(AND(D2181&gt;='Season Lookup'!$D$16,D2181&lt;'Season Lookup'!$D$17),"Summer",IF(AND(D2181&gt;='Season Lookup'!$D$17,D2181&lt;'Season Lookup'!$D$18),"Fall",IF(OR(D2181&gt;='Season Lookup'!$D$18,D2181&lt;'Season Lookup'!$D$15),"Winter"))))</f>
        <v>Spring</v>
      </c>
      <c r="L2181" s="3" t="str">
        <f>VLOOKUP(F2181,'Season Lookup'!$A$1:$B$13,2,0)</f>
        <v>Spring</v>
      </c>
      <c r="M2181" t="s">
        <v>12</v>
      </c>
      <c r="N2181" t="s">
        <v>13</v>
      </c>
      <c r="O2181" t="s">
        <v>132</v>
      </c>
      <c r="P2181" t="str">
        <f t="shared" si="428"/>
        <v>Yes</v>
      </c>
      <c r="Q2181" t="str">
        <f t="shared" si="429"/>
        <v>Yes</v>
      </c>
      <c r="R2181" t="str">
        <f t="shared" si="430"/>
        <v>No</v>
      </c>
      <c r="S2181">
        <v>42</v>
      </c>
      <c r="T2181" t="s">
        <v>202</v>
      </c>
      <c r="V2181" t="str">
        <f t="shared" si="431"/>
        <v>Non Intersection</v>
      </c>
      <c r="W2181" t="s">
        <v>3208</v>
      </c>
      <c r="X2181">
        <v>42.361316000000002</v>
      </c>
      <c r="Y2181">
        <v>-71.092382999999998</v>
      </c>
      <c r="Z2181" t="s">
        <v>3209</v>
      </c>
    </row>
    <row r="2182" spans="1:26">
      <c r="A2182">
        <v>25979</v>
      </c>
      <c r="B2182" s="1">
        <v>40684.450682870367</v>
      </c>
      <c r="C2182" s="1">
        <f t="shared" si="420"/>
        <v>40544</v>
      </c>
      <c r="D2182" s="4">
        <f t="shared" si="421"/>
        <v>0.3888888888888889</v>
      </c>
      <c r="E2182" s="3">
        <f t="shared" si="422"/>
        <v>2011</v>
      </c>
      <c r="F2182" s="3">
        <f t="shared" si="423"/>
        <v>5</v>
      </c>
      <c r="G2182" s="3">
        <f t="shared" si="424"/>
        <v>21</v>
      </c>
      <c r="H2182" s="3">
        <f t="shared" si="425"/>
        <v>10</v>
      </c>
      <c r="I2182" s="3">
        <f t="shared" si="426"/>
        <v>48</v>
      </c>
      <c r="J2182" s="3">
        <f t="shared" si="427"/>
        <v>7</v>
      </c>
      <c r="K2182" s="3" t="str">
        <f>IF(AND(D2182&gt;='Season Lookup'!$D$15,D2182&lt;'Season Lookup'!$D$16),"Spring",IF(AND(D2182&gt;='Season Lookup'!$D$16,D2182&lt;'Season Lookup'!$D$17),"Summer",IF(AND(D2182&gt;='Season Lookup'!$D$17,D2182&lt;'Season Lookup'!$D$18),"Fall",IF(OR(D2182&gt;='Season Lookup'!$D$18,D2182&lt;'Season Lookup'!$D$15),"Winter"))))</f>
        <v>Spring</v>
      </c>
      <c r="L2182" s="3" t="str">
        <f>VLOOKUP(F2182,'Season Lookup'!$A$1:$B$13,2,0)</f>
        <v>Spring</v>
      </c>
      <c r="M2182" t="s">
        <v>31</v>
      </c>
      <c r="N2182" t="s">
        <v>13</v>
      </c>
      <c r="O2182" t="s">
        <v>152</v>
      </c>
      <c r="P2182" t="str">
        <f t="shared" si="428"/>
        <v>Yes</v>
      </c>
      <c r="Q2182" t="str">
        <f t="shared" si="429"/>
        <v>No</v>
      </c>
      <c r="R2182" t="str">
        <f t="shared" si="430"/>
        <v>Yes</v>
      </c>
      <c r="S2182">
        <v>173</v>
      </c>
      <c r="T2182" t="s">
        <v>19</v>
      </c>
      <c r="V2182" t="str">
        <f t="shared" si="431"/>
        <v>Non Intersection</v>
      </c>
      <c r="W2182" t="s">
        <v>3210</v>
      </c>
      <c r="X2182">
        <v>42.371032999999997</v>
      </c>
      <c r="Y2182">
        <v>-71.078757999999993</v>
      </c>
      <c r="Z2182" t="s">
        <v>3211</v>
      </c>
    </row>
    <row r="2183" spans="1:26">
      <c r="A2183">
        <v>25980</v>
      </c>
      <c r="B2183" s="1">
        <v>40684.697222222225</v>
      </c>
      <c r="C2183" s="1">
        <f t="shared" si="420"/>
        <v>40544</v>
      </c>
      <c r="D2183" s="4">
        <f t="shared" si="421"/>
        <v>0.3888888888888889</v>
      </c>
      <c r="E2183" s="3">
        <f t="shared" si="422"/>
        <v>2011</v>
      </c>
      <c r="F2183" s="3">
        <f t="shared" si="423"/>
        <v>5</v>
      </c>
      <c r="G2183" s="3">
        <f t="shared" si="424"/>
        <v>21</v>
      </c>
      <c r="H2183" s="3">
        <f t="shared" si="425"/>
        <v>16</v>
      </c>
      <c r="I2183" s="3">
        <f t="shared" si="426"/>
        <v>44</v>
      </c>
      <c r="J2183" s="3">
        <f t="shared" si="427"/>
        <v>7</v>
      </c>
      <c r="K2183" s="3" t="str">
        <f>IF(AND(D2183&gt;='Season Lookup'!$D$15,D2183&lt;'Season Lookup'!$D$16),"Spring",IF(AND(D2183&gt;='Season Lookup'!$D$16,D2183&lt;'Season Lookup'!$D$17),"Summer",IF(AND(D2183&gt;='Season Lookup'!$D$17,D2183&lt;'Season Lookup'!$D$18),"Fall",IF(OR(D2183&gt;='Season Lookup'!$D$18,D2183&lt;'Season Lookup'!$D$15),"Winter"))))</f>
        <v>Spring</v>
      </c>
      <c r="L2183" s="3" t="str">
        <f>VLOOKUP(F2183,'Season Lookup'!$A$1:$B$13,2,0)</f>
        <v>Spring</v>
      </c>
      <c r="M2183" t="s">
        <v>31</v>
      </c>
      <c r="N2183" t="s">
        <v>13</v>
      </c>
      <c r="O2183" t="s">
        <v>132</v>
      </c>
      <c r="P2183" t="str">
        <f t="shared" si="428"/>
        <v>Yes</v>
      </c>
      <c r="Q2183" t="str">
        <f t="shared" si="429"/>
        <v>Yes</v>
      </c>
      <c r="R2183" t="str">
        <f t="shared" si="430"/>
        <v>No</v>
      </c>
      <c r="T2183" t="s">
        <v>198</v>
      </c>
      <c r="U2183" t="s">
        <v>935</v>
      </c>
      <c r="V2183" t="str">
        <f t="shared" si="431"/>
        <v>Intersection</v>
      </c>
      <c r="W2183" t="s">
        <v>1887</v>
      </c>
      <c r="X2183">
        <v>42.386721000000001</v>
      </c>
      <c r="Y2183">
        <v>-71.141009999999994</v>
      </c>
      <c r="Z2183" t="s">
        <v>1888</v>
      </c>
    </row>
    <row r="2184" spans="1:26">
      <c r="A2184">
        <v>25981</v>
      </c>
      <c r="B2184" s="1">
        <v>40684.790972222225</v>
      </c>
      <c r="C2184" s="1">
        <f t="shared" si="420"/>
        <v>40544</v>
      </c>
      <c r="D2184" s="4">
        <f t="shared" si="421"/>
        <v>0.3888888888888889</v>
      </c>
      <c r="E2184" s="3">
        <f t="shared" si="422"/>
        <v>2011</v>
      </c>
      <c r="F2184" s="3">
        <f t="shared" si="423"/>
        <v>5</v>
      </c>
      <c r="G2184" s="3">
        <f t="shared" si="424"/>
        <v>21</v>
      </c>
      <c r="H2184" s="3">
        <f t="shared" si="425"/>
        <v>18</v>
      </c>
      <c r="I2184" s="3">
        <f t="shared" si="426"/>
        <v>59</v>
      </c>
      <c r="J2184" s="3">
        <f t="shared" si="427"/>
        <v>7</v>
      </c>
      <c r="K2184" s="3" t="str">
        <f>IF(AND(D2184&gt;='Season Lookup'!$D$15,D2184&lt;'Season Lookup'!$D$16),"Spring",IF(AND(D2184&gt;='Season Lookup'!$D$16,D2184&lt;'Season Lookup'!$D$17),"Summer",IF(AND(D2184&gt;='Season Lookup'!$D$17,D2184&lt;'Season Lookup'!$D$18),"Fall",IF(OR(D2184&gt;='Season Lookup'!$D$18,D2184&lt;'Season Lookup'!$D$15),"Winter"))))</f>
        <v>Spring</v>
      </c>
      <c r="L2184" s="3" t="str">
        <f>VLOOKUP(F2184,'Season Lookup'!$A$1:$B$13,2,0)</f>
        <v>Spring</v>
      </c>
      <c r="M2184" t="s">
        <v>31</v>
      </c>
      <c r="N2184" t="s">
        <v>13</v>
      </c>
      <c r="O2184" t="s">
        <v>13</v>
      </c>
      <c r="P2184" t="str">
        <f t="shared" si="428"/>
        <v>Yes</v>
      </c>
      <c r="Q2184" t="str">
        <f t="shared" si="429"/>
        <v>No</v>
      </c>
      <c r="R2184" t="str">
        <f t="shared" si="430"/>
        <v>No</v>
      </c>
      <c r="T2184" t="s">
        <v>185</v>
      </c>
      <c r="U2184" t="s">
        <v>296</v>
      </c>
      <c r="V2184" t="str">
        <f t="shared" si="431"/>
        <v>Intersection</v>
      </c>
      <c r="W2184" t="s">
        <v>594</v>
      </c>
      <c r="X2184">
        <v>42.376564000000002</v>
      </c>
      <c r="Y2184">
        <v>-71.122185000000002</v>
      </c>
      <c r="Z2184" t="s">
        <v>298</v>
      </c>
    </row>
    <row r="2185" spans="1:26">
      <c r="A2185">
        <v>25985</v>
      </c>
      <c r="B2185" s="1">
        <v>40684.500694444447</v>
      </c>
      <c r="C2185" s="1">
        <f t="shared" si="420"/>
        <v>40544</v>
      </c>
      <c r="D2185" s="4">
        <f t="shared" si="421"/>
        <v>0.3888888888888889</v>
      </c>
      <c r="E2185" s="3">
        <f t="shared" si="422"/>
        <v>2011</v>
      </c>
      <c r="F2185" s="3">
        <f t="shared" si="423"/>
        <v>5</v>
      </c>
      <c r="G2185" s="3">
        <f t="shared" si="424"/>
        <v>21</v>
      </c>
      <c r="H2185" s="3">
        <f t="shared" si="425"/>
        <v>12</v>
      </c>
      <c r="I2185" s="3">
        <f t="shared" si="426"/>
        <v>1</v>
      </c>
      <c r="J2185" s="3">
        <f t="shared" si="427"/>
        <v>7</v>
      </c>
      <c r="K2185" s="3" t="str">
        <f>IF(AND(D2185&gt;='Season Lookup'!$D$15,D2185&lt;'Season Lookup'!$D$16),"Spring",IF(AND(D2185&gt;='Season Lookup'!$D$16,D2185&lt;'Season Lookup'!$D$17),"Summer",IF(AND(D2185&gt;='Season Lookup'!$D$17,D2185&lt;'Season Lookup'!$D$18),"Fall",IF(OR(D2185&gt;='Season Lookup'!$D$18,D2185&lt;'Season Lookup'!$D$15),"Winter"))))</f>
        <v>Spring</v>
      </c>
      <c r="L2185" s="3" t="str">
        <f>VLOOKUP(F2185,'Season Lookup'!$A$1:$B$13,2,0)</f>
        <v>Spring</v>
      </c>
      <c r="M2185" t="s">
        <v>31</v>
      </c>
      <c r="N2185" t="s">
        <v>13</v>
      </c>
      <c r="O2185" t="s">
        <v>13</v>
      </c>
      <c r="P2185" t="str">
        <f t="shared" si="428"/>
        <v>Yes</v>
      </c>
      <c r="Q2185" t="str">
        <f t="shared" si="429"/>
        <v>No</v>
      </c>
      <c r="R2185" t="str">
        <f t="shared" si="430"/>
        <v>No</v>
      </c>
      <c r="T2185" t="s">
        <v>1438</v>
      </c>
      <c r="U2185" t="s">
        <v>198</v>
      </c>
      <c r="V2185" t="str">
        <f t="shared" si="431"/>
        <v>Intersection</v>
      </c>
      <c r="W2185" t="s">
        <v>1786</v>
      </c>
      <c r="X2185">
        <v>42.372252000000003</v>
      </c>
      <c r="Y2185">
        <v>-71.119338999999997</v>
      </c>
      <c r="Z2185" t="s">
        <v>1787</v>
      </c>
    </row>
    <row r="2186" spans="1:26">
      <c r="A2186">
        <v>25991</v>
      </c>
      <c r="B2186" s="1">
        <v>40684.666655092595</v>
      </c>
      <c r="C2186" s="1">
        <f t="shared" si="420"/>
        <v>40544</v>
      </c>
      <c r="D2186" s="4">
        <f t="shared" si="421"/>
        <v>0.3888888888888889</v>
      </c>
      <c r="E2186" s="3">
        <f t="shared" si="422"/>
        <v>2011</v>
      </c>
      <c r="F2186" s="3">
        <f t="shared" si="423"/>
        <v>5</v>
      </c>
      <c r="G2186" s="3">
        <f t="shared" si="424"/>
        <v>21</v>
      </c>
      <c r="H2186" s="3">
        <f t="shared" si="425"/>
        <v>15</v>
      </c>
      <c r="I2186" s="3">
        <f t="shared" si="426"/>
        <v>59</v>
      </c>
      <c r="J2186" s="3">
        <f t="shared" si="427"/>
        <v>7</v>
      </c>
      <c r="K2186" s="3" t="str">
        <f>IF(AND(D2186&gt;='Season Lookup'!$D$15,D2186&lt;'Season Lookup'!$D$16),"Spring",IF(AND(D2186&gt;='Season Lookup'!$D$16,D2186&lt;'Season Lookup'!$D$17),"Summer",IF(AND(D2186&gt;='Season Lookup'!$D$17,D2186&lt;'Season Lookup'!$D$18),"Fall",IF(OR(D2186&gt;='Season Lookup'!$D$18,D2186&lt;'Season Lookup'!$D$15),"Winter"))))</f>
        <v>Spring</v>
      </c>
      <c r="L2186" s="3" t="str">
        <f>VLOOKUP(F2186,'Season Lookup'!$A$1:$B$13,2,0)</f>
        <v>Spring</v>
      </c>
      <c r="M2186" t="s">
        <v>56</v>
      </c>
      <c r="N2186" t="s">
        <v>13</v>
      </c>
      <c r="O2186" t="s">
        <v>132</v>
      </c>
      <c r="P2186" t="str">
        <f t="shared" si="428"/>
        <v>Yes</v>
      </c>
      <c r="Q2186" t="str">
        <f t="shared" si="429"/>
        <v>Yes</v>
      </c>
      <c r="R2186" t="str">
        <f t="shared" si="430"/>
        <v>No</v>
      </c>
      <c r="T2186" t="s">
        <v>198</v>
      </c>
      <c r="U2186" t="s">
        <v>24</v>
      </c>
      <c r="V2186" t="str">
        <f t="shared" si="431"/>
        <v>Intersection</v>
      </c>
      <c r="W2186" t="s">
        <v>2019</v>
      </c>
      <c r="X2186">
        <v>42.374940000000002</v>
      </c>
      <c r="Y2186">
        <v>-71.139720999999994</v>
      </c>
      <c r="Z2186" t="s">
        <v>2020</v>
      </c>
    </row>
    <row r="2187" spans="1:26">
      <c r="A2187">
        <v>25992</v>
      </c>
      <c r="B2187" s="1">
        <v>40684.784710648149</v>
      </c>
      <c r="C2187" s="1">
        <f t="shared" si="420"/>
        <v>40544</v>
      </c>
      <c r="D2187" s="4">
        <f t="shared" si="421"/>
        <v>0.3888888888888889</v>
      </c>
      <c r="E2187" s="3">
        <f t="shared" si="422"/>
        <v>2011</v>
      </c>
      <c r="F2187" s="3">
        <f t="shared" si="423"/>
        <v>5</v>
      </c>
      <c r="G2187" s="3">
        <f t="shared" si="424"/>
        <v>21</v>
      </c>
      <c r="H2187" s="3">
        <f t="shared" si="425"/>
        <v>18</v>
      </c>
      <c r="I2187" s="3">
        <f t="shared" si="426"/>
        <v>49</v>
      </c>
      <c r="J2187" s="3">
        <f t="shared" si="427"/>
        <v>7</v>
      </c>
      <c r="K2187" s="3" t="str">
        <f>IF(AND(D2187&gt;='Season Lookup'!$D$15,D2187&lt;'Season Lookup'!$D$16),"Spring",IF(AND(D2187&gt;='Season Lookup'!$D$16,D2187&lt;'Season Lookup'!$D$17),"Summer",IF(AND(D2187&gt;='Season Lookup'!$D$17,D2187&lt;'Season Lookup'!$D$18),"Fall",IF(OR(D2187&gt;='Season Lookup'!$D$18,D2187&lt;'Season Lookup'!$D$15),"Winter"))))</f>
        <v>Spring</v>
      </c>
      <c r="L2187" s="3" t="str">
        <f>VLOOKUP(F2187,'Season Lookup'!$A$1:$B$13,2,0)</f>
        <v>Spring</v>
      </c>
      <c r="M2187" t="s">
        <v>31</v>
      </c>
      <c r="N2187" t="s">
        <v>13</v>
      </c>
      <c r="O2187" t="s">
        <v>13</v>
      </c>
      <c r="P2187" t="str">
        <f t="shared" si="428"/>
        <v>Yes</v>
      </c>
      <c r="Q2187" t="str">
        <f t="shared" si="429"/>
        <v>No</v>
      </c>
      <c r="R2187" t="str">
        <f t="shared" si="430"/>
        <v>No</v>
      </c>
      <c r="T2187" t="s">
        <v>459</v>
      </c>
      <c r="U2187" t="s">
        <v>199</v>
      </c>
      <c r="V2187" t="str">
        <f t="shared" si="431"/>
        <v>Intersection</v>
      </c>
      <c r="W2187" t="s">
        <v>3212</v>
      </c>
      <c r="X2187">
        <v>42.376798000000001</v>
      </c>
      <c r="Y2187">
        <v>-71.137313000000006</v>
      </c>
      <c r="Z2187" t="s">
        <v>3213</v>
      </c>
    </row>
    <row r="2188" spans="1:26">
      <c r="A2188">
        <v>25982</v>
      </c>
      <c r="B2188" s="1">
        <v>40685.388888888891</v>
      </c>
      <c r="C2188" s="1">
        <f t="shared" si="420"/>
        <v>40544</v>
      </c>
      <c r="D2188" s="4">
        <f t="shared" si="421"/>
        <v>0.39166666666666666</v>
      </c>
      <c r="E2188" s="3">
        <f t="shared" si="422"/>
        <v>2011</v>
      </c>
      <c r="F2188" s="3">
        <f t="shared" si="423"/>
        <v>5</v>
      </c>
      <c r="G2188" s="3">
        <f t="shared" si="424"/>
        <v>22</v>
      </c>
      <c r="H2188" s="3">
        <f t="shared" si="425"/>
        <v>9</v>
      </c>
      <c r="I2188" s="3">
        <f t="shared" si="426"/>
        <v>20</v>
      </c>
      <c r="J2188" s="3">
        <f t="shared" si="427"/>
        <v>1</v>
      </c>
      <c r="K2188" s="3" t="str">
        <f>IF(AND(D2188&gt;='Season Lookup'!$D$15,D2188&lt;'Season Lookup'!$D$16),"Spring",IF(AND(D2188&gt;='Season Lookup'!$D$16,D2188&lt;'Season Lookup'!$D$17),"Summer",IF(AND(D2188&gt;='Season Lookup'!$D$17,D2188&lt;'Season Lookup'!$D$18),"Fall",IF(OR(D2188&gt;='Season Lookup'!$D$18,D2188&lt;'Season Lookup'!$D$15),"Winter"))))</f>
        <v>Spring</v>
      </c>
      <c r="L2188" s="3" t="str">
        <f>VLOOKUP(F2188,'Season Lookup'!$A$1:$B$13,2,0)</f>
        <v>Spring</v>
      </c>
      <c r="M2188" t="s">
        <v>48</v>
      </c>
      <c r="N2188" t="s">
        <v>13</v>
      </c>
      <c r="O2188" t="s">
        <v>549</v>
      </c>
      <c r="P2188" t="str">
        <f t="shared" si="428"/>
        <v>Yes</v>
      </c>
      <c r="Q2188" t="str">
        <f t="shared" si="429"/>
        <v>No</v>
      </c>
      <c r="R2188" t="str">
        <f t="shared" si="430"/>
        <v>No</v>
      </c>
      <c r="T2188" t="s">
        <v>14</v>
      </c>
      <c r="U2188" t="s">
        <v>354</v>
      </c>
      <c r="V2188" t="str">
        <f t="shared" si="431"/>
        <v>Intersection</v>
      </c>
      <c r="W2188" t="s">
        <v>1234</v>
      </c>
      <c r="X2188">
        <v>42.384872000000001</v>
      </c>
      <c r="Y2188">
        <v>-71.119394</v>
      </c>
      <c r="Z2188" t="s">
        <v>1235</v>
      </c>
    </row>
    <row r="2189" spans="1:26">
      <c r="A2189">
        <v>25983</v>
      </c>
      <c r="B2189" s="1">
        <v>40685.75</v>
      </c>
      <c r="C2189" s="1">
        <f t="shared" si="420"/>
        <v>40544</v>
      </c>
      <c r="D2189" s="4">
        <f t="shared" si="421"/>
        <v>0.39166666666666666</v>
      </c>
      <c r="E2189" s="3">
        <f t="shared" si="422"/>
        <v>2011</v>
      </c>
      <c r="F2189" s="3">
        <f t="shared" si="423"/>
        <v>5</v>
      </c>
      <c r="G2189" s="3">
        <f t="shared" si="424"/>
        <v>22</v>
      </c>
      <c r="H2189" s="3">
        <f t="shared" si="425"/>
        <v>18</v>
      </c>
      <c r="I2189" s="3">
        <f t="shared" si="426"/>
        <v>0</v>
      </c>
      <c r="J2189" s="3">
        <f t="shared" si="427"/>
        <v>1</v>
      </c>
      <c r="K2189" s="3" t="str">
        <f>IF(AND(D2189&gt;='Season Lookup'!$D$15,D2189&lt;'Season Lookup'!$D$16),"Spring",IF(AND(D2189&gt;='Season Lookup'!$D$16,D2189&lt;'Season Lookup'!$D$17),"Summer",IF(AND(D2189&gt;='Season Lookup'!$D$17,D2189&lt;'Season Lookup'!$D$18),"Fall",IF(OR(D2189&gt;='Season Lookup'!$D$18,D2189&lt;'Season Lookup'!$D$15),"Winter"))))</f>
        <v>Spring</v>
      </c>
      <c r="L2189" s="3" t="str">
        <f>VLOOKUP(F2189,'Season Lookup'!$A$1:$B$13,2,0)</f>
        <v>Spring</v>
      </c>
      <c r="M2189" t="s">
        <v>48</v>
      </c>
      <c r="N2189" t="s">
        <v>13</v>
      </c>
      <c r="O2189" t="s">
        <v>36</v>
      </c>
      <c r="P2189" t="str">
        <f t="shared" si="428"/>
        <v>Yes</v>
      </c>
      <c r="Q2189" t="str">
        <f t="shared" si="429"/>
        <v>No</v>
      </c>
      <c r="R2189" t="str">
        <f t="shared" si="430"/>
        <v>No</v>
      </c>
      <c r="T2189" t="s">
        <v>342</v>
      </c>
      <c r="U2189" t="s">
        <v>19</v>
      </c>
      <c r="V2189" t="str">
        <f t="shared" si="431"/>
        <v>Intersection</v>
      </c>
      <c r="W2189" t="s">
        <v>3214</v>
      </c>
      <c r="X2189">
        <v>42.373379999999997</v>
      </c>
      <c r="Y2189">
        <v>-71.098140000000001</v>
      </c>
      <c r="Z2189" t="s">
        <v>822</v>
      </c>
    </row>
    <row r="2190" spans="1:26">
      <c r="A2190">
        <v>25986</v>
      </c>
      <c r="B2190" s="1">
        <v>40686.372210648151</v>
      </c>
      <c r="C2190" s="1">
        <f t="shared" si="420"/>
        <v>40544</v>
      </c>
      <c r="D2190" s="4">
        <f t="shared" si="421"/>
        <v>0.39444444444444443</v>
      </c>
      <c r="E2190" s="3">
        <f t="shared" si="422"/>
        <v>2011</v>
      </c>
      <c r="F2190" s="3">
        <f t="shared" si="423"/>
        <v>5</v>
      </c>
      <c r="G2190" s="3">
        <f t="shared" si="424"/>
        <v>23</v>
      </c>
      <c r="H2190" s="3">
        <f t="shared" si="425"/>
        <v>8</v>
      </c>
      <c r="I2190" s="3">
        <f t="shared" si="426"/>
        <v>55</v>
      </c>
      <c r="J2190" s="3">
        <f t="shared" si="427"/>
        <v>2</v>
      </c>
      <c r="K2190" s="3" t="str">
        <f>IF(AND(D2190&gt;='Season Lookup'!$D$15,D2190&lt;'Season Lookup'!$D$16),"Spring",IF(AND(D2190&gt;='Season Lookup'!$D$16,D2190&lt;'Season Lookup'!$D$17),"Summer",IF(AND(D2190&gt;='Season Lookup'!$D$17,D2190&lt;'Season Lookup'!$D$18),"Fall",IF(OR(D2190&gt;='Season Lookup'!$D$18,D2190&lt;'Season Lookup'!$D$15),"Winter"))))</f>
        <v>Spring</v>
      </c>
      <c r="L2190" s="3" t="str">
        <f>VLOOKUP(F2190,'Season Lookup'!$A$1:$B$13,2,0)</f>
        <v>Spring</v>
      </c>
      <c r="M2190" t="s">
        <v>56</v>
      </c>
      <c r="N2190" t="s">
        <v>13</v>
      </c>
      <c r="O2190" t="s">
        <v>36</v>
      </c>
      <c r="P2190" t="str">
        <f t="shared" si="428"/>
        <v>Yes</v>
      </c>
      <c r="Q2190" t="str">
        <f t="shared" si="429"/>
        <v>No</v>
      </c>
      <c r="R2190" t="str">
        <f t="shared" si="430"/>
        <v>No</v>
      </c>
      <c r="T2190" t="s">
        <v>70</v>
      </c>
      <c r="U2190" t="s">
        <v>42</v>
      </c>
      <c r="V2190" t="str">
        <f t="shared" si="431"/>
        <v>Intersection</v>
      </c>
      <c r="W2190" t="s">
        <v>3215</v>
      </c>
      <c r="X2190">
        <v>42.358266999999998</v>
      </c>
      <c r="Y2190">
        <v>-71.109593000000004</v>
      </c>
      <c r="Z2190" t="s">
        <v>2970</v>
      </c>
    </row>
    <row r="2191" spans="1:26">
      <c r="A2191">
        <v>25987</v>
      </c>
      <c r="B2191" s="1">
        <v>40686.645833333336</v>
      </c>
      <c r="C2191" s="1">
        <f t="shared" si="420"/>
        <v>40544</v>
      </c>
      <c r="D2191" s="4">
        <f t="shared" si="421"/>
        <v>0.39444444444444443</v>
      </c>
      <c r="E2191" s="3">
        <f t="shared" si="422"/>
        <v>2011</v>
      </c>
      <c r="F2191" s="3">
        <f t="shared" si="423"/>
        <v>5</v>
      </c>
      <c r="G2191" s="3">
        <f t="shared" si="424"/>
        <v>23</v>
      </c>
      <c r="H2191" s="3">
        <f t="shared" si="425"/>
        <v>15</v>
      </c>
      <c r="I2191" s="3">
        <f t="shared" si="426"/>
        <v>30</v>
      </c>
      <c r="J2191" s="3">
        <f t="shared" si="427"/>
        <v>2</v>
      </c>
      <c r="K2191" s="3" t="str">
        <f>IF(AND(D2191&gt;='Season Lookup'!$D$15,D2191&lt;'Season Lookup'!$D$16),"Spring",IF(AND(D2191&gt;='Season Lookup'!$D$16,D2191&lt;'Season Lookup'!$D$17),"Summer",IF(AND(D2191&gt;='Season Lookup'!$D$17,D2191&lt;'Season Lookup'!$D$18),"Fall",IF(OR(D2191&gt;='Season Lookup'!$D$18,D2191&lt;'Season Lookup'!$D$15),"Winter"))))</f>
        <v>Spring</v>
      </c>
      <c r="L2191" s="3" t="str">
        <f>VLOOKUP(F2191,'Season Lookup'!$A$1:$B$13,2,0)</f>
        <v>Spring</v>
      </c>
      <c r="M2191" t="s">
        <v>56</v>
      </c>
      <c r="N2191" t="s">
        <v>35</v>
      </c>
      <c r="O2191" t="s">
        <v>23</v>
      </c>
      <c r="P2191" t="str">
        <f t="shared" si="428"/>
        <v>Yes</v>
      </c>
      <c r="Q2191" t="str">
        <f t="shared" si="429"/>
        <v>No</v>
      </c>
      <c r="R2191" t="str">
        <f t="shared" si="430"/>
        <v>No</v>
      </c>
      <c r="S2191">
        <v>51</v>
      </c>
      <c r="T2191" t="s">
        <v>340</v>
      </c>
      <c r="V2191" t="str">
        <f t="shared" si="431"/>
        <v>Non Intersection</v>
      </c>
      <c r="W2191" t="s">
        <v>3216</v>
      </c>
      <c r="X2191">
        <v>42.390444000000002</v>
      </c>
      <c r="Y2191">
        <v>-71.118481000000003</v>
      </c>
      <c r="Z2191" t="s">
        <v>3217</v>
      </c>
    </row>
    <row r="2192" spans="1:26">
      <c r="A2192">
        <v>25988</v>
      </c>
      <c r="B2192" s="1">
        <v>40686.677083333336</v>
      </c>
      <c r="C2192" s="1">
        <f t="shared" si="420"/>
        <v>40544</v>
      </c>
      <c r="D2192" s="4">
        <f t="shared" si="421"/>
        <v>0.39444444444444443</v>
      </c>
      <c r="E2192" s="3">
        <f t="shared" si="422"/>
        <v>2011</v>
      </c>
      <c r="F2192" s="3">
        <f t="shared" si="423"/>
        <v>5</v>
      </c>
      <c r="G2192" s="3">
        <f t="shared" si="424"/>
        <v>23</v>
      </c>
      <c r="H2192" s="3">
        <f t="shared" si="425"/>
        <v>16</v>
      </c>
      <c r="I2192" s="3">
        <f t="shared" si="426"/>
        <v>15</v>
      </c>
      <c r="J2192" s="3">
        <f t="shared" si="427"/>
        <v>2</v>
      </c>
      <c r="K2192" s="3" t="str">
        <f>IF(AND(D2192&gt;='Season Lookup'!$D$15,D2192&lt;'Season Lookup'!$D$16),"Spring",IF(AND(D2192&gt;='Season Lookup'!$D$16,D2192&lt;'Season Lookup'!$D$17),"Summer",IF(AND(D2192&gt;='Season Lookup'!$D$17,D2192&lt;'Season Lookup'!$D$18),"Fall",IF(OR(D2192&gt;='Season Lookup'!$D$18,D2192&lt;'Season Lookup'!$D$15),"Winter"))))</f>
        <v>Spring</v>
      </c>
      <c r="L2192" s="3" t="str">
        <f>VLOOKUP(F2192,'Season Lookup'!$A$1:$B$13,2,0)</f>
        <v>Spring</v>
      </c>
      <c r="M2192" t="s">
        <v>56</v>
      </c>
      <c r="N2192" t="s">
        <v>13</v>
      </c>
      <c r="O2192" t="s">
        <v>23</v>
      </c>
      <c r="P2192" t="str">
        <f t="shared" si="428"/>
        <v>Yes</v>
      </c>
      <c r="Q2192" t="str">
        <f t="shared" si="429"/>
        <v>No</v>
      </c>
      <c r="R2192" t="str">
        <f t="shared" si="430"/>
        <v>No</v>
      </c>
      <c r="T2192" t="s">
        <v>14</v>
      </c>
      <c r="U2192" t="s">
        <v>94</v>
      </c>
      <c r="V2192" t="str">
        <f t="shared" si="431"/>
        <v>Intersection</v>
      </c>
      <c r="W2192" t="s">
        <v>95</v>
      </c>
      <c r="X2192">
        <v>42.381853</v>
      </c>
      <c r="Y2192">
        <v>-71.119722999999993</v>
      </c>
      <c r="Z2192" t="s">
        <v>96</v>
      </c>
    </row>
    <row r="2193" spans="1:26">
      <c r="A2193">
        <v>25989</v>
      </c>
      <c r="B2193" s="1">
        <v>40687.0625</v>
      </c>
      <c r="C2193" s="1">
        <f t="shared" si="420"/>
        <v>40544</v>
      </c>
      <c r="D2193" s="4">
        <f t="shared" si="421"/>
        <v>0.3972222222222222</v>
      </c>
      <c r="E2193" s="3">
        <f t="shared" si="422"/>
        <v>2011</v>
      </c>
      <c r="F2193" s="3">
        <f t="shared" si="423"/>
        <v>5</v>
      </c>
      <c r="G2193" s="3">
        <f t="shared" si="424"/>
        <v>24</v>
      </c>
      <c r="H2193" s="3">
        <f t="shared" si="425"/>
        <v>1</v>
      </c>
      <c r="I2193" s="3">
        <f t="shared" si="426"/>
        <v>30</v>
      </c>
      <c r="J2193" s="3">
        <f t="shared" si="427"/>
        <v>3</v>
      </c>
      <c r="K2193" s="3" t="str">
        <f>IF(AND(D2193&gt;='Season Lookup'!$D$15,D2193&lt;'Season Lookup'!$D$16),"Spring",IF(AND(D2193&gt;='Season Lookup'!$D$16,D2193&lt;'Season Lookup'!$D$17),"Summer",IF(AND(D2193&gt;='Season Lookup'!$D$17,D2193&lt;'Season Lookup'!$D$18),"Fall",IF(OR(D2193&gt;='Season Lookup'!$D$18,D2193&lt;'Season Lookup'!$D$15),"Winter"))))</f>
        <v>Spring</v>
      </c>
      <c r="L2193" s="3" t="str">
        <f>VLOOKUP(F2193,'Season Lookup'!$A$1:$B$13,2,0)</f>
        <v>Spring</v>
      </c>
      <c r="M2193" t="s">
        <v>73</v>
      </c>
      <c r="N2193" t="s">
        <v>13</v>
      </c>
      <c r="O2193" t="s">
        <v>23</v>
      </c>
      <c r="P2193" t="str">
        <f t="shared" si="428"/>
        <v>Yes</v>
      </c>
      <c r="Q2193" t="str">
        <f t="shared" si="429"/>
        <v>No</v>
      </c>
      <c r="R2193" t="str">
        <f t="shared" si="430"/>
        <v>No</v>
      </c>
      <c r="T2193" t="s">
        <v>550</v>
      </c>
      <c r="U2193" t="s">
        <v>3218</v>
      </c>
      <c r="V2193" t="str">
        <f t="shared" si="431"/>
        <v>Intersection</v>
      </c>
      <c r="W2193" t="s">
        <v>3219</v>
      </c>
      <c r="X2193">
        <v>42.385050999999997</v>
      </c>
      <c r="Y2193">
        <v>-71.128013999999993</v>
      </c>
      <c r="Z2193" t="s">
        <v>3220</v>
      </c>
    </row>
    <row r="2194" spans="1:26">
      <c r="A2194">
        <v>25990</v>
      </c>
      <c r="B2194" s="1">
        <v>40687.444444444445</v>
      </c>
      <c r="C2194" s="1">
        <f t="shared" si="420"/>
        <v>40544</v>
      </c>
      <c r="D2194" s="4">
        <f t="shared" si="421"/>
        <v>0.3972222222222222</v>
      </c>
      <c r="E2194" s="3">
        <f t="shared" si="422"/>
        <v>2011</v>
      </c>
      <c r="F2194" s="3">
        <f t="shared" si="423"/>
        <v>5</v>
      </c>
      <c r="G2194" s="3">
        <f t="shared" si="424"/>
        <v>24</v>
      </c>
      <c r="H2194" s="3">
        <f t="shared" si="425"/>
        <v>10</v>
      </c>
      <c r="I2194" s="3">
        <f t="shared" si="426"/>
        <v>40</v>
      </c>
      <c r="J2194" s="3">
        <f t="shared" si="427"/>
        <v>3</v>
      </c>
      <c r="K2194" s="3" t="str">
        <f>IF(AND(D2194&gt;='Season Lookup'!$D$15,D2194&lt;'Season Lookup'!$D$16),"Spring",IF(AND(D2194&gt;='Season Lookup'!$D$16,D2194&lt;'Season Lookup'!$D$17),"Summer",IF(AND(D2194&gt;='Season Lookup'!$D$17,D2194&lt;'Season Lookup'!$D$18),"Fall",IF(OR(D2194&gt;='Season Lookup'!$D$18,D2194&lt;'Season Lookup'!$D$15),"Winter"))))</f>
        <v>Spring</v>
      </c>
      <c r="L2194" s="3" t="str">
        <f>VLOOKUP(F2194,'Season Lookup'!$A$1:$B$13,2,0)</f>
        <v>Spring</v>
      </c>
      <c r="M2194" t="s">
        <v>73</v>
      </c>
      <c r="N2194" t="s">
        <v>13</v>
      </c>
      <c r="O2194" t="s">
        <v>13</v>
      </c>
      <c r="P2194" t="str">
        <f t="shared" si="428"/>
        <v>Yes</v>
      </c>
      <c r="Q2194" t="str">
        <f t="shared" si="429"/>
        <v>No</v>
      </c>
      <c r="R2194" t="str">
        <f t="shared" si="430"/>
        <v>No</v>
      </c>
      <c r="S2194">
        <v>40</v>
      </c>
      <c r="T2194" t="s">
        <v>698</v>
      </c>
      <c r="V2194" t="str">
        <f t="shared" si="431"/>
        <v>Non Intersection</v>
      </c>
      <c r="W2194" t="s">
        <v>3221</v>
      </c>
      <c r="X2194">
        <v>42.369478999999998</v>
      </c>
      <c r="Y2194">
        <v>-71.079561999999996</v>
      </c>
      <c r="Z2194" t="s">
        <v>3222</v>
      </c>
    </row>
    <row r="2195" spans="1:26">
      <c r="A2195">
        <v>25993</v>
      </c>
      <c r="B2195" s="1">
        <v>40687.623611111114</v>
      </c>
      <c r="C2195" s="1">
        <f t="shared" si="420"/>
        <v>40544</v>
      </c>
      <c r="D2195" s="4">
        <f t="shared" si="421"/>
        <v>0.3972222222222222</v>
      </c>
      <c r="E2195" s="3">
        <f t="shared" si="422"/>
        <v>2011</v>
      </c>
      <c r="F2195" s="3">
        <f t="shared" si="423"/>
        <v>5</v>
      </c>
      <c r="G2195" s="3">
        <f t="shared" si="424"/>
        <v>24</v>
      </c>
      <c r="H2195" s="3">
        <f t="shared" si="425"/>
        <v>14</v>
      </c>
      <c r="I2195" s="3">
        <f t="shared" si="426"/>
        <v>58</v>
      </c>
      <c r="J2195" s="3">
        <f t="shared" si="427"/>
        <v>3</v>
      </c>
      <c r="K2195" s="3" t="str">
        <f>IF(AND(D2195&gt;='Season Lookup'!$D$15,D2195&lt;'Season Lookup'!$D$16),"Spring",IF(AND(D2195&gt;='Season Lookup'!$D$16,D2195&lt;'Season Lookup'!$D$17),"Summer",IF(AND(D2195&gt;='Season Lookup'!$D$17,D2195&lt;'Season Lookup'!$D$18),"Fall",IF(OR(D2195&gt;='Season Lookup'!$D$18,D2195&lt;'Season Lookup'!$D$15),"Winter"))))</f>
        <v>Spring</v>
      </c>
      <c r="L2195" s="3" t="str">
        <f>VLOOKUP(F2195,'Season Lookup'!$A$1:$B$13,2,0)</f>
        <v>Spring</v>
      </c>
      <c r="M2195" t="s">
        <v>73</v>
      </c>
      <c r="N2195" t="s">
        <v>13</v>
      </c>
      <c r="O2195" t="s">
        <v>13</v>
      </c>
      <c r="P2195" t="str">
        <f t="shared" si="428"/>
        <v>Yes</v>
      </c>
      <c r="Q2195" t="str">
        <f t="shared" si="429"/>
        <v>No</v>
      </c>
      <c r="R2195" t="str">
        <f t="shared" si="430"/>
        <v>No</v>
      </c>
      <c r="T2195" t="s">
        <v>142</v>
      </c>
      <c r="U2195" t="s">
        <v>1510</v>
      </c>
      <c r="V2195" t="str">
        <f t="shared" si="431"/>
        <v>Intersection</v>
      </c>
      <c r="W2195" t="s">
        <v>2595</v>
      </c>
      <c r="X2195">
        <v>42.381422999999998</v>
      </c>
      <c r="Y2195">
        <v>-71.135807999999997</v>
      </c>
      <c r="Z2195" t="s">
        <v>1588</v>
      </c>
    </row>
    <row r="2196" spans="1:26">
      <c r="A2196">
        <v>25994</v>
      </c>
      <c r="B2196" s="1">
        <v>40687.731238425928</v>
      </c>
      <c r="C2196" s="1">
        <f t="shared" si="420"/>
        <v>40544</v>
      </c>
      <c r="D2196" s="4">
        <f t="shared" si="421"/>
        <v>0.3972222222222222</v>
      </c>
      <c r="E2196" s="3">
        <f t="shared" si="422"/>
        <v>2011</v>
      </c>
      <c r="F2196" s="3">
        <f t="shared" si="423"/>
        <v>5</v>
      </c>
      <c r="G2196" s="3">
        <f t="shared" si="424"/>
        <v>24</v>
      </c>
      <c r="H2196" s="3">
        <f t="shared" si="425"/>
        <v>17</v>
      </c>
      <c r="I2196" s="3">
        <f t="shared" si="426"/>
        <v>32</v>
      </c>
      <c r="J2196" s="3">
        <f t="shared" si="427"/>
        <v>3</v>
      </c>
      <c r="K2196" s="3" t="str">
        <f>IF(AND(D2196&gt;='Season Lookup'!$D$15,D2196&lt;'Season Lookup'!$D$16),"Spring",IF(AND(D2196&gt;='Season Lookup'!$D$16,D2196&lt;'Season Lookup'!$D$17),"Summer",IF(AND(D2196&gt;='Season Lookup'!$D$17,D2196&lt;'Season Lookup'!$D$18),"Fall",IF(OR(D2196&gt;='Season Lookup'!$D$18,D2196&lt;'Season Lookup'!$D$15),"Winter"))))</f>
        <v>Spring</v>
      </c>
      <c r="L2196" s="3" t="str">
        <f>VLOOKUP(F2196,'Season Lookup'!$A$1:$B$13,2,0)</f>
        <v>Spring</v>
      </c>
      <c r="M2196" t="s">
        <v>73</v>
      </c>
      <c r="N2196" t="s">
        <v>13</v>
      </c>
      <c r="O2196" t="s">
        <v>13</v>
      </c>
      <c r="P2196" t="str">
        <f t="shared" si="428"/>
        <v>Yes</v>
      </c>
      <c r="Q2196" t="str">
        <f t="shared" si="429"/>
        <v>No</v>
      </c>
      <c r="R2196" t="str">
        <f t="shared" si="430"/>
        <v>No</v>
      </c>
      <c r="S2196">
        <v>120</v>
      </c>
      <c r="T2196" t="s">
        <v>14</v>
      </c>
      <c r="V2196" t="str">
        <f t="shared" si="431"/>
        <v>Non Intersection</v>
      </c>
      <c r="W2196" t="s">
        <v>3223</v>
      </c>
      <c r="X2196">
        <v>42.359768000000003</v>
      </c>
      <c r="Y2196">
        <v>-71.094767000000004</v>
      </c>
      <c r="Z2196" t="s">
        <v>3224</v>
      </c>
    </row>
    <row r="2197" spans="1:26">
      <c r="A2197">
        <v>25995</v>
      </c>
      <c r="B2197" s="1">
        <v>40687.416655092595</v>
      </c>
      <c r="C2197" s="1">
        <f t="shared" si="420"/>
        <v>40544</v>
      </c>
      <c r="D2197" s="4">
        <f t="shared" si="421"/>
        <v>0.3972222222222222</v>
      </c>
      <c r="E2197" s="3">
        <f t="shared" si="422"/>
        <v>2011</v>
      </c>
      <c r="F2197" s="3">
        <f t="shared" si="423"/>
        <v>5</v>
      </c>
      <c r="G2197" s="3">
        <f t="shared" si="424"/>
        <v>24</v>
      </c>
      <c r="H2197" s="3">
        <f t="shared" si="425"/>
        <v>9</v>
      </c>
      <c r="I2197" s="3">
        <f t="shared" si="426"/>
        <v>59</v>
      </c>
      <c r="J2197" s="3">
        <f t="shared" si="427"/>
        <v>3</v>
      </c>
      <c r="K2197" s="3" t="str">
        <f>IF(AND(D2197&gt;='Season Lookup'!$D$15,D2197&lt;'Season Lookup'!$D$16),"Spring",IF(AND(D2197&gt;='Season Lookup'!$D$16,D2197&lt;'Season Lookup'!$D$17),"Summer",IF(AND(D2197&gt;='Season Lookup'!$D$17,D2197&lt;'Season Lookup'!$D$18),"Fall",IF(OR(D2197&gt;='Season Lookup'!$D$18,D2197&lt;'Season Lookup'!$D$15),"Winter"))))</f>
        <v>Spring</v>
      </c>
      <c r="L2197" s="3" t="str">
        <f>VLOOKUP(F2197,'Season Lookup'!$A$1:$B$13,2,0)</f>
        <v>Spring</v>
      </c>
      <c r="M2197" t="s">
        <v>73</v>
      </c>
      <c r="N2197" t="s">
        <v>13</v>
      </c>
      <c r="O2197" t="s">
        <v>23</v>
      </c>
      <c r="P2197" t="str">
        <f t="shared" si="428"/>
        <v>Yes</v>
      </c>
      <c r="Q2197" t="str">
        <f t="shared" si="429"/>
        <v>No</v>
      </c>
      <c r="R2197" t="str">
        <f t="shared" si="430"/>
        <v>No</v>
      </c>
      <c r="T2197" t="s">
        <v>1320</v>
      </c>
      <c r="U2197" t="s">
        <v>208</v>
      </c>
      <c r="V2197" t="str">
        <f t="shared" si="431"/>
        <v>Intersection</v>
      </c>
      <c r="W2197" t="s">
        <v>3225</v>
      </c>
      <c r="X2197">
        <v>42.377929999999999</v>
      </c>
      <c r="Y2197">
        <v>-71.130179999999996</v>
      </c>
      <c r="Z2197" t="s">
        <v>3226</v>
      </c>
    </row>
    <row r="2198" spans="1:26">
      <c r="A2198">
        <v>25996</v>
      </c>
      <c r="B2198" s="1">
        <v>40688.541655092595</v>
      </c>
      <c r="C2198" s="1">
        <f t="shared" ref="C2198:C2258" si="432">EOMONTH(B2198,MONTH(B2198)*-1)+1</f>
        <v>40544</v>
      </c>
      <c r="D2198" s="4">
        <f t="shared" ref="D2198:D2258" si="433">YEARFRAC(C2198,B2198)</f>
        <v>0.4</v>
      </c>
      <c r="E2198" s="3">
        <f t="shared" ref="E2198:E2258" si="434">YEAR(B2198)</f>
        <v>2011</v>
      </c>
      <c r="F2198" s="3">
        <f t="shared" ref="F2198:F2258" si="435">MONTH(B2198)</f>
        <v>5</v>
      </c>
      <c r="G2198" s="3">
        <f t="shared" ref="G2198:G2258" si="436">DAY(B2198)</f>
        <v>25</v>
      </c>
      <c r="H2198" s="3">
        <f t="shared" ref="H2198:H2258" si="437">HOUR(B2198)</f>
        <v>12</v>
      </c>
      <c r="I2198" s="3">
        <f t="shared" ref="I2198:I2258" si="438">MINUTE(B2198)</f>
        <v>59</v>
      </c>
      <c r="J2198" s="3">
        <f t="shared" ref="J2198:J2258" si="439">WEEKDAY(B2198,1)</f>
        <v>4</v>
      </c>
      <c r="K2198" s="3" t="str">
        <f>IF(AND(D2198&gt;='Season Lookup'!$D$15,D2198&lt;'Season Lookup'!$D$16),"Spring",IF(AND(D2198&gt;='Season Lookup'!$D$16,D2198&lt;'Season Lookup'!$D$17),"Summer",IF(AND(D2198&gt;='Season Lookup'!$D$17,D2198&lt;'Season Lookup'!$D$18),"Fall",IF(OR(D2198&gt;='Season Lookup'!$D$18,D2198&lt;'Season Lookup'!$D$15),"Winter"))))</f>
        <v>Spring</v>
      </c>
      <c r="L2198" s="3" t="str">
        <f>VLOOKUP(F2198,'Season Lookup'!$A$1:$B$13,2,0)</f>
        <v>Spring</v>
      </c>
      <c r="M2198" t="s">
        <v>82</v>
      </c>
      <c r="N2198" t="s">
        <v>573</v>
      </c>
      <c r="O2198" t="s">
        <v>36</v>
      </c>
      <c r="P2198" t="str">
        <f t="shared" ref="P2198:P2258" si="440">IF(OR(N2198="Auto",O2198="Auto"),"Yes",IF(OR(N2198="Taxi",O2198="Taxi"),"Yes",IF(OR(N2198="Truck",O2198="Truck"),"Yes",IF(OR(N2198="Van",O2198="Van"),"Yes","No"))))</f>
        <v>No</v>
      </c>
      <c r="Q2198" t="str">
        <f t="shared" ref="Q2198:Q2258" si="441">IF(OR(N2198="Bicycle",O2198="Bicycle"),"Yes","No")</f>
        <v>No</v>
      </c>
      <c r="R2198" t="str">
        <f t="shared" ref="R2198:R2258" si="442">IF(OR(N2198="Pedestrian",O2198="Pedestrian"),"Yes","No")</f>
        <v>No</v>
      </c>
      <c r="S2198">
        <v>24</v>
      </c>
      <c r="T2198" t="s">
        <v>134</v>
      </c>
      <c r="V2198" t="str">
        <f t="shared" ref="V2198:V2258" si="443">IF(ISBLANK(S2198),"Intersection","Non Intersection")</f>
        <v>Non Intersection</v>
      </c>
      <c r="W2198" t="s">
        <v>3227</v>
      </c>
      <c r="X2198">
        <v>42.373472</v>
      </c>
      <c r="Y2198">
        <v>-71.114343000000005</v>
      </c>
      <c r="Z2198" t="s">
        <v>3228</v>
      </c>
    </row>
    <row r="2199" spans="1:26">
      <c r="A2199">
        <v>25997</v>
      </c>
      <c r="B2199" s="1">
        <v>40688.725694444445</v>
      </c>
      <c r="C2199" s="1">
        <f t="shared" si="432"/>
        <v>40544</v>
      </c>
      <c r="D2199" s="4">
        <f t="shared" si="433"/>
        <v>0.4</v>
      </c>
      <c r="E2199" s="3">
        <f t="shared" si="434"/>
        <v>2011</v>
      </c>
      <c r="F2199" s="3">
        <f t="shared" si="435"/>
        <v>5</v>
      </c>
      <c r="G2199" s="3">
        <f t="shared" si="436"/>
        <v>25</v>
      </c>
      <c r="H2199" s="3">
        <f t="shared" si="437"/>
        <v>17</v>
      </c>
      <c r="I2199" s="3">
        <f t="shared" si="438"/>
        <v>25</v>
      </c>
      <c r="J2199" s="3">
        <f t="shared" si="439"/>
        <v>4</v>
      </c>
      <c r="K2199" s="3" t="str">
        <f>IF(AND(D2199&gt;='Season Lookup'!$D$15,D2199&lt;'Season Lookup'!$D$16),"Spring",IF(AND(D2199&gt;='Season Lookup'!$D$16,D2199&lt;'Season Lookup'!$D$17),"Summer",IF(AND(D2199&gt;='Season Lookup'!$D$17,D2199&lt;'Season Lookup'!$D$18),"Fall",IF(OR(D2199&gt;='Season Lookup'!$D$18,D2199&lt;'Season Lookup'!$D$15),"Winter"))))</f>
        <v>Spring</v>
      </c>
      <c r="L2199" s="3" t="str">
        <f>VLOOKUP(F2199,'Season Lookup'!$A$1:$B$13,2,0)</f>
        <v>Spring</v>
      </c>
      <c r="M2199" t="s">
        <v>82</v>
      </c>
      <c r="N2199" t="s">
        <v>13</v>
      </c>
      <c r="O2199" t="s">
        <v>23</v>
      </c>
      <c r="P2199" t="str">
        <f t="shared" si="440"/>
        <v>Yes</v>
      </c>
      <c r="Q2199" t="str">
        <f t="shared" si="441"/>
        <v>No</v>
      </c>
      <c r="R2199" t="str">
        <f t="shared" si="442"/>
        <v>No</v>
      </c>
      <c r="T2199" t="s">
        <v>195</v>
      </c>
      <c r="U2199" t="s">
        <v>69</v>
      </c>
      <c r="V2199" t="str">
        <f t="shared" si="443"/>
        <v>Intersection</v>
      </c>
      <c r="W2199" t="s">
        <v>1874</v>
      </c>
      <c r="X2199">
        <v>42.355226999999999</v>
      </c>
      <c r="Y2199">
        <v>-71.108214000000004</v>
      </c>
      <c r="Z2199" t="s">
        <v>1875</v>
      </c>
    </row>
    <row r="2200" spans="1:26">
      <c r="A2200">
        <v>26018</v>
      </c>
      <c r="B2200" s="1">
        <v>40688.930543981478</v>
      </c>
      <c r="C2200" s="1">
        <f t="shared" si="432"/>
        <v>40544</v>
      </c>
      <c r="D2200" s="4">
        <f t="shared" si="433"/>
        <v>0.4</v>
      </c>
      <c r="E2200" s="3">
        <f t="shared" si="434"/>
        <v>2011</v>
      </c>
      <c r="F2200" s="3">
        <f t="shared" si="435"/>
        <v>5</v>
      </c>
      <c r="G2200" s="3">
        <f t="shared" si="436"/>
        <v>25</v>
      </c>
      <c r="H2200" s="3">
        <f t="shared" si="437"/>
        <v>22</v>
      </c>
      <c r="I2200" s="3">
        <f t="shared" si="438"/>
        <v>19</v>
      </c>
      <c r="J2200" s="3">
        <f t="shared" si="439"/>
        <v>4</v>
      </c>
      <c r="K2200" s="3" t="str">
        <f>IF(AND(D2200&gt;='Season Lookup'!$D$15,D2200&lt;'Season Lookup'!$D$16),"Spring",IF(AND(D2200&gt;='Season Lookup'!$D$16,D2200&lt;'Season Lookup'!$D$17),"Summer",IF(AND(D2200&gt;='Season Lookup'!$D$17,D2200&lt;'Season Lookup'!$D$18),"Fall",IF(OR(D2200&gt;='Season Lookup'!$D$18,D2200&lt;'Season Lookup'!$D$15),"Winter"))))</f>
        <v>Spring</v>
      </c>
      <c r="L2200" s="3" t="str">
        <f>VLOOKUP(F2200,'Season Lookup'!$A$1:$B$13,2,0)</f>
        <v>Spring</v>
      </c>
      <c r="M2200" t="s">
        <v>82</v>
      </c>
      <c r="N2200" t="s">
        <v>329</v>
      </c>
      <c r="O2200" t="s">
        <v>23</v>
      </c>
      <c r="P2200" t="str">
        <f t="shared" si="440"/>
        <v>No</v>
      </c>
      <c r="Q2200" t="str">
        <f t="shared" si="441"/>
        <v>No</v>
      </c>
      <c r="R2200" t="str">
        <f t="shared" si="442"/>
        <v>No</v>
      </c>
      <c r="T2200" t="s">
        <v>958</v>
      </c>
      <c r="U2200" t="s">
        <v>119</v>
      </c>
      <c r="V2200" t="str">
        <f t="shared" si="443"/>
        <v>Intersection</v>
      </c>
      <c r="W2200" t="s">
        <v>2448</v>
      </c>
      <c r="X2200">
        <v>42.358977000000003</v>
      </c>
      <c r="Y2200">
        <v>-71.100133999999997</v>
      </c>
      <c r="Z2200" t="s">
        <v>960</v>
      </c>
    </row>
    <row r="2201" spans="1:26">
      <c r="A2201">
        <v>26127</v>
      </c>
      <c r="B2201" s="1">
        <v>40688.347210648149</v>
      </c>
      <c r="C2201" s="1">
        <f t="shared" si="432"/>
        <v>40544</v>
      </c>
      <c r="D2201" s="4">
        <f t="shared" si="433"/>
        <v>0.4</v>
      </c>
      <c r="E2201" s="3">
        <f t="shared" si="434"/>
        <v>2011</v>
      </c>
      <c r="F2201" s="3">
        <f t="shared" si="435"/>
        <v>5</v>
      </c>
      <c r="G2201" s="3">
        <f t="shared" si="436"/>
        <v>25</v>
      </c>
      <c r="H2201" s="3">
        <f t="shared" si="437"/>
        <v>8</v>
      </c>
      <c r="I2201" s="3">
        <f t="shared" si="438"/>
        <v>19</v>
      </c>
      <c r="J2201" s="3">
        <f t="shared" si="439"/>
        <v>4</v>
      </c>
      <c r="K2201" s="3" t="str">
        <f>IF(AND(D2201&gt;='Season Lookup'!$D$15,D2201&lt;'Season Lookup'!$D$16),"Spring",IF(AND(D2201&gt;='Season Lookup'!$D$16,D2201&lt;'Season Lookup'!$D$17),"Summer",IF(AND(D2201&gt;='Season Lookup'!$D$17,D2201&lt;'Season Lookup'!$D$18),"Fall",IF(OR(D2201&gt;='Season Lookup'!$D$18,D2201&lt;'Season Lookup'!$D$15),"Winter"))))</f>
        <v>Spring</v>
      </c>
      <c r="L2201" s="3" t="str">
        <f>VLOOKUP(F2201,'Season Lookup'!$A$1:$B$13,2,0)</f>
        <v>Spring</v>
      </c>
      <c r="M2201" t="s">
        <v>82</v>
      </c>
      <c r="N2201" t="s">
        <v>13</v>
      </c>
      <c r="O2201" t="s">
        <v>152</v>
      </c>
      <c r="P2201" t="str">
        <f t="shared" si="440"/>
        <v>Yes</v>
      </c>
      <c r="Q2201" t="str">
        <f t="shared" si="441"/>
        <v>No</v>
      </c>
      <c r="R2201" t="str">
        <f t="shared" si="442"/>
        <v>Yes</v>
      </c>
      <c r="S2201">
        <v>35</v>
      </c>
      <c r="T2201" t="s">
        <v>1752</v>
      </c>
      <c r="V2201" t="str">
        <f t="shared" si="443"/>
        <v>Non Intersection</v>
      </c>
      <c r="W2201" t="s">
        <v>3229</v>
      </c>
      <c r="X2201">
        <v>42.394795999999999</v>
      </c>
      <c r="Y2201">
        <v>-71.143536999999995</v>
      </c>
      <c r="Z2201" t="s">
        <v>3230</v>
      </c>
    </row>
    <row r="2202" spans="1:26">
      <c r="A2202">
        <v>25998</v>
      </c>
      <c r="B2202" s="1">
        <v>40689.42359953704</v>
      </c>
      <c r="C2202" s="1">
        <f t="shared" si="432"/>
        <v>40544</v>
      </c>
      <c r="D2202" s="4">
        <f t="shared" si="433"/>
        <v>0.40277777777777779</v>
      </c>
      <c r="E2202" s="3">
        <f t="shared" si="434"/>
        <v>2011</v>
      </c>
      <c r="F2202" s="3">
        <f t="shared" si="435"/>
        <v>5</v>
      </c>
      <c r="G2202" s="3">
        <f t="shared" si="436"/>
        <v>26</v>
      </c>
      <c r="H2202" s="3">
        <f t="shared" si="437"/>
        <v>10</v>
      </c>
      <c r="I2202" s="3">
        <f t="shared" si="438"/>
        <v>9</v>
      </c>
      <c r="J2202" s="3">
        <f t="shared" si="439"/>
        <v>5</v>
      </c>
      <c r="K2202" s="3" t="str">
        <f>IF(AND(D2202&gt;='Season Lookup'!$D$15,D2202&lt;'Season Lookup'!$D$16),"Spring",IF(AND(D2202&gt;='Season Lookup'!$D$16,D2202&lt;'Season Lookup'!$D$17),"Summer",IF(AND(D2202&gt;='Season Lookup'!$D$17,D2202&lt;'Season Lookup'!$D$18),"Fall",IF(OR(D2202&gt;='Season Lookup'!$D$18,D2202&lt;'Season Lookup'!$D$15),"Winter"))))</f>
        <v>Spring</v>
      </c>
      <c r="L2202" s="3" t="str">
        <f>VLOOKUP(F2202,'Season Lookup'!$A$1:$B$13,2,0)</f>
        <v>Spring</v>
      </c>
      <c r="M2202" t="s">
        <v>78</v>
      </c>
      <c r="N2202" t="s">
        <v>13</v>
      </c>
      <c r="O2202" t="s">
        <v>132</v>
      </c>
      <c r="P2202" t="str">
        <f t="shared" si="440"/>
        <v>Yes</v>
      </c>
      <c r="Q2202" t="str">
        <f t="shared" si="441"/>
        <v>Yes</v>
      </c>
      <c r="R2202" t="str">
        <f t="shared" si="442"/>
        <v>No</v>
      </c>
      <c r="T2202" t="s">
        <v>325</v>
      </c>
      <c r="U2202" t="s">
        <v>326</v>
      </c>
      <c r="V2202" t="str">
        <f t="shared" si="443"/>
        <v>Intersection</v>
      </c>
      <c r="W2202" t="s">
        <v>327</v>
      </c>
      <c r="X2202">
        <v>42.371416000000004</v>
      </c>
      <c r="Y2202">
        <v>-71.121105</v>
      </c>
      <c r="Z2202" t="s">
        <v>328</v>
      </c>
    </row>
    <row r="2203" spans="1:26">
      <c r="A2203">
        <v>25999</v>
      </c>
      <c r="B2203" s="1">
        <v>40689.634722222225</v>
      </c>
      <c r="C2203" s="1">
        <f t="shared" si="432"/>
        <v>40544</v>
      </c>
      <c r="D2203" s="4">
        <f t="shared" si="433"/>
        <v>0.40277777777777779</v>
      </c>
      <c r="E2203" s="3">
        <f t="shared" si="434"/>
        <v>2011</v>
      </c>
      <c r="F2203" s="3">
        <f t="shared" si="435"/>
        <v>5</v>
      </c>
      <c r="G2203" s="3">
        <f t="shared" si="436"/>
        <v>26</v>
      </c>
      <c r="H2203" s="3">
        <f t="shared" si="437"/>
        <v>15</v>
      </c>
      <c r="I2203" s="3">
        <f t="shared" si="438"/>
        <v>14</v>
      </c>
      <c r="J2203" s="3">
        <f t="shared" si="439"/>
        <v>5</v>
      </c>
      <c r="K2203" s="3" t="str">
        <f>IF(AND(D2203&gt;='Season Lookup'!$D$15,D2203&lt;'Season Lookup'!$D$16),"Spring",IF(AND(D2203&gt;='Season Lookup'!$D$16,D2203&lt;'Season Lookup'!$D$17),"Summer",IF(AND(D2203&gt;='Season Lookup'!$D$17,D2203&lt;'Season Lookup'!$D$18),"Fall",IF(OR(D2203&gt;='Season Lookup'!$D$18,D2203&lt;'Season Lookup'!$D$15),"Winter"))))</f>
        <v>Spring</v>
      </c>
      <c r="L2203" s="3" t="str">
        <f>VLOOKUP(F2203,'Season Lookup'!$A$1:$B$13,2,0)</f>
        <v>Spring</v>
      </c>
      <c r="M2203" t="s">
        <v>78</v>
      </c>
      <c r="N2203" t="s">
        <v>35</v>
      </c>
      <c r="O2203" t="s">
        <v>23</v>
      </c>
      <c r="P2203" t="str">
        <f t="shared" si="440"/>
        <v>Yes</v>
      </c>
      <c r="Q2203" t="str">
        <f t="shared" si="441"/>
        <v>No</v>
      </c>
      <c r="R2203" t="str">
        <f t="shared" si="442"/>
        <v>No</v>
      </c>
      <c r="S2203">
        <v>543</v>
      </c>
      <c r="T2203" t="s">
        <v>42</v>
      </c>
      <c r="V2203" t="str">
        <f t="shared" si="443"/>
        <v>Non Intersection</v>
      </c>
      <c r="W2203" t="s">
        <v>3231</v>
      </c>
      <c r="X2203">
        <v>42.357438999999999</v>
      </c>
      <c r="Y2203">
        <v>-71.108339999999998</v>
      </c>
      <c r="Z2203" t="s">
        <v>3232</v>
      </c>
    </row>
    <row r="2204" spans="1:26">
      <c r="A2204">
        <v>26000</v>
      </c>
      <c r="B2204" s="1">
        <v>40689.697905092595</v>
      </c>
      <c r="C2204" s="1">
        <f t="shared" si="432"/>
        <v>40544</v>
      </c>
      <c r="D2204" s="4">
        <f t="shared" si="433"/>
        <v>0.40277777777777779</v>
      </c>
      <c r="E2204" s="3">
        <f t="shared" si="434"/>
        <v>2011</v>
      </c>
      <c r="F2204" s="3">
        <f t="shared" si="435"/>
        <v>5</v>
      </c>
      <c r="G2204" s="3">
        <f t="shared" si="436"/>
        <v>26</v>
      </c>
      <c r="H2204" s="3">
        <f t="shared" si="437"/>
        <v>16</v>
      </c>
      <c r="I2204" s="3">
        <f t="shared" si="438"/>
        <v>44</v>
      </c>
      <c r="J2204" s="3">
        <f t="shared" si="439"/>
        <v>5</v>
      </c>
      <c r="K2204" s="3" t="str">
        <f>IF(AND(D2204&gt;='Season Lookup'!$D$15,D2204&lt;'Season Lookup'!$D$16),"Spring",IF(AND(D2204&gt;='Season Lookup'!$D$16,D2204&lt;'Season Lookup'!$D$17),"Summer",IF(AND(D2204&gt;='Season Lookup'!$D$17,D2204&lt;'Season Lookup'!$D$18),"Fall",IF(OR(D2204&gt;='Season Lookup'!$D$18,D2204&lt;'Season Lookup'!$D$15),"Winter"))))</f>
        <v>Spring</v>
      </c>
      <c r="L2204" s="3" t="str">
        <f>VLOOKUP(F2204,'Season Lookup'!$A$1:$B$13,2,0)</f>
        <v>Spring</v>
      </c>
      <c r="M2204" t="s">
        <v>78</v>
      </c>
      <c r="N2204" t="s">
        <v>13</v>
      </c>
      <c r="O2204" t="s">
        <v>23</v>
      </c>
      <c r="P2204" t="str">
        <f t="shared" si="440"/>
        <v>Yes</v>
      </c>
      <c r="Q2204" t="str">
        <f t="shared" si="441"/>
        <v>No</v>
      </c>
      <c r="R2204" t="str">
        <f t="shared" si="442"/>
        <v>No</v>
      </c>
      <c r="S2204">
        <v>35</v>
      </c>
      <c r="T2204" t="s">
        <v>268</v>
      </c>
      <c r="V2204" t="str">
        <f t="shared" si="443"/>
        <v>Non Intersection</v>
      </c>
      <c r="W2204" t="s">
        <v>933</v>
      </c>
      <c r="X2204">
        <v>42.388905999999999</v>
      </c>
      <c r="Y2204">
        <v>-71.119191999999998</v>
      </c>
      <c r="Z2204" t="s">
        <v>934</v>
      </c>
    </row>
    <row r="2205" spans="1:26">
      <c r="A2205">
        <v>26001</v>
      </c>
      <c r="B2205" s="1">
        <v>40689.76457175926</v>
      </c>
      <c r="C2205" s="1">
        <f t="shared" si="432"/>
        <v>40544</v>
      </c>
      <c r="D2205" s="4">
        <f t="shared" si="433"/>
        <v>0.40277777777777779</v>
      </c>
      <c r="E2205" s="3">
        <f t="shared" si="434"/>
        <v>2011</v>
      </c>
      <c r="F2205" s="3">
        <f t="shared" si="435"/>
        <v>5</v>
      </c>
      <c r="G2205" s="3">
        <f t="shared" si="436"/>
        <v>26</v>
      </c>
      <c r="H2205" s="3">
        <f t="shared" si="437"/>
        <v>18</v>
      </c>
      <c r="I2205" s="3">
        <f t="shared" si="438"/>
        <v>20</v>
      </c>
      <c r="J2205" s="3">
        <f t="shared" si="439"/>
        <v>5</v>
      </c>
      <c r="K2205" s="3" t="str">
        <f>IF(AND(D2205&gt;='Season Lookup'!$D$15,D2205&lt;'Season Lookup'!$D$16),"Spring",IF(AND(D2205&gt;='Season Lookup'!$D$16,D2205&lt;'Season Lookup'!$D$17),"Summer",IF(AND(D2205&gt;='Season Lookup'!$D$17,D2205&lt;'Season Lookup'!$D$18),"Fall",IF(OR(D2205&gt;='Season Lookup'!$D$18,D2205&lt;'Season Lookup'!$D$15),"Winter"))))</f>
        <v>Spring</v>
      </c>
      <c r="L2205" s="3" t="str">
        <f>VLOOKUP(F2205,'Season Lookup'!$A$1:$B$13,2,0)</f>
        <v>Spring</v>
      </c>
      <c r="M2205" t="s">
        <v>78</v>
      </c>
      <c r="N2205" t="s">
        <v>13</v>
      </c>
      <c r="O2205" t="s">
        <v>36</v>
      </c>
      <c r="P2205" t="str">
        <f t="shared" si="440"/>
        <v>Yes</v>
      </c>
      <c r="Q2205" t="str">
        <f t="shared" si="441"/>
        <v>No</v>
      </c>
      <c r="R2205" t="str">
        <f t="shared" si="442"/>
        <v>No</v>
      </c>
      <c r="T2205" t="s">
        <v>260</v>
      </c>
      <c r="U2205" t="s">
        <v>209</v>
      </c>
      <c r="V2205" t="str">
        <f t="shared" si="443"/>
        <v>Intersection</v>
      </c>
      <c r="W2205" t="s">
        <v>1358</v>
      </c>
      <c r="X2205">
        <v>42.365678000000003</v>
      </c>
      <c r="Y2205">
        <v>-71.082406000000006</v>
      </c>
      <c r="Z2205" t="s">
        <v>532</v>
      </c>
    </row>
    <row r="2206" spans="1:26">
      <c r="A2206">
        <v>26002</v>
      </c>
      <c r="B2206" s="1">
        <v>40689.489583333336</v>
      </c>
      <c r="C2206" s="1">
        <f t="shared" si="432"/>
        <v>40544</v>
      </c>
      <c r="D2206" s="4">
        <f t="shared" si="433"/>
        <v>0.40277777777777779</v>
      </c>
      <c r="E2206" s="3">
        <f t="shared" si="434"/>
        <v>2011</v>
      </c>
      <c r="F2206" s="3">
        <f t="shared" si="435"/>
        <v>5</v>
      </c>
      <c r="G2206" s="3">
        <f t="shared" si="436"/>
        <v>26</v>
      </c>
      <c r="H2206" s="3">
        <f t="shared" si="437"/>
        <v>11</v>
      </c>
      <c r="I2206" s="3">
        <f t="shared" si="438"/>
        <v>45</v>
      </c>
      <c r="J2206" s="3">
        <f t="shared" si="439"/>
        <v>5</v>
      </c>
      <c r="K2206" s="3" t="str">
        <f>IF(AND(D2206&gt;='Season Lookup'!$D$15,D2206&lt;'Season Lookup'!$D$16),"Spring",IF(AND(D2206&gt;='Season Lookup'!$D$16,D2206&lt;'Season Lookup'!$D$17),"Summer",IF(AND(D2206&gt;='Season Lookup'!$D$17,D2206&lt;'Season Lookup'!$D$18),"Fall",IF(OR(D2206&gt;='Season Lookup'!$D$18,D2206&lt;'Season Lookup'!$D$15),"Winter"))))</f>
        <v>Spring</v>
      </c>
      <c r="L2206" s="3" t="str">
        <f>VLOOKUP(F2206,'Season Lookup'!$A$1:$B$13,2,0)</f>
        <v>Spring</v>
      </c>
      <c r="M2206" t="s">
        <v>78</v>
      </c>
      <c r="N2206" t="s">
        <v>13</v>
      </c>
      <c r="O2206" t="s">
        <v>23</v>
      </c>
      <c r="P2206" t="str">
        <f t="shared" si="440"/>
        <v>Yes</v>
      </c>
      <c r="Q2206" t="str">
        <f t="shared" si="441"/>
        <v>No</v>
      </c>
      <c r="R2206" t="str">
        <f t="shared" si="442"/>
        <v>No</v>
      </c>
      <c r="S2206">
        <v>46</v>
      </c>
      <c r="T2206" t="s">
        <v>269</v>
      </c>
      <c r="V2206" t="str">
        <f t="shared" si="443"/>
        <v>Non Intersection</v>
      </c>
      <c r="W2206" t="s">
        <v>3233</v>
      </c>
      <c r="X2206">
        <v>42.362302</v>
      </c>
      <c r="Y2206">
        <v>-71.091766000000007</v>
      </c>
      <c r="Z2206" t="s">
        <v>3234</v>
      </c>
    </row>
    <row r="2207" spans="1:26">
      <c r="A2207">
        <v>26004</v>
      </c>
      <c r="B2207" s="1">
        <v>40689.479155092595</v>
      </c>
      <c r="C2207" s="1">
        <f t="shared" si="432"/>
        <v>40544</v>
      </c>
      <c r="D2207" s="4">
        <f t="shared" si="433"/>
        <v>0.40277777777777779</v>
      </c>
      <c r="E2207" s="3">
        <f t="shared" si="434"/>
        <v>2011</v>
      </c>
      <c r="F2207" s="3">
        <f t="shared" si="435"/>
        <v>5</v>
      </c>
      <c r="G2207" s="3">
        <f t="shared" si="436"/>
        <v>26</v>
      </c>
      <c r="H2207" s="3">
        <f t="shared" si="437"/>
        <v>11</v>
      </c>
      <c r="I2207" s="3">
        <f t="shared" si="438"/>
        <v>29</v>
      </c>
      <c r="J2207" s="3">
        <f t="shared" si="439"/>
        <v>5</v>
      </c>
      <c r="K2207" s="3" t="str">
        <f>IF(AND(D2207&gt;='Season Lookup'!$D$15,D2207&lt;'Season Lookup'!$D$16),"Spring",IF(AND(D2207&gt;='Season Lookup'!$D$16,D2207&lt;'Season Lookup'!$D$17),"Summer",IF(AND(D2207&gt;='Season Lookup'!$D$17,D2207&lt;'Season Lookup'!$D$18),"Fall",IF(OR(D2207&gt;='Season Lookup'!$D$18,D2207&lt;'Season Lookup'!$D$15),"Winter"))))</f>
        <v>Spring</v>
      </c>
      <c r="L2207" s="3" t="str">
        <f>VLOOKUP(F2207,'Season Lookup'!$A$1:$B$13,2,0)</f>
        <v>Spring</v>
      </c>
      <c r="M2207" t="s">
        <v>78</v>
      </c>
      <c r="N2207" t="s">
        <v>13</v>
      </c>
      <c r="O2207" t="s">
        <v>13</v>
      </c>
      <c r="P2207" t="str">
        <f t="shared" si="440"/>
        <v>Yes</v>
      </c>
      <c r="Q2207" t="str">
        <f t="shared" si="441"/>
        <v>No</v>
      </c>
      <c r="R2207" t="str">
        <f t="shared" si="442"/>
        <v>No</v>
      </c>
      <c r="T2207" t="s">
        <v>198</v>
      </c>
      <c r="U2207" t="s">
        <v>464</v>
      </c>
      <c r="V2207" t="str">
        <f t="shared" si="443"/>
        <v>Intersection</v>
      </c>
      <c r="W2207" t="s">
        <v>1666</v>
      </c>
      <c r="X2207">
        <v>42.375273999999997</v>
      </c>
      <c r="Y2207">
        <v>-71.145841000000004</v>
      </c>
      <c r="Z2207" t="s">
        <v>1667</v>
      </c>
    </row>
    <row r="2208" spans="1:26">
      <c r="A2208">
        <v>26005</v>
      </c>
      <c r="B2208" s="1">
        <v>40689.5</v>
      </c>
      <c r="C2208" s="1">
        <f t="shared" si="432"/>
        <v>40544</v>
      </c>
      <c r="D2208" s="4">
        <f t="shared" si="433"/>
        <v>0.40277777777777779</v>
      </c>
      <c r="E2208" s="3">
        <f t="shared" si="434"/>
        <v>2011</v>
      </c>
      <c r="F2208" s="3">
        <f t="shared" si="435"/>
        <v>5</v>
      </c>
      <c r="G2208" s="3">
        <f t="shared" si="436"/>
        <v>26</v>
      </c>
      <c r="H2208" s="3">
        <f t="shared" si="437"/>
        <v>12</v>
      </c>
      <c r="I2208" s="3">
        <f t="shared" si="438"/>
        <v>0</v>
      </c>
      <c r="J2208" s="3">
        <f t="shared" si="439"/>
        <v>5</v>
      </c>
      <c r="K2208" s="3" t="str">
        <f>IF(AND(D2208&gt;='Season Lookup'!$D$15,D2208&lt;'Season Lookup'!$D$16),"Spring",IF(AND(D2208&gt;='Season Lookup'!$D$16,D2208&lt;'Season Lookup'!$D$17),"Summer",IF(AND(D2208&gt;='Season Lookup'!$D$17,D2208&lt;'Season Lookup'!$D$18),"Fall",IF(OR(D2208&gt;='Season Lookup'!$D$18,D2208&lt;'Season Lookup'!$D$15),"Winter"))))</f>
        <v>Spring</v>
      </c>
      <c r="L2208" s="3" t="str">
        <f>VLOOKUP(F2208,'Season Lookup'!$A$1:$B$13,2,0)</f>
        <v>Spring</v>
      </c>
      <c r="M2208" t="s">
        <v>78</v>
      </c>
      <c r="N2208" t="s">
        <v>13</v>
      </c>
      <c r="O2208" t="s">
        <v>152</v>
      </c>
      <c r="P2208" t="str">
        <f t="shared" si="440"/>
        <v>Yes</v>
      </c>
      <c r="Q2208" t="str">
        <f t="shared" si="441"/>
        <v>No</v>
      </c>
      <c r="R2208" t="str">
        <f t="shared" si="442"/>
        <v>Yes</v>
      </c>
      <c r="S2208">
        <v>351</v>
      </c>
      <c r="T2208" t="s">
        <v>14</v>
      </c>
      <c r="V2208" t="str">
        <f t="shared" si="443"/>
        <v>Non Intersection</v>
      </c>
      <c r="W2208" t="s">
        <v>3235</v>
      </c>
      <c r="X2208">
        <v>42.362817</v>
      </c>
      <c r="Y2208">
        <v>-71.099074999999999</v>
      </c>
      <c r="Z2208" t="s">
        <v>3236</v>
      </c>
    </row>
    <row r="2209" spans="1:26">
      <c r="A2209">
        <v>26003</v>
      </c>
      <c r="B2209" s="1">
        <v>40690.541655092595</v>
      </c>
      <c r="C2209" s="1">
        <f t="shared" si="432"/>
        <v>40544</v>
      </c>
      <c r="D2209" s="4">
        <f t="shared" si="433"/>
        <v>0.40555555555555556</v>
      </c>
      <c r="E2209" s="3">
        <f t="shared" si="434"/>
        <v>2011</v>
      </c>
      <c r="F2209" s="3">
        <f t="shared" si="435"/>
        <v>5</v>
      </c>
      <c r="G2209" s="3">
        <f t="shared" si="436"/>
        <v>27</v>
      </c>
      <c r="H2209" s="3">
        <f t="shared" si="437"/>
        <v>12</v>
      </c>
      <c r="I2209" s="3">
        <f t="shared" si="438"/>
        <v>59</v>
      </c>
      <c r="J2209" s="3">
        <f t="shared" si="439"/>
        <v>6</v>
      </c>
      <c r="K2209" s="3" t="str">
        <f>IF(AND(D2209&gt;='Season Lookup'!$D$15,D2209&lt;'Season Lookup'!$D$16),"Spring",IF(AND(D2209&gt;='Season Lookup'!$D$16,D2209&lt;'Season Lookup'!$D$17),"Summer",IF(AND(D2209&gt;='Season Lookup'!$D$17,D2209&lt;'Season Lookup'!$D$18),"Fall",IF(OR(D2209&gt;='Season Lookup'!$D$18,D2209&lt;'Season Lookup'!$D$15),"Winter"))))</f>
        <v>Spring</v>
      </c>
      <c r="L2209" s="3" t="str">
        <f>VLOOKUP(F2209,'Season Lookup'!$A$1:$B$13,2,0)</f>
        <v>Spring</v>
      </c>
      <c r="M2209" t="s">
        <v>12</v>
      </c>
      <c r="N2209" t="s">
        <v>13</v>
      </c>
      <c r="O2209" t="s">
        <v>23</v>
      </c>
      <c r="P2209" t="str">
        <f t="shared" si="440"/>
        <v>Yes</v>
      </c>
      <c r="Q2209" t="str">
        <f t="shared" si="441"/>
        <v>No</v>
      </c>
      <c r="R2209" t="str">
        <f t="shared" si="442"/>
        <v>No</v>
      </c>
      <c r="S2209">
        <v>49</v>
      </c>
      <c r="T2209" t="s">
        <v>268</v>
      </c>
      <c r="V2209" t="str">
        <f t="shared" si="443"/>
        <v>Non Intersection</v>
      </c>
      <c r="W2209" t="s">
        <v>270</v>
      </c>
      <c r="X2209">
        <v>42.389702999999997</v>
      </c>
      <c r="Y2209">
        <v>-71.118303999999995</v>
      </c>
      <c r="Z2209" t="s">
        <v>271</v>
      </c>
    </row>
    <row r="2210" spans="1:26">
      <c r="A2210">
        <v>26007</v>
      </c>
      <c r="B2210" s="1">
        <v>40690.3125</v>
      </c>
      <c r="C2210" s="1">
        <f t="shared" si="432"/>
        <v>40544</v>
      </c>
      <c r="D2210" s="4">
        <f t="shared" si="433"/>
        <v>0.40555555555555556</v>
      </c>
      <c r="E2210" s="3">
        <f t="shared" si="434"/>
        <v>2011</v>
      </c>
      <c r="F2210" s="3">
        <f t="shared" si="435"/>
        <v>5</v>
      </c>
      <c r="G2210" s="3">
        <f t="shared" si="436"/>
        <v>27</v>
      </c>
      <c r="H2210" s="3">
        <f t="shared" si="437"/>
        <v>7</v>
      </c>
      <c r="I2210" s="3">
        <f t="shared" si="438"/>
        <v>30</v>
      </c>
      <c r="J2210" s="3">
        <f t="shared" si="439"/>
        <v>6</v>
      </c>
      <c r="K2210" s="3" t="str">
        <f>IF(AND(D2210&gt;='Season Lookup'!$D$15,D2210&lt;'Season Lookup'!$D$16),"Spring",IF(AND(D2210&gt;='Season Lookup'!$D$16,D2210&lt;'Season Lookup'!$D$17),"Summer",IF(AND(D2210&gt;='Season Lookup'!$D$17,D2210&lt;'Season Lookup'!$D$18),"Fall",IF(OR(D2210&gt;='Season Lookup'!$D$18,D2210&lt;'Season Lookup'!$D$15),"Winter"))))</f>
        <v>Spring</v>
      </c>
      <c r="L2210" s="3" t="str">
        <f>VLOOKUP(F2210,'Season Lookup'!$A$1:$B$13,2,0)</f>
        <v>Spring</v>
      </c>
      <c r="M2210" t="s">
        <v>12</v>
      </c>
      <c r="N2210" t="s">
        <v>13</v>
      </c>
      <c r="O2210" t="s">
        <v>23</v>
      </c>
      <c r="P2210" t="str">
        <f t="shared" si="440"/>
        <v>Yes</v>
      </c>
      <c r="Q2210" t="str">
        <f t="shared" si="441"/>
        <v>No</v>
      </c>
      <c r="R2210" t="str">
        <f t="shared" si="442"/>
        <v>No</v>
      </c>
      <c r="S2210">
        <v>104</v>
      </c>
      <c r="T2210" t="s">
        <v>402</v>
      </c>
      <c r="V2210" t="str">
        <f t="shared" si="443"/>
        <v>Non Intersection</v>
      </c>
      <c r="W2210" t="s">
        <v>3237</v>
      </c>
      <c r="X2210">
        <v>42.386178000000001</v>
      </c>
      <c r="Y2210">
        <v>-71.125096999999997</v>
      </c>
      <c r="Z2210" t="s">
        <v>3238</v>
      </c>
    </row>
    <row r="2211" spans="1:26">
      <c r="A2211">
        <v>26008</v>
      </c>
      <c r="B2211" s="1">
        <v>40690.332638888889</v>
      </c>
      <c r="C2211" s="1">
        <f t="shared" si="432"/>
        <v>40544</v>
      </c>
      <c r="D2211" s="4">
        <f t="shared" si="433"/>
        <v>0.40555555555555556</v>
      </c>
      <c r="E2211" s="3">
        <f t="shared" si="434"/>
        <v>2011</v>
      </c>
      <c r="F2211" s="3">
        <f t="shared" si="435"/>
        <v>5</v>
      </c>
      <c r="G2211" s="3">
        <f t="shared" si="436"/>
        <v>27</v>
      </c>
      <c r="H2211" s="3">
        <f t="shared" si="437"/>
        <v>7</v>
      </c>
      <c r="I2211" s="3">
        <f t="shared" si="438"/>
        <v>59</v>
      </c>
      <c r="J2211" s="3">
        <f t="shared" si="439"/>
        <v>6</v>
      </c>
      <c r="K2211" s="3" t="str">
        <f>IF(AND(D2211&gt;='Season Lookup'!$D$15,D2211&lt;'Season Lookup'!$D$16),"Spring",IF(AND(D2211&gt;='Season Lookup'!$D$16,D2211&lt;'Season Lookup'!$D$17),"Summer",IF(AND(D2211&gt;='Season Lookup'!$D$17,D2211&lt;'Season Lookup'!$D$18),"Fall",IF(OR(D2211&gt;='Season Lookup'!$D$18,D2211&lt;'Season Lookup'!$D$15),"Winter"))))</f>
        <v>Spring</v>
      </c>
      <c r="L2211" s="3" t="str">
        <f>VLOOKUP(F2211,'Season Lookup'!$A$1:$B$13,2,0)</f>
        <v>Spring</v>
      </c>
      <c r="M2211" t="s">
        <v>12</v>
      </c>
      <c r="N2211" t="s">
        <v>13</v>
      </c>
      <c r="O2211" t="s">
        <v>13</v>
      </c>
      <c r="P2211" t="str">
        <f t="shared" si="440"/>
        <v>Yes</v>
      </c>
      <c r="Q2211" t="str">
        <f t="shared" si="441"/>
        <v>No</v>
      </c>
      <c r="R2211" t="str">
        <f t="shared" si="442"/>
        <v>No</v>
      </c>
      <c r="T2211" t="s">
        <v>185</v>
      </c>
      <c r="U2211" t="s">
        <v>142</v>
      </c>
      <c r="V2211" t="str">
        <f t="shared" si="443"/>
        <v>Intersection</v>
      </c>
      <c r="W2211" t="s">
        <v>890</v>
      </c>
      <c r="X2211">
        <v>42.383868</v>
      </c>
      <c r="Y2211">
        <v>-71.129311999999999</v>
      </c>
      <c r="Z2211" t="s">
        <v>891</v>
      </c>
    </row>
    <row r="2212" spans="1:26">
      <c r="A2212">
        <v>26009</v>
      </c>
      <c r="B2212" s="1">
        <v>40690.572905092595</v>
      </c>
      <c r="C2212" s="1">
        <f t="shared" si="432"/>
        <v>40544</v>
      </c>
      <c r="D2212" s="4">
        <f t="shared" si="433"/>
        <v>0.40555555555555556</v>
      </c>
      <c r="E2212" s="3">
        <f t="shared" si="434"/>
        <v>2011</v>
      </c>
      <c r="F2212" s="3">
        <f t="shared" si="435"/>
        <v>5</v>
      </c>
      <c r="G2212" s="3">
        <f t="shared" si="436"/>
        <v>27</v>
      </c>
      <c r="H2212" s="3">
        <f t="shared" si="437"/>
        <v>13</v>
      </c>
      <c r="I2212" s="3">
        <f t="shared" si="438"/>
        <v>44</v>
      </c>
      <c r="J2212" s="3">
        <f t="shared" si="439"/>
        <v>6</v>
      </c>
      <c r="K2212" s="3" t="str">
        <f>IF(AND(D2212&gt;='Season Lookup'!$D$15,D2212&lt;'Season Lookup'!$D$16),"Spring",IF(AND(D2212&gt;='Season Lookup'!$D$16,D2212&lt;'Season Lookup'!$D$17),"Summer",IF(AND(D2212&gt;='Season Lookup'!$D$17,D2212&lt;'Season Lookup'!$D$18),"Fall",IF(OR(D2212&gt;='Season Lookup'!$D$18,D2212&lt;'Season Lookup'!$D$15),"Winter"))))</f>
        <v>Spring</v>
      </c>
      <c r="L2212" s="3" t="str">
        <f>VLOOKUP(F2212,'Season Lookup'!$A$1:$B$13,2,0)</f>
        <v>Spring</v>
      </c>
      <c r="M2212" t="s">
        <v>12</v>
      </c>
      <c r="N2212" t="s">
        <v>13</v>
      </c>
      <c r="O2212" t="s">
        <v>152</v>
      </c>
      <c r="P2212" t="str">
        <f t="shared" si="440"/>
        <v>Yes</v>
      </c>
      <c r="Q2212" t="str">
        <f t="shared" si="441"/>
        <v>No</v>
      </c>
      <c r="R2212" t="str">
        <f t="shared" si="442"/>
        <v>Yes</v>
      </c>
      <c r="T2212" t="s">
        <v>325</v>
      </c>
      <c r="U2212" t="s">
        <v>198</v>
      </c>
      <c r="V2212" t="str">
        <f t="shared" si="443"/>
        <v>Intersection</v>
      </c>
      <c r="W2212" t="s">
        <v>3239</v>
      </c>
      <c r="X2212">
        <v>42.372869000000001</v>
      </c>
      <c r="Y2212">
        <v>-71.121399999999994</v>
      </c>
      <c r="Z2212" t="s">
        <v>2042</v>
      </c>
    </row>
    <row r="2213" spans="1:26">
      <c r="A2213">
        <v>26010</v>
      </c>
      <c r="B2213" s="1">
        <v>40690.708333333336</v>
      </c>
      <c r="C2213" s="1">
        <f t="shared" si="432"/>
        <v>40544</v>
      </c>
      <c r="D2213" s="4">
        <f t="shared" si="433"/>
        <v>0.40555555555555556</v>
      </c>
      <c r="E2213" s="3">
        <f t="shared" si="434"/>
        <v>2011</v>
      </c>
      <c r="F2213" s="3">
        <f t="shared" si="435"/>
        <v>5</v>
      </c>
      <c r="G2213" s="3">
        <f t="shared" si="436"/>
        <v>27</v>
      </c>
      <c r="H2213" s="3">
        <f t="shared" si="437"/>
        <v>17</v>
      </c>
      <c r="I2213" s="3">
        <f t="shared" si="438"/>
        <v>0</v>
      </c>
      <c r="J2213" s="3">
        <f t="shared" si="439"/>
        <v>6</v>
      </c>
      <c r="K2213" s="3" t="str">
        <f>IF(AND(D2213&gt;='Season Lookup'!$D$15,D2213&lt;'Season Lookup'!$D$16),"Spring",IF(AND(D2213&gt;='Season Lookup'!$D$16,D2213&lt;'Season Lookup'!$D$17),"Summer",IF(AND(D2213&gt;='Season Lookup'!$D$17,D2213&lt;'Season Lookup'!$D$18),"Fall",IF(OR(D2213&gt;='Season Lookup'!$D$18,D2213&lt;'Season Lookup'!$D$15),"Winter"))))</f>
        <v>Spring</v>
      </c>
      <c r="L2213" s="3" t="str">
        <f>VLOOKUP(F2213,'Season Lookup'!$A$1:$B$13,2,0)</f>
        <v>Spring</v>
      </c>
      <c r="M2213" t="s">
        <v>12</v>
      </c>
      <c r="N2213" t="s">
        <v>13</v>
      </c>
      <c r="O2213" t="s">
        <v>13</v>
      </c>
      <c r="P2213" t="str">
        <f t="shared" si="440"/>
        <v>Yes</v>
      </c>
      <c r="Q2213" t="str">
        <f t="shared" si="441"/>
        <v>No</v>
      </c>
      <c r="R2213" t="str">
        <f t="shared" si="442"/>
        <v>No</v>
      </c>
      <c r="T2213" t="s">
        <v>379</v>
      </c>
      <c r="V2213" t="str">
        <f t="shared" si="443"/>
        <v>Intersection</v>
      </c>
      <c r="W2213" t="s">
        <v>3240</v>
      </c>
      <c r="X2213">
        <v>0</v>
      </c>
      <c r="Y2213">
        <v>0</v>
      </c>
      <c r="Z2213" t="s">
        <v>81</v>
      </c>
    </row>
    <row r="2214" spans="1:26">
      <c r="A2214">
        <v>26019</v>
      </c>
      <c r="B2214" s="1">
        <v>40690.708333333336</v>
      </c>
      <c r="C2214" s="1">
        <f t="shared" si="432"/>
        <v>40544</v>
      </c>
      <c r="D2214" s="4">
        <f t="shared" si="433"/>
        <v>0.40555555555555556</v>
      </c>
      <c r="E2214" s="3">
        <f t="shared" si="434"/>
        <v>2011</v>
      </c>
      <c r="F2214" s="3">
        <f t="shared" si="435"/>
        <v>5</v>
      </c>
      <c r="G2214" s="3">
        <f t="shared" si="436"/>
        <v>27</v>
      </c>
      <c r="H2214" s="3">
        <f t="shared" si="437"/>
        <v>17</v>
      </c>
      <c r="I2214" s="3">
        <f t="shared" si="438"/>
        <v>0</v>
      </c>
      <c r="J2214" s="3">
        <f t="shared" si="439"/>
        <v>6</v>
      </c>
      <c r="K2214" s="3" t="str">
        <f>IF(AND(D2214&gt;='Season Lookup'!$D$15,D2214&lt;'Season Lookup'!$D$16),"Spring",IF(AND(D2214&gt;='Season Lookup'!$D$16,D2214&lt;'Season Lookup'!$D$17),"Summer",IF(AND(D2214&gt;='Season Lookup'!$D$17,D2214&lt;'Season Lookup'!$D$18),"Fall",IF(OR(D2214&gt;='Season Lookup'!$D$18,D2214&lt;'Season Lookup'!$D$15),"Winter"))))</f>
        <v>Spring</v>
      </c>
      <c r="L2214" s="3" t="str">
        <f>VLOOKUP(F2214,'Season Lookup'!$A$1:$B$13,2,0)</f>
        <v>Spring</v>
      </c>
      <c r="M2214" t="s">
        <v>12</v>
      </c>
      <c r="N2214" t="s">
        <v>13</v>
      </c>
      <c r="O2214" t="s">
        <v>23</v>
      </c>
      <c r="P2214" t="str">
        <f t="shared" si="440"/>
        <v>Yes</v>
      </c>
      <c r="Q2214" t="str">
        <f t="shared" si="441"/>
        <v>No</v>
      </c>
      <c r="R2214" t="str">
        <f t="shared" si="442"/>
        <v>No</v>
      </c>
      <c r="T2214" t="s">
        <v>737</v>
      </c>
      <c r="V2214" t="str">
        <f t="shared" si="443"/>
        <v>Intersection</v>
      </c>
      <c r="W2214" t="s">
        <v>3241</v>
      </c>
      <c r="X2214">
        <v>0</v>
      </c>
      <c r="Y2214">
        <v>0</v>
      </c>
      <c r="Z2214" t="s">
        <v>81</v>
      </c>
    </row>
    <row r="2215" spans="1:26">
      <c r="A2215">
        <v>26064</v>
      </c>
      <c r="B2215" s="1">
        <v>40690.576388888891</v>
      </c>
      <c r="C2215" s="1">
        <f t="shared" si="432"/>
        <v>40544</v>
      </c>
      <c r="D2215" s="4">
        <f t="shared" si="433"/>
        <v>0.40555555555555556</v>
      </c>
      <c r="E2215" s="3">
        <f t="shared" si="434"/>
        <v>2011</v>
      </c>
      <c r="F2215" s="3">
        <f t="shared" si="435"/>
        <v>5</v>
      </c>
      <c r="G2215" s="3">
        <f t="shared" si="436"/>
        <v>27</v>
      </c>
      <c r="H2215" s="3">
        <f t="shared" si="437"/>
        <v>13</v>
      </c>
      <c r="I2215" s="3">
        <f t="shared" si="438"/>
        <v>50</v>
      </c>
      <c r="J2215" s="3">
        <f t="shared" si="439"/>
        <v>6</v>
      </c>
      <c r="K2215" s="3" t="str">
        <f>IF(AND(D2215&gt;='Season Lookup'!$D$15,D2215&lt;'Season Lookup'!$D$16),"Spring",IF(AND(D2215&gt;='Season Lookup'!$D$16,D2215&lt;'Season Lookup'!$D$17),"Summer",IF(AND(D2215&gt;='Season Lookup'!$D$17,D2215&lt;'Season Lookup'!$D$18),"Fall",IF(OR(D2215&gt;='Season Lookup'!$D$18,D2215&lt;'Season Lookup'!$D$15),"Winter"))))</f>
        <v>Spring</v>
      </c>
      <c r="L2215" s="3" t="str">
        <f>VLOOKUP(F2215,'Season Lookup'!$A$1:$B$13,2,0)</f>
        <v>Spring</v>
      </c>
      <c r="M2215" t="s">
        <v>12</v>
      </c>
      <c r="N2215" t="s">
        <v>13</v>
      </c>
      <c r="O2215" t="s">
        <v>23</v>
      </c>
      <c r="P2215" t="str">
        <f t="shared" si="440"/>
        <v>Yes</v>
      </c>
      <c r="Q2215" t="str">
        <f t="shared" si="441"/>
        <v>No</v>
      </c>
      <c r="R2215" t="str">
        <f t="shared" si="442"/>
        <v>No</v>
      </c>
      <c r="S2215">
        <v>43</v>
      </c>
      <c r="T2215" t="s">
        <v>202</v>
      </c>
      <c r="V2215" t="str">
        <f t="shared" si="443"/>
        <v>Non Intersection</v>
      </c>
      <c r="W2215" t="s">
        <v>3242</v>
      </c>
      <c r="X2215">
        <v>42.362113999999998</v>
      </c>
      <c r="Y2215">
        <v>-71.091427999999993</v>
      </c>
      <c r="Z2215" t="s">
        <v>3243</v>
      </c>
    </row>
    <row r="2216" spans="1:26">
      <c r="A2216">
        <v>26011</v>
      </c>
      <c r="B2216" s="1">
        <v>40691.460416666669</v>
      </c>
      <c r="C2216" s="1">
        <f t="shared" si="432"/>
        <v>40544</v>
      </c>
      <c r="D2216" s="4">
        <f t="shared" si="433"/>
        <v>0.40833333333333333</v>
      </c>
      <c r="E2216" s="3">
        <f t="shared" si="434"/>
        <v>2011</v>
      </c>
      <c r="F2216" s="3">
        <f t="shared" si="435"/>
        <v>5</v>
      </c>
      <c r="G2216" s="3">
        <f t="shared" si="436"/>
        <v>28</v>
      </c>
      <c r="H2216" s="3">
        <f t="shared" si="437"/>
        <v>11</v>
      </c>
      <c r="I2216" s="3">
        <f t="shared" si="438"/>
        <v>3</v>
      </c>
      <c r="J2216" s="3">
        <f t="shared" si="439"/>
        <v>7</v>
      </c>
      <c r="K2216" s="3" t="str">
        <f>IF(AND(D2216&gt;='Season Lookup'!$D$15,D2216&lt;'Season Lookup'!$D$16),"Spring",IF(AND(D2216&gt;='Season Lookup'!$D$16,D2216&lt;'Season Lookup'!$D$17),"Summer",IF(AND(D2216&gt;='Season Lookup'!$D$17,D2216&lt;'Season Lookup'!$D$18),"Fall",IF(OR(D2216&gt;='Season Lookup'!$D$18,D2216&lt;'Season Lookup'!$D$15),"Winter"))))</f>
        <v>Spring</v>
      </c>
      <c r="L2216" s="3" t="str">
        <f>VLOOKUP(F2216,'Season Lookup'!$A$1:$B$13,2,0)</f>
        <v>Spring</v>
      </c>
      <c r="M2216" t="s">
        <v>31</v>
      </c>
      <c r="N2216" t="s">
        <v>13</v>
      </c>
      <c r="O2216" t="s">
        <v>132</v>
      </c>
      <c r="P2216" t="str">
        <f t="shared" si="440"/>
        <v>Yes</v>
      </c>
      <c r="Q2216" t="str">
        <f t="shared" si="441"/>
        <v>Yes</v>
      </c>
      <c r="R2216" t="str">
        <f t="shared" si="442"/>
        <v>No</v>
      </c>
      <c r="S2216">
        <v>221</v>
      </c>
      <c r="T2216" t="s">
        <v>74</v>
      </c>
      <c r="V2216" t="str">
        <f t="shared" si="443"/>
        <v>Non Intersection</v>
      </c>
      <c r="W2216" t="s">
        <v>3244</v>
      </c>
      <c r="X2216">
        <v>42.373441</v>
      </c>
      <c r="Y2216">
        <v>-71.100317000000004</v>
      </c>
      <c r="Z2216" t="s">
        <v>3245</v>
      </c>
    </row>
    <row r="2217" spans="1:26">
      <c r="A2217">
        <v>26012</v>
      </c>
      <c r="B2217" s="1">
        <v>40691.564571759256</v>
      </c>
      <c r="C2217" s="1">
        <f t="shared" si="432"/>
        <v>40544</v>
      </c>
      <c r="D2217" s="4">
        <f t="shared" si="433"/>
        <v>0.40833333333333333</v>
      </c>
      <c r="E2217" s="3">
        <f t="shared" si="434"/>
        <v>2011</v>
      </c>
      <c r="F2217" s="3">
        <f t="shared" si="435"/>
        <v>5</v>
      </c>
      <c r="G2217" s="3">
        <f t="shared" si="436"/>
        <v>28</v>
      </c>
      <c r="H2217" s="3">
        <f t="shared" si="437"/>
        <v>13</v>
      </c>
      <c r="I2217" s="3">
        <f t="shared" si="438"/>
        <v>32</v>
      </c>
      <c r="J2217" s="3">
        <f t="shared" si="439"/>
        <v>7</v>
      </c>
      <c r="K2217" s="3" t="str">
        <f>IF(AND(D2217&gt;='Season Lookup'!$D$15,D2217&lt;'Season Lookup'!$D$16),"Spring",IF(AND(D2217&gt;='Season Lookup'!$D$16,D2217&lt;'Season Lookup'!$D$17),"Summer",IF(AND(D2217&gt;='Season Lookup'!$D$17,D2217&lt;'Season Lookup'!$D$18),"Fall",IF(OR(D2217&gt;='Season Lookup'!$D$18,D2217&lt;'Season Lookup'!$D$15),"Winter"))))</f>
        <v>Spring</v>
      </c>
      <c r="L2217" s="3" t="str">
        <f>VLOOKUP(F2217,'Season Lookup'!$A$1:$B$13,2,0)</f>
        <v>Spring</v>
      </c>
      <c r="M2217" t="s">
        <v>31</v>
      </c>
      <c r="N2217" t="s">
        <v>13</v>
      </c>
      <c r="O2217" t="s">
        <v>13</v>
      </c>
      <c r="P2217" t="str">
        <f t="shared" si="440"/>
        <v>Yes</v>
      </c>
      <c r="Q2217" t="str">
        <f t="shared" si="441"/>
        <v>No</v>
      </c>
      <c r="R2217" t="str">
        <f t="shared" si="442"/>
        <v>No</v>
      </c>
      <c r="T2217" t="s">
        <v>14</v>
      </c>
      <c r="U2217" t="s">
        <v>203</v>
      </c>
      <c r="V2217" t="str">
        <f t="shared" si="443"/>
        <v>Intersection</v>
      </c>
      <c r="W2217" t="s">
        <v>3246</v>
      </c>
      <c r="X2217">
        <v>42.357363999999997</v>
      </c>
      <c r="Y2217">
        <v>-71.092567000000003</v>
      </c>
      <c r="Z2217" t="s">
        <v>3247</v>
      </c>
    </row>
    <row r="2218" spans="1:26">
      <c r="A2218">
        <v>26014</v>
      </c>
      <c r="B2218" s="1">
        <v>40692.020833333336</v>
      </c>
      <c r="C2218" s="1">
        <f t="shared" si="432"/>
        <v>40544</v>
      </c>
      <c r="D2218" s="4">
        <f t="shared" si="433"/>
        <v>0.41111111111111109</v>
      </c>
      <c r="E2218" s="3">
        <f t="shared" si="434"/>
        <v>2011</v>
      </c>
      <c r="F2218" s="3">
        <f t="shared" si="435"/>
        <v>5</v>
      </c>
      <c r="G2218" s="3">
        <f t="shared" si="436"/>
        <v>29</v>
      </c>
      <c r="H2218" s="3">
        <f t="shared" si="437"/>
        <v>0</v>
      </c>
      <c r="I2218" s="3">
        <f t="shared" si="438"/>
        <v>30</v>
      </c>
      <c r="J2218" s="3">
        <f t="shared" si="439"/>
        <v>1</v>
      </c>
      <c r="K2218" s="3" t="str">
        <f>IF(AND(D2218&gt;='Season Lookup'!$D$15,D2218&lt;'Season Lookup'!$D$16),"Spring",IF(AND(D2218&gt;='Season Lookup'!$D$16,D2218&lt;'Season Lookup'!$D$17),"Summer",IF(AND(D2218&gt;='Season Lookup'!$D$17,D2218&lt;'Season Lookup'!$D$18),"Fall",IF(OR(D2218&gt;='Season Lookup'!$D$18,D2218&lt;'Season Lookup'!$D$15),"Winter"))))</f>
        <v>Spring</v>
      </c>
      <c r="L2218" s="3" t="str">
        <f>VLOOKUP(F2218,'Season Lookup'!$A$1:$B$13,2,0)</f>
        <v>Spring</v>
      </c>
      <c r="M2218" t="s">
        <v>48</v>
      </c>
      <c r="N2218" t="s">
        <v>13</v>
      </c>
      <c r="O2218" t="s">
        <v>23</v>
      </c>
      <c r="P2218" t="str">
        <f t="shared" si="440"/>
        <v>Yes</v>
      </c>
      <c r="Q2218" t="str">
        <f t="shared" si="441"/>
        <v>No</v>
      </c>
      <c r="R2218" t="str">
        <f t="shared" si="442"/>
        <v>No</v>
      </c>
      <c r="S2218">
        <v>432</v>
      </c>
      <c r="T2218" t="s">
        <v>189</v>
      </c>
      <c r="V2218" t="str">
        <f t="shared" si="443"/>
        <v>Non Intersection</v>
      </c>
      <c r="W2218" t="s">
        <v>3248</v>
      </c>
      <c r="X2218">
        <v>42.368718000000001</v>
      </c>
      <c r="Y2218">
        <v>-71.094730999999996</v>
      </c>
      <c r="Z2218" t="s">
        <v>3249</v>
      </c>
    </row>
    <row r="2219" spans="1:26">
      <c r="A2219">
        <v>26015</v>
      </c>
      <c r="B2219" s="1">
        <v>40693.3125</v>
      </c>
      <c r="C2219" s="1">
        <f t="shared" si="432"/>
        <v>40544</v>
      </c>
      <c r="D2219" s="4">
        <f t="shared" si="433"/>
        <v>0.41388888888888886</v>
      </c>
      <c r="E2219" s="3">
        <f t="shared" si="434"/>
        <v>2011</v>
      </c>
      <c r="F2219" s="3">
        <f t="shared" si="435"/>
        <v>5</v>
      </c>
      <c r="G2219" s="3">
        <f t="shared" si="436"/>
        <v>30</v>
      </c>
      <c r="H2219" s="3">
        <f t="shared" si="437"/>
        <v>7</v>
      </c>
      <c r="I2219" s="3">
        <f t="shared" si="438"/>
        <v>30</v>
      </c>
      <c r="J2219" s="3">
        <f t="shared" si="439"/>
        <v>2</v>
      </c>
      <c r="K2219" s="3" t="str">
        <f>IF(AND(D2219&gt;='Season Lookup'!$D$15,D2219&lt;'Season Lookup'!$D$16),"Spring",IF(AND(D2219&gt;='Season Lookup'!$D$16,D2219&lt;'Season Lookup'!$D$17),"Summer",IF(AND(D2219&gt;='Season Lookup'!$D$17,D2219&lt;'Season Lookup'!$D$18),"Fall",IF(OR(D2219&gt;='Season Lookup'!$D$18,D2219&lt;'Season Lookup'!$D$15),"Winter"))))</f>
        <v>Spring</v>
      </c>
      <c r="L2219" s="3" t="str">
        <f>VLOOKUP(F2219,'Season Lookup'!$A$1:$B$13,2,0)</f>
        <v>Spring</v>
      </c>
      <c r="M2219" t="s">
        <v>56</v>
      </c>
      <c r="N2219" t="s">
        <v>13</v>
      </c>
      <c r="O2219" t="s">
        <v>13</v>
      </c>
      <c r="P2219" t="str">
        <f t="shared" si="440"/>
        <v>Yes</v>
      </c>
      <c r="Q2219" t="str">
        <f t="shared" si="441"/>
        <v>No</v>
      </c>
      <c r="R2219" t="str">
        <f t="shared" si="442"/>
        <v>No</v>
      </c>
      <c r="T2219" t="s">
        <v>326</v>
      </c>
      <c r="U2219" t="s">
        <v>325</v>
      </c>
      <c r="V2219" t="str">
        <f t="shared" si="443"/>
        <v>Intersection</v>
      </c>
      <c r="W2219" t="s">
        <v>1420</v>
      </c>
      <c r="X2219">
        <v>42.371416000000004</v>
      </c>
      <c r="Y2219">
        <v>-71.121105</v>
      </c>
      <c r="Z2219" t="s">
        <v>328</v>
      </c>
    </row>
    <row r="2220" spans="1:26">
      <c r="A2220">
        <v>26020</v>
      </c>
      <c r="B2220" s="1">
        <v>40693.713182870371</v>
      </c>
      <c r="C2220" s="1">
        <f t="shared" si="432"/>
        <v>40544</v>
      </c>
      <c r="D2220" s="4">
        <f t="shared" si="433"/>
        <v>0.41388888888888886</v>
      </c>
      <c r="E2220" s="3">
        <f t="shared" si="434"/>
        <v>2011</v>
      </c>
      <c r="F2220" s="3">
        <f t="shared" si="435"/>
        <v>5</v>
      </c>
      <c r="G2220" s="3">
        <f t="shared" si="436"/>
        <v>30</v>
      </c>
      <c r="H2220" s="3">
        <f t="shared" si="437"/>
        <v>17</v>
      </c>
      <c r="I2220" s="3">
        <f t="shared" si="438"/>
        <v>6</v>
      </c>
      <c r="J2220" s="3">
        <f t="shared" si="439"/>
        <v>2</v>
      </c>
      <c r="K2220" s="3" t="str">
        <f>IF(AND(D2220&gt;='Season Lookup'!$D$15,D2220&lt;'Season Lookup'!$D$16),"Spring",IF(AND(D2220&gt;='Season Lookup'!$D$16,D2220&lt;'Season Lookup'!$D$17),"Summer",IF(AND(D2220&gt;='Season Lookup'!$D$17,D2220&lt;'Season Lookup'!$D$18),"Fall",IF(OR(D2220&gt;='Season Lookup'!$D$18,D2220&lt;'Season Lookup'!$D$15),"Winter"))))</f>
        <v>Spring</v>
      </c>
      <c r="L2220" s="3" t="str">
        <f>VLOOKUP(F2220,'Season Lookup'!$A$1:$B$13,2,0)</f>
        <v>Spring</v>
      </c>
      <c r="M2220" t="s">
        <v>56</v>
      </c>
      <c r="N2220" t="s">
        <v>13</v>
      </c>
      <c r="O2220" t="s">
        <v>132</v>
      </c>
      <c r="P2220" t="str">
        <f t="shared" si="440"/>
        <v>Yes</v>
      </c>
      <c r="Q2220" t="str">
        <f t="shared" si="441"/>
        <v>Yes</v>
      </c>
      <c r="R2220" t="str">
        <f t="shared" si="442"/>
        <v>No</v>
      </c>
      <c r="S2220">
        <v>359</v>
      </c>
      <c r="T2220" t="s">
        <v>15</v>
      </c>
      <c r="V2220" t="str">
        <f t="shared" si="443"/>
        <v>Non Intersection</v>
      </c>
      <c r="W2220" t="s">
        <v>3250</v>
      </c>
      <c r="X2220">
        <v>42.394531999999998</v>
      </c>
      <c r="Y2220">
        <v>-71.137129999999999</v>
      </c>
      <c r="Z2220" t="s">
        <v>3251</v>
      </c>
    </row>
    <row r="2221" spans="1:26">
      <c r="A2221">
        <v>29212</v>
      </c>
      <c r="B2221" s="1">
        <v>40693.61109953704</v>
      </c>
      <c r="C2221" s="1">
        <f t="shared" si="432"/>
        <v>40544</v>
      </c>
      <c r="D2221" s="4">
        <f t="shared" si="433"/>
        <v>0.41388888888888886</v>
      </c>
      <c r="E2221" s="3">
        <f t="shared" si="434"/>
        <v>2011</v>
      </c>
      <c r="F2221" s="3">
        <f t="shared" si="435"/>
        <v>5</v>
      </c>
      <c r="G2221" s="3">
        <f t="shared" si="436"/>
        <v>30</v>
      </c>
      <c r="H2221" s="3">
        <f t="shared" si="437"/>
        <v>14</v>
      </c>
      <c r="I2221" s="3">
        <f t="shared" si="438"/>
        <v>39</v>
      </c>
      <c r="J2221" s="3">
        <f t="shared" si="439"/>
        <v>2</v>
      </c>
      <c r="K2221" s="3" t="str">
        <f>IF(AND(D2221&gt;='Season Lookup'!$D$15,D2221&lt;'Season Lookup'!$D$16),"Spring",IF(AND(D2221&gt;='Season Lookup'!$D$16,D2221&lt;'Season Lookup'!$D$17),"Summer",IF(AND(D2221&gt;='Season Lookup'!$D$17,D2221&lt;'Season Lookup'!$D$18),"Fall",IF(OR(D2221&gt;='Season Lookup'!$D$18,D2221&lt;'Season Lookup'!$D$15),"Winter"))))</f>
        <v>Spring</v>
      </c>
      <c r="L2221" s="3" t="str">
        <f>VLOOKUP(F2221,'Season Lookup'!$A$1:$B$13,2,0)</f>
        <v>Spring</v>
      </c>
      <c r="M2221" t="s">
        <v>78</v>
      </c>
      <c r="N2221" t="s">
        <v>13</v>
      </c>
      <c r="O2221" t="s">
        <v>23</v>
      </c>
      <c r="P2221" t="str">
        <f t="shared" si="440"/>
        <v>Yes</v>
      </c>
      <c r="Q2221" t="str">
        <f t="shared" si="441"/>
        <v>No</v>
      </c>
      <c r="R2221" t="str">
        <f t="shared" si="442"/>
        <v>No</v>
      </c>
      <c r="T2221" t="s">
        <v>198</v>
      </c>
      <c r="U2221" t="s">
        <v>50</v>
      </c>
      <c r="V2221" t="str">
        <f t="shared" si="443"/>
        <v>Intersection</v>
      </c>
      <c r="W2221" t="s">
        <v>3121</v>
      </c>
      <c r="X2221">
        <v>42.374597999999999</v>
      </c>
      <c r="Y2221">
        <v>-71.149917000000002</v>
      </c>
      <c r="Z2221" t="s">
        <v>911</v>
      </c>
    </row>
    <row r="2222" spans="1:26">
      <c r="A2222">
        <v>26017</v>
      </c>
      <c r="B2222" s="1">
        <v>40694.713877314818</v>
      </c>
      <c r="C2222" s="1">
        <f t="shared" si="432"/>
        <v>40544</v>
      </c>
      <c r="D2222" s="4">
        <f t="shared" si="433"/>
        <v>0.41666666666666669</v>
      </c>
      <c r="E2222" s="3">
        <f t="shared" si="434"/>
        <v>2011</v>
      </c>
      <c r="F2222" s="3">
        <f t="shared" si="435"/>
        <v>5</v>
      </c>
      <c r="G2222" s="3">
        <f t="shared" si="436"/>
        <v>31</v>
      </c>
      <c r="H2222" s="3">
        <f t="shared" si="437"/>
        <v>17</v>
      </c>
      <c r="I2222" s="3">
        <f t="shared" si="438"/>
        <v>7</v>
      </c>
      <c r="J2222" s="3">
        <f t="shared" si="439"/>
        <v>3</v>
      </c>
      <c r="K2222" s="3" t="str">
        <f>IF(AND(D2222&gt;='Season Lookup'!$D$15,D2222&lt;'Season Lookup'!$D$16),"Spring",IF(AND(D2222&gt;='Season Lookup'!$D$16,D2222&lt;'Season Lookup'!$D$17),"Summer",IF(AND(D2222&gt;='Season Lookup'!$D$17,D2222&lt;'Season Lookup'!$D$18),"Fall",IF(OR(D2222&gt;='Season Lookup'!$D$18,D2222&lt;'Season Lookup'!$D$15),"Winter"))))</f>
        <v>Spring</v>
      </c>
      <c r="L2222" s="3" t="str">
        <f>VLOOKUP(F2222,'Season Lookup'!$A$1:$B$13,2,0)</f>
        <v>Spring</v>
      </c>
      <c r="M2222" t="s">
        <v>31</v>
      </c>
      <c r="N2222" t="s">
        <v>13</v>
      </c>
      <c r="O2222" t="s">
        <v>132</v>
      </c>
      <c r="P2222" t="str">
        <f t="shared" si="440"/>
        <v>Yes</v>
      </c>
      <c r="Q2222" t="str">
        <f t="shared" si="441"/>
        <v>Yes</v>
      </c>
      <c r="R2222" t="str">
        <f t="shared" si="442"/>
        <v>No</v>
      </c>
      <c r="T2222" t="s">
        <v>14</v>
      </c>
      <c r="U2222" t="s">
        <v>3252</v>
      </c>
      <c r="V2222" t="str">
        <f t="shared" si="443"/>
        <v>Intersection</v>
      </c>
      <c r="W2222" t="s">
        <v>3253</v>
      </c>
      <c r="X2222">
        <v>42.361986000000002</v>
      </c>
      <c r="Y2222">
        <v>-71.097961999999995</v>
      </c>
      <c r="Z2222" t="s">
        <v>3254</v>
      </c>
    </row>
    <row r="2223" spans="1:26">
      <c r="A2223">
        <v>26021</v>
      </c>
      <c r="B2223" s="1">
        <v>40694.319444444445</v>
      </c>
      <c r="C2223" s="1">
        <f t="shared" si="432"/>
        <v>40544</v>
      </c>
      <c r="D2223" s="4">
        <f t="shared" si="433"/>
        <v>0.41666666666666669</v>
      </c>
      <c r="E2223" s="3">
        <f t="shared" si="434"/>
        <v>2011</v>
      </c>
      <c r="F2223" s="3">
        <f t="shared" si="435"/>
        <v>5</v>
      </c>
      <c r="G2223" s="3">
        <f t="shared" si="436"/>
        <v>31</v>
      </c>
      <c r="H2223" s="3">
        <f t="shared" si="437"/>
        <v>7</v>
      </c>
      <c r="I2223" s="3">
        <f t="shared" si="438"/>
        <v>40</v>
      </c>
      <c r="J2223" s="3">
        <f t="shared" si="439"/>
        <v>3</v>
      </c>
      <c r="K2223" s="3" t="str">
        <f>IF(AND(D2223&gt;='Season Lookup'!$D$15,D2223&lt;'Season Lookup'!$D$16),"Spring",IF(AND(D2223&gt;='Season Lookup'!$D$16,D2223&lt;'Season Lookup'!$D$17),"Summer",IF(AND(D2223&gt;='Season Lookup'!$D$17,D2223&lt;'Season Lookup'!$D$18),"Fall",IF(OR(D2223&gt;='Season Lookup'!$D$18,D2223&lt;'Season Lookup'!$D$15),"Winter"))))</f>
        <v>Spring</v>
      </c>
      <c r="L2223" s="3" t="str">
        <f>VLOOKUP(F2223,'Season Lookup'!$A$1:$B$13,2,0)</f>
        <v>Spring</v>
      </c>
      <c r="M2223" t="s">
        <v>73</v>
      </c>
      <c r="N2223" t="s">
        <v>13</v>
      </c>
      <c r="O2223" t="s">
        <v>132</v>
      </c>
      <c r="P2223" t="str">
        <f t="shared" si="440"/>
        <v>Yes</v>
      </c>
      <c r="Q2223" t="str">
        <f t="shared" si="441"/>
        <v>Yes</v>
      </c>
      <c r="R2223" t="str">
        <f t="shared" si="442"/>
        <v>No</v>
      </c>
      <c r="T2223" t="s">
        <v>74</v>
      </c>
      <c r="U2223" t="s">
        <v>342</v>
      </c>
      <c r="V2223" t="str">
        <f t="shared" si="443"/>
        <v>Intersection</v>
      </c>
      <c r="W2223" t="s">
        <v>462</v>
      </c>
      <c r="X2223">
        <v>42.372202000000001</v>
      </c>
      <c r="Y2223">
        <v>-71.098974999999996</v>
      </c>
      <c r="Z2223" t="s">
        <v>463</v>
      </c>
    </row>
    <row r="2224" spans="1:26">
      <c r="A2224">
        <v>26022</v>
      </c>
      <c r="B2224" s="1">
        <v>40694.572905092595</v>
      </c>
      <c r="C2224" s="1">
        <f t="shared" si="432"/>
        <v>40544</v>
      </c>
      <c r="D2224" s="4">
        <f t="shared" si="433"/>
        <v>0.41666666666666669</v>
      </c>
      <c r="E2224" s="3">
        <f t="shared" si="434"/>
        <v>2011</v>
      </c>
      <c r="F2224" s="3">
        <f t="shared" si="435"/>
        <v>5</v>
      </c>
      <c r="G2224" s="3">
        <f t="shared" si="436"/>
        <v>31</v>
      </c>
      <c r="H2224" s="3">
        <f t="shared" si="437"/>
        <v>13</v>
      </c>
      <c r="I2224" s="3">
        <f t="shared" si="438"/>
        <v>44</v>
      </c>
      <c r="J2224" s="3">
        <f t="shared" si="439"/>
        <v>3</v>
      </c>
      <c r="K2224" s="3" t="str">
        <f>IF(AND(D2224&gt;='Season Lookup'!$D$15,D2224&lt;'Season Lookup'!$D$16),"Spring",IF(AND(D2224&gt;='Season Lookup'!$D$16,D2224&lt;'Season Lookup'!$D$17),"Summer",IF(AND(D2224&gt;='Season Lookup'!$D$17,D2224&lt;'Season Lookup'!$D$18),"Fall",IF(OR(D2224&gt;='Season Lookup'!$D$18,D2224&lt;'Season Lookup'!$D$15),"Winter"))))</f>
        <v>Spring</v>
      </c>
      <c r="L2224" s="3" t="str">
        <f>VLOOKUP(F2224,'Season Lookup'!$A$1:$B$13,2,0)</f>
        <v>Spring</v>
      </c>
      <c r="M2224" t="s">
        <v>73</v>
      </c>
      <c r="N2224" t="s">
        <v>13</v>
      </c>
      <c r="O2224" t="s">
        <v>23</v>
      </c>
      <c r="P2224" t="str">
        <f t="shared" si="440"/>
        <v>Yes</v>
      </c>
      <c r="Q2224" t="str">
        <f t="shared" si="441"/>
        <v>No</v>
      </c>
      <c r="R2224" t="str">
        <f t="shared" si="442"/>
        <v>No</v>
      </c>
      <c r="T2224" t="s">
        <v>147</v>
      </c>
      <c r="U2224" t="s">
        <v>261</v>
      </c>
      <c r="V2224" t="str">
        <f t="shared" si="443"/>
        <v>Intersection</v>
      </c>
      <c r="W2224" t="s">
        <v>3011</v>
      </c>
      <c r="X2224">
        <v>42.370953999999998</v>
      </c>
      <c r="Y2224">
        <v>-71.084953999999996</v>
      </c>
      <c r="Z2224" t="s">
        <v>3012</v>
      </c>
    </row>
    <row r="2225" spans="1:26">
      <c r="A2225">
        <v>26023</v>
      </c>
      <c r="B2225" s="1">
        <v>40694.790972222225</v>
      </c>
      <c r="C2225" s="1">
        <f t="shared" si="432"/>
        <v>40544</v>
      </c>
      <c r="D2225" s="4">
        <f t="shared" si="433"/>
        <v>0.41666666666666669</v>
      </c>
      <c r="E2225" s="3">
        <f t="shared" si="434"/>
        <v>2011</v>
      </c>
      <c r="F2225" s="3">
        <f t="shared" si="435"/>
        <v>5</v>
      </c>
      <c r="G2225" s="3">
        <f t="shared" si="436"/>
        <v>31</v>
      </c>
      <c r="H2225" s="3">
        <f t="shared" si="437"/>
        <v>18</v>
      </c>
      <c r="I2225" s="3">
        <f t="shared" si="438"/>
        <v>59</v>
      </c>
      <c r="J2225" s="3">
        <f t="shared" si="439"/>
        <v>3</v>
      </c>
      <c r="K2225" s="3" t="str">
        <f>IF(AND(D2225&gt;='Season Lookup'!$D$15,D2225&lt;'Season Lookup'!$D$16),"Spring",IF(AND(D2225&gt;='Season Lookup'!$D$16,D2225&lt;'Season Lookup'!$D$17),"Summer",IF(AND(D2225&gt;='Season Lookup'!$D$17,D2225&lt;'Season Lookup'!$D$18),"Fall",IF(OR(D2225&gt;='Season Lookup'!$D$18,D2225&lt;'Season Lookup'!$D$15),"Winter"))))</f>
        <v>Spring</v>
      </c>
      <c r="L2225" s="3" t="str">
        <f>VLOOKUP(F2225,'Season Lookup'!$A$1:$B$13,2,0)</f>
        <v>Spring</v>
      </c>
      <c r="M2225" t="s">
        <v>73</v>
      </c>
      <c r="N2225" t="s">
        <v>13</v>
      </c>
      <c r="O2225" t="s">
        <v>132</v>
      </c>
      <c r="P2225" t="str">
        <f t="shared" si="440"/>
        <v>Yes</v>
      </c>
      <c r="Q2225" t="str">
        <f t="shared" si="441"/>
        <v>Yes</v>
      </c>
      <c r="R2225" t="str">
        <f t="shared" si="442"/>
        <v>No</v>
      </c>
      <c r="S2225">
        <v>250</v>
      </c>
      <c r="T2225" t="s">
        <v>199</v>
      </c>
      <c r="V2225" t="str">
        <f t="shared" si="443"/>
        <v>Non Intersection</v>
      </c>
      <c r="W2225" t="s">
        <v>3255</v>
      </c>
      <c r="X2225">
        <v>42.375532999999997</v>
      </c>
      <c r="Y2225">
        <v>-71.143360000000001</v>
      </c>
      <c r="Z2225" t="s">
        <v>3256</v>
      </c>
    </row>
    <row r="2226" spans="1:26">
      <c r="A2226">
        <v>26024</v>
      </c>
      <c r="B2226" s="1">
        <v>40694.506944444445</v>
      </c>
      <c r="C2226" s="1">
        <f t="shared" si="432"/>
        <v>40544</v>
      </c>
      <c r="D2226" s="4">
        <f t="shared" si="433"/>
        <v>0.41666666666666669</v>
      </c>
      <c r="E2226" s="3">
        <f t="shared" si="434"/>
        <v>2011</v>
      </c>
      <c r="F2226" s="3">
        <f t="shared" si="435"/>
        <v>5</v>
      </c>
      <c r="G2226" s="3">
        <f t="shared" si="436"/>
        <v>31</v>
      </c>
      <c r="H2226" s="3">
        <f t="shared" si="437"/>
        <v>12</v>
      </c>
      <c r="I2226" s="3">
        <f t="shared" si="438"/>
        <v>10</v>
      </c>
      <c r="J2226" s="3">
        <f t="shared" si="439"/>
        <v>3</v>
      </c>
      <c r="K2226" s="3" t="str">
        <f>IF(AND(D2226&gt;='Season Lookup'!$D$15,D2226&lt;'Season Lookup'!$D$16),"Spring",IF(AND(D2226&gt;='Season Lookup'!$D$16,D2226&lt;'Season Lookup'!$D$17),"Summer",IF(AND(D2226&gt;='Season Lookup'!$D$17,D2226&lt;'Season Lookup'!$D$18),"Fall",IF(OR(D2226&gt;='Season Lookup'!$D$18,D2226&lt;'Season Lookup'!$D$15),"Winter"))))</f>
        <v>Spring</v>
      </c>
      <c r="L2226" s="3" t="str">
        <f>VLOOKUP(F2226,'Season Lookup'!$A$1:$B$13,2,0)</f>
        <v>Spring</v>
      </c>
      <c r="M2226" t="s">
        <v>73</v>
      </c>
      <c r="N2226" t="s">
        <v>13</v>
      </c>
      <c r="O2226" t="s">
        <v>13</v>
      </c>
      <c r="P2226" t="str">
        <f t="shared" si="440"/>
        <v>Yes</v>
      </c>
      <c r="Q2226" t="str">
        <f t="shared" si="441"/>
        <v>No</v>
      </c>
      <c r="R2226" t="str">
        <f t="shared" si="442"/>
        <v>No</v>
      </c>
      <c r="T2226" t="s">
        <v>42</v>
      </c>
      <c r="U2226" t="s">
        <v>178</v>
      </c>
      <c r="V2226" t="str">
        <f t="shared" si="443"/>
        <v>Intersection</v>
      </c>
      <c r="W2226" t="s">
        <v>179</v>
      </c>
      <c r="X2226">
        <v>42.360131000000003</v>
      </c>
      <c r="Y2226">
        <v>-71.112776999999994</v>
      </c>
      <c r="Z2226" t="s">
        <v>180</v>
      </c>
    </row>
    <row r="2227" spans="1:26">
      <c r="A2227">
        <v>26050</v>
      </c>
      <c r="B2227" s="1">
        <v>40694.89166666667</v>
      </c>
      <c r="C2227" s="1">
        <f t="shared" si="432"/>
        <v>40544</v>
      </c>
      <c r="D2227" s="4">
        <f t="shared" si="433"/>
        <v>0.41666666666666669</v>
      </c>
      <c r="E2227" s="3">
        <f t="shared" si="434"/>
        <v>2011</v>
      </c>
      <c r="F2227" s="3">
        <f t="shared" si="435"/>
        <v>5</v>
      </c>
      <c r="G2227" s="3">
        <f t="shared" si="436"/>
        <v>31</v>
      </c>
      <c r="H2227" s="3">
        <f t="shared" si="437"/>
        <v>21</v>
      </c>
      <c r="I2227" s="3">
        <f t="shared" si="438"/>
        <v>24</v>
      </c>
      <c r="J2227" s="3">
        <f t="shared" si="439"/>
        <v>3</v>
      </c>
      <c r="K2227" s="3" t="str">
        <f>IF(AND(D2227&gt;='Season Lookup'!$D$15,D2227&lt;'Season Lookup'!$D$16),"Spring",IF(AND(D2227&gt;='Season Lookup'!$D$16,D2227&lt;'Season Lookup'!$D$17),"Summer",IF(AND(D2227&gt;='Season Lookup'!$D$17,D2227&lt;'Season Lookup'!$D$18),"Fall",IF(OR(D2227&gt;='Season Lookup'!$D$18,D2227&lt;'Season Lookup'!$D$15),"Winter"))))</f>
        <v>Spring</v>
      </c>
      <c r="L2227" s="3" t="str">
        <f>VLOOKUP(F2227,'Season Lookup'!$A$1:$B$13,2,0)</f>
        <v>Spring</v>
      </c>
      <c r="M2227" t="s">
        <v>73</v>
      </c>
      <c r="N2227" t="s">
        <v>13</v>
      </c>
      <c r="O2227" t="s">
        <v>152</v>
      </c>
      <c r="P2227" t="str">
        <f t="shared" si="440"/>
        <v>Yes</v>
      </c>
      <c r="Q2227" t="str">
        <f t="shared" si="441"/>
        <v>No</v>
      </c>
      <c r="R2227" t="str">
        <f t="shared" si="442"/>
        <v>Yes</v>
      </c>
      <c r="T2227" t="s">
        <v>667</v>
      </c>
      <c r="U2227" t="s">
        <v>19</v>
      </c>
      <c r="V2227" t="str">
        <f t="shared" si="443"/>
        <v>Intersection</v>
      </c>
      <c r="W2227" t="s">
        <v>2283</v>
      </c>
      <c r="X2227">
        <v>42.373249999999999</v>
      </c>
      <c r="Y2227">
        <v>-71.097130000000007</v>
      </c>
      <c r="Z2227" t="s">
        <v>2284</v>
      </c>
    </row>
    <row r="2228" spans="1:26">
      <c r="A2228">
        <v>26025</v>
      </c>
      <c r="B2228" s="1">
        <v>40695.070138888892</v>
      </c>
      <c r="C2228" s="1">
        <f t="shared" si="432"/>
        <v>40544</v>
      </c>
      <c r="D2228" s="4">
        <f t="shared" si="433"/>
        <v>0.41666666666666669</v>
      </c>
      <c r="E2228" s="3">
        <f t="shared" si="434"/>
        <v>2011</v>
      </c>
      <c r="F2228" s="3">
        <f t="shared" si="435"/>
        <v>6</v>
      </c>
      <c r="G2228" s="3">
        <f t="shared" si="436"/>
        <v>1</v>
      </c>
      <c r="H2228" s="3">
        <f t="shared" si="437"/>
        <v>1</v>
      </c>
      <c r="I2228" s="3">
        <f t="shared" si="438"/>
        <v>41</v>
      </c>
      <c r="J2228" s="3">
        <f t="shared" si="439"/>
        <v>4</v>
      </c>
      <c r="K2228" s="3" t="str">
        <f>IF(AND(D2228&gt;='Season Lookup'!$D$15,D2228&lt;'Season Lookup'!$D$16),"Spring",IF(AND(D2228&gt;='Season Lookup'!$D$16,D2228&lt;'Season Lookup'!$D$17),"Summer",IF(AND(D2228&gt;='Season Lookup'!$D$17,D2228&lt;'Season Lookup'!$D$18),"Fall",IF(OR(D2228&gt;='Season Lookup'!$D$18,D2228&lt;'Season Lookup'!$D$15),"Winter"))))</f>
        <v>Spring</v>
      </c>
      <c r="L2228" s="3" t="str">
        <f>VLOOKUP(F2228,'Season Lookup'!$A$1:$B$13,2,0)</f>
        <v>Summer</v>
      </c>
      <c r="M2228" t="s">
        <v>82</v>
      </c>
      <c r="N2228" t="s">
        <v>13</v>
      </c>
      <c r="O2228" t="s">
        <v>13</v>
      </c>
      <c r="P2228" t="str">
        <f t="shared" si="440"/>
        <v>Yes</v>
      </c>
      <c r="Q2228" t="str">
        <f t="shared" si="441"/>
        <v>No</v>
      </c>
      <c r="R2228" t="str">
        <f t="shared" si="442"/>
        <v>No</v>
      </c>
      <c r="T2228" t="s">
        <v>70</v>
      </c>
      <c r="U2228" t="s">
        <v>509</v>
      </c>
      <c r="V2228" t="str">
        <f t="shared" si="443"/>
        <v>Intersection</v>
      </c>
      <c r="W2228" t="s">
        <v>3257</v>
      </c>
      <c r="X2228">
        <v>42.364161000000003</v>
      </c>
      <c r="Y2228">
        <v>-71.103174999999993</v>
      </c>
      <c r="Z2228" t="s">
        <v>3258</v>
      </c>
    </row>
    <row r="2229" spans="1:26">
      <c r="A2229">
        <v>26026</v>
      </c>
      <c r="B2229" s="1">
        <v>40695.692361111112</v>
      </c>
      <c r="C2229" s="1">
        <f t="shared" si="432"/>
        <v>40544</v>
      </c>
      <c r="D2229" s="4">
        <f t="shared" si="433"/>
        <v>0.41666666666666669</v>
      </c>
      <c r="E2229" s="3">
        <f t="shared" si="434"/>
        <v>2011</v>
      </c>
      <c r="F2229" s="3">
        <f t="shared" si="435"/>
        <v>6</v>
      </c>
      <c r="G2229" s="3">
        <f t="shared" si="436"/>
        <v>1</v>
      </c>
      <c r="H2229" s="3">
        <f t="shared" si="437"/>
        <v>16</v>
      </c>
      <c r="I2229" s="3">
        <f t="shared" si="438"/>
        <v>37</v>
      </c>
      <c r="J2229" s="3">
        <f t="shared" si="439"/>
        <v>4</v>
      </c>
      <c r="K2229" s="3" t="str">
        <f>IF(AND(D2229&gt;='Season Lookup'!$D$15,D2229&lt;'Season Lookup'!$D$16),"Spring",IF(AND(D2229&gt;='Season Lookup'!$D$16,D2229&lt;'Season Lookup'!$D$17),"Summer",IF(AND(D2229&gt;='Season Lookup'!$D$17,D2229&lt;'Season Lookup'!$D$18),"Fall",IF(OR(D2229&gt;='Season Lookup'!$D$18,D2229&lt;'Season Lookup'!$D$15),"Winter"))))</f>
        <v>Spring</v>
      </c>
      <c r="L2229" s="3" t="str">
        <f>VLOOKUP(F2229,'Season Lookup'!$A$1:$B$13,2,0)</f>
        <v>Summer</v>
      </c>
      <c r="M2229" t="s">
        <v>82</v>
      </c>
      <c r="N2229" t="s">
        <v>13</v>
      </c>
      <c r="O2229" t="s">
        <v>13</v>
      </c>
      <c r="P2229" t="str">
        <f t="shared" si="440"/>
        <v>Yes</v>
      </c>
      <c r="Q2229" t="str">
        <f t="shared" si="441"/>
        <v>No</v>
      </c>
      <c r="R2229" t="str">
        <f t="shared" si="442"/>
        <v>No</v>
      </c>
      <c r="T2229" t="s">
        <v>252</v>
      </c>
      <c r="U2229" t="s">
        <v>185</v>
      </c>
      <c r="V2229" t="str">
        <f t="shared" si="443"/>
        <v>Intersection</v>
      </c>
      <c r="W2229" t="s">
        <v>3259</v>
      </c>
      <c r="X2229">
        <v>42.385522999999999</v>
      </c>
      <c r="Y2229">
        <v>-71.132216999999997</v>
      </c>
      <c r="Z2229" t="s">
        <v>1461</v>
      </c>
    </row>
    <row r="2230" spans="1:26">
      <c r="A2230">
        <v>26027</v>
      </c>
      <c r="B2230" s="1">
        <v>40695.763888888891</v>
      </c>
      <c r="C2230" s="1">
        <f t="shared" si="432"/>
        <v>40544</v>
      </c>
      <c r="D2230" s="4">
        <f t="shared" si="433"/>
        <v>0.41666666666666669</v>
      </c>
      <c r="E2230" s="3">
        <f t="shared" si="434"/>
        <v>2011</v>
      </c>
      <c r="F2230" s="3">
        <f t="shared" si="435"/>
        <v>6</v>
      </c>
      <c r="G2230" s="3">
        <f t="shared" si="436"/>
        <v>1</v>
      </c>
      <c r="H2230" s="3">
        <f t="shared" si="437"/>
        <v>18</v>
      </c>
      <c r="I2230" s="3">
        <f t="shared" si="438"/>
        <v>20</v>
      </c>
      <c r="J2230" s="3">
        <f t="shared" si="439"/>
        <v>4</v>
      </c>
      <c r="K2230" s="3" t="str">
        <f>IF(AND(D2230&gt;='Season Lookup'!$D$15,D2230&lt;'Season Lookup'!$D$16),"Spring",IF(AND(D2230&gt;='Season Lookup'!$D$16,D2230&lt;'Season Lookup'!$D$17),"Summer",IF(AND(D2230&gt;='Season Lookup'!$D$17,D2230&lt;'Season Lookup'!$D$18),"Fall",IF(OR(D2230&gt;='Season Lookup'!$D$18,D2230&lt;'Season Lookup'!$D$15),"Winter"))))</f>
        <v>Spring</v>
      </c>
      <c r="L2230" s="3" t="str">
        <f>VLOOKUP(F2230,'Season Lookup'!$A$1:$B$13,2,0)</f>
        <v>Summer</v>
      </c>
      <c r="M2230" t="s">
        <v>82</v>
      </c>
      <c r="N2230" t="s">
        <v>13</v>
      </c>
      <c r="O2230" t="s">
        <v>13</v>
      </c>
      <c r="P2230" t="str">
        <f t="shared" si="440"/>
        <v>Yes</v>
      </c>
      <c r="Q2230" t="str">
        <f t="shared" si="441"/>
        <v>No</v>
      </c>
      <c r="R2230" t="str">
        <f t="shared" si="442"/>
        <v>No</v>
      </c>
      <c r="T2230" t="s">
        <v>533</v>
      </c>
      <c r="U2230" t="s">
        <v>3260</v>
      </c>
      <c r="V2230" t="str">
        <f t="shared" si="443"/>
        <v>Intersection</v>
      </c>
      <c r="W2230" t="s">
        <v>3261</v>
      </c>
      <c r="X2230">
        <v>42.364460000000001</v>
      </c>
      <c r="Y2230">
        <v>-71.097303999999994</v>
      </c>
      <c r="Z2230" t="s">
        <v>3262</v>
      </c>
    </row>
    <row r="2231" spans="1:26">
      <c r="A2231">
        <v>26028</v>
      </c>
      <c r="B2231" s="1">
        <v>40695.59375</v>
      </c>
      <c r="C2231" s="1">
        <f t="shared" si="432"/>
        <v>40544</v>
      </c>
      <c r="D2231" s="4">
        <f t="shared" si="433"/>
        <v>0.41666666666666669</v>
      </c>
      <c r="E2231" s="3">
        <f t="shared" si="434"/>
        <v>2011</v>
      </c>
      <c r="F2231" s="3">
        <f t="shared" si="435"/>
        <v>6</v>
      </c>
      <c r="G2231" s="3">
        <f t="shared" si="436"/>
        <v>1</v>
      </c>
      <c r="H2231" s="3">
        <f t="shared" si="437"/>
        <v>14</v>
      </c>
      <c r="I2231" s="3">
        <f t="shared" si="438"/>
        <v>15</v>
      </c>
      <c r="J2231" s="3">
        <f t="shared" si="439"/>
        <v>4</v>
      </c>
      <c r="K2231" s="3" t="str">
        <f>IF(AND(D2231&gt;='Season Lookup'!$D$15,D2231&lt;'Season Lookup'!$D$16),"Spring",IF(AND(D2231&gt;='Season Lookup'!$D$16,D2231&lt;'Season Lookup'!$D$17),"Summer",IF(AND(D2231&gt;='Season Lookup'!$D$17,D2231&lt;'Season Lookup'!$D$18),"Fall",IF(OR(D2231&gt;='Season Lookup'!$D$18,D2231&lt;'Season Lookup'!$D$15),"Winter"))))</f>
        <v>Spring</v>
      </c>
      <c r="L2231" s="3" t="str">
        <f>VLOOKUP(F2231,'Season Lookup'!$A$1:$B$13,2,0)</f>
        <v>Summer</v>
      </c>
      <c r="M2231" t="s">
        <v>82</v>
      </c>
      <c r="N2231" t="s">
        <v>13</v>
      </c>
      <c r="O2231" t="s">
        <v>13</v>
      </c>
      <c r="P2231" t="str">
        <f t="shared" si="440"/>
        <v>Yes</v>
      </c>
      <c r="Q2231" t="str">
        <f t="shared" si="441"/>
        <v>No</v>
      </c>
      <c r="R2231" t="str">
        <f t="shared" si="442"/>
        <v>No</v>
      </c>
      <c r="S2231">
        <v>81</v>
      </c>
      <c r="T2231" t="s">
        <v>1226</v>
      </c>
      <c r="V2231" t="str">
        <f t="shared" si="443"/>
        <v>Non Intersection</v>
      </c>
      <c r="W2231" t="s">
        <v>3263</v>
      </c>
      <c r="X2231">
        <v>42.374364999999997</v>
      </c>
      <c r="Y2231">
        <v>-71.107336000000004</v>
      </c>
      <c r="Z2231" t="s">
        <v>3264</v>
      </c>
    </row>
    <row r="2232" spans="1:26">
      <c r="A2232">
        <v>26040</v>
      </c>
      <c r="B2232" s="1">
        <v>40695.701388888891</v>
      </c>
      <c r="C2232" s="1">
        <f t="shared" si="432"/>
        <v>40544</v>
      </c>
      <c r="D2232" s="4">
        <f t="shared" si="433"/>
        <v>0.41666666666666669</v>
      </c>
      <c r="E2232" s="3">
        <f t="shared" si="434"/>
        <v>2011</v>
      </c>
      <c r="F2232" s="3">
        <f t="shared" si="435"/>
        <v>6</v>
      </c>
      <c r="G2232" s="3">
        <f t="shared" si="436"/>
        <v>1</v>
      </c>
      <c r="H2232" s="3">
        <f t="shared" si="437"/>
        <v>16</v>
      </c>
      <c r="I2232" s="3">
        <f t="shared" si="438"/>
        <v>50</v>
      </c>
      <c r="J2232" s="3">
        <f t="shared" si="439"/>
        <v>4</v>
      </c>
      <c r="K2232" s="3" t="str">
        <f>IF(AND(D2232&gt;='Season Lookup'!$D$15,D2232&lt;'Season Lookup'!$D$16),"Spring",IF(AND(D2232&gt;='Season Lookup'!$D$16,D2232&lt;'Season Lookup'!$D$17),"Summer",IF(AND(D2232&gt;='Season Lookup'!$D$17,D2232&lt;'Season Lookup'!$D$18),"Fall",IF(OR(D2232&gt;='Season Lookup'!$D$18,D2232&lt;'Season Lookup'!$D$15),"Winter"))))</f>
        <v>Spring</v>
      </c>
      <c r="L2232" s="3" t="str">
        <f>VLOOKUP(F2232,'Season Lookup'!$A$1:$B$13,2,0)</f>
        <v>Summer</v>
      </c>
      <c r="M2232" t="s">
        <v>82</v>
      </c>
      <c r="N2232" t="s">
        <v>13</v>
      </c>
      <c r="O2232" t="s">
        <v>13</v>
      </c>
      <c r="P2232" t="str">
        <f t="shared" si="440"/>
        <v>Yes</v>
      </c>
      <c r="Q2232" t="str">
        <f t="shared" si="441"/>
        <v>No</v>
      </c>
      <c r="R2232" t="str">
        <f t="shared" si="442"/>
        <v>No</v>
      </c>
      <c r="T2232" t="s">
        <v>45</v>
      </c>
      <c r="U2232" t="s">
        <v>252</v>
      </c>
      <c r="V2232" t="str">
        <f t="shared" si="443"/>
        <v>Intersection</v>
      </c>
      <c r="W2232" t="s">
        <v>3265</v>
      </c>
      <c r="X2232">
        <v>42.386164999999998</v>
      </c>
      <c r="Y2232">
        <v>-71.130977000000001</v>
      </c>
      <c r="Z2232" t="s">
        <v>811</v>
      </c>
    </row>
    <row r="2233" spans="1:26">
      <c r="A2233">
        <v>26029</v>
      </c>
      <c r="B2233" s="1">
        <v>40696.4375</v>
      </c>
      <c r="C2233" s="1">
        <f t="shared" si="432"/>
        <v>40544</v>
      </c>
      <c r="D2233" s="4">
        <f t="shared" si="433"/>
        <v>0.41944444444444445</v>
      </c>
      <c r="E2233" s="3">
        <f t="shared" si="434"/>
        <v>2011</v>
      </c>
      <c r="F2233" s="3">
        <f t="shared" si="435"/>
        <v>6</v>
      </c>
      <c r="G2233" s="3">
        <f t="shared" si="436"/>
        <v>2</v>
      </c>
      <c r="H2233" s="3">
        <f t="shared" si="437"/>
        <v>10</v>
      </c>
      <c r="I2233" s="3">
        <f t="shared" si="438"/>
        <v>30</v>
      </c>
      <c r="J2233" s="3">
        <f t="shared" si="439"/>
        <v>5</v>
      </c>
      <c r="K2233" s="3" t="str">
        <f>IF(AND(D2233&gt;='Season Lookup'!$D$15,D2233&lt;'Season Lookup'!$D$16),"Spring",IF(AND(D2233&gt;='Season Lookup'!$D$16,D2233&lt;'Season Lookup'!$D$17),"Summer",IF(AND(D2233&gt;='Season Lookup'!$D$17,D2233&lt;'Season Lookup'!$D$18),"Fall",IF(OR(D2233&gt;='Season Lookup'!$D$18,D2233&lt;'Season Lookup'!$D$15),"Winter"))))</f>
        <v>Spring</v>
      </c>
      <c r="L2233" s="3" t="str">
        <f>VLOOKUP(F2233,'Season Lookup'!$A$1:$B$13,2,0)</f>
        <v>Summer</v>
      </c>
      <c r="M2233" t="s">
        <v>78</v>
      </c>
      <c r="N2233" t="s">
        <v>13</v>
      </c>
      <c r="O2233" t="s">
        <v>23</v>
      </c>
      <c r="P2233" t="str">
        <f t="shared" si="440"/>
        <v>Yes</v>
      </c>
      <c r="Q2233" t="str">
        <f t="shared" si="441"/>
        <v>No</v>
      </c>
      <c r="R2233" t="str">
        <f t="shared" si="442"/>
        <v>No</v>
      </c>
      <c r="T2233" t="s">
        <v>269</v>
      </c>
      <c r="V2233" t="str">
        <f t="shared" si="443"/>
        <v>Intersection</v>
      </c>
      <c r="W2233" t="s">
        <v>923</v>
      </c>
      <c r="X2233">
        <v>0</v>
      </c>
      <c r="Y2233">
        <v>0</v>
      </c>
      <c r="Z2233" t="s">
        <v>81</v>
      </c>
    </row>
    <row r="2234" spans="1:26">
      <c r="A2234">
        <v>26030</v>
      </c>
      <c r="B2234" s="1">
        <v>40696.768750000003</v>
      </c>
      <c r="C2234" s="1">
        <f t="shared" si="432"/>
        <v>40544</v>
      </c>
      <c r="D2234" s="4">
        <f t="shared" si="433"/>
        <v>0.41944444444444445</v>
      </c>
      <c r="E2234" s="3">
        <f t="shared" si="434"/>
        <v>2011</v>
      </c>
      <c r="F2234" s="3">
        <f t="shared" si="435"/>
        <v>6</v>
      </c>
      <c r="G2234" s="3">
        <f t="shared" si="436"/>
        <v>2</v>
      </c>
      <c r="H2234" s="3">
        <f t="shared" si="437"/>
        <v>18</v>
      </c>
      <c r="I2234" s="3">
        <f t="shared" si="438"/>
        <v>27</v>
      </c>
      <c r="J2234" s="3">
        <f t="shared" si="439"/>
        <v>5</v>
      </c>
      <c r="K2234" s="3" t="str">
        <f>IF(AND(D2234&gt;='Season Lookup'!$D$15,D2234&lt;'Season Lookup'!$D$16),"Spring",IF(AND(D2234&gt;='Season Lookup'!$D$16,D2234&lt;'Season Lookup'!$D$17),"Summer",IF(AND(D2234&gt;='Season Lookup'!$D$17,D2234&lt;'Season Lookup'!$D$18),"Fall",IF(OR(D2234&gt;='Season Lookup'!$D$18,D2234&lt;'Season Lookup'!$D$15),"Winter"))))</f>
        <v>Spring</v>
      </c>
      <c r="L2234" s="3" t="str">
        <f>VLOOKUP(F2234,'Season Lookup'!$A$1:$B$13,2,0)</f>
        <v>Summer</v>
      </c>
      <c r="M2234" t="s">
        <v>78</v>
      </c>
      <c r="N2234" t="s">
        <v>13</v>
      </c>
      <c r="O2234" t="s">
        <v>13</v>
      </c>
      <c r="P2234" t="str">
        <f t="shared" si="440"/>
        <v>Yes</v>
      </c>
      <c r="Q2234" t="str">
        <f t="shared" si="441"/>
        <v>No</v>
      </c>
      <c r="R2234" t="str">
        <f t="shared" si="442"/>
        <v>No</v>
      </c>
      <c r="T2234" t="s">
        <v>14</v>
      </c>
      <c r="U2234" t="s">
        <v>202</v>
      </c>
      <c r="V2234" t="str">
        <f t="shared" si="443"/>
        <v>Intersection</v>
      </c>
      <c r="W2234" t="s">
        <v>361</v>
      </c>
      <c r="X2234">
        <v>42.360154000000001</v>
      </c>
      <c r="Y2234">
        <v>-71.094881999999998</v>
      </c>
      <c r="Z2234" t="s">
        <v>223</v>
      </c>
    </row>
    <row r="2235" spans="1:26">
      <c r="A2235">
        <v>26031</v>
      </c>
      <c r="B2235" s="1">
        <v>40696.784710648149</v>
      </c>
      <c r="C2235" s="1">
        <f t="shared" si="432"/>
        <v>40544</v>
      </c>
      <c r="D2235" s="4">
        <f t="shared" si="433"/>
        <v>0.41944444444444445</v>
      </c>
      <c r="E2235" s="3">
        <f t="shared" si="434"/>
        <v>2011</v>
      </c>
      <c r="F2235" s="3">
        <f t="shared" si="435"/>
        <v>6</v>
      </c>
      <c r="G2235" s="3">
        <f t="shared" si="436"/>
        <v>2</v>
      </c>
      <c r="H2235" s="3">
        <f t="shared" si="437"/>
        <v>18</v>
      </c>
      <c r="I2235" s="3">
        <f t="shared" si="438"/>
        <v>49</v>
      </c>
      <c r="J2235" s="3">
        <f t="shared" si="439"/>
        <v>5</v>
      </c>
      <c r="K2235" s="3" t="str">
        <f>IF(AND(D2235&gt;='Season Lookup'!$D$15,D2235&lt;'Season Lookup'!$D$16),"Spring",IF(AND(D2235&gt;='Season Lookup'!$D$16,D2235&lt;'Season Lookup'!$D$17),"Summer",IF(AND(D2235&gt;='Season Lookup'!$D$17,D2235&lt;'Season Lookup'!$D$18),"Fall",IF(OR(D2235&gt;='Season Lookup'!$D$18,D2235&lt;'Season Lookup'!$D$15),"Winter"))))</f>
        <v>Spring</v>
      </c>
      <c r="L2235" s="3" t="str">
        <f>VLOOKUP(F2235,'Season Lookup'!$A$1:$B$13,2,0)</f>
        <v>Summer</v>
      </c>
      <c r="M2235" t="s">
        <v>73</v>
      </c>
      <c r="N2235" t="s">
        <v>18</v>
      </c>
      <c r="O2235" t="s">
        <v>13</v>
      </c>
      <c r="P2235" t="str">
        <f t="shared" si="440"/>
        <v>Yes</v>
      </c>
      <c r="Q2235" t="str">
        <f t="shared" si="441"/>
        <v>No</v>
      </c>
      <c r="R2235" t="str">
        <f t="shared" si="442"/>
        <v>No</v>
      </c>
      <c r="T2235" t="s">
        <v>326</v>
      </c>
      <c r="V2235" t="str">
        <f t="shared" si="443"/>
        <v>Intersection</v>
      </c>
      <c r="W2235" t="s">
        <v>2551</v>
      </c>
      <c r="X2235">
        <v>0</v>
      </c>
      <c r="Y2235">
        <v>0</v>
      </c>
      <c r="Z2235" t="s">
        <v>81</v>
      </c>
    </row>
    <row r="2236" spans="1:26">
      <c r="A2236">
        <v>26049</v>
      </c>
      <c r="B2236" s="1">
        <v>40696.583333333336</v>
      </c>
      <c r="C2236" s="1">
        <f t="shared" si="432"/>
        <v>40544</v>
      </c>
      <c r="D2236" s="4">
        <f t="shared" si="433"/>
        <v>0.41944444444444445</v>
      </c>
      <c r="E2236" s="3">
        <f t="shared" si="434"/>
        <v>2011</v>
      </c>
      <c r="F2236" s="3">
        <f t="shared" si="435"/>
        <v>6</v>
      </c>
      <c r="G2236" s="3">
        <f t="shared" si="436"/>
        <v>2</v>
      </c>
      <c r="H2236" s="3">
        <f t="shared" si="437"/>
        <v>14</v>
      </c>
      <c r="I2236" s="3">
        <f t="shared" si="438"/>
        <v>0</v>
      </c>
      <c r="J2236" s="3">
        <f t="shared" si="439"/>
        <v>5</v>
      </c>
      <c r="K2236" s="3" t="str">
        <f>IF(AND(D2236&gt;='Season Lookup'!$D$15,D2236&lt;'Season Lookup'!$D$16),"Spring",IF(AND(D2236&gt;='Season Lookup'!$D$16,D2236&lt;'Season Lookup'!$D$17),"Summer",IF(AND(D2236&gt;='Season Lookup'!$D$17,D2236&lt;'Season Lookup'!$D$18),"Fall",IF(OR(D2236&gt;='Season Lookup'!$D$18,D2236&lt;'Season Lookup'!$D$15),"Winter"))))</f>
        <v>Spring</v>
      </c>
      <c r="L2236" s="3" t="str">
        <f>VLOOKUP(F2236,'Season Lookup'!$A$1:$B$13,2,0)</f>
        <v>Summer</v>
      </c>
      <c r="M2236" t="s">
        <v>78</v>
      </c>
      <c r="N2236" t="s">
        <v>13</v>
      </c>
      <c r="O2236" t="s">
        <v>23</v>
      </c>
      <c r="P2236" t="str">
        <f t="shared" si="440"/>
        <v>Yes</v>
      </c>
      <c r="Q2236" t="str">
        <f t="shared" si="441"/>
        <v>No</v>
      </c>
      <c r="R2236" t="str">
        <f t="shared" si="442"/>
        <v>No</v>
      </c>
      <c r="S2236">
        <v>349</v>
      </c>
      <c r="T2236" t="s">
        <v>101</v>
      </c>
      <c r="V2236" t="str">
        <f t="shared" si="443"/>
        <v>Non Intersection</v>
      </c>
      <c r="W2236" t="s">
        <v>3266</v>
      </c>
      <c r="X2236">
        <v>42.371620999999998</v>
      </c>
      <c r="Y2236">
        <v>-71.095314000000002</v>
      </c>
      <c r="Z2236" t="s">
        <v>3267</v>
      </c>
    </row>
    <row r="2237" spans="1:26">
      <c r="A2237">
        <v>26032</v>
      </c>
      <c r="B2237" s="1">
        <v>40697.636805555558</v>
      </c>
      <c r="C2237" s="1">
        <f t="shared" si="432"/>
        <v>40544</v>
      </c>
      <c r="D2237" s="4">
        <f t="shared" si="433"/>
        <v>0.42222222222222222</v>
      </c>
      <c r="E2237" s="3">
        <f t="shared" si="434"/>
        <v>2011</v>
      </c>
      <c r="F2237" s="3">
        <f t="shared" si="435"/>
        <v>6</v>
      </c>
      <c r="G2237" s="3">
        <f t="shared" si="436"/>
        <v>3</v>
      </c>
      <c r="H2237" s="3">
        <f t="shared" si="437"/>
        <v>15</v>
      </c>
      <c r="I2237" s="3">
        <f t="shared" si="438"/>
        <v>17</v>
      </c>
      <c r="J2237" s="3">
        <f t="shared" si="439"/>
        <v>6</v>
      </c>
      <c r="K2237" s="3" t="str">
        <f>IF(AND(D2237&gt;='Season Lookup'!$D$15,D2237&lt;'Season Lookup'!$D$16),"Spring",IF(AND(D2237&gt;='Season Lookup'!$D$16,D2237&lt;'Season Lookup'!$D$17),"Summer",IF(AND(D2237&gt;='Season Lookup'!$D$17,D2237&lt;'Season Lookup'!$D$18),"Fall",IF(OR(D2237&gt;='Season Lookup'!$D$18,D2237&lt;'Season Lookup'!$D$15),"Winter"))))</f>
        <v>Spring</v>
      </c>
      <c r="L2237" s="3" t="str">
        <f>VLOOKUP(F2237,'Season Lookup'!$A$1:$B$13,2,0)</f>
        <v>Summer</v>
      </c>
      <c r="M2237" t="s">
        <v>12</v>
      </c>
      <c r="N2237" t="s">
        <v>13</v>
      </c>
      <c r="O2237" t="s">
        <v>13</v>
      </c>
      <c r="P2237" t="str">
        <f t="shared" si="440"/>
        <v>Yes</v>
      </c>
      <c r="Q2237" t="str">
        <f t="shared" si="441"/>
        <v>No</v>
      </c>
      <c r="R2237" t="str">
        <f t="shared" si="442"/>
        <v>No</v>
      </c>
      <c r="T2237" t="s">
        <v>14</v>
      </c>
      <c r="U2237" t="s">
        <v>119</v>
      </c>
      <c r="V2237" t="str">
        <f t="shared" si="443"/>
        <v>Intersection</v>
      </c>
      <c r="W2237" t="s">
        <v>247</v>
      </c>
      <c r="X2237">
        <v>42.360827999999998</v>
      </c>
      <c r="Y2237">
        <v>-71.096012000000002</v>
      </c>
      <c r="Z2237" t="s">
        <v>248</v>
      </c>
    </row>
    <row r="2238" spans="1:26">
      <c r="A2238">
        <v>26033</v>
      </c>
      <c r="B2238" s="1">
        <v>40697.729155092595</v>
      </c>
      <c r="C2238" s="1">
        <f t="shared" si="432"/>
        <v>40544</v>
      </c>
      <c r="D2238" s="4">
        <f t="shared" si="433"/>
        <v>0.42222222222222222</v>
      </c>
      <c r="E2238" s="3">
        <f t="shared" si="434"/>
        <v>2011</v>
      </c>
      <c r="F2238" s="3">
        <f t="shared" si="435"/>
        <v>6</v>
      </c>
      <c r="G2238" s="3">
        <f t="shared" si="436"/>
        <v>3</v>
      </c>
      <c r="H2238" s="3">
        <f t="shared" si="437"/>
        <v>17</v>
      </c>
      <c r="I2238" s="3">
        <f t="shared" si="438"/>
        <v>29</v>
      </c>
      <c r="J2238" s="3">
        <f t="shared" si="439"/>
        <v>6</v>
      </c>
      <c r="K2238" s="3" t="str">
        <f>IF(AND(D2238&gt;='Season Lookup'!$D$15,D2238&lt;'Season Lookup'!$D$16),"Spring",IF(AND(D2238&gt;='Season Lookup'!$D$16,D2238&lt;'Season Lookup'!$D$17),"Summer",IF(AND(D2238&gt;='Season Lookup'!$D$17,D2238&lt;'Season Lookup'!$D$18),"Fall",IF(OR(D2238&gt;='Season Lookup'!$D$18,D2238&lt;'Season Lookup'!$D$15),"Winter"))))</f>
        <v>Spring</v>
      </c>
      <c r="L2238" s="3" t="str">
        <f>VLOOKUP(F2238,'Season Lookup'!$A$1:$B$13,2,0)</f>
        <v>Summer</v>
      </c>
      <c r="M2238" t="s">
        <v>12</v>
      </c>
      <c r="N2238" t="s">
        <v>13</v>
      </c>
      <c r="O2238" t="s">
        <v>132</v>
      </c>
      <c r="P2238" t="str">
        <f t="shared" si="440"/>
        <v>Yes</v>
      </c>
      <c r="Q2238" t="str">
        <f t="shared" si="441"/>
        <v>Yes</v>
      </c>
      <c r="R2238" t="str">
        <f t="shared" si="442"/>
        <v>No</v>
      </c>
      <c r="T2238" t="s">
        <v>202</v>
      </c>
      <c r="U2238" t="s">
        <v>32</v>
      </c>
      <c r="V2238" t="str">
        <f t="shared" si="443"/>
        <v>Intersection</v>
      </c>
      <c r="W2238" t="s">
        <v>624</v>
      </c>
      <c r="X2238">
        <v>42.362709000000002</v>
      </c>
      <c r="Y2238">
        <v>-71.089933000000002</v>
      </c>
      <c r="Z2238" t="s">
        <v>625</v>
      </c>
    </row>
    <row r="2239" spans="1:26">
      <c r="A2239">
        <v>26041</v>
      </c>
      <c r="B2239" s="1">
        <v>40697.422222222223</v>
      </c>
      <c r="C2239" s="1">
        <f t="shared" si="432"/>
        <v>40544</v>
      </c>
      <c r="D2239" s="4">
        <f t="shared" si="433"/>
        <v>0.42222222222222222</v>
      </c>
      <c r="E2239" s="3">
        <f t="shared" si="434"/>
        <v>2011</v>
      </c>
      <c r="F2239" s="3">
        <f t="shared" si="435"/>
        <v>6</v>
      </c>
      <c r="G2239" s="3">
        <f t="shared" si="436"/>
        <v>3</v>
      </c>
      <c r="H2239" s="3">
        <f t="shared" si="437"/>
        <v>10</v>
      </c>
      <c r="I2239" s="3">
        <f t="shared" si="438"/>
        <v>8</v>
      </c>
      <c r="J2239" s="3">
        <f t="shared" si="439"/>
        <v>6</v>
      </c>
      <c r="K2239" s="3" t="str">
        <f>IF(AND(D2239&gt;='Season Lookup'!$D$15,D2239&lt;'Season Lookup'!$D$16),"Spring",IF(AND(D2239&gt;='Season Lookup'!$D$16,D2239&lt;'Season Lookup'!$D$17),"Summer",IF(AND(D2239&gt;='Season Lookup'!$D$17,D2239&lt;'Season Lookup'!$D$18),"Fall",IF(OR(D2239&gt;='Season Lookup'!$D$18,D2239&lt;'Season Lookup'!$D$15),"Winter"))))</f>
        <v>Spring</v>
      </c>
      <c r="L2239" s="3" t="str">
        <f>VLOOKUP(F2239,'Season Lookup'!$A$1:$B$13,2,0)</f>
        <v>Summer</v>
      </c>
      <c r="M2239" t="s">
        <v>12</v>
      </c>
      <c r="N2239" t="s">
        <v>619</v>
      </c>
      <c r="O2239" t="s">
        <v>13</v>
      </c>
      <c r="P2239" t="str">
        <f t="shared" si="440"/>
        <v>Yes</v>
      </c>
      <c r="Q2239" t="str">
        <f t="shared" si="441"/>
        <v>No</v>
      </c>
      <c r="R2239" t="str">
        <f t="shared" si="442"/>
        <v>No</v>
      </c>
      <c r="T2239" t="s">
        <v>32</v>
      </c>
      <c r="U2239" t="s">
        <v>202</v>
      </c>
      <c r="V2239" t="str">
        <f t="shared" si="443"/>
        <v>Intersection</v>
      </c>
      <c r="W2239" t="s">
        <v>772</v>
      </c>
      <c r="X2239">
        <v>42.362709000000002</v>
      </c>
      <c r="Y2239">
        <v>-71.089933000000002</v>
      </c>
      <c r="Z2239" t="s">
        <v>625</v>
      </c>
    </row>
    <row r="2240" spans="1:26">
      <c r="A2240">
        <v>26034</v>
      </c>
      <c r="B2240" s="1">
        <v>40698.479155092595</v>
      </c>
      <c r="C2240" s="1">
        <f t="shared" si="432"/>
        <v>40544</v>
      </c>
      <c r="D2240" s="4">
        <f t="shared" si="433"/>
        <v>0.42499999999999999</v>
      </c>
      <c r="E2240" s="3">
        <f t="shared" si="434"/>
        <v>2011</v>
      </c>
      <c r="F2240" s="3">
        <f t="shared" si="435"/>
        <v>6</v>
      </c>
      <c r="G2240" s="3">
        <f t="shared" si="436"/>
        <v>4</v>
      </c>
      <c r="H2240" s="3">
        <f t="shared" si="437"/>
        <v>11</v>
      </c>
      <c r="I2240" s="3">
        <f t="shared" si="438"/>
        <v>29</v>
      </c>
      <c r="J2240" s="3">
        <f t="shared" si="439"/>
        <v>7</v>
      </c>
      <c r="K2240" s="3" t="str">
        <f>IF(AND(D2240&gt;='Season Lookup'!$D$15,D2240&lt;'Season Lookup'!$D$16),"Spring",IF(AND(D2240&gt;='Season Lookup'!$D$16,D2240&lt;'Season Lookup'!$D$17),"Summer",IF(AND(D2240&gt;='Season Lookup'!$D$17,D2240&lt;'Season Lookup'!$D$18),"Fall",IF(OR(D2240&gt;='Season Lookup'!$D$18,D2240&lt;'Season Lookup'!$D$15),"Winter"))))</f>
        <v>Spring</v>
      </c>
      <c r="L2240" s="3" t="str">
        <f>VLOOKUP(F2240,'Season Lookup'!$A$1:$B$13,2,0)</f>
        <v>Summer</v>
      </c>
      <c r="M2240" t="s">
        <v>31</v>
      </c>
      <c r="N2240" t="s">
        <v>13</v>
      </c>
      <c r="O2240" t="s">
        <v>23</v>
      </c>
      <c r="P2240" t="str">
        <f t="shared" si="440"/>
        <v>Yes</v>
      </c>
      <c r="Q2240" t="str">
        <f t="shared" si="441"/>
        <v>No</v>
      </c>
      <c r="R2240" t="str">
        <f t="shared" si="442"/>
        <v>No</v>
      </c>
      <c r="T2240" t="s">
        <v>832</v>
      </c>
      <c r="U2240" t="s">
        <v>41</v>
      </c>
      <c r="V2240" t="str">
        <f t="shared" si="443"/>
        <v>Intersection</v>
      </c>
      <c r="W2240" t="s">
        <v>3268</v>
      </c>
      <c r="X2240">
        <v>42.362664000000002</v>
      </c>
      <c r="Y2240">
        <v>-71.112361000000007</v>
      </c>
      <c r="Z2240" t="s">
        <v>3269</v>
      </c>
    </row>
    <row r="2241" spans="1:26">
      <c r="A2241">
        <v>26035</v>
      </c>
      <c r="B2241" s="1">
        <v>40698.9375</v>
      </c>
      <c r="C2241" s="1">
        <f t="shared" si="432"/>
        <v>40544</v>
      </c>
      <c r="D2241" s="4">
        <f t="shared" si="433"/>
        <v>0.42499999999999999</v>
      </c>
      <c r="E2241" s="3">
        <f t="shared" si="434"/>
        <v>2011</v>
      </c>
      <c r="F2241" s="3">
        <f t="shared" si="435"/>
        <v>6</v>
      </c>
      <c r="G2241" s="3">
        <f t="shared" si="436"/>
        <v>4</v>
      </c>
      <c r="H2241" s="3">
        <f t="shared" si="437"/>
        <v>22</v>
      </c>
      <c r="I2241" s="3">
        <f t="shared" si="438"/>
        <v>30</v>
      </c>
      <c r="J2241" s="3">
        <f t="shared" si="439"/>
        <v>7</v>
      </c>
      <c r="K2241" s="3" t="str">
        <f>IF(AND(D2241&gt;='Season Lookup'!$D$15,D2241&lt;'Season Lookup'!$D$16),"Spring",IF(AND(D2241&gt;='Season Lookup'!$D$16,D2241&lt;'Season Lookup'!$D$17),"Summer",IF(AND(D2241&gt;='Season Lookup'!$D$17,D2241&lt;'Season Lookup'!$D$18),"Fall",IF(OR(D2241&gt;='Season Lookup'!$D$18,D2241&lt;'Season Lookup'!$D$15),"Winter"))))</f>
        <v>Spring</v>
      </c>
      <c r="L2241" s="3" t="str">
        <f>VLOOKUP(F2241,'Season Lookup'!$A$1:$B$13,2,0)</f>
        <v>Summer</v>
      </c>
      <c r="M2241" t="s">
        <v>31</v>
      </c>
      <c r="N2241" t="s">
        <v>13</v>
      </c>
      <c r="O2241" t="s">
        <v>23</v>
      </c>
      <c r="P2241" t="str">
        <f t="shared" si="440"/>
        <v>Yes</v>
      </c>
      <c r="Q2241" t="str">
        <f t="shared" si="441"/>
        <v>No</v>
      </c>
      <c r="R2241" t="str">
        <f t="shared" si="442"/>
        <v>No</v>
      </c>
      <c r="T2241" t="s">
        <v>312</v>
      </c>
      <c r="V2241" t="str">
        <f t="shared" si="443"/>
        <v>Intersection</v>
      </c>
      <c r="W2241" t="s">
        <v>3270</v>
      </c>
      <c r="X2241">
        <v>0</v>
      </c>
      <c r="Y2241">
        <v>0</v>
      </c>
      <c r="Z2241" t="s">
        <v>81</v>
      </c>
    </row>
    <row r="2242" spans="1:26">
      <c r="A2242">
        <v>26036</v>
      </c>
      <c r="B2242" s="1">
        <v>40698.951388888891</v>
      </c>
      <c r="C2242" s="1">
        <f t="shared" si="432"/>
        <v>40544</v>
      </c>
      <c r="D2242" s="4">
        <f t="shared" si="433"/>
        <v>0.42499999999999999</v>
      </c>
      <c r="E2242" s="3">
        <f t="shared" si="434"/>
        <v>2011</v>
      </c>
      <c r="F2242" s="3">
        <f t="shared" si="435"/>
        <v>6</v>
      </c>
      <c r="G2242" s="3">
        <f t="shared" si="436"/>
        <v>4</v>
      </c>
      <c r="H2242" s="3">
        <f t="shared" si="437"/>
        <v>22</v>
      </c>
      <c r="I2242" s="3">
        <f t="shared" si="438"/>
        <v>50</v>
      </c>
      <c r="J2242" s="3">
        <f t="shared" si="439"/>
        <v>7</v>
      </c>
      <c r="K2242" s="3" t="str">
        <f>IF(AND(D2242&gt;='Season Lookup'!$D$15,D2242&lt;'Season Lookup'!$D$16),"Spring",IF(AND(D2242&gt;='Season Lookup'!$D$16,D2242&lt;'Season Lookup'!$D$17),"Summer",IF(AND(D2242&gt;='Season Lookup'!$D$17,D2242&lt;'Season Lookup'!$D$18),"Fall",IF(OR(D2242&gt;='Season Lookup'!$D$18,D2242&lt;'Season Lookup'!$D$15),"Winter"))))</f>
        <v>Spring</v>
      </c>
      <c r="L2242" s="3" t="str">
        <f>VLOOKUP(F2242,'Season Lookup'!$A$1:$B$13,2,0)</f>
        <v>Summer</v>
      </c>
      <c r="M2242" t="s">
        <v>31</v>
      </c>
      <c r="N2242" t="s">
        <v>13</v>
      </c>
      <c r="O2242" t="s">
        <v>23</v>
      </c>
      <c r="P2242" t="str">
        <f t="shared" si="440"/>
        <v>Yes</v>
      </c>
      <c r="Q2242" t="str">
        <f t="shared" si="441"/>
        <v>No</v>
      </c>
      <c r="R2242" t="str">
        <f t="shared" si="442"/>
        <v>No</v>
      </c>
      <c r="T2242" t="s">
        <v>105</v>
      </c>
      <c r="U2242" t="s">
        <v>342</v>
      </c>
      <c r="V2242" t="str">
        <f t="shared" si="443"/>
        <v>Intersection</v>
      </c>
      <c r="W2242" t="s">
        <v>343</v>
      </c>
      <c r="X2242">
        <v>42.369317000000002</v>
      </c>
      <c r="Y2242">
        <v>-71.101021000000003</v>
      </c>
      <c r="Z2242" t="s">
        <v>344</v>
      </c>
    </row>
    <row r="2243" spans="1:26">
      <c r="A2243">
        <v>26042</v>
      </c>
      <c r="B2243" s="1">
        <v>40698.4375</v>
      </c>
      <c r="C2243" s="1">
        <f t="shared" si="432"/>
        <v>40544</v>
      </c>
      <c r="D2243" s="4">
        <f t="shared" si="433"/>
        <v>0.42499999999999999</v>
      </c>
      <c r="E2243" s="3">
        <f t="shared" si="434"/>
        <v>2011</v>
      </c>
      <c r="F2243" s="3">
        <f t="shared" si="435"/>
        <v>6</v>
      </c>
      <c r="G2243" s="3">
        <f t="shared" si="436"/>
        <v>4</v>
      </c>
      <c r="H2243" s="3">
        <f t="shared" si="437"/>
        <v>10</v>
      </c>
      <c r="I2243" s="3">
        <f t="shared" si="438"/>
        <v>30</v>
      </c>
      <c r="J2243" s="3">
        <f t="shared" si="439"/>
        <v>7</v>
      </c>
      <c r="K2243" s="3" t="str">
        <f>IF(AND(D2243&gt;='Season Lookup'!$D$15,D2243&lt;'Season Lookup'!$D$16),"Spring",IF(AND(D2243&gt;='Season Lookup'!$D$16,D2243&lt;'Season Lookup'!$D$17),"Summer",IF(AND(D2243&gt;='Season Lookup'!$D$17,D2243&lt;'Season Lookup'!$D$18),"Fall",IF(OR(D2243&gt;='Season Lookup'!$D$18,D2243&lt;'Season Lookup'!$D$15),"Winter"))))</f>
        <v>Spring</v>
      </c>
      <c r="L2243" s="3" t="str">
        <f>VLOOKUP(F2243,'Season Lookup'!$A$1:$B$13,2,0)</f>
        <v>Summer</v>
      </c>
      <c r="M2243" t="s">
        <v>31</v>
      </c>
      <c r="N2243" t="s">
        <v>13</v>
      </c>
      <c r="O2243" t="s">
        <v>132</v>
      </c>
      <c r="P2243" t="str">
        <f t="shared" si="440"/>
        <v>Yes</v>
      </c>
      <c r="Q2243" t="str">
        <f t="shared" si="441"/>
        <v>Yes</v>
      </c>
      <c r="R2243" t="str">
        <f t="shared" si="442"/>
        <v>No</v>
      </c>
      <c r="T2243" t="s">
        <v>14</v>
      </c>
      <c r="U2243" t="s">
        <v>15</v>
      </c>
      <c r="V2243" t="str">
        <f t="shared" si="443"/>
        <v>Intersection</v>
      </c>
      <c r="W2243" t="s">
        <v>16</v>
      </c>
      <c r="X2243">
        <v>42.392614999999999</v>
      </c>
      <c r="Y2243">
        <v>-71.124874000000005</v>
      </c>
      <c r="Z2243" t="s">
        <v>17</v>
      </c>
    </row>
    <row r="2244" spans="1:26">
      <c r="A2244">
        <v>26043</v>
      </c>
      <c r="B2244" s="1">
        <v>40698.5</v>
      </c>
      <c r="C2244" s="1">
        <f t="shared" si="432"/>
        <v>40544</v>
      </c>
      <c r="D2244" s="4">
        <f t="shared" si="433"/>
        <v>0.42499999999999999</v>
      </c>
      <c r="E2244" s="3">
        <f t="shared" si="434"/>
        <v>2011</v>
      </c>
      <c r="F2244" s="3">
        <f t="shared" si="435"/>
        <v>6</v>
      </c>
      <c r="G2244" s="3">
        <f t="shared" si="436"/>
        <v>4</v>
      </c>
      <c r="H2244" s="3">
        <f t="shared" si="437"/>
        <v>12</v>
      </c>
      <c r="I2244" s="3">
        <f t="shared" si="438"/>
        <v>0</v>
      </c>
      <c r="J2244" s="3">
        <f t="shared" si="439"/>
        <v>7</v>
      </c>
      <c r="K2244" s="3" t="str">
        <f>IF(AND(D2244&gt;='Season Lookup'!$D$15,D2244&lt;'Season Lookup'!$D$16),"Spring",IF(AND(D2244&gt;='Season Lookup'!$D$16,D2244&lt;'Season Lookup'!$D$17),"Summer",IF(AND(D2244&gt;='Season Lookup'!$D$17,D2244&lt;'Season Lookup'!$D$18),"Fall",IF(OR(D2244&gt;='Season Lookup'!$D$18,D2244&lt;'Season Lookup'!$D$15),"Winter"))))</f>
        <v>Spring</v>
      </c>
      <c r="L2244" s="3" t="str">
        <f>VLOOKUP(F2244,'Season Lookup'!$A$1:$B$13,2,0)</f>
        <v>Summer</v>
      </c>
      <c r="M2244" t="s">
        <v>31</v>
      </c>
      <c r="N2244" t="s">
        <v>13</v>
      </c>
      <c r="O2244" t="s">
        <v>13</v>
      </c>
      <c r="P2244" t="str">
        <f t="shared" si="440"/>
        <v>Yes</v>
      </c>
      <c r="Q2244" t="str">
        <f t="shared" si="441"/>
        <v>No</v>
      </c>
      <c r="R2244" t="str">
        <f t="shared" si="442"/>
        <v>No</v>
      </c>
      <c r="S2244">
        <v>126</v>
      </c>
      <c r="T2244" t="s">
        <v>1013</v>
      </c>
      <c r="V2244" t="str">
        <f t="shared" si="443"/>
        <v>Non Intersection</v>
      </c>
      <c r="W2244" t="s">
        <v>3271</v>
      </c>
      <c r="X2244">
        <v>42.389375000000001</v>
      </c>
      <c r="Y2244">
        <v>-71.157234000000003</v>
      </c>
      <c r="Z2244" t="s">
        <v>3272</v>
      </c>
    </row>
    <row r="2245" spans="1:26">
      <c r="A2245">
        <v>26044</v>
      </c>
      <c r="B2245" s="1">
        <v>40698.506944444445</v>
      </c>
      <c r="C2245" s="1">
        <f t="shared" si="432"/>
        <v>40544</v>
      </c>
      <c r="D2245" s="4">
        <f t="shared" si="433"/>
        <v>0.42499999999999999</v>
      </c>
      <c r="E2245" s="3">
        <f t="shared" si="434"/>
        <v>2011</v>
      </c>
      <c r="F2245" s="3">
        <f t="shared" si="435"/>
        <v>6</v>
      </c>
      <c r="G2245" s="3">
        <f t="shared" si="436"/>
        <v>4</v>
      </c>
      <c r="H2245" s="3">
        <f t="shared" si="437"/>
        <v>12</v>
      </c>
      <c r="I2245" s="3">
        <f t="shared" si="438"/>
        <v>10</v>
      </c>
      <c r="J2245" s="3">
        <f t="shared" si="439"/>
        <v>7</v>
      </c>
      <c r="K2245" s="3" t="str">
        <f>IF(AND(D2245&gt;='Season Lookup'!$D$15,D2245&lt;'Season Lookup'!$D$16),"Spring",IF(AND(D2245&gt;='Season Lookup'!$D$16,D2245&lt;'Season Lookup'!$D$17),"Summer",IF(AND(D2245&gt;='Season Lookup'!$D$17,D2245&lt;'Season Lookup'!$D$18),"Fall",IF(OR(D2245&gt;='Season Lookup'!$D$18,D2245&lt;'Season Lookup'!$D$15),"Winter"))))</f>
        <v>Spring</v>
      </c>
      <c r="L2245" s="3" t="str">
        <f>VLOOKUP(F2245,'Season Lookup'!$A$1:$B$13,2,0)</f>
        <v>Summer</v>
      </c>
      <c r="M2245" t="s">
        <v>31</v>
      </c>
      <c r="N2245" t="s">
        <v>13</v>
      </c>
      <c r="O2245" t="s">
        <v>132</v>
      </c>
      <c r="P2245" t="str">
        <f t="shared" si="440"/>
        <v>Yes</v>
      </c>
      <c r="Q2245" t="str">
        <f t="shared" si="441"/>
        <v>Yes</v>
      </c>
      <c r="R2245" t="str">
        <f t="shared" si="442"/>
        <v>No</v>
      </c>
      <c r="T2245" t="s">
        <v>14</v>
      </c>
      <c r="U2245" t="s">
        <v>1916</v>
      </c>
      <c r="V2245" t="str">
        <f t="shared" si="443"/>
        <v>Intersection</v>
      </c>
      <c r="W2245" t="s">
        <v>1917</v>
      </c>
      <c r="X2245">
        <v>42.391157999999997</v>
      </c>
      <c r="Y2245">
        <v>-71.122801999999993</v>
      </c>
      <c r="Z2245" t="s">
        <v>1918</v>
      </c>
    </row>
    <row r="2246" spans="1:26">
      <c r="A2246">
        <v>26037</v>
      </c>
      <c r="B2246" s="1">
        <v>40699.054849537039</v>
      </c>
      <c r="C2246" s="1">
        <f t="shared" si="432"/>
        <v>40544</v>
      </c>
      <c r="D2246" s="4">
        <f t="shared" si="433"/>
        <v>0.42777777777777776</v>
      </c>
      <c r="E2246" s="3">
        <f t="shared" si="434"/>
        <v>2011</v>
      </c>
      <c r="F2246" s="3">
        <f t="shared" si="435"/>
        <v>6</v>
      </c>
      <c r="G2246" s="3">
        <f t="shared" si="436"/>
        <v>5</v>
      </c>
      <c r="H2246" s="3">
        <f t="shared" si="437"/>
        <v>1</v>
      </c>
      <c r="I2246" s="3">
        <f t="shared" si="438"/>
        <v>18</v>
      </c>
      <c r="J2246" s="3">
        <f t="shared" si="439"/>
        <v>1</v>
      </c>
      <c r="K2246" s="3" t="str">
        <f>IF(AND(D2246&gt;='Season Lookup'!$D$15,D2246&lt;'Season Lookup'!$D$16),"Spring",IF(AND(D2246&gt;='Season Lookup'!$D$16,D2246&lt;'Season Lookup'!$D$17),"Summer",IF(AND(D2246&gt;='Season Lookup'!$D$17,D2246&lt;'Season Lookup'!$D$18),"Fall",IF(OR(D2246&gt;='Season Lookup'!$D$18,D2246&lt;'Season Lookup'!$D$15),"Winter"))))</f>
        <v>Spring</v>
      </c>
      <c r="L2246" s="3" t="str">
        <f>VLOOKUP(F2246,'Season Lookup'!$A$1:$B$13,2,0)</f>
        <v>Summer</v>
      </c>
      <c r="M2246" t="s">
        <v>48</v>
      </c>
      <c r="N2246" t="s">
        <v>13</v>
      </c>
      <c r="O2246" t="s">
        <v>13</v>
      </c>
      <c r="P2246" t="str">
        <f t="shared" si="440"/>
        <v>Yes</v>
      </c>
      <c r="Q2246" t="str">
        <f t="shared" si="441"/>
        <v>No</v>
      </c>
      <c r="R2246" t="str">
        <f t="shared" si="442"/>
        <v>No</v>
      </c>
      <c r="S2246">
        <v>1414</v>
      </c>
      <c r="T2246" t="s">
        <v>14</v>
      </c>
      <c r="V2246" t="str">
        <f t="shared" si="443"/>
        <v>Non Intersection</v>
      </c>
      <c r="W2246" t="s">
        <v>3273</v>
      </c>
      <c r="X2246">
        <v>42.37379</v>
      </c>
      <c r="Y2246">
        <v>-71.119266999999994</v>
      </c>
      <c r="Z2246" t="s">
        <v>3274</v>
      </c>
    </row>
    <row r="2247" spans="1:26">
      <c r="A2247">
        <v>26038</v>
      </c>
      <c r="B2247" s="1">
        <v>40699.395833333336</v>
      </c>
      <c r="C2247" s="1">
        <f t="shared" si="432"/>
        <v>40544</v>
      </c>
      <c r="D2247" s="4">
        <f t="shared" si="433"/>
        <v>0.42777777777777776</v>
      </c>
      <c r="E2247" s="3">
        <f t="shared" si="434"/>
        <v>2011</v>
      </c>
      <c r="F2247" s="3">
        <f t="shared" si="435"/>
        <v>6</v>
      </c>
      <c r="G2247" s="3">
        <f t="shared" si="436"/>
        <v>5</v>
      </c>
      <c r="H2247" s="3">
        <f t="shared" si="437"/>
        <v>9</v>
      </c>
      <c r="I2247" s="3">
        <f t="shared" si="438"/>
        <v>30</v>
      </c>
      <c r="J2247" s="3">
        <f t="shared" si="439"/>
        <v>1</v>
      </c>
      <c r="K2247" s="3" t="str">
        <f>IF(AND(D2247&gt;='Season Lookup'!$D$15,D2247&lt;'Season Lookup'!$D$16),"Spring",IF(AND(D2247&gt;='Season Lookup'!$D$16,D2247&lt;'Season Lookup'!$D$17),"Summer",IF(AND(D2247&gt;='Season Lookup'!$D$17,D2247&lt;'Season Lookup'!$D$18),"Fall",IF(OR(D2247&gt;='Season Lookup'!$D$18,D2247&lt;'Season Lookup'!$D$15),"Winter"))))</f>
        <v>Spring</v>
      </c>
      <c r="L2247" s="3" t="str">
        <f>VLOOKUP(F2247,'Season Lookup'!$A$1:$B$13,2,0)</f>
        <v>Summer</v>
      </c>
      <c r="M2247" t="s">
        <v>48</v>
      </c>
      <c r="N2247" t="s">
        <v>13</v>
      </c>
      <c r="O2247" t="s">
        <v>23</v>
      </c>
      <c r="P2247" t="str">
        <f t="shared" si="440"/>
        <v>Yes</v>
      </c>
      <c r="Q2247" t="str">
        <f t="shared" si="441"/>
        <v>No</v>
      </c>
      <c r="R2247" t="str">
        <f t="shared" si="442"/>
        <v>No</v>
      </c>
      <c r="T2247" t="s">
        <v>993</v>
      </c>
      <c r="U2247" t="s">
        <v>698</v>
      </c>
      <c r="V2247" t="str">
        <f t="shared" si="443"/>
        <v>Intersection</v>
      </c>
      <c r="W2247" t="s">
        <v>1344</v>
      </c>
      <c r="X2247">
        <v>42.370061</v>
      </c>
      <c r="Y2247">
        <v>-71.083466000000001</v>
      </c>
      <c r="Z2247" t="s">
        <v>1345</v>
      </c>
    </row>
    <row r="2248" spans="1:26">
      <c r="A2248">
        <v>26039</v>
      </c>
      <c r="B2248" s="1">
        <v>40699.763888888891</v>
      </c>
      <c r="C2248" s="1">
        <f t="shared" si="432"/>
        <v>40544</v>
      </c>
      <c r="D2248" s="4">
        <f t="shared" si="433"/>
        <v>0.42777777777777776</v>
      </c>
      <c r="E2248" s="3">
        <f t="shared" si="434"/>
        <v>2011</v>
      </c>
      <c r="F2248" s="3">
        <f t="shared" si="435"/>
        <v>6</v>
      </c>
      <c r="G2248" s="3">
        <f t="shared" si="436"/>
        <v>5</v>
      </c>
      <c r="H2248" s="3">
        <f t="shared" si="437"/>
        <v>18</v>
      </c>
      <c r="I2248" s="3">
        <f t="shared" si="438"/>
        <v>20</v>
      </c>
      <c r="J2248" s="3">
        <f t="shared" si="439"/>
        <v>1</v>
      </c>
      <c r="K2248" s="3" t="str">
        <f>IF(AND(D2248&gt;='Season Lookup'!$D$15,D2248&lt;'Season Lookup'!$D$16),"Spring",IF(AND(D2248&gt;='Season Lookup'!$D$16,D2248&lt;'Season Lookup'!$D$17),"Summer",IF(AND(D2248&gt;='Season Lookup'!$D$17,D2248&lt;'Season Lookup'!$D$18),"Fall",IF(OR(D2248&gt;='Season Lookup'!$D$18,D2248&lt;'Season Lookup'!$D$15),"Winter"))))</f>
        <v>Spring</v>
      </c>
      <c r="L2248" s="3" t="str">
        <f>VLOOKUP(F2248,'Season Lookup'!$A$1:$B$13,2,0)</f>
        <v>Summer</v>
      </c>
      <c r="M2248" t="s">
        <v>48</v>
      </c>
      <c r="N2248" t="s">
        <v>13</v>
      </c>
      <c r="O2248" t="s">
        <v>13</v>
      </c>
      <c r="P2248" t="str">
        <f t="shared" si="440"/>
        <v>Yes</v>
      </c>
      <c r="Q2248" t="str">
        <f t="shared" si="441"/>
        <v>No</v>
      </c>
      <c r="R2248" t="str">
        <f t="shared" si="442"/>
        <v>No</v>
      </c>
      <c r="T2248" t="s">
        <v>166</v>
      </c>
      <c r="U2248" t="s">
        <v>1701</v>
      </c>
      <c r="V2248" t="str">
        <f t="shared" si="443"/>
        <v>Intersection</v>
      </c>
      <c r="W2248" t="s">
        <v>3275</v>
      </c>
      <c r="X2248">
        <v>42.384312000000001</v>
      </c>
      <c r="Y2248">
        <v>-71.116095000000001</v>
      </c>
      <c r="Z2248" t="s">
        <v>3276</v>
      </c>
    </row>
    <row r="2249" spans="1:26">
      <c r="A2249">
        <v>26046</v>
      </c>
      <c r="B2249" s="1">
        <v>40699.484016203707</v>
      </c>
      <c r="C2249" s="1">
        <f t="shared" si="432"/>
        <v>40544</v>
      </c>
      <c r="D2249" s="4">
        <f t="shared" si="433"/>
        <v>0.42777777777777776</v>
      </c>
      <c r="E2249" s="3">
        <f t="shared" si="434"/>
        <v>2011</v>
      </c>
      <c r="F2249" s="3">
        <f t="shared" si="435"/>
        <v>6</v>
      </c>
      <c r="G2249" s="3">
        <f t="shared" si="436"/>
        <v>5</v>
      </c>
      <c r="H2249" s="3">
        <f t="shared" si="437"/>
        <v>11</v>
      </c>
      <c r="I2249" s="3">
        <f t="shared" si="438"/>
        <v>36</v>
      </c>
      <c r="J2249" s="3">
        <f t="shared" si="439"/>
        <v>1</v>
      </c>
      <c r="K2249" s="3" t="str">
        <f>IF(AND(D2249&gt;='Season Lookup'!$D$15,D2249&lt;'Season Lookup'!$D$16),"Spring",IF(AND(D2249&gt;='Season Lookup'!$D$16,D2249&lt;'Season Lookup'!$D$17),"Summer",IF(AND(D2249&gt;='Season Lookup'!$D$17,D2249&lt;'Season Lookup'!$D$18),"Fall",IF(OR(D2249&gt;='Season Lookup'!$D$18,D2249&lt;'Season Lookup'!$D$15),"Winter"))))</f>
        <v>Spring</v>
      </c>
      <c r="L2249" s="3" t="str">
        <f>VLOOKUP(F2249,'Season Lookup'!$A$1:$B$13,2,0)</f>
        <v>Summer</v>
      </c>
      <c r="M2249" t="s">
        <v>48</v>
      </c>
      <c r="N2249" t="s">
        <v>13</v>
      </c>
      <c r="O2249" t="s">
        <v>13</v>
      </c>
      <c r="P2249" t="str">
        <f t="shared" si="440"/>
        <v>Yes</v>
      </c>
      <c r="Q2249" t="str">
        <f t="shared" si="441"/>
        <v>No</v>
      </c>
      <c r="R2249" t="str">
        <f t="shared" si="442"/>
        <v>No</v>
      </c>
      <c r="S2249">
        <v>1921</v>
      </c>
      <c r="T2249" t="s">
        <v>14</v>
      </c>
      <c r="V2249" t="str">
        <f t="shared" si="443"/>
        <v>Non Intersection</v>
      </c>
      <c r="W2249" t="s">
        <v>3277</v>
      </c>
      <c r="X2249">
        <v>42.369202000000001</v>
      </c>
      <c r="Y2249">
        <v>-71.110688999999994</v>
      </c>
      <c r="Z2249" t="s">
        <v>633</v>
      </c>
    </row>
    <row r="2250" spans="1:26">
      <c r="A2250">
        <v>26047</v>
      </c>
      <c r="B2250" s="1">
        <v>40699.654166666667</v>
      </c>
      <c r="C2250" s="1">
        <f t="shared" si="432"/>
        <v>40544</v>
      </c>
      <c r="D2250" s="4">
        <f t="shared" si="433"/>
        <v>0.42777777777777776</v>
      </c>
      <c r="E2250" s="3">
        <f t="shared" si="434"/>
        <v>2011</v>
      </c>
      <c r="F2250" s="3">
        <f t="shared" si="435"/>
        <v>6</v>
      </c>
      <c r="G2250" s="3">
        <f t="shared" si="436"/>
        <v>5</v>
      </c>
      <c r="H2250" s="3">
        <f t="shared" si="437"/>
        <v>15</v>
      </c>
      <c r="I2250" s="3">
        <f t="shared" si="438"/>
        <v>42</v>
      </c>
      <c r="J2250" s="3">
        <f t="shared" si="439"/>
        <v>1</v>
      </c>
      <c r="K2250" s="3" t="str">
        <f>IF(AND(D2250&gt;='Season Lookup'!$D$15,D2250&lt;'Season Lookup'!$D$16),"Spring",IF(AND(D2250&gt;='Season Lookup'!$D$16,D2250&lt;'Season Lookup'!$D$17),"Summer",IF(AND(D2250&gt;='Season Lookup'!$D$17,D2250&lt;'Season Lookup'!$D$18),"Fall",IF(OR(D2250&gt;='Season Lookup'!$D$18,D2250&lt;'Season Lookup'!$D$15),"Winter"))))</f>
        <v>Spring</v>
      </c>
      <c r="L2250" s="3" t="str">
        <f>VLOOKUP(F2250,'Season Lookup'!$A$1:$B$13,2,0)</f>
        <v>Summer</v>
      </c>
      <c r="M2250" t="s">
        <v>48</v>
      </c>
      <c r="N2250" t="s">
        <v>13</v>
      </c>
      <c r="O2250" t="s">
        <v>13</v>
      </c>
      <c r="P2250" t="str">
        <f t="shared" si="440"/>
        <v>Yes</v>
      </c>
      <c r="Q2250" t="str">
        <f t="shared" si="441"/>
        <v>No</v>
      </c>
      <c r="R2250" t="str">
        <f t="shared" si="442"/>
        <v>No</v>
      </c>
      <c r="T2250" t="s">
        <v>209</v>
      </c>
      <c r="U2250" t="s">
        <v>260</v>
      </c>
      <c r="V2250" t="str">
        <f t="shared" si="443"/>
        <v>Intersection</v>
      </c>
      <c r="W2250" t="s">
        <v>531</v>
      </c>
      <c r="X2250">
        <v>42.365678000000003</v>
      </c>
      <c r="Y2250">
        <v>-71.082406000000006</v>
      </c>
      <c r="Z2250" t="s">
        <v>532</v>
      </c>
    </row>
    <row r="2251" spans="1:26">
      <c r="A2251">
        <v>26051</v>
      </c>
      <c r="B2251" s="1">
        <v>40700.734722222223</v>
      </c>
      <c r="C2251" s="1">
        <f t="shared" si="432"/>
        <v>40544</v>
      </c>
      <c r="D2251" s="4">
        <f t="shared" si="433"/>
        <v>0.43055555555555558</v>
      </c>
      <c r="E2251" s="3">
        <f t="shared" si="434"/>
        <v>2011</v>
      </c>
      <c r="F2251" s="3">
        <f t="shared" si="435"/>
        <v>6</v>
      </c>
      <c r="G2251" s="3">
        <f t="shared" si="436"/>
        <v>6</v>
      </c>
      <c r="H2251" s="3">
        <f t="shared" si="437"/>
        <v>17</v>
      </c>
      <c r="I2251" s="3">
        <f t="shared" si="438"/>
        <v>38</v>
      </c>
      <c r="J2251" s="3">
        <f t="shared" si="439"/>
        <v>2</v>
      </c>
      <c r="K2251" s="3" t="str">
        <f>IF(AND(D2251&gt;='Season Lookup'!$D$15,D2251&lt;'Season Lookup'!$D$16),"Spring",IF(AND(D2251&gt;='Season Lookup'!$D$16,D2251&lt;'Season Lookup'!$D$17),"Summer",IF(AND(D2251&gt;='Season Lookup'!$D$17,D2251&lt;'Season Lookup'!$D$18),"Fall",IF(OR(D2251&gt;='Season Lookup'!$D$18,D2251&lt;'Season Lookup'!$D$15),"Winter"))))</f>
        <v>Spring</v>
      </c>
      <c r="L2251" s="3" t="str">
        <f>VLOOKUP(F2251,'Season Lookup'!$A$1:$B$13,2,0)</f>
        <v>Summer</v>
      </c>
      <c r="M2251" t="s">
        <v>56</v>
      </c>
      <c r="N2251" t="s">
        <v>13</v>
      </c>
      <c r="O2251" t="s">
        <v>13</v>
      </c>
      <c r="P2251" t="str">
        <f t="shared" si="440"/>
        <v>Yes</v>
      </c>
      <c r="Q2251" t="str">
        <f t="shared" si="441"/>
        <v>No</v>
      </c>
      <c r="R2251" t="str">
        <f t="shared" si="442"/>
        <v>No</v>
      </c>
      <c r="T2251" t="s">
        <v>199</v>
      </c>
      <c r="U2251" t="s">
        <v>1469</v>
      </c>
      <c r="V2251" t="str">
        <f t="shared" si="443"/>
        <v>Intersection</v>
      </c>
      <c r="W2251" t="s">
        <v>3278</v>
      </c>
      <c r="X2251">
        <v>42.375737000000001</v>
      </c>
      <c r="Y2251">
        <v>-71.142848999999998</v>
      </c>
      <c r="Z2251" t="s">
        <v>3279</v>
      </c>
    </row>
    <row r="2252" spans="1:26">
      <c r="A2252">
        <v>26052</v>
      </c>
      <c r="B2252" s="1">
        <v>40700.568738425929</v>
      </c>
      <c r="C2252" s="1">
        <f t="shared" si="432"/>
        <v>40544</v>
      </c>
      <c r="D2252" s="4">
        <f t="shared" si="433"/>
        <v>0.43055555555555558</v>
      </c>
      <c r="E2252" s="3">
        <f t="shared" si="434"/>
        <v>2011</v>
      </c>
      <c r="F2252" s="3">
        <f t="shared" si="435"/>
        <v>6</v>
      </c>
      <c r="G2252" s="3">
        <f t="shared" si="436"/>
        <v>6</v>
      </c>
      <c r="H2252" s="3">
        <f t="shared" si="437"/>
        <v>13</v>
      </c>
      <c r="I2252" s="3">
        <f t="shared" si="438"/>
        <v>38</v>
      </c>
      <c r="J2252" s="3">
        <f t="shared" si="439"/>
        <v>2</v>
      </c>
      <c r="K2252" s="3" t="str">
        <f>IF(AND(D2252&gt;='Season Lookup'!$D$15,D2252&lt;'Season Lookup'!$D$16),"Spring",IF(AND(D2252&gt;='Season Lookup'!$D$16,D2252&lt;'Season Lookup'!$D$17),"Summer",IF(AND(D2252&gt;='Season Lookup'!$D$17,D2252&lt;'Season Lookup'!$D$18),"Fall",IF(OR(D2252&gt;='Season Lookup'!$D$18,D2252&lt;'Season Lookup'!$D$15),"Winter"))))</f>
        <v>Spring</v>
      </c>
      <c r="L2252" s="3" t="str">
        <f>VLOOKUP(F2252,'Season Lookup'!$A$1:$B$13,2,0)</f>
        <v>Summer</v>
      </c>
      <c r="M2252" t="s">
        <v>56</v>
      </c>
      <c r="N2252" t="s">
        <v>35</v>
      </c>
      <c r="O2252" t="s">
        <v>13</v>
      </c>
      <c r="P2252" t="str">
        <f t="shared" si="440"/>
        <v>Yes</v>
      </c>
      <c r="Q2252" t="str">
        <f t="shared" si="441"/>
        <v>No</v>
      </c>
      <c r="R2252" t="str">
        <f t="shared" si="442"/>
        <v>No</v>
      </c>
      <c r="S2252">
        <v>5</v>
      </c>
      <c r="T2252" t="s">
        <v>553</v>
      </c>
      <c r="V2252" t="str">
        <f t="shared" si="443"/>
        <v>Non Intersection</v>
      </c>
      <c r="W2252" t="s">
        <v>3280</v>
      </c>
      <c r="X2252">
        <v>42.400924000000003</v>
      </c>
      <c r="Y2252">
        <v>-71.126581000000002</v>
      </c>
      <c r="Z2252" t="s">
        <v>3281</v>
      </c>
    </row>
    <row r="2253" spans="1:26">
      <c r="A2253">
        <v>26056</v>
      </c>
      <c r="B2253" s="1">
        <v>40700.59375</v>
      </c>
      <c r="C2253" s="1">
        <f t="shared" si="432"/>
        <v>40544</v>
      </c>
      <c r="D2253" s="4">
        <f t="shared" si="433"/>
        <v>0.43055555555555558</v>
      </c>
      <c r="E2253" s="3">
        <f t="shared" si="434"/>
        <v>2011</v>
      </c>
      <c r="F2253" s="3">
        <f t="shared" si="435"/>
        <v>6</v>
      </c>
      <c r="G2253" s="3">
        <f t="shared" si="436"/>
        <v>6</v>
      </c>
      <c r="H2253" s="3">
        <f t="shared" si="437"/>
        <v>14</v>
      </c>
      <c r="I2253" s="3">
        <f t="shared" si="438"/>
        <v>15</v>
      </c>
      <c r="J2253" s="3">
        <f t="shared" si="439"/>
        <v>2</v>
      </c>
      <c r="K2253" s="3" t="str">
        <f>IF(AND(D2253&gt;='Season Lookup'!$D$15,D2253&lt;'Season Lookup'!$D$16),"Spring",IF(AND(D2253&gt;='Season Lookup'!$D$16,D2253&lt;'Season Lookup'!$D$17),"Summer",IF(AND(D2253&gt;='Season Lookup'!$D$17,D2253&lt;'Season Lookup'!$D$18),"Fall",IF(OR(D2253&gt;='Season Lookup'!$D$18,D2253&lt;'Season Lookup'!$D$15),"Winter"))))</f>
        <v>Spring</v>
      </c>
      <c r="L2253" s="3" t="str">
        <f>VLOOKUP(F2253,'Season Lookup'!$A$1:$B$13,2,0)</f>
        <v>Summer</v>
      </c>
      <c r="M2253" t="s">
        <v>56</v>
      </c>
      <c r="N2253" t="s">
        <v>13</v>
      </c>
      <c r="O2253" t="s">
        <v>13</v>
      </c>
      <c r="P2253" t="str">
        <f t="shared" si="440"/>
        <v>Yes</v>
      </c>
      <c r="Q2253" t="str">
        <f t="shared" si="441"/>
        <v>No</v>
      </c>
      <c r="R2253" t="str">
        <f t="shared" si="442"/>
        <v>No</v>
      </c>
      <c r="S2253">
        <v>362</v>
      </c>
      <c r="T2253" t="s">
        <v>41</v>
      </c>
      <c r="V2253" t="str">
        <f t="shared" si="443"/>
        <v>Non Intersection</v>
      </c>
      <c r="W2253" t="s">
        <v>3282</v>
      </c>
      <c r="X2253">
        <v>42.361601999999998</v>
      </c>
      <c r="Y2253">
        <v>-71.115329000000003</v>
      </c>
      <c r="Z2253" t="s">
        <v>3283</v>
      </c>
    </row>
    <row r="2254" spans="1:26">
      <c r="A2254">
        <v>26090</v>
      </c>
      <c r="B2254" s="1">
        <v>40700.534710648149</v>
      </c>
      <c r="C2254" s="1">
        <f t="shared" si="432"/>
        <v>40544</v>
      </c>
      <c r="D2254" s="4">
        <f t="shared" si="433"/>
        <v>0.43055555555555558</v>
      </c>
      <c r="E2254" s="3">
        <f t="shared" si="434"/>
        <v>2011</v>
      </c>
      <c r="F2254" s="3">
        <f t="shared" si="435"/>
        <v>6</v>
      </c>
      <c r="G2254" s="3">
        <f t="shared" si="436"/>
        <v>6</v>
      </c>
      <c r="H2254" s="3">
        <f t="shared" si="437"/>
        <v>12</v>
      </c>
      <c r="I2254" s="3">
        <f t="shared" si="438"/>
        <v>49</v>
      </c>
      <c r="J2254" s="3">
        <f t="shared" si="439"/>
        <v>2</v>
      </c>
      <c r="K2254" s="3" t="str">
        <f>IF(AND(D2254&gt;='Season Lookup'!$D$15,D2254&lt;'Season Lookup'!$D$16),"Spring",IF(AND(D2254&gt;='Season Lookup'!$D$16,D2254&lt;'Season Lookup'!$D$17),"Summer",IF(AND(D2254&gt;='Season Lookup'!$D$17,D2254&lt;'Season Lookup'!$D$18),"Fall",IF(OR(D2254&gt;='Season Lookup'!$D$18,D2254&lt;'Season Lookup'!$D$15),"Winter"))))</f>
        <v>Spring</v>
      </c>
      <c r="L2254" s="3" t="str">
        <f>VLOOKUP(F2254,'Season Lookup'!$A$1:$B$13,2,0)</f>
        <v>Summer</v>
      </c>
      <c r="M2254" t="s">
        <v>56</v>
      </c>
      <c r="N2254" t="s">
        <v>13</v>
      </c>
      <c r="O2254" t="s">
        <v>23</v>
      </c>
      <c r="P2254" t="str">
        <f t="shared" si="440"/>
        <v>Yes</v>
      </c>
      <c r="Q2254" t="str">
        <f t="shared" si="441"/>
        <v>No</v>
      </c>
      <c r="R2254" t="str">
        <f t="shared" si="442"/>
        <v>No</v>
      </c>
      <c r="S2254">
        <v>190</v>
      </c>
      <c r="T2254" t="s">
        <v>14</v>
      </c>
      <c r="U2254" t="s">
        <v>119</v>
      </c>
      <c r="V2254" t="str">
        <f t="shared" si="443"/>
        <v>Non Intersection</v>
      </c>
      <c r="W2254" t="s">
        <v>3284</v>
      </c>
      <c r="X2254">
        <v>42.360979999999998</v>
      </c>
      <c r="Y2254">
        <v>-71.096547000000001</v>
      </c>
      <c r="Z2254" t="s">
        <v>3285</v>
      </c>
    </row>
    <row r="2255" spans="1:26">
      <c r="A2255">
        <v>26053</v>
      </c>
      <c r="B2255" s="1">
        <v>40701.35832175926</v>
      </c>
      <c r="C2255" s="1">
        <f t="shared" si="432"/>
        <v>40544</v>
      </c>
      <c r="D2255" s="4">
        <f t="shared" si="433"/>
        <v>0.43333333333333335</v>
      </c>
      <c r="E2255" s="3">
        <f t="shared" si="434"/>
        <v>2011</v>
      </c>
      <c r="F2255" s="3">
        <f t="shared" si="435"/>
        <v>6</v>
      </c>
      <c r="G2255" s="3">
        <f t="shared" si="436"/>
        <v>7</v>
      </c>
      <c r="H2255" s="3">
        <f t="shared" si="437"/>
        <v>8</v>
      </c>
      <c r="I2255" s="3">
        <f t="shared" si="438"/>
        <v>35</v>
      </c>
      <c r="J2255" s="3">
        <f t="shared" si="439"/>
        <v>3</v>
      </c>
      <c r="K2255" s="3" t="str">
        <f>IF(AND(D2255&gt;='Season Lookup'!$D$15,D2255&lt;'Season Lookup'!$D$16),"Spring",IF(AND(D2255&gt;='Season Lookup'!$D$16,D2255&lt;'Season Lookup'!$D$17),"Summer",IF(AND(D2255&gt;='Season Lookup'!$D$17,D2255&lt;'Season Lookup'!$D$18),"Fall",IF(OR(D2255&gt;='Season Lookup'!$D$18,D2255&lt;'Season Lookup'!$D$15),"Winter"))))</f>
        <v>Spring</v>
      </c>
      <c r="L2255" s="3" t="str">
        <f>VLOOKUP(F2255,'Season Lookup'!$A$1:$B$13,2,0)</f>
        <v>Summer</v>
      </c>
      <c r="M2255" t="s">
        <v>73</v>
      </c>
      <c r="N2255" t="s">
        <v>13</v>
      </c>
      <c r="O2255" t="s">
        <v>132</v>
      </c>
      <c r="P2255" t="str">
        <f t="shared" si="440"/>
        <v>Yes</v>
      </c>
      <c r="Q2255" t="str">
        <f t="shared" si="441"/>
        <v>Yes</v>
      </c>
      <c r="R2255" t="str">
        <f t="shared" si="442"/>
        <v>No</v>
      </c>
      <c r="T2255" t="s">
        <v>19</v>
      </c>
      <c r="U2255" t="s">
        <v>129</v>
      </c>
      <c r="V2255" t="str">
        <f t="shared" si="443"/>
        <v>Intersection</v>
      </c>
      <c r="W2255" t="s">
        <v>130</v>
      </c>
      <c r="X2255">
        <v>42.372123000000002</v>
      </c>
      <c r="Y2255">
        <v>-71.088455999999994</v>
      </c>
      <c r="Z2255" t="s">
        <v>131</v>
      </c>
    </row>
    <row r="2256" spans="1:26">
      <c r="A2256">
        <v>26054</v>
      </c>
      <c r="B2256" s="1">
        <v>40701.395833333336</v>
      </c>
      <c r="C2256" s="1">
        <f t="shared" si="432"/>
        <v>40544</v>
      </c>
      <c r="D2256" s="4">
        <f t="shared" si="433"/>
        <v>0.43333333333333335</v>
      </c>
      <c r="E2256" s="3">
        <f t="shared" si="434"/>
        <v>2011</v>
      </c>
      <c r="F2256" s="3">
        <f t="shared" si="435"/>
        <v>6</v>
      </c>
      <c r="G2256" s="3">
        <f t="shared" si="436"/>
        <v>7</v>
      </c>
      <c r="H2256" s="3">
        <f t="shared" si="437"/>
        <v>9</v>
      </c>
      <c r="I2256" s="3">
        <f t="shared" si="438"/>
        <v>30</v>
      </c>
      <c r="J2256" s="3">
        <f t="shared" si="439"/>
        <v>3</v>
      </c>
      <c r="K2256" s="3" t="str">
        <f>IF(AND(D2256&gt;='Season Lookup'!$D$15,D2256&lt;'Season Lookup'!$D$16),"Spring",IF(AND(D2256&gt;='Season Lookup'!$D$16,D2256&lt;'Season Lookup'!$D$17),"Summer",IF(AND(D2256&gt;='Season Lookup'!$D$17,D2256&lt;'Season Lookup'!$D$18),"Fall",IF(OR(D2256&gt;='Season Lookup'!$D$18,D2256&lt;'Season Lookup'!$D$15),"Winter"))))</f>
        <v>Spring</v>
      </c>
      <c r="L2256" s="3" t="str">
        <f>VLOOKUP(F2256,'Season Lookup'!$A$1:$B$13,2,0)</f>
        <v>Summer</v>
      </c>
      <c r="M2256" t="s">
        <v>73</v>
      </c>
      <c r="N2256" t="s">
        <v>35</v>
      </c>
      <c r="O2256" t="s">
        <v>132</v>
      </c>
      <c r="P2256" t="str">
        <f t="shared" si="440"/>
        <v>Yes</v>
      </c>
      <c r="Q2256" t="str">
        <f t="shared" si="441"/>
        <v>Yes</v>
      </c>
      <c r="R2256" t="str">
        <f t="shared" si="442"/>
        <v>No</v>
      </c>
      <c r="T2256" t="s">
        <v>342</v>
      </c>
      <c r="U2256" t="s">
        <v>3286</v>
      </c>
      <c r="V2256" t="str">
        <f t="shared" si="443"/>
        <v>Intersection</v>
      </c>
      <c r="W2256" t="s">
        <v>3287</v>
      </c>
      <c r="X2256">
        <v>42.370894</v>
      </c>
      <c r="Y2256">
        <v>-71.099902</v>
      </c>
      <c r="Z2256" t="s">
        <v>3288</v>
      </c>
    </row>
    <row r="2257" spans="1:26">
      <c r="A2257">
        <v>26057</v>
      </c>
      <c r="B2257" s="1">
        <v>40701.713182870371</v>
      </c>
      <c r="C2257" s="1">
        <f t="shared" si="432"/>
        <v>40544</v>
      </c>
      <c r="D2257" s="4">
        <f t="shared" si="433"/>
        <v>0.43333333333333335</v>
      </c>
      <c r="E2257" s="3">
        <f t="shared" si="434"/>
        <v>2011</v>
      </c>
      <c r="F2257" s="3">
        <f t="shared" si="435"/>
        <v>6</v>
      </c>
      <c r="G2257" s="3">
        <f t="shared" si="436"/>
        <v>7</v>
      </c>
      <c r="H2257" s="3">
        <f t="shared" si="437"/>
        <v>17</v>
      </c>
      <c r="I2257" s="3">
        <f t="shared" si="438"/>
        <v>6</v>
      </c>
      <c r="J2257" s="3">
        <f t="shared" si="439"/>
        <v>3</v>
      </c>
      <c r="K2257" s="3" t="str">
        <f>IF(AND(D2257&gt;='Season Lookup'!$D$15,D2257&lt;'Season Lookup'!$D$16),"Spring",IF(AND(D2257&gt;='Season Lookup'!$D$16,D2257&lt;'Season Lookup'!$D$17),"Summer",IF(AND(D2257&gt;='Season Lookup'!$D$17,D2257&lt;'Season Lookup'!$D$18),"Fall",IF(OR(D2257&gt;='Season Lookup'!$D$18,D2257&lt;'Season Lookup'!$D$15),"Winter"))))</f>
        <v>Spring</v>
      </c>
      <c r="L2257" s="3" t="str">
        <f>VLOOKUP(F2257,'Season Lookup'!$A$1:$B$13,2,0)</f>
        <v>Summer</v>
      </c>
      <c r="M2257" t="s">
        <v>73</v>
      </c>
      <c r="N2257" t="s">
        <v>18</v>
      </c>
      <c r="O2257" t="s">
        <v>13</v>
      </c>
      <c r="P2257" t="str">
        <f t="shared" si="440"/>
        <v>Yes</v>
      </c>
      <c r="Q2257" t="str">
        <f t="shared" si="441"/>
        <v>No</v>
      </c>
      <c r="R2257" t="str">
        <f t="shared" si="442"/>
        <v>No</v>
      </c>
      <c r="T2257" t="s">
        <v>186</v>
      </c>
      <c r="U2257" t="s">
        <v>1320</v>
      </c>
      <c r="V2257" t="str">
        <f t="shared" si="443"/>
        <v>Intersection</v>
      </c>
      <c r="W2257" t="s">
        <v>3289</v>
      </c>
      <c r="X2257">
        <v>42.379415000000002</v>
      </c>
      <c r="Y2257">
        <v>-71.125713000000005</v>
      </c>
      <c r="Z2257" t="s">
        <v>3290</v>
      </c>
    </row>
    <row r="2258" spans="1:26">
      <c r="A2258">
        <v>26058</v>
      </c>
      <c r="B2258" s="1">
        <v>40701.725694444445</v>
      </c>
      <c r="C2258" s="1">
        <f t="shared" si="432"/>
        <v>40544</v>
      </c>
      <c r="D2258" s="4">
        <f t="shared" si="433"/>
        <v>0.43333333333333335</v>
      </c>
      <c r="E2258" s="3">
        <f t="shared" si="434"/>
        <v>2011</v>
      </c>
      <c r="F2258" s="3">
        <f t="shared" si="435"/>
        <v>6</v>
      </c>
      <c r="G2258" s="3">
        <f t="shared" si="436"/>
        <v>7</v>
      </c>
      <c r="H2258" s="3">
        <f t="shared" si="437"/>
        <v>17</v>
      </c>
      <c r="I2258" s="3">
        <f t="shared" si="438"/>
        <v>25</v>
      </c>
      <c r="J2258" s="3">
        <f t="shared" si="439"/>
        <v>3</v>
      </c>
      <c r="K2258" s="3" t="str">
        <f>IF(AND(D2258&gt;='Season Lookup'!$D$15,D2258&lt;'Season Lookup'!$D$16),"Spring",IF(AND(D2258&gt;='Season Lookup'!$D$16,D2258&lt;'Season Lookup'!$D$17),"Summer",IF(AND(D2258&gt;='Season Lookup'!$D$17,D2258&lt;'Season Lookup'!$D$18),"Fall",IF(OR(D2258&gt;='Season Lookup'!$D$18,D2258&lt;'Season Lookup'!$D$15),"Winter"))))</f>
        <v>Spring</v>
      </c>
      <c r="L2258" s="3" t="str">
        <f>VLOOKUP(F2258,'Season Lookup'!$A$1:$B$13,2,0)</f>
        <v>Summer</v>
      </c>
      <c r="M2258" t="s">
        <v>73</v>
      </c>
      <c r="N2258" t="s">
        <v>13</v>
      </c>
      <c r="O2258" t="s">
        <v>132</v>
      </c>
      <c r="P2258" t="str">
        <f t="shared" si="440"/>
        <v>Yes</v>
      </c>
      <c r="Q2258" t="str">
        <f t="shared" si="441"/>
        <v>Yes</v>
      </c>
      <c r="R2258" t="str">
        <f t="shared" si="442"/>
        <v>No</v>
      </c>
      <c r="T2258" t="s">
        <v>316</v>
      </c>
      <c r="U2258" t="s">
        <v>101</v>
      </c>
      <c r="V2258" t="str">
        <f t="shared" si="443"/>
        <v>Intersection</v>
      </c>
      <c r="W2258" t="s">
        <v>688</v>
      </c>
      <c r="X2258">
        <v>42.364153999999999</v>
      </c>
      <c r="Y2258">
        <v>-71.099474000000001</v>
      </c>
      <c r="Z2258" t="s">
        <v>689</v>
      </c>
    </row>
    <row r="2259" spans="1:26">
      <c r="A2259">
        <v>26059</v>
      </c>
      <c r="B2259" s="1">
        <v>40701.729155092595</v>
      </c>
      <c r="C2259" s="1">
        <f t="shared" ref="C2259:C2318" si="444">EOMONTH(B2259,MONTH(B2259)*-1)+1</f>
        <v>40544</v>
      </c>
      <c r="D2259" s="4">
        <f t="shared" ref="D2259:D2318" si="445">YEARFRAC(C2259,B2259)</f>
        <v>0.43333333333333335</v>
      </c>
      <c r="E2259" s="3">
        <f t="shared" ref="E2259:E2318" si="446">YEAR(B2259)</f>
        <v>2011</v>
      </c>
      <c r="F2259" s="3">
        <f t="shared" ref="F2259:F2318" si="447">MONTH(B2259)</f>
        <v>6</v>
      </c>
      <c r="G2259" s="3">
        <f t="shared" ref="G2259:G2318" si="448">DAY(B2259)</f>
        <v>7</v>
      </c>
      <c r="H2259" s="3">
        <f t="shared" ref="H2259:H2318" si="449">HOUR(B2259)</f>
        <v>17</v>
      </c>
      <c r="I2259" s="3">
        <f t="shared" ref="I2259:I2318" si="450">MINUTE(B2259)</f>
        <v>29</v>
      </c>
      <c r="J2259" s="3">
        <f t="shared" ref="J2259:J2318" si="451">WEEKDAY(B2259,1)</f>
        <v>3</v>
      </c>
      <c r="K2259" s="3" t="str">
        <f>IF(AND(D2259&gt;='Season Lookup'!$D$15,D2259&lt;'Season Lookup'!$D$16),"Spring",IF(AND(D2259&gt;='Season Lookup'!$D$16,D2259&lt;'Season Lookup'!$D$17),"Summer",IF(AND(D2259&gt;='Season Lookup'!$D$17,D2259&lt;'Season Lookup'!$D$18),"Fall",IF(OR(D2259&gt;='Season Lookup'!$D$18,D2259&lt;'Season Lookup'!$D$15),"Winter"))))</f>
        <v>Spring</v>
      </c>
      <c r="L2259" s="3" t="str">
        <f>VLOOKUP(F2259,'Season Lookup'!$A$1:$B$13,2,0)</f>
        <v>Summer</v>
      </c>
      <c r="M2259" t="s">
        <v>48</v>
      </c>
      <c r="N2259" t="s">
        <v>13</v>
      </c>
      <c r="O2259" t="s">
        <v>132</v>
      </c>
      <c r="P2259" t="str">
        <f t="shared" ref="P2259:P2318" si="452">IF(OR(N2259="Auto",O2259="Auto"),"Yes",IF(OR(N2259="Taxi",O2259="Taxi"),"Yes",IF(OR(N2259="Truck",O2259="Truck"),"Yes",IF(OR(N2259="Van",O2259="Van"),"Yes","No"))))</f>
        <v>Yes</v>
      </c>
      <c r="Q2259" t="str">
        <f t="shared" ref="Q2259:Q2318" si="453">IF(OR(N2259="Bicycle",O2259="Bicycle"),"Yes","No")</f>
        <v>Yes</v>
      </c>
      <c r="R2259" t="str">
        <f t="shared" ref="R2259:R2318" si="454">IF(OR(N2259="Pedestrian",O2259="Pedestrian"),"Yes","No")</f>
        <v>No</v>
      </c>
      <c r="T2259" t="s">
        <v>199</v>
      </c>
      <c r="U2259" t="s">
        <v>710</v>
      </c>
      <c r="V2259" t="str">
        <f t="shared" ref="V2259:V2318" si="455">IF(ISBLANK(S2259),"Intersection","Non Intersection")</f>
        <v>Intersection</v>
      </c>
      <c r="W2259" t="s">
        <v>2153</v>
      </c>
      <c r="X2259">
        <v>42.376154</v>
      </c>
      <c r="Y2259">
        <v>-71.140758000000005</v>
      </c>
      <c r="Z2259" t="s">
        <v>2154</v>
      </c>
    </row>
    <row r="2260" spans="1:26">
      <c r="A2260">
        <v>26061</v>
      </c>
      <c r="B2260" s="1">
        <v>40701.614583333336</v>
      </c>
      <c r="C2260" s="1">
        <f t="shared" si="444"/>
        <v>40544</v>
      </c>
      <c r="D2260" s="4">
        <f t="shared" si="445"/>
        <v>0.43333333333333335</v>
      </c>
      <c r="E2260" s="3">
        <f t="shared" si="446"/>
        <v>2011</v>
      </c>
      <c r="F2260" s="3">
        <f t="shared" si="447"/>
        <v>6</v>
      </c>
      <c r="G2260" s="3">
        <f t="shared" si="448"/>
        <v>7</v>
      </c>
      <c r="H2260" s="3">
        <f t="shared" si="449"/>
        <v>14</v>
      </c>
      <c r="I2260" s="3">
        <f t="shared" si="450"/>
        <v>45</v>
      </c>
      <c r="J2260" s="3">
        <f t="shared" si="451"/>
        <v>3</v>
      </c>
      <c r="K2260" s="3" t="str">
        <f>IF(AND(D2260&gt;='Season Lookup'!$D$15,D2260&lt;'Season Lookup'!$D$16),"Spring",IF(AND(D2260&gt;='Season Lookup'!$D$16,D2260&lt;'Season Lookup'!$D$17),"Summer",IF(AND(D2260&gt;='Season Lookup'!$D$17,D2260&lt;'Season Lookup'!$D$18),"Fall",IF(OR(D2260&gt;='Season Lookup'!$D$18,D2260&lt;'Season Lookup'!$D$15),"Winter"))))</f>
        <v>Spring</v>
      </c>
      <c r="L2260" s="3" t="str">
        <f>VLOOKUP(F2260,'Season Lookup'!$A$1:$B$13,2,0)</f>
        <v>Summer</v>
      </c>
      <c r="M2260" t="s">
        <v>73</v>
      </c>
      <c r="N2260" t="s">
        <v>13</v>
      </c>
      <c r="O2260" t="s">
        <v>152</v>
      </c>
      <c r="P2260" t="str">
        <f t="shared" si="452"/>
        <v>Yes</v>
      </c>
      <c r="Q2260" t="str">
        <f t="shared" si="453"/>
        <v>No</v>
      </c>
      <c r="R2260" t="str">
        <f t="shared" si="454"/>
        <v>Yes</v>
      </c>
      <c r="T2260" t="s">
        <v>14</v>
      </c>
      <c r="U2260" t="s">
        <v>202</v>
      </c>
      <c r="V2260" t="str">
        <f t="shared" si="455"/>
        <v>Intersection</v>
      </c>
      <c r="W2260" t="s">
        <v>361</v>
      </c>
      <c r="X2260">
        <v>42.360154000000001</v>
      </c>
      <c r="Y2260">
        <v>-71.094881999999998</v>
      </c>
      <c r="Z2260" t="s">
        <v>223</v>
      </c>
    </row>
    <row r="2261" spans="1:26">
      <c r="A2261">
        <v>26062</v>
      </c>
      <c r="B2261" s="1">
        <v>40701.729155092595</v>
      </c>
      <c r="C2261" s="1">
        <f t="shared" si="444"/>
        <v>40544</v>
      </c>
      <c r="D2261" s="4">
        <f t="shared" si="445"/>
        <v>0.43333333333333335</v>
      </c>
      <c r="E2261" s="3">
        <f t="shared" si="446"/>
        <v>2011</v>
      </c>
      <c r="F2261" s="3">
        <f t="shared" si="447"/>
        <v>6</v>
      </c>
      <c r="G2261" s="3">
        <f t="shared" si="448"/>
        <v>7</v>
      </c>
      <c r="H2261" s="3">
        <f t="shared" si="449"/>
        <v>17</v>
      </c>
      <c r="I2261" s="3">
        <f t="shared" si="450"/>
        <v>29</v>
      </c>
      <c r="J2261" s="3">
        <f t="shared" si="451"/>
        <v>3</v>
      </c>
      <c r="K2261" s="3" t="str">
        <f>IF(AND(D2261&gt;='Season Lookup'!$D$15,D2261&lt;'Season Lookup'!$D$16),"Spring",IF(AND(D2261&gt;='Season Lookup'!$D$16,D2261&lt;'Season Lookup'!$D$17),"Summer",IF(AND(D2261&gt;='Season Lookup'!$D$17,D2261&lt;'Season Lookup'!$D$18),"Fall",IF(OR(D2261&gt;='Season Lookup'!$D$18,D2261&lt;'Season Lookup'!$D$15),"Winter"))))</f>
        <v>Spring</v>
      </c>
      <c r="L2261" s="3" t="str">
        <f>VLOOKUP(F2261,'Season Lookup'!$A$1:$B$13,2,0)</f>
        <v>Summer</v>
      </c>
      <c r="M2261" t="s">
        <v>73</v>
      </c>
      <c r="N2261" t="s">
        <v>13</v>
      </c>
      <c r="O2261" t="s">
        <v>132</v>
      </c>
      <c r="P2261" t="str">
        <f t="shared" si="452"/>
        <v>Yes</v>
      </c>
      <c r="Q2261" t="str">
        <f t="shared" si="453"/>
        <v>Yes</v>
      </c>
      <c r="R2261" t="str">
        <f t="shared" si="454"/>
        <v>No</v>
      </c>
      <c r="T2261" t="s">
        <v>14</v>
      </c>
      <c r="U2261" t="s">
        <v>524</v>
      </c>
      <c r="V2261" t="str">
        <f t="shared" si="455"/>
        <v>Intersection</v>
      </c>
      <c r="W2261" t="s">
        <v>3291</v>
      </c>
      <c r="X2261">
        <v>42.390917999999999</v>
      </c>
      <c r="Y2261">
        <v>-71.122259</v>
      </c>
      <c r="Z2261" t="s">
        <v>3292</v>
      </c>
    </row>
    <row r="2262" spans="1:26">
      <c r="A2262">
        <v>26060</v>
      </c>
      <c r="B2262" s="1">
        <v>40702.32984953704</v>
      </c>
      <c r="C2262" s="1">
        <f t="shared" si="444"/>
        <v>40544</v>
      </c>
      <c r="D2262" s="4">
        <f t="shared" si="445"/>
        <v>0.43611111111111112</v>
      </c>
      <c r="E2262" s="3">
        <f t="shared" si="446"/>
        <v>2011</v>
      </c>
      <c r="F2262" s="3">
        <f t="shared" si="447"/>
        <v>6</v>
      </c>
      <c r="G2262" s="3">
        <f t="shared" si="448"/>
        <v>8</v>
      </c>
      <c r="H2262" s="3">
        <f t="shared" si="449"/>
        <v>7</v>
      </c>
      <c r="I2262" s="3">
        <f t="shared" si="450"/>
        <v>54</v>
      </c>
      <c r="J2262" s="3">
        <f t="shared" si="451"/>
        <v>4</v>
      </c>
      <c r="K2262" s="3" t="str">
        <f>IF(AND(D2262&gt;='Season Lookup'!$D$15,D2262&lt;'Season Lookup'!$D$16),"Spring",IF(AND(D2262&gt;='Season Lookup'!$D$16,D2262&lt;'Season Lookup'!$D$17),"Summer",IF(AND(D2262&gt;='Season Lookup'!$D$17,D2262&lt;'Season Lookup'!$D$18),"Fall",IF(OR(D2262&gt;='Season Lookup'!$D$18,D2262&lt;'Season Lookup'!$D$15),"Winter"))))</f>
        <v>Spring</v>
      </c>
      <c r="L2262" s="3" t="str">
        <f>VLOOKUP(F2262,'Season Lookup'!$A$1:$B$13,2,0)</f>
        <v>Summer</v>
      </c>
      <c r="M2262" t="s">
        <v>82</v>
      </c>
      <c r="N2262" t="s">
        <v>13</v>
      </c>
      <c r="O2262" t="s">
        <v>132</v>
      </c>
      <c r="P2262" t="str">
        <f t="shared" si="452"/>
        <v>Yes</v>
      </c>
      <c r="Q2262" t="str">
        <f t="shared" si="453"/>
        <v>Yes</v>
      </c>
      <c r="R2262" t="str">
        <f t="shared" si="454"/>
        <v>No</v>
      </c>
      <c r="T2262" t="s">
        <v>105</v>
      </c>
      <c r="U2262" t="s">
        <v>1520</v>
      </c>
      <c r="V2262" t="str">
        <f t="shared" si="455"/>
        <v>Intersection</v>
      </c>
      <c r="W2262" t="s">
        <v>3293</v>
      </c>
      <c r="X2262">
        <v>42.370786000000003</v>
      </c>
      <c r="Y2262">
        <v>-71.104741000000004</v>
      </c>
      <c r="Z2262" t="s">
        <v>3294</v>
      </c>
    </row>
    <row r="2263" spans="1:26">
      <c r="A2263">
        <v>26063</v>
      </c>
      <c r="B2263" s="1">
        <v>40702.5625</v>
      </c>
      <c r="C2263" s="1">
        <f t="shared" si="444"/>
        <v>40544</v>
      </c>
      <c r="D2263" s="4">
        <f t="shared" si="445"/>
        <v>0.43611111111111112</v>
      </c>
      <c r="E2263" s="3">
        <f t="shared" si="446"/>
        <v>2011</v>
      </c>
      <c r="F2263" s="3">
        <f t="shared" si="447"/>
        <v>6</v>
      </c>
      <c r="G2263" s="3">
        <f t="shared" si="448"/>
        <v>8</v>
      </c>
      <c r="H2263" s="3">
        <f t="shared" si="449"/>
        <v>13</v>
      </c>
      <c r="I2263" s="3">
        <f t="shared" si="450"/>
        <v>30</v>
      </c>
      <c r="J2263" s="3">
        <f t="shared" si="451"/>
        <v>4</v>
      </c>
      <c r="K2263" s="3" t="str">
        <f>IF(AND(D2263&gt;='Season Lookup'!$D$15,D2263&lt;'Season Lookup'!$D$16),"Spring",IF(AND(D2263&gt;='Season Lookup'!$D$16,D2263&lt;'Season Lookup'!$D$17),"Summer",IF(AND(D2263&gt;='Season Lookup'!$D$17,D2263&lt;'Season Lookup'!$D$18),"Fall",IF(OR(D2263&gt;='Season Lookup'!$D$18,D2263&lt;'Season Lookup'!$D$15),"Winter"))))</f>
        <v>Spring</v>
      </c>
      <c r="L2263" s="3" t="str">
        <f>VLOOKUP(F2263,'Season Lookup'!$A$1:$B$13,2,0)</f>
        <v>Summer</v>
      </c>
      <c r="M2263" t="s">
        <v>82</v>
      </c>
      <c r="N2263" t="s">
        <v>13</v>
      </c>
      <c r="O2263" t="s">
        <v>23</v>
      </c>
      <c r="P2263" t="str">
        <f t="shared" si="452"/>
        <v>Yes</v>
      </c>
      <c r="Q2263" t="str">
        <f t="shared" si="453"/>
        <v>No</v>
      </c>
      <c r="R2263" t="str">
        <f t="shared" si="454"/>
        <v>No</v>
      </c>
      <c r="T2263" t="s">
        <v>104</v>
      </c>
      <c r="U2263" t="s">
        <v>74</v>
      </c>
      <c r="V2263" t="str">
        <f t="shared" si="455"/>
        <v>Intersection</v>
      </c>
      <c r="W2263" t="s">
        <v>3144</v>
      </c>
      <c r="X2263">
        <v>42.373474999999999</v>
      </c>
      <c r="Y2263">
        <v>-71.100531000000004</v>
      </c>
      <c r="Z2263" t="s">
        <v>3145</v>
      </c>
    </row>
    <row r="2264" spans="1:26">
      <c r="A2264">
        <v>26065</v>
      </c>
      <c r="B2264" s="1">
        <v>40702.371527777781</v>
      </c>
      <c r="C2264" s="1">
        <f t="shared" si="444"/>
        <v>40544</v>
      </c>
      <c r="D2264" s="4">
        <f t="shared" si="445"/>
        <v>0.43611111111111112</v>
      </c>
      <c r="E2264" s="3">
        <f t="shared" si="446"/>
        <v>2011</v>
      </c>
      <c r="F2264" s="3">
        <f t="shared" si="447"/>
        <v>6</v>
      </c>
      <c r="G2264" s="3">
        <f t="shared" si="448"/>
        <v>8</v>
      </c>
      <c r="H2264" s="3">
        <f t="shared" si="449"/>
        <v>8</v>
      </c>
      <c r="I2264" s="3">
        <f t="shared" si="450"/>
        <v>55</v>
      </c>
      <c r="J2264" s="3">
        <f t="shared" si="451"/>
        <v>4</v>
      </c>
      <c r="K2264" s="3" t="str">
        <f>IF(AND(D2264&gt;='Season Lookup'!$D$15,D2264&lt;'Season Lookup'!$D$16),"Spring",IF(AND(D2264&gt;='Season Lookup'!$D$16,D2264&lt;'Season Lookup'!$D$17),"Summer",IF(AND(D2264&gt;='Season Lookup'!$D$17,D2264&lt;'Season Lookup'!$D$18),"Fall",IF(OR(D2264&gt;='Season Lookup'!$D$18,D2264&lt;'Season Lookup'!$D$15),"Winter"))))</f>
        <v>Spring</v>
      </c>
      <c r="L2264" s="3" t="str">
        <f>VLOOKUP(F2264,'Season Lookup'!$A$1:$B$13,2,0)</f>
        <v>Summer</v>
      </c>
      <c r="M2264" t="s">
        <v>82</v>
      </c>
      <c r="N2264" t="s">
        <v>13</v>
      </c>
      <c r="O2264" t="s">
        <v>35</v>
      </c>
      <c r="P2264" t="str">
        <f t="shared" si="452"/>
        <v>Yes</v>
      </c>
      <c r="Q2264" t="str">
        <f t="shared" si="453"/>
        <v>No</v>
      </c>
      <c r="R2264" t="str">
        <f t="shared" si="454"/>
        <v>No</v>
      </c>
      <c r="T2264" t="s">
        <v>19</v>
      </c>
      <c r="U2264" t="s">
        <v>342</v>
      </c>
      <c r="V2264" t="str">
        <f t="shared" si="455"/>
        <v>Intersection</v>
      </c>
      <c r="W2264" t="s">
        <v>821</v>
      </c>
      <c r="X2264">
        <v>42.373379999999997</v>
      </c>
      <c r="Y2264">
        <v>-71.098140000000001</v>
      </c>
      <c r="Z2264" t="s">
        <v>822</v>
      </c>
    </row>
    <row r="2265" spans="1:26">
      <c r="A2265">
        <v>26068</v>
      </c>
      <c r="B2265" s="1">
        <v>40702.615960648145</v>
      </c>
      <c r="C2265" s="1">
        <f t="shared" si="444"/>
        <v>40544</v>
      </c>
      <c r="D2265" s="4">
        <f t="shared" si="445"/>
        <v>0.43611111111111112</v>
      </c>
      <c r="E2265" s="3">
        <f t="shared" si="446"/>
        <v>2011</v>
      </c>
      <c r="F2265" s="3">
        <f t="shared" si="447"/>
        <v>6</v>
      </c>
      <c r="G2265" s="3">
        <f t="shared" si="448"/>
        <v>8</v>
      </c>
      <c r="H2265" s="3">
        <f t="shared" si="449"/>
        <v>14</v>
      </c>
      <c r="I2265" s="3">
        <f t="shared" si="450"/>
        <v>46</v>
      </c>
      <c r="J2265" s="3">
        <f t="shared" si="451"/>
        <v>4</v>
      </c>
      <c r="K2265" s="3" t="str">
        <f>IF(AND(D2265&gt;='Season Lookup'!$D$15,D2265&lt;'Season Lookup'!$D$16),"Spring",IF(AND(D2265&gt;='Season Lookup'!$D$16,D2265&lt;'Season Lookup'!$D$17),"Summer",IF(AND(D2265&gt;='Season Lookup'!$D$17,D2265&lt;'Season Lookup'!$D$18),"Fall",IF(OR(D2265&gt;='Season Lookup'!$D$18,D2265&lt;'Season Lookup'!$D$15),"Winter"))))</f>
        <v>Spring</v>
      </c>
      <c r="L2265" s="3" t="str">
        <f>VLOOKUP(F2265,'Season Lookup'!$A$1:$B$13,2,0)</f>
        <v>Summer</v>
      </c>
      <c r="M2265" t="s">
        <v>82</v>
      </c>
      <c r="N2265" t="s">
        <v>13</v>
      </c>
      <c r="O2265" t="s">
        <v>132</v>
      </c>
      <c r="P2265" t="str">
        <f t="shared" si="452"/>
        <v>Yes</v>
      </c>
      <c r="Q2265" t="str">
        <f t="shared" si="453"/>
        <v>Yes</v>
      </c>
      <c r="R2265" t="str">
        <f t="shared" si="454"/>
        <v>No</v>
      </c>
      <c r="S2265">
        <v>93</v>
      </c>
      <c r="T2265" t="s">
        <v>15</v>
      </c>
      <c r="V2265" t="str">
        <f t="shared" si="455"/>
        <v>Non Intersection</v>
      </c>
      <c r="W2265" t="s">
        <v>3295</v>
      </c>
      <c r="X2265">
        <v>42.392954000000003</v>
      </c>
      <c r="Y2265">
        <v>-71.128563</v>
      </c>
      <c r="Z2265" t="s">
        <v>3296</v>
      </c>
    </row>
    <row r="2266" spans="1:26">
      <c r="A2266">
        <v>26105</v>
      </c>
      <c r="B2266" s="1">
        <v>40702.659710648149</v>
      </c>
      <c r="C2266" s="1">
        <f t="shared" si="444"/>
        <v>40544</v>
      </c>
      <c r="D2266" s="4">
        <f t="shared" si="445"/>
        <v>0.43611111111111112</v>
      </c>
      <c r="E2266" s="3">
        <f t="shared" si="446"/>
        <v>2011</v>
      </c>
      <c r="F2266" s="3">
        <f t="shared" si="447"/>
        <v>6</v>
      </c>
      <c r="G2266" s="3">
        <f t="shared" si="448"/>
        <v>8</v>
      </c>
      <c r="H2266" s="3">
        <f t="shared" si="449"/>
        <v>15</v>
      </c>
      <c r="I2266" s="3">
        <f t="shared" si="450"/>
        <v>49</v>
      </c>
      <c r="J2266" s="3">
        <f t="shared" si="451"/>
        <v>4</v>
      </c>
      <c r="K2266" s="3" t="str">
        <f>IF(AND(D2266&gt;='Season Lookup'!$D$15,D2266&lt;'Season Lookup'!$D$16),"Spring",IF(AND(D2266&gt;='Season Lookup'!$D$16,D2266&lt;'Season Lookup'!$D$17),"Summer",IF(AND(D2266&gt;='Season Lookup'!$D$17,D2266&lt;'Season Lookup'!$D$18),"Fall",IF(OR(D2266&gt;='Season Lookup'!$D$18,D2266&lt;'Season Lookup'!$D$15),"Winter"))))</f>
        <v>Spring</v>
      </c>
      <c r="L2266" s="3" t="str">
        <f>VLOOKUP(F2266,'Season Lookup'!$A$1:$B$13,2,0)</f>
        <v>Summer</v>
      </c>
      <c r="M2266" t="s">
        <v>82</v>
      </c>
      <c r="N2266" t="s">
        <v>13</v>
      </c>
      <c r="O2266" t="s">
        <v>23</v>
      </c>
      <c r="P2266" t="str">
        <f t="shared" si="452"/>
        <v>Yes</v>
      </c>
      <c r="Q2266" t="str">
        <f t="shared" si="453"/>
        <v>No</v>
      </c>
      <c r="R2266" t="str">
        <f t="shared" si="454"/>
        <v>No</v>
      </c>
      <c r="S2266">
        <v>130</v>
      </c>
      <c r="T2266" t="s">
        <v>74</v>
      </c>
      <c r="V2266" t="str">
        <f t="shared" si="455"/>
        <v>Non Intersection</v>
      </c>
      <c r="W2266" t="s">
        <v>3297</v>
      </c>
      <c r="X2266">
        <v>42.370458999999997</v>
      </c>
      <c r="Y2266">
        <v>-71.096953999999997</v>
      </c>
      <c r="Z2266" t="s">
        <v>3298</v>
      </c>
    </row>
    <row r="2267" spans="1:26">
      <c r="A2267">
        <v>26066</v>
      </c>
      <c r="B2267" s="1">
        <v>40703.54859953704</v>
      </c>
      <c r="C2267" s="1">
        <f t="shared" si="444"/>
        <v>40544</v>
      </c>
      <c r="D2267" s="4">
        <f t="shared" si="445"/>
        <v>0.43888888888888888</v>
      </c>
      <c r="E2267" s="3">
        <f t="shared" si="446"/>
        <v>2011</v>
      </c>
      <c r="F2267" s="3">
        <f t="shared" si="447"/>
        <v>6</v>
      </c>
      <c r="G2267" s="3">
        <f t="shared" si="448"/>
        <v>9</v>
      </c>
      <c r="H2267" s="3">
        <f t="shared" si="449"/>
        <v>13</v>
      </c>
      <c r="I2267" s="3">
        <f t="shared" si="450"/>
        <v>9</v>
      </c>
      <c r="J2267" s="3">
        <f t="shared" si="451"/>
        <v>5</v>
      </c>
      <c r="K2267" s="3" t="str">
        <f>IF(AND(D2267&gt;='Season Lookup'!$D$15,D2267&lt;'Season Lookup'!$D$16),"Spring",IF(AND(D2267&gt;='Season Lookup'!$D$16,D2267&lt;'Season Lookup'!$D$17),"Summer",IF(AND(D2267&gt;='Season Lookup'!$D$17,D2267&lt;'Season Lookup'!$D$18),"Fall",IF(OR(D2267&gt;='Season Lookup'!$D$18,D2267&lt;'Season Lookup'!$D$15),"Winter"))))</f>
        <v>Spring</v>
      </c>
      <c r="L2267" s="3" t="str">
        <f>VLOOKUP(F2267,'Season Lookup'!$A$1:$B$13,2,0)</f>
        <v>Summer</v>
      </c>
      <c r="M2267" t="s">
        <v>78</v>
      </c>
      <c r="N2267" t="s">
        <v>13</v>
      </c>
      <c r="O2267" t="s">
        <v>13</v>
      </c>
      <c r="P2267" t="str">
        <f t="shared" si="452"/>
        <v>Yes</v>
      </c>
      <c r="Q2267" t="str">
        <f t="shared" si="453"/>
        <v>No</v>
      </c>
      <c r="R2267" t="str">
        <f t="shared" si="454"/>
        <v>No</v>
      </c>
      <c r="S2267">
        <v>119</v>
      </c>
      <c r="T2267" t="s">
        <v>61</v>
      </c>
      <c r="V2267" t="str">
        <f t="shared" si="455"/>
        <v>Non Intersection</v>
      </c>
      <c r="W2267" t="s">
        <v>538</v>
      </c>
      <c r="X2267">
        <v>42.367427999999997</v>
      </c>
      <c r="Y2267">
        <v>-71.078168000000005</v>
      </c>
      <c r="Z2267" t="s">
        <v>539</v>
      </c>
    </row>
    <row r="2268" spans="1:26">
      <c r="A2268">
        <v>26067</v>
      </c>
      <c r="B2268" s="1">
        <v>40703.65625</v>
      </c>
      <c r="C2268" s="1">
        <f t="shared" si="444"/>
        <v>40544</v>
      </c>
      <c r="D2268" s="4">
        <f t="shared" si="445"/>
        <v>0.43888888888888888</v>
      </c>
      <c r="E2268" s="3">
        <f t="shared" si="446"/>
        <v>2011</v>
      </c>
      <c r="F2268" s="3">
        <f t="shared" si="447"/>
        <v>6</v>
      </c>
      <c r="G2268" s="3">
        <f t="shared" si="448"/>
        <v>9</v>
      </c>
      <c r="H2268" s="3">
        <f t="shared" si="449"/>
        <v>15</v>
      </c>
      <c r="I2268" s="3">
        <f t="shared" si="450"/>
        <v>45</v>
      </c>
      <c r="J2268" s="3">
        <f t="shared" si="451"/>
        <v>5</v>
      </c>
      <c r="K2268" s="3" t="str">
        <f>IF(AND(D2268&gt;='Season Lookup'!$D$15,D2268&lt;'Season Lookup'!$D$16),"Spring",IF(AND(D2268&gt;='Season Lookup'!$D$16,D2268&lt;'Season Lookup'!$D$17),"Summer",IF(AND(D2268&gt;='Season Lookup'!$D$17,D2268&lt;'Season Lookup'!$D$18),"Fall",IF(OR(D2268&gt;='Season Lookup'!$D$18,D2268&lt;'Season Lookup'!$D$15),"Winter"))))</f>
        <v>Spring</v>
      </c>
      <c r="L2268" s="3" t="str">
        <f>VLOOKUP(F2268,'Season Lookup'!$A$1:$B$13,2,0)</f>
        <v>Summer</v>
      </c>
      <c r="M2268" t="s">
        <v>78</v>
      </c>
      <c r="N2268" t="s">
        <v>18</v>
      </c>
      <c r="O2268" t="s">
        <v>152</v>
      </c>
      <c r="P2268" t="str">
        <f t="shared" si="452"/>
        <v>Yes</v>
      </c>
      <c r="Q2268" t="str">
        <f t="shared" si="453"/>
        <v>No</v>
      </c>
      <c r="R2268" t="str">
        <f t="shared" si="454"/>
        <v>Yes</v>
      </c>
      <c r="S2268">
        <v>515</v>
      </c>
      <c r="T2268" t="s">
        <v>14</v>
      </c>
      <c r="V2268" t="str">
        <f t="shared" si="455"/>
        <v>Non Intersection</v>
      </c>
      <c r="W2268" t="s">
        <v>3299</v>
      </c>
      <c r="X2268">
        <v>42.364432000000001</v>
      </c>
      <c r="Y2268">
        <v>-71.101771999999997</v>
      </c>
      <c r="Z2268" t="s">
        <v>3300</v>
      </c>
    </row>
    <row r="2269" spans="1:26">
      <c r="A2269">
        <v>26069</v>
      </c>
      <c r="B2269" s="1">
        <v>40703.270833333336</v>
      </c>
      <c r="C2269" s="1">
        <f t="shared" si="444"/>
        <v>40544</v>
      </c>
      <c r="D2269" s="4">
        <f t="shared" si="445"/>
        <v>0.43888888888888888</v>
      </c>
      <c r="E2269" s="3">
        <f t="shared" si="446"/>
        <v>2011</v>
      </c>
      <c r="F2269" s="3">
        <f t="shared" si="447"/>
        <v>6</v>
      </c>
      <c r="G2269" s="3">
        <f t="shared" si="448"/>
        <v>9</v>
      </c>
      <c r="H2269" s="3">
        <f t="shared" si="449"/>
        <v>6</v>
      </c>
      <c r="I2269" s="3">
        <f t="shared" si="450"/>
        <v>30</v>
      </c>
      <c r="J2269" s="3">
        <f t="shared" si="451"/>
        <v>5</v>
      </c>
      <c r="K2269" s="3" t="str">
        <f>IF(AND(D2269&gt;='Season Lookup'!$D$15,D2269&lt;'Season Lookup'!$D$16),"Spring",IF(AND(D2269&gt;='Season Lookup'!$D$16,D2269&lt;'Season Lookup'!$D$17),"Summer",IF(AND(D2269&gt;='Season Lookup'!$D$17,D2269&lt;'Season Lookup'!$D$18),"Fall",IF(OR(D2269&gt;='Season Lookup'!$D$18,D2269&lt;'Season Lookup'!$D$15),"Winter"))))</f>
        <v>Spring</v>
      </c>
      <c r="L2269" s="3" t="str">
        <f>VLOOKUP(F2269,'Season Lookup'!$A$1:$B$13,2,0)</f>
        <v>Summer</v>
      </c>
      <c r="M2269" t="s">
        <v>78</v>
      </c>
      <c r="N2269" t="s">
        <v>13</v>
      </c>
      <c r="O2269" t="s">
        <v>13</v>
      </c>
      <c r="P2269" t="str">
        <f t="shared" si="452"/>
        <v>Yes</v>
      </c>
      <c r="Q2269" t="str">
        <f t="shared" si="453"/>
        <v>No</v>
      </c>
      <c r="R2269" t="str">
        <f t="shared" si="454"/>
        <v>No</v>
      </c>
      <c r="S2269">
        <v>134</v>
      </c>
      <c r="T2269" t="s">
        <v>198</v>
      </c>
      <c r="V2269" t="str">
        <f t="shared" si="455"/>
        <v>Non Intersection</v>
      </c>
      <c r="W2269" t="s">
        <v>3301</v>
      </c>
      <c r="X2269">
        <v>42.373662000000003</v>
      </c>
      <c r="Y2269">
        <v>-71.124116000000001</v>
      </c>
      <c r="Z2269" t="s">
        <v>3302</v>
      </c>
    </row>
    <row r="2270" spans="1:26">
      <c r="A2270">
        <v>26070</v>
      </c>
      <c r="B2270" s="1">
        <v>40703.333333333336</v>
      </c>
      <c r="C2270" s="1">
        <f t="shared" si="444"/>
        <v>40544</v>
      </c>
      <c r="D2270" s="4">
        <f t="shared" si="445"/>
        <v>0.43888888888888888</v>
      </c>
      <c r="E2270" s="3">
        <f t="shared" si="446"/>
        <v>2011</v>
      </c>
      <c r="F2270" s="3">
        <f t="shared" si="447"/>
        <v>6</v>
      </c>
      <c r="G2270" s="3">
        <f t="shared" si="448"/>
        <v>9</v>
      </c>
      <c r="H2270" s="3">
        <f t="shared" si="449"/>
        <v>8</v>
      </c>
      <c r="I2270" s="3">
        <f t="shared" si="450"/>
        <v>0</v>
      </c>
      <c r="J2270" s="3">
        <f t="shared" si="451"/>
        <v>5</v>
      </c>
      <c r="K2270" s="3" t="str">
        <f>IF(AND(D2270&gt;='Season Lookup'!$D$15,D2270&lt;'Season Lookup'!$D$16),"Spring",IF(AND(D2270&gt;='Season Lookup'!$D$16,D2270&lt;'Season Lookup'!$D$17),"Summer",IF(AND(D2270&gt;='Season Lookup'!$D$17,D2270&lt;'Season Lookup'!$D$18),"Fall",IF(OR(D2270&gt;='Season Lookup'!$D$18,D2270&lt;'Season Lookup'!$D$15),"Winter"))))</f>
        <v>Spring</v>
      </c>
      <c r="L2270" s="3" t="str">
        <f>VLOOKUP(F2270,'Season Lookup'!$A$1:$B$13,2,0)</f>
        <v>Summer</v>
      </c>
      <c r="M2270" t="s">
        <v>78</v>
      </c>
      <c r="N2270" t="s">
        <v>13</v>
      </c>
      <c r="O2270" t="s">
        <v>13</v>
      </c>
      <c r="P2270" t="str">
        <f t="shared" si="452"/>
        <v>Yes</v>
      </c>
      <c r="Q2270" t="str">
        <f t="shared" si="453"/>
        <v>No</v>
      </c>
      <c r="R2270" t="str">
        <f t="shared" si="454"/>
        <v>No</v>
      </c>
      <c r="S2270">
        <v>173</v>
      </c>
      <c r="T2270" t="s">
        <v>15</v>
      </c>
      <c r="V2270" t="str">
        <f t="shared" si="455"/>
        <v>Non Intersection</v>
      </c>
      <c r="W2270" t="s">
        <v>3303</v>
      </c>
      <c r="X2270">
        <v>42.393481000000001</v>
      </c>
      <c r="Y2270">
        <v>-71.131412999999995</v>
      </c>
      <c r="Z2270" t="s">
        <v>3304</v>
      </c>
    </row>
    <row r="2271" spans="1:26">
      <c r="A2271">
        <v>26071</v>
      </c>
      <c r="B2271" s="1">
        <v>40703.371527777781</v>
      </c>
      <c r="C2271" s="1">
        <f t="shared" si="444"/>
        <v>40544</v>
      </c>
      <c r="D2271" s="4">
        <f t="shared" si="445"/>
        <v>0.43888888888888888</v>
      </c>
      <c r="E2271" s="3">
        <f t="shared" si="446"/>
        <v>2011</v>
      </c>
      <c r="F2271" s="3">
        <f t="shared" si="447"/>
        <v>6</v>
      </c>
      <c r="G2271" s="3">
        <f t="shared" si="448"/>
        <v>9</v>
      </c>
      <c r="H2271" s="3">
        <f t="shared" si="449"/>
        <v>8</v>
      </c>
      <c r="I2271" s="3">
        <f t="shared" si="450"/>
        <v>55</v>
      </c>
      <c r="J2271" s="3">
        <f t="shared" si="451"/>
        <v>5</v>
      </c>
      <c r="K2271" s="3" t="str">
        <f>IF(AND(D2271&gt;='Season Lookup'!$D$15,D2271&lt;'Season Lookup'!$D$16),"Spring",IF(AND(D2271&gt;='Season Lookup'!$D$16,D2271&lt;'Season Lookup'!$D$17),"Summer",IF(AND(D2271&gt;='Season Lookup'!$D$17,D2271&lt;'Season Lookup'!$D$18),"Fall",IF(OR(D2271&gt;='Season Lookup'!$D$18,D2271&lt;'Season Lookup'!$D$15),"Winter"))))</f>
        <v>Spring</v>
      </c>
      <c r="L2271" s="3" t="str">
        <f>VLOOKUP(F2271,'Season Lookup'!$A$1:$B$13,2,0)</f>
        <v>Summer</v>
      </c>
      <c r="M2271" t="s">
        <v>78</v>
      </c>
      <c r="N2271" t="s">
        <v>13</v>
      </c>
      <c r="O2271" t="s">
        <v>13</v>
      </c>
      <c r="P2271" t="str">
        <f t="shared" si="452"/>
        <v>Yes</v>
      </c>
      <c r="Q2271" t="str">
        <f t="shared" si="453"/>
        <v>No</v>
      </c>
      <c r="R2271" t="str">
        <f t="shared" si="454"/>
        <v>No</v>
      </c>
      <c r="T2271" t="s">
        <v>14</v>
      </c>
      <c r="U2271" t="s">
        <v>840</v>
      </c>
      <c r="V2271" t="str">
        <f t="shared" si="455"/>
        <v>Intersection</v>
      </c>
      <c r="W2271" t="s">
        <v>1264</v>
      </c>
      <c r="X2271">
        <v>42.374437</v>
      </c>
      <c r="Y2271">
        <v>-71.118865999999997</v>
      </c>
      <c r="Z2271" t="s">
        <v>1265</v>
      </c>
    </row>
    <row r="2272" spans="1:26">
      <c r="A2272">
        <v>26072</v>
      </c>
      <c r="B2272" s="1">
        <v>40703.583333333336</v>
      </c>
      <c r="C2272" s="1">
        <f t="shared" si="444"/>
        <v>40544</v>
      </c>
      <c r="D2272" s="4">
        <f t="shared" si="445"/>
        <v>0.43888888888888888</v>
      </c>
      <c r="E2272" s="3">
        <f t="shared" si="446"/>
        <v>2011</v>
      </c>
      <c r="F2272" s="3">
        <f t="shared" si="447"/>
        <v>6</v>
      </c>
      <c r="G2272" s="3">
        <f t="shared" si="448"/>
        <v>9</v>
      </c>
      <c r="H2272" s="3">
        <f t="shared" si="449"/>
        <v>14</v>
      </c>
      <c r="I2272" s="3">
        <f t="shared" si="450"/>
        <v>0</v>
      </c>
      <c r="J2272" s="3">
        <f t="shared" si="451"/>
        <v>5</v>
      </c>
      <c r="K2272" s="3" t="str">
        <f>IF(AND(D2272&gt;='Season Lookup'!$D$15,D2272&lt;'Season Lookup'!$D$16),"Spring",IF(AND(D2272&gt;='Season Lookup'!$D$16,D2272&lt;'Season Lookup'!$D$17),"Summer",IF(AND(D2272&gt;='Season Lookup'!$D$17,D2272&lt;'Season Lookup'!$D$18),"Fall",IF(OR(D2272&gt;='Season Lookup'!$D$18,D2272&lt;'Season Lookup'!$D$15),"Winter"))))</f>
        <v>Spring</v>
      </c>
      <c r="L2272" s="3" t="str">
        <f>VLOOKUP(F2272,'Season Lookup'!$A$1:$B$13,2,0)</f>
        <v>Summer</v>
      </c>
      <c r="M2272" t="s">
        <v>78</v>
      </c>
      <c r="N2272" t="s">
        <v>13</v>
      </c>
      <c r="O2272" t="s">
        <v>13</v>
      </c>
      <c r="P2272" t="str">
        <f t="shared" si="452"/>
        <v>Yes</v>
      </c>
      <c r="Q2272" t="str">
        <f t="shared" si="453"/>
        <v>No</v>
      </c>
      <c r="R2272" t="str">
        <f t="shared" si="454"/>
        <v>No</v>
      </c>
      <c r="S2272">
        <v>330</v>
      </c>
      <c r="T2272" t="s">
        <v>198</v>
      </c>
      <c r="V2272" t="str">
        <f t="shared" si="455"/>
        <v>Non Intersection</v>
      </c>
      <c r="W2272" t="s">
        <v>1488</v>
      </c>
      <c r="X2272">
        <v>42.374595999999997</v>
      </c>
      <c r="Y2272">
        <v>-71.135594999999995</v>
      </c>
      <c r="Z2272" t="s">
        <v>1489</v>
      </c>
    </row>
    <row r="2273" spans="1:26">
      <c r="A2273">
        <v>26073</v>
      </c>
      <c r="B2273" s="1">
        <v>40704.357638888891</v>
      </c>
      <c r="C2273" s="1">
        <f t="shared" si="444"/>
        <v>40544</v>
      </c>
      <c r="D2273" s="4">
        <f t="shared" si="445"/>
        <v>0.44166666666666665</v>
      </c>
      <c r="E2273" s="3">
        <f t="shared" si="446"/>
        <v>2011</v>
      </c>
      <c r="F2273" s="3">
        <f t="shared" si="447"/>
        <v>6</v>
      </c>
      <c r="G2273" s="3">
        <f t="shared" si="448"/>
        <v>10</v>
      </c>
      <c r="H2273" s="3">
        <f t="shared" si="449"/>
        <v>8</v>
      </c>
      <c r="I2273" s="3">
        <f t="shared" si="450"/>
        <v>35</v>
      </c>
      <c r="J2273" s="3">
        <f t="shared" si="451"/>
        <v>6</v>
      </c>
      <c r="K2273" s="3" t="str">
        <f>IF(AND(D2273&gt;='Season Lookup'!$D$15,D2273&lt;'Season Lookup'!$D$16),"Spring",IF(AND(D2273&gt;='Season Lookup'!$D$16,D2273&lt;'Season Lookup'!$D$17),"Summer",IF(AND(D2273&gt;='Season Lookup'!$D$17,D2273&lt;'Season Lookup'!$D$18),"Fall",IF(OR(D2273&gt;='Season Lookup'!$D$18,D2273&lt;'Season Lookup'!$D$15),"Winter"))))</f>
        <v>Spring</v>
      </c>
      <c r="L2273" s="3" t="str">
        <f>VLOOKUP(F2273,'Season Lookup'!$A$1:$B$13,2,0)</f>
        <v>Summer</v>
      </c>
      <c r="M2273" t="s">
        <v>12</v>
      </c>
      <c r="N2273" t="s">
        <v>13</v>
      </c>
      <c r="O2273" t="s">
        <v>35</v>
      </c>
      <c r="P2273" t="str">
        <f t="shared" si="452"/>
        <v>Yes</v>
      </c>
      <c r="Q2273" t="str">
        <f t="shared" si="453"/>
        <v>No</v>
      </c>
      <c r="R2273" t="str">
        <f t="shared" si="454"/>
        <v>No</v>
      </c>
      <c r="S2273">
        <v>179</v>
      </c>
      <c r="T2273" t="s">
        <v>101</v>
      </c>
      <c r="V2273" t="str">
        <f t="shared" si="455"/>
        <v>Non Intersection</v>
      </c>
      <c r="W2273" t="s">
        <v>3305</v>
      </c>
      <c r="X2273">
        <v>42.367682000000002</v>
      </c>
      <c r="Y2273">
        <v>-71.097594000000001</v>
      </c>
      <c r="Z2273" t="s">
        <v>3306</v>
      </c>
    </row>
    <row r="2274" spans="1:26">
      <c r="A2274">
        <v>26074</v>
      </c>
      <c r="B2274" s="1">
        <v>40704.374293981484</v>
      </c>
      <c r="C2274" s="1">
        <f t="shared" si="444"/>
        <v>40544</v>
      </c>
      <c r="D2274" s="4">
        <f t="shared" si="445"/>
        <v>0.44166666666666665</v>
      </c>
      <c r="E2274" s="3">
        <f t="shared" si="446"/>
        <v>2011</v>
      </c>
      <c r="F2274" s="3">
        <f t="shared" si="447"/>
        <v>6</v>
      </c>
      <c r="G2274" s="3">
        <f t="shared" si="448"/>
        <v>10</v>
      </c>
      <c r="H2274" s="3">
        <f t="shared" si="449"/>
        <v>8</v>
      </c>
      <c r="I2274" s="3">
        <f t="shared" si="450"/>
        <v>58</v>
      </c>
      <c r="J2274" s="3">
        <f t="shared" si="451"/>
        <v>6</v>
      </c>
      <c r="K2274" s="3" t="str">
        <f>IF(AND(D2274&gt;='Season Lookup'!$D$15,D2274&lt;'Season Lookup'!$D$16),"Spring",IF(AND(D2274&gt;='Season Lookup'!$D$16,D2274&lt;'Season Lookup'!$D$17),"Summer",IF(AND(D2274&gt;='Season Lookup'!$D$17,D2274&lt;'Season Lookup'!$D$18),"Fall",IF(OR(D2274&gt;='Season Lookup'!$D$18,D2274&lt;'Season Lookup'!$D$15),"Winter"))))</f>
        <v>Spring</v>
      </c>
      <c r="L2274" s="3" t="str">
        <f>VLOOKUP(F2274,'Season Lookup'!$A$1:$B$13,2,0)</f>
        <v>Summer</v>
      </c>
      <c r="M2274" t="s">
        <v>12</v>
      </c>
      <c r="N2274" t="s">
        <v>13</v>
      </c>
      <c r="O2274" t="s">
        <v>13</v>
      </c>
      <c r="P2274" t="str">
        <f t="shared" si="452"/>
        <v>Yes</v>
      </c>
      <c r="Q2274" t="str">
        <f t="shared" si="453"/>
        <v>No</v>
      </c>
      <c r="R2274" t="str">
        <f t="shared" si="454"/>
        <v>No</v>
      </c>
      <c r="S2274">
        <v>1847</v>
      </c>
      <c r="T2274" t="s">
        <v>14</v>
      </c>
      <c r="V2274" t="str">
        <f t="shared" si="455"/>
        <v>Non Intersection</v>
      </c>
      <c r="W2274" t="s">
        <v>3307</v>
      </c>
      <c r="X2274">
        <v>42.387754999999999</v>
      </c>
      <c r="Y2274">
        <v>-71.119116000000005</v>
      </c>
      <c r="Z2274" t="s">
        <v>3308</v>
      </c>
    </row>
    <row r="2275" spans="1:26">
      <c r="A2275">
        <v>26075</v>
      </c>
      <c r="B2275" s="1">
        <v>40704.5</v>
      </c>
      <c r="C2275" s="1">
        <f t="shared" si="444"/>
        <v>40544</v>
      </c>
      <c r="D2275" s="4">
        <f t="shared" si="445"/>
        <v>0.44166666666666665</v>
      </c>
      <c r="E2275" s="3">
        <f t="shared" si="446"/>
        <v>2011</v>
      </c>
      <c r="F2275" s="3">
        <f t="shared" si="447"/>
        <v>6</v>
      </c>
      <c r="G2275" s="3">
        <f t="shared" si="448"/>
        <v>10</v>
      </c>
      <c r="H2275" s="3">
        <f t="shared" si="449"/>
        <v>12</v>
      </c>
      <c r="I2275" s="3">
        <f t="shared" si="450"/>
        <v>0</v>
      </c>
      <c r="J2275" s="3">
        <f t="shared" si="451"/>
        <v>6</v>
      </c>
      <c r="K2275" s="3" t="str">
        <f>IF(AND(D2275&gt;='Season Lookup'!$D$15,D2275&lt;'Season Lookup'!$D$16),"Spring",IF(AND(D2275&gt;='Season Lookup'!$D$16,D2275&lt;'Season Lookup'!$D$17),"Summer",IF(AND(D2275&gt;='Season Lookup'!$D$17,D2275&lt;'Season Lookup'!$D$18),"Fall",IF(OR(D2275&gt;='Season Lookup'!$D$18,D2275&lt;'Season Lookup'!$D$15),"Winter"))))</f>
        <v>Spring</v>
      </c>
      <c r="L2275" s="3" t="str">
        <f>VLOOKUP(F2275,'Season Lookup'!$A$1:$B$13,2,0)</f>
        <v>Summer</v>
      </c>
      <c r="M2275" t="s">
        <v>12</v>
      </c>
      <c r="N2275" t="s">
        <v>13</v>
      </c>
      <c r="O2275" t="s">
        <v>23</v>
      </c>
      <c r="P2275" t="str">
        <f t="shared" si="452"/>
        <v>Yes</v>
      </c>
      <c r="Q2275" t="str">
        <f t="shared" si="453"/>
        <v>No</v>
      </c>
      <c r="R2275" t="str">
        <f t="shared" si="454"/>
        <v>No</v>
      </c>
      <c r="S2275">
        <v>29</v>
      </c>
      <c r="T2275" t="s">
        <v>198</v>
      </c>
      <c r="U2275" t="s">
        <v>2546</v>
      </c>
      <c r="V2275" t="str">
        <f t="shared" si="455"/>
        <v>Non Intersection</v>
      </c>
      <c r="W2275" t="s">
        <v>3309</v>
      </c>
      <c r="X2275">
        <v>42.371060999999997</v>
      </c>
      <c r="Y2275">
        <v>-71.115360999999993</v>
      </c>
      <c r="Z2275" t="s">
        <v>3310</v>
      </c>
    </row>
    <row r="2276" spans="1:26">
      <c r="A2276">
        <v>26076</v>
      </c>
      <c r="B2276" s="1">
        <v>40704.621527777781</v>
      </c>
      <c r="C2276" s="1">
        <f t="shared" si="444"/>
        <v>40544</v>
      </c>
      <c r="D2276" s="4">
        <f t="shared" si="445"/>
        <v>0.44166666666666665</v>
      </c>
      <c r="E2276" s="3">
        <f t="shared" si="446"/>
        <v>2011</v>
      </c>
      <c r="F2276" s="3">
        <f t="shared" si="447"/>
        <v>6</v>
      </c>
      <c r="G2276" s="3">
        <f t="shared" si="448"/>
        <v>10</v>
      </c>
      <c r="H2276" s="3">
        <f t="shared" si="449"/>
        <v>14</v>
      </c>
      <c r="I2276" s="3">
        <f t="shared" si="450"/>
        <v>55</v>
      </c>
      <c r="J2276" s="3">
        <f t="shared" si="451"/>
        <v>6</v>
      </c>
      <c r="K2276" s="3" t="str">
        <f>IF(AND(D2276&gt;='Season Lookup'!$D$15,D2276&lt;'Season Lookup'!$D$16),"Spring",IF(AND(D2276&gt;='Season Lookup'!$D$16,D2276&lt;'Season Lookup'!$D$17),"Summer",IF(AND(D2276&gt;='Season Lookup'!$D$17,D2276&lt;'Season Lookup'!$D$18),"Fall",IF(OR(D2276&gt;='Season Lookup'!$D$18,D2276&lt;'Season Lookup'!$D$15),"Winter"))))</f>
        <v>Spring</v>
      </c>
      <c r="L2276" s="3" t="str">
        <f>VLOOKUP(F2276,'Season Lookup'!$A$1:$B$13,2,0)</f>
        <v>Summer</v>
      </c>
      <c r="M2276" t="s">
        <v>12</v>
      </c>
      <c r="N2276" t="s">
        <v>13</v>
      </c>
      <c r="O2276" t="s">
        <v>13</v>
      </c>
      <c r="P2276" t="str">
        <f t="shared" si="452"/>
        <v>Yes</v>
      </c>
      <c r="Q2276" t="str">
        <f t="shared" si="453"/>
        <v>No</v>
      </c>
      <c r="R2276" t="str">
        <f t="shared" si="454"/>
        <v>No</v>
      </c>
      <c r="S2276">
        <v>407</v>
      </c>
      <c r="T2276" t="s">
        <v>186</v>
      </c>
      <c r="U2276" t="s">
        <v>3311</v>
      </c>
      <c r="V2276" t="str">
        <f t="shared" si="455"/>
        <v>Non Intersection</v>
      </c>
      <c r="W2276" t="s">
        <v>3312</v>
      </c>
      <c r="X2276">
        <v>42.385883</v>
      </c>
      <c r="Y2276">
        <v>-71.137995000000004</v>
      </c>
      <c r="Z2276" t="s">
        <v>3313</v>
      </c>
    </row>
    <row r="2277" spans="1:26">
      <c r="A2277">
        <v>26077</v>
      </c>
      <c r="B2277" s="1">
        <v>40704.73609953704</v>
      </c>
      <c r="C2277" s="1">
        <f t="shared" si="444"/>
        <v>40544</v>
      </c>
      <c r="D2277" s="4">
        <f t="shared" si="445"/>
        <v>0.44166666666666665</v>
      </c>
      <c r="E2277" s="3">
        <f t="shared" si="446"/>
        <v>2011</v>
      </c>
      <c r="F2277" s="3">
        <f t="shared" si="447"/>
        <v>6</v>
      </c>
      <c r="G2277" s="3">
        <f t="shared" si="448"/>
        <v>10</v>
      </c>
      <c r="H2277" s="3">
        <f t="shared" si="449"/>
        <v>17</v>
      </c>
      <c r="I2277" s="3">
        <f t="shared" si="450"/>
        <v>39</v>
      </c>
      <c r="J2277" s="3">
        <f t="shared" si="451"/>
        <v>6</v>
      </c>
      <c r="K2277" s="3" t="str">
        <f>IF(AND(D2277&gt;='Season Lookup'!$D$15,D2277&lt;'Season Lookup'!$D$16),"Spring",IF(AND(D2277&gt;='Season Lookup'!$D$16,D2277&lt;'Season Lookup'!$D$17),"Summer",IF(AND(D2277&gt;='Season Lookup'!$D$17,D2277&lt;'Season Lookup'!$D$18),"Fall",IF(OR(D2277&gt;='Season Lookup'!$D$18,D2277&lt;'Season Lookup'!$D$15),"Winter"))))</f>
        <v>Spring</v>
      </c>
      <c r="L2277" s="3" t="str">
        <f>VLOOKUP(F2277,'Season Lookup'!$A$1:$B$13,2,0)</f>
        <v>Summer</v>
      </c>
      <c r="M2277" t="s">
        <v>12</v>
      </c>
      <c r="N2277" t="s">
        <v>13</v>
      </c>
      <c r="O2277" t="s">
        <v>13</v>
      </c>
      <c r="P2277" t="str">
        <f t="shared" si="452"/>
        <v>Yes</v>
      </c>
      <c r="Q2277" t="str">
        <f t="shared" si="453"/>
        <v>No</v>
      </c>
      <c r="R2277" t="str">
        <f t="shared" si="454"/>
        <v>No</v>
      </c>
      <c r="S2277">
        <v>48</v>
      </c>
      <c r="T2277" t="s">
        <v>459</v>
      </c>
      <c r="V2277" t="str">
        <f t="shared" si="455"/>
        <v>Non Intersection</v>
      </c>
      <c r="W2277" t="s">
        <v>3314</v>
      </c>
      <c r="X2277">
        <v>42.379572000000003</v>
      </c>
      <c r="Y2277">
        <v>-71.137400999999997</v>
      </c>
      <c r="Z2277" t="s">
        <v>3315</v>
      </c>
    </row>
    <row r="2278" spans="1:26">
      <c r="A2278">
        <v>26078</v>
      </c>
      <c r="B2278" s="1">
        <v>40704.897916666669</v>
      </c>
      <c r="C2278" s="1">
        <f t="shared" si="444"/>
        <v>40544</v>
      </c>
      <c r="D2278" s="4">
        <f t="shared" si="445"/>
        <v>0.44166666666666665</v>
      </c>
      <c r="E2278" s="3">
        <f t="shared" si="446"/>
        <v>2011</v>
      </c>
      <c r="F2278" s="3">
        <f t="shared" si="447"/>
        <v>6</v>
      </c>
      <c r="G2278" s="3">
        <f t="shared" si="448"/>
        <v>10</v>
      </c>
      <c r="H2278" s="3">
        <f t="shared" si="449"/>
        <v>21</v>
      </c>
      <c r="I2278" s="3">
        <f t="shared" si="450"/>
        <v>33</v>
      </c>
      <c r="J2278" s="3">
        <f t="shared" si="451"/>
        <v>6</v>
      </c>
      <c r="K2278" s="3" t="str">
        <f>IF(AND(D2278&gt;='Season Lookup'!$D$15,D2278&lt;'Season Lookup'!$D$16),"Spring",IF(AND(D2278&gt;='Season Lookup'!$D$16,D2278&lt;'Season Lookup'!$D$17),"Summer",IF(AND(D2278&gt;='Season Lookup'!$D$17,D2278&lt;'Season Lookup'!$D$18),"Fall",IF(OR(D2278&gt;='Season Lookup'!$D$18,D2278&lt;'Season Lookup'!$D$15),"Winter"))))</f>
        <v>Spring</v>
      </c>
      <c r="L2278" s="3" t="str">
        <f>VLOOKUP(F2278,'Season Lookup'!$A$1:$B$13,2,0)</f>
        <v>Summer</v>
      </c>
      <c r="M2278" t="s">
        <v>12</v>
      </c>
      <c r="N2278" t="s">
        <v>13</v>
      </c>
      <c r="O2278" t="s">
        <v>13</v>
      </c>
      <c r="P2278" t="str">
        <f t="shared" si="452"/>
        <v>Yes</v>
      </c>
      <c r="Q2278" t="str">
        <f t="shared" si="453"/>
        <v>No</v>
      </c>
      <c r="R2278" t="str">
        <f t="shared" si="454"/>
        <v>No</v>
      </c>
      <c r="T2278" t="s">
        <v>105</v>
      </c>
      <c r="U2278" t="s">
        <v>288</v>
      </c>
      <c r="V2278" t="str">
        <f t="shared" si="455"/>
        <v>Intersection</v>
      </c>
      <c r="W2278" t="s">
        <v>289</v>
      </c>
      <c r="X2278">
        <v>42.364812000000001</v>
      </c>
      <c r="Y2278">
        <v>-71.089386000000005</v>
      </c>
      <c r="Z2278" t="s">
        <v>290</v>
      </c>
    </row>
    <row r="2279" spans="1:26">
      <c r="A2279">
        <v>26079</v>
      </c>
      <c r="B2279" s="1">
        <v>40705.041655092595</v>
      </c>
      <c r="C2279" s="1">
        <f t="shared" si="444"/>
        <v>40544</v>
      </c>
      <c r="D2279" s="4">
        <f t="shared" si="445"/>
        <v>0.44444444444444442</v>
      </c>
      <c r="E2279" s="3">
        <f t="shared" si="446"/>
        <v>2011</v>
      </c>
      <c r="F2279" s="3">
        <f t="shared" si="447"/>
        <v>6</v>
      </c>
      <c r="G2279" s="3">
        <f t="shared" si="448"/>
        <v>11</v>
      </c>
      <c r="H2279" s="3">
        <f t="shared" si="449"/>
        <v>0</v>
      </c>
      <c r="I2279" s="3">
        <f t="shared" si="450"/>
        <v>59</v>
      </c>
      <c r="J2279" s="3">
        <f t="shared" si="451"/>
        <v>7</v>
      </c>
      <c r="K2279" s="3" t="str">
        <f>IF(AND(D2279&gt;='Season Lookup'!$D$15,D2279&lt;'Season Lookup'!$D$16),"Spring",IF(AND(D2279&gt;='Season Lookup'!$D$16,D2279&lt;'Season Lookup'!$D$17),"Summer",IF(AND(D2279&gt;='Season Lookup'!$D$17,D2279&lt;'Season Lookup'!$D$18),"Fall",IF(OR(D2279&gt;='Season Lookup'!$D$18,D2279&lt;'Season Lookup'!$D$15),"Winter"))))</f>
        <v>Spring</v>
      </c>
      <c r="L2279" s="3" t="str">
        <f>VLOOKUP(F2279,'Season Lookup'!$A$1:$B$13,2,0)</f>
        <v>Summer</v>
      </c>
      <c r="M2279" t="s">
        <v>31</v>
      </c>
      <c r="N2279" t="s">
        <v>13</v>
      </c>
      <c r="O2279" t="s">
        <v>23</v>
      </c>
      <c r="P2279" t="str">
        <f t="shared" si="452"/>
        <v>Yes</v>
      </c>
      <c r="Q2279" t="str">
        <f t="shared" si="453"/>
        <v>No</v>
      </c>
      <c r="R2279" t="str">
        <f t="shared" si="454"/>
        <v>No</v>
      </c>
      <c r="S2279">
        <v>20</v>
      </c>
      <c r="T2279" t="s">
        <v>325</v>
      </c>
      <c r="V2279" t="str">
        <f t="shared" si="455"/>
        <v>Non Intersection</v>
      </c>
      <c r="W2279" t="s">
        <v>3316</v>
      </c>
      <c r="X2279">
        <v>42.371802000000002</v>
      </c>
      <c r="Y2279">
        <v>-71.121319999999997</v>
      </c>
      <c r="Z2279" t="s">
        <v>3317</v>
      </c>
    </row>
    <row r="2280" spans="1:26">
      <c r="A2280">
        <v>26080</v>
      </c>
      <c r="B2280" s="1">
        <v>40705.609722222223</v>
      </c>
      <c r="C2280" s="1">
        <f t="shared" si="444"/>
        <v>40544</v>
      </c>
      <c r="D2280" s="4">
        <f t="shared" si="445"/>
        <v>0.44444444444444442</v>
      </c>
      <c r="E2280" s="3">
        <f t="shared" si="446"/>
        <v>2011</v>
      </c>
      <c r="F2280" s="3">
        <f t="shared" si="447"/>
        <v>6</v>
      </c>
      <c r="G2280" s="3">
        <f t="shared" si="448"/>
        <v>11</v>
      </c>
      <c r="H2280" s="3">
        <f t="shared" si="449"/>
        <v>14</v>
      </c>
      <c r="I2280" s="3">
        <f t="shared" si="450"/>
        <v>38</v>
      </c>
      <c r="J2280" s="3">
        <f t="shared" si="451"/>
        <v>7</v>
      </c>
      <c r="K2280" s="3" t="str">
        <f>IF(AND(D2280&gt;='Season Lookup'!$D$15,D2280&lt;'Season Lookup'!$D$16),"Spring",IF(AND(D2280&gt;='Season Lookup'!$D$16,D2280&lt;'Season Lookup'!$D$17),"Summer",IF(AND(D2280&gt;='Season Lookup'!$D$17,D2280&lt;'Season Lookup'!$D$18),"Fall",IF(OR(D2280&gt;='Season Lookup'!$D$18,D2280&lt;'Season Lookup'!$D$15),"Winter"))))</f>
        <v>Spring</v>
      </c>
      <c r="L2280" s="3" t="str">
        <f>VLOOKUP(F2280,'Season Lookup'!$A$1:$B$13,2,0)</f>
        <v>Summer</v>
      </c>
      <c r="M2280" t="s">
        <v>31</v>
      </c>
      <c r="N2280" t="s">
        <v>13</v>
      </c>
      <c r="O2280" t="s">
        <v>152</v>
      </c>
      <c r="P2280" t="str">
        <f t="shared" si="452"/>
        <v>Yes</v>
      </c>
      <c r="Q2280" t="str">
        <f t="shared" si="453"/>
        <v>No</v>
      </c>
      <c r="R2280" t="str">
        <f t="shared" si="454"/>
        <v>Yes</v>
      </c>
      <c r="T2280" t="s">
        <v>186</v>
      </c>
      <c r="U2280" t="s">
        <v>299</v>
      </c>
      <c r="V2280" t="str">
        <f t="shared" si="455"/>
        <v>Intersection</v>
      </c>
      <c r="W2280" t="s">
        <v>300</v>
      </c>
      <c r="X2280">
        <v>42.38111</v>
      </c>
      <c r="Y2280">
        <v>-71.128816999999998</v>
      </c>
      <c r="Z2280" t="s">
        <v>301</v>
      </c>
    </row>
    <row r="2281" spans="1:26">
      <c r="A2281">
        <v>26081</v>
      </c>
      <c r="B2281" s="1">
        <v>40705.75</v>
      </c>
      <c r="C2281" s="1">
        <f t="shared" si="444"/>
        <v>40544</v>
      </c>
      <c r="D2281" s="4">
        <f t="shared" si="445"/>
        <v>0.44444444444444442</v>
      </c>
      <c r="E2281" s="3">
        <f t="shared" si="446"/>
        <v>2011</v>
      </c>
      <c r="F2281" s="3">
        <f t="shared" si="447"/>
        <v>6</v>
      </c>
      <c r="G2281" s="3">
        <f t="shared" si="448"/>
        <v>11</v>
      </c>
      <c r="H2281" s="3">
        <f t="shared" si="449"/>
        <v>18</v>
      </c>
      <c r="I2281" s="3">
        <f t="shared" si="450"/>
        <v>0</v>
      </c>
      <c r="J2281" s="3">
        <f t="shared" si="451"/>
        <v>7</v>
      </c>
      <c r="K2281" s="3" t="str">
        <f>IF(AND(D2281&gt;='Season Lookup'!$D$15,D2281&lt;'Season Lookup'!$D$16),"Spring",IF(AND(D2281&gt;='Season Lookup'!$D$16,D2281&lt;'Season Lookup'!$D$17),"Summer",IF(AND(D2281&gt;='Season Lookup'!$D$17,D2281&lt;'Season Lookup'!$D$18),"Fall",IF(OR(D2281&gt;='Season Lookup'!$D$18,D2281&lt;'Season Lookup'!$D$15),"Winter"))))</f>
        <v>Spring</v>
      </c>
      <c r="L2281" s="3" t="str">
        <f>VLOOKUP(F2281,'Season Lookup'!$A$1:$B$13,2,0)</f>
        <v>Summer</v>
      </c>
      <c r="M2281" t="s">
        <v>31</v>
      </c>
      <c r="N2281" t="s">
        <v>13</v>
      </c>
      <c r="O2281" t="s">
        <v>23</v>
      </c>
      <c r="P2281" t="str">
        <f t="shared" si="452"/>
        <v>Yes</v>
      </c>
      <c r="Q2281" t="str">
        <f t="shared" si="453"/>
        <v>No</v>
      </c>
      <c r="R2281" t="str">
        <f t="shared" si="454"/>
        <v>No</v>
      </c>
      <c r="S2281">
        <v>107</v>
      </c>
      <c r="T2281" t="s">
        <v>805</v>
      </c>
      <c r="V2281" t="str">
        <f t="shared" si="455"/>
        <v>Non Intersection</v>
      </c>
      <c r="W2281" t="s">
        <v>3318</v>
      </c>
      <c r="X2281">
        <v>42.376716000000002</v>
      </c>
      <c r="Y2281">
        <v>-71.109639999999999</v>
      </c>
      <c r="Z2281" t="s">
        <v>3319</v>
      </c>
    </row>
    <row r="2282" spans="1:26">
      <c r="A2282">
        <v>26082</v>
      </c>
      <c r="B2282" s="1">
        <v>40706.259722222225</v>
      </c>
      <c r="C2282" s="1">
        <f t="shared" si="444"/>
        <v>40544</v>
      </c>
      <c r="D2282" s="4">
        <f t="shared" si="445"/>
        <v>0.44722222222222224</v>
      </c>
      <c r="E2282" s="3">
        <f t="shared" si="446"/>
        <v>2011</v>
      </c>
      <c r="F2282" s="3">
        <f t="shared" si="447"/>
        <v>6</v>
      </c>
      <c r="G2282" s="3">
        <f t="shared" si="448"/>
        <v>12</v>
      </c>
      <c r="H2282" s="3">
        <f t="shared" si="449"/>
        <v>6</v>
      </c>
      <c r="I2282" s="3">
        <f t="shared" si="450"/>
        <v>14</v>
      </c>
      <c r="J2282" s="3">
        <f t="shared" si="451"/>
        <v>1</v>
      </c>
      <c r="K2282" s="3" t="str">
        <f>IF(AND(D2282&gt;='Season Lookup'!$D$15,D2282&lt;'Season Lookup'!$D$16),"Spring",IF(AND(D2282&gt;='Season Lookup'!$D$16,D2282&lt;'Season Lookup'!$D$17),"Summer",IF(AND(D2282&gt;='Season Lookup'!$D$17,D2282&lt;'Season Lookup'!$D$18),"Fall",IF(OR(D2282&gt;='Season Lookup'!$D$18,D2282&lt;'Season Lookup'!$D$15),"Winter"))))</f>
        <v>Spring</v>
      </c>
      <c r="L2282" s="3" t="str">
        <f>VLOOKUP(F2282,'Season Lookup'!$A$1:$B$13,2,0)</f>
        <v>Summer</v>
      </c>
      <c r="M2282" t="s">
        <v>48</v>
      </c>
      <c r="N2282" t="s">
        <v>13</v>
      </c>
      <c r="O2282" t="s">
        <v>13</v>
      </c>
      <c r="P2282" t="str">
        <f t="shared" si="452"/>
        <v>Yes</v>
      </c>
      <c r="Q2282" t="str">
        <f t="shared" si="453"/>
        <v>No</v>
      </c>
      <c r="R2282" t="str">
        <f t="shared" si="454"/>
        <v>No</v>
      </c>
      <c r="S2282">
        <v>362</v>
      </c>
      <c r="T2282" t="s">
        <v>15</v>
      </c>
      <c r="V2282" t="str">
        <f t="shared" si="455"/>
        <v>Non Intersection</v>
      </c>
      <c r="W2282" t="s">
        <v>3320</v>
      </c>
      <c r="X2282">
        <v>42.392536</v>
      </c>
      <c r="Y2282">
        <v>-71.138227000000001</v>
      </c>
      <c r="Z2282" t="s">
        <v>3321</v>
      </c>
    </row>
    <row r="2283" spans="1:26">
      <c r="A2283">
        <v>26083</v>
      </c>
      <c r="B2283" s="1">
        <v>40706.003460648149</v>
      </c>
      <c r="C2283" s="1">
        <f t="shared" si="444"/>
        <v>40544</v>
      </c>
      <c r="D2283" s="4">
        <f t="shared" si="445"/>
        <v>0.44722222222222224</v>
      </c>
      <c r="E2283" s="3">
        <f t="shared" si="446"/>
        <v>2011</v>
      </c>
      <c r="F2283" s="3">
        <f t="shared" si="447"/>
        <v>6</v>
      </c>
      <c r="G2283" s="3">
        <f t="shared" si="448"/>
        <v>12</v>
      </c>
      <c r="H2283" s="3">
        <f t="shared" si="449"/>
        <v>0</v>
      </c>
      <c r="I2283" s="3">
        <f t="shared" si="450"/>
        <v>4</v>
      </c>
      <c r="J2283" s="3">
        <f t="shared" si="451"/>
        <v>1</v>
      </c>
      <c r="K2283" s="3" t="str">
        <f>IF(AND(D2283&gt;='Season Lookup'!$D$15,D2283&lt;'Season Lookup'!$D$16),"Spring",IF(AND(D2283&gt;='Season Lookup'!$D$16,D2283&lt;'Season Lookup'!$D$17),"Summer",IF(AND(D2283&gt;='Season Lookup'!$D$17,D2283&lt;'Season Lookup'!$D$18),"Fall",IF(OR(D2283&gt;='Season Lookup'!$D$18,D2283&lt;'Season Lookup'!$D$15),"Winter"))))</f>
        <v>Spring</v>
      </c>
      <c r="L2283" s="3" t="str">
        <f>VLOOKUP(F2283,'Season Lookup'!$A$1:$B$13,2,0)</f>
        <v>Summer</v>
      </c>
      <c r="M2283" t="s">
        <v>48</v>
      </c>
      <c r="N2283" t="s">
        <v>13</v>
      </c>
      <c r="O2283" t="s">
        <v>13</v>
      </c>
      <c r="P2283" t="str">
        <f t="shared" si="452"/>
        <v>Yes</v>
      </c>
      <c r="Q2283" t="str">
        <f t="shared" si="453"/>
        <v>No</v>
      </c>
      <c r="R2283" t="str">
        <f t="shared" si="454"/>
        <v>No</v>
      </c>
      <c r="T2283" t="s">
        <v>74</v>
      </c>
      <c r="V2283" t="str">
        <f t="shared" si="455"/>
        <v>Intersection</v>
      </c>
      <c r="W2283" t="s">
        <v>1519</v>
      </c>
      <c r="X2283">
        <v>0</v>
      </c>
      <c r="Y2283">
        <v>0</v>
      </c>
      <c r="Z2283" t="s">
        <v>81</v>
      </c>
    </row>
    <row r="2284" spans="1:26">
      <c r="A2284">
        <v>26084</v>
      </c>
      <c r="B2284" s="1">
        <v>40706.75</v>
      </c>
      <c r="C2284" s="1">
        <f t="shared" si="444"/>
        <v>40544</v>
      </c>
      <c r="D2284" s="4">
        <f t="shared" si="445"/>
        <v>0.44722222222222224</v>
      </c>
      <c r="E2284" s="3">
        <f t="shared" si="446"/>
        <v>2011</v>
      </c>
      <c r="F2284" s="3">
        <f t="shared" si="447"/>
        <v>6</v>
      </c>
      <c r="G2284" s="3">
        <f t="shared" si="448"/>
        <v>12</v>
      </c>
      <c r="H2284" s="3">
        <f t="shared" si="449"/>
        <v>18</v>
      </c>
      <c r="I2284" s="3">
        <f t="shared" si="450"/>
        <v>0</v>
      </c>
      <c r="J2284" s="3">
        <f t="shared" si="451"/>
        <v>1</v>
      </c>
      <c r="K2284" s="3" t="str">
        <f>IF(AND(D2284&gt;='Season Lookup'!$D$15,D2284&lt;'Season Lookup'!$D$16),"Spring",IF(AND(D2284&gt;='Season Lookup'!$D$16,D2284&lt;'Season Lookup'!$D$17),"Summer",IF(AND(D2284&gt;='Season Lookup'!$D$17,D2284&lt;'Season Lookup'!$D$18),"Fall",IF(OR(D2284&gt;='Season Lookup'!$D$18,D2284&lt;'Season Lookup'!$D$15),"Winter"))))</f>
        <v>Spring</v>
      </c>
      <c r="L2284" s="3" t="str">
        <f>VLOOKUP(F2284,'Season Lookup'!$A$1:$B$13,2,0)</f>
        <v>Summer</v>
      </c>
      <c r="M2284" t="s">
        <v>48</v>
      </c>
      <c r="N2284" t="s">
        <v>13</v>
      </c>
      <c r="O2284" t="s">
        <v>13</v>
      </c>
      <c r="P2284" t="str">
        <f t="shared" si="452"/>
        <v>Yes</v>
      </c>
      <c r="Q2284" t="str">
        <f t="shared" si="453"/>
        <v>No</v>
      </c>
      <c r="R2284" t="str">
        <f t="shared" si="454"/>
        <v>No</v>
      </c>
      <c r="S2284">
        <v>15</v>
      </c>
      <c r="T2284" t="s">
        <v>202</v>
      </c>
      <c r="V2284" t="str">
        <f t="shared" si="455"/>
        <v>Non Intersection</v>
      </c>
      <c r="W2284" t="s">
        <v>3322</v>
      </c>
      <c r="X2284">
        <v>42.362495000000003</v>
      </c>
      <c r="Y2284">
        <v>-71.090356</v>
      </c>
      <c r="Z2284" t="s">
        <v>3323</v>
      </c>
    </row>
    <row r="2285" spans="1:26">
      <c r="A2285">
        <v>26086</v>
      </c>
      <c r="B2285" s="1">
        <v>40706.916655092595</v>
      </c>
      <c r="C2285" s="1">
        <f t="shared" si="444"/>
        <v>40544</v>
      </c>
      <c r="D2285" s="4">
        <f t="shared" si="445"/>
        <v>0.44722222222222224</v>
      </c>
      <c r="E2285" s="3">
        <f t="shared" si="446"/>
        <v>2011</v>
      </c>
      <c r="F2285" s="3">
        <f t="shared" si="447"/>
        <v>6</v>
      </c>
      <c r="G2285" s="3">
        <f t="shared" si="448"/>
        <v>12</v>
      </c>
      <c r="H2285" s="3">
        <f t="shared" si="449"/>
        <v>21</v>
      </c>
      <c r="I2285" s="3">
        <f t="shared" si="450"/>
        <v>59</v>
      </c>
      <c r="J2285" s="3">
        <f t="shared" si="451"/>
        <v>1</v>
      </c>
      <c r="K2285" s="3" t="str">
        <f>IF(AND(D2285&gt;='Season Lookup'!$D$15,D2285&lt;'Season Lookup'!$D$16),"Spring",IF(AND(D2285&gt;='Season Lookup'!$D$16,D2285&lt;'Season Lookup'!$D$17),"Summer",IF(AND(D2285&gt;='Season Lookup'!$D$17,D2285&lt;'Season Lookup'!$D$18),"Fall",IF(OR(D2285&gt;='Season Lookup'!$D$18,D2285&lt;'Season Lookup'!$D$15),"Winter"))))</f>
        <v>Spring</v>
      </c>
      <c r="L2285" s="3" t="str">
        <f>VLOOKUP(F2285,'Season Lookup'!$A$1:$B$13,2,0)</f>
        <v>Summer</v>
      </c>
      <c r="M2285" t="s">
        <v>48</v>
      </c>
      <c r="N2285" t="s">
        <v>13</v>
      </c>
      <c r="O2285" t="s">
        <v>23</v>
      </c>
      <c r="P2285" t="str">
        <f t="shared" si="452"/>
        <v>Yes</v>
      </c>
      <c r="Q2285" t="str">
        <f t="shared" si="453"/>
        <v>No</v>
      </c>
      <c r="R2285" t="str">
        <f t="shared" si="454"/>
        <v>No</v>
      </c>
      <c r="S2285">
        <v>77</v>
      </c>
      <c r="T2285" t="s">
        <v>79</v>
      </c>
      <c r="V2285" t="str">
        <f t="shared" si="455"/>
        <v>Non Intersection</v>
      </c>
      <c r="W2285" t="s">
        <v>3324</v>
      </c>
      <c r="X2285">
        <v>42.363621000000002</v>
      </c>
      <c r="Y2285">
        <v>-71.087639999999993</v>
      </c>
      <c r="Z2285" t="s">
        <v>3325</v>
      </c>
    </row>
    <row r="2286" spans="1:26">
      <c r="A2286">
        <v>26087</v>
      </c>
      <c r="B2286" s="1">
        <v>40707.326388888891</v>
      </c>
      <c r="C2286" s="1">
        <f t="shared" si="444"/>
        <v>40544</v>
      </c>
      <c r="D2286" s="4">
        <f t="shared" si="445"/>
        <v>0.45</v>
      </c>
      <c r="E2286" s="3">
        <f t="shared" si="446"/>
        <v>2011</v>
      </c>
      <c r="F2286" s="3">
        <f t="shared" si="447"/>
        <v>6</v>
      </c>
      <c r="G2286" s="3">
        <f t="shared" si="448"/>
        <v>13</v>
      </c>
      <c r="H2286" s="3">
        <f t="shared" si="449"/>
        <v>7</v>
      </c>
      <c r="I2286" s="3">
        <f t="shared" si="450"/>
        <v>50</v>
      </c>
      <c r="J2286" s="3">
        <f t="shared" si="451"/>
        <v>2</v>
      </c>
      <c r="K2286" s="3" t="str">
        <f>IF(AND(D2286&gt;='Season Lookup'!$D$15,D2286&lt;'Season Lookup'!$D$16),"Spring",IF(AND(D2286&gt;='Season Lookup'!$D$16,D2286&lt;'Season Lookup'!$D$17),"Summer",IF(AND(D2286&gt;='Season Lookup'!$D$17,D2286&lt;'Season Lookup'!$D$18),"Fall",IF(OR(D2286&gt;='Season Lookup'!$D$18,D2286&lt;'Season Lookup'!$D$15),"Winter"))))</f>
        <v>Spring</v>
      </c>
      <c r="L2286" s="3" t="str">
        <f>VLOOKUP(F2286,'Season Lookup'!$A$1:$B$13,2,0)</f>
        <v>Summer</v>
      </c>
      <c r="M2286" t="s">
        <v>56</v>
      </c>
      <c r="N2286" t="s">
        <v>18</v>
      </c>
      <c r="O2286" t="s">
        <v>132</v>
      </c>
      <c r="P2286" t="str">
        <f t="shared" si="452"/>
        <v>Yes</v>
      </c>
      <c r="Q2286" t="str">
        <f t="shared" si="453"/>
        <v>Yes</v>
      </c>
      <c r="R2286" t="str">
        <f t="shared" si="454"/>
        <v>No</v>
      </c>
      <c r="S2286">
        <v>359</v>
      </c>
      <c r="T2286" t="s">
        <v>105</v>
      </c>
      <c r="V2286" t="str">
        <f t="shared" si="455"/>
        <v>Non Intersection</v>
      </c>
      <c r="W2286" t="s">
        <v>3327</v>
      </c>
      <c r="X2286">
        <v>42.370607999999997</v>
      </c>
      <c r="Y2286">
        <v>-71.103869000000003</v>
      </c>
      <c r="Z2286" t="s">
        <v>3328</v>
      </c>
    </row>
    <row r="2287" spans="1:26">
      <c r="A2287">
        <v>26088</v>
      </c>
      <c r="B2287" s="1">
        <v>40707.550682870373</v>
      </c>
      <c r="C2287" s="1">
        <f t="shared" si="444"/>
        <v>40544</v>
      </c>
      <c r="D2287" s="4">
        <f t="shared" si="445"/>
        <v>0.45</v>
      </c>
      <c r="E2287" s="3">
        <f t="shared" si="446"/>
        <v>2011</v>
      </c>
      <c r="F2287" s="3">
        <f t="shared" si="447"/>
        <v>6</v>
      </c>
      <c r="G2287" s="3">
        <f t="shared" si="448"/>
        <v>13</v>
      </c>
      <c r="H2287" s="3">
        <f t="shared" si="449"/>
        <v>13</v>
      </c>
      <c r="I2287" s="3">
        <f t="shared" si="450"/>
        <v>12</v>
      </c>
      <c r="J2287" s="3">
        <f t="shared" si="451"/>
        <v>2</v>
      </c>
      <c r="K2287" s="3" t="str">
        <f>IF(AND(D2287&gt;='Season Lookup'!$D$15,D2287&lt;'Season Lookup'!$D$16),"Spring",IF(AND(D2287&gt;='Season Lookup'!$D$16,D2287&lt;'Season Lookup'!$D$17),"Summer",IF(AND(D2287&gt;='Season Lookup'!$D$17,D2287&lt;'Season Lookup'!$D$18),"Fall",IF(OR(D2287&gt;='Season Lookup'!$D$18,D2287&lt;'Season Lookup'!$D$15),"Winter"))))</f>
        <v>Spring</v>
      </c>
      <c r="L2287" s="3" t="str">
        <f>VLOOKUP(F2287,'Season Lookup'!$A$1:$B$13,2,0)</f>
        <v>Summer</v>
      </c>
      <c r="M2287" t="s">
        <v>56</v>
      </c>
      <c r="N2287" t="s">
        <v>13</v>
      </c>
      <c r="O2287" t="s">
        <v>13</v>
      </c>
      <c r="P2287" t="str">
        <f t="shared" si="452"/>
        <v>Yes</v>
      </c>
      <c r="Q2287" t="str">
        <f t="shared" si="453"/>
        <v>No</v>
      </c>
      <c r="R2287" t="str">
        <f t="shared" si="454"/>
        <v>No</v>
      </c>
      <c r="S2287">
        <v>48</v>
      </c>
      <c r="T2287" t="s">
        <v>147</v>
      </c>
      <c r="V2287" t="str">
        <f t="shared" si="455"/>
        <v>Non Intersection</v>
      </c>
      <c r="W2287" t="s">
        <v>3329</v>
      </c>
      <c r="X2287">
        <v>42.370455</v>
      </c>
      <c r="Y2287">
        <v>-71.084900000000005</v>
      </c>
      <c r="Z2287" t="s">
        <v>3330</v>
      </c>
    </row>
    <row r="2288" spans="1:26">
      <c r="A2288">
        <v>26089</v>
      </c>
      <c r="B2288" s="1">
        <v>40707.696527777778</v>
      </c>
      <c r="C2288" s="1">
        <f t="shared" si="444"/>
        <v>40544</v>
      </c>
      <c r="D2288" s="4">
        <f t="shared" si="445"/>
        <v>0.45</v>
      </c>
      <c r="E2288" s="3">
        <f t="shared" si="446"/>
        <v>2011</v>
      </c>
      <c r="F2288" s="3">
        <f t="shared" si="447"/>
        <v>6</v>
      </c>
      <c r="G2288" s="3">
        <f t="shared" si="448"/>
        <v>13</v>
      </c>
      <c r="H2288" s="3">
        <f t="shared" si="449"/>
        <v>16</v>
      </c>
      <c r="I2288" s="3">
        <f t="shared" si="450"/>
        <v>43</v>
      </c>
      <c r="J2288" s="3">
        <f t="shared" si="451"/>
        <v>2</v>
      </c>
      <c r="K2288" s="3" t="str">
        <f>IF(AND(D2288&gt;='Season Lookup'!$D$15,D2288&lt;'Season Lookup'!$D$16),"Spring",IF(AND(D2288&gt;='Season Lookup'!$D$16,D2288&lt;'Season Lookup'!$D$17),"Summer",IF(AND(D2288&gt;='Season Lookup'!$D$17,D2288&lt;'Season Lookup'!$D$18),"Fall",IF(OR(D2288&gt;='Season Lookup'!$D$18,D2288&lt;'Season Lookup'!$D$15),"Winter"))))</f>
        <v>Spring</v>
      </c>
      <c r="L2288" s="3" t="str">
        <f>VLOOKUP(F2288,'Season Lookup'!$A$1:$B$13,2,0)</f>
        <v>Summer</v>
      </c>
      <c r="M2288" t="s">
        <v>56</v>
      </c>
      <c r="N2288" t="s">
        <v>13</v>
      </c>
      <c r="O2288" t="s">
        <v>23</v>
      </c>
      <c r="P2288" t="str">
        <f t="shared" si="452"/>
        <v>Yes</v>
      </c>
      <c r="Q2288" t="str">
        <f t="shared" si="453"/>
        <v>No</v>
      </c>
      <c r="R2288" t="str">
        <f t="shared" si="454"/>
        <v>No</v>
      </c>
      <c r="S2288" t="s">
        <v>3331</v>
      </c>
      <c r="T2288" t="s">
        <v>42</v>
      </c>
      <c r="V2288" t="str">
        <f t="shared" si="455"/>
        <v>Non Intersection</v>
      </c>
      <c r="W2288" t="s">
        <v>3332</v>
      </c>
      <c r="X2288">
        <v>42.365118000000002</v>
      </c>
      <c r="Y2288">
        <v>-71.113736000000003</v>
      </c>
      <c r="Z2288" t="s">
        <v>3333</v>
      </c>
    </row>
    <row r="2289" spans="1:26">
      <c r="A2289">
        <v>26091</v>
      </c>
      <c r="B2289" s="1">
        <v>40707.92291666667</v>
      </c>
      <c r="C2289" s="1">
        <f t="shared" si="444"/>
        <v>40544</v>
      </c>
      <c r="D2289" s="4">
        <f t="shared" si="445"/>
        <v>0.45</v>
      </c>
      <c r="E2289" s="3">
        <f t="shared" si="446"/>
        <v>2011</v>
      </c>
      <c r="F2289" s="3">
        <f t="shared" si="447"/>
        <v>6</v>
      </c>
      <c r="G2289" s="3">
        <f t="shared" si="448"/>
        <v>13</v>
      </c>
      <c r="H2289" s="3">
        <f t="shared" si="449"/>
        <v>22</v>
      </c>
      <c r="I2289" s="3">
        <f t="shared" si="450"/>
        <v>9</v>
      </c>
      <c r="J2289" s="3">
        <f t="shared" si="451"/>
        <v>2</v>
      </c>
      <c r="K2289" s="3" t="str">
        <f>IF(AND(D2289&gt;='Season Lookup'!$D$15,D2289&lt;'Season Lookup'!$D$16),"Spring",IF(AND(D2289&gt;='Season Lookup'!$D$16,D2289&lt;'Season Lookup'!$D$17),"Summer",IF(AND(D2289&gt;='Season Lookup'!$D$17,D2289&lt;'Season Lookup'!$D$18),"Fall",IF(OR(D2289&gt;='Season Lookup'!$D$18,D2289&lt;'Season Lookup'!$D$15),"Winter"))))</f>
        <v>Spring</v>
      </c>
      <c r="L2289" s="3" t="str">
        <f>VLOOKUP(F2289,'Season Lookup'!$A$1:$B$13,2,0)</f>
        <v>Summer</v>
      </c>
      <c r="M2289" t="s">
        <v>56</v>
      </c>
      <c r="N2289" t="s">
        <v>13</v>
      </c>
      <c r="O2289" t="s">
        <v>13</v>
      </c>
      <c r="P2289" t="str">
        <f t="shared" si="452"/>
        <v>Yes</v>
      </c>
      <c r="Q2289" t="str">
        <f t="shared" si="453"/>
        <v>No</v>
      </c>
      <c r="R2289" t="str">
        <f t="shared" si="454"/>
        <v>No</v>
      </c>
      <c r="T2289" t="s">
        <v>198</v>
      </c>
      <c r="U2289" t="s">
        <v>2285</v>
      </c>
      <c r="V2289" t="str">
        <f t="shared" si="455"/>
        <v>Intersection</v>
      </c>
      <c r="W2289" t="s">
        <v>3334</v>
      </c>
      <c r="X2289">
        <v>42.374966999999998</v>
      </c>
      <c r="Y2289">
        <v>-71.148015000000001</v>
      </c>
      <c r="Z2289" t="s">
        <v>3335</v>
      </c>
    </row>
    <row r="2290" spans="1:26">
      <c r="A2290">
        <v>26218</v>
      </c>
      <c r="B2290" s="1">
        <v>40707.550682870373</v>
      </c>
      <c r="C2290" s="1">
        <f t="shared" si="444"/>
        <v>40544</v>
      </c>
      <c r="D2290" s="4">
        <f t="shared" si="445"/>
        <v>0.45</v>
      </c>
      <c r="E2290" s="3">
        <f t="shared" si="446"/>
        <v>2011</v>
      </c>
      <c r="F2290" s="3">
        <f t="shared" si="447"/>
        <v>6</v>
      </c>
      <c r="G2290" s="3">
        <f t="shared" si="448"/>
        <v>13</v>
      </c>
      <c r="H2290" s="3">
        <f t="shared" si="449"/>
        <v>13</v>
      </c>
      <c r="I2290" s="3">
        <f t="shared" si="450"/>
        <v>12</v>
      </c>
      <c r="J2290" s="3">
        <f t="shared" si="451"/>
        <v>2</v>
      </c>
      <c r="K2290" s="3" t="str">
        <f>IF(AND(D2290&gt;='Season Lookup'!$D$15,D2290&lt;'Season Lookup'!$D$16),"Spring",IF(AND(D2290&gt;='Season Lookup'!$D$16,D2290&lt;'Season Lookup'!$D$17),"Summer",IF(AND(D2290&gt;='Season Lookup'!$D$17,D2290&lt;'Season Lookup'!$D$18),"Fall",IF(OR(D2290&gt;='Season Lookup'!$D$18,D2290&lt;'Season Lookup'!$D$15),"Winter"))))</f>
        <v>Spring</v>
      </c>
      <c r="L2290" s="3" t="str">
        <f>VLOOKUP(F2290,'Season Lookup'!$A$1:$B$13,2,0)</f>
        <v>Summer</v>
      </c>
      <c r="N2290" t="s">
        <v>13</v>
      </c>
      <c r="O2290" t="s">
        <v>23</v>
      </c>
      <c r="P2290" t="str">
        <f t="shared" si="452"/>
        <v>Yes</v>
      </c>
      <c r="Q2290" t="str">
        <f t="shared" si="453"/>
        <v>No</v>
      </c>
      <c r="R2290" t="str">
        <f t="shared" si="454"/>
        <v>No</v>
      </c>
      <c r="S2290">
        <v>48</v>
      </c>
      <c r="T2290" t="s">
        <v>147</v>
      </c>
      <c r="V2290" t="str">
        <f t="shared" si="455"/>
        <v>Non Intersection</v>
      </c>
      <c r="W2290" t="s">
        <v>3329</v>
      </c>
      <c r="X2290">
        <v>42.370455</v>
      </c>
      <c r="Y2290">
        <v>-71.084900000000005</v>
      </c>
      <c r="Z2290" t="s">
        <v>3330</v>
      </c>
    </row>
    <row r="2291" spans="1:26">
      <c r="A2291">
        <v>26092</v>
      </c>
      <c r="B2291" s="1">
        <v>40708.375</v>
      </c>
      <c r="C2291" s="1">
        <f t="shared" si="444"/>
        <v>40544</v>
      </c>
      <c r="D2291" s="4">
        <f t="shared" si="445"/>
        <v>0.45277777777777778</v>
      </c>
      <c r="E2291" s="3">
        <f t="shared" si="446"/>
        <v>2011</v>
      </c>
      <c r="F2291" s="3">
        <f t="shared" si="447"/>
        <v>6</v>
      </c>
      <c r="G2291" s="3">
        <f t="shared" si="448"/>
        <v>14</v>
      </c>
      <c r="H2291" s="3">
        <f t="shared" si="449"/>
        <v>9</v>
      </c>
      <c r="I2291" s="3">
        <f t="shared" si="450"/>
        <v>0</v>
      </c>
      <c r="J2291" s="3">
        <f t="shared" si="451"/>
        <v>3</v>
      </c>
      <c r="K2291" s="3" t="str">
        <f>IF(AND(D2291&gt;='Season Lookup'!$D$15,D2291&lt;'Season Lookup'!$D$16),"Spring",IF(AND(D2291&gt;='Season Lookup'!$D$16,D2291&lt;'Season Lookup'!$D$17),"Summer",IF(AND(D2291&gt;='Season Lookup'!$D$17,D2291&lt;'Season Lookup'!$D$18),"Fall",IF(OR(D2291&gt;='Season Lookup'!$D$18,D2291&lt;'Season Lookup'!$D$15),"Winter"))))</f>
        <v>Spring</v>
      </c>
      <c r="L2291" s="3" t="str">
        <f>VLOOKUP(F2291,'Season Lookup'!$A$1:$B$13,2,0)</f>
        <v>Summer</v>
      </c>
      <c r="M2291" t="s">
        <v>73</v>
      </c>
      <c r="N2291" t="s">
        <v>13</v>
      </c>
      <c r="O2291" t="s">
        <v>13</v>
      </c>
      <c r="P2291" t="str">
        <f t="shared" si="452"/>
        <v>Yes</v>
      </c>
      <c r="Q2291" t="str">
        <f t="shared" si="453"/>
        <v>No</v>
      </c>
      <c r="R2291" t="str">
        <f t="shared" si="454"/>
        <v>No</v>
      </c>
      <c r="T2291" t="s">
        <v>342</v>
      </c>
      <c r="V2291" t="str">
        <f t="shared" si="455"/>
        <v>Intersection</v>
      </c>
      <c r="W2291" t="s">
        <v>1487</v>
      </c>
      <c r="X2291">
        <v>0</v>
      </c>
      <c r="Y2291">
        <v>0</v>
      </c>
      <c r="Z2291" t="s">
        <v>81</v>
      </c>
    </row>
    <row r="2292" spans="1:26">
      <c r="A2292">
        <v>26093</v>
      </c>
      <c r="B2292" s="1">
        <v>40708.447905092595</v>
      </c>
      <c r="C2292" s="1">
        <f t="shared" si="444"/>
        <v>40544</v>
      </c>
      <c r="D2292" s="4">
        <f t="shared" si="445"/>
        <v>0.45277777777777778</v>
      </c>
      <c r="E2292" s="3">
        <f t="shared" si="446"/>
        <v>2011</v>
      </c>
      <c r="F2292" s="3">
        <f t="shared" si="447"/>
        <v>6</v>
      </c>
      <c r="G2292" s="3">
        <f t="shared" si="448"/>
        <v>14</v>
      </c>
      <c r="H2292" s="3">
        <f t="shared" si="449"/>
        <v>10</v>
      </c>
      <c r="I2292" s="3">
        <f t="shared" si="450"/>
        <v>44</v>
      </c>
      <c r="J2292" s="3">
        <f t="shared" si="451"/>
        <v>3</v>
      </c>
      <c r="K2292" s="3" t="str">
        <f>IF(AND(D2292&gt;='Season Lookup'!$D$15,D2292&lt;'Season Lookup'!$D$16),"Spring",IF(AND(D2292&gt;='Season Lookup'!$D$16,D2292&lt;'Season Lookup'!$D$17),"Summer",IF(AND(D2292&gt;='Season Lookup'!$D$17,D2292&lt;'Season Lookup'!$D$18),"Fall",IF(OR(D2292&gt;='Season Lookup'!$D$18,D2292&lt;'Season Lookup'!$D$15),"Winter"))))</f>
        <v>Spring</v>
      </c>
      <c r="L2292" s="3" t="str">
        <f>VLOOKUP(F2292,'Season Lookup'!$A$1:$B$13,2,0)</f>
        <v>Summer</v>
      </c>
      <c r="M2292" t="s">
        <v>73</v>
      </c>
      <c r="N2292" t="s">
        <v>13</v>
      </c>
      <c r="O2292" t="s">
        <v>13</v>
      </c>
      <c r="P2292" t="str">
        <f t="shared" si="452"/>
        <v>Yes</v>
      </c>
      <c r="Q2292" t="str">
        <f t="shared" si="453"/>
        <v>No</v>
      </c>
      <c r="R2292" t="str">
        <f t="shared" si="454"/>
        <v>No</v>
      </c>
      <c r="S2292">
        <v>1498</v>
      </c>
      <c r="T2292" t="s">
        <v>19</v>
      </c>
      <c r="V2292" t="str">
        <f t="shared" si="455"/>
        <v>Non Intersection</v>
      </c>
      <c r="W2292" t="s">
        <v>3336</v>
      </c>
      <c r="X2292">
        <v>42.374115000000003</v>
      </c>
      <c r="Y2292">
        <v>-71.104592999999994</v>
      </c>
      <c r="Z2292" t="s">
        <v>3337</v>
      </c>
    </row>
    <row r="2293" spans="1:26">
      <c r="A2293">
        <v>26094</v>
      </c>
      <c r="B2293" s="1">
        <v>40708.458333333336</v>
      </c>
      <c r="C2293" s="1">
        <f t="shared" si="444"/>
        <v>40544</v>
      </c>
      <c r="D2293" s="4">
        <f t="shared" si="445"/>
        <v>0.45277777777777778</v>
      </c>
      <c r="E2293" s="3">
        <f t="shared" si="446"/>
        <v>2011</v>
      </c>
      <c r="F2293" s="3">
        <f t="shared" si="447"/>
        <v>6</v>
      </c>
      <c r="G2293" s="3">
        <f t="shared" si="448"/>
        <v>14</v>
      </c>
      <c r="H2293" s="3">
        <f t="shared" si="449"/>
        <v>11</v>
      </c>
      <c r="I2293" s="3">
        <f t="shared" si="450"/>
        <v>0</v>
      </c>
      <c r="J2293" s="3">
        <f t="shared" si="451"/>
        <v>3</v>
      </c>
      <c r="K2293" s="3" t="str">
        <f>IF(AND(D2293&gt;='Season Lookup'!$D$15,D2293&lt;'Season Lookup'!$D$16),"Spring",IF(AND(D2293&gt;='Season Lookup'!$D$16,D2293&lt;'Season Lookup'!$D$17),"Summer",IF(AND(D2293&gt;='Season Lookup'!$D$17,D2293&lt;'Season Lookup'!$D$18),"Fall",IF(OR(D2293&gt;='Season Lookup'!$D$18,D2293&lt;'Season Lookup'!$D$15),"Winter"))))</f>
        <v>Spring</v>
      </c>
      <c r="L2293" s="3" t="str">
        <f>VLOOKUP(F2293,'Season Lookup'!$A$1:$B$13,2,0)</f>
        <v>Summer</v>
      </c>
      <c r="M2293" t="s">
        <v>73</v>
      </c>
      <c r="N2293" t="s">
        <v>13</v>
      </c>
      <c r="O2293" t="s">
        <v>23</v>
      </c>
      <c r="P2293" t="str">
        <f t="shared" si="452"/>
        <v>Yes</v>
      </c>
      <c r="Q2293" t="str">
        <f t="shared" si="453"/>
        <v>No</v>
      </c>
      <c r="R2293" t="str">
        <f t="shared" si="454"/>
        <v>No</v>
      </c>
      <c r="S2293">
        <v>725</v>
      </c>
      <c r="T2293" t="s">
        <v>186</v>
      </c>
      <c r="V2293" t="str">
        <f t="shared" si="455"/>
        <v>Non Intersection</v>
      </c>
      <c r="W2293" t="s">
        <v>617</v>
      </c>
      <c r="X2293">
        <v>42.390473999999998</v>
      </c>
      <c r="Y2293">
        <v>-71.152218000000005</v>
      </c>
      <c r="Z2293" t="s">
        <v>618</v>
      </c>
    </row>
    <row r="2294" spans="1:26">
      <c r="A2294">
        <v>26095</v>
      </c>
      <c r="B2294" s="1">
        <v>40708.534710648149</v>
      </c>
      <c r="C2294" s="1">
        <f t="shared" si="444"/>
        <v>40544</v>
      </c>
      <c r="D2294" s="4">
        <f t="shared" si="445"/>
        <v>0.45277777777777778</v>
      </c>
      <c r="E2294" s="3">
        <f t="shared" si="446"/>
        <v>2011</v>
      </c>
      <c r="F2294" s="3">
        <f t="shared" si="447"/>
        <v>6</v>
      </c>
      <c r="G2294" s="3">
        <f t="shared" si="448"/>
        <v>14</v>
      </c>
      <c r="H2294" s="3">
        <f t="shared" si="449"/>
        <v>12</v>
      </c>
      <c r="I2294" s="3">
        <f t="shared" si="450"/>
        <v>49</v>
      </c>
      <c r="J2294" s="3">
        <f t="shared" si="451"/>
        <v>3</v>
      </c>
      <c r="K2294" s="3" t="str">
        <f>IF(AND(D2294&gt;='Season Lookup'!$D$15,D2294&lt;'Season Lookup'!$D$16),"Spring",IF(AND(D2294&gt;='Season Lookup'!$D$16,D2294&lt;'Season Lookup'!$D$17),"Summer",IF(AND(D2294&gt;='Season Lookup'!$D$17,D2294&lt;'Season Lookup'!$D$18),"Fall",IF(OR(D2294&gt;='Season Lookup'!$D$18,D2294&lt;'Season Lookup'!$D$15),"Winter"))))</f>
        <v>Spring</v>
      </c>
      <c r="L2294" s="3" t="str">
        <f>VLOOKUP(F2294,'Season Lookup'!$A$1:$B$13,2,0)</f>
        <v>Summer</v>
      </c>
      <c r="M2294" t="s">
        <v>73</v>
      </c>
      <c r="N2294" t="s">
        <v>13</v>
      </c>
      <c r="O2294" t="s">
        <v>132</v>
      </c>
      <c r="P2294" t="str">
        <f t="shared" si="452"/>
        <v>Yes</v>
      </c>
      <c r="Q2294" t="str">
        <f t="shared" si="453"/>
        <v>Yes</v>
      </c>
      <c r="R2294" t="str">
        <f t="shared" si="454"/>
        <v>No</v>
      </c>
      <c r="T2294" t="s">
        <v>101</v>
      </c>
      <c r="U2294" t="s">
        <v>19</v>
      </c>
      <c r="V2294" t="str">
        <f t="shared" si="455"/>
        <v>Intersection</v>
      </c>
      <c r="W2294" t="s">
        <v>206</v>
      </c>
      <c r="X2294">
        <v>42.372911999999999</v>
      </c>
      <c r="Y2294">
        <v>-71.094511999999995</v>
      </c>
      <c r="Z2294" t="s">
        <v>207</v>
      </c>
    </row>
    <row r="2295" spans="1:26">
      <c r="A2295">
        <v>26096</v>
      </c>
      <c r="B2295" s="1">
        <v>40708.759722222225</v>
      </c>
      <c r="C2295" s="1">
        <f t="shared" si="444"/>
        <v>40544</v>
      </c>
      <c r="D2295" s="4">
        <f t="shared" si="445"/>
        <v>0.45277777777777778</v>
      </c>
      <c r="E2295" s="3">
        <f t="shared" si="446"/>
        <v>2011</v>
      </c>
      <c r="F2295" s="3">
        <f t="shared" si="447"/>
        <v>6</v>
      </c>
      <c r="G2295" s="3">
        <f t="shared" si="448"/>
        <v>14</v>
      </c>
      <c r="H2295" s="3">
        <f t="shared" si="449"/>
        <v>18</v>
      </c>
      <c r="I2295" s="3">
        <f t="shared" si="450"/>
        <v>14</v>
      </c>
      <c r="J2295" s="3">
        <f t="shared" si="451"/>
        <v>3</v>
      </c>
      <c r="K2295" s="3" t="str">
        <f>IF(AND(D2295&gt;='Season Lookup'!$D$15,D2295&lt;'Season Lookup'!$D$16),"Spring",IF(AND(D2295&gt;='Season Lookup'!$D$16,D2295&lt;'Season Lookup'!$D$17),"Summer",IF(AND(D2295&gt;='Season Lookup'!$D$17,D2295&lt;'Season Lookup'!$D$18),"Fall",IF(OR(D2295&gt;='Season Lookup'!$D$18,D2295&lt;'Season Lookup'!$D$15),"Winter"))))</f>
        <v>Spring</v>
      </c>
      <c r="L2295" s="3" t="str">
        <f>VLOOKUP(F2295,'Season Lookup'!$A$1:$B$13,2,0)</f>
        <v>Summer</v>
      </c>
      <c r="M2295" t="s">
        <v>73</v>
      </c>
      <c r="N2295" t="s">
        <v>13</v>
      </c>
      <c r="O2295" t="s">
        <v>13</v>
      </c>
      <c r="P2295" t="str">
        <f t="shared" si="452"/>
        <v>Yes</v>
      </c>
      <c r="Q2295" t="str">
        <f t="shared" si="453"/>
        <v>No</v>
      </c>
      <c r="R2295" t="str">
        <f t="shared" si="454"/>
        <v>No</v>
      </c>
      <c r="T2295" t="s">
        <v>189</v>
      </c>
      <c r="U2295" t="s">
        <v>32</v>
      </c>
      <c r="V2295" t="str">
        <f t="shared" si="455"/>
        <v>Intersection</v>
      </c>
      <c r="W2295" t="s">
        <v>3338</v>
      </c>
      <c r="X2295">
        <v>42.363207000000003</v>
      </c>
      <c r="Y2295">
        <v>-71.096699999999998</v>
      </c>
      <c r="Z2295" t="s">
        <v>1738</v>
      </c>
    </row>
    <row r="2296" spans="1:26">
      <c r="A2296">
        <v>26097</v>
      </c>
      <c r="B2296" s="1">
        <v>40709.675000000003</v>
      </c>
      <c r="C2296" s="1">
        <f t="shared" si="444"/>
        <v>40544</v>
      </c>
      <c r="D2296" s="4">
        <f t="shared" si="445"/>
        <v>0.45555555555555555</v>
      </c>
      <c r="E2296" s="3">
        <f t="shared" si="446"/>
        <v>2011</v>
      </c>
      <c r="F2296" s="3">
        <f t="shared" si="447"/>
        <v>6</v>
      </c>
      <c r="G2296" s="3">
        <f t="shared" si="448"/>
        <v>15</v>
      </c>
      <c r="H2296" s="3">
        <f t="shared" si="449"/>
        <v>16</v>
      </c>
      <c r="I2296" s="3">
        <f t="shared" si="450"/>
        <v>12</v>
      </c>
      <c r="J2296" s="3">
        <f t="shared" si="451"/>
        <v>4</v>
      </c>
      <c r="K2296" s="3" t="str">
        <f>IF(AND(D2296&gt;='Season Lookup'!$D$15,D2296&lt;'Season Lookup'!$D$16),"Spring",IF(AND(D2296&gt;='Season Lookup'!$D$16,D2296&lt;'Season Lookup'!$D$17),"Summer",IF(AND(D2296&gt;='Season Lookup'!$D$17,D2296&lt;'Season Lookup'!$D$18),"Fall",IF(OR(D2296&gt;='Season Lookup'!$D$18,D2296&lt;'Season Lookup'!$D$15),"Winter"))))</f>
        <v>Spring</v>
      </c>
      <c r="L2296" s="3" t="str">
        <f>VLOOKUP(F2296,'Season Lookup'!$A$1:$B$13,2,0)</f>
        <v>Summer</v>
      </c>
      <c r="M2296" t="s">
        <v>82</v>
      </c>
      <c r="N2296" t="s">
        <v>132</v>
      </c>
      <c r="O2296" t="s">
        <v>23</v>
      </c>
      <c r="P2296" t="str">
        <f t="shared" si="452"/>
        <v>No</v>
      </c>
      <c r="Q2296" t="str">
        <f t="shared" si="453"/>
        <v>Yes</v>
      </c>
      <c r="R2296" t="str">
        <f t="shared" si="454"/>
        <v>No</v>
      </c>
      <c r="T2296" t="s">
        <v>105</v>
      </c>
      <c r="U2296" t="s">
        <v>387</v>
      </c>
      <c r="V2296" t="str">
        <f t="shared" si="455"/>
        <v>Intersection</v>
      </c>
      <c r="W2296" t="s">
        <v>388</v>
      </c>
      <c r="X2296">
        <v>42.370398999999999</v>
      </c>
      <c r="Y2296">
        <v>-71.103763999999998</v>
      </c>
      <c r="Z2296" t="s">
        <v>389</v>
      </c>
    </row>
    <row r="2297" spans="1:26">
      <c r="A2297">
        <v>26099</v>
      </c>
      <c r="B2297" s="1">
        <v>40709.4375</v>
      </c>
      <c r="C2297" s="1">
        <f t="shared" si="444"/>
        <v>40544</v>
      </c>
      <c r="D2297" s="4">
        <f t="shared" si="445"/>
        <v>0.45555555555555555</v>
      </c>
      <c r="E2297" s="3">
        <f t="shared" si="446"/>
        <v>2011</v>
      </c>
      <c r="F2297" s="3">
        <f t="shared" si="447"/>
        <v>6</v>
      </c>
      <c r="G2297" s="3">
        <f t="shared" si="448"/>
        <v>15</v>
      </c>
      <c r="H2297" s="3">
        <f t="shared" si="449"/>
        <v>10</v>
      </c>
      <c r="I2297" s="3">
        <f t="shared" si="450"/>
        <v>30</v>
      </c>
      <c r="J2297" s="3">
        <f t="shared" si="451"/>
        <v>4</v>
      </c>
      <c r="K2297" s="3" t="str">
        <f>IF(AND(D2297&gt;='Season Lookup'!$D$15,D2297&lt;'Season Lookup'!$D$16),"Spring",IF(AND(D2297&gt;='Season Lookup'!$D$16,D2297&lt;'Season Lookup'!$D$17),"Summer",IF(AND(D2297&gt;='Season Lookup'!$D$17,D2297&lt;'Season Lookup'!$D$18),"Fall",IF(OR(D2297&gt;='Season Lookup'!$D$18,D2297&lt;'Season Lookup'!$D$15),"Winter"))))</f>
        <v>Spring</v>
      </c>
      <c r="L2297" s="3" t="str">
        <f>VLOOKUP(F2297,'Season Lookup'!$A$1:$B$13,2,0)</f>
        <v>Summer</v>
      </c>
      <c r="M2297" t="s">
        <v>82</v>
      </c>
      <c r="N2297" t="s">
        <v>13</v>
      </c>
      <c r="O2297" t="s">
        <v>23</v>
      </c>
      <c r="P2297" t="str">
        <f t="shared" si="452"/>
        <v>Yes</v>
      </c>
      <c r="Q2297" t="str">
        <f t="shared" si="453"/>
        <v>No</v>
      </c>
      <c r="R2297" t="str">
        <f t="shared" si="454"/>
        <v>No</v>
      </c>
      <c r="T2297" t="s">
        <v>3339</v>
      </c>
      <c r="U2297" t="s">
        <v>1065</v>
      </c>
      <c r="V2297" t="str">
        <f t="shared" si="455"/>
        <v>Intersection</v>
      </c>
      <c r="W2297" t="s">
        <v>3340</v>
      </c>
      <c r="X2297">
        <v>42.387165000000003</v>
      </c>
      <c r="Y2297">
        <v>-71.137906999999998</v>
      </c>
      <c r="Z2297" t="s">
        <v>3341</v>
      </c>
    </row>
    <row r="2298" spans="1:26">
      <c r="A2298">
        <v>26100</v>
      </c>
      <c r="B2298" s="1">
        <v>40709.604155092595</v>
      </c>
      <c r="C2298" s="1">
        <f t="shared" si="444"/>
        <v>40544</v>
      </c>
      <c r="D2298" s="4">
        <f t="shared" si="445"/>
        <v>0.45555555555555555</v>
      </c>
      <c r="E2298" s="3">
        <f t="shared" si="446"/>
        <v>2011</v>
      </c>
      <c r="F2298" s="3">
        <f t="shared" si="447"/>
        <v>6</v>
      </c>
      <c r="G2298" s="3">
        <f t="shared" si="448"/>
        <v>15</v>
      </c>
      <c r="H2298" s="3">
        <f t="shared" si="449"/>
        <v>14</v>
      </c>
      <c r="I2298" s="3">
        <f t="shared" si="450"/>
        <v>29</v>
      </c>
      <c r="J2298" s="3">
        <f t="shared" si="451"/>
        <v>4</v>
      </c>
      <c r="K2298" s="3" t="str">
        <f>IF(AND(D2298&gt;='Season Lookup'!$D$15,D2298&lt;'Season Lookup'!$D$16),"Spring",IF(AND(D2298&gt;='Season Lookup'!$D$16,D2298&lt;'Season Lookup'!$D$17),"Summer",IF(AND(D2298&gt;='Season Lookup'!$D$17,D2298&lt;'Season Lookup'!$D$18),"Fall",IF(OR(D2298&gt;='Season Lookup'!$D$18,D2298&lt;'Season Lookup'!$D$15),"Winter"))))</f>
        <v>Spring</v>
      </c>
      <c r="L2298" s="3" t="str">
        <f>VLOOKUP(F2298,'Season Lookup'!$A$1:$B$13,2,0)</f>
        <v>Summer</v>
      </c>
      <c r="M2298" t="s">
        <v>82</v>
      </c>
      <c r="N2298" t="s">
        <v>13</v>
      </c>
      <c r="O2298" t="s">
        <v>13</v>
      </c>
      <c r="P2298" t="str">
        <f t="shared" si="452"/>
        <v>Yes</v>
      </c>
      <c r="Q2298" t="str">
        <f t="shared" si="453"/>
        <v>No</v>
      </c>
      <c r="R2298" t="str">
        <f t="shared" si="454"/>
        <v>No</v>
      </c>
      <c r="T2298" t="s">
        <v>14</v>
      </c>
      <c r="U2298" t="s">
        <v>3342</v>
      </c>
      <c r="V2298" t="str">
        <f t="shared" si="455"/>
        <v>Intersection</v>
      </c>
      <c r="W2298" t="s">
        <v>3343</v>
      </c>
      <c r="X2298">
        <v>42.389878000000003</v>
      </c>
      <c r="Y2298">
        <v>-71.120497999999998</v>
      </c>
      <c r="Z2298" t="s">
        <v>3344</v>
      </c>
    </row>
    <row r="2299" spans="1:26">
      <c r="A2299">
        <v>26217</v>
      </c>
      <c r="B2299" s="1">
        <v>40709.760405092595</v>
      </c>
      <c r="C2299" s="1">
        <f t="shared" si="444"/>
        <v>40544</v>
      </c>
      <c r="D2299" s="4">
        <f t="shared" si="445"/>
        <v>0.45555555555555555</v>
      </c>
      <c r="E2299" s="3">
        <f t="shared" si="446"/>
        <v>2011</v>
      </c>
      <c r="F2299" s="3">
        <f t="shared" si="447"/>
        <v>6</v>
      </c>
      <c r="G2299" s="3">
        <f t="shared" si="448"/>
        <v>15</v>
      </c>
      <c r="H2299" s="3">
        <f t="shared" si="449"/>
        <v>18</v>
      </c>
      <c r="I2299" s="3">
        <f t="shared" si="450"/>
        <v>14</v>
      </c>
      <c r="J2299" s="3">
        <f t="shared" si="451"/>
        <v>4</v>
      </c>
      <c r="K2299" s="3" t="str">
        <f>IF(AND(D2299&gt;='Season Lookup'!$D$15,D2299&lt;'Season Lookup'!$D$16),"Spring",IF(AND(D2299&gt;='Season Lookup'!$D$16,D2299&lt;'Season Lookup'!$D$17),"Summer",IF(AND(D2299&gt;='Season Lookup'!$D$17,D2299&lt;'Season Lookup'!$D$18),"Fall",IF(OR(D2299&gt;='Season Lookup'!$D$18,D2299&lt;'Season Lookup'!$D$15),"Winter"))))</f>
        <v>Spring</v>
      </c>
      <c r="L2299" s="3" t="str">
        <f>VLOOKUP(F2299,'Season Lookup'!$A$1:$B$13,2,0)</f>
        <v>Summer</v>
      </c>
      <c r="N2299" t="s">
        <v>13</v>
      </c>
      <c r="O2299" t="s">
        <v>23</v>
      </c>
      <c r="P2299" t="str">
        <f t="shared" si="452"/>
        <v>Yes</v>
      </c>
      <c r="Q2299" t="str">
        <f t="shared" si="453"/>
        <v>No</v>
      </c>
      <c r="R2299" t="str">
        <f t="shared" si="454"/>
        <v>No</v>
      </c>
      <c r="S2299">
        <v>1493</v>
      </c>
      <c r="T2299" t="s">
        <v>19</v>
      </c>
      <c r="V2299" t="str">
        <f t="shared" si="455"/>
        <v>Non Intersection</v>
      </c>
      <c r="W2299" t="s">
        <v>1660</v>
      </c>
      <c r="X2299">
        <v>42.374417000000001</v>
      </c>
      <c r="Y2299">
        <v>-71.104436000000007</v>
      </c>
      <c r="Z2299" t="s">
        <v>1661</v>
      </c>
    </row>
    <row r="2300" spans="1:26">
      <c r="A2300">
        <v>26098</v>
      </c>
      <c r="B2300" s="1">
        <v>40710.565960648149</v>
      </c>
      <c r="C2300" s="1">
        <f t="shared" si="444"/>
        <v>40544</v>
      </c>
      <c r="D2300" s="4">
        <f t="shared" si="445"/>
        <v>0.45833333333333331</v>
      </c>
      <c r="E2300" s="3">
        <f t="shared" si="446"/>
        <v>2011</v>
      </c>
      <c r="F2300" s="3">
        <f t="shared" si="447"/>
        <v>6</v>
      </c>
      <c r="G2300" s="3">
        <f t="shared" si="448"/>
        <v>16</v>
      </c>
      <c r="H2300" s="3">
        <f t="shared" si="449"/>
        <v>13</v>
      </c>
      <c r="I2300" s="3">
        <f t="shared" si="450"/>
        <v>34</v>
      </c>
      <c r="J2300" s="3">
        <f t="shared" si="451"/>
        <v>5</v>
      </c>
      <c r="K2300" s="3" t="str">
        <f>IF(AND(D2300&gt;='Season Lookup'!$D$15,D2300&lt;'Season Lookup'!$D$16),"Spring",IF(AND(D2300&gt;='Season Lookup'!$D$16,D2300&lt;'Season Lookup'!$D$17),"Summer",IF(AND(D2300&gt;='Season Lookup'!$D$17,D2300&lt;'Season Lookup'!$D$18),"Fall",IF(OR(D2300&gt;='Season Lookup'!$D$18,D2300&lt;'Season Lookup'!$D$15),"Winter"))))</f>
        <v>Spring</v>
      </c>
      <c r="L2300" s="3" t="str">
        <f>VLOOKUP(F2300,'Season Lookup'!$A$1:$B$13,2,0)</f>
        <v>Summer</v>
      </c>
      <c r="M2300" t="s">
        <v>78</v>
      </c>
      <c r="N2300" t="s">
        <v>13</v>
      </c>
      <c r="O2300" t="s">
        <v>13</v>
      </c>
      <c r="P2300" t="str">
        <f t="shared" si="452"/>
        <v>Yes</v>
      </c>
      <c r="Q2300" t="str">
        <f t="shared" si="453"/>
        <v>No</v>
      </c>
      <c r="R2300" t="str">
        <f t="shared" si="454"/>
        <v>No</v>
      </c>
      <c r="T2300" t="s">
        <v>291</v>
      </c>
      <c r="U2300" t="s">
        <v>252</v>
      </c>
      <c r="V2300" t="str">
        <f t="shared" si="455"/>
        <v>Intersection</v>
      </c>
      <c r="W2300" t="s">
        <v>3345</v>
      </c>
      <c r="X2300">
        <v>42.387396000000003</v>
      </c>
      <c r="Y2300">
        <v>-71.127554000000003</v>
      </c>
      <c r="Z2300" t="s">
        <v>2264</v>
      </c>
    </row>
    <row r="2301" spans="1:26">
      <c r="A2301">
        <v>26101</v>
      </c>
      <c r="B2301" s="1">
        <v>40710.427083333336</v>
      </c>
      <c r="C2301" s="1">
        <f t="shared" si="444"/>
        <v>40544</v>
      </c>
      <c r="D2301" s="4">
        <f t="shared" si="445"/>
        <v>0.45833333333333331</v>
      </c>
      <c r="E2301" s="3">
        <f t="shared" si="446"/>
        <v>2011</v>
      </c>
      <c r="F2301" s="3">
        <f t="shared" si="447"/>
        <v>6</v>
      </c>
      <c r="G2301" s="3">
        <f t="shared" si="448"/>
        <v>16</v>
      </c>
      <c r="H2301" s="3">
        <f t="shared" si="449"/>
        <v>10</v>
      </c>
      <c r="I2301" s="3">
        <f t="shared" si="450"/>
        <v>15</v>
      </c>
      <c r="J2301" s="3">
        <f t="shared" si="451"/>
        <v>5</v>
      </c>
      <c r="K2301" s="3" t="str">
        <f>IF(AND(D2301&gt;='Season Lookup'!$D$15,D2301&lt;'Season Lookup'!$D$16),"Spring",IF(AND(D2301&gt;='Season Lookup'!$D$16,D2301&lt;'Season Lookup'!$D$17),"Summer",IF(AND(D2301&gt;='Season Lookup'!$D$17,D2301&lt;'Season Lookup'!$D$18),"Fall",IF(OR(D2301&gt;='Season Lookup'!$D$18,D2301&lt;'Season Lookup'!$D$15),"Winter"))))</f>
        <v>Spring</v>
      </c>
      <c r="L2301" s="3" t="str">
        <f>VLOOKUP(F2301,'Season Lookup'!$A$1:$B$13,2,0)</f>
        <v>Summer</v>
      </c>
      <c r="M2301" t="s">
        <v>78</v>
      </c>
      <c r="N2301" t="s">
        <v>13</v>
      </c>
      <c r="O2301" t="s">
        <v>36</v>
      </c>
      <c r="P2301" t="str">
        <f t="shared" si="452"/>
        <v>Yes</v>
      </c>
      <c r="Q2301" t="str">
        <f t="shared" si="453"/>
        <v>No</v>
      </c>
      <c r="R2301" t="str">
        <f t="shared" si="454"/>
        <v>No</v>
      </c>
      <c r="T2301" t="s">
        <v>105</v>
      </c>
      <c r="U2301" t="s">
        <v>138</v>
      </c>
      <c r="V2301" t="str">
        <f t="shared" si="455"/>
        <v>Intersection</v>
      </c>
      <c r="W2301" t="s">
        <v>139</v>
      </c>
      <c r="X2301">
        <v>42.373967</v>
      </c>
      <c r="Y2301">
        <v>-71.112780000000001</v>
      </c>
      <c r="Z2301" t="s">
        <v>140</v>
      </c>
    </row>
    <row r="2302" spans="1:26">
      <c r="A2302">
        <v>26102</v>
      </c>
      <c r="B2302" s="1">
        <v>40710.67359953704</v>
      </c>
      <c r="C2302" s="1">
        <f t="shared" si="444"/>
        <v>40544</v>
      </c>
      <c r="D2302" s="4">
        <f t="shared" si="445"/>
        <v>0.45833333333333331</v>
      </c>
      <c r="E2302" s="3">
        <f t="shared" si="446"/>
        <v>2011</v>
      </c>
      <c r="F2302" s="3">
        <f t="shared" si="447"/>
        <v>6</v>
      </c>
      <c r="G2302" s="3">
        <f t="shared" si="448"/>
        <v>16</v>
      </c>
      <c r="H2302" s="3">
        <f t="shared" si="449"/>
        <v>16</v>
      </c>
      <c r="I2302" s="3">
        <f t="shared" si="450"/>
        <v>9</v>
      </c>
      <c r="J2302" s="3">
        <f t="shared" si="451"/>
        <v>5</v>
      </c>
      <c r="K2302" s="3" t="str">
        <f>IF(AND(D2302&gt;='Season Lookup'!$D$15,D2302&lt;'Season Lookup'!$D$16),"Spring",IF(AND(D2302&gt;='Season Lookup'!$D$16,D2302&lt;'Season Lookup'!$D$17),"Summer",IF(AND(D2302&gt;='Season Lookup'!$D$17,D2302&lt;'Season Lookup'!$D$18),"Fall",IF(OR(D2302&gt;='Season Lookup'!$D$18,D2302&lt;'Season Lookup'!$D$15),"Winter"))))</f>
        <v>Spring</v>
      </c>
      <c r="L2302" s="3" t="str">
        <f>VLOOKUP(F2302,'Season Lookup'!$A$1:$B$13,2,0)</f>
        <v>Summer</v>
      </c>
      <c r="M2302" t="s">
        <v>78</v>
      </c>
      <c r="N2302" t="s">
        <v>13</v>
      </c>
      <c r="O2302" t="s">
        <v>23</v>
      </c>
      <c r="P2302" t="str">
        <f t="shared" si="452"/>
        <v>Yes</v>
      </c>
      <c r="Q2302" t="str">
        <f t="shared" si="453"/>
        <v>No</v>
      </c>
      <c r="R2302" t="str">
        <f t="shared" si="454"/>
        <v>No</v>
      </c>
      <c r="S2302">
        <v>831</v>
      </c>
      <c r="T2302" t="s">
        <v>14</v>
      </c>
      <c r="V2302" t="str">
        <f t="shared" si="455"/>
        <v>Non Intersection</v>
      </c>
      <c r="W2302" t="s">
        <v>3346</v>
      </c>
      <c r="X2302">
        <v>42.367210999999998</v>
      </c>
      <c r="Y2302">
        <v>-71.106460999999996</v>
      </c>
      <c r="Z2302" t="s">
        <v>3347</v>
      </c>
    </row>
    <row r="2303" spans="1:26">
      <c r="A2303">
        <v>26103</v>
      </c>
      <c r="B2303" s="1">
        <v>40710.856238425928</v>
      </c>
      <c r="C2303" s="1">
        <f t="shared" si="444"/>
        <v>40544</v>
      </c>
      <c r="D2303" s="4">
        <f t="shared" si="445"/>
        <v>0.45833333333333331</v>
      </c>
      <c r="E2303" s="3">
        <f t="shared" si="446"/>
        <v>2011</v>
      </c>
      <c r="F2303" s="3">
        <f t="shared" si="447"/>
        <v>6</v>
      </c>
      <c r="G2303" s="3">
        <f t="shared" si="448"/>
        <v>16</v>
      </c>
      <c r="H2303" s="3">
        <f t="shared" si="449"/>
        <v>20</v>
      </c>
      <c r="I2303" s="3">
        <f t="shared" si="450"/>
        <v>32</v>
      </c>
      <c r="J2303" s="3">
        <f t="shared" si="451"/>
        <v>5</v>
      </c>
      <c r="K2303" s="3" t="str">
        <f>IF(AND(D2303&gt;='Season Lookup'!$D$15,D2303&lt;'Season Lookup'!$D$16),"Spring",IF(AND(D2303&gt;='Season Lookup'!$D$16,D2303&lt;'Season Lookup'!$D$17),"Summer",IF(AND(D2303&gt;='Season Lookup'!$D$17,D2303&lt;'Season Lookup'!$D$18),"Fall",IF(OR(D2303&gt;='Season Lookup'!$D$18,D2303&lt;'Season Lookup'!$D$15),"Winter"))))</f>
        <v>Spring</v>
      </c>
      <c r="L2303" s="3" t="str">
        <f>VLOOKUP(F2303,'Season Lookup'!$A$1:$B$13,2,0)</f>
        <v>Summer</v>
      </c>
      <c r="M2303" t="s">
        <v>78</v>
      </c>
      <c r="N2303" t="s">
        <v>13</v>
      </c>
      <c r="O2303" t="s">
        <v>23</v>
      </c>
      <c r="P2303" t="str">
        <f t="shared" si="452"/>
        <v>Yes</v>
      </c>
      <c r="Q2303" t="str">
        <f t="shared" si="453"/>
        <v>No</v>
      </c>
      <c r="R2303" t="str">
        <f t="shared" si="454"/>
        <v>No</v>
      </c>
      <c r="T2303" t="s">
        <v>14</v>
      </c>
      <c r="U2303" t="s">
        <v>3348</v>
      </c>
      <c r="V2303" t="str">
        <f t="shared" si="455"/>
        <v>Intersection</v>
      </c>
      <c r="W2303" t="s">
        <v>3349</v>
      </c>
      <c r="X2303">
        <v>42.362647000000003</v>
      </c>
      <c r="Y2303">
        <v>-71.099069</v>
      </c>
      <c r="Z2303" t="s">
        <v>1318</v>
      </c>
    </row>
    <row r="2304" spans="1:26">
      <c r="A2304">
        <v>26175</v>
      </c>
      <c r="B2304" s="1">
        <v>40710.416655092595</v>
      </c>
      <c r="C2304" s="1">
        <f t="shared" si="444"/>
        <v>40544</v>
      </c>
      <c r="D2304" s="4">
        <f t="shared" si="445"/>
        <v>0.45833333333333331</v>
      </c>
      <c r="E2304" s="3">
        <f t="shared" si="446"/>
        <v>2011</v>
      </c>
      <c r="F2304" s="3">
        <f t="shared" si="447"/>
        <v>6</v>
      </c>
      <c r="G2304" s="3">
        <f t="shared" si="448"/>
        <v>16</v>
      </c>
      <c r="H2304" s="3">
        <f t="shared" si="449"/>
        <v>9</v>
      </c>
      <c r="I2304" s="3">
        <f t="shared" si="450"/>
        <v>59</v>
      </c>
      <c r="J2304" s="3">
        <f t="shared" si="451"/>
        <v>5</v>
      </c>
      <c r="K2304" s="3" t="str">
        <f>IF(AND(D2304&gt;='Season Lookup'!$D$15,D2304&lt;'Season Lookup'!$D$16),"Spring",IF(AND(D2304&gt;='Season Lookup'!$D$16,D2304&lt;'Season Lookup'!$D$17),"Summer",IF(AND(D2304&gt;='Season Lookup'!$D$17,D2304&lt;'Season Lookup'!$D$18),"Fall",IF(OR(D2304&gt;='Season Lookup'!$D$18,D2304&lt;'Season Lookup'!$D$15),"Winter"))))</f>
        <v>Spring</v>
      </c>
      <c r="L2304" s="3" t="str">
        <f>VLOOKUP(F2304,'Season Lookup'!$A$1:$B$13,2,0)</f>
        <v>Summer</v>
      </c>
      <c r="N2304" t="s">
        <v>13</v>
      </c>
      <c r="O2304" t="s">
        <v>23</v>
      </c>
      <c r="P2304" t="str">
        <f t="shared" si="452"/>
        <v>Yes</v>
      </c>
      <c r="Q2304" t="str">
        <f t="shared" si="453"/>
        <v>No</v>
      </c>
      <c r="R2304" t="str">
        <f t="shared" si="454"/>
        <v>No</v>
      </c>
      <c r="T2304" t="s">
        <v>269</v>
      </c>
      <c r="V2304" t="str">
        <f t="shared" si="455"/>
        <v>Intersection</v>
      </c>
      <c r="W2304" t="s">
        <v>923</v>
      </c>
      <c r="X2304">
        <v>0</v>
      </c>
      <c r="Y2304">
        <v>0</v>
      </c>
      <c r="Z2304" t="s">
        <v>81</v>
      </c>
    </row>
    <row r="2305" spans="1:26">
      <c r="A2305">
        <v>26107</v>
      </c>
      <c r="B2305" s="1">
        <v>40711.382638888892</v>
      </c>
      <c r="C2305" s="1">
        <f t="shared" si="444"/>
        <v>40544</v>
      </c>
      <c r="D2305" s="4">
        <f t="shared" si="445"/>
        <v>0.46111111111111114</v>
      </c>
      <c r="E2305" s="3">
        <f t="shared" si="446"/>
        <v>2011</v>
      </c>
      <c r="F2305" s="3">
        <f t="shared" si="447"/>
        <v>6</v>
      </c>
      <c r="G2305" s="3">
        <f t="shared" si="448"/>
        <v>17</v>
      </c>
      <c r="H2305" s="3">
        <f t="shared" si="449"/>
        <v>9</v>
      </c>
      <c r="I2305" s="3">
        <f t="shared" si="450"/>
        <v>11</v>
      </c>
      <c r="J2305" s="3">
        <f t="shared" si="451"/>
        <v>6</v>
      </c>
      <c r="K2305" s="3" t="str">
        <f>IF(AND(D2305&gt;='Season Lookup'!$D$15,D2305&lt;'Season Lookup'!$D$16),"Spring",IF(AND(D2305&gt;='Season Lookup'!$D$16,D2305&lt;'Season Lookup'!$D$17),"Summer",IF(AND(D2305&gt;='Season Lookup'!$D$17,D2305&lt;'Season Lookup'!$D$18),"Fall",IF(OR(D2305&gt;='Season Lookup'!$D$18,D2305&lt;'Season Lookup'!$D$15),"Winter"))))</f>
        <v>Spring</v>
      </c>
      <c r="L2305" s="3" t="str">
        <f>VLOOKUP(F2305,'Season Lookup'!$A$1:$B$13,2,0)</f>
        <v>Summer</v>
      </c>
      <c r="M2305" t="s">
        <v>12</v>
      </c>
      <c r="N2305" t="s">
        <v>13</v>
      </c>
      <c r="O2305" t="s">
        <v>132</v>
      </c>
      <c r="P2305" t="str">
        <f t="shared" si="452"/>
        <v>Yes</v>
      </c>
      <c r="Q2305" t="str">
        <f t="shared" si="453"/>
        <v>Yes</v>
      </c>
      <c r="R2305" t="str">
        <f t="shared" si="454"/>
        <v>No</v>
      </c>
      <c r="T2305" t="s">
        <v>32</v>
      </c>
      <c r="U2305" t="s">
        <v>189</v>
      </c>
      <c r="V2305" t="str">
        <f t="shared" si="455"/>
        <v>Intersection</v>
      </c>
      <c r="W2305" t="s">
        <v>1737</v>
      </c>
      <c r="X2305">
        <v>42.363207000000003</v>
      </c>
      <c r="Y2305">
        <v>-71.096699999999998</v>
      </c>
      <c r="Z2305" t="s">
        <v>1738</v>
      </c>
    </row>
    <row r="2306" spans="1:26">
      <c r="A2306">
        <v>26108</v>
      </c>
      <c r="B2306" s="1">
        <v>40711.503460648149</v>
      </c>
      <c r="C2306" s="1">
        <f t="shared" si="444"/>
        <v>40544</v>
      </c>
      <c r="D2306" s="4">
        <f t="shared" si="445"/>
        <v>0.46111111111111114</v>
      </c>
      <c r="E2306" s="3">
        <f t="shared" si="446"/>
        <v>2011</v>
      </c>
      <c r="F2306" s="3">
        <f t="shared" si="447"/>
        <v>6</v>
      </c>
      <c r="G2306" s="3">
        <f t="shared" si="448"/>
        <v>17</v>
      </c>
      <c r="H2306" s="3">
        <f t="shared" si="449"/>
        <v>12</v>
      </c>
      <c r="I2306" s="3">
        <f t="shared" si="450"/>
        <v>4</v>
      </c>
      <c r="J2306" s="3">
        <f t="shared" si="451"/>
        <v>6</v>
      </c>
      <c r="K2306" s="3" t="str">
        <f>IF(AND(D2306&gt;='Season Lookup'!$D$15,D2306&lt;'Season Lookup'!$D$16),"Spring",IF(AND(D2306&gt;='Season Lookup'!$D$16,D2306&lt;'Season Lookup'!$D$17),"Summer",IF(AND(D2306&gt;='Season Lookup'!$D$17,D2306&lt;'Season Lookup'!$D$18),"Fall",IF(OR(D2306&gt;='Season Lookup'!$D$18,D2306&lt;'Season Lookup'!$D$15),"Winter"))))</f>
        <v>Spring</v>
      </c>
      <c r="L2306" s="3" t="str">
        <f>VLOOKUP(F2306,'Season Lookup'!$A$1:$B$13,2,0)</f>
        <v>Summer</v>
      </c>
      <c r="M2306" t="s">
        <v>12</v>
      </c>
      <c r="N2306" t="s">
        <v>13</v>
      </c>
      <c r="O2306" t="s">
        <v>152</v>
      </c>
      <c r="P2306" t="str">
        <f t="shared" si="452"/>
        <v>Yes</v>
      </c>
      <c r="Q2306" t="str">
        <f t="shared" si="453"/>
        <v>No</v>
      </c>
      <c r="R2306" t="str">
        <f t="shared" si="454"/>
        <v>Yes</v>
      </c>
      <c r="T2306" t="s">
        <v>509</v>
      </c>
      <c r="U2306" t="s">
        <v>37</v>
      </c>
      <c r="V2306" t="str">
        <f t="shared" si="455"/>
        <v>Intersection</v>
      </c>
      <c r="W2306" t="s">
        <v>3350</v>
      </c>
      <c r="X2306">
        <v>42.365012</v>
      </c>
      <c r="Y2306">
        <v>-71.104585999999998</v>
      </c>
      <c r="Z2306" t="s">
        <v>1608</v>
      </c>
    </row>
    <row r="2307" spans="1:26">
      <c r="A2307">
        <v>26109</v>
      </c>
      <c r="B2307" s="1">
        <v>40711.511805555558</v>
      </c>
      <c r="C2307" s="1">
        <f t="shared" si="444"/>
        <v>40544</v>
      </c>
      <c r="D2307" s="4">
        <f t="shared" si="445"/>
        <v>0.46111111111111114</v>
      </c>
      <c r="E2307" s="3">
        <f t="shared" si="446"/>
        <v>2011</v>
      </c>
      <c r="F2307" s="3">
        <f t="shared" si="447"/>
        <v>6</v>
      </c>
      <c r="G2307" s="3">
        <f t="shared" si="448"/>
        <v>17</v>
      </c>
      <c r="H2307" s="3">
        <f t="shared" si="449"/>
        <v>12</v>
      </c>
      <c r="I2307" s="3">
        <f t="shared" si="450"/>
        <v>17</v>
      </c>
      <c r="J2307" s="3">
        <f t="shared" si="451"/>
        <v>6</v>
      </c>
      <c r="K2307" s="3" t="str">
        <f>IF(AND(D2307&gt;='Season Lookup'!$D$15,D2307&lt;'Season Lookup'!$D$16),"Spring",IF(AND(D2307&gt;='Season Lookup'!$D$16,D2307&lt;'Season Lookup'!$D$17),"Summer",IF(AND(D2307&gt;='Season Lookup'!$D$17,D2307&lt;'Season Lookup'!$D$18),"Fall",IF(OR(D2307&gt;='Season Lookup'!$D$18,D2307&lt;'Season Lookup'!$D$15),"Winter"))))</f>
        <v>Spring</v>
      </c>
      <c r="L2307" s="3" t="str">
        <f>VLOOKUP(F2307,'Season Lookup'!$A$1:$B$13,2,0)</f>
        <v>Summer</v>
      </c>
      <c r="M2307" t="s">
        <v>12</v>
      </c>
      <c r="N2307" t="s">
        <v>13</v>
      </c>
      <c r="O2307" t="s">
        <v>23</v>
      </c>
      <c r="P2307" t="str">
        <f t="shared" si="452"/>
        <v>Yes</v>
      </c>
      <c r="Q2307" t="str">
        <f t="shared" si="453"/>
        <v>No</v>
      </c>
      <c r="R2307" t="str">
        <f t="shared" si="454"/>
        <v>No</v>
      </c>
      <c r="S2307">
        <v>534</v>
      </c>
      <c r="T2307" t="s">
        <v>19</v>
      </c>
      <c r="V2307" t="str">
        <f t="shared" si="455"/>
        <v>Non Intersection</v>
      </c>
      <c r="W2307" t="s">
        <v>3351</v>
      </c>
      <c r="X2307">
        <v>42.371617999999998</v>
      </c>
      <c r="Y2307">
        <v>-71.085234</v>
      </c>
      <c r="Z2307" t="s">
        <v>3352</v>
      </c>
    </row>
    <row r="2308" spans="1:26">
      <c r="A2308">
        <v>26110</v>
      </c>
      <c r="B2308" s="1">
        <v>40712.305543981478</v>
      </c>
      <c r="C2308" s="1">
        <f t="shared" si="444"/>
        <v>40544</v>
      </c>
      <c r="D2308" s="4">
        <f t="shared" si="445"/>
        <v>0.46388888888888891</v>
      </c>
      <c r="E2308" s="3">
        <f t="shared" si="446"/>
        <v>2011</v>
      </c>
      <c r="F2308" s="3">
        <f t="shared" si="447"/>
        <v>6</v>
      </c>
      <c r="G2308" s="3">
        <f t="shared" si="448"/>
        <v>18</v>
      </c>
      <c r="H2308" s="3">
        <f t="shared" si="449"/>
        <v>7</v>
      </c>
      <c r="I2308" s="3">
        <f t="shared" si="450"/>
        <v>19</v>
      </c>
      <c r="J2308" s="3">
        <f t="shared" si="451"/>
        <v>7</v>
      </c>
      <c r="K2308" s="3" t="str">
        <f>IF(AND(D2308&gt;='Season Lookup'!$D$15,D2308&lt;'Season Lookup'!$D$16),"Spring",IF(AND(D2308&gt;='Season Lookup'!$D$16,D2308&lt;'Season Lookup'!$D$17),"Summer",IF(AND(D2308&gt;='Season Lookup'!$D$17,D2308&lt;'Season Lookup'!$D$18),"Fall",IF(OR(D2308&gt;='Season Lookup'!$D$18,D2308&lt;'Season Lookup'!$D$15),"Winter"))))</f>
        <v>Spring</v>
      </c>
      <c r="L2308" s="3" t="str">
        <f>VLOOKUP(F2308,'Season Lookup'!$A$1:$B$13,2,0)</f>
        <v>Summer</v>
      </c>
      <c r="M2308" t="s">
        <v>31</v>
      </c>
      <c r="N2308" t="s">
        <v>13</v>
      </c>
      <c r="O2308" t="s">
        <v>13</v>
      </c>
      <c r="P2308" t="str">
        <f t="shared" si="452"/>
        <v>Yes</v>
      </c>
      <c r="Q2308" t="str">
        <f t="shared" si="453"/>
        <v>No</v>
      </c>
      <c r="R2308" t="str">
        <f t="shared" si="454"/>
        <v>No</v>
      </c>
      <c r="T2308" t="s">
        <v>70</v>
      </c>
      <c r="U2308" t="s">
        <v>108</v>
      </c>
      <c r="V2308" t="str">
        <f t="shared" si="455"/>
        <v>Intersection</v>
      </c>
      <c r="W2308" t="s">
        <v>153</v>
      </c>
      <c r="X2308">
        <v>42.363650999999997</v>
      </c>
      <c r="Y2308">
        <v>-71.103735</v>
      </c>
      <c r="Z2308" t="s">
        <v>154</v>
      </c>
    </row>
    <row r="2309" spans="1:26">
      <c r="A2309">
        <v>26111</v>
      </c>
      <c r="B2309" s="1">
        <v>40712.640266203707</v>
      </c>
      <c r="C2309" s="1">
        <f t="shared" si="444"/>
        <v>40544</v>
      </c>
      <c r="D2309" s="4">
        <f t="shared" si="445"/>
        <v>0.46388888888888891</v>
      </c>
      <c r="E2309" s="3">
        <f t="shared" si="446"/>
        <v>2011</v>
      </c>
      <c r="F2309" s="3">
        <f t="shared" si="447"/>
        <v>6</v>
      </c>
      <c r="G2309" s="3">
        <f t="shared" si="448"/>
        <v>18</v>
      </c>
      <c r="H2309" s="3">
        <f t="shared" si="449"/>
        <v>15</v>
      </c>
      <c r="I2309" s="3">
        <f t="shared" si="450"/>
        <v>21</v>
      </c>
      <c r="J2309" s="3">
        <f t="shared" si="451"/>
        <v>7</v>
      </c>
      <c r="K2309" s="3" t="str">
        <f>IF(AND(D2309&gt;='Season Lookup'!$D$15,D2309&lt;'Season Lookup'!$D$16),"Spring",IF(AND(D2309&gt;='Season Lookup'!$D$16,D2309&lt;'Season Lookup'!$D$17),"Summer",IF(AND(D2309&gt;='Season Lookup'!$D$17,D2309&lt;'Season Lookup'!$D$18),"Fall",IF(OR(D2309&gt;='Season Lookup'!$D$18,D2309&lt;'Season Lookup'!$D$15),"Winter"))))</f>
        <v>Spring</v>
      </c>
      <c r="L2309" s="3" t="str">
        <f>VLOOKUP(F2309,'Season Lookup'!$A$1:$B$13,2,0)</f>
        <v>Summer</v>
      </c>
      <c r="M2309" t="s">
        <v>31</v>
      </c>
      <c r="N2309" t="s">
        <v>13</v>
      </c>
      <c r="O2309" t="s">
        <v>13</v>
      </c>
      <c r="P2309" t="str">
        <f t="shared" si="452"/>
        <v>Yes</v>
      </c>
      <c r="Q2309" t="str">
        <f t="shared" si="453"/>
        <v>No</v>
      </c>
      <c r="R2309" t="str">
        <f t="shared" si="454"/>
        <v>No</v>
      </c>
      <c r="T2309" t="s">
        <v>409</v>
      </c>
      <c r="U2309" t="s">
        <v>199</v>
      </c>
      <c r="V2309" t="str">
        <f t="shared" si="455"/>
        <v>Intersection</v>
      </c>
      <c r="W2309" t="s">
        <v>3353</v>
      </c>
      <c r="X2309">
        <v>42.377428000000002</v>
      </c>
      <c r="Y2309">
        <v>-71.133380000000002</v>
      </c>
      <c r="Z2309" t="s">
        <v>3354</v>
      </c>
    </row>
    <row r="2310" spans="1:26">
      <c r="A2310">
        <v>26112</v>
      </c>
      <c r="B2310" s="1">
        <v>40713.645833333336</v>
      </c>
      <c r="C2310" s="1">
        <f t="shared" si="444"/>
        <v>40544</v>
      </c>
      <c r="D2310" s="4">
        <f t="shared" si="445"/>
        <v>0.46666666666666667</v>
      </c>
      <c r="E2310" s="3">
        <f t="shared" si="446"/>
        <v>2011</v>
      </c>
      <c r="F2310" s="3">
        <f t="shared" si="447"/>
        <v>6</v>
      </c>
      <c r="G2310" s="3">
        <f t="shared" si="448"/>
        <v>19</v>
      </c>
      <c r="H2310" s="3">
        <f t="shared" si="449"/>
        <v>15</v>
      </c>
      <c r="I2310" s="3">
        <f t="shared" si="450"/>
        <v>30</v>
      </c>
      <c r="J2310" s="3">
        <f t="shared" si="451"/>
        <v>1</v>
      </c>
      <c r="K2310" s="3" t="str">
        <f>IF(AND(D2310&gt;='Season Lookup'!$D$15,D2310&lt;'Season Lookup'!$D$16),"Spring",IF(AND(D2310&gt;='Season Lookup'!$D$16,D2310&lt;'Season Lookup'!$D$17),"Summer",IF(AND(D2310&gt;='Season Lookup'!$D$17,D2310&lt;'Season Lookup'!$D$18),"Fall",IF(OR(D2310&gt;='Season Lookup'!$D$18,D2310&lt;'Season Lookup'!$D$15),"Winter"))))</f>
        <v>Spring</v>
      </c>
      <c r="L2310" s="3" t="str">
        <f>VLOOKUP(F2310,'Season Lookup'!$A$1:$B$13,2,0)</f>
        <v>Summer</v>
      </c>
      <c r="M2310" t="s">
        <v>48</v>
      </c>
      <c r="N2310" t="s">
        <v>13</v>
      </c>
      <c r="O2310" t="s">
        <v>152</v>
      </c>
      <c r="P2310" t="str">
        <f t="shared" si="452"/>
        <v>Yes</v>
      </c>
      <c r="Q2310" t="str">
        <f t="shared" si="453"/>
        <v>No</v>
      </c>
      <c r="R2310" t="str">
        <f t="shared" si="454"/>
        <v>Yes</v>
      </c>
      <c r="T2310" t="s">
        <v>41</v>
      </c>
      <c r="U2310" t="s">
        <v>312</v>
      </c>
      <c r="V2310" t="str">
        <f t="shared" si="455"/>
        <v>Intersection</v>
      </c>
      <c r="W2310" t="s">
        <v>3355</v>
      </c>
      <c r="X2310">
        <v>42.364573999999998</v>
      </c>
      <c r="Y2310">
        <v>-71.106688000000005</v>
      </c>
      <c r="Z2310" t="s">
        <v>3356</v>
      </c>
    </row>
    <row r="2311" spans="1:26">
      <c r="A2311">
        <v>26113</v>
      </c>
      <c r="B2311" s="1">
        <v>40713.729155092595</v>
      </c>
      <c r="C2311" s="1">
        <f t="shared" si="444"/>
        <v>40544</v>
      </c>
      <c r="D2311" s="4">
        <f t="shared" si="445"/>
        <v>0.46666666666666667</v>
      </c>
      <c r="E2311" s="3">
        <f t="shared" si="446"/>
        <v>2011</v>
      </c>
      <c r="F2311" s="3">
        <f t="shared" si="447"/>
        <v>6</v>
      </c>
      <c r="G2311" s="3">
        <f t="shared" si="448"/>
        <v>19</v>
      </c>
      <c r="H2311" s="3">
        <f t="shared" si="449"/>
        <v>17</v>
      </c>
      <c r="I2311" s="3">
        <f t="shared" si="450"/>
        <v>29</v>
      </c>
      <c r="J2311" s="3">
        <f t="shared" si="451"/>
        <v>1</v>
      </c>
      <c r="K2311" s="3" t="str">
        <f>IF(AND(D2311&gt;='Season Lookup'!$D$15,D2311&lt;'Season Lookup'!$D$16),"Spring",IF(AND(D2311&gt;='Season Lookup'!$D$16,D2311&lt;'Season Lookup'!$D$17),"Summer",IF(AND(D2311&gt;='Season Lookup'!$D$17,D2311&lt;'Season Lookup'!$D$18),"Fall",IF(OR(D2311&gt;='Season Lookup'!$D$18,D2311&lt;'Season Lookup'!$D$15),"Winter"))))</f>
        <v>Spring</v>
      </c>
      <c r="L2311" s="3" t="str">
        <f>VLOOKUP(F2311,'Season Lookup'!$A$1:$B$13,2,0)</f>
        <v>Summer</v>
      </c>
      <c r="M2311" t="s">
        <v>48</v>
      </c>
      <c r="N2311" t="s">
        <v>619</v>
      </c>
      <c r="O2311" t="s">
        <v>13</v>
      </c>
      <c r="P2311" t="str">
        <f t="shared" si="452"/>
        <v>Yes</v>
      </c>
      <c r="Q2311" t="str">
        <f t="shared" si="453"/>
        <v>No</v>
      </c>
      <c r="R2311" t="str">
        <f t="shared" si="454"/>
        <v>No</v>
      </c>
      <c r="S2311">
        <v>124</v>
      </c>
      <c r="T2311" t="s">
        <v>611</v>
      </c>
      <c r="U2311" t="s">
        <v>2325</v>
      </c>
      <c r="V2311" t="str">
        <f t="shared" si="455"/>
        <v>Non Intersection</v>
      </c>
      <c r="W2311" t="s">
        <v>3357</v>
      </c>
      <c r="X2311">
        <v>42.371682999999997</v>
      </c>
      <c r="Y2311">
        <v>-71.089984999999999</v>
      </c>
      <c r="Z2311" t="s">
        <v>3358</v>
      </c>
    </row>
    <row r="2312" spans="1:26">
      <c r="A2312">
        <v>26115</v>
      </c>
      <c r="B2312" s="1">
        <v>40713.051388888889</v>
      </c>
      <c r="C2312" s="1">
        <f t="shared" si="444"/>
        <v>40544</v>
      </c>
      <c r="D2312" s="4">
        <f t="shared" si="445"/>
        <v>0.46666666666666667</v>
      </c>
      <c r="E2312" s="3">
        <f t="shared" si="446"/>
        <v>2011</v>
      </c>
      <c r="F2312" s="3">
        <f t="shared" si="447"/>
        <v>6</v>
      </c>
      <c r="G2312" s="3">
        <f t="shared" si="448"/>
        <v>19</v>
      </c>
      <c r="H2312" s="3">
        <f t="shared" si="449"/>
        <v>1</v>
      </c>
      <c r="I2312" s="3">
        <f t="shared" si="450"/>
        <v>14</v>
      </c>
      <c r="J2312" s="3">
        <f t="shared" si="451"/>
        <v>1</v>
      </c>
      <c r="K2312" s="3" t="str">
        <f>IF(AND(D2312&gt;='Season Lookup'!$D$15,D2312&lt;'Season Lookup'!$D$16),"Spring",IF(AND(D2312&gt;='Season Lookup'!$D$16,D2312&lt;'Season Lookup'!$D$17),"Summer",IF(AND(D2312&gt;='Season Lookup'!$D$17,D2312&lt;'Season Lookup'!$D$18),"Fall",IF(OR(D2312&gt;='Season Lookup'!$D$18,D2312&lt;'Season Lookup'!$D$15),"Winter"))))</f>
        <v>Spring</v>
      </c>
      <c r="L2312" s="3" t="str">
        <f>VLOOKUP(F2312,'Season Lookup'!$A$1:$B$13,2,0)</f>
        <v>Summer</v>
      </c>
      <c r="N2312" t="s">
        <v>13</v>
      </c>
      <c r="O2312" t="s">
        <v>13</v>
      </c>
      <c r="P2312" t="str">
        <f t="shared" si="452"/>
        <v>Yes</v>
      </c>
      <c r="Q2312" t="str">
        <f t="shared" si="453"/>
        <v>No</v>
      </c>
      <c r="R2312" t="str">
        <f t="shared" si="454"/>
        <v>No</v>
      </c>
      <c r="T2312" t="s">
        <v>186</v>
      </c>
      <c r="U2312" t="s">
        <v>1132</v>
      </c>
      <c r="V2312" t="str">
        <f t="shared" si="455"/>
        <v>Intersection</v>
      </c>
      <c r="W2312" t="s">
        <v>1133</v>
      </c>
      <c r="X2312">
        <v>42.389614999999999</v>
      </c>
      <c r="Y2312">
        <v>-71.148118999999994</v>
      </c>
      <c r="Z2312" t="s">
        <v>1134</v>
      </c>
    </row>
    <row r="2313" spans="1:26">
      <c r="A2313">
        <v>26116</v>
      </c>
      <c r="B2313" s="1">
        <v>40713.340277777781</v>
      </c>
      <c r="C2313" s="1">
        <f t="shared" si="444"/>
        <v>40544</v>
      </c>
      <c r="D2313" s="4">
        <f t="shared" si="445"/>
        <v>0.46666666666666667</v>
      </c>
      <c r="E2313" s="3">
        <f t="shared" si="446"/>
        <v>2011</v>
      </c>
      <c r="F2313" s="3">
        <f t="shared" si="447"/>
        <v>6</v>
      </c>
      <c r="G2313" s="3">
        <f t="shared" si="448"/>
        <v>19</v>
      </c>
      <c r="H2313" s="3">
        <f t="shared" si="449"/>
        <v>8</v>
      </c>
      <c r="I2313" s="3">
        <f t="shared" si="450"/>
        <v>10</v>
      </c>
      <c r="J2313" s="3">
        <f t="shared" si="451"/>
        <v>1</v>
      </c>
      <c r="K2313" s="3" t="str">
        <f>IF(AND(D2313&gt;='Season Lookup'!$D$15,D2313&lt;'Season Lookup'!$D$16),"Spring",IF(AND(D2313&gt;='Season Lookup'!$D$16,D2313&lt;'Season Lookup'!$D$17),"Summer",IF(AND(D2313&gt;='Season Lookup'!$D$17,D2313&lt;'Season Lookup'!$D$18),"Fall",IF(OR(D2313&gt;='Season Lookup'!$D$18,D2313&lt;'Season Lookup'!$D$15),"Winter"))))</f>
        <v>Spring</v>
      </c>
      <c r="L2313" s="3" t="str">
        <f>VLOOKUP(F2313,'Season Lookup'!$A$1:$B$13,2,0)</f>
        <v>Summer</v>
      </c>
      <c r="N2313" t="s">
        <v>13</v>
      </c>
      <c r="O2313" t="s">
        <v>13</v>
      </c>
      <c r="P2313" t="str">
        <f t="shared" si="452"/>
        <v>Yes</v>
      </c>
      <c r="Q2313" t="str">
        <f t="shared" si="453"/>
        <v>No</v>
      </c>
      <c r="R2313" t="str">
        <f t="shared" si="454"/>
        <v>No</v>
      </c>
      <c r="T2313" t="s">
        <v>186</v>
      </c>
      <c r="U2313" t="s">
        <v>2754</v>
      </c>
      <c r="V2313" t="str">
        <f t="shared" si="455"/>
        <v>Intersection</v>
      </c>
      <c r="W2313" t="s">
        <v>2755</v>
      </c>
      <c r="X2313">
        <v>42.389156</v>
      </c>
      <c r="Y2313">
        <v>-71.145993000000004</v>
      </c>
      <c r="Z2313" t="s">
        <v>2756</v>
      </c>
    </row>
    <row r="2314" spans="1:26">
      <c r="A2314">
        <v>26118</v>
      </c>
      <c r="B2314" s="1">
        <v>40713.8125</v>
      </c>
      <c r="C2314" s="1">
        <f t="shared" si="444"/>
        <v>40544</v>
      </c>
      <c r="D2314" s="4">
        <f t="shared" si="445"/>
        <v>0.46666666666666667</v>
      </c>
      <c r="E2314" s="3">
        <f t="shared" si="446"/>
        <v>2011</v>
      </c>
      <c r="F2314" s="3">
        <f t="shared" si="447"/>
        <v>6</v>
      </c>
      <c r="G2314" s="3">
        <f t="shared" si="448"/>
        <v>19</v>
      </c>
      <c r="H2314" s="3">
        <f t="shared" si="449"/>
        <v>19</v>
      </c>
      <c r="I2314" s="3">
        <f t="shared" si="450"/>
        <v>30</v>
      </c>
      <c r="J2314" s="3">
        <f t="shared" si="451"/>
        <v>1</v>
      </c>
      <c r="K2314" s="3" t="str">
        <f>IF(AND(D2314&gt;='Season Lookup'!$D$15,D2314&lt;'Season Lookup'!$D$16),"Spring",IF(AND(D2314&gt;='Season Lookup'!$D$16,D2314&lt;'Season Lookup'!$D$17),"Summer",IF(AND(D2314&gt;='Season Lookup'!$D$17,D2314&lt;'Season Lookup'!$D$18),"Fall",IF(OR(D2314&gt;='Season Lookup'!$D$18,D2314&lt;'Season Lookup'!$D$15),"Winter"))))</f>
        <v>Spring</v>
      </c>
      <c r="L2314" s="3" t="str">
        <f>VLOOKUP(F2314,'Season Lookup'!$A$1:$B$13,2,0)</f>
        <v>Summer</v>
      </c>
      <c r="M2314" t="s">
        <v>48</v>
      </c>
      <c r="N2314" t="s">
        <v>13</v>
      </c>
      <c r="O2314" t="s">
        <v>23</v>
      </c>
      <c r="P2314" t="str">
        <f t="shared" si="452"/>
        <v>Yes</v>
      </c>
      <c r="Q2314" t="str">
        <f t="shared" si="453"/>
        <v>No</v>
      </c>
      <c r="R2314" t="str">
        <f t="shared" si="454"/>
        <v>No</v>
      </c>
      <c r="S2314">
        <v>92</v>
      </c>
      <c r="T2314" t="s">
        <v>20</v>
      </c>
      <c r="V2314" t="str">
        <f t="shared" si="455"/>
        <v>Non Intersection</v>
      </c>
      <c r="W2314" t="s">
        <v>1401</v>
      </c>
      <c r="X2314">
        <v>42.369287999999997</v>
      </c>
      <c r="Y2314">
        <v>-71.081847999999994</v>
      </c>
      <c r="Z2314" t="s">
        <v>1402</v>
      </c>
    </row>
    <row r="2315" spans="1:26">
      <c r="A2315">
        <v>26123</v>
      </c>
      <c r="B2315" s="1">
        <v>40713.444444444445</v>
      </c>
      <c r="C2315" s="1">
        <f t="shared" si="444"/>
        <v>40544</v>
      </c>
      <c r="D2315" s="4">
        <f t="shared" si="445"/>
        <v>0.46666666666666667</v>
      </c>
      <c r="E2315" s="3">
        <f t="shared" si="446"/>
        <v>2011</v>
      </c>
      <c r="F2315" s="3">
        <f t="shared" si="447"/>
        <v>6</v>
      </c>
      <c r="G2315" s="3">
        <f t="shared" si="448"/>
        <v>19</v>
      </c>
      <c r="H2315" s="3">
        <f t="shared" si="449"/>
        <v>10</v>
      </c>
      <c r="I2315" s="3">
        <f t="shared" si="450"/>
        <v>40</v>
      </c>
      <c r="J2315" s="3">
        <f t="shared" si="451"/>
        <v>1</v>
      </c>
      <c r="K2315" s="3" t="str">
        <f>IF(AND(D2315&gt;='Season Lookup'!$D$15,D2315&lt;'Season Lookup'!$D$16),"Spring",IF(AND(D2315&gt;='Season Lookup'!$D$16,D2315&lt;'Season Lookup'!$D$17),"Summer",IF(AND(D2315&gt;='Season Lookup'!$D$17,D2315&lt;'Season Lookup'!$D$18),"Fall",IF(OR(D2315&gt;='Season Lookup'!$D$18,D2315&lt;'Season Lookup'!$D$15),"Winter"))))</f>
        <v>Spring</v>
      </c>
      <c r="L2315" s="3" t="str">
        <f>VLOOKUP(F2315,'Season Lookup'!$A$1:$B$13,2,0)</f>
        <v>Summer</v>
      </c>
      <c r="M2315" t="s">
        <v>48</v>
      </c>
      <c r="N2315" t="s">
        <v>13</v>
      </c>
      <c r="O2315" t="s">
        <v>13</v>
      </c>
      <c r="P2315" t="str">
        <f t="shared" si="452"/>
        <v>Yes</v>
      </c>
      <c r="Q2315" t="str">
        <f t="shared" si="453"/>
        <v>No</v>
      </c>
      <c r="R2315" t="str">
        <f t="shared" si="454"/>
        <v>No</v>
      </c>
      <c r="S2315">
        <v>5</v>
      </c>
      <c r="T2315" t="s">
        <v>1752</v>
      </c>
      <c r="U2315" t="s">
        <v>170</v>
      </c>
      <c r="V2315" t="str">
        <f t="shared" si="455"/>
        <v>Non Intersection</v>
      </c>
      <c r="W2315" t="s">
        <v>2952</v>
      </c>
      <c r="X2315">
        <v>42.394975000000002</v>
      </c>
      <c r="Y2315">
        <v>-71.141351</v>
      </c>
      <c r="Z2315" t="s">
        <v>2953</v>
      </c>
    </row>
    <row r="2316" spans="1:26">
      <c r="A2316">
        <v>26114</v>
      </c>
      <c r="B2316" s="1">
        <v>40714.125</v>
      </c>
      <c r="C2316" s="1">
        <f t="shared" si="444"/>
        <v>40544</v>
      </c>
      <c r="D2316" s="4">
        <f t="shared" si="445"/>
        <v>0.46944444444444444</v>
      </c>
      <c r="E2316" s="3">
        <f t="shared" si="446"/>
        <v>2011</v>
      </c>
      <c r="F2316" s="3">
        <f t="shared" si="447"/>
        <v>6</v>
      </c>
      <c r="G2316" s="3">
        <f t="shared" si="448"/>
        <v>20</v>
      </c>
      <c r="H2316" s="3">
        <f t="shared" si="449"/>
        <v>3</v>
      </c>
      <c r="I2316" s="3">
        <f t="shared" si="450"/>
        <v>0</v>
      </c>
      <c r="J2316" s="3">
        <f t="shared" si="451"/>
        <v>2</v>
      </c>
      <c r="K2316" s="3" t="str">
        <f>IF(AND(D2316&gt;='Season Lookup'!$D$15,D2316&lt;'Season Lookup'!$D$16),"Spring",IF(AND(D2316&gt;='Season Lookup'!$D$16,D2316&lt;'Season Lookup'!$D$17),"Summer",IF(AND(D2316&gt;='Season Lookup'!$D$17,D2316&lt;'Season Lookup'!$D$18),"Fall",IF(OR(D2316&gt;='Season Lookup'!$D$18,D2316&lt;'Season Lookup'!$D$15),"Winter"))))</f>
        <v>Spring</v>
      </c>
      <c r="L2316" s="3" t="str">
        <f>VLOOKUP(F2316,'Season Lookup'!$A$1:$B$13,2,0)</f>
        <v>Summer</v>
      </c>
      <c r="N2316" t="s">
        <v>13</v>
      </c>
      <c r="O2316" t="s">
        <v>36</v>
      </c>
      <c r="P2316" t="str">
        <f t="shared" si="452"/>
        <v>Yes</v>
      </c>
      <c r="Q2316" t="str">
        <f t="shared" si="453"/>
        <v>No</v>
      </c>
      <c r="R2316" t="str">
        <f t="shared" si="454"/>
        <v>No</v>
      </c>
      <c r="T2316" t="s">
        <v>170</v>
      </c>
      <c r="U2316" t="s">
        <v>665</v>
      </c>
      <c r="V2316" t="str">
        <f t="shared" si="455"/>
        <v>Intersection</v>
      </c>
      <c r="W2316" t="s">
        <v>3359</v>
      </c>
      <c r="X2316">
        <v>42.386918000000001</v>
      </c>
      <c r="Y2316">
        <v>-71.141122999999993</v>
      </c>
      <c r="Z2316" t="s">
        <v>3360</v>
      </c>
    </row>
    <row r="2317" spans="1:26">
      <c r="A2317">
        <v>26117</v>
      </c>
      <c r="B2317" s="1">
        <v>40714.462500000001</v>
      </c>
      <c r="C2317" s="1">
        <f t="shared" si="444"/>
        <v>40544</v>
      </c>
      <c r="D2317" s="4">
        <f t="shared" si="445"/>
        <v>0.46944444444444444</v>
      </c>
      <c r="E2317" s="3">
        <f t="shared" si="446"/>
        <v>2011</v>
      </c>
      <c r="F2317" s="3">
        <f t="shared" si="447"/>
        <v>6</v>
      </c>
      <c r="G2317" s="3">
        <f t="shared" si="448"/>
        <v>20</v>
      </c>
      <c r="H2317" s="3">
        <f t="shared" si="449"/>
        <v>11</v>
      </c>
      <c r="I2317" s="3">
        <f t="shared" si="450"/>
        <v>6</v>
      </c>
      <c r="J2317" s="3">
        <f t="shared" si="451"/>
        <v>2</v>
      </c>
      <c r="K2317" s="3" t="str">
        <f>IF(AND(D2317&gt;='Season Lookup'!$D$15,D2317&lt;'Season Lookup'!$D$16),"Spring",IF(AND(D2317&gt;='Season Lookup'!$D$16,D2317&lt;'Season Lookup'!$D$17),"Summer",IF(AND(D2317&gt;='Season Lookup'!$D$17,D2317&lt;'Season Lookup'!$D$18),"Fall",IF(OR(D2317&gt;='Season Lookup'!$D$18,D2317&lt;'Season Lookup'!$D$15),"Winter"))))</f>
        <v>Spring</v>
      </c>
      <c r="L2317" s="3" t="str">
        <f>VLOOKUP(F2317,'Season Lookup'!$A$1:$B$13,2,0)</f>
        <v>Summer</v>
      </c>
      <c r="N2317" t="s">
        <v>619</v>
      </c>
      <c r="O2317" t="s">
        <v>13</v>
      </c>
      <c r="P2317" t="str">
        <f t="shared" si="452"/>
        <v>Yes</v>
      </c>
      <c r="Q2317" t="str">
        <f t="shared" si="453"/>
        <v>No</v>
      </c>
      <c r="R2317" t="str">
        <f t="shared" si="454"/>
        <v>No</v>
      </c>
      <c r="T2317" t="s">
        <v>41</v>
      </c>
      <c r="U2317" t="s">
        <v>108</v>
      </c>
      <c r="V2317" t="str">
        <f t="shared" si="455"/>
        <v>Intersection</v>
      </c>
      <c r="W2317" t="s">
        <v>427</v>
      </c>
      <c r="X2317">
        <v>42.364893000000002</v>
      </c>
      <c r="Y2317">
        <v>-71.105806999999999</v>
      </c>
      <c r="Z2317" t="s">
        <v>428</v>
      </c>
    </row>
    <row r="2318" spans="1:26">
      <c r="A2318">
        <v>26119</v>
      </c>
      <c r="B2318" s="1">
        <v>40714.506944444445</v>
      </c>
      <c r="C2318" s="1">
        <f t="shared" si="444"/>
        <v>40544</v>
      </c>
      <c r="D2318" s="4">
        <f t="shared" si="445"/>
        <v>0.46944444444444444</v>
      </c>
      <c r="E2318" s="3">
        <f t="shared" si="446"/>
        <v>2011</v>
      </c>
      <c r="F2318" s="3">
        <f t="shared" si="447"/>
        <v>6</v>
      </c>
      <c r="G2318" s="3">
        <f t="shared" si="448"/>
        <v>20</v>
      </c>
      <c r="H2318" s="3">
        <f t="shared" si="449"/>
        <v>12</v>
      </c>
      <c r="I2318" s="3">
        <f t="shared" si="450"/>
        <v>10</v>
      </c>
      <c r="J2318" s="3">
        <f t="shared" si="451"/>
        <v>2</v>
      </c>
      <c r="K2318" s="3" t="str">
        <f>IF(AND(D2318&gt;='Season Lookup'!$D$15,D2318&lt;'Season Lookup'!$D$16),"Spring",IF(AND(D2318&gt;='Season Lookup'!$D$16,D2318&lt;'Season Lookup'!$D$17),"Summer",IF(AND(D2318&gt;='Season Lookup'!$D$17,D2318&lt;'Season Lookup'!$D$18),"Fall",IF(OR(D2318&gt;='Season Lookup'!$D$18,D2318&lt;'Season Lookup'!$D$15),"Winter"))))</f>
        <v>Spring</v>
      </c>
      <c r="L2318" s="3" t="str">
        <f>VLOOKUP(F2318,'Season Lookup'!$A$1:$B$13,2,0)</f>
        <v>Summer</v>
      </c>
      <c r="M2318" t="s">
        <v>56</v>
      </c>
      <c r="N2318" t="s">
        <v>329</v>
      </c>
      <c r="O2318" t="s">
        <v>13</v>
      </c>
      <c r="P2318" t="str">
        <f t="shared" si="452"/>
        <v>Yes</v>
      </c>
      <c r="Q2318" t="str">
        <f t="shared" si="453"/>
        <v>No</v>
      </c>
      <c r="R2318" t="str">
        <f t="shared" si="454"/>
        <v>No</v>
      </c>
      <c r="S2318">
        <v>1612</v>
      </c>
      <c r="T2318" t="s">
        <v>19</v>
      </c>
      <c r="U2318" t="s">
        <v>1174</v>
      </c>
      <c r="V2318" t="str">
        <f t="shared" si="455"/>
        <v>Non Intersection</v>
      </c>
      <c r="W2318" t="s">
        <v>3361</v>
      </c>
      <c r="X2318">
        <v>42.374647000000003</v>
      </c>
      <c r="Y2318">
        <v>-71.108818999999997</v>
      </c>
      <c r="Z2318" t="s">
        <v>3362</v>
      </c>
    </row>
    <row r="2319" spans="1:26">
      <c r="A2319">
        <v>26132</v>
      </c>
      <c r="B2319" s="1">
        <v>40714.4375</v>
      </c>
      <c r="C2319" s="1">
        <f t="shared" ref="C2319:C2379" si="456">EOMONTH(B2319,MONTH(B2319)*-1)+1</f>
        <v>40544</v>
      </c>
      <c r="D2319" s="4">
        <f t="shared" ref="D2319:D2379" si="457">YEARFRAC(C2319,B2319)</f>
        <v>0.46944444444444444</v>
      </c>
      <c r="E2319" s="3">
        <f t="shared" ref="E2319:E2379" si="458">YEAR(B2319)</f>
        <v>2011</v>
      </c>
      <c r="F2319" s="3">
        <f t="shared" ref="F2319:F2379" si="459">MONTH(B2319)</f>
        <v>6</v>
      </c>
      <c r="G2319" s="3">
        <f t="shared" ref="G2319:G2379" si="460">DAY(B2319)</f>
        <v>20</v>
      </c>
      <c r="H2319" s="3">
        <f t="shared" ref="H2319:H2379" si="461">HOUR(B2319)</f>
        <v>10</v>
      </c>
      <c r="I2319" s="3">
        <f t="shared" ref="I2319:I2379" si="462">MINUTE(B2319)</f>
        <v>30</v>
      </c>
      <c r="J2319" s="3">
        <f t="shared" ref="J2319:J2379" si="463">WEEKDAY(B2319,1)</f>
        <v>2</v>
      </c>
      <c r="K2319" s="3" t="str">
        <f>IF(AND(D2319&gt;='Season Lookup'!$D$15,D2319&lt;'Season Lookup'!$D$16),"Spring",IF(AND(D2319&gt;='Season Lookup'!$D$16,D2319&lt;'Season Lookup'!$D$17),"Summer",IF(AND(D2319&gt;='Season Lookup'!$D$17,D2319&lt;'Season Lookup'!$D$18),"Fall",IF(OR(D2319&gt;='Season Lookup'!$D$18,D2319&lt;'Season Lookup'!$D$15),"Winter"))))</f>
        <v>Spring</v>
      </c>
      <c r="L2319" s="3" t="str">
        <f>VLOOKUP(F2319,'Season Lookup'!$A$1:$B$13,2,0)</f>
        <v>Summer</v>
      </c>
      <c r="M2319" t="s">
        <v>56</v>
      </c>
      <c r="N2319" t="s">
        <v>13</v>
      </c>
      <c r="O2319" t="s">
        <v>23</v>
      </c>
      <c r="P2319" t="str">
        <f t="shared" ref="P2319:P2379" si="464">IF(OR(N2319="Auto",O2319="Auto"),"Yes",IF(OR(N2319="Taxi",O2319="Taxi"),"Yes",IF(OR(N2319="Truck",O2319="Truck"),"Yes",IF(OR(N2319="Van",O2319="Van"),"Yes","No"))))</f>
        <v>Yes</v>
      </c>
      <c r="Q2319" t="str">
        <f t="shared" ref="Q2319:Q2379" si="465">IF(OR(N2319="Bicycle",O2319="Bicycle"),"Yes","No")</f>
        <v>No</v>
      </c>
      <c r="R2319" t="str">
        <f t="shared" ref="R2319:R2379" si="466">IF(OR(N2319="Pedestrian",O2319="Pedestrian"),"Yes","No")</f>
        <v>No</v>
      </c>
      <c r="T2319" t="s">
        <v>3363</v>
      </c>
      <c r="U2319" t="s">
        <v>362</v>
      </c>
      <c r="V2319" t="str">
        <f t="shared" ref="V2319:V2379" si="467">IF(ISBLANK(S2319),"Intersection","Non Intersection")</f>
        <v>Intersection</v>
      </c>
      <c r="W2319" t="s">
        <v>3364</v>
      </c>
      <c r="X2319">
        <v>42.393746</v>
      </c>
      <c r="Y2319">
        <v>-71.128615999999994</v>
      </c>
      <c r="Z2319" t="s">
        <v>3365</v>
      </c>
    </row>
    <row r="2320" spans="1:26">
      <c r="A2320">
        <v>26120</v>
      </c>
      <c r="B2320" s="1">
        <v>40715.496527777781</v>
      </c>
      <c r="C2320" s="1">
        <f t="shared" si="456"/>
        <v>40544</v>
      </c>
      <c r="D2320" s="4">
        <f t="shared" si="457"/>
        <v>0.47222222222222221</v>
      </c>
      <c r="E2320" s="3">
        <f t="shared" si="458"/>
        <v>2011</v>
      </c>
      <c r="F2320" s="3">
        <f t="shared" si="459"/>
        <v>6</v>
      </c>
      <c r="G2320" s="3">
        <f t="shared" si="460"/>
        <v>21</v>
      </c>
      <c r="H2320" s="3">
        <f t="shared" si="461"/>
        <v>11</v>
      </c>
      <c r="I2320" s="3">
        <f t="shared" si="462"/>
        <v>55</v>
      </c>
      <c r="J2320" s="3">
        <f t="shared" si="463"/>
        <v>3</v>
      </c>
      <c r="K2320" s="3" t="str">
        <f>IF(AND(D2320&gt;='Season Lookup'!$D$15,D2320&lt;'Season Lookup'!$D$16),"Spring",IF(AND(D2320&gt;='Season Lookup'!$D$16,D2320&lt;'Season Lookup'!$D$17),"Summer",IF(AND(D2320&gt;='Season Lookup'!$D$17,D2320&lt;'Season Lookup'!$D$18),"Fall",IF(OR(D2320&gt;='Season Lookup'!$D$18,D2320&lt;'Season Lookup'!$D$15),"Winter"))))</f>
        <v>Summer</v>
      </c>
      <c r="L2320" s="3" t="str">
        <f>VLOOKUP(F2320,'Season Lookup'!$A$1:$B$13,2,0)</f>
        <v>Summer</v>
      </c>
      <c r="M2320" t="s">
        <v>73</v>
      </c>
      <c r="N2320" t="s">
        <v>13</v>
      </c>
      <c r="O2320" t="s">
        <v>23</v>
      </c>
      <c r="P2320" t="str">
        <f t="shared" si="464"/>
        <v>Yes</v>
      </c>
      <c r="Q2320" t="str">
        <f t="shared" si="465"/>
        <v>No</v>
      </c>
      <c r="R2320" t="str">
        <f t="shared" si="466"/>
        <v>No</v>
      </c>
      <c r="S2320">
        <v>151</v>
      </c>
      <c r="T2320" t="s">
        <v>101</v>
      </c>
      <c r="V2320" t="str">
        <f t="shared" si="467"/>
        <v>Non Intersection</v>
      </c>
      <c r="W2320" t="s">
        <v>3366</v>
      </c>
      <c r="X2320">
        <v>42.366951</v>
      </c>
      <c r="Y2320">
        <v>-71.097984999999994</v>
      </c>
      <c r="Z2320" t="s">
        <v>3367</v>
      </c>
    </row>
    <row r="2321" spans="1:26">
      <c r="A2321">
        <v>26121</v>
      </c>
      <c r="B2321" s="1">
        <v>40715.804849537039</v>
      </c>
      <c r="C2321" s="1">
        <f t="shared" si="456"/>
        <v>40544</v>
      </c>
      <c r="D2321" s="4">
        <f t="shared" si="457"/>
        <v>0.47222222222222221</v>
      </c>
      <c r="E2321" s="3">
        <f t="shared" si="458"/>
        <v>2011</v>
      </c>
      <c r="F2321" s="3">
        <f t="shared" si="459"/>
        <v>6</v>
      </c>
      <c r="G2321" s="3">
        <f t="shared" si="460"/>
        <v>21</v>
      </c>
      <c r="H2321" s="3">
        <f t="shared" si="461"/>
        <v>19</v>
      </c>
      <c r="I2321" s="3">
        <f t="shared" si="462"/>
        <v>18</v>
      </c>
      <c r="J2321" s="3">
        <f t="shared" si="463"/>
        <v>3</v>
      </c>
      <c r="K2321" s="3" t="str">
        <f>IF(AND(D2321&gt;='Season Lookup'!$D$15,D2321&lt;'Season Lookup'!$D$16),"Spring",IF(AND(D2321&gt;='Season Lookup'!$D$16,D2321&lt;'Season Lookup'!$D$17),"Summer",IF(AND(D2321&gt;='Season Lookup'!$D$17,D2321&lt;'Season Lookup'!$D$18),"Fall",IF(OR(D2321&gt;='Season Lookup'!$D$18,D2321&lt;'Season Lookup'!$D$15),"Winter"))))</f>
        <v>Summer</v>
      </c>
      <c r="L2321" s="3" t="str">
        <f>VLOOKUP(F2321,'Season Lookup'!$A$1:$B$13,2,0)</f>
        <v>Summer</v>
      </c>
      <c r="M2321" t="s">
        <v>73</v>
      </c>
      <c r="N2321" t="s">
        <v>13</v>
      </c>
      <c r="O2321" t="s">
        <v>132</v>
      </c>
      <c r="P2321" t="str">
        <f t="shared" si="464"/>
        <v>Yes</v>
      </c>
      <c r="Q2321" t="str">
        <f t="shared" si="465"/>
        <v>Yes</v>
      </c>
      <c r="R2321" t="str">
        <f t="shared" si="466"/>
        <v>No</v>
      </c>
      <c r="S2321">
        <v>1957</v>
      </c>
      <c r="T2321" t="s">
        <v>14</v>
      </c>
      <c r="U2321" t="s">
        <v>3342</v>
      </c>
      <c r="V2321" t="str">
        <f t="shared" si="467"/>
        <v>Non Intersection</v>
      </c>
      <c r="W2321" t="s">
        <v>3368</v>
      </c>
      <c r="X2321">
        <v>42.389901999999999</v>
      </c>
      <c r="Y2321">
        <v>-71.120264000000006</v>
      </c>
      <c r="Z2321" t="s">
        <v>3369</v>
      </c>
    </row>
    <row r="2322" spans="1:26">
      <c r="A2322">
        <v>26216</v>
      </c>
      <c r="B2322" s="1">
        <v>40715.03125</v>
      </c>
      <c r="C2322" s="1">
        <f t="shared" si="456"/>
        <v>40544</v>
      </c>
      <c r="D2322" s="4">
        <f t="shared" si="457"/>
        <v>0.47222222222222221</v>
      </c>
      <c r="E2322" s="3">
        <f t="shared" si="458"/>
        <v>2011</v>
      </c>
      <c r="F2322" s="3">
        <f t="shared" si="459"/>
        <v>6</v>
      </c>
      <c r="G2322" s="3">
        <f t="shared" si="460"/>
        <v>21</v>
      </c>
      <c r="H2322" s="3">
        <f t="shared" si="461"/>
        <v>0</v>
      </c>
      <c r="I2322" s="3">
        <f t="shared" si="462"/>
        <v>45</v>
      </c>
      <c r="J2322" s="3">
        <f t="shared" si="463"/>
        <v>3</v>
      </c>
      <c r="K2322" s="3" t="str">
        <f>IF(AND(D2322&gt;='Season Lookup'!$D$15,D2322&lt;'Season Lookup'!$D$16),"Spring",IF(AND(D2322&gt;='Season Lookup'!$D$16,D2322&lt;'Season Lookup'!$D$17),"Summer",IF(AND(D2322&gt;='Season Lookup'!$D$17,D2322&lt;'Season Lookup'!$D$18),"Fall",IF(OR(D2322&gt;='Season Lookup'!$D$18,D2322&lt;'Season Lookup'!$D$15),"Winter"))))</f>
        <v>Summer</v>
      </c>
      <c r="L2322" s="3" t="str">
        <f>VLOOKUP(F2322,'Season Lookup'!$A$1:$B$13,2,0)</f>
        <v>Summer</v>
      </c>
      <c r="N2322" t="s">
        <v>13</v>
      </c>
      <c r="O2322" t="s">
        <v>36</v>
      </c>
      <c r="P2322" t="str">
        <f t="shared" si="464"/>
        <v>Yes</v>
      </c>
      <c r="Q2322" t="str">
        <f t="shared" si="465"/>
        <v>No</v>
      </c>
      <c r="R2322" t="str">
        <f t="shared" si="466"/>
        <v>No</v>
      </c>
      <c r="S2322">
        <v>600</v>
      </c>
      <c r="T2322" t="s">
        <v>3370</v>
      </c>
      <c r="V2322" t="str">
        <f t="shared" si="467"/>
        <v>Non Intersection</v>
      </c>
      <c r="W2322" t="s">
        <v>3371</v>
      </c>
      <c r="X2322">
        <v>42.36983</v>
      </c>
      <c r="Y2322">
        <v>-71.069732000000002</v>
      </c>
      <c r="Z2322" t="s">
        <v>3372</v>
      </c>
    </row>
    <row r="2323" spans="1:26">
      <c r="A2323">
        <v>26124</v>
      </c>
      <c r="B2323" s="1">
        <v>40716.458333333336</v>
      </c>
      <c r="C2323" s="1">
        <f t="shared" si="456"/>
        <v>40544</v>
      </c>
      <c r="D2323" s="4">
        <f t="shared" si="457"/>
        <v>0.47499999999999998</v>
      </c>
      <c r="E2323" s="3">
        <f t="shared" si="458"/>
        <v>2011</v>
      </c>
      <c r="F2323" s="3">
        <f t="shared" si="459"/>
        <v>6</v>
      </c>
      <c r="G2323" s="3">
        <f t="shared" si="460"/>
        <v>22</v>
      </c>
      <c r="H2323" s="3">
        <f t="shared" si="461"/>
        <v>11</v>
      </c>
      <c r="I2323" s="3">
        <f t="shared" si="462"/>
        <v>0</v>
      </c>
      <c r="J2323" s="3">
        <f t="shared" si="463"/>
        <v>4</v>
      </c>
      <c r="K2323" s="3" t="str">
        <f>IF(AND(D2323&gt;='Season Lookup'!$D$15,D2323&lt;'Season Lookup'!$D$16),"Spring",IF(AND(D2323&gt;='Season Lookup'!$D$16,D2323&lt;'Season Lookup'!$D$17),"Summer",IF(AND(D2323&gt;='Season Lookup'!$D$17,D2323&lt;'Season Lookup'!$D$18),"Fall",IF(OR(D2323&gt;='Season Lookup'!$D$18,D2323&lt;'Season Lookup'!$D$15),"Winter"))))</f>
        <v>Summer</v>
      </c>
      <c r="L2323" s="3" t="str">
        <f>VLOOKUP(F2323,'Season Lookup'!$A$1:$B$13,2,0)</f>
        <v>Summer</v>
      </c>
      <c r="M2323" t="s">
        <v>82</v>
      </c>
      <c r="N2323" t="s">
        <v>13</v>
      </c>
      <c r="O2323" t="s">
        <v>23</v>
      </c>
      <c r="P2323" t="str">
        <f t="shared" si="464"/>
        <v>Yes</v>
      </c>
      <c r="Q2323" t="str">
        <f t="shared" si="465"/>
        <v>No</v>
      </c>
      <c r="R2323" t="str">
        <f t="shared" si="466"/>
        <v>No</v>
      </c>
      <c r="T2323" t="s">
        <v>379</v>
      </c>
      <c r="U2323" t="s">
        <v>380</v>
      </c>
      <c r="V2323" t="str">
        <f t="shared" si="467"/>
        <v>Intersection</v>
      </c>
      <c r="W2323" t="s">
        <v>381</v>
      </c>
      <c r="X2323">
        <v>42.367443999999999</v>
      </c>
      <c r="Y2323">
        <v>-71.079381999999995</v>
      </c>
      <c r="Z2323" t="s">
        <v>382</v>
      </c>
    </row>
    <row r="2324" spans="1:26">
      <c r="A2324">
        <v>26125</v>
      </c>
      <c r="B2324" s="1">
        <v>40716.70484953704</v>
      </c>
      <c r="C2324" s="1">
        <f t="shared" si="456"/>
        <v>40544</v>
      </c>
      <c r="D2324" s="4">
        <f t="shared" si="457"/>
        <v>0.47499999999999998</v>
      </c>
      <c r="E2324" s="3">
        <f t="shared" si="458"/>
        <v>2011</v>
      </c>
      <c r="F2324" s="3">
        <f t="shared" si="459"/>
        <v>6</v>
      </c>
      <c r="G2324" s="3">
        <f t="shared" si="460"/>
        <v>22</v>
      </c>
      <c r="H2324" s="3">
        <f t="shared" si="461"/>
        <v>16</v>
      </c>
      <c r="I2324" s="3">
        <f t="shared" si="462"/>
        <v>54</v>
      </c>
      <c r="J2324" s="3">
        <f t="shared" si="463"/>
        <v>4</v>
      </c>
      <c r="K2324" s="3" t="str">
        <f>IF(AND(D2324&gt;='Season Lookup'!$D$15,D2324&lt;'Season Lookup'!$D$16),"Spring",IF(AND(D2324&gt;='Season Lookup'!$D$16,D2324&lt;'Season Lookup'!$D$17),"Summer",IF(AND(D2324&gt;='Season Lookup'!$D$17,D2324&lt;'Season Lookup'!$D$18),"Fall",IF(OR(D2324&gt;='Season Lookup'!$D$18,D2324&lt;'Season Lookup'!$D$15),"Winter"))))</f>
        <v>Summer</v>
      </c>
      <c r="L2324" s="3" t="str">
        <f>VLOOKUP(F2324,'Season Lookup'!$A$1:$B$13,2,0)</f>
        <v>Summer</v>
      </c>
      <c r="M2324" t="s">
        <v>82</v>
      </c>
      <c r="N2324" t="s">
        <v>13</v>
      </c>
      <c r="O2324" t="s">
        <v>13</v>
      </c>
      <c r="P2324" t="str">
        <f t="shared" si="464"/>
        <v>Yes</v>
      </c>
      <c r="Q2324" t="str">
        <f t="shared" si="465"/>
        <v>No</v>
      </c>
      <c r="R2324" t="str">
        <f t="shared" si="466"/>
        <v>No</v>
      </c>
      <c r="S2324">
        <v>33</v>
      </c>
      <c r="T2324" t="s">
        <v>166</v>
      </c>
      <c r="V2324" t="str">
        <f t="shared" si="467"/>
        <v>Non Intersection</v>
      </c>
      <c r="W2324" t="s">
        <v>2726</v>
      </c>
      <c r="X2324">
        <v>42.376849</v>
      </c>
      <c r="Y2324">
        <v>-71.156031999999996</v>
      </c>
      <c r="Z2324" t="s">
        <v>2727</v>
      </c>
    </row>
    <row r="2325" spans="1:26">
      <c r="A2325">
        <v>26126</v>
      </c>
      <c r="B2325" s="1">
        <v>40716.790277777778</v>
      </c>
      <c r="C2325" s="1">
        <f t="shared" si="456"/>
        <v>40544</v>
      </c>
      <c r="D2325" s="4">
        <f t="shared" si="457"/>
        <v>0.47499999999999998</v>
      </c>
      <c r="E2325" s="3">
        <f t="shared" si="458"/>
        <v>2011</v>
      </c>
      <c r="F2325" s="3">
        <f t="shared" si="459"/>
        <v>6</v>
      </c>
      <c r="G2325" s="3">
        <f t="shared" si="460"/>
        <v>22</v>
      </c>
      <c r="H2325" s="3">
        <f t="shared" si="461"/>
        <v>18</v>
      </c>
      <c r="I2325" s="3">
        <f t="shared" si="462"/>
        <v>58</v>
      </c>
      <c r="J2325" s="3">
        <f t="shared" si="463"/>
        <v>4</v>
      </c>
      <c r="K2325" s="3" t="str">
        <f>IF(AND(D2325&gt;='Season Lookup'!$D$15,D2325&lt;'Season Lookup'!$D$16),"Spring",IF(AND(D2325&gt;='Season Lookup'!$D$16,D2325&lt;'Season Lookup'!$D$17),"Summer",IF(AND(D2325&gt;='Season Lookup'!$D$17,D2325&lt;'Season Lookup'!$D$18),"Fall",IF(OR(D2325&gt;='Season Lookup'!$D$18,D2325&lt;'Season Lookup'!$D$15),"Winter"))))</f>
        <v>Summer</v>
      </c>
      <c r="L2325" s="3" t="str">
        <f>VLOOKUP(F2325,'Season Lookup'!$A$1:$B$13,2,0)</f>
        <v>Summer</v>
      </c>
      <c r="M2325" t="s">
        <v>82</v>
      </c>
      <c r="N2325" t="s">
        <v>132</v>
      </c>
      <c r="O2325" t="s">
        <v>13</v>
      </c>
      <c r="P2325" t="str">
        <f t="shared" si="464"/>
        <v>Yes</v>
      </c>
      <c r="Q2325" t="str">
        <f t="shared" si="465"/>
        <v>Yes</v>
      </c>
      <c r="R2325" t="str">
        <f t="shared" si="466"/>
        <v>No</v>
      </c>
      <c r="T2325" t="s">
        <v>342</v>
      </c>
      <c r="U2325" t="s">
        <v>105</v>
      </c>
      <c r="V2325" t="str">
        <f t="shared" si="467"/>
        <v>Intersection</v>
      </c>
      <c r="W2325" t="s">
        <v>725</v>
      </c>
      <c r="X2325">
        <v>42.369317000000002</v>
      </c>
      <c r="Y2325">
        <v>-71.101021000000003</v>
      </c>
      <c r="Z2325" t="s">
        <v>344</v>
      </c>
    </row>
    <row r="2326" spans="1:26">
      <c r="A2326">
        <v>26128</v>
      </c>
      <c r="B2326" s="1">
        <v>40716.712500000001</v>
      </c>
      <c r="C2326" s="1">
        <f t="shared" si="456"/>
        <v>40544</v>
      </c>
      <c r="D2326" s="4">
        <f t="shared" si="457"/>
        <v>0.47499999999999998</v>
      </c>
      <c r="E2326" s="3">
        <f t="shared" si="458"/>
        <v>2011</v>
      </c>
      <c r="F2326" s="3">
        <f t="shared" si="459"/>
        <v>6</v>
      </c>
      <c r="G2326" s="3">
        <f t="shared" si="460"/>
        <v>22</v>
      </c>
      <c r="H2326" s="3">
        <f t="shared" si="461"/>
        <v>17</v>
      </c>
      <c r="I2326" s="3">
        <f t="shared" si="462"/>
        <v>6</v>
      </c>
      <c r="J2326" s="3">
        <f t="shared" si="463"/>
        <v>4</v>
      </c>
      <c r="K2326" s="3" t="str">
        <f>IF(AND(D2326&gt;='Season Lookup'!$D$15,D2326&lt;'Season Lookup'!$D$16),"Spring",IF(AND(D2326&gt;='Season Lookup'!$D$16,D2326&lt;'Season Lookup'!$D$17),"Summer",IF(AND(D2326&gt;='Season Lookup'!$D$17,D2326&lt;'Season Lookup'!$D$18),"Fall",IF(OR(D2326&gt;='Season Lookup'!$D$18,D2326&lt;'Season Lookup'!$D$15),"Winter"))))</f>
        <v>Summer</v>
      </c>
      <c r="L2326" s="3" t="str">
        <f>VLOOKUP(F2326,'Season Lookup'!$A$1:$B$13,2,0)</f>
        <v>Summer</v>
      </c>
      <c r="M2326" t="s">
        <v>82</v>
      </c>
      <c r="N2326" t="s">
        <v>13</v>
      </c>
      <c r="O2326" t="s">
        <v>13</v>
      </c>
      <c r="P2326" t="str">
        <f t="shared" si="464"/>
        <v>Yes</v>
      </c>
      <c r="Q2326" t="str">
        <f t="shared" si="465"/>
        <v>No</v>
      </c>
      <c r="R2326" t="str">
        <f t="shared" si="466"/>
        <v>No</v>
      </c>
      <c r="T2326" t="s">
        <v>186</v>
      </c>
      <c r="U2326" t="s">
        <v>142</v>
      </c>
      <c r="V2326" t="str">
        <f t="shared" si="467"/>
        <v>Intersection</v>
      </c>
      <c r="W2326" t="s">
        <v>3373</v>
      </c>
      <c r="X2326">
        <v>42.382404000000001</v>
      </c>
      <c r="Y2326">
        <v>-71.130995999999996</v>
      </c>
      <c r="Z2326" t="s">
        <v>3374</v>
      </c>
    </row>
    <row r="2327" spans="1:26">
      <c r="A2327">
        <v>26131</v>
      </c>
      <c r="B2327" s="1">
        <v>40716.388182870367</v>
      </c>
      <c r="C2327" s="1">
        <f t="shared" si="456"/>
        <v>40544</v>
      </c>
      <c r="D2327" s="4">
        <f t="shared" si="457"/>
        <v>0.47499999999999998</v>
      </c>
      <c r="E2327" s="3">
        <f t="shared" si="458"/>
        <v>2011</v>
      </c>
      <c r="F2327" s="3">
        <f t="shared" si="459"/>
        <v>6</v>
      </c>
      <c r="G2327" s="3">
        <f t="shared" si="460"/>
        <v>22</v>
      </c>
      <c r="H2327" s="3">
        <f t="shared" si="461"/>
        <v>9</v>
      </c>
      <c r="I2327" s="3">
        <f t="shared" si="462"/>
        <v>18</v>
      </c>
      <c r="J2327" s="3">
        <f t="shared" si="463"/>
        <v>4</v>
      </c>
      <c r="K2327" s="3" t="str">
        <f>IF(AND(D2327&gt;='Season Lookup'!$D$15,D2327&lt;'Season Lookup'!$D$16),"Spring",IF(AND(D2327&gt;='Season Lookup'!$D$16,D2327&lt;'Season Lookup'!$D$17),"Summer",IF(AND(D2327&gt;='Season Lookup'!$D$17,D2327&lt;'Season Lookup'!$D$18),"Fall",IF(OR(D2327&gt;='Season Lookup'!$D$18,D2327&lt;'Season Lookup'!$D$15),"Winter"))))</f>
        <v>Summer</v>
      </c>
      <c r="L2327" s="3" t="str">
        <f>VLOOKUP(F2327,'Season Lookup'!$A$1:$B$13,2,0)</f>
        <v>Summer</v>
      </c>
      <c r="M2327" t="s">
        <v>82</v>
      </c>
      <c r="N2327" t="s">
        <v>13</v>
      </c>
      <c r="O2327" t="s">
        <v>23</v>
      </c>
      <c r="P2327" t="str">
        <f t="shared" si="464"/>
        <v>Yes</v>
      </c>
      <c r="Q2327" t="str">
        <f t="shared" si="465"/>
        <v>No</v>
      </c>
      <c r="R2327" t="str">
        <f t="shared" si="466"/>
        <v>No</v>
      </c>
      <c r="S2327">
        <v>110</v>
      </c>
      <c r="T2327" t="s">
        <v>19</v>
      </c>
      <c r="V2327" t="str">
        <f t="shared" si="467"/>
        <v>Non Intersection</v>
      </c>
      <c r="W2327" t="s">
        <v>2844</v>
      </c>
      <c r="X2327">
        <v>42.370584999999998</v>
      </c>
      <c r="Y2327">
        <v>-71.077292999999997</v>
      </c>
      <c r="Z2327" t="s">
        <v>2845</v>
      </c>
    </row>
    <row r="2328" spans="1:26">
      <c r="A2328">
        <v>26129</v>
      </c>
      <c r="B2328" s="1">
        <v>40717.333333333336</v>
      </c>
      <c r="C2328" s="1">
        <f t="shared" si="456"/>
        <v>40544</v>
      </c>
      <c r="D2328" s="4">
        <f t="shared" si="457"/>
        <v>0.4777777777777778</v>
      </c>
      <c r="E2328" s="3">
        <f t="shared" si="458"/>
        <v>2011</v>
      </c>
      <c r="F2328" s="3">
        <f t="shared" si="459"/>
        <v>6</v>
      </c>
      <c r="G2328" s="3">
        <f t="shared" si="460"/>
        <v>23</v>
      </c>
      <c r="H2328" s="3">
        <f t="shared" si="461"/>
        <v>8</v>
      </c>
      <c r="I2328" s="3">
        <f t="shared" si="462"/>
        <v>0</v>
      </c>
      <c r="J2328" s="3">
        <f t="shared" si="463"/>
        <v>5</v>
      </c>
      <c r="K2328" s="3" t="str">
        <f>IF(AND(D2328&gt;='Season Lookup'!$D$15,D2328&lt;'Season Lookup'!$D$16),"Spring",IF(AND(D2328&gt;='Season Lookup'!$D$16,D2328&lt;'Season Lookup'!$D$17),"Summer",IF(AND(D2328&gt;='Season Lookup'!$D$17,D2328&lt;'Season Lookup'!$D$18),"Fall",IF(OR(D2328&gt;='Season Lookup'!$D$18,D2328&lt;'Season Lookup'!$D$15),"Winter"))))</f>
        <v>Summer</v>
      </c>
      <c r="L2328" s="3" t="str">
        <f>VLOOKUP(F2328,'Season Lookup'!$A$1:$B$13,2,0)</f>
        <v>Summer</v>
      </c>
      <c r="M2328" t="s">
        <v>78</v>
      </c>
      <c r="N2328" t="s">
        <v>13</v>
      </c>
      <c r="O2328" t="s">
        <v>132</v>
      </c>
      <c r="P2328" t="str">
        <f t="shared" si="464"/>
        <v>Yes</v>
      </c>
      <c r="Q2328" t="str">
        <f t="shared" si="465"/>
        <v>Yes</v>
      </c>
      <c r="R2328" t="str">
        <f t="shared" si="466"/>
        <v>No</v>
      </c>
      <c r="T2328" t="s">
        <v>189</v>
      </c>
      <c r="U2328" t="s">
        <v>14</v>
      </c>
      <c r="V2328" t="str">
        <f t="shared" si="467"/>
        <v>Intersection</v>
      </c>
      <c r="W2328" t="s">
        <v>2994</v>
      </c>
      <c r="X2328">
        <v>42.361389000000003</v>
      </c>
      <c r="Y2328">
        <v>-71.096952999999999</v>
      </c>
      <c r="Z2328" t="s">
        <v>596</v>
      </c>
    </row>
    <row r="2329" spans="1:26">
      <c r="A2329">
        <v>26130</v>
      </c>
      <c r="B2329" s="1">
        <v>40717.381944444445</v>
      </c>
      <c r="C2329" s="1">
        <f t="shared" si="456"/>
        <v>40544</v>
      </c>
      <c r="D2329" s="4">
        <f t="shared" si="457"/>
        <v>0.4777777777777778</v>
      </c>
      <c r="E2329" s="3">
        <f t="shared" si="458"/>
        <v>2011</v>
      </c>
      <c r="F2329" s="3">
        <f t="shared" si="459"/>
        <v>6</v>
      </c>
      <c r="G2329" s="3">
        <f t="shared" si="460"/>
        <v>23</v>
      </c>
      <c r="H2329" s="3">
        <f t="shared" si="461"/>
        <v>9</v>
      </c>
      <c r="I2329" s="3">
        <f t="shared" si="462"/>
        <v>10</v>
      </c>
      <c r="J2329" s="3">
        <f t="shared" si="463"/>
        <v>5</v>
      </c>
      <c r="K2329" s="3" t="str">
        <f>IF(AND(D2329&gt;='Season Lookup'!$D$15,D2329&lt;'Season Lookup'!$D$16),"Spring",IF(AND(D2329&gt;='Season Lookup'!$D$16,D2329&lt;'Season Lookup'!$D$17),"Summer",IF(AND(D2329&gt;='Season Lookup'!$D$17,D2329&lt;'Season Lookup'!$D$18),"Fall",IF(OR(D2329&gt;='Season Lookup'!$D$18,D2329&lt;'Season Lookup'!$D$15),"Winter"))))</f>
        <v>Summer</v>
      </c>
      <c r="L2329" s="3" t="str">
        <f>VLOOKUP(F2329,'Season Lookup'!$A$1:$B$13,2,0)</f>
        <v>Summer</v>
      </c>
      <c r="M2329" t="s">
        <v>78</v>
      </c>
      <c r="N2329" t="s">
        <v>35</v>
      </c>
      <c r="O2329" t="s">
        <v>13</v>
      </c>
      <c r="P2329" t="str">
        <f t="shared" si="464"/>
        <v>Yes</v>
      </c>
      <c r="Q2329" t="str">
        <f t="shared" si="465"/>
        <v>No</v>
      </c>
      <c r="R2329" t="str">
        <f t="shared" si="466"/>
        <v>No</v>
      </c>
      <c r="T2329" t="s">
        <v>2820</v>
      </c>
      <c r="V2329" t="str">
        <f t="shared" si="467"/>
        <v>Intersection</v>
      </c>
      <c r="W2329" t="s">
        <v>3375</v>
      </c>
      <c r="X2329">
        <v>0</v>
      </c>
      <c r="Y2329">
        <v>0</v>
      </c>
      <c r="Z2329" t="s">
        <v>81</v>
      </c>
    </row>
    <row r="2330" spans="1:26">
      <c r="A2330">
        <v>26134</v>
      </c>
      <c r="B2330" s="1">
        <v>40718.354155092595</v>
      </c>
      <c r="C2330" s="1">
        <f t="shared" si="456"/>
        <v>40544</v>
      </c>
      <c r="D2330" s="4">
        <f t="shared" si="457"/>
        <v>0.48055555555555557</v>
      </c>
      <c r="E2330" s="3">
        <f t="shared" si="458"/>
        <v>2011</v>
      </c>
      <c r="F2330" s="3">
        <f t="shared" si="459"/>
        <v>6</v>
      </c>
      <c r="G2330" s="3">
        <f t="shared" si="460"/>
        <v>24</v>
      </c>
      <c r="H2330" s="3">
        <f t="shared" si="461"/>
        <v>8</v>
      </c>
      <c r="I2330" s="3">
        <f t="shared" si="462"/>
        <v>29</v>
      </c>
      <c r="J2330" s="3">
        <f t="shared" si="463"/>
        <v>6</v>
      </c>
      <c r="K2330" s="3" t="str">
        <f>IF(AND(D2330&gt;='Season Lookup'!$D$15,D2330&lt;'Season Lookup'!$D$16),"Spring",IF(AND(D2330&gt;='Season Lookup'!$D$16,D2330&lt;'Season Lookup'!$D$17),"Summer",IF(AND(D2330&gt;='Season Lookup'!$D$17,D2330&lt;'Season Lookup'!$D$18),"Fall",IF(OR(D2330&gt;='Season Lookup'!$D$18,D2330&lt;'Season Lookup'!$D$15),"Winter"))))</f>
        <v>Summer</v>
      </c>
      <c r="L2330" s="3" t="str">
        <f>VLOOKUP(F2330,'Season Lookup'!$A$1:$B$13,2,0)</f>
        <v>Summer</v>
      </c>
      <c r="M2330" t="s">
        <v>12</v>
      </c>
      <c r="N2330" t="s">
        <v>13</v>
      </c>
      <c r="O2330" t="s">
        <v>13</v>
      </c>
      <c r="P2330" t="str">
        <f t="shared" si="464"/>
        <v>Yes</v>
      </c>
      <c r="Q2330" t="str">
        <f t="shared" si="465"/>
        <v>No</v>
      </c>
      <c r="R2330" t="str">
        <f t="shared" si="466"/>
        <v>No</v>
      </c>
      <c r="T2330" t="s">
        <v>15</v>
      </c>
      <c r="U2330" t="s">
        <v>1214</v>
      </c>
      <c r="V2330" t="str">
        <f t="shared" si="467"/>
        <v>Intersection</v>
      </c>
      <c r="W2330" t="s">
        <v>1423</v>
      </c>
      <c r="X2330">
        <v>42.393416999999999</v>
      </c>
      <c r="Y2330">
        <v>-71.132048999999995</v>
      </c>
      <c r="Z2330" t="s">
        <v>1338</v>
      </c>
    </row>
    <row r="2331" spans="1:26">
      <c r="A2331">
        <v>26135</v>
      </c>
      <c r="B2331" s="1">
        <v>40718.364583333336</v>
      </c>
      <c r="C2331" s="1">
        <f t="shared" si="456"/>
        <v>40544</v>
      </c>
      <c r="D2331" s="4">
        <f t="shared" si="457"/>
        <v>0.48055555555555557</v>
      </c>
      <c r="E2331" s="3">
        <f t="shared" si="458"/>
        <v>2011</v>
      </c>
      <c r="F2331" s="3">
        <f t="shared" si="459"/>
        <v>6</v>
      </c>
      <c r="G2331" s="3">
        <f t="shared" si="460"/>
        <v>24</v>
      </c>
      <c r="H2331" s="3">
        <f t="shared" si="461"/>
        <v>8</v>
      </c>
      <c r="I2331" s="3">
        <f t="shared" si="462"/>
        <v>45</v>
      </c>
      <c r="J2331" s="3">
        <f t="shared" si="463"/>
        <v>6</v>
      </c>
      <c r="K2331" s="3" t="str">
        <f>IF(AND(D2331&gt;='Season Lookup'!$D$15,D2331&lt;'Season Lookup'!$D$16),"Spring",IF(AND(D2331&gt;='Season Lookup'!$D$16,D2331&lt;'Season Lookup'!$D$17),"Summer",IF(AND(D2331&gt;='Season Lookup'!$D$17,D2331&lt;'Season Lookup'!$D$18),"Fall",IF(OR(D2331&gt;='Season Lookup'!$D$18,D2331&lt;'Season Lookup'!$D$15),"Winter"))))</f>
        <v>Summer</v>
      </c>
      <c r="L2331" s="3" t="str">
        <f>VLOOKUP(F2331,'Season Lookup'!$A$1:$B$13,2,0)</f>
        <v>Summer</v>
      </c>
      <c r="M2331" t="s">
        <v>12</v>
      </c>
      <c r="N2331" t="s">
        <v>13</v>
      </c>
      <c r="O2331" t="s">
        <v>13</v>
      </c>
      <c r="P2331" t="str">
        <f t="shared" si="464"/>
        <v>Yes</v>
      </c>
      <c r="Q2331" t="str">
        <f t="shared" si="465"/>
        <v>No</v>
      </c>
      <c r="R2331" t="str">
        <f t="shared" si="466"/>
        <v>No</v>
      </c>
      <c r="T2331" t="s">
        <v>42</v>
      </c>
      <c r="U2331" t="s">
        <v>1024</v>
      </c>
      <c r="V2331" t="str">
        <f t="shared" si="467"/>
        <v>Intersection</v>
      </c>
      <c r="W2331" t="s">
        <v>2183</v>
      </c>
      <c r="X2331">
        <v>42.367941999999999</v>
      </c>
      <c r="Y2331">
        <v>-71.113525999999993</v>
      </c>
      <c r="Z2331" t="s">
        <v>1108</v>
      </c>
    </row>
    <row r="2332" spans="1:26">
      <c r="A2332">
        <v>26136</v>
      </c>
      <c r="B2332" s="1">
        <v>40718.414571759262</v>
      </c>
      <c r="C2332" s="1">
        <f t="shared" si="456"/>
        <v>40544</v>
      </c>
      <c r="D2332" s="4">
        <f t="shared" si="457"/>
        <v>0.48055555555555557</v>
      </c>
      <c r="E2332" s="3">
        <f t="shared" si="458"/>
        <v>2011</v>
      </c>
      <c r="F2332" s="3">
        <f t="shared" si="459"/>
        <v>6</v>
      </c>
      <c r="G2332" s="3">
        <f t="shared" si="460"/>
        <v>24</v>
      </c>
      <c r="H2332" s="3">
        <f t="shared" si="461"/>
        <v>9</v>
      </c>
      <c r="I2332" s="3">
        <f t="shared" si="462"/>
        <v>56</v>
      </c>
      <c r="J2332" s="3">
        <f t="shared" si="463"/>
        <v>6</v>
      </c>
      <c r="K2332" s="3" t="str">
        <f>IF(AND(D2332&gt;='Season Lookup'!$D$15,D2332&lt;'Season Lookup'!$D$16),"Spring",IF(AND(D2332&gt;='Season Lookup'!$D$16,D2332&lt;'Season Lookup'!$D$17),"Summer",IF(AND(D2332&gt;='Season Lookup'!$D$17,D2332&lt;'Season Lookup'!$D$18),"Fall",IF(OR(D2332&gt;='Season Lookup'!$D$18,D2332&lt;'Season Lookup'!$D$15),"Winter"))))</f>
        <v>Summer</v>
      </c>
      <c r="L2332" s="3" t="str">
        <f>VLOOKUP(F2332,'Season Lookup'!$A$1:$B$13,2,0)</f>
        <v>Summer</v>
      </c>
      <c r="M2332" t="s">
        <v>12</v>
      </c>
      <c r="N2332" t="s">
        <v>13</v>
      </c>
      <c r="O2332" t="s">
        <v>13</v>
      </c>
      <c r="P2332" t="str">
        <f t="shared" si="464"/>
        <v>Yes</v>
      </c>
      <c r="Q2332" t="str">
        <f t="shared" si="465"/>
        <v>No</v>
      </c>
      <c r="R2332" t="str">
        <f t="shared" si="466"/>
        <v>No</v>
      </c>
      <c r="T2332" t="s">
        <v>142</v>
      </c>
      <c r="U2332" t="s">
        <v>459</v>
      </c>
      <c r="V2332" t="str">
        <f t="shared" si="467"/>
        <v>Intersection</v>
      </c>
      <c r="W2332" t="s">
        <v>460</v>
      </c>
      <c r="X2332">
        <v>42.381304999999998</v>
      </c>
      <c r="Y2332">
        <v>-71.137337000000002</v>
      </c>
      <c r="Z2332" t="s">
        <v>461</v>
      </c>
    </row>
    <row r="2333" spans="1:26">
      <c r="A2333">
        <v>26137</v>
      </c>
      <c r="B2333" s="1">
        <v>40718.4375</v>
      </c>
      <c r="C2333" s="1">
        <f t="shared" si="456"/>
        <v>40544</v>
      </c>
      <c r="D2333" s="4">
        <f t="shared" si="457"/>
        <v>0.48055555555555557</v>
      </c>
      <c r="E2333" s="3">
        <f t="shared" si="458"/>
        <v>2011</v>
      </c>
      <c r="F2333" s="3">
        <f t="shared" si="459"/>
        <v>6</v>
      </c>
      <c r="G2333" s="3">
        <f t="shared" si="460"/>
        <v>24</v>
      </c>
      <c r="H2333" s="3">
        <f t="shared" si="461"/>
        <v>10</v>
      </c>
      <c r="I2333" s="3">
        <f t="shared" si="462"/>
        <v>30</v>
      </c>
      <c r="J2333" s="3">
        <f t="shared" si="463"/>
        <v>6</v>
      </c>
      <c r="K2333" s="3" t="str">
        <f>IF(AND(D2333&gt;='Season Lookup'!$D$15,D2333&lt;'Season Lookup'!$D$16),"Spring",IF(AND(D2333&gt;='Season Lookup'!$D$16,D2333&lt;'Season Lookup'!$D$17),"Summer",IF(AND(D2333&gt;='Season Lookup'!$D$17,D2333&lt;'Season Lookup'!$D$18),"Fall",IF(OR(D2333&gt;='Season Lookup'!$D$18,D2333&lt;'Season Lookup'!$D$15),"Winter"))))</f>
        <v>Summer</v>
      </c>
      <c r="L2333" s="3" t="str">
        <f>VLOOKUP(F2333,'Season Lookup'!$A$1:$B$13,2,0)</f>
        <v>Summer</v>
      </c>
      <c r="M2333" t="s">
        <v>12</v>
      </c>
      <c r="N2333" t="s">
        <v>13</v>
      </c>
      <c r="O2333" t="s">
        <v>13</v>
      </c>
      <c r="P2333" t="str">
        <f t="shared" si="464"/>
        <v>Yes</v>
      </c>
      <c r="Q2333" t="str">
        <f t="shared" si="465"/>
        <v>No</v>
      </c>
      <c r="R2333" t="str">
        <f t="shared" si="466"/>
        <v>No</v>
      </c>
      <c r="T2333" t="s">
        <v>185</v>
      </c>
      <c r="U2333" t="s">
        <v>296</v>
      </c>
      <c r="V2333" t="str">
        <f t="shared" si="467"/>
        <v>Intersection</v>
      </c>
      <c r="W2333" t="s">
        <v>594</v>
      </c>
      <c r="X2333">
        <v>42.376564000000002</v>
      </c>
      <c r="Y2333">
        <v>-71.122185000000002</v>
      </c>
      <c r="Z2333" t="s">
        <v>298</v>
      </c>
    </row>
    <row r="2334" spans="1:26">
      <c r="A2334">
        <v>26138</v>
      </c>
      <c r="B2334" s="1">
        <v>40718.479155092595</v>
      </c>
      <c r="C2334" s="1">
        <f t="shared" si="456"/>
        <v>40544</v>
      </c>
      <c r="D2334" s="4">
        <f t="shared" si="457"/>
        <v>0.48055555555555557</v>
      </c>
      <c r="E2334" s="3">
        <f t="shared" si="458"/>
        <v>2011</v>
      </c>
      <c r="F2334" s="3">
        <f t="shared" si="459"/>
        <v>6</v>
      </c>
      <c r="G2334" s="3">
        <f t="shared" si="460"/>
        <v>24</v>
      </c>
      <c r="H2334" s="3">
        <f t="shared" si="461"/>
        <v>11</v>
      </c>
      <c r="I2334" s="3">
        <f t="shared" si="462"/>
        <v>29</v>
      </c>
      <c r="J2334" s="3">
        <f t="shared" si="463"/>
        <v>6</v>
      </c>
      <c r="K2334" s="3" t="str">
        <f>IF(AND(D2334&gt;='Season Lookup'!$D$15,D2334&lt;'Season Lookup'!$D$16),"Spring",IF(AND(D2334&gt;='Season Lookup'!$D$16,D2334&lt;'Season Lookup'!$D$17),"Summer",IF(AND(D2334&gt;='Season Lookup'!$D$17,D2334&lt;'Season Lookup'!$D$18),"Fall",IF(OR(D2334&gt;='Season Lookup'!$D$18,D2334&lt;'Season Lookup'!$D$15),"Winter"))))</f>
        <v>Summer</v>
      </c>
      <c r="L2334" s="3" t="str">
        <f>VLOOKUP(F2334,'Season Lookup'!$A$1:$B$13,2,0)</f>
        <v>Summer</v>
      </c>
      <c r="M2334" t="s">
        <v>12</v>
      </c>
      <c r="N2334" t="s">
        <v>13</v>
      </c>
      <c r="O2334" t="s">
        <v>23</v>
      </c>
      <c r="P2334" t="str">
        <f t="shared" si="464"/>
        <v>Yes</v>
      </c>
      <c r="Q2334" t="str">
        <f t="shared" si="465"/>
        <v>No</v>
      </c>
      <c r="R2334" t="str">
        <f t="shared" si="466"/>
        <v>No</v>
      </c>
      <c r="T2334" t="s">
        <v>37</v>
      </c>
      <c r="U2334" t="s">
        <v>3376</v>
      </c>
      <c r="V2334" t="str">
        <f t="shared" si="467"/>
        <v>Intersection</v>
      </c>
      <c r="W2334" t="s">
        <v>3377</v>
      </c>
      <c r="X2334">
        <v>42.361260999999999</v>
      </c>
      <c r="Y2334">
        <v>-71.108718999999994</v>
      </c>
      <c r="Z2334" t="s">
        <v>3378</v>
      </c>
    </row>
    <row r="2335" spans="1:26">
      <c r="A2335">
        <v>26139</v>
      </c>
      <c r="B2335" s="1">
        <v>40718.773599537039</v>
      </c>
      <c r="C2335" s="1">
        <f t="shared" si="456"/>
        <v>40544</v>
      </c>
      <c r="D2335" s="4">
        <f t="shared" si="457"/>
        <v>0.48055555555555557</v>
      </c>
      <c r="E2335" s="3">
        <f t="shared" si="458"/>
        <v>2011</v>
      </c>
      <c r="F2335" s="3">
        <f t="shared" si="459"/>
        <v>6</v>
      </c>
      <c r="G2335" s="3">
        <f t="shared" si="460"/>
        <v>24</v>
      </c>
      <c r="H2335" s="3">
        <f t="shared" si="461"/>
        <v>18</v>
      </c>
      <c r="I2335" s="3">
        <f t="shared" si="462"/>
        <v>33</v>
      </c>
      <c r="J2335" s="3">
        <f t="shared" si="463"/>
        <v>6</v>
      </c>
      <c r="K2335" s="3" t="str">
        <f>IF(AND(D2335&gt;='Season Lookup'!$D$15,D2335&lt;'Season Lookup'!$D$16),"Spring",IF(AND(D2335&gt;='Season Lookup'!$D$16,D2335&lt;'Season Lookup'!$D$17),"Summer",IF(AND(D2335&gt;='Season Lookup'!$D$17,D2335&lt;'Season Lookup'!$D$18),"Fall",IF(OR(D2335&gt;='Season Lookup'!$D$18,D2335&lt;'Season Lookup'!$D$15),"Winter"))))</f>
        <v>Summer</v>
      </c>
      <c r="L2335" s="3" t="str">
        <f>VLOOKUP(F2335,'Season Lookup'!$A$1:$B$13,2,0)</f>
        <v>Summer</v>
      </c>
      <c r="M2335" t="s">
        <v>12</v>
      </c>
      <c r="N2335" t="s">
        <v>13</v>
      </c>
      <c r="O2335" t="s">
        <v>23</v>
      </c>
      <c r="P2335" t="str">
        <f t="shared" si="464"/>
        <v>Yes</v>
      </c>
      <c r="Q2335" t="str">
        <f t="shared" si="465"/>
        <v>No</v>
      </c>
      <c r="R2335" t="str">
        <f t="shared" si="466"/>
        <v>No</v>
      </c>
      <c r="T2335" t="s">
        <v>14</v>
      </c>
      <c r="U2335" t="s">
        <v>119</v>
      </c>
      <c r="V2335" t="str">
        <f t="shared" si="467"/>
        <v>Intersection</v>
      </c>
      <c r="W2335" t="s">
        <v>247</v>
      </c>
      <c r="X2335">
        <v>42.360827999999998</v>
      </c>
      <c r="Y2335">
        <v>-71.096012000000002</v>
      </c>
      <c r="Z2335" t="s">
        <v>248</v>
      </c>
    </row>
    <row r="2336" spans="1:26">
      <c r="A2336">
        <v>26140</v>
      </c>
      <c r="B2336" s="1">
        <v>40718.951388888891</v>
      </c>
      <c r="C2336" s="1">
        <f t="shared" si="456"/>
        <v>40544</v>
      </c>
      <c r="D2336" s="4">
        <f t="shared" si="457"/>
        <v>0.48055555555555557</v>
      </c>
      <c r="E2336" s="3">
        <f t="shared" si="458"/>
        <v>2011</v>
      </c>
      <c r="F2336" s="3">
        <f t="shared" si="459"/>
        <v>6</v>
      </c>
      <c r="G2336" s="3">
        <f t="shared" si="460"/>
        <v>24</v>
      </c>
      <c r="H2336" s="3">
        <f t="shared" si="461"/>
        <v>22</v>
      </c>
      <c r="I2336" s="3">
        <f t="shared" si="462"/>
        <v>50</v>
      </c>
      <c r="J2336" s="3">
        <f t="shared" si="463"/>
        <v>6</v>
      </c>
      <c r="K2336" s="3" t="str">
        <f>IF(AND(D2336&gt;='Season Lookup'!$D$15,D2336&lt;'Season Lookup'!$D$16),"Spring",IF(AND(D2336&gt;='Season Lookup'!$D$16,D2336&lt;'Season Lookup'!$D$17),"Summer",IF(AND(D2336&gt;='Season Lookup'!$D$17,D2336&lt;'Season Lookup'!$D$18),"Fall",IF(OR(D2336&gt;='Season Lookup'!$D$18,D2336&lt;'Season Lookup'!$D$15),"Winter"))))</f>
        <v>Summer</v>
      </c>
      <c r="L2336" s="3" t="str">
        <f>VLOOKUP(F2336,'Season Lookup'!$A$1:$B$13,2,0)</f>
        <v>Summer</v>
      </c>
      <c r="M2336" t="s">
        <v>12</v>
      </c>
      <c r="N2336" t="s">
        <v>13</v>
      </c>
      <c r="O2336" t="s">
        <v>152</v>
      </c>
      <c r="P2336" t="str">
        <f t="shared" si="464"/>
        <v>Yes</v>
      </c>
      <c r="Q2336" t="str">
        <f t="shared" si="465"/>
        <v>No</v>
      </c>
      <c r="R2336" t="str">
        <f t="shared" si="466"/>
        <v>Yes</v>
      </c>
      <c r="T2336" t="s">
        <v>14</v>
      </c>
      <c r="U2336" t="s">
        <v>1013</v>
      </c>
      <c r="V2336" t="str">
        <f t="shared" si="467"/>
        <v>Intersection</v>
      </c>
      <c r="W2336" t="s">
        <v>3379</v>
      </c>
      <c r="X2336">
        <v>42.362647000000003</v>
      </c>
      <c r="Y2336">
        <v>-71.099069</v>
      </c>
      <c r="Z2336" t="s">
        <v>1318</v>
      </c>
    </row>
    <row r="2337" spans="1:26">
      <c r="A2337">
        <v>26141</v>
      </c>
      <c r="B2337" s="1">
        <v>40719.3125</v>
      </c>
      <c r="C2337" s="1">
        <f t="shared" si="456"/>
        <v>40544</v>
      </c>
      <c r="D2337" s="4">
        <f t="shared" si="457"/>
        <v>0.48333333333333334</v>
      </c>
      <c r="E2337" s="3">
        <f t="shared" si="458"/>
        <v>2011</v>
      </c>
      <c r="F2337" s="3">
        <f t="shared" si="459"/>
        <v>6</v>
      </c>
      <c r="G2337" s="3">
        <f t="shared" si="460"/>
        <v>25</v>
      </c>
      <c r="H2337" s="3">
        <f t="shared" si="461"/>
        <v>7</v>
      </c>
      <c r="I2337" s="3">
        <f t="shared" si="462"/>
        <v>30</v>
      </c>
      <c r="J2337" s="3">
        <f t="shared" si="463"/>
        <v>7</v>
      </c>
      <c r="K2337" s="3" t="str">
        <f>IF(AND(D2337&gt;='Season Lookup'!$D$15,D2337&lt;'Season Lookup'!$D$16),"Spring",IF(AND(D2337&gt;='Season Lookup'!$D$16,D2337&lt;'Season Lookup'!$D$17),"Summer",IF(AND(D2337&gt;='Season Lookup'!$D$17,D2337&lt;'Season Lookup'!$D$18),"Fall",IF(OR(D2337&gt;='Season Lookup'!$D$18,D2337&lt;'Season Lookup'!$D$15),"Winter"))))</f>
        <v>Summer</v>
      </c>
      <c r="L2337" s="3" t="str">
        <f>VLOOKUP(F2337,'Season Lookup'!$A$1:$B$13,2,0)</f>
        <v>Summer</v>
      </c>
      <c r="M2337" t="s">
        <v>31</v>
      </c>
      <c r="N2337" t="s">
        <v>13</v>
      </c>
      <c r="O2337" t="s">
        <v>132</v>
      </c>
      <c r="P2337" t="str">
        <f t="shared" si="464"/>
        <v>Yes</v>
      </c>
      <c r="Q2337" t="str">
        <f t="shared" si="465"/>
        <v>Yes</v>
      </c>
      <c r="R2337" t="str">
        <f t="shared" si="466"/>
        <v>No</v>
      </c>
      <c r="T2337" t="s">
        <v>199</v>
      </c>
      <c r="U2337" t="s">
        <v>791</v>
      </c>
      <c r="V2337" t="str">
        <f t="shared" si="467"/>
        <v>Intersection</v>
      </c>
      <c r="W2337" t="s">
        <v>792</v>
      </c>
      <c r="X2337">
        <v>42.373370999999999</v>
      </c>
      <c r="Y2337">
        <v>-71.119912999999997</v>
      </c>
      <c r="Z2337" t="s">
        <v>793</v>
      </c>
    </row>
    <row r="2338" spans="1:26">
      <c r="A2338">
        <v>26142</v>
      </c>
      <c r="B2338" s="1">
        <v>40719.409710648149</v>
      </c>
      <c r="C2338" s="1">
        <f t="shared" si="456"/>
        <v>40544</v>
      </c>
      <c r="D2338" s="4">
        <f t="shared" si="457"/>
        <v>0.48333333333333334</v>
      </c>
      <c r="E2338" s="3">
        <f t="shared" si="458"/>
        <v>2011</v>
      </c>
      <c r="F2338" s="3">
        <f t="shared" si="459"/>
        <v>6</v>
      </c>
      <c r="G2338" s="3">
        <f t="shared" si="460"/>
        <v>25</v>
      </c>
      <c r="H2338" s="3">
        <f t="shared" si="461"/>
        <v>9</v>
      </c>
      <c r="I2338" s="3">
        <f t="shared" si="462"/>
        <v>49</v>
      </c>
      <c r="J2338" s="3">
        <f t="shared" si="463"/>
        <v>7</v>
      </c>
      <c r="K2338" s="3" t="str">
        <f>IF(AND(D2338&gt;='Season Lookup'!$D$15,D2338&lt;'Season Lookup'!$D$16),"Spring",IF(AND(D2338&gt;='Season Lookup'!$D$16,D2338&lt;'Season Lookup'!$D$17),"Summer",IF(AND(D2338&gt;='Season Lookup'!$D$17,D2338&lt;'Season Lookup'!$D$18),"Fall",IF(OR(D2338&gt;='Season Lookup'!$D$18,D2338&lt;'Season Lookup'!$D$15),"Winter"))))</f>
        <v>Summer</v>
      </c>
      <c r="L2338" s="3" t="str">
        <f>VLOOKUP(F2338,'Season Lookup'!$A$1:$B$13,2,0)</f>
        <v>Summer</v>
      </c>
      <c r="M2338" t="s">
        <v>31</v>
      </c>
      <c r="N2338" t="s">
        <v>13</v>
      </c>
      <c r="O2338" t="s">
        <v>13</v>
      </c>
      <c r="P2338" t="str">
        <f t="shared" si="464"/>
        <v>Yes</v>
      </c>
      <c r="Q2338" t="str">
        <f t="shared" si="465"/>
        <v>No</v>
      </c>
      <c r="R2338" t="str">
        <f t="shared" si="466"/>
        <v>No</v>
      </c>
      <c r="S2338">
        <v>197</v>
      </c>
      <c r="T2338" t="s">
        <v>577</v>
      </c>
      <c r="V2338" t="str">
        <f t="shared" si="467"/>
        <v>Non Intersection</v>
      </c>
      <c r="W2338" t="s">
        <v>630</v>
      </c>
      <c r="X2338">
        <v>42.384140000000002</v>
      </c>
      <c r="Y2338">
        <v>-71.139735999999999</v>
      </c>
      <c r="Z2338" t="s">
        <v>631</v>
      </c>
    </row>
    <row r="2339" spans="1:26">
      <c r="A2339">
        <v>26143</v>
      </c>
      <c r="B2339" s="1">
        <v>40719.489583333336</v>
      </c>
      <c r="C2339" s="1">
        <f t="shared" si="456"/>
        <v>40544</v>
      </c>
      <c r="D2339" s="4">
        <f t="shared" si="457"/>
        <v>0.48333333333333334</v>
      </c>
      <c r="E2339" s="3">
        <f t="shared" si="458"/>
        <v>2011</v>
      </c>
      <c r="F2339" s="3">
        <f t="shared" si="459"/>
        <v>6</v>
      </c>
      <c r="G2339" s="3">
        <f t="shared" si="460"/>
        <v>25</v>
      </c>
      <c r="H2339" s="3">
        <f t="shared" si="461"/>
        <v>11</v>
      </c>
      <c r="I2339" s="3">
        <f t="shared" si="462"/>
        <v>45</v>
      </c>
      <c r="J2339" s="3">
        <f t="shared" si="463"/>
        <v>7</v>
      </c>
      <c r="K2339" s="3" t="str">
        <f>IF(AND(D2339&gt;='Season Lookup'!$D$15,D2339&lt;'Season Lookup'!$D$16),"Spring",IF(AND(D2339&gt;='Season Lookup'!$D$16,D2339&lt;'Season Lookup'!$D$17),"Summer",IF(AND(D2339&gt;='Season Lookup'!$D$17,D2339&lt;'Season Lookup'!$D$18),"Fall",IF(OR(D2339&gt;='Season Lookup'!$D$18,D2339&lt;'Season Lookup'!$D$15),"Winter"))))</f>
        <v>Summer</v>
      </c>
      <c r="L2339" s="3" t="str">
        <f>VLOOKUP(F2339,'Season Lookup'!$A$1:$B$13,2,0)</f>
        <v>Summer</v>
      </c>
      <c r="M2339" t="s">
        <v>31</v>
      </c>
      <c r="N2339" t="s">
        <v>13</v>
      </c>
      <c r="O2339" t="s">
        <v>13</v>
      </c>
      <c r="P2339" t="str">
        <f t="shared" si="464"/>
        <v>Yes</v>
      </c>
      <c r="Q2339" t="str">
        <f t="shared" si="465"/>
        <v>No</v>
      </c>
      <c r="R2339" t="str">
        <f t="shared" si="466"/>
        <v>No</v>
      </c>
      <c r="S2339">
        <v>18</v>
      </c>
      <c r="T2339" t="s">
        <v>2820</v>
      </c>
      <c r="V2339" t="str">
        <f t="shared" si="467"/>
        <v>Non Intersection</v>
      </c>
      <c r="W2339" t="s">
        <v>3380</v>
      </c>
      <c r="X2339">
        <v>42.373154999999997</v>
      </c>
      <c r="Y2339">
        <v>-71.090918000000002</v>
      </c>
      <c r="Z2339" t="s">
        <v>3381</v>
      </c>
    </row>
    <row r="2340" spans="1:26">
      <c r="A2340">
        <v>26144</v>
      </c>
      <c r="B2340" s="1">
        <v>40719.601388888892</v>
      </c>
      <c r="C2340" s="1">
        <f t="shared" si="456"/>
        <v>40544</v>
      </c>
      <c r="D2340" s="4">
        <f t="shared" si="457"/>
        <v>0.48333333333333334</v>
      </c>
      <c r="E2340" s="3">
        <f t="shared" si="458"/>
        <v>2011</v>
      </c>
      <c r="F2340" s="3">
        <f t="shared" si="459"/>
        <v>6</v>
      </c>
      <c r="G2340" s="3">
        <f t="shared" si="460"/>
        <v>25</v>
      </c>
      <c r="H2340" s="3">
        <f t="shared" si="461"/>
        <v>14</v>
      </c>
      <c r="I2340" s="3">
        <f t="shared" si="462"/>
        <v>26</v>
      </c>
      <c r="J2340" s="3">
        <f t="shared" si="463"/>
        <v>7</v>
      </c>
      <c r="K2340" s="3" t="str">
        <f>IF(AND(D2340&gt;='Season Lookup'!$D$15,D2340&lt;'Season Lookup'!$D$16),"Spring",IF(AND(D2340&gt;='Season Lookup'!$D$16,D2340&lt;'Season Lookup'!$D$17),"Summer",IF(AND(D2340&gt;='Season Lookup'!$D$17,D2340&lt;'Season Lookup'!$D$18),"Fall",IF(OR(D2340&gt;='Season Lookup'!$D$18,D2340&lt;'Season Lookup'!$D$15),"Winter"))))</f>
        <v>Summer</v>
      </c>
      <c r="L2340" s="3" t="str">
        <f>VLOOKUP(F2340,'Season Lookup'!$A$1:$B$13,2,0)</f>
        <v>Summer</v>
      </c>
      <c r="M2340" t="s">
        <v>31</v>
      </c>
      <c r="N2340" t="s">
        <v>13</v>
      </c>
      <c r="O2340" t="s">
        <v>13</v>
      </c>
      <c r="P2340" t="str">
        <f t="shared" si="464"/>
        <v>Yes</v>
      </c>
      <c r="Q2340" t="str">
        <f t="shared" si="465"/>
        <v>No</v>
      </c>
      <c r="R2340" t="str">
        <f t="shared" si="466"/>
        <v>No</v>
      </c>
      <c r="T2340" t="s">
        <v>19</v>
      </c>
      <c r="U2340" t="s">
        <v>14</v>
      </c>
      <c r="V2340" t="str">
        <f t="shared" si="467"/>
        <v>Intersection</v>
      </c>
      <c r="W2340" t="s">
        <v>945</v>
      </c>
      <c r="X2340">
        <v>42.376798999999998</v>
      </c>
      <c r="Y2340">
        <v>-71.119803000000005</v>
      </c>
      <c r="Z2340" t="s">
        <v>946</v>
      </c>
    </row>
    <row r="2341" spans="1:26">
      <c r="A2341">
        <v>26145</v>
      </c>
      <c r="B2341" s="1">
        <v>40719.78125</v>
      </c>
      <c r="C2341" s="1">
        <f t="shared" si="456"/>
        <v>40544</v>
      </c>
      <c r="D2341" s="4">
        <f t="shared" si="457"/>
        <v>0.48333333333333334</v>
      </c>
      <c r="E2341" s="3">
        <f t="shared" si="458"/>
        <v>2011</v>
      </c>
      <c r="F2341" s="3">
        <f t="shared" si="459"/>
        <v>6</v>
      </c>
      <c r="G2341" s="3">
        <f t="shared" si="460"/>
        <v>25</v>
      </c>
      <c r="H2341" s="3">
        <f t="shared" si="461"/>
        <v>18</v>
      </c>
      <c r="I2341" s="3">
        <f t="shared" si="462"/>
        <v>45</v>
      </c>
      <c r="J2341" s="3">
        <f t="shared" si="463"/>
        <v>7</v>
      </c>
      <c r="K2341" s="3" t="str">
        <f>IF(AND(D2341&gt;='Season Lookup'!$D$15,D2341&lt;'Season Lookup'!$D$16),"Spring",IF(AND(D2341&gt;='Season Lookup'!$D$16,D2341&lt;'Season Lookup'!$D$17),"Summer",IF(AND(D2341&gt;='Season Lookup'!$D$17,D2341&lt;'Season Lookup'!$D$18),"Fall",IF(OR(D2341&gt;='Season Lookup'!$D$18,D2341&lt;'Season Lookup'!$D$15),"Winter"))))</f>
        <v>Summer</v>
      </c>
      <c r="L2341" s="3" t="str">
        <f>VLOOKUP(F2341,'Season Lookup'!$A$1:$B$13,2,0)</f>
        <v>Summer</v>
      </c>
      <c r="M2341" t="s">
        <v>31</v>
      </c>
      <c r="N2341" t="s">
        <v>13</v>
      </c>
      <c r="O2341" t="s">
        <v>13</v>
      </c>
      <c r="P2341" t="str">
        <f t="shared" si="464"/>
        <v>Yes</v>
      </c>
      <c r="Q2341" t="str">
        <f t="shared" si="465"/>
        <v>No</v>
      </c>
      <c r="R2341" t="str">
        <f t="shared" si="466"/>
        <v>No</v>
      </c>
      <c r="S2341">
        <v>1340</v>
      </c>
      <c r="T2341" t="s">
        <v>19</v>
      </c>
      <c r="V2341" t="str">
        <f t="shared" si="467"/>
        <v>Non Intersection</v>
      </c>
      <c r="W2341" t="s">
        <v>3382</v>
      </c>
      <c r="X2341">
        <v>42.373541000000003</v>
      </c>
      <c r="Y2341">
        <v>-71.099812</v>
      </c>
      <c r="Z2341" t="s">
        <v>3383</v>
      </c>
    </row>
    <row r="2342" spans="1:26">
      <c r="A2342">
        <v>26146</v>
      </c>
      <c r="B2342" s="1">
        <v>40719.875</v>
      </c>
      <c r="C2342" s="1">
        <f t="shared" si="456"/>
        <v>40544</v>
      </c>
      <c r="D2342" s="4">
        <f t="shared" si="457"/>
        <v>0.48333333333333334</v>
      </c>
      <c r="E2342" s="3">
        <f t="shared" si="458"/>
        <v>2011</v>
      </c>
      <c r="F2342" s="3">
        <f t="shared" si="459"/>
        <v>6</v>
      </c>
      <c r="G2342" s="3">
        <f t="shared" si="460"/>
        <v>25</v>
      </c>
      <c r="H2342" s="3">
        <f t="shared" si="461"/>
        <v>21</v>
      </c>
      <c r="I2342" s="3">
        <f t="shared" si="462"/>
        <v>0</v>
      </c>
      <c r="J2342" s="3">
        <f t="shared" si="463"/>
        <v>7</v>
      </c>
      <c r="K2342" s="3" t="str">
        <f>IF(AND(D2342&gt;='Season Lookup'!$D$15,D2342&lt;'Season Lookup'!$D$16),"Spring",IF(AND(D2342&gt;='Season Lookup'!$D$16,D2342&lt;'Season Lookup'!$D$17),"Summer",IF(AND(D2342&gt;='Season Lookup'!$D$17,D2342&lt;'Season Lookup'!$D$18),"Fall",IF(OR(D2342&gt;='Season Lookup'!$D$18,D2342&lt;'Season Lookup'!$D$15),"Winter"))))</f>
        <v>Summer</v>
      </c>
      <c r="L2342" s="3" t="str">
        <f>VLOOKUP(F2342,'Season Lookup'!$A$1:$B$13,2,0)</f>
        <v>Summer</v>
      </c>
      <c r="M2342" t="s">
        <v>31</v>
      </c>
      <c r="N2342" t="s">
        <v>13</v>
      </c>
      <c r="O2342" t="s">
        <v>23</v>
      </c>
      <c r="P2342" t="str">
        <f t="shared" si="464"/>
        <v>Yes</v>
      </c>
      <c r="Q2342" t="str">
        <f t="shared" si="465"/>
        <v>No</v>
      </c>
      <c r="R2342" t="str">
        <f t="shared" si="466"/>
        <v>No</v>
      </c>
      <c r="T2342" t="s">
        <v>553</v>
      </c>
      <c r="V2342" t="str">
        <f t="shared" si="467"/>
        <v>Intersection</v>
      </c>
      <c r="W2342" t="s">
        <v>3384</v>
      </c>
      <c r="X2342">
        <v>0</v>
      </c>
      <c r="Y2342">
        <v>0</v>
      </c>
      <c r="Z2342" t="s">
        <v>81</v>
      </c>
    </row>
    <row r="2343" spans="1:26">
      <c r="A2343">
        <v>26147</v>
      </c>
      <c r="B2343" s="1">
        <v>40719.958333333336</v>
      </c>
      <c r="C2343" s="1">
        <f t="shared" si="456"/>
        <v>40544</v>
      </c>
      <c r="D2343" s="4">
        <f t="shared" si="457"/>
        <v>0.48333333333333334</v>
      </c>
      <c r="E2343" s="3">
        <f t="shared" si="458"/>
        <v>2011</v>
      </c>
      <c r="F2343" s="3">
        <f t="shared" si="459"/>
        <v>6</v>
      </c>
      <c r="G2343" s="3">
        <f t="shared" si="460"/>
        <v>25</v>
      </c>
      <c r="H2343" s="3">
        <f t="shared" si="461"/>
        <v>23</v>
      </c>
      <c r="I2343" s="3">
        <f t="shared" si="462"/>
        <v>0</v>
      </c>
      <c r="J2343" s="3">
        <f t="shared" si="463"/>
        <v>7</v>
      </c>
      <c r="K2343" s="3" t="str">
        <f>IF(AND(D2343&gt;='Season Lookup'!$D$15,D2343&lt;'Season Lookup'!$D$16),"Spring",IF(AND(D2343&gt;='Season Lookup'!$D$16,D2343&lt;'Season Lookup'!$D$17),"Summer",IF(AND(D2343&gt;='Season Lookup'!$D$17,D2343&lt;'Season Lookup'!$D$18),"Fall",IF(OR(D2343&gt;='Season Lookup'!$D$18,D2343&lt;'Season Lookup'!$D$15),"Winter"))))</f>
        <v>Summer</v>
      </c>
      <c r="L2343" s="3" t="str">
        <f>VLOOKUP(F2343,'Season Lookup'!$A$1:$B$13,2,0)</f>
        <v>Summer</v>
      </c>
      <c r="M2343" t="s">
        <v>31</v>
      </c>
      <c r="N2343" t="s">
        <v>13</v>
      </c>
      <c r="O2343" t="s">
        <v>23</v>
      </c>
      <c r="P2343" t="str">
        <f t="shared" si="464"/>
        <v>Yes</v>
      </c>
      <c r="Q2343" t="str">
        <f t="shared" si="465"/>
        <v>No</v>
      </c>
      <c r="R2343" t="str">
        <f t="shared" si="466"/>
        <v>No</v>
      </c>
      <c r="S2343">
        <v>575</v>
      </c>
      <c r="T2343" t="s">
        <v>203</v>
      </c>
      <c r="V2343" t="str">
        <f t="shared" si="467"/>
        <v>Non Intersection</v>
      </c>
      <c r="W2343" t="s">
        <v>347</v>
      </c>
      <c r="X2343">
        <v>42.354227999999999</v>
      </c>
      <c r="Y2343">
        <v>-71.105316000000002</v>
      </c>
      <c r="Z2343" t="s">
        <v>348</v>
      </c>
    </row>
    <row r="2344" spans="1:26">
      <c r="A2344">
        <v>26148</v>
      </c>
      <c r="B2344" s="1">
        <v>40720.395833333336</v>
      </c>
      <c r="C2344" s="1">
        <f t="shared" si="456"/>
        <v>40544</v>
      </c>
      <c r="D2344" s="4">
        <f t="shared" si="457"/>
        <v>0.4861111111111111</v>
      </c>
      <c r="E2344" s="3">
        <f t="shared" si="458"/>
        <v>2011</v>
      </c>
      <c r="F2344" s="3">
        <f t="shared" si="459"/>
        <v>6</v>
      </c>
      <c r="G2344" s="3">
        <f t="shared" si="460"/>
        <v>26</v>
      </c>
      <c r="H2344" s="3">
        <f t="shared" si="461"/>
        <v>9</v>
      </c>
      <c r="I2344" s="3">
        <f t="shared" si="462"/>
        <v>30</v>
      </c>
      <c r="J2344" s="3">
        <f t="shared" si="463"/>
        <v>1</v>
      </c>
      <c r="K2344" s="3" t="str">
        <f>IF(AND(D2344&gt;='Season Lookup'!$D$15,D2344&lt;'Season Lookup'!$D$16),"Spring",IF(AND(D2344&gt;='Season Lookup'!$D$16,D2344&lt;'Season Lookup'!$D$17),"Summer",IF(AND(D2344&gt;='Season Lookup'!$D$17,D2344&lt;'Season Lookup'!$D$18),"Fall",IF(OR(D2344&gt;='Season Lookup'!$D$18,D2344&lt;'Season Lookup'!$D$15),"Winter"))))</f>
        <v>Summer</v>
      </c>
      <c r="L2344" s="3" t="str">
        <f>VLOOKUP(F2344,'Season Lookup'!$A$1:$B$13,2,0)</f>
        <v>Summer</v>
      </c>
      <c r="M2344" t="s">
        <v>48</v>
      </c>
      <c r="N2344" t="s">
        <v>13</v>
      </c>
      <c r="O2344" t="s">
        <v>36</v>
      </c>
      <c r="P2344" t="str">
        <f t="shared" si="464"/>
        <v>Yes</v>
      </c>
      <c r="Q2344" t="str">
        <f t="shared" si="465"/>
        <v>No</v>
      </c>
      <c r="R2344" t="str">
        <f t="shared" si="466"/>
        <v>No</v>
      </c>
      <c r="S2344">
        <v>330</v>
      </c>
      <c r="T2344" t="s">
        <v>41</v>
      </c>
      <c r="V2344" t="str">
        <f t="shared" si="467"/>
        <v>Non Intersection</v>
      </c>
      <c r="W2344" t="s">
        <v>1098</v>
      </c>
      <c r="X2344">
        <v>42.361815</v>
      </c>
      <c r="Y2344">
        <v>-71.114017000000004</v>
      </c>
      <c r="Z2344" t="s">
        <v>1099</v>
      </c>
    </row>
    <row r="2345" spans="1:26">
      <c r="A2345">
        <v>26149</v>
      </c>
      <c r="B2345" s="1">
        <v>40721.333333333336</v>
      </c>
      <c r="C2345" s="1">
        <f t="shared" si="456"/>
        <v>40544</v>
      </c>
      <c r="D2345" s="4">
        <f t="shared" si="457"/>
        <v>0.48888888888888887</v>
      </c>
      <c r="E2345" s="3">
        <f t="shared" si="458"/>
        <v>2011</v>
      </c>
      <c r="F2345" s="3">
        <f t="shared" si="459"/>
        <v>6</v>
      </c>
      <c r="G2345" s="3">
        <f t="shared" si="460"/>
        <v>27</v>
      </c>
      <c r="H2345" s="3">
        <f t="shared" si="461"/>
        <v>8</v>
      </c>
      <c r="I2345" s="3">
        <f t="shared" si="462"/>
        <v>0</v>
      </c>
      <c r="J2345" s="3">
        <f t="shared" si="463"/>
        <v>2</v>
      </c>
      <c r="K2345" s="3" t="str">
        <f>IF(AND(D2345&gt;='Season Lookup'!$D$15,D2345&lt;'Season Lookup'!$D$16),"Spring",IF(AND(D2345&gt;='Season Lookup'!$D$16,D2345&lt;'Season Lookup'!$D$17),"Summer",IF(AND(D2345&gt;='Season Lookup'!$D$17,D2345&lt;'Season Lookup'!$D$18),"Fall",IF(OR(D2345&gt;='Season Lookup'!$D$18,D2345&lt;'Season Lookup'!$D$15),"Winter"))))</f>
        <v>Summer</v>
      </c>
      <c r="L2345" s="3" t="str">
        <f>VLOOKUP(F2345,'Season Lookup'!$A$1:$B$13,2,0)</f>
        <v>Summer</v>
      </c>
      <c r="M2345" t="s">
        <v>56</v>
      </c>
      <c r="N2345" t="s">
        <v>13</v>
      </c>
      <c r="O2345" t="s">
        <v>13</v>
      </c>
      <c r="P2345" t="str">
        <f t="shared" si="464"/>
        <v>Yes</v>
      </c>
      <c r="Q2345" t="str">
        <f t="shared" si="465"/>
        <v>No</v>
      </c>
      <c r="R2345" t="str">
        <f t="shared" si="466"/>
        <v>No</v>
      </c>
      <c r="T2345" t="s">
        <v>105</v>
      </c>
      <c r="U2345" t="s">
        <v>138</v>
      </c>
      <c r="V2345" t="str">
        <f t="shared" si="467"/>
        <v>Intersection</v>
      </c>
      <c r="W2345" t="s">
        <v>139</v>
      </c>
      <c r="X2345">
        <v>42.373967</v>
      </c>
      <c r="Y2345">
        <v>-71.112780000000001</v>
      </c>
      <c r="Z2345" t="s">
        <v>140</v>
      </c>
    </row>
    <row r="2346" spans="1:26">
      <c r="A2346">
        <v>26152</v>
      </c>
      <c r="B2346" s="1">
        <v>40721.395833333336</v>
      </c>
      <c r="C2346" s="1">
        <f t="shared" si="456"/>
        <v>40544</v>
      </c>
      <c r="D2346" s="4">
        <f t="shared" si="457"/>
        <v>0.48888888888888887</v>
      </c>
      <c r="E2346" s="3">
        <f t="shared" si="458"/>
        <v>2011</v>
      </c>
      <c r="F2346" s="3">
        <f t="shared" si="459"/>
        <v>6</v>
      </c>
      <c r="G2346" s="3">
        <f t="shared" si="460"/>
        <v>27</v>
      </c>
      <c r="H2346" s="3">
        <f t="shared" si="461"/>
        <v>9</v>
      </c>
      <c r="I2346" s="3">
        <f t="shared" si="462"/>
        <v>30</v>
      </c>
      <c r="J2346" s="3">
        <f t="shared" si="463"/>
        <v>2</v>
      </c>
      <c r="K2346" s="3" t="str">
        <f>IF(AND(D2346&gt;='Season Lookup'!$D$15,D2346&lt;'Season Lookup'!$D$16),"Spring",IF(AND(D2346&gt;='Season Lookup'!$D$16,D2346&lt;'Season Lookup'!$D$17),"Summer",IF(AND(D2346&gt;='Season Lookup'!$D$17,D2346&lt;'Season Lookup'!$D$18),"Fall",IF(OR(D2346&gt;='Season Lookup'!$D$18,D2346&lt;'Season Lookup'!$D$15),"Winter"))))</f>
        <v>Summer</v>
      </c>
      <c r="L2346" s="3" t="str">
        <f>VLOOKUP(F2346,'Season Lookup'!$A$1:$B$13,2,0)</f>
        <v>Summer</v>
      </c>
      <c r="M2346" t="s">
        <v>56</v>
      </c>
      <c r="N2346" t="s">
        <v>13</v>
      </c>
      <c r="O2346" t="s">
        <v>13</v>
      </c>
      <c r="P2346" t="str">
        <f t="shared" si="464"/>
        <v>Yes</v>
      </c>
      <c r="Q2346" t="str">
        <f t="shared" si="465"/>
        <v>No</v>
      </c>
      <c r="R2346" t="str">
        <f t="shared" si="466"/>
        <v>No</v>
      </c>
      <c r="S2346">
        <v>2427</v>
      </c>
      <c r="T2346" t="s">
        <v>14</v>
      </c>
      <c r="V2346" t="str">
        <f t="shared" si="467"/>
        <v>Non Intersection</v>
      </c>
      <c r="W2346" t="s">
        <v>3387</v>
      </c>
      <c r="X2346">
        <v>42.397928</v>
      </c>
      <c r="Y2346">
        <v>-71.130559000000005</v>
      </c>
      <c r="Z2346" t="s">
        <v>3388</v>
      </c>
    </row>
    <row r="2347" spans="1:26">
      <c r="A2347">
        <v>26153</v>
      </c>
      <c r="B2347" s="1">
        <v>40721.495127314818</v>
      </c>
      <c r="C2347" s="1">
        <f t="shared" si="456"/>
        <v>40544</v>
      </c>
      <c r="D2347" s="4">
        <f t="shared" si="457"/>
        <v>0.48888888888888887</v>
      </c>
      <c r="E2347" s="3">
        <f t="shared" si="458"/>
        <v>2011</v>
      </c>
      <c r="F2347" s="3">
        <f t="shared" si="459"/>
        <v>6</v>
      </c>
      <c r="G2347" s="3">
        <f t="shared" si="460"/>
        <v>27</v>
      </c>
      <c r="H2347" s="3">
        <f t="shared" si="461"/>
        <v>11</v>
      </c>
      <c r="I2347" s="3">
        <f t="shared" si="462"/>
        <v>52</v>
      </c>
      <c r="J2347" s="3">
        <f t="shared" si="463"/>
        <v>2</v>
      </c>
      <c r="K2347" s="3" t="str">
        <f>IF(AND(D2347&gt;='Season Lookup'!$D$15,D2347&lt;'Season Lookup'!$D$16),"Spring",IF(AND(D2347&gt;='Season Lookup'!$D$16,D2347&lt;'Season Lookup'!$D$17),"Summer",IF(AND(D2347&gt;='Season Lookup'!$D$17,D2347&lt;'Season Lookup'!$D$18),"Fall",IF(OR(D2347&gt;='Season Lookup'!$D$18,D2347&lt;'Season Lookup'!$D$15),"Winter"))))</f>
        <v>Summer</v>
      </c>
      <c r="L2347" s="3" t="str">
        <f>VLOOKUP(F2347,'Season Lookup'!$A$1:$B$13,2,0)</f>
        <v>Summer</v>
      </c>
      <c r="M2347" t="s">
        <v>56</v>
      </c>
      <c r="N2347" t="s">
        <v>35</v>
      </c>
      <c r="O2347" t="s">
        <v>132</v>
      </c>
      <c r="P2347" t="str">
        <f t="shared" si="464"/>
        <v>Yes</v>
      </c>
      <c r="Q2347" t="str">
        <f t="shared" si="465"/>
        <v>Yes</v>
      </c>
      <c r="R2347" t="str">
        <f t="shared" si="466"/>
        <v>No</v>
      </c>
      <c r="T2347" t="s">
        <v>14</v>
      </c>
      <c r="U2347" t="s">
        <v>315</v>
      </c>
      <c r="V2347" t="str">
        <f t="shared" si="467"/>
        <v>Intersection</v>
      </c>
      <c r="W2347" t="s">
        <v>1383</v>
      </c>
      <c r="X2347">
        <v>42.365079999999999</v>
      </c>
      <c r="Y2347">
        <v>-71.103179999999995</v>
      </c>
      <c r="Z2347" t="s">
        <v>1384</v>
      </c>
    </row>
    <row r="2348" spans="1:26">
      <c r="A2348">
        <v>26154</v>
      </c>
      <c r="B2348" s="1">
        <v>40721.588182870371</v>
      </c>
      <c r="C2348" s="1">
        <f t="shared" si="456"/>
        <v>40544</v>
      </c>
      <c r="D2348" s="4">
        <f t="shared" si="457"/>
        <v>0.48888888888888887</v>
      </c>
      <c r="E2348" s="3">
        <f t="shared" si="458"/>
        <v>2011</v>
      </c>
      <c r="F2348" s="3">
        <f t="shared" si="459"/>
        <v>6</v>
      </c>
      <c r="G2348" s="3">
        <f t="shared" si="460"/>
        <v>27</v>
      </c>
      <c r="H2348" s="3">
        <f t="shared" si="461"/>
        <v>14</v>
      </c>
      <c r="I2348" s="3">
        <f t="shared" si="462"/>
        <v>6</v>
      </c>
      <c r="J2348" s="3">
        <f t="shared" si="463"/>
        <v>2</v>
      </c>
      <c r="K2348" s="3" t="str">
        <f>IF(AND(D2348&gt;='Season Lookup'!$D$15,D2348&lt;'Season Lookup'!$D$16),"Spring",IF(AND(D2348&gt;='Season Lookup'!$D$16,D2348&lt;'Season Lookup'!$D$17),"Summer",IF(AND(D2348&gt;='Season Lookup'!$D$17,D2348&lt;'Season Lookup'!$D$18),"Fall",IF(OR(D2348&gt;='Season Lookup'!$D$18,D2348&lt;'Season Lookup'!$D$15),"Winter"))))</f>
        <v>Summer</v>
      </c>
      <c r="L2348" s="3" t="str">
        <f>VLOOKUP(F2348,'Season Lookup'!$A$1:$B$13,2,0)</f>
        <v>Summer</v>
      </c>
      <c r="M2348" t="s">
        <v>56</v>
      </c>
      <c r="N2348" t="s">
        <v>35</v>
      </c>
      <c r="O2348" t="s">
        <v>13</v>
      </c>
      <c r="P2348" t="str">
        <f t="shared" si="464"/>
        <v>Yes</v>
      </c>
      <c r="Q2348" t="str">
        <f t="shared" si="465"/>
        <v>No</v>
      </c>
      <c r="R2348" t="str">
        <f t="shared" si="466"/>
        <v>No</v>
      </c>
      <c r="T2348" t="s">
        <v>316</v>
      </c>
      <c r="U2348" t="s">
        <v>101</v>
      </c>
      <c r="V2348" t="str">
        <f t="shared" si="467"/>
        <v>Intersection</v>
      </c>
      <c r="W2348" t="s">
        <v>688</v>
      </c>
      <c r="X2348">
        <v>42.364153999999999</v>
      </c>
      <c r="Y2348">
        <v>-71.099474000000001</v>
      </c>
      <c r="Z2348" t="s">
        <v>689</v>
      </c>
    </row>
    <row r="2349" spans="1:26">
      <c r="A2349">
        <v>26155</v>
      </c>
      <c r="B2349" s="1">
        <v>40721.8125</v>
      </c>
      <c r="C2349" s="1">
        <f t="shared" si="456"/>
        <v>40544</v>
      </c>
      <c r="D2349" s="4">
        <f t="shared" si="457"/>
        <v>0.48888888888888887</v>
      </c>
      <c r="E2349" s="3">
        <f t="shared" si="458"/>
        <v>2011</v>
      </c>
      <c r="F2349" s="3">
        <f t="shared" si="459"/>
        <v>6</v>
      </c>
      <c r="G2349" s="3">
        <f t="shared" si="460"/>
        <v>27</v>
      </c>
      <c r="H2349" s="3">
        <f t="shared" si="461"/>
        <v>19</v>
      </c>
      <c r="I2349" s="3">
        <f t="shared" si="462"/>
        <v>30</v>
      </c>
      <c r="J2349" s="3">
        <f t="shared" si="463"/>
        <v>2</v>
      </c>
      <c r="K2349" s="3" t="str">
        <f>IF(AND(D2349&gt;='Season Lookup'!$D$15,D2349&lt;'Season Lookup'!$D$16),"Spring",IF(AND(D2349&gt;='Season Lookup'!$D$16,D2349&lt;'Season Lookup'!$D$17),"Summer",IF(AND(D2349&gt;='Season Lookup'!$D$17,D2349&lt;'Season Lookup'!$D$18),"Fall",IF(OR(D2349&gt;='Season Lookup'!$D$18,D2349&lt;'Season Lookup'!$D$15),"Winter"))))</f>
        <v>Summer</v>
      </c>
      <c r="L2349" s="3" t="str">
        <f>VLOOKUP(F2349,'Season Lookup'!$A$1:$B$13,2,0)</f>
        <v>Summer</v>
      </c>
      <c r="M2349" t="s">
        <v>56</v>
      </c>
      <c r="N2349" t="s">
        <v>13</v>
      </c>
      <c r="O2349" t="s">
        <v>23</v>
      </c>
      <c r="P2349" t="str">
        <f t="shared" si="464"/>
        <v>Yes</v>
      </c>
      <c r="Q2349" t="str">
        <f t="shared" si="465"/>
        <v>No</v>
      </c>
      <c r="R2349" t="str">
        <f t="shared" si="466"/>
        <v>No</v>
      </c>
      <c r="S2349">
        <v>173</v>
      </c>
      <c r="T2349" t="s">
        <v>15</v>
      </c>
      <c r="V2349" t="str">
        <f t="shared" si="467"/>
        <v>Non Intersection</v>
      </c>
      <c r="W2349" t="s">
        <v>3303</v>
      </c>
      <c r="X2349">
        <v>42.393481000000001</v>
      </c>
      <c r="Y2349">
        <v>-71.131412999999995</v>
      </c>
      <c r="Z2349" t="s">
        <v>3304</v>
      </c>
    </row>
    <row r="2350" spans="1:26">
      <c r="A2350">
        <v>26156</v>
      </c>
      <c r="B2350" s="1">
        <v>40721.90625</v>
      </c>
      <c r="C2350" s="1">
        <f t="shared" si="456"/>
        <v>40544</v>
      </c>
      <c r="D2350" s="4">
        <f t="shared" si="457"/>
        <v>0.48888888888888887</v>
      </c>
      <c r="E2350" s="3">
        <f t="shared" si="458"/>
        <v>2011</v>
      </c>
      <c r="F2350" s="3">
        <f t="shared" si="459"/>
        <v>6</v>
      </c>
      <c r="G2350" s="3">
        <f t="shared" si="460"/>
        <v>27</v>
      </c>
      <c r="H2350" s="3">
        <f t="shared" si="461"/>
        <v>21</v>
      </c>
      <c r="I2350" s="3">
        <f t="shared" si="462"/>
        <v>45</v>
      </c>
      <c r="J2350" s="3">
        <f t="shared" si="463"/>
        <v>2</v>
      </c>
      <c r="K2350" s="3" t="str">
        <f>IF(AND(D2350&gt;='Season Lookup'!$D$15,D2350&lt;'Season Lookup'!$D$16),"Spring",IF(AND(D2350&gt;='Season Lookup'!$D$16,D2350&lt;'Season Lookup'!$D$17),"Summer",IF(AND(D2350&gt;='Season Lookup'!$D$17,D2350&lt;'Season Lookup'!$D$18),"Fall",IF(OR(D2350&gt;='Season Lookup'!$D$18,D2350&lt;'Season Lookup'!$D$15),"Winter"))))</f>
        <v>Summer</v>
      </c>
      <c r="L2350" s="3" t="str">
        <f>VLOOKUP(F2350,'Season Lookup'!$A$1:$B$13,2,0)</f>
        <v>Summer</v>
      </c>
      <c r="M2350" t="s">
        <v>56</v>
      </c>
      <c r="N2350" t="s">
        <v>13</v>
      </c>
      <c r="O2350" t="s">
        <v>23</v>
      </c>
      <c r="P2350" t="str">
        <f t="shared" si="464"/>
        <v>Yes</v>
      </c>
      <c r="Q2350" t="str">
        <f t="shared" si="465"/>
        <v>No</v>
      </c>
      <c r="R2350" t="str">
        <f t="shared" si="466"/>
        <v>No</v>
      </c>
      <c r="S2350">
        <v>58</v>
      </c>
      <c r="T2350" t="s">
        <v>185</v>
      </c>
      <c r="V2350" t="str">
        <f t="shared" si="467"/>
        <v>Non Intersection</v>
      </c>
      <c r="W2350" t="s">
        <v>3389</v>
      </c>
      <c r="X2350">
        <v>42.380915999999999</v>
      </c>
      <c r="Y2350">
        <v>-71.125995000000003</v>
      </c>
      <c r="Z2350" t="s">
        <v>3390</v>
      </c>
    </row>
    <row r="2351" spans="1:26">
      <c r="A2351">
        <v>26157</v>
      </c>
      <c r="B2351" s="1">
        <v>40721.5</v>
      </c>
      <c r="C2351" s="1">
        <f t="shared" si="456"/>
        <v>40544</v>
      </c>
      <c r="D2351" s="4">
        <f t="shared" si="457"/>
        <v>0.48888888888888887</v>
      </c>
      <c r="E2351" s="3">
        <f t="shared" si="458"/>
        <v>2011</v>
      </c>
      <c r="F2351" s="3">
        <f t="shared" si="459"/>
        <v>6</v>
      </c>
      <c r="G2351" s="3">
        <f t="shared" si="460"/>
        <v>27</v>
      </c>
      <c r="H2351" s="3">
        <f t="shared" si="461"/>
        <v>12</v>
      </c>
      <c r="I2351" s="3">
        <f t="shared" si="462"/>
        <v>0</v>
      </c>
      <c r="J2351" s="3">
        <f t="shared" si="463"/>
        <v>2</v>
      </c>
      <c r="K2351" s="3" t="str">
        <f>IF(AND(D2351&gt;='Season Lookup'!$D$15,D2351&lt;'Season Lookup'!$D$16),"Spring",IF(AND(D2351&gt;='Season Lookup'!$D$16,D2351&lt;'Season Lookup'!$D$17),"Summer",IF(AND(D2351&gt;='Season Lookup'!$D$17,D2351&lt;'Season Lookup'!$D$18),"Fall",IF(OR(D2351&gt;='Season Lookup'!$D$18,D2351&lt;'Season Lookup'!$D$15),"Winter"))))</f>
        <v>Summer</v>
      </c>
      <c r="L2351" s="3" t="str">
        <f>VLOOKUP(F2351,'Season Lookup'!$A$1:$B$13,2,0)</f>
        <v>Summer</v>
      </c>
      <c r="M2351" t="s">
        <v>56</v>
      </c>
      <c r="N2351" t="s">
        <v>35</v>
      </c>
      <c r="O2351" t="s">
        <v>132</v>
      </c>
      <c r="P2351" t="str">
        <f t="shared" si="464"/>
        <v>Yes</v>
      </c>
      <c r="Q2351" t="str">
        <f t="shared" si="465"/>
        <v>Yes</v>
      </c>
      <c r="R2351" t="str">
        <f t="shared" si="466"/>
        <v>No</v>
      </c>
      <c r="T2351" t="s">
        <v>185</v>
      </c>
      <c r="U2351" t="s">
        <v>296</v>
      </c>
      <c r="V2351" t="str">
        <f t="shared" si="467"/>
        <v>Intersection</v>
      </c>
      <c r="W2351" t="s">
        <v>594</v>
      </c>
      <c r="X2351">
        <v>42.376564000000002</v>
      </c>
      <c r="Y2351">
        <v>-71.122185000000002</v>
      </c>
      <c r="Z2351" t="s">
        <v>298</v>
      </c>
    </row>
    <row r="2352" spans="1:26">
      <c r="A2352">
        <v>26213</v>
      </c>
      <c r="B2352" s="1">
        <v>40722.340960648151</v>
      </c>
      <c r="C2352" s="1">
        <f t="shared" si="456"/>
        <v>40544</v>
      </c>
      <c r="D2352" s="4">
        <f t="shared" si="457"/>
        <v>0.49166666666666664</v>
      </c>
      <c r="E2352" s="3">
        <f t="shared" si="458"/>
        <v>2011</v>
      </c>
      <c r="F2352" s="3">
        <f t="shared" si="459"/>
        <v>6</v>
      </c>
      <c r="G2352" s="3">
        <f t="shared" si="460"/>
        <v>28</v>
      </c>
      <c r="H2352" s="3">
        <f t="shared" si="461"/>
        <v>8</v>
      </c>
      <c r="I2352" s="3">
        <f t="shared" si="462"/>
        <v>10</v>
      </c>
      <c r="J2352" s="3">
        <f t="shared" si="463"/>
        <v>3</v>
      </c>
      <c r="K2352" s="3" t="str">
        <f>IF(AND(D2352&gt;='Season Lookup'!$D$15,D2352&lt;'Season Lookup'!$D$16),"Spring",IF(AND(D2352&gt;='Season Lookup'!$D$16,D2352&lt;'Season Lookup'!$D$17),"Summer",IF(AND(D2352&gt;='Season Lookup'!$D$17,D2352&lt;'Season Lookup'!$D$18),"Fall",IF(OR(D2352&gt;='Season Lookup'!$D$18,D2352&lt;'Season Lookup'!$D$15),"Winter"))))</f>
        <v>Summer</v>
      </c>
      <c r="L2352" s="3" t="str">
        <f>VLOOKUP(F2352,'Season Lookup'!$A$1:$B$13,2,0)</f>
        <v>Summer</v>
      </c>
      <c r="N2352" t="s">
        <v>13</v>
      </c>
      <c r="O2352" t="s">
        <v>13</v>
      </c>
      <c r="P2352" t="str">
        <f t="shared" si="464"/>
        <v>Yes</v>
      </c>
      <c r="Q2352" t="str">
        <f t="shared" si="465"/>
        <v>No</v>
      </c>
      <c r="R2352" t="str">
        <f t="shared" si="466"/>
        <v>No</v>
      </c>
      <c r="T2352" t="s">
        <v>189</v>
      </c>
      <c r="U2352" t="s">
        <v>32</v>
      </c>
      <c r="V2352" t="str">
        <f t="shared" si="467"/>
        <v>Intersection</v>
      </c>
      <c r="W2352" t="s">
        <v>3338</v>
      </c>
      <c r="X2352">
        <v>42.363207000000003</v>
      </c>
      <c r="Y2352">
        <v>-71.096699999999998</v>
      </c>
      <c r="Z2352" t="s">
        <v>1738</v>
      </c>
    </row>
    <row r="2353" spans="1:26">
      <c r="A2353">
        <v>26158</v>
      </c>
      <c r="B2353" s="1">
        <v>40723.393055555556</v>
      </c>
      <c r="C2353" s="1">
        <f t="shared" si="456"/>
        <v>40544</v>
      </c>
      <c r="D2353" s="4">
        <f t="shared" si="457"/>
        <v>0.49444444444444446</v>
      </c>
      <c r="E2353" s="3">
        <f t="shared" si="458"/>
        <v>2011</v>
      </c>
      <c r="F2353" s="3">
        <f t="shared" si="459"/>
        <v>6</v>
      </c>
      <c r="G2353" s="3">
        <f t="shared" si="460"/>
        <v>29</v>
      </c>
      <c r="H2353" s="3">
        <f t="shared" si="461"/>
        <v>9</v>
      </c>
      <c r="I2353" s="3">
        <f t="shared" si="462"/>
        <v>26</v>
      </c>
      <c r="J2353" s="3">
        <f t="shared" si="463"/>
        <v>4</v>
      </c>
      <c r="K2353" s="3" t="str">
        <f>IF(AND(D2353&gt;='Season Lookup'!$D$15,D2353&lt;'Season Lookup'!$D$16),"Spring",IF(AND(D2353&gt;='Season Lookup'!$D$16,D2353&lt;'Season Lookup'!$D$17),"Summer",IF(AND(D2353&gt;='Season Lookup'!$D$17,D2353&lt;'Season Lookup'!$D$18),"Fall",IF(OR(D2353&gt;='Season Lookup'!$D$18,D2353&lt;'Season Lookup'!$D$15),"Winter"))))</f>
        <v>Summer</v>
      </c>
      <c r="L2353" s="3" t="str">
        <f>VLOOKUP(F2353,'Season Lookup'!$A$1:$B$13,2,0)</f>
        <v>Summer</v>
      </c>
      <c r="M2353" t="s">
        <v>82</v>
      </c>
      <c r="N2353" t="s">
        <v>13</v>
      </c>
      <c r="O2353" t="s">
        <v>13</v>
      </c>
      <c r="P2353" t="str">
        <f t="shared" si="464"/>
        <v>Yes</v>
      </c>
      <c r="Q2353" t="str">
        <f t="shared" si="465"/>
        <v>No</v>
      </c>
      <c r="R2353" t="str">
        <f t="shared" si="466"/>
        <v>No</v>
      </c>
      <c r="T2353" t="s">
        <v>556</v>
      </c>
      <c r="U2353" t="s">
        <v>760</v>
      </c>
      <c r="V2353" t="str">
        <f t="shared" si="467"/>
        <v>Intersection</v>
      </c>
      <c r="W2353" t="s">
        <v>3391</v>
      </c>
      <c r="X2353">
        <v>42.367837000000002</v>
      </c>
      <c r="Y2353">
        <v>-71.087886999999995</v>
      </c>
      <c r="Z2353" t="s">
        <v>3392</v>
      </c>
    </row>
    <row r="2354" spans="1:26">
      <c r="A2354">
        <v>26214</v>
      </c>
      <c r="B2354" s="1">
        <v>40723.354155092595</v>
      </c>
      <c r="C2354" s="1">
        <f t="shared" si="456"/>
        <v>40544</v>
      </c>
      <c r="D2354" s="4">
        <f t="shared" si="457"/>
        <v>0.49444444444444446</v>
      </c>
      <c r="E2354" s="3">
        <f t="shared" si="458"/>
        <v>2011</v>
      </c>
      <c r="F2354" s="3">
        <f t="shared" si="459"/>
        <v>6</v>
      </c>
      <c r="G2354" s="3">
        <f t="shared" si="460"/>
        <v>29</v>
      </c>
      <c r="H2354" s="3">
        <f t="shared" si="461"/>
        <v>8</v>
      </c>
      <c r="I2354" s="3">
        <f t="shared" si="462"/>
        <v>29</v>
      </c>
      <c r="J2354" s="3">
        <f t="shared" si="463"/>
        <v>4</v>
      </c>
      <c r="K2354" s="3" t="str">
        <f>IF(AND(D2354&gt;='Season Lookup'!$D$15,D2354&lt;'Season Lookup'!$D$16),"Spring",IF(AND(D2354&gt;='Season Lookup'!$D$16,D2354&lt;'Season Lookup'!$D$17),"Summer",IF(AND(D2354&gt;='Season Lookup'!$D$17,D2354&lt;'Season Lookup'!$D$18),"Fall",IF(OR(D2354&gt;='Season Lookup'!$D$18,D2354&lt;'Season Lookup'!$D$15),"Winter"))))</f>
        <v>Summer</v>
      </c>
      <c r="L2354" s="3" t="str">
        <f>VLOOKUP(F2354,'Season Lookup'!$A$1:$B$13,2,0)</f>
        <v>Summer</v>
      </c>
      <c r="N2354" t="s">
        <v>13</v>
      </c>
      <c r="O2354" t="s">
        <v>23</v>
      </c>
      <c r="P2354" t="str">
        <f t="shared" si="464"/>
        <v>Yes</v>
      </c>
      <c r="Q2354" t="str">
        <f t="shared" si="465"/>
        <v>No</v>
      </c>
      <c r="R2354" t="str">
        <f t="shared" si="466"/>
        <v>No</v>
      </c>
      <c r="T2354" t="s">
        <v>380</v>
      </c>
      <c r="U2354" t="s">
        <v>379</v>
      </c>
      <c r="V2354" t="str">
        <f t="shared" si="467"/>
        <v>Intersection</v>
      </c>
      <c r="W2354" t="s">
        <v>3393</v>
      </c>
      <c r="X2354">
        <v>42.367443999999999</v>
      </c>
      <c r="Y2354">
        <v>-71.079381999999995</v>
      </c>
      <c r="Z2354" t="s">
        <v>382</v>
      </c>
    </row>
    <row r="2355" spans="1:26">
      <c r="A2355">
        <v>26215</v>
      </c>
      <c r="B2355" s="1">
        <v>40723.759722222225</v>
      </c>
      <c r="C2355" s="1">
        <f t="shared" si="456"/>
        <v>40544</v>
      </c>
      <c r="D2355" s="4">
        <f t="shared" si="457"/>
        <v>0.49444444444444446</v>
      </c>
      <c r="E2355" s="3">
        <f t="shared" si="458"/>
        <v>2011</v>
      </c>
      <c r="F2355" s="3">
        <f t="shared" si="459"/>
        <v>6</v>
      </c>
      <c r="G2355" s="3">
        <f t="shared" si="460"/>
        <v>29</v>
      </c>
      <c r="H2355" s="3">
        <f t="shared" si="461"/>
        <v>18</v>
      </c>
      <c r="I2355" s="3">
        <f t="shared" si="462"/>
        <v>14</v>
      </c>
      <c r="J2355" s="3">
        <f t="shared" si="463"/>
        <v>4</v>
      </c>
      <c r="K2355" s="3" t="str">
        <f>IF(AND(D2355&gt;='Season Lookup'!$D$15,D2355&lt;'Season Lookup'!$D$16),"Spring",IF(AND(D2355&gt;='Season Lookup'!$D$16,D2355&lt;'Season Lookup'!$D$17),"Summer",IF(AND(D2355&gt;='Season Lookup'!$D$17,D2355&lt;'Season Lookup'!$D$18),"Fall",IF(OR(D2355&gt;='Season Lookup'!$D$18,D2355&lt;'Season Lookup'!$D$15),"Winter"))))</f>
        <v>Summer</v>
      </c>
      <c r="L2355" s="3" t="str">
        <f>VLOOKUP(F2355,'Season Lookup'!$A$1:$B$13,2,0)</f>
        <v>Summer</v>
      </c>
      <c r="N2355" t="s">
        <v>13</v>
      </c>
      <c r="O2355" t="s">
        <v>23</v>
      </c>
      <c r="P2355" t="str">
        <f t="shared" si="464"/>
        <v>Yes</v>
      </c>
      <c r="Q2355" t="str">
        <f t="shared" si="465"/>
        <v>No</v>
      </c>
      <c r="R2355" t="str">
        <f t="shared" si="466"/>
        <v>No</v>
      </c>
      <c r="T2355" t="s">
        <v>101</v>
      </c>
      <c r="U2355" t="s">
        <v>3394</v>
      </c>
      <c r="V2355" t="str">
        <f t="shared" si="467"/>
        <v>Intersection</v>
      </c>
      <c r="W2355" t="s">
        <v>3395</v>
      </c>
      <c r="X2355">
        <v>42.364828000000003</v>
      </c>
      <c r="Y2355">
        <v>-71.099090000000004</v>
      </c>
      <c r="Z2355" t="s">
        <v>3396</v>
      </c>
    </row>
    <row r="2356" spans="1:26">
      <c r="A2356">
        <v>26177</v>
      </c>
      <c r="B2356" s="1">
        <v>40724.761099537034</v>
      </c>
      <c r="C2356" s="1">
        <f t="shared" si="456"/>
        <v>40544</v>
      </c>
      <c r="D2356" s="4">
        <f t="shared" si="457"/>
        <v>0.49722222222222223</v>
      </c>
      <c r="E2356" s="3">
        <f t="shared" si="458"/>
        <v>2011</v>
      </c>
      <c r="F2356" s="3">
        <f t="shared" si="459"/>
        <v>6</v>
      </c>
      <c r="G2356" s="3">
        <f t="shared" si="460"/>
        <v>30</v>
      </c>
      <c r="H2356" s="3">
        <f t="shared" si="461"/>
        <v>18</v>
      </c>
      <c r="I2356" s="3">
        <f t="shared" si="462"/>
        <v>15</v>
      </c>
      <c r="J2356" s="3">
        <f t="shared" si="463"/>
        <v>5</v>
      </c>
      <c r="K2356" s="3" t="str">
        <f>IF(AND(D2356&gt;='Season Lookup'!$D$15,D2356&lt;'Season Lookup'!$D$16),"Spring",IF(AND(D2356&gt;='Season Lookup'!$D$16,D2356&lt;'Season Lookup'!$D$17),"Summer",IF(AND(D2356&gt;='Season Lookup'!$D$17,D2356&lt;'Season Lookup'!$D$18),"Fall",IF(OR(D2356&gt;='Season Lookup'!$D$18,D2356&lt;'Season Lookup'!$D$15),"Winter"))))</f>
        <v>Summer</v>
      </c>
      <c r="L2356" s="3" t="str">
        <f>VLOOKUP(F2356,'Season Lookup'!$A$1:$B$13,2,0)</f>
        <v>Summer</v>
      </c>
      <c r="N2356" t="s">
        <v>13</v>
      </c>
      <c r="O2356" t="s">
        <v>132</v>
      </c>
      <c r="P2356" t="str">
        <f t="shared" si="464"/>
        <v>Yes</v>
      </c>
      <c r="Q2356" t="str">
        <f t="shared" si="465"/>
        <v>Yes</v>
      </c>
      <c r="R2356" t="str">
        <f t="shared" si="466"/>
        <v>No</v>
      </c>
      <c r="T2356" t="s">
        <v>133</v>
      </c>
      <c r="U2356" t="s">
        <v>1597</v>
      </c>
      <c r="V2356" t="str">
        <f t="shared" si="467"/>
        <v>Intersection</v>
      </c>
      <c r="W2356" t="s">
        <v>3397</v>
      </c>
      <c r="X2356">
        <v>0</v>
      </c>
      <c r="Y2356">
        <v>0</v>
      </c>
      <c r="Z2356" t="s">
        <v>81</v>
      </c>
    </row>
    <row r="2357" spans="1:26">
      <c r="A2357">
        <v>26162</v>
      </c>
      <c r="B2357" s="1">
        <v>40725.472210648149</v>
      </c>
      <c r="C2357" s="1">
        <f t="shared" si="456"/>
        <v>40544</v>
      </c>
      <c r="D2357" s="4">
        <f t="shared" si="457"/>
        <v>0.5</v>
      </c>
      <c r="E2357" s="3">
        <f t="shared" si="458"/>
        <v>2011</v>
      </c>
      <c r="F2357" s="3">
        <f t="shared" si="459"/>
        <v>7</v>
      </c>
      <c r="G2357" s="3">
        <f t="shared" si="460"/>
        <v>1</v>
      </c>
      <c r="H2357" s="3">
        <f t="shared" si="461"/>
        <v>11</v>
      </c>
      <c r="I2357" s="3">
        <f t="shared" si="462"/>
        <v>19</v>
      </c>
      <c r="J2357" s="3">
        <f t="shared" si="463"/>
        <v>6</v>
      </c>
      <c r="K2357" s="3" t="str">
        <f>IF(AND(D2357&gt;='Season Lookup'!$D$15,D2357&lt;'Season Lookup'!$D$16),"Spring",IF(AND(D2357&gt;='Season Lookup'!$D$16,D2357&lt;'Season Lookup'!$D$17),"Summer",IF(AND(D2357&gt;='Season Lookup'!$D$17,D2357&lt;'Season Lookup'!$D$18),"Fall",IF(OR(D2357&gt;='Season Lookup'!$D$18,D2357&lt;'Season Lookup'!$D$15),"Winter"))))</f>
        <v>Summer</v>
      </c>
      <c r="L2357" s="3" t="str">
        <f>VLOOKUP(F2357,'Season Lookup'!$A$1:$B$13,2,0)</f>
        <v>Summer</v>
      </c>
      <c r="N2357" t="s">
        <v>13</v>
      </c>
      <c r="O2357" t="s">
        <v>13</v>
      </c>
      <c r="P2357" t="str">
        <f t="shared" si="464"/>
        <v>Yes</v>
      </c>
      <c r="Q2357" t="str">
        <f t="shared" si="465"/>
        <v>No</v>
      </c>
      <c r="R2357" t="str">
        <f t="shared" si="466"/>
        <v>No</v>
      </c>
      <c r="T2357" t="s">
        <v>105</v>
      </c>
      <c r="U2357" t="s">
        <v>288</v>
      </c>
      <c r="V2357" t="str">
        <f t="shared" si="467"/>
        <v>Intersection</v>
      </c>
      <c r="W2357" t="s">
        <v>289</v>
      </c>
      <c r="X2357">
        <v>42.364812000000001</v>
      </c>
      <c r="Y2357">
        <v>-71.089386000000005</v>
      </c>
      <c r="Z2357" t="s">
        <v>290</v>
      </c>
    </row>
    <row r="2358" spans="1:26">
      <c r="A2358">
        <v>26163</v>
      </c>
      <c r="B2358" s="1">
        <v>40725.416655092595</v>
      </c>
      <c r="C2358" s="1">
        <f t="shared" si="456"/>
        <v>40544</v>
      </c>
      <c r="D2358" s="4">
        <f t="shared" si="457"/>
        <v>0.5</v>
      </c>
      <c r="E2358" s="3">
        <f t="shared" si="458"/>
        <v>2011</v>
      </c>
      <c r="F2358" s="3">
        <f t="shared" si="459"/>
        <v>7</v>
      </c>
      <c r="G2358" s="3">
        <f t="shared" si="460"/>
        <v>1</v>
      </c>
      <c r="H2358" s="3">
        <f t="shared" si="461"/>
        <v>9</v>
      </c>
      <c r="I2358" s="3">
        <f t="shared" si="462"/>
        <v>59</v>
      </c>
      <c r="J2358" s="3">
        <f t="shared" si="463"/>
        <v>6</v>
      </c>
      <c r="K2358" s="3" t="str">
        <f>IF(AND(D2358&gt;='Season Lookup'!$D$15,D2358&lt;'Season Lookup'!$D$16),"Spring",IF(AND(D2358&gt;='Season Lookup'!$D$16,D2358&lt;'Season Lookup'!$D$17),"Summer",IF(AND(D2358&gt;='Season Lookup'!$D$17,D2358&lt;'Season Lookup'!$D$18),"Fall",IF(OR(D2358&gt;='Season Lookup'!$D$18,D2358&lt;'Season Lookup'!$D$15),"Winter"))))</f>
        <v>Summer</v>
      </c>
      <c r="L2358" s="3" t="str">
        <f>VLOOKUP(F2358,'Season Lookup'!$A$1:$B$13,2,0)</f>
        <v>Summer</v>
      </c>
      <c r="N2358" t="s">
        <v>13</v>
      </c>
      <c r="O2358" t="s">
        <v>13</v>
      </c>
      <c r="P2358" t="str">
        <f t="shared" si="464"/>
        <v>Yes</v>
      </c>
      <c r="Q2358" t="str">
        <f t="shared" si="465"/>
        <v>No</v>
      </c>
      <c r="R2358" t="str">
        <f t="shared" si="466"/>
        <v>No</v>
      </c>
      <c r="S2358">
        <v>250</v>
      </c>
      <c r="T2358" t="s">
        <v>53</v>
      </c>
      <c r="V2358" t="str">
        <f t="shared" si="467"/>
        <v>Non Intersection</v>
      </c>
      <c r="W2358" t="s">
        <v>1515</v>
      </c>
      <c r="X2358">
        <v>42.373255</v>
      </c>
      <c r="Y2358">
        <v>-71.081523000000004</v>
      </c>
      <c r="Z2358" t="s">
        <v>1516</v>
      </c>
    </row>
    <row r="2359" spans="1:26">
      <c r="A2359">
        <v>26164</v>
      </c>
      <c r="B2359" s="1">
        <v>40725.5625</v>
      </c>
      <c r="C2359" s="1">
        <f t="shared" si="456"/>
        <v>40544</v>
      </c>
      <c r="D2359" s="4">
        <f t="shared" si="457"/>
        <v>0.5</v>
      </c>
      <c r="E2359" s="3">
        <f t="shared" si="458"/>
        <v>2011</v>
      </c>
      <c r="F2359" s="3">
        <f t="shared" si="459"/>
        <v>7</v>
      </c>
      <c r="G2359" s="3">
        <f t="shared" si="460"/>
        <v>1</v>
      </c>
      <c r="H2359" s="3">
        <f t="shared" si="461"/>
        <v>13</v>
      </c>
      <c r="I2359" s="3">
        <f t="shared" si="462"/>
        <v>30</v>
      </c>
      <c r="J2359" s="3">
        <f t="shared" si="463"/>
        <v>6</v>
      </c>
      <c r="K2359" s="3" t="str">
        <f>IF(AND(D2359&gt;='Season Lookup'!$D$15,D2359&lt;'Season Lookup'!$D$16),"Spring",IF(AND(D2359&gt;='Season Lookup'!$D$16,D2359&lt;'Season Lookup'!$D$17),"Summer",IF(AND(D2359&gt;='Season Lookup'!$D$17,D2359&lt;'Season Lookup'!$D$18),"Fall",IF(OR(D2359&gt;='Season Lookup'!$D$18,D2359&lt;'Season Lookup'!$D$15),"Winter"))))</f>
        <v>Summer</v>
      </c>
      <c r="L2359" s="3" t="str">
        <f>VLOOKUP(F2359,'Season Lookup'!$A$1:$B$13,2,0)</f>
        <v>Summer</v>
      </c>
      <c r="N2359" t="s">
        <v>13</v>
      </c>
      <c r="O2359" t="s">
        <v>13</v>
      </c>
      <c r="P2359" t="str">
        <f t="shared" si="464"/>
        <v>Yes</v>
      </c>
      <c r="Q2359" t="str">
        <f t="shared" si="465"/>
        <v>No</v>
      </c>
      <c r="R2359" t="str">
        <f t="shared" si="466"/>
        <v>No</v>
      </c>
      <c r="S2359">
        <v>41</v>
      </c>
      <c r="T2359" t="s">
        <v>840</v>
      </c>
      <c r="V2359" t="str">
        <f t="shared" si="467"/>
        <v>Non Intersection</v>
      </c>
      <c r="W2359" t="s">
        <v>1180</v>
      </c>
      <c r="X2359">
        <v>42.374538000000001</v>
      </c>
      <c r="Y2359">
        <v>-71.120671999999999</v>
      </c>
      <c r="Z2359" t="s">
        <v>1181</v>
      </c>
    </row>
    <row r="2360" spans="1:26">
      <c r="A2360">
        <v>26168</v>
      </c>
      <c r="B2360" s="1">
        <v>40725.694444444445</v>
      </c>
      <c r="C2360" s="1">
        <f t="shared" si="456"/>
        <v>40544</v>
      </c>
      <c r="D2360" s="4">
        <f t="shared" si="457"/>
        <v>0.5</v>
      </c>
      <c r="E2360" s="3">
        <f t="shared" si="458"/>
        <v>2011</v>
      </c>
      <c r="F2360" s="3">
        <f t="shared" si="459"/>
        <v>7</v>
      </c>
      <c r="G2360" s="3">
        <f t="shared" si="460"/>
        <v>1</v>
      </c>
      <c r="H2360" s="3">
        <f t="shared" si="461"/>
        <v>16</v>
      </c>
      <c r="I2360" s="3">
        <f t="shared" si="462"/>
        <v>40</v>
      </c>
      <c r="J2360" s="3">
        <f t="shared" si="463"/>
        <v>6</v>
      </c>
      <c r="K2360" s="3" t="str">
        <f>IF(AND(D2360&gt;='Season Lookup'!$D$15,D2360&lt;'Season Lookup'!$D$16),"Spring",IF(AND(D2360&gt;='Season Lookup'!$D$16,D2360&lt;'Season Lookup'!$D$17),"Summer",IF(AND(D2360&gt;='Season Lookup'!$D$17,D2360&lt;'Season Lookup'!$D$18),"Fall",IF(OR(D2360&gt;='Season Lookup'!$D$18,D2360&lt;'Season Lookup'!$D$15),"Winter"))))</f>
        <v>Summer</v>
      </c>
      <c r="L2360" s="3" t="str">
        <f>VLOOKUP(F2360,'Season Lookup'!$A$1:$B$13,2,0)</f>
        <v>Summer</v>
      </c>
      <c r="N2360" t="s">
        <v>13</v>
      </c>
      <c r="O2360" t="s">
        <v>132</v>
      </c>
      <c r="P2360" t="str">
        <f t="shared" si="464"/>
        <v>Yes</v>
      </c>
      <c r="Q2360" t="str">
        <f t="shared" si="465"/>
        <v>Yes</v>
      </c>
      <c r="R2360" t="str">
        <f t="shared" si="466"/>
        <v>No</v>
      </c>
      <c r="T2360" t="s">
        <v>498</v>
      </c>
      <c r="U2360" t="s">
        <v>105</v>
      </c>
      <c r="V2360" t="str">
        <f t="shared" si="467"/>
        <v>Intersection</v>
      </c>
      <c r="W2360" t="s">
        <v>3398</v>
      </c>
      <c r="X2360">
        <v>42.372751999999998</v>
      </c>
      <c r="Y2360">
        <v>-71.109728000000004</v>
      </c>
      <c r="Z2360" t="s">
        <v>500</v>
      </c>
    </row>
    <row r="2361" spans="1:26">
      <c r="A2361">
        <v>26170</v>
      </c>
      <c r="B2361" s="1">
        <v>40725.947905092595</v>
      </c>
      <c r="C2361" s="1">
        <f t="shared" si="456"/>
        <v>40544</v>
      </c>
      <c r="D2361" s="4">
        <f t="shared" si="457"/>
        <v>0.5</v>
      </c>
      <c r="E2361" s="3">
        <f t="shared" si="458"/>
        <v>2011</v>
      </c>
      <c r="F2361" s="3">
        <f t="shared" si="459"/>
        <v>7</v>
      </c>
      <c r="G2361" s="3">
        <f t="shared" si="460"/>
        <v>1</v>
      </c>
      <c r="H2361" s="3">
        <f t="shared" si="461"/>
        <v>22</v>
      </c>
      <c r="I2361" s="3">
        <f t="shared" si="462"/>
        <v>44</v>
      </c>
      <c r="J2361" s="3">
        <f t="shared" si="463"/>
        <v>6</v>
      </c>
      <c r="K2361" s="3" t="str">
        <f>IF(AND(D2361&gt;='Season Lookup'!$D$15,D2361&lt;'Season Lookup'!$D$16),"Spring",IF(AND(D2361&gt;='Season Lookup'!$D$16,D2361&lt;'Season Lookup'!$D$17),"Summer",IF(AND(D2361&gt;='Season Lookup'!$D$17,D2361&lt;'Season Lookup'!$D$18),"Fall",IF(OR(D2361&gt;='Season Lookup'!$D$18,D2361&lt;'Season Lookup'!$D$15),"Winter"))))</f>
        <v>Summer</v>
      </c>
      <c r="L2361" s="3" t="str">
        <f>VLOOKUP(F2361,'Season Lookup'!$A$1:$B$13,2,0)</f>
        <v>Summer</v>
      </c>
      <c r="M2361" t="s">
        <v>12</v>
      </c>
      <c r="N2361" t="s">
        <v>13</v>
      </c>
      <c r="O2361" t="s">
        <v>13</v>
      </c>
      <c r="P2361" t="str">
        <f t="shared" si="464"/>
        <v>Yes</v>
      </c>
      <c r="Q2361" t="str">
        <f t="shared" si="465"/>
        <v>No</v>
      </c>
      <c r="R2361" t="str">
        <f t="shared" si="466"/>
        <v>No</v>
      </c>
      <c r="S2361">
        <v>2055</v>
      </c>
      <c r="T2361" t="s">
        <v>14</v>
      </c>
      <c r="V2361" t="str">
        <f t="shared" si="467"/>
        <v>Non Intersection</v>
      </c>
      <c r="W2361" t="s">
        <v>3399</v>
      </c>
      <c r="X2361">
        <v>42.391393000000001</v>
      </c>
      <c r="Y2361">
        <v>-71.122275999999999</v>
      </c>
      <c r="Z2361" t="s">
        <v>3400</v>
      </c>
    </row>
    <row r="2362" spans="1:26">
      <c r="A2362">
        <v>26178</v>
      </c>
      <c r="B2362" s="1">
        <v>40725.758321759262</v>
      </c>
      <c r="C2362" s="1">
        <f t="shared" si="456"/>
        <v>40544</v>
      </c>
      <c r="D2362" s="4">
        <f t="shared" si="457"/>
        <v>0.5</v>
      </c>
      <c r="E2362" s="3">
        <f t="shared" si="458"/>
        <v>2011</v>
      </c>
      <c r="F2362" s="3">
        <f t="shared" si="459"/>
        <v>7</v>
      </c>
      <c r="G2362" s="3">
        <f t="shared" si="460"/>
        <v>1</v>
      </c>
      <c r="H2362" s="3">
        <f t="shared" si="461"/>
        <v>18</v>
      </c>
      <c r="I2362" s="3">
        <f t="shared" si="462"/>
        <v>11</v>
      </c>
      <c r="J2362" s="3">
        <f t="shared" si="463"/>
        <v>6</v>
      </c>
      <c r="K2362" s="3" t="str">
        <f>IF(AND(D2362&gt;='Season Lookup'!$D$15,D2362&lt;'Season Lookup'!$D$16),"Spring",IF(AND(D2362&gt;='Season Lookup'!$D$16,D2362&lt;'Season Lookup'!$D$17),"Summer",IF(AND(D2362&gt;='Season Lookup'!$D$17,D2362&lt;'Season Lookup'!$D$18),"Fall",IF(OR(D2362&gt;='Season Lookup'!$D$18,D2362&lt;'Season Lookup'!$D$15),"Winter"))))</f>
        <v>Summer</v>
      </c>
      <c r="L2362" s="3" t="str">
        <f>VLOOKUP(F2362,'Season Lookup'!$A$1:$B$13,2,0)</f>
        <v>Summer</v>
      </c>
      <c r="N2362" t="s">
        <v>13</v>
      </c>
      <c r="O2362" t="s">
        <v>23</v>
      </c>
      <c r="P2362" t="str">
        <f t="shared" si="464"/>
        <v>Yes</v>
      </c>
      <c r="Q2362" t="str">
        <f t="shared" si="465"/>
        <v>No</v>
      </c>
      <c r="R2362" t="str">
        <f t="shared" si="466"/>
        <v>No</v>
      </c>
      <c r="T2362" t="s">
        <v>60</v>
      </c>
      <c r="U2362" t="s">
        <v>993</v>
      </c>
      <c r="V2362" t="str">
        <f t="shared" si="467"/>
        <v>Intersection</v>
      </c>
      <c r="W2362" t="s">
        <v>3401</v>
      </c>
      <c r="X2362">
        <v>42.366670999999997</v>
      </c>
      <c r="Y2362">
        <v>-71.084260999999998</v>
      </c>
      <c r="Z2362" t="s">
        <v>1606</v>
      </c>
    </row>
    <row r="2363" spans="1:26">
      <c r="A2363">
        <v>26219</v>
      </c>
      <c r="B2363" s="1">
        <v>40725.756944444445</v>
      </c>
      <c r="C2363" s="1">
        <f t="shared" si="456"/>
        <v>40544</v>
      </c>
      <c r="D2363" s="4">
        <f t="shared" si="457"/>
        <v>0.5</v>
      </c>
      <c r="E2363" s="3">
        <f t="shared" si="458"/>
        <v>2011</v>
      </c>
      <c r="F2363" s="3">
        <f t="shared" si="459"/>
        <v>7</v>
      </c>
      <c r="G2363" s="3">
        <f t="shared" si="460"/>
        <v>1</v>
      </c>
      <c r="H2363" s="3">
        <f t="shared" si="461"/>
        <v>18</v>
      </c>
      <c r="I2363" s="3">
        <f t="shared" si="462"/>
        <v>10</v>
      </c>
      <c r="J2363" s="3">
        <f t="shared" si="463"/>
        <v>6</v>
      </c>
      <c r="K2363" s="3" t="str">
        <f>IF(AND(D2363&gt;='Season Lookup'!$D$15,D2363&lt;'Season Lookup'!$D$16),"Spring",IF(AND(D2363&gt;='Season Lookup'!$D$16,D2363&lt;'Season Lookup'!$D$17),"Summer",IF(AND(D2363&gt;='Season Lookup'!$D$17,D2363&lt;'Season Lookup'!$D$18),"Fall",IF(OR(D2363&gt;='Season Lookup'!$D$18,D2363&lt;'Season Lookup'!$D$15),"Winter"))))</f>
        <v>Summer</v>
      </c>
      <c r="L2363" s="3" t="str">
        <f>VLOOKUP(F2363,'Season Lookup'!$A$1:$B$13,2,0)</f>
        <v>Summer</v>
      </c>
      <c r="M2363" t="s">
        <v>12</v>
      </c>
      <c r="N2363" t="s">
        <v>13</v>
      </c>
      <c r="O2363" t="s">
        <v>13</v>
      </c>
      <c r="P2363" t="str">
        <f t="shared" si="464"/>
        <v>Yes</v>
      </c>
      <c r="Q2363" t="str">
        <f t="shared" si="465"/>
        <v>No</v>
      </c>
      <c r="R2363" t="str">
        <f t="shared" si="466"/>
        <v>No</v>
      </c>
      <c r="T2363" t="s">
        <v>60</v>
      </c>
      <c r="U2363" t="s">
        <v>993</v>
      </c>
      <c r="V2363" t="str">
        <f t="shared" si="467"/>
        <v>Intersection</v>
      </c>
      <c r="W2363" t="s">
        <v>3401</v>
      </c>
      <c r="X2363">
        <v>42.366670999999997</v>
      </c>
      <c r="Y2363">
        <v>-71.084260999999998</v>
      </c>
      <c r="Z2363" t="s">
        <v>1606</v>
      </c>
    </row>
    <row r="2364" spans="1:26">
      <c r="A2364">
        <v>26262</v>
      </c>
      <c r="B2364" s="1">
        <v>40725.333333333336</v>
      </c>
      <c r="C2364" s="1">
        <f t="shared" si="456"/>
        <v>40544</v>
      </c>
      <c r="D2364" s="4">
        <f t="shared" si="457"/>
        <v>0.5</v>
      </c>
      <c r="E2364" s="3">
        <f t="shared" si="458"/>
        <v>2011</v>
      </c>
      <c r="F2364" s="3">
        <f t="shared" si="459"/>
        <v>7</v>
      </c>
      <c r="G2364" s="3">
        <f t="shared" si="460"/>
        <v>1</v>
      </c>
      <c r="H2364" s="3">
        <f t="shared" si="461"/>
        <v>8</v>
      </c>
      <c r="I2364" s="3">
        <f t="shared" si="462"/>
        <v>0</v>
      </c>
      <c r="J2364" s="3">
        <f t="shared" si="463"/>
        <v>6</v>
      </c>
      <c r="K2364" s="3" t="str">
        <f>IF(AND(D2364&gt;='Season Lookup'!$D$15,D2364&lt;'Season Lookup'!$D$16),"Spring",IF(AND(D2364&gt;='Season Lookup'!$D$16,D2364&lt;'Season Lookup'!$D$17),"Summer",IF(AND(D2364&gt;='Season Lookup'!$D$17,D2364&lt;'Season Lookup'!$D$18),"Fall",IF(OR(D2364&gt;='Season Lookup'!$D$18,D2364&lt;'Season Lookup'!$D$15),"Winter"))))</f>
        <v>Summer</v>
      </c>
      <c r="L2364" s="3" t="str">
        <f>VLOOKUP(F2364,'Season Lookup'!$A$1:$B$13,2,0)</f>
        <v>Summer</v>
      </c>
      <c r="M2364" t="s">
        <v>12</v>
      </c>
      <c r="N2364" t="s">
        <v>13</v>
      </c>
      <c r="O2364" t="s">
        <v>13</v>
      </c>
      <c r="P2364" t="str">
        <f t="shared" si="464"/>
        <v>Yes</v>
      </c>
      <c r="Q2364" t="str">
        <f t="shared" si="465"/>
        <v>No</v>
      </c>
      <c r="R2364" t="str">
        <f t="shared" si="466"/>
        <v>No</v>
      </c>
      <c r="S2364">
        <v>122</v>
      </c>
      <c r="T2364" t="s">
        <v>745</v>
      </c>
      <c r="V2364" t="str">
        <f t="shared" si="467"/>
        <v>Non Intersection</v>
      </c>
      <c r="W2364" t="s">
        <v>3402</v>
      </c>
      <c r="X2364">
        <v>42.367089999999997</v>
      </c>
      <c r="Y2364">
        <v>-71.099908999999997</v>
      </c>
      <c r="Z2364" t="s">
        <v>3403</v>
      </c>
    </row>
    <row r="2365" spans="1:26">
      <c r="A2365">
        <v>26165</v>
      </c>
      <c r="B2365" s="1">
        <v>40726.666655092595</v>
      </c>
      <c r="C2365" s="1">
        <f t="shared" si="456"/>
        <v>40544</v>
      </c>
      <c r="D2365" s="4">
        <f t="shared" si="457"/>
        <v>0.50277777777777777</v>
      </c>
      <c r="E2365" s="3">
        <f t="shared" si="458"/>
        <v>2011</v>
      </c>
      <c r="F2365" s="3">
        <f t="shared" si="459"/>
        <v>7</v>
      </c>
      <c r="G2365" s="3">
        <f t="shared" si="460"/>
        <v>2</v>
      </c>
      <c r="H2365" s="3">
        <f t="shared" si="461"/>
        <v>15</v>
      </c>
      <c r="I2365" s="3">
        <f t="shared" si="462"/>
        <v>59</v>
      </c>
      <c r="J2365" s="3">
        <f t="shared" si="463"/>
        <v>7</v>
      </c>
      <c r="K2365" s="3" t="str">
        <f>IF(AND(D2365&gt;='Season Lookup'!$D$15,D2365&lt;'Season Lookup'!$D$16),"Spring",IF(AND(D2365&gt;='Season Lookup'!$D$16,D2365&lt;'Season Lookup'!$D$17),"Summer",IF(AND(D2365&gt;='Season Lookup'!$D$17,D2365&lt;'Season Lookup'!$D$18),"Fall",IF(OR(D2365&gt;='Season Lookup'!$D$18,D2365&lt;'Season Lookup'!$D$15),"Winter"))))</f>
        <v>Summer</v>
      </c>
      <c r="L2365" s="3" t="str">
        <f>VLOOKUP(F2365,'Season Lookup'!$A$1:$B$13,2,0)</f>
        <v>Summer</v>
      </c>
      <c r="N2365" t="s">
        <v>13</v>
      </c>
      <c r="O2365" t="s">
        <v>132</v>
      </c>
      <c r="P2365" t="str">
        <f t="shared" si="464"/>
        <v>Yes</v>
      </c>
      <c r="Q2365" t="str">
        <f t="shared" si="465"/>
        <v>Yes</v>
      </c>
      <c r="R2365" t="str">
        <f t="shared" si="466"/>
        <v>No</v>
      </c>
      <c r="T2365" t="s">
        <v>32</v>
      </c>
      <c r="U2365" t="s">
        <v>189</v>
      </c>
      <c r="V2365" t="str">
        <f t="shared" si="467"/>
        <v>Intersection</v>
      </c>
      <c r="W2365" t="s">
        <v>1737</v>
      </c>
      <c r="X2365">
        <v>42.363207000000003</v>
      </c>
      <c r="Y2365">
        <v>-71.096699999999998</v>
      </c>
      <c r="Z2365" t="s">
        <v>1738</v>
      </c>
    </row>
    <row r="2366" spans="1:26">
      <c r="A2366">
        <v>26179</v>
      </c>
      <c r="B2366" s="1">
        <v>40726.593043981484</v>
      </c>
      <c r="C2366" s="1">
        <f t="shared" si="456"/>
        <v>40544</v>
      </c>
      <c r="D2366" s="4">
        <f t="shared" si="457"/>
        <v>0.50277777777777777</v>
      </c>
      <c r="E2366" s="3">
        <f t="shared" si="458"/>
        <v>2011</v>
      </c>
      <c r="F2366" s="3">
        <f t="shared" si="459"/>
        <v>7</v>
      </c>
      <c r="G2366" s="3">
        <f t="shared" si="460"/>
        <v>2</v>
      </c>
      <c r="H2366" s="3">
        <f t="shared" si="461"/>
        <v>14</v>
      </c>
      <c r="I2366" s="3">
        <f t="shared" si="462"/>
        <v>13</v>
      </c>
      <c r="J2366" s="3">
        <f t="shared" si="463"/>
        <v>7</v>
      </c>
      <c r="K2366" s="3" t="str">
        <f>IF(AND(D2366&gt;='Season Lookup'!$D$15,D2366&lt;'Season Lookup'!$D$16),"Spring",IF(AND(D2366&gt;='Season Lookup'!$D$16,D2366&lt;'Season Lookup'!$D$17),"Summer",IF(AND(D2366&gt;='Season Lookup'!$D$17,D2366&lt;'Season Lookup'!$D$18),"Fall",IF(OR(D2366&gt;='Season Lookup'!$D$18,D2366&lt;'Season Lookup'!$D$15),"Winter"))))</f>
        <v>Summer</v>
      </c>
      <c r="L2366" s="3" t="str">
        <f>VLOOKUP(F2366,'Season Lookup'!$A$1:$B$13,2,0)</f>
        <v>Summer</v>
      </c>
      <c r="N2366" t="s">
        <v>13</v>
      </c>
      <c r="O2366" t="s">
        <v>13</v>
      </c>
      <c r="P2366" t="str">
        <f t="shared" si="464"/>
        <v>Yes</v>
      </c>
      <c r="Q2366" t="str">
        <f t="shared" si="465"/>
        <v>No</v>
      </c>
      <c r="R2366" t="str">
        <f t="shared" si="466"/>
        <v>No</v>
      </c>
      <c r="S2366">
        <v>269</v>
      </c>
      <c r="T2366" t="s">
        <v>453</v>
      </c>
      <c r="V2366" t="str">
        <f t="shared" si="467"/>
        <v>Non Intersection</v>
      </c>
      <c r="W2366" t="s">
        <v>3404</v>
      </c>
      <c r="X2366">
        <v>42.357545000000002</v>
      </c>
      <c r="Y2366">
        <v>-71.107988000000006</v>
      </c>
      <c r="Z2366" t="s">
        <v>3405</v>
      </c>
    </row>
    <row r="2367" spans="1:26">
      <c r="A2367">
        <v>26166</v>
      </c>
      <c r="B2367" s="1">
        <v>40727.125</v>
      </c>
      <c r="C2367" s="1">
        <f t="shared" si="456"/>
        <v>40544</v>
      </c>
      <c r="D2367" s="4">
        <f t="shared" si="457"/>
        <v>0.50555555555555554</v>
      </c>
      <c r="E2367" s="3">
        <f t="shared" si="458"/>
        <v>2011</v>
      </c>
      <c r="F2367" s="3">
        <f t="shared" si="459"/>
        <v>7</v>
      </c>
      <c r="G2367" s="3">
        <f t="shared" si="460"/>
        <v>3</v>
      </c>
      <c r="H2367" s="3">
        <f t="shared" si="461"/>
        <v>3</v>
      </c>
      <c r="I2367" s="3">
        <f t="shared" si="462"/>
        <v>0</v>
      </c>
      <c r="J2367" s="3">
        <f t="shared" si="463"/>
        <v>1</v>
      </c>
      <c r="K2367" s="3" t="str">
        <f>IF(AND(D2367&gt;='Season Lookup'!$D$15,D2367&lt;'Season Lookup'!$D$16),"Spring",IF(AND(D2367&gt;='Season Lookup'!$D$16,D2367&lt;'Season Lookup'!$D$17),"Summer",IF(AND(D2367&gt;='Season Lookup'!$D$17,D2367&lt;'Season Lookup'!$D$18),"Fall",IF(OR(D2367&gt;='Season Lookup'!$D$18,D2367&lt;'Season Lookup'!$D$15),"Winter"))))</f>
        <v>Summer</v>
      </c>
      <c r="L2367" s="3" t="str">
        <f>VLOOKUP(F2367,'Season Lookup'!$A$1:$B$13,2,0)</f>
        <v>Summer</v>
      </c>
      <c r="N2367" t="s">
        <v>13</v>
      </c>
      <c r="O2367" t="s">
        <v>13</v>
      </c>
      <c r="P2367" t="str">
        <f t="shared" si="464"/>
        <v>Yes</v>
      </c>
      <c r="Q2367" t="str">
        <f t="shared" si="465"/>
        <v>No</v>
      </c>
      <c r="R2367" t="str">
        <f t="shared" si="466"/>
        <v>No</v>
      </c>
      <c r="T2367" t="s">
        <v>19</v>
      </c>
      <c r="U2367" t="s">
        <v>138</v>
      </c>
      <c r="V2367" t="str">
        <f t="shared" si="467"/>
        <v>Intersection</v>
      </c>
      <c r="W2367" t="s">
        <v>3406</v>
      </c>
      <c r="X2367">
        <v>42.375202000000002</v>
      </c>
      <c r="Y2367">
        <v>-71.112233000000003</v>
      </c>
      <c r="Z2367" t="s">
        <v>3407</v>
      </c>
    </row>
    <row r="2368" spans="1:26">
      <c r="A2368">
        <v>26167</v>
      </c>
      <c r="B2368" s="1">
        <v>40727.534710648149</v>
      </c>
      <c r="C2368" s="1">
        <f t="shared" si="456"/>
        <v>40544</v>
      </c>
      <c r="D2368" s="4">
        <f t="shared" si="457"/>
        <v>0.50555555555555554</v>
      </c>
      <c r="E2368" s="3">
        <f t="shared" si="458"/>
        <v>2011</v>
      </c>
      <c r="F2368" s="3">
        <f t="shared" si="459"/>
        <v>7</v>
      </c>
      <c r="G2368" s="3">
        <f t="shared" si="460"/>
        <v>3</v>
      </c>
      <c r="H2368" s="3">
        <f t="shared" si="461"/>
        <v>12</v>
      </c>
      <c r="I2368" s="3">
        <f t="shared" si="462"/>
        <v>49</v>
      </c>
      <c r="J2368" s="3">
        <f t="shared" si="463"/>
        <v>1</v>
      </c>
      <c r="K2368" s="3" t="str">
        <f>IF(AND(D2368&gt;='Season Lookup'!$D$15,D2368&lt;'Season Lookup'!$D$16),"Spring",IF(AND(D2368&gt;='Season Lookup'!$D$16,D2368&lt;'Season Lookup'!$D$17),"Summer",IF(AND(D2368&gt;='Season Lookup'!$D$17,D2368&lt;'Season Lookup'!$D$18),"Fall",IF(OR(D2368&gt;='Season Lookup'!$D$18,D2368&lt;'Season Lookup'!$D$15),"Winter"))))</f>
        <v>Summer</v>
      </c>
      <c r="L2368" s="3" t="str">
        <f>VLOOKUP(F2368,'Season Lookup'!$A$1:$B$13,2,0)</f>
        <v>Summer</v>
      </c>
      <c r="N2368" t="s">
        <v>13</v>
      </c>
      <c r="O2368" t="s">
        <v>13</v>
      </c>
      <c r="P2368" t="str">
        <f t="shared" si="464"/>
        <v>Yes</v>
      </c>
      <c r="Q2368" t="str">
        <f t="shared" si="465"/>
        <v>No</v>
      </c>
      <c r="R2368" t="str">
        <f t="shared" si="466"/>
        <v>No</v>
      </c>
      <c r="T2368" t="s">
        <v>3408</v>
      </c>
      <c r="U2368" t="s">
        <v>3409</v>
      </c>
      <c r="V2368" t="str">
        <f t="shared" si="467"/>
        <v>Intersection</v>
      </c>
      <c r="W2368" t="s">
        <v>3410</v>
      </c>
      <c r="X2368">
        <v>42.396963</v>
      </c>
      <c r="Y2368">
        <v>-71.127624999999995</v>
      </c>
      <c r="Z2368" t="s">
        <v>3411</v>
      </c>
    </row>
    <row r="2369" spans="1:26">
      <c r="A2369">
        <v>26171</v>
      </c>
      <c r="B2369" s="1">
        <v>40727.458333333336</v>
      </c>
      <c r="C2369" s="1">
        <f t="shared" si="456"/>
        <v>40544</v>
      </c>
      <c r="D2369" s="4">
        <f t="shared" si="457"/>
        <v>0.50555555555555554</v>
      </c>
      <c r="E2369" s="3">
        <f t="shared" si="458"/>
        <v>2011</v>
      </c>
      <c r="F2369" s="3">
        <f t="shared" si="459"/>
        <v>7</v>
      </c>
      <c r="G2369" s="3">
        <f t="shared" si="460"/>
        <v>3</v>
      </c>
      <c r="H2369" s="3">
        <f t="shared" si="461"/>
        <v>11</v>
      </c>
      <c r="I2369" s="3">
        <f t="shared" si="462"/>
        <v>0</v>
      </c>
      <c r="J2369" s="3">
        <f t="shared" si="463"/>
        <v>1</v>
      </c>
      <c r="K2369" s="3" t="str">
        <f>IF(AND(D2369&gt;='Season Lookup'!$D$15,D2369&lt;'Season Lookup'!$D$16),"Spring",IF(AND(D2369&gt;='Season Lookup'!$D$16,D2369&lt;'Season Lookup'!$D$17),"Summer",IF(AND(D2369&gt;='Season Lookup'!$D$17,D2369&lt;'Season Lookup'!$D$18),"Fall",IF(OR(D2369&gt;='Season Lookup'!$D$18,D2369&lt;'Season Lookup'!$D$15),"Winter"))))</f>
        <v>Summer</v>
      </c>
      <c r="L2369" s="3" t="str">
        <f>VLOOKUP(F2369,'Season Lookup'!$A$1:$B$13,2,0)</f>
        <v>Summer</v>
      </c>
      <c r="N2369" t="s">
        <v>35</v>
      </c>
      <c r="O2369" t="s">
        <v>13</v>
      </c>
      <c r="P2369" t="str">
        <f t="shared" si="464"/>
        <v>Yes</v>
      </c>
      <c r="Q2369" t="str">
        <f t="shared" si="465"/>
        <v>No</v>
      </c>
      <c r="R2369" t="str">
        <f t="shared" si="466"/>
        <v>No</v>
      </c>
      <c r="T2369" t="s">
        <v>61</v>
      </c>
      <c r="U2369" t="s">
        <v>3412</v>
      </c>
      <c r="V2369" t="str">
        <f t="shared" si="467"/>
        <v>Intersection</v>
      </c>
      <c r="W2369" t="s">
        <v>3413</v>
      </c>
      <c r="X2369">
        <v>42.369256999999998</v>
      </c>
      <c r="Y2369">
        <v>-71.077250000000006</v>
      </c>
      <c r="Z2369" t="s">
        <v>3414</v>
      </c>
    </row>
    <row r="2370" spans="1:26">
      <c r="A2370">
        <v>26172</v>
      </c>
      <c r="B2370" s="1">
        <v>40727.916655092595</v>
      </c>
      <c r="C2370" s="1">
        <f t="shared" si="456"/>
        <v>40544</v>
      </c>
      <c r="D2370" s="4">
        <f t="shared" si="457"/>
        <v>0.50555555555555554</v>
      </c>
      <c r="E2370" s="3">
        <f t="shared" si="458"/>
        <v>2011</v>
      </c>
      <c r="F2370" s="3">
        <f t="shared" si="459"/>
        <v>7</v>
      </c>
      <c r="G2370" s="3">
        <f t="shared" si="460"/>
        <v>3</v>
      </c>
      <c r="H2370" s="3">
        <f t="shared" si="461"/>
        <v>21</v>
      </c>
      <c r="I2370" s="3">
        <f t="shared" si="462"/>
        <v>59</v>
      </c>
      <c r="J2370" s="3">
        <f t="shared" si="463"/>
        <v>1</v>
      </c>
      <c r="K2370" s="3" t="str">
        <f>IF(AND(D2370&gt;='Season Lookup'!$D$15,D2370&lt;'Season Lookup'!$D$16),"Spring",IF(AND(D2370&gt;='Season Lookup'!$D$16,D2370&lt;'Season Lookup'!$D$17),"Summer",IF(AND(D2370&gt;='Season Lookup'!$D$17,D2370&lt;'Season Lookup'!$D$18),"Fall",IF(OR(D2370&gt;='Season Lookup'!$D$18,D2370&lt;'Season Lookup'!$D$15),"Winter"))))</f>
        <v>Summer</v>
      </c>
      <c r="L2370" s="3" t="str">
        <f>VLOOKUP(F2370,'Season Lookup'!$A$1:$B$13,2,0)</f>
        <v>Summer</v>
      </c>
      <c r="N2370" t="s">
        <v>13</v>
      </c>
      <c r="O2370" t="s">
        <v>13</v>
      </c>
      <c r="P2370" t="str">
        <f t="shared" si="464"/>
        <v>Yes</v>
      </c>
      <c r="Q2370" t="str">
        <f t="shared" si="465"/>
        <v>No</v>
      </c>
      <c r="R2370" t="str">
        <f t="shared" si="466"/>
        <v>No</v>
      </c>
      <c r="S2370">
        <v>64</v>
      </c>
      <c r="T2370" t="s">
        <v>342</v>
      </c>
      <c r="V2370" t="str">
        <f t="shared" si="467"/>
        <v>Non Intersection</v>
      </c>
      <c r="W2370" t="s">
        <v>3415</v>
      </c>
      <c r="X2370">
        <v>42.366646000000003</v>
      </c>
      <c r="Y2370">
        <v>-71.102750999999998</v>
      </c>
      <c r="Z2370" t="s">
        <v>3416</v>
      </c>
    </row>
    <row r="2371" spans="1:26">
      <c r="A2371">
        <v>26159</v>
      </c>
      <c r="B2371" s="1">
        <v>40728.645833333336</v>
      </c>
      <c r="C2371" s="1">
        <f t="shared" si="456"/>
        <v>40544</v>
      </c>
      <c r="D2371" s="4">
        <f t="shared" si="457"/>
        <v>0.5083333333333333</v>
      </c>
      <c r="E2371" s="3">
        <f t="shared" si="458"/>
        <v>2011</v>
      </c>
      <c r="F2371" s="3">
        <f t="shared" si="459"/>
        <v>7</v>
      </c>
      <c r="G2371" s="3">
        <f t="shared" si="460"/>
        <v>4</v>
      </c>
      <c r="H2371" s="3">
        <f t="shared" si="461"/>
        <v>15</v>
      </c>
      <c r="I2371" s="3">
        <f t="shared" si="462"/>
        <v>30</v>
      </c>
      <c r="J2371" s="3">
        <f t="shared" si="463"/>
        <v>2</v>
      </c>
      <c r="K2371" s="3" t="str">
        <f>IF(AND(D2371&gt;='Season Lookup'!$D$15,D2371&lt;'Season Lookup'!$D$16),"Spring",IF(AND(D2371&gt;='Season Lookup'!$D$16,D2371&lt;'Season Lookup'!$D$17),"Summer",IF(AND(D2371&gt;='Season Lookup'!$D$17,D2371&lt;'Season Lookup'!$D$18),"Fall",IF(OR(D2371&gt;='Season Lookup'!$D$18,D2371&lt;'Season Lookup'!$D$15),"Winter"))))</f>
        <v>Summer</v>
      </c>
      <c r="L2371" s="3" t="str">
        <f>VLOOKUP(F2371,'Season Lookup'!$A$1:$B$13,2,0)</f>
        <v>Summer</v>
      </c>
      <c r="N2371" t="s">
        <v>13</v>
      </c>
      <c r="O2371" t="s">
        <v>13</v>
      </c>
      <c r="P2371" t="str">
        <f t="shared" si="464"/>
        <v>Yes</v>
      </c>
      <c r="Q2371" t="str">
        <f t="shared" si="465"/>
        <v>No</v>
      </c>
      <c r="R2371" t="str">
        <f t="shared" si="466"/>
        <v>No</v>
      </c>
      <c r="T2371" t="s">
        <v>509</v>
      </c>
      <c r="U2371" t="s">
        <v>178</v>
      </c>
      <c r="V2371" t="str">
        <f t="shared" si="467"/>
        <v>Intersection</v>
      </c>
      <c r="W2371" t="s">
        <v>2520</v>
      </c>
      <c r="X2371">
        <v>42.365872000000003</v>
      </c>
      <c r="Y2371">
        <v>-71.106027999999995</v>
      </c>
      <c r="Z2371" t="s">
        <v>1009</v>
      </c>
    </row>
    <row r="2372" spans="1:26">
      <c r="A2372">
        <v>26160</v>
      </c>
      <c r="B2372" s="1">
        <v>40728.934027777781</v>
      </c>
      <c r="C2372" s="1">
        <f t="shared" si="456"/>
        <v>40544</v>
      </c>
      <c r="D2372" s="4">
        <f t="shared" si="457"/>
        <v>0.5083333333333333</v>
      </c>
      <c r="E2372" s="3">
        <f t="shared" si="458"/>
        <v>2011</v>
      </c>
      <c r="F2372" s="3">
        <f t="shared" si="459"/>
        <v>7</v>
      </c>
      <c r="G2372" s="3">
        <f t="shared" si="460"/>
        <v>4</v>
      </c>
      <c r="H2372" s="3">
        <f t="shared" si="461"/>
        <v>22</v>
      </c>
      <c r="I2372" s="3">
        <f t="shared" si="462"/>
        <v>25</v>
      </c>
      <c r="J2372" s="3">
        <f t="shared" si="463"/>
        <v>2</v>
      </c>
      <c r="K2372" s="3" t="str">
        <f>IF(AND(D2372&gt;='Season Lookup'!$D$15,D2372&lt;'Season Lookup'!$D$16),"Spring",IF(AND(D2372&gt;='Season Lookup'!$D$16,D2372&lt;'Season Lookup'!$D$17),"Summer",IF(AND(D2372&gt;='Season Lookup'!$D$17,D2372&lt;'Season Lookup'!$D$18),"Fall",IF(OR(D2372&gt;='Season Lookup'!$D$18,D2372&lt;'Season Lookup'!$D$15),"Winter"))))</f>
        <v>Summer</v>
      </c>
      <c r="L2372" s="3" t="str">
        <f>VLOOKUP(F2372,'Season Lookup'!$A$1:$B$13,2,0)</f>
        <v>Summer</v>
      </c>
      <c r="N2372" t="s">
        <v>13</v>
      </c>
      <c r="O2372" t="s">
        <v>13</v>
      </c>
      <c r="P2372" t="str">
        <f t="shared" si="464"/>
        <v>Yes</v>
      </c>
      <c r="Q2372" t="str">
        <f t="shared" si="465"/>
        <v>No</v>
      </c>
      <c r="R2372" t="str">
        <f t="shared" si="466"/>
        <v>No</v>
      </c>
      <c r="T2372" t="s">
        <v>70</v>
      </c>
      <c r="U2372" t="s">
        <v>332</v>
      </c>
      <c r="V2372" t="str">
        <f t="shared" si="467"/>
        <v>Intersection</v>
      </c>
      <c r="W2372" t="s">
        <v>3417</v>
      </c>
      <c r="X2372">
        <v>42.359000000000002</v>
      </c>
      <c r="Y2372">
        <v>-71.108812999999998</v>
      </c>
      <c r="Z2372" t="s">
        <v>1386</v>
      </c>
    </row>
    <row r="2373" spans="1:26">
      <c r="A2373">
        <v>26173</v>
      </c>
      <c r="B2373" s="1">
        <v>40728.708333333336</v>
      </c>
      <c r="C2373" s="1">
        <f t="shared" si="456"/>
        <v>40544</v>
      </c>
      <c r="D2373" s="4">
        <f t="shared" si="457"/>
        <v>0.5083333333333333</v>
      </c>
      <c r="E2373" s="3">
        <f t="shared" si="458"/>
        <v>2011</v>
      </c>
      <c r="F2373" s="3">
        <f t="shared" si="459"/>
        <v>7</v>
      </c>
      <c r="G2373" s="3">
        <f t="shared" si="460"/>
        <v>4</v>
      </c>
      <c r="H2373" s="3">
        <f t="shared" si="461"/>
        <v>17</v>
      </c>
      <c r="I2373" s="3">
        <f t="shared" si="462"/>
        <v>0</v>
      </c>
      <c r="J2373" s="3">
        <f t="shared" si="463"/>
        <v>2</v>
      </c>
      <c r="K2373" s="3" t="str">
        <f>IF(AND(D2373&gt;='Season Lookup'!$D$15,D2373&lt;'Season Lookup'!$D$16),"Spring",IF(AND(D2373&gt;='Season Lookup'!$D$16,D2373&lt;'Season Lookup'!$D$17),"Summer",IF(AND(D2373&gt;='Season Lookup'!$D$17,D2373&lt;'Season Lookup'!$D$18),"Fall",IF(OR(D2373&gt;='Season Lookup'!$D$18,D2373&lt;'Season Lookup'!$D$15),"Winter"))))</f>
        <v>Summer</v>
      </c>
      <c r="L2373" s="3" t="str">
        <f>VLOOKUP(F2373,'Season Lookup'!$A$1:$B$13,2,0)</f>
        <v>Summer</v>
      </c>
      <c r="N2373" t="s">
        <v>13</v>
      </c>
      <c r="O2373" t="s">
        <v>13</v>
      </c>
      <c r="P2373" t="str">
        <f t="shared" si="464"/>
        <v>Yes</v>
      </c>
      <c r="Q2373" t="str">
        <f t="shared" si="465"/>
        <v>No</v>
      </c>
      <c r="R2373" t="str">
        <f t="shared" si="466"/>
        <v>No</v>
      </c>
      <c r="S2373">
        <v>67</v>
      </c>
      <c r="T2373" t="s">
        <v>316</v>
      </c>
      <c r="V2373" t="str">
        <f t="shared" si="467"/>
        <v>Non Intersection</v>
      </c>
      <c r="W2373" t="s">
        <v>3418</v>
      </c>
      <c r="X2373">
        <v>42.365116</v>
      </c>
      <c r="Y2373">
        <v>-71.100921</v>
      </c>
      <c r="Z2373" t="s">
        <v>3419</v>
      </c>
    </row>
    <row r="2374" spans="1:26">
      <c r="A2374">
        <v>26180</v>
      </c>
      <c r="B2374" s="1">
        <v>40728.875</v>
      </c>
      <c r="C2374" s="1">
        <f t="shared" si="456"/>
        <v>40544</v>
      </c>
      <c r="D2374" s="4">
        <f t="shared" si="457"/>
        <v>0.5083333333333333</v>
      </c>
      <c r="E2374" s="3">
        <f t="shared" si="458"/>
        <v>2011</v>
      </c>
      <c r="F2374" s="3">
        <f t="shared" si="459"/>
        <v>7</v>
      </c>
      <c r="G2374" s="3">
        <f t="shared" si="460"/>
        <v>4</v>
      </c>
      <c r="H2374" s="3">
        <f t="shared" si="461"/>
        <v>21</v>
      </c>
      <c r="I2374" s="3">
        <f t="shared" si="462"/>
        <v>0</v>
      </c>
      <c r="J2374" s="3">
        <f t="shared" si="463"/>
        <v>2</v>
      </c>
      <c r="K2374" s="3" t="str">
        <f>IF(AND(D2374&gt;='Season Lookup'!$D$15,D2374&lt;'Season Lookup'!$D$16),"Spring",IF(AND(D2374&gt;='Season Lookup'!$D$16,D2374&lt;'Season Lookup'!$D$17),"Summer",IF(AND(D2374&gt;='Season Lookup'!$D$17,D2374&lt;'Season Lookup'!$D$18),"Fall",IF(OR(D2374&gt;='Season Lookup'!$D$18,D2374&lt;'Season Lookup'!$D$15),"Winter"))))</f>
        <v>Summer</v>
      </c>
      <c r="L2374" s="3" t="str">
        <f>VLOOKUP(F2374,'Season Lookup'!$A$1:$B$13,2,0)</f>
        <v>Summer</v>
      </c>
      <c r="N2374" t="s">
        <v>13</v>
      </c>
      <c r="O2374" t="s">
        <v>152</v>
      </c>
      <c r="P2374" t="str">
        <f t="shared" si="464"/>
        <v>Yes</v>
      </c>
      <c r="Q2374" t="str">
        <f t="shared" si="465"/>
        <v>No</v>
      </c>
      <c r="R2374" t="str">
        <f t="shared" si="466"/>
        <v>Yes</v>
      </c>
      <c r="T2374" t="s">
        <v>14</v>
      </c>
      <c r="U2374" t="s">
        <v>1332</v>
      </c>
      <c r="V2374" t="str">
        <f t="shared" si="467"/>
        <v>Intersection</v>
      </c>
      <c r="W2374" t="s">
        <v>2973</v>
      </c>
      <c r="X2374">
        <v>42.390040999999997</v>
      </c>
      <c r="Y2374">
        <v>-71.120684999999995</v>
      </c>
      <c r="Z2374" t="s">
        <v>486</v>
      </c>
    </row>
    <row r="2375" spans="1:26">
      <c r="A2375">
        <v>26212</v>
      </c>
      <c r="B2375" s="1">
        <v>40728.625</v>
      </c>
      <c r="C2375" s="1">
        <f t="shared" si="456"/>
        <v>40544</v>
      </c>
      <c r="D2375" s="4">
        <f t="shared" si="457"/>
        <v>0.5083333333333333</v>
      </c>
      <c r="E2375" s="3">
        <f t="shared" si="458"/>
        <v>2011</v>
      </c>
      <c r="F2375" s="3">
        <f t="shared" si="459"/>
        <v>7</v>
      </c>
      <c r="G2375" s="3">
        <f t="shared" si="460"/>
        <v>4</v>
      </c>
      <c r="H2375" s="3">
        <f t="shared" si="461"/>
        <v>15</v>
      </c>
      <c r="I2375" s="3">
        <f t="shared" si="462"/>
        <v>0</v>
      </c>
      <c r="J2375" s="3">
        <f t="shared" si="463"/>
        <v>2</v>
      </c>
      <c r="K2375" s="3" t="str">
        <f>IF(AND(D2375&gt;='Season Lookup'!$D$15,D2375&lt;'Season Lookup'!$D$16),"Spring",IF(AND(D2375&gt;='Season Lookup'!$D$16,D2375&lt;'Season Lookup'!$D$17),"Summer",IF(AND(D2375&gt;='Season Lookup'!$D$17,D2375&lt;'Season Lookup'!$D$18),"Fall",IF(OR(D2375&gt;='Season Lookup'!$D$18,D2375&lt;'Season Lookup'!$D$15),"Winter"))))</f>
        <v>Summer</v>
      </c>
      <c r="L2375" s="3" t="str">
        <f>VLOOKUP(F2375,'Season Lookup'!$A$1:$B$13,2,0)</f>
        <v>Summer</v>
      </c>
      <c r="N2375" t="s">
        <v>619</v>
      </c>
      <c r="O2375" t="s">
        <v>471</v>
      </c>
      <c r="P2375" t="str">
        <f t="shared" si="464"/>
        <v>No</v>
      </c>
      <c r="Q2375" t="str">
        <f t="shared" si="465"/>
        <v>No</v>
      </c>
      <c r="R2375" t="str">
        <f t="shared" si="466"/>
        <v>No</v>
      </c>
      <c r="T2375" t="s">
        <v>1545</v>
      </c>
      <c r="V2375" t="str">
        <f t="shared" si="467"/>
        <v>Intersection</v>
      </c>
      <c r="W2375" t="s">
        <v>3420</v>
      </c>
      <c r="X2375">
        <v>0</v>
      </c>
      <c r="Y2375">
        <v>0</v>
      </c>
      <c r="Z2375" t="s">
        <v>81</v>
      </c>
    </row>
    <row r="2376" spans="1:26">
      <c r="A2376">
        <v>26181</v>
      </c>
      <c r="B2376" s="1">
        <v>40729.354155092595</v>
      </c>
      <c r="C2376" s="1">
        <f t="shared" si="456"/>
        <v>40544</v>
      </c>
      <c r="D2376" s="4">
        <f t="shared" si="457"/>
        <v>0.51111111111111107</v>
      </c>
      <c r="E2376" s="3">
        <f t="shared" si="458"/>
        <v>2011</v>
      </c>
      <c r="F2376" s="3">
        <f t="shared" si="459"/>
        <v>7</v>
      </c>
      <c r="G2376" s="3">
        <f t="shared" si="460"/>
        <v>5</v>
      </c>
      <c r="H2376" s="3">
        <f t="shared" si="461"/>
        <v>8</v>
      </c>
      <c r="I2376" s="3">
        <f t="shared" si="462"/>
        <v>29</v>
      </c>
      <c r="J2376" s="3">
        <f t="shared" si="463"/>
        <v>3</v>
      </c>
      <c r="K2376" s="3" t="str">
        <f>IF(AND(D2376&gt;='Season Lookup'!$D$15,D2376&lt;'Season Lookup'!$D$16),"Spring",IF(AND(D2376&gt;='Season Lookup'!$D$16,D2376&lt;'Season Lookup'!$D$17),"Summer",IF(AND(D2376&gt;='Season Lookup'!$D$17,D2376&lt;'Season Lookup'!$D$18),"Fall",IF(OR(D2376&gt;='Season Lookup'!$D$18,D2376&lt;'Season Lookup'!$D$15),"Winter"))))</f>
        <v>Summer</v>
      </c>
      <c r="L2376" s="3" t="str">
        <f>VLOOKUP(F2376,'Season Lookup'!$A$1:$B$13,2,0)</f>
        <v>Summer</v>
      </c>
      <c r="N2376" t="s">
        <v>13</v>
      </c>
      <c r="O2376" t="s">
        <v>23</v>
      </c>
      <c r="P2376" t="str">
        <f t="shared" si="464"/>
        <v>Yes</v>
      </c>
      <c r="Q2376" t="str">
        <f t="shared" si="465"/>
        <v>No</v>
      </c>
      <c r="R2376" t="str">
        <f t="shared" si="466"/>
        <v>No</v>
      </c>
      <c r="S2376">
        <v>700</v>
      </c>
      <c r="T2376" t="s">
        <v>142</v>
      </c>
      <c r="V2376" t="str">
        <f t="shared" si="467"/>
        <v>Non Intersection</v>
      </c>
      <c r="W2376" t="s">
        <v>475</v>
      </c>
      <c r="X2376">
        <v>42.380859999999998</v>
      </c>
      <c r="Y2376">
        <v>-71.15455</v>
      </c>
      <c r="Z2376" t="s">
        <v>476</v>
      </c>
    </row>
    <row r="2377" spans="1:26">
      <c r="A2377">
        <v>26182</v>
      </c>
      <c r="B2377" s="1">
        <v>40730.416655092595</v>
      </c>
      <c r="C2377" s="1">
        <f t="shared" si="456"/>
        <v>40544</v>
      </c>
      <c r="D2377" s="4">
        <f t="shared" si="457"/>
        <v>0.51388888888888884</v>
      </c>
      <c r="E2377" s="3">
        <f t="shared" si="458"/>
        <v>2011</v>
      </c>
      <c r="F2377" s="3">
        <f t="shared" si="459"/>
        <v>7</v>
      </c>
      <c r="G2377" s="3">
        <f t="shared" si="460"/>
        <v>6</v>
      </c>
      <c r="H2377" s="3">
        <f t="shared" si="461"/>
        <v>9</v>
      </c>
      <c r="I2377" s="3">
        <f t="shared" si="462"/>
        <v>59</v>
      </c>
      <c r="J2377" s="3">
        <f t="shared" si="463"/>
        <v>4</v>
      </c>
      <c r="K2377" s="3" t="str">
        <f>IF(AND(D2377&gt;='Season Lookup'!$D$15,D2377&lt;'Season Lookup'!$D$16),"Spring",IF(AND(D2377&gt;='Season Lookup'!$D$16,D2377&lt;'Season Lookup'!$D$17),"Summer",IF(AND(D2377&gt;='Season Lookup'!$D$17,D2377&lt;'Season Lookup'!$D$18),"Fall",IF(OR(D2377&gt;='Season Lookup'!$D$18,D2377&lt;'Season Lookup'!$D$15),"Winter"))))</f>
        <v>Summer</v>
      </c>
      <c r="L2377" s="3" t="str">
        <f>VLOOKUP(F2377,'Season Lookup'!$A$1:$B$13,2,0)</f>
        <v>Summer</v>
      </c>
      <c r="N2377" t="s">
        <v>13</v>
      </c>
      <c r="O2377" t="s">
        <v>13</v>
      </c>
      <c r="P2377" t="str">
        <f t="shared" si="464"/>
        <v>Yes</v>
      </c>
      <c r="Q2377" t="str">
        <f t="shared" si="465"/>
        <v>No</v>
      </c>
      <c r="R2377" t="str">
        <f t="shared" si="466"/>
        <v>No</v>
      </c>
      <c r="S2377">
        <v>1001</v>
      </c>
      <c r="T2377" t="s">
        <v>19</v>
      </c>
      <c r="V2377" t="str">
        <f t="shared" si="467"/>
        <v>Non Intersection</v>
      </c>
      <c r="W2377" t="s">
        <v>2171</v>
      </c>
      <c r="X2377">
        <v>42.373038999999999</v>
      </c>
      <c r="Y2377">
        <v>-71.093564999999998</v>
      </c>
      <c r="Z2377" t="s">
        <v>2172</v>
      </c>
    </row>
    <row r="2378" spans="1:26">
      <c r="A2378">
        <v>26183</v>
      </c>
      <c r="B2378" s="1">
        <v>40730.697905092595</v>
      </c>
      <c r="C2378" s="1">
        <f t="shared" si="456"/>
        <v>40544</v>
      </c>
      <c r="D2378" s="4">
        <f t="shared" si="457"/>
        <v>0.51388888888888884</v>
      </c>
      <c r="E2378" s="3">
        <f t="shared" si="458"/>
        <v>2011</v>
      </c>
      <c r="F2378" s="3">
        <f t="shared" si="459"/>
        <v>7</v>
      </c>
      <c r="G2378" s="3">
        <f t="shared" si="460"/>
        <v>6</v>
      </c>
      <c r="H2378" s="3">
        <f t="shared" si="461"/>
        <v>16</v>
      </c>
      <c r="I2378" s="3">
        <f t="shared" si="462"/>
        <v>44</v>
      </c>
      <c r="J2378" s="3">
        <f t="shared" si="463"/>
        <v>4</v>
      </c>
      <c r="K2378" s="3" t="str">
        <f>IF(AND(D2378&gt;='Season Lookup'!$D$15,D2378&lt;'Season Lookup'!$D$16),"Spring",IF(AND(D2378&gt;='Season Lookup'!$D$16,D2378&lt;'Season Lookup'!$D$17),"Summer",IF(AND(D2378&gt;='Season Lookup'!$D$17,D2378&lt;'Season Lookup'!$D$18),"Fall",IF(OR(D2378&gt;='Season Lookup'!$D$18,D2378&lt;'Season Lookup'!$D$15),"Winter"))))</f>
        <v>Summer</v>
      </c>
      <c r="L2378" s="3" t="str">
        <f>VLOOKUP(F2378,'Season Lookup'!$A$1:$B$13,2,0)</f>
        <v>Summer</v>
      </c>
      <c r="N2378" t="s">
        <v>619</v>
      </c>
      <c r="O2378" t="s">
        <v>23</v>
      </c>
      <c r="P2378" t="str">
        <f t="shared" si="464"/>
        <v>No</v>
      </c>
      <c r="Q2378" t="str">
        <f t="shared" si="465"/>
        <v>No</v>
      </c>
      <c r="R2378" t="str">
        <f t="shared" si="466"/>
        <v>No</v>
      </c>
      <c r="S2378">
        <v>272</v>
      </c>
      <c r="T2378" t="s">
        <v>332</v>
      </c>
      <c r="V2378" t="str">
        <f t="shared" si="467"/>
        <v>Non Intersection</v>
      </c>
      <c r="W2378" t="s">
        <v>3421</v>
      </c>
      <c r="X2378">
        <v>42.360008000000001</v>
      </c>
      <c r="Y2378">
        <v>-71.110822999999996</v>
      </c>
      <c r="Z2378" t="s">
        <v>3422</v>
      </c>
    </row>
    <row r="2379" spans="1:26">
      <c r="A2379">
        <v>26184</v>
      </c>
      <c r="B2379" s="1">
        <v>40730.875</v>
      </c>
      <c r="C2379" s="1">
        <f t="shared" si="456"/>
        <v>40544</v>
      </c>
      <c r="D2379" s="4">
        <f t="shared" si="457"/>
        <v>0.51388888888888884</v>
      </c>
      <c r="E2379" s="3">
        <f t="shared" si="458"/>
        <v>2011</v>
      </c>
      <c r="F2379" s="3">
        <f t="shared" si="459"/>
        <v>7</v>
      </c>
      <c r="G2379" s="3">
        <f t="shared" si="460"/>
        <v>6</v>
      </c>
      <c r="H2379" s="3">
        <f t="shared" si="461"/>
        <v>21</v>
      </c>
      <c r="I2379" s="3">
        <f t="shared" si="462"/>
        <v>0</v>
      </c>
      <c r="J2379" s="3">
        <f t="shared" si="463"/>
        <v>4</v>
      </c>
      <c r="K2379" s="3" t="str">
        <f>IF(AND(D2379&gt;='Season Lookup'!$D$15,D2379&lt;'Season Lookup'!$D$16),"Spring",IF(AND(D2379&gt;='Season Lookup'!$D$16,D2379&lt;'Season Lookup'!$D$17),"Summer",IF(AND(D2379&gt;='Season Lookup'!$D$17,D2379&lt;'Season Lookup'!$D$18),"Fall",IF(OR(D2379&gt;='Season Lookup'!$D$18,D2379&lt;'Season Lookup'!$D$15),"Winter"))))</f>
        <v>Summer</v>
      </c>
      <c r="L2379" s="3" t="str">
        <f>VLOOKUP(F2379,'Season Lookup'!$A$1:$B$13,2,0)</f>
        <v>Summer</v>
      </c>
      <c r="N2379" t="s">
        <v>13</v>
      </c>
      <c r="O2379" t="s">
        <v>23</v>
      </c>
      <c r="P2379" t="str">
        <f t="shared" si="464"/>
        <v>Yes</v>
      </c>
      <c r="Q2379" t="str">
        <f t="shared" si="465"/>
        <v>No</v>
      </c>
      <c r="R2379" t="str">
        <f t="shared" si="466"/>
        <v>No</v>
      </c>
      <c r="T2379" t="s">
        <v>14</v>
      </c>
      <c r="U2379" t="s">
        <v>3004</v>
      </c>
      <c r="V2379" t="str">
        <f t="shared" si="467"/>
        <v>Intersection</v>
      </c>
      <c r="W2379" t="s">
        <v>3423</v>
      </c>
      <c r="X2379">
        <v>42.393011000000001</v>
      </c>
      <c r="Y2379">
        <v>-71.125316999999995</v>
      </c>
      <c r="Z2379" t="s">
        <v>3424</v>
      </c>
    </row>
    <row r="2380" spans="1:26">
      <c r="A2380">
        <v>26185</v>
      </c>
      <c r="B2380" s="1">
        <v>40731.403460648151</v>
      </c>
      <c r="C2380" s="1">
        <f t="shared" ref="C2380:C2437" si="468">EOMONTH(B2380,MONTH(B2380)*-1)+1</f>
        <v>40544</v>
      </c>
      <c r="D2380" s="4">
        <f t="shared" ref="D2380:D2437" si="469">YEARFRAC(C2380,B2380)</f>
        <v>0.51666666666666672</v>
      </c>
      <c r="E2380" s="3">
        <f t="shared" ref="E2380:E2437" si="470">YEAR(B2380)</f>
        <v>2011</v>
      </c>
      <c r="F2380" s="3">
        <f t="shared" ref="F2380:F2437" si="471">MONTH(B2380)</f>
        <v>7</v>
      </c>
      <c r="G2380" s="3">
        <f t="shared" ref="G2380:G2437" si="472">DAY(B2380)</f>
        <v>7</v>
      </c>
      <c r="H2380" s="3">
        <f t="shared" ref="H2380:H2437" si="473">HOUR(B2380)</f>
        <v>9</v>
      </c>
      <c r="I2380" s="3">
        <f t="shared" ref="I2380:I2437" si="474">MINUTE(B2380)</f>
        <v>40</v>
      </c>
      <c r="J2380" s="3">
        <f t="shared" ref="J2380:J2437" si="475">WEEKDAY(B2380,1)</f>
        <v>5</v>
      </c>
      <c r="K2380" s="3" t="str">
        <f>IF(AND(D2380&gt;='Season Lookup'!$D$15,D2380&lt;'Season Lookup'!$D$16),"Spring",IF(AND(D2380&gt;='Season Lookup'!$D$16,D2380&lt;'Season Lookup'!$D$17),"Summer",IF(AND(D2380&gt;='Season Lookup'!$D$17,D2380&lt;'Season Lookup'!$D$18),"Fall",IF(OR(D2380&gt;='Season Lookup'!$D$18,D2380&lt;'Season Lookup'!$D$15),"Winter"))))</f>
        <v>Summer</v>
      </c>
      <c r="L2380" s="3" t="str">
        <f>VLOOKUP(F2380,'Season Lookup'!$A$1:$B$13,2,0)</f>
        <v>Summer</v>
      </c>
      <c r="N2380" t="s">
        <v>35</v>
      </c>
      <c r="O2380" t="s">
        <v>36</v>
      </c>
      <c r="P2380" t="str">
        <f t="shared" ref="P2380:P2437" si="476">IF(OR(N2380="Auto",O2380="Auto"),"Yes",IF(OR(N2380="Taxi",O2380="Taxi"),"Yes",IF(OR(N2380="Truck",O2380="Truck"),"Yes",IF(OR(N2380="Van",O2380="Van"),"Yes","No"))))</f>
        <v>Yes</v>
      </c>
      <c r="Q2380" t="str">
        <f t="shared" ref="Q2380:Q2437" si="477">IF(OR(N2380="Bicycle",O2380="Bicycle"),"Yes","No")</f>
        <v>No</v>
      </c>
      <c r="R2380" t="str">
        <f t="shared" ref="R2380:R2437" si="478">IF(OR(N2380="Pedestrian",O2380="Pedestrian"),"Yes","No")</f>
        <v>No</v>
      </c>
      <c r="T2380" t="s">
        <v>3425</v>
      </c>
      <c r="U2380" t="s">
        <v>253</v>
      </c>
      <c r="V2380" t="str">
        <f t="shared" ref="V2380:V2437" si="479">IF(ISBLANK(S2380),"Intersection","Non Intersection")</f>
        <v>Intersection</v>
      </c>
      <c r="W2380" t="s">
        <v>3426</v>
      </c>
      <c r="X2380">
        <v>42.387777</v>
      </c>
      <c r="Y2380">
        <v>-71.129813999999996</v>
      </c>
      <c r="Z2380" t="s">
        <v>3427</v>
      </c>
    </row>
    <row r="2381" spans="1:26">
      <c r="A2381">
        <v>26186</v>
      </c>
      <c r="B2381" s="1">
        <v>40731.540972222225</v>
      </c>
      <c r="C2381" s="1">
        <f t="shared" si="468"/>
        <v>40544</v>
      </c>
      <c r="D2381" s="4">
        <f t="shared" si="469"/>
        <v>0.51666666666666672</v>
      </c>
      <c r="E2381" s="3">
        <f t="shared" si="470"/>
        <v>2011</v>
      </c>
      <c r="F2381" s="3">
        <f t="shared" si="471"/>
        <v>7</v>
      </c>
      <c r="G2381" s="3">
        <f t="shared" si="472"/>
        <v>7</v>
      </c>
      <c r="H2381" s="3">
        <f t="shared" si="473"/>
        <v>12</v>
      </c>
      <c r="I2381" s="3">
        <f t="shared" si="474"/>
        <v>59</v>
      </c>
      <c r="J2381" s="3">
        <f t="shared" si="475"/>
        <v>5</v>
      </c>
      <c r="K2381" s="3" t="str">
        <f>IF(AND(D2381&gt;='Season Lookup'!$D$15,D2381&lt;'Season Lookup'!$D$16),"Spring",IF(AND(D2381&gt;='Season Lookup'!$D$16,D2381&lt;'Season Lookup'!$D$17),"Summer",IF(AND(D2381&gt;='Season Lookup'!$D$17,D2381&lt;'Season Lookup'!$D$18),"Fall",IF(OR(D2381&gt;='Season Lookup'!$D$18,D2381&lt;'Season Lookup'!$D$15),"Winter"))))</f>
        <v>Summer</v>
      </c>
      <c r="L2381" s="3" t="str">
        <f>VLOOKUP(F2381,'Season Lookup'!$A$1:$B$13,2,0)</f>
        <v>Summer</v>
      </c>
      <c r="N2381" t="s">
        <v>13</v>
      </c>
      <c r="O2381" t="s">
        <v>471</v>
      </c>
      <c r="P2381" t="str">
        <f t="shared" si="476"/>
        <v>Yes</v>
      </c>
      <c r="Q2381" t="str">
        <f t="shared" si="477"/>
        <v>No</v>
      </c>
      <c r="R2381" t="str">
        <f t="shared" si="478"/>
        <v>No</v>
      </c>
      <c r="T2381" t="s">
        <v>105</v>
      </c>
      <c r="U2381" t="s">
        <v>192</v>
      </c>
      <c r="V2381" t="str">
        <f t="shared" si="479"/>
        <v>Intersection</v>
      </c>
      <c r="W2381" t="s">
        <v>1643</v>
      </c>
      <c r="X2381">
        <v>42.371319999999997</v>
      </c>
      <c r="Y2381">
        <v>-71.106093999999999</v>
      </c>
      <c r="Z2381" t="s">
        <v>1644</v>
      </c>
    </row>
    <row r="2382" spans="1:26">
      <c r="A2382">
        <v>26187</v>
      </c>
      <c r="B2382" s="1">
        <v>40731.740960648145</v>
      </c>
      <c r="C2382" s="1">
        <f t="shared" si="468"/>
        <v>40544</v>
      </c>
      <c r="D2382" s="4">
        <f t="shared" si="469"/>
        <v>0.51666666666666672</v>
      </c>
      <c r="E2382" s="3">
        <f t="shared" si="470"/>
        <v>2011</v>
      </c>
      <c r="F2382" s="3">
        <f t="shared" si="471"/>
        <v>7</v>
      </c>
      <c r="G2382" s="3">
        <f t="shared" si="472"/>
        <v>7</v>
      </c>
      <c r="H2382" s="3">
        <f t="shared" si="473"/>
        <v>17</v>
      </c>
      <c r="I2382" s="3">
        <f t="shared" si="474"/>
        <v>46</v>
      </c>
      <c r="J2382" s="3">
        <f t="shared" si="475"/>
        <v>5</v>
      </c>
      <c r="K2382" s="3" t="str">
        <f>IF(AND(D2382&gt;='Season Lookup'!$D$15,D2382&lt;'Season Lookup'!$D$16),"Spring",IF(AND(D2382&gt;='Season Lookup'!$D$16,D2382&lt;'Season Lookup'!$D$17),"Summer",IF(AND(D2382&gt;='Season Lookup'!$D$17,D2382&lt;'Season Lookup'!$D$18),"Fall",IF(OR(D2382&gt;='Season Lookup'!$D$18,D2382&lt;'Season Lookup'!$D$15),"Winter"))))</f>
        <v>Summer</v>
      </c>
      <c r="L2382" s="3" t="str">
        <f>VLOOKUP(F2382,'Season Lookup'!$A$1:$B$13,2,0)</f>
        <v>Summer</v>
      </c>
      <c r="N2382" t="s">
        <v>13</v>
      </c>
      <c r="O2382" t="s">
        <v>13</v>
      </c>
      <c r="P2382" t="str">
        <f t="shared" si="476"/>
        <v>Yes</v>
      </c>
      <c r="Q2382" t="str">
        <f t="shared" si="477"/>
        <v>No</v>
      </c>
      <c r="R2382" t="str">
        <f t="shared" si="478"/>
        <v>No</v>
      </c>
      <c r="S2382">
        <v>80</v>
      </c>
      <c r="T2382" t="s">
        <v>342</v>
      </c>
      <c r="V2382" t="str">
        <f t="shared" si="479"/>
        <v>Non Intersection</v>
      </c>
      <c r="W2382" t="s">
        <v>3428</v>
      </c>
      <c r="X2382">
        <v>42.367139999999999</v>
      </c>
      <c r="Y2382">
        <v>-71.102179000000007</v>
      </c>
      <c r="Z2382" t="s">
        <v>3429</v>
      </c>
    </row>
    <row r="2383" spans="1:26">
      <c r="A2383">
        <v>26236</v>
      </c>
      <c r="B2383" s="1">
        <v>40732.720127314817</v>
      </c>
      <c r="C2383" s="1">
        <f t="shared" si="468"/>
        <v>40544</v>
      </c>
      <c r="D2383" s="4">
        <f t="shared" si="469"/>
        <v>0.51944444444444449</v>
      </c>
      <c r="E2383" s="3">
        <f t="shared" si="470"/>
        <v>2011</v>
      </c>
      <c r="F2383" s="3">
        <f t="shared" si="471"/>
        <v>7</v>
      </c>
      <c r="G2383" s="3">
        <f t="shared" si="472"/>
        <v>8</v>
      </c>
      <c r="H2383" s="3">
        <f t="shared" si="473"/>
        <v>17</v>
      </c>
      <c r="I2383" s="3">
        <f t="shared" si="474"/>
        <v>16</v>
      </c>
      <c r="J2383" s="3">
        <f t="shared" si="475"/>
        <v>6</v>
      </c>
      <c r="K2383" s="3" t="str">
        <f>IF(AND(D2383&gt;='Season Lookup'!$D$15,D2383&lt;'Season Lookup'!$D$16),"Spring",IF(AND(D2383&gt;='Season Lookup'!$D$16,D2383&lt;'Season Lookup'!$D$17),"Summer",IF(AND(D2383&gt;='Season Lookup'!$D$17,D2383&lt;'Season Lookup'!$D$18),"Fall",IF(OR(D2383&gt;='Season Lookup'!$D$18,D2383&lt;'Season Lookup'!$D$15),"Winter"))))</f>
        <v>Summer</v>
      </c>
      <c r="L2383" s="3" t="str">
        <f>VLOOKUP(F2383,'Season Lookup'!$A$1:$B$13,2,0)</f>
        <v>Summer</v>
      </c>
      <c r="M2383" t="s">
        <v>12</v>
      </c>
      <c r="N2383" t="s">
        <v>13</v>
      </c>
      <c r="O2383" t="s">
        <v>23</v>
      </c>
      <c r="P2383" t="str">
        <f t="shared" si="476"/>
        <v>Yes</v>
      </c>
      <c r="Q2383" t="str">
        <f t="shared" si="477"/>
        <v>No</v>
      </c>
      <c r="R2383" t="str">
        <f t="shared" si="478"/>
        <v>No</v>
      </c>
      <c r="T2383" t="s">
        <v>3430</v>
      </c>
      <c r="U2383" t="s">
        <v>3431</v>
      </c>
      <c r="V2383" t="str">
        <f t="shared" si="479"/>
        <v>Intersection</v>
      </c>
      <c r="W2383" t="s">
        <v>3432</v>
      </c>
      <c r="X2383">
        <v>42.37809</v>
      </c>
      <c r="Y2383">
        <v>-71.148781</v>
      </c>
      <c r="Z2383" t="s">
        <v>3433</v>
      </c>
    </row>
    <row r="2384" spans="1:26">
      <c r="A2384">
        <v>26188</v>
      </c>
      <c r="B2384" s="1">
        <v>40733.8125</v>
      </c>
      <c r="C2384" s="1">
        <f t="shared" si="468"/>
        <v>40544</v>
      </c>
      <c r="D2384" s="4">
        <f t="shared" si="469"/>
        <v>0.52222222222222225</v>
      </c>
      <c r="E2384" s="3">
        <f t="shared" si="470"/>
        <v>2011</v>
      </c>
      <c r="F2384" s="3">
        <f t="shared" si="471"/>
        <v>7</v>
      </c>
      <c r="G2384" s="3">
        <f t="shared" si="472"/>
        <v>9</v>
      </c>
      <c r="H2384" s="3">
        <f t="shared" si="473"/>
        <v>19</v>
      </c>
      <c r="I2384" s="3">
        <f t="shared" si="474"/>
        <v>30</v>
      </c>
      <c r="J2384" s="3">
        <f t="shared" si="475"/>
        <v>7</v>
      </c>
      <c r="K2384" s="3" t="str">
        <f>IF(AND(D2384&gt;='Season Lookup'!$D$15,D2384&lt;'Season Lookup'!$D$16),"Spring",IF(AND(D2384&gt;='Season Lookup'!$D$16,D2384&lt;'Season Lookup'!$D$17),"Summer",IF(AND(D2384&gt;='Season Lookup'!$D$17,D2384&lt;'Season Lookup'!$D$18),"Fall",IF(OR(D2384&gt;='Season Lookup'!$D$18,D2384&lt;'Season Lookup'!$D$15),"Winter"))))</f>
        <v>Summer</v>
      </c>
      <c r="L2384" s="3" t="str">
        <f>VLOOKUP(F2384,'Season Lookup'!$A$1:$B$13,2,0)</f>
        <v>Summer</v>
      </c>
      <c r="N2384" t="s">
        <v>13</v>
      </c>
      <c r="O2384" t="s">
        <v>23</v>
      </c>
      <c r="P2384" t="str">
        <f t="shared" si="476"/>
        <v>Yes</v>
      </c>
      <c r="Q2384" t="str">
        <f t="shared" si="477"/>
        <v>No</v>
      </c>
      <c r="R2384" t="str">
        <f t="shared" si="478"/>
        <v>No</v>
      </c>
      <c r="S2384">
        <v>1815</v>
      </c>
      <c r="T2384" t="s">
        <v>14</v>
      </c>
      <c r="V2384" t="str">
        <f t="shared" si="479"/>
        <v>Non Intersection</v>
      </c>
      <c r="W2384" t="s">
        <v>2783</v>
      </c>
      <c r="X2384">
        <v>42.387127</v>
      </c>
      <c r="Y2384">
        <v>-71.118973999999994</v>
      </c>
      <c r="Z2384" t="s">
        <v>2784</v>
      </c>
    </row>
    <row r="2385" spans="1:26">
      <c r="A2385">
        <v>26189</v>
      </c>
      <c r="B2385" s="1">
        <v>40734.625</v>
      </c>
      <c r="C2385" s="1">
        <f t="shared" si="468"/>
        <v>40544</v>
      </c>
      <c r="D2385" s="4">
        <f t="shared" si="469"/>
        <v>0.52500000000000002</v>
      </c>
      <c r="E2385" s="3">
        <f t="shared" si="470"/>
        <v>2011</v>
      </c>
      <c r="F2385" s="3">
        <f t="shared" si="471"/>
        <v>7</v>
      </c>
      <c r="G2385" s="3">
        <f t="shared" si="472"/>
        <v>10</v>
      </c>
      <c r="H2385" s="3">
        <f t="shared" si="473"/>
        <v>15</v>
      </c>
      <c r="I2385" s="3">
        <f t="shared" si="474"/>
        <v>0</v>
      </c>
      <c r="J2385" s="3">
        <f t="shared" si="475"/>
        <v>1</v>
      </c>
      <c r="K2385" s="3" t="str">
        <f>IF(AND(D2385&gt;='Season Lookup'!$D$15,D2385&lt;'Season Lookup'!$D$16),"Spring",IF(AND(D2385&gt;='Season Lookup'!$D$16,D2385&lt;'Season Lookup'!$D$17),"Summer",IF(AND(D2385&gt;='Season Lookup'!$D$17,D2385&lt;'Season Lookup'!$D$18),"Fall",IF(OR(D2385&gt;='Season Lookup'!$D$18,D2385&lt;'Season Lookup'!$D$15),"Winter"))))</f>
        <v>Summer</v>
      </c>
      <c r="L2385" s="3" t="str">
        <f>VLOOKUP(F2385,'Season Lookup'!$A$1:$B$13,2,0)</f>
        <v>Summer</v>
      </c>
      <c r="N2385" t="s">
        <v>13</v>
      </c>
      <c r="O2385" t="s">
        <v>23</v>
      </c>
      <c r="P2385" t="str">
        <f t="shared" si="476"/>
        <v>Yes</v>
      </c>
      <c r="Q2385" t="str">
        <f t="shared" si="477"/>
        <v>No</v>
      </c>
      <c r="R2385" t="str">
        <f t="shared" si="478"/>
        <v>No</v>
      </c>
      <c r="S2385">
        <v>110</v>
      </c>
      <c r="T2385" t="s">
        <v>198</v>
      </c>
      <c r="V2385" t="str">
        <f t="shared" si="479"/>
        <v>Non Intersection</v>
      </c>
      <c r="W2385" t="s">
        <v>372</v>
      </c>
      <c r="X2385">
        <v>42.372889999999998</v>
      </c>
      <c r="Y2385">
        <v>-71.121973999999994</v>
      </c>
      <c r="Z2385" t="s">
        <v>373</v>
      </c>
    </row>
    <row r="2386" spans="1:26">
      <c r="A2386">
        <v>26190</v>
      </c>
      <c r="B2386" s="1">
        <v>40735.569444444445</v>
      </c>
      <c r="C2386" s="1">
        <f t="shared" si="468"/>
        <v>40544</v>
      </c>
      <c r="D2386" s="4">
        <f t="shared" si="469"/>
        <v>0.52777777777777779</v>
      </c>
      <c r="E2386" s="3">
        <f t="shared" si="470"/>
        <v>2011</v>
      </c>
      <c r="F2386" s="3">
        <f t="shared" si="471"/>
        <v>7</v>
      </c>
      <c r="G2386" s="3">
        <f t="shared" si="472"/>
        <v>11</v>
      </c>
      <c r="H2386" s="3">
        <f t="shared" si="473"/>
        <v>13</v>
      </c>
      <c r="I2386" s="3">
        <f t="shared" si="474"/>
        <v>40</v>
      </c>
      <c r="J2386" s="3">
        <f t="shared" si="475"/>
        <v>2</v>
      </c>
      <c r="K2386" s="3" t="str">
        <f>IF(AND(D2386&gt;='Season Lookup'!$D$15,D2386&lt;'Season Lookup'!$D$16),"Spring",IF(AND(D2386&gt;='Season Lookup'!$D$16,D2386&lt;'Season Lookup'!$D$17),"Summer",IF(AND(D2386&gt;='Season Lookup'!$D$17,D2386&lt;'Season Lookup'!$D$18),"Fall",IF(OR(D2386&gt;='Season Lookup'!$D$18,D2386&lt;'Season Lookup'!$D$15),"Winter"))))</f>
        <v>Summer</v>
      </c>
      <c r="L2386" s="3" t="str">
        <f>VLOOKUP(F2386,'Season Lookup'!$A$1:$B$13,2,0)</f>
        <v>Summer</v>
      </c>
      <c r="N2386" t="s">
        <v>13</v>
      </c>
      <c r="O2386" t="s">
        <v>13</v>
      </c>
      <c r="P2386" t="str">
        <f t="shared" si="476"/>
        <v>Yes</v>
      </c>
      <c r="Q2386" t="str">
        <f t="shared" si="477"/>
        <v>No</v>
      </c>
      <c r="R2386" t="str">
        <f t="shared" si="478"/>
        <v>No</v>
      </c>
      <c r="T2386" t="s">
        <v>3434</v>
      </c>
      <c r="V2386" t="str">
        <f t="shared" si="479"/>
        <v>Intersection</v>
      </c>
      <c r="W2386" t="s">
        <v>3435</v>
      </c>
      <c r="X2386">
        <v>0</v>
      </c>
      <c r="Y2386">
        <v>0</v>
      </c>
      <c r="Z2386" t="s">
        <v>81</v>
      </c>
    </row>
    <row r="2387" spans="1:26">
      <c r="A2387">
        <v>26191</v>
      </c>
      <c r="B2387" s="1">
        <v>40735.472210648149</v>
      </c>
      <c r="C2387" s="1">
        <f t="shared" si="468"/>
        <v>40544</v>
      </c>
      <c r="D2387" s="4">
        <f t="shared" si="469"/>
        <v>0.52777777777777779</v>
      </c>
      <c r="E2387" s="3">
        <f t="shared" si="470"/>
        <v>2011</v>
      </c>
      <c r="F2387" s="3">
        <f t="shared" si="471"/>
        <v>7</v>
      </c>
      <c r="G2387" s="3">
        <f t="shared" si="472"/>
        <v>11</v>
      </c>
      <c r="H2387" s="3">
        <f t="shared" si="473"/>
        <v>11</v>
      </c>
      <c r="I2387" s="3">
        <f t="shared" si="474"/>
        <v>19</v>
      </c>
      <c r="J2387" s="3">
        <f t="shared" si="475"/>
        <v>2</v>
      </c>
      <c r="K2387" s="3" t="str">
        <f>IF(AND(D2387&gt;='Season Lookup'!$D$15,D2387&lt;'Season Lookup'!$D$16),"Spring",IF(AND(D2387&gt;='Season Lookup'!$D$16,D2387&lt;'Season Lookup'!$D$17),"Summer",IF(AND(D2387&gt;='Season Lookup'!$D$17,D2387&lt;'Season Lookup'!$D$18),"Fall",IF(OR(D2387&gt;='Season Lookup'!$D$18,D2387&lt;'Season Lookup'!$D$15),"Winter"))))</f>
        <v>Summer</v>
      </c>
      <c r="L2387" s="3" t="str">
        <f>VLOOKUP(F2387,'Season Lookup'!$A$1:$B$13,2,0)</f>
        <v>Summer</v>
      </c>
      <c r="N2387" t="s">
        <v>13</v>
      </c>
      <c r="O2387" t="s">
        <v>132</v>
      </c>
      <c r="P2387" t="str">
        <f t="shared" si="476"/>
        <v>Yes</v>
      </c>
      <c r="Q2387" t="str">
        <f t="shared" si="477"/>
        <v>Yes</v>
      </c>
      <c r="R2387" t="str">
        <f t="shared" si="478"/>
        <v>No</v>
      </c>
      <c r="S2387">
        <v>468</v>
      </c>
      <c r="T2387" t="s">
        <v>105</v>
      </c>
      <c r="V2387" t="str">
        <f t="shared" si="479"/>
        <v>Non Intersection</v>
      </c>
      <c r="W2387" t="s">
        <v>3436</v>
      </c>
      <c r="X2387">
        <v>42.373950999999998</v>
      </c>
      <c r="Y2387">
        <v>-71.113066000000003</v>
      </c>
      <c r="Z2387" t="s">
        <v>3437</v>
      </c>
    </row>
    <row r="2388" spans="1:26">
      <c r="A2388">
        <v>26192</v>
      </c>
      <c r="B2388" s="1">
        <v>40735.34375</v>
      </c>
      <c r="C2388" s="1">
        <f t="shared" si="468"/>
        <v>40544</v>
      </c>
      <c r="D2388" s="4">
        <f t="shared" si="469"/>
        <v>0.52777777777777779</v>
      </c>
      <c r="E2388" s="3">
        <f t="shared" si="470"/>
        <v>2011</v>
      </c>
      <c r="F2388" s="3">
        <f t="shared" si="471"/>
        <v>7</v>
      </c>
      <c r="G2388" s="3">
        <f t="shared" si="472"/>
        <v>11</v>
      </c>
      <c r="H2388" s="3">
        <f t="shared" si="473"/>
        <v>8</v>
      </c>
      <c r="I2388" s="3">
        <f t="shared" si="474"/>
        <v>15</v>
      </c>
      <c r="J2388" s="3">
        <f t="shared" si="475"/>
        <v>2</v>
      </c>
      <c r="K2388" s="3" t="str">
        <f>IF(AND(D2388&gt;='Season Lookup'!$D$15,D2388&lt;'Season Lookup'!$D$16),"Spring",IF(AND(D2388&gt;='Season Lookup'!$D$16,D2388&lt;'Season Lookup'!$D$17),"Summer",IF(AND(D2388&gt;='Season Lookup'!$D$17,D2388&lt;'Season Lookup'!$D$18),"Fall",IF(OR(D2388&gt;='Season Lookup'!$D$18,D2388&lt;'Season Lookup'!$D$15),"Winter"))))</f>
        <v>Summer</v>
      </c>
      <c r="L2388" s="3" t="str">
        <f>VLOOKUP(F2388,'Season Lookup'!$A$1:$B$13,2,0)</f>
        <v>Summer</v>
      </c>
      <c r="N2388" t="s">
        <v>13</v>
      </c>
      <c r="O2388" t="s">
        <v>471</v>
      </c>
      <c r="P2388" t="str">
        <f t="shared" si="476"/>
        <v>Yes</v>
      </c>
      <c r="Q2388" t="str">
        <f t="shared" si="477"/>
        <v>No</v>
      </c>
      <c r="R2388" t="str">
        <f t="shared" si="478"/>
        <v>No</v>
      </c>
      <c r="S2388">
        <v>2024</v>
      </c>
      <c r="T2388" t="s">
        <v>14</v>
      </c>
      <c r="V2388" t="str">
        <f t="shared" si="479"/>
        <v>Non Intersection</v>
      </c>
      <c r="W2388" t="s">
        <v>3438</v>
      </c>
      <c r="X2388">
        <v>42.390619999999998</v>
      </c>
      <c r="Y2388">
        <v>-71.121979999999994</v>
      </c>
      <c r="Z2388" t="s">
        <v>3439</v>
      </c>
    </row>
    <row r="2389" spans="1:26">
      <c r="A2389">
        <v>26193</v>
      </c>
      <c r="B2389" s="1">
        <v>40735.708333333336</v>
      </c>
      <c r="C2389" s="1">
        <f t="shared" si="468"/>
        <v>40544</v>
      </c>
      <c r="D2389" s="4">
        <f t="shared" si="469"/>
        <v>0.52777777777777779</v>
      </c>
      <c r="E2389" s="3">
        <f t="shared" si="470"/>
        <v>2011</v>
      </c>
      <c r="F2389" s="3">
        <f t="shared" si="471"/>
        <v>7</v>
      </c>
      <c r="G2389" s="3">
        <f t="shared" si="472"/>
        <v>11</v>
      </c>
      <c r="H2389" s="3">
        <f t="shared" si="473"/>
        <v>17</v>
      </c>
      <c r="I2389" s="3">
        <f t="shared" si="474"/>
        <v>0</v>
      </c>
      <c r="J2389" s="3">
        <f t="shared" si="475"/>
        <v>2</v>
      </c>
      <c r="K2389" s="3" t="str">
        <f>IF(AND(D2389&gt;='Season Lookup'!$D$15,D2389&lt;'Season Lookup'!$D$16),"Spring",IF(AND(D2389&gt;='Season Lookup'!$D$16,D2389&lt;'Season Lookup'!$D$17),"Summer",IF(AND(D2389&gt;='Season Lookup'!$D$17,D2389&lt;'Season Lookup'!$D$18),"Fall",IF(OR(D2389&gt;='Season Lookup'!$D$18,D2389&lt;'Season Lookup'!$D$15),"Winter"))))</f>
        <v>Summer</v>
      </c>
      <c r="L2389" s="3" t="str">
        <f>VLOOKUP(F2389,'Season Lookup'!$A$1:$B$13,2,0)</f>
        <v>Summer</v>
      </c>
      <c r="N2389" t="s">
        <v>13</v>
      </c>
      <c r="O2389" t="s">
        <v>13</v>
      </c>
      <c r="P2389" t="str">
        <f t="shared" si="476"/>
        <v>Yes</v>
      </c>
      <c r="Q2389" t="str">
        <f t="shared" si="477"/>
        <v>No</v>
      </c>
      <c r="R2389" t="str">
        <f t="shared" si="478"/>
        <v>No</v>
      </c>
      <c r="S2389">
        <v>181</v>
      </c>
      <c r="T2389" t="s">
        <v>45</v>
      </c>
      <c r="V2389" t="str">
        <f t="shared" si="479"/>
        <v>Non Intersection</v>
      </c>
      <c r="W2389" t="s">
        <v>3440</v>
      </c>
      <c r="X2389">
        <v>42.392462000000002</v>
      </c>
      <c r="Y2389">
        <v>-71.132896000000002</v>
      </c>
      <c r="Z2389" t="s">
        <v>3441</v>
      </c>
    </row>
    <row r="2390" spans="1:26">
      <c r="A2390">
        <v>26194</v>
      </c>
      <c r="B2390" s="1">
        <v>40735.317361111112</v>
      </c>
      <c r="C2390" s="1">
        <f t="shared" si="468"/>
        <v>40544</v>
      </c>
      <c r="D2390" s="4">
        <f t="shared" si="469"/>
        <v>0.52777777777777779</v>
      </c>
      <c r="E2390" s="3">
        <f t="shared" si="470"/>
        <v>2011</v>
      </c>
      <c r="F2390" s="3">
        <f t="shared" si="471"/>
        <v>7</v>
      </c>
      <c r="G2390" s="3">
        <f t="shared" si="472"/>
        <v>11</v>
      </c>
      <c r="H2390" s="3">
        <f t="shared" si="473"/>
        <v>7</v>
      </c>
      <c r="I2390" s="3">
        <f t="shared" si="474"/>
        <v>37</v>
      </c>
      <c r="J2390" s="3">
        <f t="shared" si="475"/>
        <v>2</v>
      </c>
      <c r="K2390" s="3" t="str">
        <f>IF(AND(D2390&gt;='Season Lookup'!$D$15,D2390&lt;'Season Lookup'!$D$16),"Spring",IF(AND(D2390&gt;='Season Lookup'!$D$16,D2390&lt;'Season Lookup'!$D$17),"Summer",IF(AND(D2390&gt;='Season Lookup'!$D$17,D2390&lt;'Season Lookup'!$D$18),"Fall",IF(OR(D2390&gt;='Season Lookup'!$D$18,D2390&lt;'Season Lookup'!$D$15),"Winter"))))</f>
        <v>Summer</v>
      </c>
      <c r="L2390" s="3" t="str">
        <f>VLOOKUP(F2390,'Season Lookup'!$A$1:$B$13,2,0)</f>
        <v>Summer</v>
      </c>
      <c r="N2390" t="s">
        <v>13</v>
      </c>
      <c r="O2390" t="s">
        <v>13</v>
      </c>
      <c r="P2390" t="str">
        <f t="shared" si="476"/>
        <v>Yes</v>
      </c>
      <c r="Q2390" t="str">
        <f t="shared" si="477"/>
        <v>No</v>
      </c>
      <c r="R2390" t="str">
        <f t="shared" si="478"/>
        <v>No</v>
      </c>
      <c r="T2390" t="s">
        <v>14</v>
      </c>
      <c r="U2390" t="s">
        <v>1426</v>
      </c>
      <c r="V2390" t="str">
        <f t="shared" si="479"/>
        <v>Intersection</v>
      </c>
      <c r="W2390" t="s">
        <v>2369</v>
      </c>
      <c r="X2390">
        <v>42.395333000000001</v>
      </c>
      <c r="Y2390">
        <v>-71.127921000000001</v>
      </c>
      <c r="Z2390" t="s">
        <v>2370</v>
      </c>
    </row>
    <row r="2391" spans="1:26">
      <c r="A2391">
        <v>26195</v>
      </c>
      <c r="B2391" s="1">
        <v>40735.357638888891</v>
      </c>
      <c r="C2391" s="1">
        <f t="shared" si="468"/>
        <v>40544</v>
      </c>
      <c r="D2391" s="4">
        <f t="shared" si="469"/>
        <v>0.52777777777777779</v>
      </c>
      <c r="E2391" s="3">
        <f t="shared" si="470"/>
        <v>2011</v>
      </c>
      <c r="F2391" s="3">
        <f t="shared" si="471"/>
        <v>7</v>
      </c>
      <c r="G2391" s="3">
        <f t="shared" si="472"/>
        <v>11</v>
      </c>
      <c r="H2391" s="3">
        <f t="shared" si="473"/>
        <v>8</v>
      </c>
      <c r="I2391" s="3">
        <f t="shared" si="474"/>
        <v>35</v>
      </c>
      <c r="J2391" s="3">
        <f t="shared" si="475"/>
        <v>2</v>
      </c>
      <c r="K2391" s="3" t="str">
        <f>IF(AND(D2391&gt;='Season Lookup'!$D$15,D2391&lt;'Season Lookup'!$D$16),"Spring",IF(AND(D2391&gt;='Season Lookup'!$D$16,D2391&lt;'Season Lookup'!$D$17),"Summer",IF(AND(D2391&gt;='Season Lookup'!$D$17,D2391&lt;'Season Lookup'!$D$18),"Fall",IF(OR(D2391&gt;='Season Lookup'!$D$18,D2391&lt;'Season Lookup'!$D$15),"Winter"))))</f>
        <v>Summer</v>
      </c>
      <c r="L2391" s="3" t="str">
        <f>VLOOKUP(F2391,'Season Lookup'!$A$1:$B$13,2,0)</f>
        <v>Summer</v>
      </c>
      <c r="N2391" t="s">
        <v>13</v>
      </c>
      <c r="O2391" t="s">
        <v>132</v>
      </c>
      <c r="P2391" t="str">
        <f t="shared" si="476"/>
        <v>Yes</v>
      </c>
      <c r="Q2391" t="str">
        <f t="shared" si="477"/>
        <v>Yes</v>
      </c>
      <c r="R2391" t="str">
        <f t="shared" si="478"/>
        <v>No</v>
      </c>
      <c r="T2391" t="s">
        <v>142</v>
      </c>
      <c r="U2391" t="s">
        <v>3431</v>
      </c>
      <c r="V2391" t="str">
        <f t="shared" si="479"/>
        <v>Intersection</v>
      </c>
      <c r="W2391" t="s">
        <v>3442</v>
      </c>
      <c r="X2391">
        <v>42.378903999999999</v>
      </c>
      <c r="Y2391">
        <v>-71.148340000000005</v>
      </c>
      <c r="Z2391" t="s">
        <v>3443</v>
      </c>
    </row>
    <row r="2392" spans="1:26">
      <c r="A2392">
        <v>26197</v>
      </c>
      <c r="B2392" s="1">
        <v>40736.334016203706</v>
      </c>
      <c r="C2392" s="1">
        <f t="shared" si="468"/>
        <v>40544</v>
      </c>
      <c r="D2392" s="4">
        <f t="shared" si="469"/>
        <v>0.53055555555555556</v>
      </c>
      <c r="E2392" s="3">
        <f t="shared" si="470"/>
        <v>2011</v>
      </c>
      <c r="F2392" s="3">
        <f t="shared" si="471"/>
        <v>7</v>
      </c>
      <c r="G2392" s="3">
        <f t="shared" si="472"/>
        <v>12</v>
      </c>
      <c r="H2392" s="3">
        <f t="shared" si="473"/>
        <v>8</v>
      </c>
      <c r="I2392" s="3">
        <f t="shared" si="474"/>
        <v>0</v>
      </c>
      <c r="J2392" s="3">
        <f t="shared" si="475"/>
        <v>3</v>
      </c>
      <c r="K2392" s="3" t="str">
        <f>IF(AND(D2392&gt;='Season Lookup'!$D$15,D2392&lt;'Season Lookup'!$D$16),"Spring",IF(AND(D2392&gt;='Season Lookup'!$D$16,D2392&lt;'Season Lookup'!$D$17),"Summer",IF(AND(D2392&gt;='Season Lookup'!$D$17,D2392&lt;'Season Lookup'!$D$18),"Fall",IF(OR(D2392&gt;='Season Lookup'!$D$18,D2392&lt;'Season Lookup'!$D$15),"Winter"))))</f>
        <v>Summer</v>
      </c>
      <c r="L2392" s="3" t="str">
        <f>VLOOKUP(F2392,'Season Lookup'!$A$1:$B$13,2,0)</f>
        <v>Summer</v>
      </c>
      <c r="M2392" t="s">
        <v>73</v>
      </c>
      <c r="N2392" t="s">
        <v>13</v>
      </c>
      <c r="O2392" t="s">
        <v>132</v>
      </c>
      <c r="P2392" t="str">
        <f t="shared" si="476"/>
        <v>Yes</v>
      </c>
      <c r="Q2392" t="str">
        <f t="shared" si="477"/>
        <v>Yes</v>
      </c>
      <c r="R2392" t="str">
        <f t="shared" si="478"/>
        <v>No</v>
      </c>
      <c r="T2392" t="s">
        <v>19</v>
      </c>
      <c r="U2392" t="s">
        <v>971</v>
      </c>
      <c r="V2392" t="str">
        <f t="shared" si="479"/>
        <v>Intersection</v>
      </c>
      <c r="W2392" t="s">
        <v>1785</v>
      </c>
      <c r="X2392">
        <v>42.374406999999998</v>
      </c>
      <c r="Y2392">
        <v>-71.106082000000001</v>
      </c>
      <c r="Z2392" t="s">
        <v>973</v>
      </c>
    </row>
    <row r="2393" spans="1:26">
      <c r="A2393">
        <v>26198</v>
      </c>
      <c r="B2393" s="1">
        <v>40736.349988425929</v>
      </c>
      <c r="C2393" s="1">
        <f t="shared" si="468"/>
        <v>40544</v>
      </c>
      <c r="D2393" s="4">
        <f t="shared" si="469"/>
        <v>0.53055555555555556</v>
      </c>
      <c r="E2393" s="3">
        <f t="shared" si="470"/>
        <v>2011</v>
      </c>
      <c r="F2393" s="3">
        <f t="shared" si="471"/>
        <v>7</v>
      </c>
      <c r="G2393" s="3">
        <f t="shared" si="472"/>
        <v>12</v>
      </c>
      <c r="H2393" s="3">
        <f t="shared" si="473"/>
        <v>8</v>
      </c>
      <c r="I2393" s="3">
        <f t="shared" si="474"/>
        <v>23</v>
      </c>
      <c r="J2393" s="3">
        <f t="shared" si="475"/>
        <v>3</v>
      </c>
      <c r="K2393" s="3" t="str">
        <f>IF(AND(D2393&gt;='Season Lookup'!$D$15,D2393&lt;'Season Lookup'!$D$16),"Spring",IF(AND(D2393&gt;='Season Lookup'!$D$16,D2393&lt;'Season Lookup'!$D$17),"Summer",IF(AND(D2393&gt;='Season Lookup'!$D$17,D2393&lt;'Season Lookup'!$D$18),"Fall",IF(OR(D2393&gt;='Season Lookup'!$D$18,D2393&lt;'Season Lookup'!$D$15),"Winter"))))</f>
        <v>Summer</v>
      </c>
      <c r="L2393" s="3" t="str">
        <f>VLOOKUP(F2393,'Season Lookup'!$A$1:$B$13,2,0)</f>
        <v>Summer</v>
      </c>
      <c r="M2393" t="s">
        <v>73</v>
      </c>
      <c r="N2393" t="s">
        <v>13</v>
      </c>
      <c r="O2393" t="s">
        <v>132</v>
      </c>
      <c r="P2393" t="str">
        <f t="shared" si="476"/>
        <v>Yes</v>
      </c>
      <c r="Q2393" t="str">
        <f t="shared" si="477"/>
        <v>Yes</v>
      </c>
      <c r="R2393" t="str">
        <f t="shared" si="478"/>
        <v>No</v>
      </c>
      <c r="S2393">
        <v>358</v>
      </c>
      <c r="T2393" t="s">
        <v>105</v>
      </c>
      <c r="V2393" t="str">
        <f t="shared" si="479"/>
        <v>Non Intersection</v>
      </c>
      <c r="W2393" t="s">
        <v>3444</v>
      </c>
      <c r="X2393">
        <v>42.370367000000002</v>
      </c>
      <c r="Y2393">
        <v>-71.104168000000001</v>
      </c>
      <c r="Z2393" t="s">
        <v>3445</v>
      </c>
    </row>
    <row r="2394" spans="1:26">
      <c r="A2394">
        <v>26199</v>
      </c>
      <c r="B2394" s="1">
        <v>40736.479155092595</v>
      </c>
      <c r="C2394" s="1">
        <f t="shared" si="468"/>
        <v>40544</v>
      </c>
      <c r="D2394" s="4">
        <f t="shared" si="469"/>
        <v>0.53055555555555556</v>
      </c>
      <c r="E2394" s="3">
        <f t="shared" si="470"/>
        <v>2011</v>
      </c>
      <c r="F2394" s="3">
        <f t="shared" si="471"/>
        <v>7</v>
      </c>
      <c r="G2394" s="3">
        <f t="shared" si="472"/>
        <v>12</v>
      </c>
      <c r="H2394" s="3">
        <f t="shared" si="473"/>
        <v>11</v>
      </c>
      <c r="I2394" s="3">
        <f t="shared" si="474"/>
        <v>29</v>
      </c>
      <c r="J2394" s="3">
        <f t="shared" si="475"/>
        <v>3</v>
      </c>
      <c r="K2394" s="3" t="str">
        <f>IF(AND(D2394&gt;='Season Lookup'!$D$15,D2394&lt;'Season Lookup'!$D$16),"Spring",IF(AND(D2394&gt;='Season Lookup'!$D$16,D2394&lt;'Season Lookup'!$D$17),"Summer",IF(AND(D2394&gt;='Season Lookup'!$D$17,D2394&lt;'Season Lookup'!$D$18),"Fall",IF(OR(D2394&gt;='Season Lookup'!$D$18,D2394&lt;'Season Lookup'!$D$15),"Winter"))))</f>
        <v>Summer</v>
      </c>
      <c r="L2394" s="3" t="str">
        <f>VLOOKUP(F2394,'Season Lookup'!$A$1:$B$13,2,0)</f>
        <v>Summer</v>
      </c>
      <c r="M2394" t="s">
        <v>73</v>
      </c>
      <c r="N2394" t="s">
        <v>13</v>
      </c>
      <c r="O2394" t="s">
        <v>13</v>
      </c>
      <c r="P2394" t="str">
        <f t="shared" si="476"/>
        <v>Yes</v>
      </c>
      <c r="Q2394" t="str">
        <f t="shared" si="477"/>
        <v>No</v>
      </c>
      <c r="R2394" t="str">
        <f t="shared" si="478"/>
        <v>No</v>
      </c>
      <c r="T2394" t="s">
        <v>186</v>
      </c>
      <c r="U2394" t="s">
        <v>1132</v>
      </c>
      <c r="V2394" t="str">
        <f t="shared" si="479"/>
        <v>Intersection</v>
      </c>
      <c r="W2394" t="s">
        <v>1133</v>
      </c>
      <c r="X2394">
        <v>42.389614999999999</v>
      </c>
      <c r="Y2394">
        <v>-71.148118999999994</v>
      </c>
      <c r="Z2394" t="s">
        <v>1134</v>
      </c>
    </row>
    <row r="2395" spans="1:26">
      <c r="A2395">
        <v>26201</v>
      </c>
      <c r="B2395" s="1">
        <v>40737.8125</v>
      </c>
      <c r="C2395" s="1">
        <f t="shared" si="468"/>
        <v>40544</v>
      </c>
      <c r="D2395" s="4">
        <f t="shared" si="469"/>
        <v>0.53333333333333333</v>
      </c>
      <c r="E2395" s="3">
        <f t="shared" si="470"/>
        <v>2011</v>
      </c>
      <c r="F2395" s="3">
        <f t="shared" si="471"/>
        <v>7</v>
      </c>
      <c r="G2395" s="3">
        <f t="shared" si="472"/>
        <v>13</v>
      </c>
      <c r="H2395" s="3">
        <f t="shared" si="473"/>
        <v>19</v>
      </c>
      <c r="I2395" s="3">
        <f t="shared" si="474"/>
        <v>30</v>
      </c>
      <c r="J2395" s="3">
        <f t="shared" si="475"/>
        <v>4</v>
      </c>
      <c r="K2395" s="3" t="str">
        <f>IF(AND(D2395&gt;='Season Lookup'!$D$15,D2395&lt;'Season Lookup'!$D$16),"Spring",IF(AND(D2395&gt;='Season Lookup'!$D$16,D2395&lt;'Season Lookup'!$D$17),"Summer",IF(AND(D2395&gt;='Season Lookup'!$D$17,D2395&lt;'Season Lookup'!$D$18),"Fall",IF(OR(D2395&gt;='Season Lookup'!$D$18,D2395&lt;'Season Lookup'!$D$15),"Winter"))))</f>
        <v>Summer</v>
      </c>
      <c r="L2395" s="3" t="str">
        <f>VLOOKUP(F2395,'Season Lookup'!$A$1:$B$13,2,0)</f>
        <v>Summer</v>
      </c>
      <c r="M2395" t="s">
        <v>82</v>
      </c>
      <c r="N2395" t="s">
        <v>132</v>
      </c>
      <c r="O2395" t="s">
        <v>23</v>
      </c>
      <c r="P2395" t="str">
        <f t="shared" si="476"/>
        <v>No</v>
      </c>
      <c r="Q2395" t="str">
        <f t="shared" si="477"/>
        <v>Yes</v>
      </c>
      <c r="R2395" t="str">
        <f t="shared" si="478"/>
        <v>No</v>
      </c>
      <c r="S2395">
        <v>2143</v>
      </c>
      <c r="T2395" t="s">
        <v>14</v>
      </c>
      <c r="V2395" t="str">
        <f t="shared" si="479"/>
        <v>Non Intersection</v>
      </c>
      <c r="W2395" t="s">
        <v>3446</v>
      </c>
      <c r="X2395">
        <v>42.392355999999999</v>
      </c>
      <c r="Y2395">
        <v>-71.124267000000003</v>
      </c>
      <c r="Z2395" t="s">
        <v>3447</v>
      </c>
    </row>
    <row r="2396" spans="1:26">
      <c r="A2396">
        <v>26202</v>
      </c>
      <c r="B2396" s="1">
        <v>40737.722210648149</v>
      </c>
      <c r="C2396" s="1">
        <f t="shared" si="468"/>
        <v>40544</v>
      </c>
      <c r="D2396" s="4">
        <f t="shared" si="469"/>
        <v>0.53333333333333333</v>
      </c>
      <c r="E2396" s="3">
        <f t="shared" si="470"/>
        <v>2011</v>
      </c>
      <c r="F2396" s="3">
        <f t="shared" si="471"/>
        <v>7</v>
      </c>
      <c r="G2396" s="3">
        <f t="shared" si="472"/>
        <v>13</v>
      </c>
      <c r="H2396" s="3">
        <f t="shared" si="473"/>
        <v>17</v>
      </c>
      <c r="I2396" s="3">
        <f t="shared" si="474"/>
        <v>19</v>
      </c>
      <c r="J2396" s="3">
        <f t="shared" si="475"/>
        <v>4</v>
      </c>
      <c r="K2396" s="3" t="str">
        <f>IF(AND(D2396&gt;='Season Lookup'!$D$15,D2396&lt;'Season Lookup'!$D$16),"Spring",IF(AND(D2396&gt;='Season Lookup'!$D$16,D2396&lt;'Season Lookup'!$D$17),"Summer",IF(AND(D2396&gt;='Season Lookup'!$D$17,D2396&lt;'Season Lookup'!$D$18),"Fall",IF(OR(D2396&gt;='Season Lookup'!$D$18,D2396&lt;'Season Lookup'!$D$15),"Winter"))))</f>
        <v>Summer</v>
      </c>
      <c r="L2396" s="3" t="str">
        <f>VLOOKUP(F2396,'Season Lookup'!$A$1:$B$13,2,0)</f>
        <v>Summer</v>
      </c>
      <c r="M2396" t="s">
        <v>82</v>
      </c>
      <c r="N2396" t="s">
        <v>13</v>
      </c>
      <c r="O2396" t="s">
        <v>13</v>
      </c>
      <c r="P2396" t="str">
        <f t="shared" si="476"/>
        <v>Yes</v>
      </c>
      <c r="Q2396" t="str">
        <f t="shared" si="477"/>
        <v>No</v>
      </c>
      <c r="R2396" t="str">
        <f t="shared" si="478"/>
        <v>No</v>
      </c>
      <c r="S2396">
        <v>1623</v>
      </c>
      <c r="T2396" t="s">
        <v>14</v>
      </c>
      <c r="V2396" t="str">
        <f t="shared" si="479"/>
        <v>Non Intersection</v>
      </c>
      <c r="W2396" t="s">
        <v>3448</v>
      </c>
      <c r="X2396">
        <v>42.369202000000001</v>
      </c>
      <c r="Y2396">
        <v>-71.110688999999994</v>
      </c>
      <c r="Z2396" t="s">
        <v>633</v>
      </c>
    </row>
    <row r="2397" spans="1:26">
      <c r="A2397">
        <v>26203</v>
      </c>
      <c r="B2397" s="1">
        <v>40737.958333333336</v>
      </c>
      <c r="C2397" s="1">
        <f t="shared" si="468"/>
        <v>40544</v>
      </c>
      <c r="D2397" s="4">
        <f t="shared" si="469"/>
        <v>0.53333333333333333</v>
      </c>
      <c r="E2397" s="3">
        <f t="shared" si="470"/>
        <v>2011</v>
      </c>
      <c r="F2397" s="3">
        <f t="shared" si="471"/>
        <v>7</v>
      </c>
      <c r="G2397" s="3">
        <f t="shared" si="472"/>
        <v>13</v>
      </c>
      <c r="H2397" s="3">
        <f t="shared" si="473"/>
        <v>23</v>
      </c>
      <c r="I2397" s="3">
        <f t="shared" si="474"/>
        <v>0</v>
      </c>
      <c r="J2397" s="3">
        <f t="shared" si="475"/>
        <v>4</v>
      </c>
      <c r="K2397" s="3" t="str">
        <f>IF(AND(D2397&gt;='Season Lookup'!$D$15,D2397&lt;'Season Lookup'!$D$16),"Spring",IF(AND(D2397&gt;='Season Lookup'!$D$16,D2397&lt;'Season Lookup'!$D$17),"Summer",IF(AND(D2397&gt;='Season Lookup'!$D$17,D2397&lt;'Season Lookup'!$D$18),"Fall",IF(OR(D2397&gt;='Season Lookup'!$D$18,D2397&lt;'Season Lookup'!$D$15),"Winter"))))</f>
        <v>Summer</v>
      </c>
      <c r="L2397" s="3" t="str">
        <f>VLOOKUP(F2397,'Season Lookup'!$A$1:$B$13,2,0)</f>
        <v>Summer</v>
      </c>
      <c r="M2397" t="s">
        <v>82</v>
      </c>
      <c r="N2397" t="s">
        <v>13</v>
      </c>
      <c r="O2397" t="s">
        <v>23</v>
      </c>
      <c r="P2397" t="str">
        <f t="shared" si="476"/>
        <v>Yes</v>
      </c>
      <c r="Q2397" t="str">
        <f t="shared" si="477"/>
        <v>No</v>
      </c>
      <c r="R2397" t="str">
        <f t="shared" si="478"/>
        <v>No</v>
      </c>
      <c r="S2397">
        <v>410</v>
      </c>
      <c r="T2397" t="s">
        <v>745</v>
      </c>
      <c r="V2397" t="str">
        <f t="shared" si="479"/>
        <v>Non Intersection</v>
      </c>
      <c r="W2397" t="s">
        <v>3449</v>
      </c>
      <c r="X2397">
        <v>42.374192000000001</v>
      </c>
      <c r="Y2397">
        <v>-71.095308000000003</v>
      </c>
      <c r="Z2397" t="s">
        <v>3450</v>
      </c>
    </row>
    <row r="2398" spans="1:26">
      <c r="A2398">
        <v>26204</v>
      </c>
      <c r="B2398" s="1">
        <v>40738.291655092595</v>
      </c>
      <c r="C2398" s="1">
        <f t="shared" si="468"/>
        <v>40544</v>
      </c>
      <c r="D2398" s="4">
        <f t="shared" si="469"/>
        <v>0.53611111111111109</v>
      </c>
      <c r="E2398" s="3">
        <f t="shared" si="470"/>
        <v>2011</v>
      </c>
      <c r="F2398" s="3">
        <f t="shared" si="471"/>
        <v>7</v>
      </c>
      <c r="G2398" s="3">
        <f t="shared" si="472"/>
        <v>14</v>
      </c>
      <c r="H2398" s="3">
        <f t="shared" si="473"/>
        <v>6</v>
      </c>
      <c r="I2398" s="3">
        <f t="shared" si="474"/>
        <v>59</v>
      </c>
      <c r="J2398" s="3">
        <f t="shared" si="475"/>
        <v>5</v>
      </c>
      <c r="K2398" s="3" t="str">
        <f>IF(AND(D2398&gt;='Season Lookup'!$D$15,D2398&lt;'Season Lookup'!$D$16),"Spring",IF(AND(D2398&gt;='Season Lookup'!$D$16,D2398&lt;'Season Lookup'!$D$17),"Summer",IF(AND(D2398&gt;='Season Lookup'!$D$17,D2398&lt;'Season Lookup'!$D$18),"Fall",IF(OR(D2398&gt;='Season Lookup'!$D$18,D2398&lt;'Season Lookup'!$D$15),"Winter"))))</f>
        <v>Summer</v>
      </c>
      <c r="L2398" s="3" t="str">
        <f>VLOOKUP(F2398,'Season Lookup'!$A$1:$B$13,2,0)</f>
        <v>Summer</v>
      </c>
      <c r="M2398" t="s">
        <v>78</v>
      </c>
      <c r="N2398" t="s">
        <v>13</v>
      </c>
      <c r="O2398" t="s">
        <v>23</v>
      </c>
      <c r="P2398" t="str">
        <f t="shared" si="476"/>
        <v>Yes</v>
      </c>
      <c r="Q2398" t="str">
        <f t="shared" si="477"/>
        <v>No</v>
      </c>
      <c r="R2398" t="str">
        <f t="shared" si="478"/>
        <v>No</v>
      </c>
      <c r="T2398" t="s">
        <v>1062</v>
      </c>
      <c r="V2398" t="str">
        <f t="shared" si="479"/>
        <v>Intersection</v>
      </c>
      <c r="W2398" t="s">
        <v>1283</v>
      </c>
      <c r="X2398">
        <v>0</v>
      </c>
      <c r="Y2398">
        <v>0</v>
      </c>
      <c r="Z2398" t="s">
        <v>81</v>
      </c>
    </row>
    <row r="2399" spans="1:26">
      <c r="A2399">
        <v>26205</v>
      </c>
      <c r="B2399" s="1">
        <v>40738.368043981478</v>
      </c>
      <c r="C2399" s="1">
        <f t="shared" si="468"/>
        <v>40544</v>
      </c>
      <c r="D2399" s="4">
        <f t="shared" si="469"/>
        <v>0.53611111111111109</v>
      </c>
      <c r="E2399" s="3">
        <f t="shared" si="470"/>
        <v>2011</v>
      </c>
      <c r="F2399" s="3">
        <f t="shared" si="471"/>
        <v>7</v>
      </c>
      <c r="G2399" s="3">
        <f t="shared" si="472"/>
        <v>14</v>
      </c>
      <c r="H2399" s="3">
        <f t="shared" si="473"/>
        <v>8</v>
      </c>
      <c r="I2399" s="3">
        <f t="shared" si="474"/>
        <v>49</v>
      </c>
      <c r="J2399" s="3">
        <f t="shared" si="475"/>
        <v>5</v>
      </c>
      <c r="K2399" s="3" t="str">
        <f>IF(AND(D2399&gt;='Season Lookup'!$D$15,D2399&lt;'Season Lookup'!$D$16),"Spring",IF(AND(D2399&gt;='Season Lookup'!$D$16,D2399&lt;'Season Lookup'!$D$17),"Summer",IF(AND(D2399&gt;='Season Lookup'!$D$17,D2399&lt;'Season Lookup'!$D$18),"Fall",IF(OR(D2399&gt;='Season Lookup'!$D$18,D2399&lt;'Season Lookup'!$D$15),"Winter"))))</f>
        <v>Summer</v>
      </c>
      <c r="L2399" s="3" t="str">
        <f>VLOOKUP(F2399,'Season Lookup'!$A$1:$B$13,2,0)</f>
        <v>Summer</v>
      </c>
      <c r="M2399" t="s">
        <v>78</v>
      </c>
      <c r="N2399" t="s">
        <v>13</v>
      </c>
      <c r="O2399" t="s">
        <v>13</v>
      </c>
      <c r="P2399" t="str">
        <f t="shared" si="476"/>
        <v>Yes</v>
      </c>
      <c r="Q2399" t="str">
        <f t="shared" si="477"/>
        <v>No</v>
      </c>
      <c r="R2399" t="str">
        <f t="shared" si="478"/>
        <v>No</v>
      </c>
      <c r="T2399" t="s">
        <v>260</v>
      </c>
      <c r="U2399" t="s">
        <v>1502</v>
      </c>
      <c r="V2399" t="str">
        <f t="shared" si="479"/>
        <v>Intersection</v>
      </c>
      <c r="W2399" t="s">
        <v>1503</v>
      </c>
      <c r="X2399">
        <v>42.371716999999997</v>
      </c>
      <c r="Y2399">
        <v>-71.079684999999998</v>
      </c>
      <c r="Z2399" t="s">
        <v>1504</v>
      </c>
    </row>
    <row r="2400" spans="1:26">
      <c r="A2400">
        <v>26206</v>
      </c>
      <c r="B2400" s="1">
        <v>40738.364583333336</v>
      </c>
      <c r="C2400" s="1">
        <f t="shared" si="468"/>
        <v>40544</v>
      </c>
      <c r="D2400" s="4">
        <f t="shared" si="469"/>
        <v>0.53611111111111109</v>
      </c>
      <c r="E2400" s="3">
        <f t="shared" si="470"/>
        <v>2011</v>
      </c>
      <c r="F2400" s="3">
        <f t="shared" si="471"/>
        <v>7</v>
      </c>
      <c r="G2400" s="3">
        <f t="shared" si="472"/>
        <v>14</v>
      </c>
      <c r="H2400" s="3">
        <f t="shared" si="473"/>
        <v>8</v>
      </c>
      <c r="I2400" s="3">
        <f t="shared" si="474"/>
        <v>45</v>
      </c>
      <c r="J2400" s="3">
        <f t="shared" si="475"/>
        <v>5</v>
      </c>
      <c r="K2400" s="3" t="str">
        <f>IF(AND(D2400&gt;='Season Lookup'!$D$15,D2400&lt;'Season Lookup'!$D$16),"Spring",IF(AND(D2400&gt;='Season Lookup'!$D$16,D2400&lt;'Season Lookup'!$D$17),"Summer",IF(AND(D2400&gt;='Season Lookup'!$D$17,D2400&lt;'Season Lookup'!$D$18),"Fall",IF(OR(D2400&gt;='Season Lookup'!$D$18,D2400&lt;'Season Lookup'!$D$15),"Winter"))))</f>
        <v>Summer</v>
      </c>
      <c r="L2400" s="3" t="str">
        <f>VLOOKUP(F2400,'Season Lookup'!$A$1:$B$13,2,0)</f>
        <v>Summer</v>
      </c>
      <c r="M2400" t="s">
        <v>78</v>
      </c>
      <c r="N2400" t="s">
        <v>13</v>
      </c>
      <c r="O2400" t="s">
        <v>152</v>
      </c>
      <c r="P2400" t="str">
        <f t="shared" si="476"/>
        <v>Yes</v>
      </c>
      <c r="Q2400" t="str">
        <f t="shared" si="477"/>
        <v>No</v>
      </c>
      <c r="R2400" t="str">
        <f t="shared" si="478"/>
        <v>Yes</v>
      </c>
      <c r="S2400">
        <v>120</v>
      </c>
      <c r="T2400" t="s">
        <v>202</v>
      </c>
      <c r="V2400" t="str">
        <f t="shared" si="479"/>
        <v>Non Intersection</v>
      </c>
      <c r="W2400" t="s">
        <v>1413</v>
      </c>
      <c r="X2400">
        <v>42.358848000000002</v>
      </c>
      <c r="Y2400">
        <v>-71.096286000000006</v>
      </c>
      <c r="Z2400" t="s">
        <v>1414</v>
      </c>
    </row>
    <row r="2401" spans="1:26">
      <c r="A2401">
        <v>26207</v>
      </c>
      <c r="B2401" s="1">
        <v>40738.378460648149</v>
      </c>
      <c r="C2401" s="1">
        <f t="shared" si="468"/>
        <v>40544</v>
      </c>
      <c r="D2401" s="4">
        <f t="shared" si="469"/>
        <v>0.53611111111111109</v>
      </c>
      <c r="E2401" s="3">
        <f t="shared" si="470"/>
        <v>2011</v>
      </c>
      <c r="F2401" s="3">
        <f t="shared" si="471"/>
        <v>7</v>
      </c>
      <c r="G2401" s="3">
        <f t="shared" si="472"/>
        <v>14</v>
      </c>
      <c r="H2401" s="3">
        <f t="shared" si="473"/>
        <v>9</v>
      </c>
      <c r="I2401" s="3">
        <f t="shared" si="474"/>
        <v>4</v>
      </c>
      <c r="J2401" s="3">
        <f t="shared" si="475"/>
        <v>5</v>
      </c>
      <c r="K2401" s="3" t="str">
        <f>IF(AND(D2401&gt;='Season Lookup'!$D$15,D2401&lt;'Season Lookup'!$D$16),"Spring",IF(AND(D2401&gt;='Season Lookup'!$D$16,D2401&lt;'Season Lookup'!$D$17),"Summer",IF(AND(D2401&gt;='Season Lookup'!$D$17,D2401&lt;'Season Lookup'!$D$18),"Fall",IF(OR(D2401&gt;='Season Lookup'!$D$18,D2401&lt;'Season Lookup'!$D$15),"Winter"))))</f>
        <v>Summer</v>
      </c>
      <c r="L2401" s="3" t="str">
        <f>VLOOKUP(F2401,'Season Lookup'!$A$1:$B$13,2,0)</f>
        <v>Summer</v>
      </c>
      <c r="M2401" t="s">
        <v>78</v>
      </c>
      <c r="N2401" t="s">
        <v>13</v>
      </c>
      <c r="O2401" t="s">
        <v>13</v>
      </c>
      <c r="P2401" t="str">
        <f t="shared" si="476"/>
        <v>Yes</v>
      </c>
      <c r="Q2401" t="str">
        <f t="shared" si="477"/>
        <v>No</v>
      </c>
      <c r="R2401" t="str">
        <f t="shared" si="478"/>
        <v>No</v>
      </c>
      <c r="T2401" t="s">
        <v>19</v>
      </c>
      <c r="U2401" t="s">
        <v>667</v>
      </c>
      <c r="V2401" t="str">
        <f t="shared" si="479"/>
        <v>Intersection</v>
      </c>
      <c r="W2401" t="s">
        <v>3074</v>
      </c>
      <c r="X2401">
        <v>42.373249999999999</v>
      </c>
      <c r="Y2401">
        <v>-71.097130000000007</v>
      </c>
      <c r="Z2401" t="s">
        <v>2284</v>
      </c>
    </row>
    <row r="2402" spans="1:26">
      <c r="A2402">
        <v>26208</v>
      </c>
      <c r="B2402" s="1">
        <v>40738.458333333336</v>
      </c>
      <c r="C2402" s="1">
        <f t="shared" si="468"/>
        <v>40544</v>
      </c>
      <c r="D2402" s="4">
        <f t="shared" si="469"/>
        <v>0.53611111111111109</v>
      </c>
      <c r="E2402" s="3">
        <f t="shared" si="470"/>
        <v>2011</v>
      </c>
      <c r="F2402" s="3">
        <f t="shared" si="471"/>
        <v>7</v>
      </c>
      <c r="G2402" s="3">
        <f t="shared" si="472"/>
        <v>14</v>
      </c>
      <c r="H2402" s="3">
        <f t="shared" si="473"/>
        <v>11</v>
      </c>
      <c r="I2402" s="3">
        <f t="shared" si="474"/>
        <v>0</v>
      </c>
      <c r="J2402" s="3">
        <f t="shared" si="475"/>
        <v>5</v>
      </c>
      <c r="K2402" s="3" t="str">
        <f>IF(AND(D2402&gt;='Season Lookup'!$D$15,D2402&lt;'Season Lookup'!$D$16),"Spring",IF(AND(D2402&gt;='Season Lookup'!$D$16,D2402&lt;'Season Lookup'!$D$17),"Summer",IF(AND(D2402&gt;='Season Lookup'!$D$17,D2402&lt;'Season Lookup'!$D$18),"Fall",IF(OR(D2402&gt;='Season Lookup'!$D$18,D2402&lt;'Season Lookup'!$D$15),"Winter"))))</f>
        <v>Summer</v>
      </c>
      <c r="L2402" s="3" t="str">
        <f>VLOOKUP(F2402,'Season Lookup'!$A$1:$B$13,2,0)</f>
        <v>Summer</v>
      </c>
      <c r="M2402" t="s">
        <v>78</v>
      </c>
      <c r="N2402" t="s">
        <v>13</v>
      </c>
      <c r="O2402" t="s">
        <v>13</v>
      </c>
      <c r="P2402" t="str">
        <f t="shared" si="476"/>
        <v>Yes</v>
      </c>
      <c r="Q2402" t="str">
        <f t="shared" si="477"/>
        <v>No</v>
      </c>
      <c r="R2402" t="str">
        <f t="shared" si="478"/>
        <v>No</v>
      </c>
      <c r="T2402" t="s">
        <v>14</v>
      </c>
      <c r="U2402" t="s">
        <v>170</v>
      </c>
      <c r="V2402" t="str">
        <f t="shared" si="479"/>
        <v>Intersection</v>
      </c>
      <c r="W2402" t="s">
        <v>2954</v>
      </c>
      <c r="X2402">
        <v>42.400934999999997</v>
      </c>
      <c r="Y2402">
        <v>-71.135994999999994</v>
      </c>
      <c r="Z2402" t="s">
        <v>2955</v>
      </c>
    </row>
    <row r="2403" spans="1:26">
      <c r="A2403">
        <v>26209</v>
      </c>
      <c r="B2403" s="1">
        <v>40738.734016203707</v>
      </c>
      <c r="C2403" s="1">
        <f t="shared" si="468"/>
        <v>40544</v>
      </c>
      <c r="D2403" s="4">
        <f t="shared" si="469"/>
        <v>0.53611111111111109</v>
      </c>
      <c r="E2403" s="3">
        <f t="shared" si="470"/>
        <v>2011</v>
      </c>
      <c r="F2403" s="3">
        <f t="shared" si="471"/>
        <v>7</v>
      </c>
      <c r="G2403" s="3">
        <f t="shared" si="472"/>
        <v>14</v>
      </c>
      <c r="H2403" s="3">
        <f t="shared" si="473"/>
        <v>17</v>
      </c>
      <c r="I2403" s="3">
        <f t="shared" si="474"/>
        <v>36</v>
      </c>
      <c r="J2403" s="3">
        <f t="shared" si="475"/>
        <v>5</v>
      </c>
      <c r="K2403" s="3" t="str">
        <f>IF(AND(D2403&gt;='Season Lookup'!$D$15,D2403&lt;'Season Lookup'!$D$16),"Spring",IF(AND(D2403&gt;='Season Lookup'!$D$16,D2403&lt;'Season Lookup'!$D$17),"Summer",IF(AND(D2403&gt;='Season Lookup'!$D$17,D2403&lt;'Season Lookup'!$D$18),"Fall",IF(OR(D2403&gt;='Season Lookup'!$D$18,D2403&lt;'Season Lookup'!$D$15),"Winter"))))</f>
        <v>Summer</v>
      </c>
      <c r="L2403" s="3" t="str">
        <f>VLOOKUP(F2403,'Season Lookup'!$A$1:$B$13,2,0)</f>
        <v>Summer</v>
      </c>
      <c r="M2403" t="s">
        <v>78</v>
      </c>
      <c r="N2403" t="s">
        <v>13</v>
      </c>
      <c r="O2403" t="s">
        <v>132</v>
      </c>
      <c r="P2403" t="str">
        <f t="shared" si="476"/>
        <v>Yes</v>
      </c>
      <c r="Q2403" t="str">
        <f t="shared" si="477"/>
        <v>Yes</v>
      </c>
      <c r="R2403" t="str">
        <f t="shared" si="478"/>
        <v>No</v>
      </c>
      <c r="T2403" t="s">
        <v>14</v>
      </c>
      <c r="U2403" t="s">
        <v>1272</v>
      </c>
      <c r="V2403" t="str">
        <f t="shared" si="479"/>
        <v>Intersection</v>
      </c>
      <c r="W2403" t="s">
        <v>1273</v>
      </c>
      <c r="X2403">
        <v>42.385379999999998</v>
      </c>
      <c r="Y2403">
        <v>-71.119336000000004</v>
      </c>
      <c r="Z2403" t="s">
        <v>1274</v>
      </c>
    </row>
    <row r="2404" spans="1:26">
      <c r="A2404">
        <v>26210</v>
      </c>
      <c r="B2404" s="1">
        <v>40738.791655092595</v>
      </c>
      <c r="C2404" s="1">
        <f t="shared" si="468"/>
        <v>40544</v>
      </c>
      <c r="D2404" s="4">
        <f t="shared" si="469"/>
        <v>0.53611111111111109</v>
      </c>
      <c r="E2404" s="3">
        <f t="shared" si="470"/>
        <v>2011</v>
      </c>
      <c r="F2404" s="3">
        <f t="shared" si="471"/>
        <v>7</v>
      </c>
      <c r="G2404" s="3">
        <f t="shared" si="472"/>
        <v>14</v>
      </c>
      <c r="H2404" s="3">
        <f t="shared" si="473"/>
        <v>18</v>
      </c>
      <c r="I2404" s="3">
        <f t="shared" si="474"/>
        <v>59</v>
      </c>
      <c r="J2404" s="3">
        <f t="shared" si="475"/>
        <v>5</v>
      </c>
      <c r="K2404" s="3" t="str">
        <f>IF(AND(D2404&gt;='Season Lookup'!$D$15,D2404&lt;'Season Lookup'!$D$16),"Spring",IF(AND(D2404&gt;='Season Lookup'!$D$16,D2404&lt;'Season Lookup'!$D$17),"Summer",IF(AND(D2404&gt;='Season Lookup'!$D$17,D2404&lt;'Season Lookup'!$D$18),"Fall",IF(OR(D2404&gt;='Season Lookup'!$D$18,D2404&lt;'Season Lookup'!$D$15),"Winter"))))</f>
        <v>Summer</v>
      </c>
      <c r="L2404" s="3" t="str">
        <f>VLOOKUP(F2404,'Season Lookup'!$A$1:$B$13,2,0)</f>
        <v>Summer</v>
      </c>
      <c r="M2404" t="s">
        <v>78</v>
      </c>
      <c r="N2404" t="s">
        <v>13</v>
      </c>
      <c r="O2404" t="s">
        <v>23</v>
      </c>
      <c r="P2404" t="str">
        <f t="shared" si="476"/>
        <v>Yes</v>
      </c>
      <c r="Q2404" t="str">
        <f t="shared" si="477"/>
        <v>No</v>
      </c>
      <c r="R2404" t="str">
        <f t="shared" si="478"/>
        <v>No</v>
      </c>
      <c r="T2404" t="s">
        <v>667</v>
      </c>
      <c r="V2404" t="str">
        <f t="shared" si="479"/>
        <v>Intersection</v>
      </c>
      <c r="W2404" t="s">
        <v>2772</v>
      </c>
      <c r="X2404">
        <v>0</v>
      </c>
      <c r="Y2404">
        <v>0</v>
      </c>
      <c r="Z2404" t="s">
        <v>81</v>
      </c>
    </row>
    <row r="2405" spans="1:26">
      <c r="A2405">
        <v>26211</v>
      </c>
      <c r="B2405" s="1">
        <v>40738.8125</v>
      </c>
      <c r="C2405" s="1">
        <f t="shared" si="468"/>
        <v>40544</v>
      </c>
      <c r="D2405" s="4">
        <f t="shared" si="469"/>
        <v>0.53611111111111109</v>
      </c>
      <c r="E2405" s="3">
        <f t="shared" si="470"/>
        <v>2011</v>
      </c>
      <c r="F2405" s="3">
        <f t="shared" si="471"/>
        <v>7</v>
      </c>
      <c r="G2405" s="3">
        <f t="shared" si="472"/>
        <v>14</v>
      </c>
      <c r="H2405" s="3">
        <f t="shared" si="473"/>
        <v>19</v>
      </c>
      <c r="I2405" s="3">
        <f t="shared" si="474"/>
        <v>30</v>
      </c>
      <c r="J2405" s="3">
        <f t="shared" si="475"/>
        <v>5</v>
      </c>
      <c r="K2405" s="3" t="str">
        <f>IF(AND(D2405&gt;='Season Lookup'!$D$15,D2405&lt;'Season Lookup'!$D$16),"Spring",IF(AND(D2405&gt;='Season Lookup'!$D$16,D2405&lt;'Season Lookup'!$D$17),"Summer",IF(AND(D2405&gt;='Season Lookup'!$D$17,D2405&lt;'Season Lookup'!$D$18),"Fall",IF(OR(D2405&gt;='Season Lookup'!$D$18,D2405&lt;'Season Lookup'!$D$15),"Winter"))))</f>
        <v>Summer</v>
      </c>
      <c r="L2405" s="3" t="str">
        <f>VLOOKUP(F2405,'Season Lookup'!$A$1:$B$13,2,0)</f>
        <v>Summer</v>
      </c>
      <c r="M2405" t="s">
        <v>78</v>
      </c>
      <c r="N2405" t="s">
        <v>13</v>
      </c>
      <c r="O2405" t="s">
        <v>23</v>
      </c>
      <c r="P2405" t="str">
        <f t="shared" si="476"/>
        <v>Yes</v>
      </c>
      <c r="Q2405" t="str">
        <f t="shared" si="477"/>
        <v>No</v>
      </c>
      <c r="R2405" t="str">
        <f t="shared" si="478"/>
        <v>No</v>
      </c>
      <c r="S2405">
        <v>544</v>
      </c>
      <c r="T2405" t="s">
        <v>142</v>
      </c>
      <c r="V2405" t="str">
        <f t="shared" si="479"/>
        <v>Non Intersection</v>
      </c>
      <c r="W2405" t="s">
        <v>3451</v>
      </c>
      <c r="X2405">
        <v>42.379089</v>
      </c>
      <c r="Y2405">
        <v>-71.145786000000001</v>
      </c>
      <c r="Z2405" t="s">
        <v>3452</v>
      </c>
    </row>
    <row r="2406" spans="1:26">
      <c r="A2406">
        <v>26220</v>
      </c>
      <c r="B2406" s="1">
        <v>40738.416655092595</v>
      </c>
      <c r="C2406" s="1">
        <f t="shared" si="468"/>
        <v>40544</v>
      </c>
      <c r="D2406" s="4">
        <f t="shared" si="469"/>
        <v>0.53611111111111109</v>
      </c>
      <c r="E2406" s="3">
        <f t="shared" si="470"/>
        <v>2011</v>
      </c>
      <c r="F2406" s="3">
        <f t="shared" si="471"/>
        <v>7</v>
      </c>
      <c r="G2406" s="3">
        <f t="shared" si="472"/>
        <v>14</v>
      </c>
      <c r="H2406" s="3">
        <f t="shared" si="473"/>
        <v>9</v>
      </c>
      <c r="I2406" s="3">
        <f t="shared" si="474"/>
        <v>59</v>
      </c>
      <c r="J2406" s="3">
        <f t="shared" si="475"/>
        <v>5</v>
      </c>
      <c r="K2406" s="3" t="str">
        <f>IF(AND(D2406&gt;='Season Lookup'!$D$15,D2406&lt;'Season Lookup'!$D$16),"Spring",IF(AND(D2406&gt;='Season Lookup'!$D$16,D2406&lt;'Season Lookup'!$D$17),"Summer",IF(AND(D2406&gt;='Season Lookup'!$D$17,D2406&lt;'Season Lookup'!$D$18),"Fall",IF(OR(D2406&gt;='Season Lookup'!$D$18,D2406&lt;'Season Lookup'!$D$15),"Winter"))))</f>
        <v>Summer</v>
      </c>
      <c r="L2406" s="3" t="str">
        <f>VLOOKUP(F2406,'Season Lookup'!$A$1:$B$13,2,0)</f>
        <v>Summer</v>
      </c>
      <c r="M2406" t="s">
        <v>78</v>
      </c>
      <c r="N2406" t="s">
        <v>13</v>
      </c>
      <c r="O2406" t="s">
        <v>23</v>
      </c>
      <c r="P2406" t="str">
        <f t="shared" si="476"/>
        <v>Yes</v>
      </c>
      <c r="Q2406" t="str">
        <f t="shared" si="477"/>
        <v>No</v>
      </c>
      <c r="R2406" t="str">
        <f t="shared" si="478"/>
        <v>No</v>
      </c>
      <c r="S2406">
        <v>22</v>
      </c>
      <c r="T2406" t="s">
        <v>186</v>
      </c>
      <c r="V2406" t="str">
        <f t="shared" si="479"/>
        <v>Non Intersection</v>
      </c>
      <c r="W2406" t="s">
        <v>3453</v>
      </c>
      <c r="X2406">
        <v>42.378976000000002</v>
      </c>
      <c r="Y2406">
        <v>-71.125106000000002</v>
      </c>
      <c r="Z2406" t="s">
        <v>3454</v>
      </c>
    </row>
    <row r="2407" spans="1:26">
      <c r="A2407">
        <v>26221</v>
      </c>
      <c r="B2407" s="1">
        <v>40738.895833333336</v>
      </c>
      <c r="C2407" s="1">
        <f t="shared" si="468"/>
        <v>40544</v>
      </c>
      <c r="D2407" s="4">
        <f t="shared" si="469"/>
        <v>0.53611111111111109</v>
      </c>
      <c r="E2407" s="3">
        <f t="shared" si="470"/>
        <v>2011</v>
      </c>
      <c r="F2407" s="3">
        <f t="shared" si="471"/>
        <v>7</v>
      </c>
      <c r="G2407" s="3">
        <f t="shared" si="472"/>
        <v>14</v>
      </c>
      <c r="H2407" s="3">
        <f t="shared" si="473"/>
        <v>21</v>
      </c>
      <c r="I2407" s="3">
        <f t="shared" si="474"/>
        <v>30</v>
      </c>
      <c r="J2407" s="3">
        <f t="shared" si="475"/>
        <v>5</v>
      </c>
      <c r="K2407" s="3" t="str">
        <f>IF(AND(D2407&gt;='Season Lookup'!$D$15,D2407&lt;'Season Lookup'!$D$16),"Spring",IF(AND(D2407&gt;='Season Lookup'!$D$16,D2407&lt;'Season Lookup'!$D$17),"Summer",IF(AND(D2407&gt;='Season Lookup'!$D$17,D2407&lt;'Season Lookup'!$D$18),"Fall",IF(OR(D2407&gt;='Season Lookup'!$D$18,D2407&lt;'Season Lookup'!$D$15),"Winter"))))</f>
        <v>Summer</v>
      </c>
      <c r="L2407" s="3" t="str">
        <f>VLOOKUP(F2407,'Season Lookup'!$A$1:$B$13,2,0)</f>
        <v>Summer</v>
      </c>
      <c r="M2407" t="s">
        <v>78</v>
      </c>
      <c r="N2407" t="s">
        <v>13</v>
      </c>
      <c r="O2407" t="s">
        <v>23</v>
      </c>
      <c r="P2407" t="str">
        <f t="shared" si="476"/>
        <v>Yes</v>
      </c>
      <c r="Q2407" t="str">
        <f t="shared" si="477"/>
        <v>No</v>
      </c>
      <c r="R2407" t="str">
        <f t="shared" si="478"/>
        <v>No</v>
      </c>
      <c r="T2407" t="s">
        <v>3455</v>
      </c>
      <c r="U2407" t="s">
        <v>1701</v>
      </c>
      <c r="V2407" t="str">
        <f t="shared" si="479"/>
        <v>Intersection</v>
      </c>
      <c r="W2407" t="s">
        <v>3456</v>
      </c>
      <c r="X2407">
        <v>42.384343999999999</v>
      </c>
      <c r="Y2407">
        <v>-71.114778999999999</v>
      </c>
      <c r="Z2407" t="s">
        <v>3457</v>
      </c>
    </row>
    <row r="2408" spans="1:26">
      <c r="A2408">
        <v>26222</v>
      </c>
      <c r="B2408" s="1">
        <v>40739.791655092595</v>
      </c>
      <c r="C2408" s="1">
        <f t="shared" si="468"/>
        <v>40544</v>
      </c>
      <c r="D2408" s="4">
        <f t="shared" si="469"/>
        <v>0.53888888888888886</v>
      </c>
      <c r="E2408" s="3">
        <f t="shared" si="470"/>
        <v>2011</v>
      </c>
      <c r="F2408" s="3">
        <f t="shared" si="471"/>
        <v>7</v>
      </c>
      <c r="G2408" s="3">
        <f t="shared" si="472"/>
        <v>15</v>
      </c>
      <c r="H2408" s="3">
        <f t="shared" si="473"/>
        <v>18</v>
      </c>
      <c r="I2408" s="3">
        <f t="shared" si="474"/>
        <v>59</v>
      </c>
      <c r="J2408" s="3">
        <f t="shared" si="475"/>
        <v>6</v>
      </c>
      <c r="K2408" s="3" t="str">
        <f>IF(AND(D2408&gt;='Season Lookup'!$D$15,D2408&lt;'Season Lookup'!$D$16),"Spring",IF(AND(D2408&gt;='Season Lookup'!$D$16,D2408&lt;'Season Lookup'!$D$17),"Summer",IF(AND(D2408&gt;='Season Lookup'!$D$17,D2408&lt;'Season Lookup'!$D$18),"Fall",IF(OR(D2408&gt;='Season Lookup'!$D$18,D2408&lt;'Season Lookup'!$D$15),"Winter"))))</f>
        <v>Summer</v>
      </c>
      <c r="L2408" s="3" t="str">
        <f>VLOOKUP(F2408,'Season Lookup'!$A$1:$B$13,2,0)</f>
        <v>Summer</v>
      </c>
      <c r="M2408" t="s">
        <v>12</v>
      </c>
      <c r="N2408" t="s">
        <v>13</v>
      </c>
      <c r="O2408" t="s">
        <v>13</v>
      </c>
      <c r="P2408" t="str">
        <f t="shared" si="476"/>
        <v>Yes</v>
      </c>
      <c r="Q2408" t="str">
        <f t="shared" si="477"/>
        <v>No</v>
      </c>
      <c r="R2408" t="str">
        <f t="shared" si="478"/>
        <v>No</v>
      </c>
      <c r="S2408">
        <v>292</v>
      </c>
      <c r="T2408" t="s">
        <v>27</v>
      </c>
      <c r="V2408" t="str">
        <f t="shared" si="479"/>
        <v>Non Intersection</v>
      </c>
      <c r="W2408" t="s">
        <v>3458</v>
      </c>
      <c r="X2408">
        <v>42.364494999999998</v>
      </c>
      <c r="Y2408">
        <v>-71.112612999999996</v>
      </c>
      <c r="Z2408" t="s">
        <v>3459</v>
      </c>
    </row>
    <row r="2409" spans="1:26">
      <c r="A2409">
        <v>26223</v>
      </c>
      <c r="B2409" s="1">
        <v>40739.902777777781</v>
      </c>
      <c r="C2409" s="1">
        <f t="shared" si="468"/>
        <v>40544</v>
      </c>
      <c r="D2409" s="4">
        <f t="shared" si="469"/>
        <v>0.53888888888888886</v>
      </c>
      <c r="E2409" s="3">
        <f t="shared" si="470"/>
        <v>2011</v>
      </c>
      <c r="F2409" s="3">
        <f t="shared" si="471"/>
        <v>7</v>
      </c>
      <c r="G2409" s="3">
        <f t="shared" si="472"/>
        <v>15</v>
      </c>
      <c r="H2409" s="3">
        <f t="shared" si="473"/>
        <v>21</v>
      </c>
      <c r="I2409" s="3">
        <f t="shared" si="474"/>
        <v>40</v>
      </c>
      <c r="J2409" s="3">
        <f t="shared" si="475"/>
        <v>6</v>
      </c>
      <c r="K2409" s="3" t="str">
        <f>IF(AND(D2409&gt;='Season Lookup'!$D$15,D2409&lt;'Season Lookup'!$D$16),"Spring",IF(AND(D2409&gt;='Season Lookup'!$D$16,D2409&lt;'Season Lookup'!$D$17),"Summer",IF(AND(D2409&gt;='Season Lookup'!$D$17,D2409&lt;'Season Lookup'!$D$18),"Fall",IF(OR(D2409&gt;='Season Lookup'!$D$18,D2409&lt;'Season Lookup'!$D$15),"Winter"))))</f>
        <v>Summer</v>
      </c>
      <c r="L2409" s="3" t="str">
        <f>VLOOKUP(F2409,'Season Lookup'!$A$1:$B$13,2,0)</f>
        <v>Summer</v>
      </c>
      <c r="M2409" t="s">
        <v>12</v>
      </c>
      <c r="N2409" t="s">
        <v>13</v>
      </c>
      <c r="O2409" t="s">
        <v>152</v>
      </c>
      <c r="P2409" t="str">
        <f t="shared" si="476"/>
        <v>Yes</v>
      </c>
      <c r="Q2409" t="str">
        <f t="shared" si="477"/>
        <v>No</v>
      </c>
      <c r="R2409" t="str">
        <f t="shared" si="478"/>
        <v>Yes</v>
      </c>
      <c r="S2409">
        <v>55</v>
      </c>
      <c r="T2409" t="s">
        <v>316</v>
      </c>
      <c r="V2409" t="str">
        <f t="shared" si="479"/>
        <v>Non Intersection</v>
      </c>
      <c r="W2409" t="s">
        <v>1889</v>
      </c>
      <c r="X2409">
        <v>42.364857000000001</v>
      </c>
      <c r="Y2409">
        <v>-71.100491000000005</v>
      </c>
      <c r="Z2409" t="s">
        <v>1890</v>
      </c>
    </row>
    <row r="2410" spans="1:26">
      <c r="A2410">
        <v>26224</v>
      </c>
      <c r="B2410" s="1">
        <v>40740.041655092595</v>
      </c>
      <c r="C2410" s="1">
        <f t="shared" si="468"/>
        <v>40544</v>
      </c>
      <c r="D2410" s="4">
        <f t="shared" si="469"/>
        <v>0.54166666666666663</v>
      </c>
      <c r="E2410" s="3">
        <f t="shared" si="470"/>
        <v>2011</v>
      </c>
      <c r="F2410" s="3">
        <f t="shared" si="471"/>
        <v>7</v>
      </c>
      <c r="G2410" s="3">
        <f t="shared" si="472"/>
        <v>16</v>
      </c>
      <c r="H2410" s="3">
        <f t="shared" si="473"/>
        <v>0</v>
      </c>
      <c r="I2410" s="3">
        <f t="shared" si="474"/>
        <v>59</v>
      </c>
      <c r="J2410" s="3">
        <f t="shared" si="475"/>
        <v>7</v>
      </c>
      <c r="K2410" s="3" t="str">
        <f>IF(AND(D2410&gt;='Season Lookup'!$D$15,D2410&lt;'Season Lookup'!$D$16),"Spring",IF(AND(D2410&gt;='Season Lookup'!$D$16,D2410&lt;'Season Lookup'!$D$17),"Summer",IF(AND(D2410&gt;='Season Lookup'!$D$17,D2410&lt;'Season Lookup'!$D$18),"Fall",IF(OR(D2410&gt;='Season Lookup'!$D$18,D2410&lt;'Season Lookup'!$D$15),"Winter"))))</f>
        <v>Summer</v>
      </c>
      <c r="L2410" s="3" t="str">
        <f>VLOOKUP(F2410,'Season Lookup'!$A$1:$B$13,2,0)</f>
        <v>Summer</v>
      </c>
      <c r="M2410" t="s">
        <v>31</v>
      </c>
      <c r="N2410" t="s">
        <v>13</v>
      </c>
      <c r="O2410" t="s">
        <v>23</v>
      </c>
      <c r="P2410" t="str">
        <f t="shared" si="476"/>
        <v>Yes</v>
      </c>
      <c r="Q2410" t="str">
        <f t="shared" si="477"/>
        <v>No</v>
      </c>
      <c r="R2410" t="str">
        <f t="shared" si="478"/>
        <v>No</v>
      </c>
      <c r="S2410">
        <v>193</v>
      </c>
      <c r="T2410" t="s">
        <v>75</v>
      </c>
      <c r="V2410" t="str">
        <f t="shared" si="479"/>
        <v>Non Intersection</v>
      </c>
      <c r="W2410" t="s">
        <v>3460</v>
      </c>
      <c r="X2410">
        <v>42.371482999999998</v>
      </c>
      <c r="Y2410">
        <v>-71.096384</v>
      </c>
      <c r="Z2410" t="s">
        <v>3461</v>
      </c>
    </row>
    <row r="2411" spans="1:26">
      <c r="A2411">
        <v>26225</v>
      </c>
      <c r="B2411" s="1">
        <v>40740.083333333336</v>
      </c>
      <c r="C2411" s="1">
        <f t="shared" si="468"/>
        <v>40544</v>
      </c>
      <c r="D2411" s="4">
        <f t="shared" si="469"/>
        <v>0.54166666666666663</v>
      </c>
      <c r="E2411" s="3">
        <f t="shared" si="470"/>
        <v>2011</v>
      </c>
      <c r="F2411" s="3">
        <f t="shared" si="471"/>
        <v>7</v>
      </c>
      <c r="G2411" s="3">
        <f t="shared" si="472"/>
        <v>16</v>
      </c>
      <c r="H2411" s="3">
        <f t="shared" si="473"/>
        <v>2</v>
      </c>
      <c r="I2411" s="3">
        <f t="shared" si="474"/>
        <v>0</v>
      </c>
      <c r="J2411" s="3">
        <f t="shared" si="475"/>
        <v>7</v>
      </c>
      <c r="K2411" s="3" t="str">
        <f>IF(AND(D2411&gt;='Season Lookup'!$D$15,D2411&lt;'Season Lookup'!$D$16),"Spring",IF(AND(D2411&gt;='Season Lookup'!$D$16,D2411&lt;'Season Lookup'!$D$17),"Summer",IF(AND(D2411&gt;='Season Lookup'!$D$17,D2411&lt;'Season Lookup'!$D$18),"Fall",IF(OR(D2411&gt;='Season Lookup'!$D$18,D2411&lt;'Season Lookup'!$D$15),"Winter"))))</f>
        <v>Summer</v>
      </c>
      <c r="L2411" s="3" t="str">
        <f>VLOOKUP(F2411,'Season Lookup'!$A$1:$B$13,2,0)</f>
        <v>Summer</v>
      </c>
      <c r="M2411" t="s">
        <v>31</v>
      </c>
      <c r="N2411" t="s">
        <v>13</v>
      </c>
      <c r="O2411" t="s">
        <v>23</v>
      </c>
      <c r="P2411" t="str">
        <f t="shared" si="476"/>
        <v>Yes</v>
      </c>
      <c r="Q2411" t="str">
        <f t="shared" si="477"/>
        <v>No</v>
      </c>
      <c r="R2411" t="str">
        <f t="shared" si="478"/>
        <v>No</v>
      </c>
      <c r="T2411" t="s">
        <v>509</v>
      </c>
      <c r="U2411" t="s">
        <v>453</v>
      </c>
      <c r="V2411" t="str">
        <f t="shared" si="479"/>
        <v>Intersection</v>
      </c>
      <c r="W2411" t="s">
        <v>3462</v>
      </c>
      <c r="X2411">
        <v>42.363416999999998</v>
      </c>
      <c r="Y2411">
        <v>-71.101934999999997</v>
      </c>
      <c r="Z2411" t="s">
        <v>1370</v>
      </c>
    </row>
    <row r="2412" spans="1:26">
      <c r="A2412">
        <v>26226</v>
      </c>
      <c r="B2412" s="1">
        <v>40740.135405092595</v>
      </c>
      <c r="C2412" s="1">
        <f t="shared" si="468"/>
        <v>40544</v>
      </c>
      <c r="D2412" s="4">
        <f t="shared" si="469"/>
        <v>0.54166666666666663</v>
      </c>
      <c r="E2412" s="3">
        <f t="shared" si="470"/>
        <v>2011</v>
      </c>
      <c r="F2412" s="3">
        <f t="shared" si="471"/>
        <v>7</v>
      </c>
      <c r="G2412" s="3">
        <f t="shared" si="472"/>
        <v>16</v>
      </c>
      <c r="H2412" s="3">
        <f t="shared" si="473"/>
        <v>3</v>
      </c>
      <c r="I2412" s="3">
        <f t="shared" si="474"/>
        <v>14</v>
      </c>
      <c r="J2412" s="3">
        <f t="shared" si="475"/>
        <v>7</v>
      </c>
      <c r="K2412" s="3" t="str">
        <f>IF(AND(D2412&gt;='Season Lookup'!$D$15,D2412&lt;'Season Lookup'!$D$16),"Spring",IF(AND(D2412&gt;='Season Lookup'!$D$16,D2412&lt;'Season Lookup'!$D$17),"Summer",IF(AND(D2412&gt;='Season Lookup'!$D$17,D2412&lt;'Season Lookup'!$D$18),"Fall",IF(OR(D2412&gt;='Season Lookup'!$D$18,D2412&lt;'Season Lookup'!$D$15),"Winter"))))</f>
        <v>Summer</v>
      </c>
      <c r="L2412" s="3" t="str">
        <f>VLOOKUP(F2412,'Season Lookup'!$A$1:$B$13,2,0)</f>
        <v>Summer</v>
      </c>
      <c r="M2412" t="s">
        <v>31</v>
      </c>
      <c r="N2412" t="s">
        <v>13</v>
      </c>
      <c r="O2412" t="s">
        <v>13</v>
      </c>
      <c r="P2412" t="str">
        <f t="shared" si="476"/>
        <v>Yes</v>
      </c>
      <c r="Q2412" t="str">
        <f t="shared" si="477"/>
        <v>No</v>
      </c>
      <c r="R2412" t="str">
        <f t="shared" si="478"/>
        <v>No</v>
      </c>
      <c r="T2412" t="s">
        <v>14</v>
      </c>
      <c r="U2412" t="s">
        <v>453</v>
      </c>
      <c r="V2412" t="str">
        <f t="shared" si="479"/>
        <v>Intersection</v>
      </c>
      <c r="W2412" t="s">
        <v>3069</v>
      </c>
      <c r="X2412">
        <v>42.364013999999997</v>
      </c>
      <c r="Y2412">
        <v>-71.101389999999995</v>
      </c>
      <c r="Z2412" t="s">
        <v>1623</v>
      </c>
    </row>
    <row r="2413" spans="1:26">
      <c r="A2413">
        <v>26227</v>
      </c>
      <c r="B2413" s="1">
        <v>40740.458333333336</v>
      </c>
      <c r="C2413" s="1">
        <f t="shared" si="468"/>
        <v>40544</v>
      </c>
      <c r="D2413" s="4">
        <f t="shared" si="469"/>
        <v>0.54166666666666663</v>
      </c>
      <c r="E2413" s="3">
        <f t="shared" si="470"/>
        <v>2011</v>
      </c>
      <c r="F2413" s="3">
        <f t="shared" si="471"/>
        <v>7</v>
      </c>
      <c r="G2413" s="3">
        <f t="shared" si="472"/>
        <v>16</v>
      </c>
      <c r="H2413" s="3">
        <f t="shared" si="473"/>
        <v>11</v>
      </c>
      <c r="I2413" s="3">
        <f t="shared" si="474"/>
        <v>0</v>
      </c>
      <c r="J2413" s="3">
        <f t="shared" si="475"/>
        <v>7</v>
      </c>
      <c r="K2413" s="3" t="str">
        <f>IF(AND(D2413&gt;='Season Lookup'!$D$15,D2413&lt;'Season Lookup'!$D$16),"Spring",IF(AND(D2413&gt;='Season Lookup'!$D$16,D2413&lt;'Season Lookup'!$D$17),"Summer",IF(AND(D2413&gt;='Season Lookup'!$D$17,D2413&lt;'Season Lookup'!$D$18),"Fall",IF(OR(D2413&gt;='Season Lookup'!$D$18,D2413&lt;'Season Lookup'!$D$15),"Winter"))))</f>
        <v>Summer</v>
      </c>
      <c r="L2413" s="3" t="str">
        <f>VLOOKUP(F2413,'Season Lookup'!$A$1:$B$13,2,0)</f>
        <v>Summer</v>
      </c>
      <c r="M2413" t="s">
        <v>31</v>
      </c>
      <c r="N2413" t="s">
        <v>13</v>
      </c>
      <c r="O2413" t="s">
        <v>13</v>
      </c>
      <c r="P2413" t="str">
        <f t="shared" si="476"/>
        <v>Yes</v>
      </c>
      <c r="Q2413" t="str">
        <f t="shared" si="477"/>
        <v>No</v>
      </c>
      <c r="R2413" t="str">
        <f t="shared" si="478"/>
        <v>No</v>
      </c>
      <c r="S2413">
        <v>1613</v>
      </c>
      <c r="T2413" t="s">
        <v>14</v>
      </c>
      <c r="V2413" t="str">
        <f t="shared" si="479"/>
        <v>Non Intersection</v>
      </c>
      <c r="W2413" t="s">
        <v>3463</v>
      </c>
      <c r="X2413">
        <v>42.380251999999999</v>
      </c>
      <c r="Y2413">
        <v>-71.119702000000004</v>
      </c>
      <c r="Z2413" t="s">
        <v>3464</v>
      </c>
    </row>
    <row r="2414" spans="1:26">
      <c r="A2414">
        <v>26228</v>
      </c>
      <c r="B2414" s="1">
        <v>40740.715277777781</v>
      </c>
      <c r="C2414" s="1">
        <f t="shared" si="468"/>
        <v>40544</v>
      </c>
      <c r="D2414" s="4">
        <f t="shared" si="469"/>
        <v>0.54166666666666663</v>
      </c>
      <c r="E2414" s="3">
        <f t="shared" si="470"/>
        <v>2011</v>
      </c>
      <c r="F2414" s="3">
        <f t="shared" si="471"/>
        <v>7</v>
      </c>
      <c r="G2414" s="3">
        <f t="shared" si="472"/>
        <v>16</v>
      </c>
      <c r="H2414" s="3">
        <f t="shared" si="473"/>
        <v>17</v>
      </c>
      <c r="I2414" s="3">
        <f t="shared" si="474"/>
        <v>10</v>
      </c>
      <c r="J2414" s="3">
        <f t="shared" si="475"/>
        <v>7</v>
      </c>
      <c r="K2414" s="3" t="str">
        <f>IF(AND(D2414&gt;='Season Lookup'!$D$15,D2414&lt;'Season Lookup'!$D$16),"Spring",IF(AND(D2414&gt;='Season Lookup'!$D$16,D2414&lt;'Season Lookup'!$D$17),"Summer",IF(AND(D2414&gt;='Season Lookup'!$D$17,D2414&lt;'Season Lookup'!$D$18),"Fall",IF(OR(D2414&gt;='Season Lookup'!$D$18,D2414&lt;'Season Lookup'!$D$15),"Winter"))))</f>
        <v>Summer</v>
      </c>
      <c r="L2414" s="3" t="str">
        <f>VLOOKUP(F2414,'Season Lookup'!$A$1:$B$13,2,0)</f>
        <v>Summer</v>
      </c>
      <c r="M2414" t="s">
        <v>31</v>
      </c>
      <c r="N2414" t="s">
        <v>13</v>
      </c>
      <c r="O2414" t="s">
        <v>13</v>
      </c>
      <c r="P2414" t="str">
        <f t="shared" si="476"/>
        <v>Yes</v>
      </c>
      <c r="Q2414" t="str">
        <f t="shared" si="477"/>
        <v>No</v>
      </c>
      <c r="R2414" t="str">
        <f t="shared" si="478"/>
        <v>No</v>
      </c>
      <c r="T2414" t="s">
        <v>199</v>
      </c>
      <c r="U2414" t="s">
        <v>326</v>
      </c>
      <c r="V2414" t="str">
        <f t="shared" si="479"/>
        <v>Intersection</v>
      </c>
      <c r="W2414" t="s">
        <v>574</v>
      </c>
      <c r="X2414">
        <v>42.373466999999998</v>
      </c>
      <c r="Y2414">
        <v>-71.119388999999998</v>
      </c>
      <c r="Z2414" t="s">
        <v>575</v>
      </c>
    </row>
    <row r="2415" spans="1:26">
      <c r="A2415">
        <v>26229</v>
      </c>
      <c r="B2415" s="1">
        <v>40740.801388888889</v>
      </c>
      <c r="C2415" s="1">
        <f t="shared" si="468"/>
        <v>40544</v>
      </c>
      <c r="D2415" s="4">
        <f t="shared" si="469"/>
        <v>0.54166666666666663</v>
      </c>
      <c r="E2415" s="3">
        <f t="shared" si="470"/>
        <v>2011</v>
      </c>
      <c r="F2415" s="3">
        <f t="shared" si="471"/>
        <v>7</v>
      </c>
      <c r="G2415" s="3">
        <f t="shared" si="472"/>
        <v>16</v>
      </c>
      <c r="H2415" s="3">
        <f t="shared" si="473"/>
        <v>19</v>
      </c>
      <c r="I2415" s="3">
        <f t="shared" si="474"/>
        <v>14</v>
      </c>
      <c r="J2415" s="3">
        <f t="shared" si="475"/>
        <v>7</v>
      </c>
      <c r="K2415" s="3" t="str">
        <f>IF(AND(D2415&gt;='Season Lookup'!$D$15,D2415&lt;'Season Lookup'!$D$16),"Spring",IF(AND(D2415&gt;='Season Lookup'!$D$16,D2415&lt;'Season Lookup'!$D$17),"Summer",IF(AND(D2415&gt;='Season Lookup'!$D$17,D2415&lt;'Season Lookup'!$D$18),"Fall",IF(OR(D2415&gt;='Season Lookup'!$D$18,D2415&lt;'Season Lookup'!$D$15),"Winter"))))</f>
        <v>Summer</v>
      </c>
      <c r="L2415" s="3" t="str">
        <f>VLOOKUP(F2415,'Season Lookup'!$A$1:$B$13,2,0)</f>
        <v>Summer</v>
      </c>
      <c r="M2415" t="s">
        <v>31</v>
      </c>
      <c r="N2415" t="s">
        <v>13</v>
      </c>
      <c r="O2415" t="s">
        <v>36</v>
      </c>
      <c r="P2415" t="str">
        <f t="shared" si="476"/>
        <v>Yes</v>
      </c>
      <c r="Q2415" t="str">
        <f t="shared" si="477"/>
        <v>No</v>
      </c>
      <c r="R2415" t="str">
        <f t="shared" si="478"/>
        <v>No</v>
      </c>
      <c r="T2415" t="s">
        <v>2192</v>
      </c>
      <c r="V2415" t="str">
        <f t="shared" si="479"/>
        <v>Intersection</v>
      </c>
      <c r="W2415" t="s">
        <v>3465</v>
      </c>
      <c r="X2415">
        <v>0</v>
      </c>
      <c r="Y2415">
        <v>0</v>
      </c>
      <c r="Z2415" t="s">
        <v>81</v>
      </c>
    </row>
    <row r="2416" spans="1:26">
      <c r="A2416">
        <v>26230</v>
      </c>
      <c r="B2416" s="1">
        <v>40740.98609953704</v>
      </c>
      <c r="C2416" s="1">
        <f t="shared" si="468"/>
        <v>40544</v>
      </c>
      <c r="D2416" s="4">
        <f t="shared" si="469"/>
        <v>0.54166666666666663</v>
      </c>
      <c r="E2416" s="3">
        <f t="shared" si="470"/>
        <v>2011</v>
      </c>
      <c r="F2416" s="3">
        <f t="shared" si="471"/>
        <v>7</v>
      </c>
      <c r="G2416" s="3">
        <f t="shared" si="472"/>
        <v>16</v>
      </c>
      <c r="H2416" s="3">
        <f t="shared" si="473"/>
        <v>23</v>
      </c>
      <c r="I2416" s="3">
        <f t="shared" si="474"/>
        <v>39</v>
      </c>
      <c r="J2416" s="3">
        <f t="shared" si="475"/>
        <v>7</v>
      </c>
      <c r="K2416" s="3" t="str">
        <f>IF(AND(D2416&gt;='Season Lookup'!$D$15,D2416&lt;'Season Lookup'!$D$16),"Spring",IF(AND(D2416&gt;='Season Lookup'!$D$16,D2416&lt;'Season Lookup'!$D$17),"Summer",IF(AND(D2416&gt;='Season Lookup'!$D$17,D2416&lt;'Season Lookup'!$D$18),"Fall",IF(OR(D2416&gt;='Season Lookup'!$D$18,D2416&lt;'Season Lookup'!$D$15),"Winter"))))</f>
        <v>Summer</v>
      </c>
      <c r="L2416" s="3" t="str">
        <f>VLOOKUP(F2416,'Season Lookup'!$A$1:$B$13,2,0)</f>
        <v>Summer</v>
      </c>
      <c r="M2416" t="s">
        <v>31</v>
      </c>
      <c r="N2416" t="s">
        <v>35</v>
      </c>
      <c r="O2416" t="s">
        <v>13</v>
      </c>
      <c r="P2416" t="str">
        <f t="shared" si="476"/>
        <v>Yes</v>
      </c>
      <c r="Q2416" t="str">
        <f t="shared" si="477"/>
        <v>No</v>
      </c>
      <c r="R2416" t="str">
        <f t="shared" si="478"/>
        <v>No</v>
      </c>
      <c r="S2416">
        <v>100</v>
      </c>
      <c r="T2416" t="s">
        <v>1013</v>
      </c>
      <c r="V2416" t="str">
        <f t="shared" si="479"/>
        <v>Non Intersection</v>
      </c>
      <c r="W2416" t="s">
        <v>3466</v>
      </c>
      <c r="X2416">
        <v>42.387802000000001</v>
      </c>
      <c r="Y2416">
        <v>-71.157646</v>
      </c>
      <c r="Z2416" t="s">
        <v>3467</v>
      </c>
    </row>
    <row r="2417" spans="1:26">
      <c r="A2417">
        <v>26231</v>
      </c>
      <c r="B2417" s="1">
        <v>40741.738888888889</v>
      </c>
      <c r="C2417" s="1">
        <f t="shared" si="468"/>
        <v>40544</v>
      </c>
      <c r="D2417" s="4">
        <f t="shared" si="469"/>
        <v>0.5444444444444444</v>
      </c>
      <c r="E2417" s="3">
        <f t="shared" si="470"/>
        <v>2011</v>
      </c>
      <c r="F2417" s="3">
        <f t="shared" si="471"/>
        <v>7</v>
      </c>
      <c r="G2417" s="3">
        <f t="shared" si="472"/>
        <v>17</v>
      </c>
      <c r="H2417" s="3">
        <f t="shared" si="473"/>
        <v>17</v>
      </c>
      <c r="I2417" s="3">
        <f t="shared" si="474"/>
        <v>44</v>
      </c>
      <c r="J2417" s="3">
        <f t="shared" si="475"/>
        <v>1</v>
      </c>
      <c r="K2417" s="3" t="str">
        <f>IF(AND(D2417&gt;='Season Lookup'!$D$15,D2417&lt;'Season Lookup'!$D$16),"Spring",IF(AND(D2417&gt;='Season Lookup'!$D$16,D2417&lt;'Season Lookup'!$D$17),"Summer",IF(AND(D2417&gt;='Season Lookup'!$D$17,D2417&lt;'Season Lookup'!$D$18),"Fall",IF(OR(D2417&gt;='Season Lookup'!$D$18,D2417&lt;'Season Lookup'!$D$15),"Winter"))))</f>
        <v>Summer</v>
      </c>
      <c r="L2417" s="3" t="str">
        <f>VLOOKUP(F2417,'Season Lookup'!$A$1:$B$13,2,0)</f>
        <v>Summer</v>
      </c>
      <c r="M2417" t="s">
        <v>48</v>
      </c>
      <c r="N2417" t="s">
        <v>13</v>
      </c>
      <c r="O2417" t="s">
        <v>13</v>
      </c>
      <c r="P2417" t="str">
        <f t="shared" si="476"/>
        <v>Yes</v>
      </c>
      <c r="Q2417" t="str">
        <f t="shared" si="477"/>
        <v>No</v>
      </c>
      <c r="R2417" t="str">
        <f t="shared" si="478"/>
        <v>No</v>
      </c>
      <c r="S2417">
        <v>186</v>
      </c>
      <c r="T2417" t="s">
        <v>170</v>
      </c>
      <c r="V2417" t="str">
        <f t="shared" si="479"/>
        <v>Non Intersection</v>
      </c>
      <c r="W2417" t="s">
        <v>242</v>
      </c>
      <c r="X2417">
        <v>42.391032000000003</v>
      </c>
      <c r="Y2417">
        <v>-71.141350000000003</v>
      </c>
      <c r="Z2417" t="s">
        <v>243</v>
      </c>
    </row>
    <row r="2418" spans="1:26">
      <c r="A2418">
        <v>26233</v>
      </c>
      <c r="B2418" s="1">
        <v>40742.754861111112</v>
      </c>
      <c r="C2418" s="1">
        <f t="shared" si="468"/>
        <v>40544</v>
      </c>
      <c r="D2418" s="4">
        <f t="shared" si="469"/>
        <v>0.54722222222222228</v>
      </c>
      <c r="E2418" s="3">
        <f t="shared" si="470"/>
        <v>2011</v>
      </c>
      <c r="F2418" s="3">
        <f t="shared" si="471"/>
        <v>7</v>
      </c>
      <c r="G2418" s="3">
        <f t="shared" si="472"/>
        <v>18</v>
      </c>
      <c r="H2418" s="3">
        <f t="shared" si="473"/>
        <v>18</v>
      </c>
      <c r="I2418" s="3">
        <f t="shared" si="474"/>
        <v>7</v>
      </c>
      <c r="J2418" s="3">
        <f t="shared" si="475"/>
        <v>2</v>
      </c>
      <c r="K2418" s="3" t="str">
        <f>IF(AND(D2418&gt;='Season Lookup'!$D$15,D2418&lt;'Season Lookup'!$D$16),"Spring",IF(AND(D2418&gt;='Season Lookup'!$D$16,D2418&lt;'Season Lookup'!$D$17),"Summer",IF(AND(D2418&gt;='Season Lookup'!$D$17,D2418&lt;'Season Lookup'!$D$18),"Fall",IF(OR(D2418&gt;='Season Lookup'!$D$18,D2418&lt;'Season Lookup'!$D$15),"Winter"))))</f>
        <v>Summer</v>
      </c>
      <c r="L2418" s="3" t="str">
        <f>VLOOKUP(F2418,'Season Lookup'!$A$1:$B$13,2,0)</f>
        <v>Summer</v>
      </c>
      <c r="M2418" t="s">
        <v>56</v>
      </c>
      <c r="N2418" t="s">
        <v>13</v>
      </c>
      <c r="O2418" t="s">
        <v>13</v>
      </c>
      <c r="P2418" t="str">
        <f t="shared" si="476"/>
        <v>Yes</v>
      </c>
      <c r="Q2418" t="str">
        <f t="shared" si="477"/>
        <v>No</v>
      </c>
      <c r="R2418" t="str">
        <f t="shared" si="478"/>
        <v>No</v>
      </c>
      <c r="T2418" t="s">
        <v>42</v>
      </c>
      <c r="U2418" t="s">
        <v>178</v>
      </c>
      <c r="V2418" t="str">
        <f t="shared" si="479"/>
        <v>Intersection</v>
      </c>
      <c r="W2418" t="s">
        <v>179</v>
      </c>
      <c r="X2418">
        <v>42.360131000000003</v>
      </c>
      <c r="Y2418">
        <v>-71.112776999999994</v>
      </c>
      <c r="Z2418" t="s">
        <v>180</v>
      </c>
    </row>
    <row r="2419" spans="1:26">
      <c r="A2419">
        <v>26234</v>
      </c>
      <c r="B2419" s="1">
        <v>40742.870127314818</v>
      </c>
      <c r="C2419" s="1">
        <f t="shared" si="468"/>
        <v>40544</v>
      </c>
      <c r="D2419" s="4">
        <f t="shared" si="469"/>
        <v>0.54722222222222228</v>
      </c>
      <c r="E2419" s="3">
        <f t="shared" si="470"/>
        <v>2011</v>
      </c>
      <c r="F2419" s="3">
        <f t="shared" si="471"/>
        <v>7</v>
      </c>
      <c r="G2419" s="3">
        <f t="shared" si="472"/>
        <v>18</v>
      </c>
      <c r="H2419" s="3">
        <f t="shared" si="473"/>
        <v>20</v>
      </c>
      <c r="I2419" s="3">
        <f t="shared" si="474"/>
        <v>52</v>
      </c>
      <c r="J2419" s="3">
        <f t="shared" si="475"/>
        <v>2</v>
      </c>
      <c r="K2419" s="3" t="str">
        <f>IF(AND(D2419&gt;='Season Lookup'!$D$15,D2419&lt;'Season Lookup'!$D$16),"Spring",IF(AND(D2419&gt;='Season Lookup'!$D$16,D2419&lt;'Season Lookup'!$D$17),"Summer",IF(AND(D2419&gt;='Season Lookup'!$D$17,D2419&lt;'Season Lookup'!$D$18),"Fall",IF(OR(D2419&gt;='Season Lookup'!$D$18,D2419&lt;'Season Lookup'!$D$15),"Winter"))))</f>
        <v>Summer</v>
      </c>
      <c r="L2419" s="3" t="str">
        <f>VLOOKUP(F2419,'Season Lookup'!$A$1:$B$13,2,0)</f>
        <v>Summer</v>
      </c>
      <c r="M2419" t="s">
        <v>56</v>
      </c>
      <c r="N2419" t="s">
        <v>13</v>
      </c>
      <c r="O2419" t="s">
        <v>132</v>
      </c>
      <c r="P2419" t="str">
        <f t="shared" si="476"/>
        <v>Yes</v>
      </c>
      <c r="Q2419" t="str">
        <f t="shared" si="477"/>
        <v>Yes</v>
      </c>
      <c r="R2419" t="str">
        <f t="shared" si="478"/>
        <v>No</v>
      </c>
      <c r="T2419" t="s">
        <v>14</v>
      </c>
      <c r="U2419" t="s">
        <v>202</v>
      </c>
      <c r="V2419" t="str">
        <f t="shared" si="479"/>
        <v>Intersection</v>
      </c>
      <c r="W2419" t="s">
        <v>361</v>
      </c>
      <c r="X2419">
        <v>42.360154000000001</v>
      </c>
      <c r="Y2419">
        <v>-71.094881999999998</v>
      </c>
      <c r="Z2419" t="s">
        <v>223</v>
      </c>
    </row>
    <row r="2420" spans="1:26">
      <c r="A2420">
        <v>26235</v>
      </c>
      <c r="B2420" s="1">
        <v>40743.393055555556</v>
      </c>
      <c r="C2420" s="1">
        <f t="shared" si="468"/>
        <v>40544</v>
      </c>
      <c r="D2420" s="4">
        <f t="shared" si="469"/>
        <v>0.55000000000000004</v>
      </c>
      <c r="E2420" s="3">
        <f t="shared" si="470"/>
        <v>2011</v>
      </c>
      <c r="F2420" s="3">
        <f t="shared" si="471"/>
        <v>7</v>
      </c>
      <c r="G2420" s="3">
        <f t="shared" si="472"/>
        <v>19</v>
      </c>
      <c r="H2420" s="3">
        <f t="shared" si="473"/>
        <v>9</v>
      </c>
      <c r="I2420" s="3">
        <f t="shared" si="474"/>
        <v>26</v>
      </c>
      <c r="J2420" s="3">
        <f t="shared" si="475"/>
        <v>3</v>
      </c>
      <c r="K2420" s="3" t="str">
        <f>IF(AND(D2420&gt;='Season Lookup'!$D$15,D2420&lt;'Season Lookup'!$D$16),"Spring",IF(AND(D2420&gt;='Season Lookup'!$D$16,D2420&lt;'Season Lookup'!$D$17),"Summer",IF(AND(D2420&gt;='Season Lookup'!$D$17,D2420&lt;'Season Lookup'!$D$18),"Fall",IF(OR(D2420&gt;='Season Lookup'!$D$18,D2420&lt;'Season Lookup'!$D$15),"Winter"))))</f>
        <v>Summer</v>
      </c>
      <c r="L2420" s="3" t="str">
        <f>VLOOKUP(F2420,'Season Lookup'!$A$1:$B$13,2,0)</f>
        <v>Summer</v>
      </c>
      <c r="M2420" t="s">
        <v>73</v>
      </c>
      <c r="N2420" t="s">
        <v>13</v>
      </c>
      <c r="O2420" t="s">
        <v>13</v>
      </c>
      <c r="P2420" t="str">
        <f t="shared" si="476"/>
        <v>Yes</v>
      </c>
      <c r="Q2420" t="str">
        <f t="shared" si="477"/>
        <v>No</v>
      </c>
      <c r="R2420" t="str">
        <f t="shared" si="478"/>
        <v>No</v>
      </c>
      <c r="T2420" t="s">
        <v>70</v>
      </c>
      <c r="U2420" t="s">
        <v>116</v>
      </c>
      <c r="V2420" t="str">
        <f t="shared" si="479"/>
        <v>Intersection</v>
      </c>
      <c r="W2420" t="s">
        <v>3160</v>
      </c>
      <c r="X2420">
        <v>42.357534000000001</v>
      </c>
      <c r="Y2420">
        <v>-71.110372999999996</v>
      </c>
      <c r="Z2420" t="s">
        <v>2778</v>
      </c>
    </row>
    <row r="2421" spans="1:26">
      <c r="A2421">
        <v>26237</v>
      </c>
      <c r="B2421" s="1">
        <v>40743.291655092595</v>
      </c>
      <c r="C2421" s="1">
        <f t="shared" si="468"/>
        <v>40544</v>
      </c>
      <c r="D2421" s="4">
        <f t="shared" si="469"/>
        <v>0.55000000000000004</v>
      </c>
      <c r="E2421" s="3">
        <f t="shared" si="470"/>
        <v>2011</v>
      </c>
      <c r="F2421" s="3">
        <f t="shared" si="471"/>
        <v>7</v>
      </c>
      <c r="G2421" s="3">
        <f t="shared" si="472"/>
        <v>19</v>
      </c>
      <c r="H2421" s="3">
        <f t="shared" si="473"/>
        <v>6</v>
      </c>
      <c r="I2421" s="3">
        <f t="shared" si="474"/>
        <v>59</v>
      </c>
      <c r="J2421" s="3">
        <f t="shared" si="475"/>
        <v>3</v>
      </c>
      <c r="K2421" s="3" t="str">
        <f>IF(AND(D2421&gt;='Season Lookup'!$D$15,D2421&lt;'Season Lookup'!$D$16),"Spring",IF(AND(D2421&gt;='Season Lookup'!$D$16,D2421&lt;'Season Lookup'!$D$17),"Summer",IF(AND(D2421&gt;='Season Lookup'!$D$17,D2421&lt;'Season Lookup'!$D$18),"Fall",IF(OR(D2421&gt;='Season Lookup'!$D$18,D2421&lt;'Season Lookup'!$D$15),"Winter"))))</f>
        <v>Summer</v>
      </c>
      <c r="L2421" s="3" t="str">
        <f>VLOOKUP(F2421,'Season Lookup'!$A$1:$B$13,2,0)</f>
        <v>Summer</v>
      </c>
      <c r="M2421" t="s">
        <v>73</v>
      </c>
      <c r="N2421" t="s">
        <v>13</v>
      </c>
      <c r="O2421" t="s">
        <v>23</v>
      </c>
      <c r="P2421" t="str">
        <f t="shared" si="476"/>
        <v>Yes</v>
      </c>
      <c r="Q2421" t="str">
        <f t="shared" si="477"/>
        <v>No</v>
      </c>
      <c r="R2421" t="str">
        <f t="shared" si="478"/>
        <v>No</v>
      </c>
      <c r="T2421" t="s">
        <v>198</v>
      </c>
      <c r="U2421" t="s">
        <v>325</v>
      </c>
      <c r="V2421" t="str">
        <f t="shared" si="479"/>
        <v>Intersection</v>
      </c>
      <c r="W2421" t="s">
        <v>2041</v>
      </c>
      <c r="X2421">
        <v>42.372869000000001</v>
      </c>
      <c r="Y2421">
        <v>-71.121399999999994</v>
      </c>
      <c r="Z2421" t="s">
        <v>2042</v>
      </c>
    </row>
    <row r="2422" spans="1:26">
      <c r="A2422">
        <v>26238</v>
      </c>
      <c r="B2422" s="1">
        <v>40743.765266203707</v>
      </c>
      <c r="C2422" s="1">
        <f t="shared" si="468"/>
        <v>40544</v>
      </c>
      <c r="D2422" s="4">
        <f t="shared" si="469"/>
        <v>0.55000000000000004</v>
      </c>
      <c r="E2422" s="3">
        <f t="shared" si="470"/>
        <v>2011</v>
      </c>
      <c r="F2422" s="3">
        <f t="shared" si="471"/>
        <v>7</v>
      </c>
      <c r="G2422" s="3">
        <f t="shared" si="472"/>
        <v>19</v>
      </c>
      <c r="H2422" s="3">
        <f t="shared" si="473"/>
        <v>18</v>
      </c>
      <c r="I2422" s="3">
        <f t="shared" si="474"/>
        <v>21</v>
      </c>
      <c r="J2422" s="3">
        <f t="shared" si="475"/>
        <v>3</v>
      </c>
      <c r="K2422" s="3" t="str">
        <f>IF(AND(D2422&gt;='Season Lookup'!$D$15,D2422&lt;'Season Lookup'!$D$16),"Spring",IF(AND(D2422&gt;='Season Lookup'!$D$16,D2422&lt;'Season Lookup'!$D$17),"Summer",IF(AND(D2422&gt;='Season Lookup'!$D$17,D2422&lt;'Season Lookup'!$D$18),"Fall",IF(OR(D2422&gt;='Season Lookup'!$D$18,D2422&lt;'Season Lookup'!$D$15),"Winter"))))</f>
        <v>Summer</v>
      </c>
      <c r="L2422" s="3" t="str">
        <f>VLOOKUP(F2422,'Season Lookup'!$A$1:$B$13,2,0)</f>
        <v>Summer</v>
      </c>
      <c r="M2422" t="s">
        <v>73</v>
      </c>
      <c r="N2422" t="s">
        <v>13</v>
      </c>
      <c r="O2422" t="s">
        <v>132</v>
      </c>
      <c r="P2422" t="str">
        <f t="shared" si="476"/>
        <v>Yes</v>
      </c>
      <c r="Q2422" t="str">
        <f t="shared" si="477"/>
        <v>Yes</v>
      </c>
      <c r="R2422" t="str">
        <f t="shared" si="478"/>
        <v>No</v>
      </c>
      <c r="S2422">
        <v>629</v>
      </c>
      <c r="T2422" t="s">
        <v>14</v>
      </c>
      <c r="V2422" t="str">
        <f t="shared" si="479"/>
        <v>Non Intersection</v>
      </c>
      <c r="W2422" t="s">
        <v>3470</v>
      </c>
      <c r="X2422">
        <v>42.365287000000002</v>
      </c>
      <c r="Y2422">
        <v>-71.103393999999994</v>
      </c>
      <c r="Z2422" t="s">
        <v>3471</v>
      </c>
    </row>
    <row r="2423" spans="1:26">
      <c r="A2423">
        <v>26254</v>
      </c>
      <c r="B2423" s="1">
        <v>40743.041655092595</v>
      </c>
      <c r="C2423" s="1">
        <f t="shared" si="468"/>
        <v>40544</v>
      </c>
      <c r="D2423" s="4">
        <f t="shared" si="469"/>
        <v>0.55000000000000004</v>
      </c>
      <c r="E2423" s="3">
        <f t="shared" si="470"/>
        <v>2011</v>
      </c>
      <c r="F2423" s="3">
        <f t="shared" si="471"/>
        <v>7</v>
      </c>
      <c r="G2423" s="3">
        <f t="shared" si="472"/>
        <v>19</v>
      </c>
      <c r="H2423" s="3">
        <f t="shared" si="473"/>
        <v>0</v>
      </c>
      <c r="I2423" s="3">
        <f t="shared" si="474"/>
        <v>59</v>
      </c>
      <c r="J2423" s="3">
        <f t="shared" si="475"/>
        <v>3</v>
      </c>
      <c r="K2423" s="3" t="str">
        <f>IF(AND(D2423&gt;='Season Lookup'!$D$15,D2423&lt;'Season Lookup'!$D$16),"Spring",IF(AND(D2423&gt;='Season Lookup'!$D$16,D2423&lt;'Season Lookup'!$D$17),"Summer",IF(AND(D2423&gt;='Season Lookup'!$D$17,D2423&lt;'Season Lookup'!$D$18),"Fall",IF(OR(D2423&gt;='Season Lookup'!$D$18,D2423&lt;'Season Lookup'!$D$15),"Winter"))))</f>
        <v>Summer</v>
      </c>
      <c r="L2423" s="3" t="str">
        <f>VLOOKUP(F2423,'Season Lookup'!$A$1:$B$13,2,0)</f>
        <v>Summer</v>
      </c>
      <c r="M2423" t="s">
        <v>73</v>
      </c>
      <c r="N2423" t="s">
        <v>13</v>
      </c>
      <c r="O2423" t="s">
        <v>23</v>
      </c>
      <c r="P2423" t="str">
        <f t="shared" si="476"/>
        <v>Yes</v>
      </c>
      <c r="Q2423" t="str">
        <f t="shared" si="477"/>
        <v>No</v>
      </c>
      <c r="R2423" t="str">
        <f t="shared" si="478"/>
        <v>No</v>
      </c>
      <c r="S2423">
        <v>77</v>
      </c>
      <c r="T2423" t="s">
        <v>1152</v>
      </c>
      <c r="V2423" t="str">
        <f t="shared" si="479"/>
        <v>Non Intersection</v>
      </c>
      <c r="W2423" t="s">
        <v>3472</v>
      </c>
      <c r="X2423">
        <v>42.358424999999997</v>
      </c>
      <c r="Y2423">
        <v>-71.106244000000004</v>
      </c>
      <c r="Z2423" t="s">
        <v>3473</v>
      </c>
    </row>
    <row r="2424" spans="1:26">
      <c r="A2424">
        <v>26241</v>
      </c>
      <c r="B2424" s="1">
        <v>40744.39234953704</v>
      </c>
      <c r="C2424" s="1">
        <f t="shared" si="468"/>
        <v>40544</v>
      </c>
      <c r="D2424" s="4">
        <f t="shared" si="469"/>
        <v>0.55277777777777781</v>
      </c>
      <c r="E2424" s="3">
        <f t="shared" si="470"/>
        <v>2011</v>
      </c>
      <c r="F2424" s="3">
        <f t="shared" si="471"/>
        <v>7</v>
      </c>
      <c r="G2424" s="3">
        <f t="shared" si="472"/>
        <v>20</v>
      </c>
      <c r="H2424" s="3">
        <f t="shared" si="473"/>
        <v>9</v>
      </c>
      <c r="I2424" s="3">
        <f t="shared" si="474"/>
        <v>24</v>
      </c>
      <c r="J2424" s="3">
        <f t="shared" si="475"/>
        <v>4</v>
      </c>
      <c r="K2424" s="3" t="str">
        <f>IF(AND(D2424&gt;='Season Lookup'!$D$15,D2424&lt;'Season Lookup'!$D$16),"Spring",IF(AND(D2424&gt;='Season Lookup'!$D$16,D2424&lt;'Season Lookup'!$D$17),"Summer",IF(AND(D2424&gt;='Season Lookup'!$D$17,D2424&lt;'Season Lookup'!$D$18),"Fall",IF(OR(D2424&gt;='Season Lookup'!$D$18,D2424&lt;'Season Lookup'!$D$15),"Winter"))))</f>
        <v>Summer</v>
      </c>
      <c r="L2424" s="3" t="str">
        <f>VLOOKUP(F2424,'Season Lookup'!$A$1:$B$13,2,0)</f>
        <v>Summer</v>
      </c>
      <c r="M2424" t="s">
        <v>82</v>
      </c>
      <c r="N2424" t="s">
        <v>13</v>
      </c>
      <c r="O2424" t="s">
        <v>13</v>
      </c>
      <c r="P2424" t="str">
        <f t="shared" si="476"/>
        <v>Yes</v>
      </c>
      <c r="Q2424" t="str">
        <f t="shared" si="477"/>
        <v>No</v>
      </c>
      <c r="R2424" t="str">
        <f t="shared" si="478"/>
        <v>No</v>
      </c>
      <c r="T2424" t="s">
        <v>186</v>
      </c>
      <c r="U2424" t="s">
        <v>1132</v>
      </c>
      <c r="V2424" t="str">
        <f t="shared" si="479"/>
        <v>Intersection</v>
      </c>
      <c r="W2424" t="s">
        <v>1133</v>
      </c>
      <c r="X2424">
        <v>42.389614999999999</v>
      </c>
      <c r="Y2424">
        <v>-71.148118999999994</v>
      </c>
      <c r="Z2424" t="s">
        <v>1134</v>
      </c>
    </row>
    <row r="2425" spans="1:26">
      <c r="A2425">
        <v>26239</v>
      </c>
      <c r="B2425" s="1">
        <v>40745.354155092595</v>
      </c>
      <c r="C2425" s="1">
        <f t="shared" si="468"/>
        <v>40544</v>
      </c>
      <c r="D2425" s="4">
        <f t="shared" si="469"/>
        <v>0.55555555555555558</v>
      </c>
      <c r="E2425" s="3">
        <f t="shared" si="470"/>
        <v>2011</v>
      </c>
      <c r="F2425" s="3">
        <f t="shared" si="471"/>
        <v>7</v>
      </c>
      <c r="G2425" s="3">
        <f t="shared" si="472"/>
        <v>21</v>
      </c>
      <c r="H2425" s="3">
        <f t="shared" si="473"/>
        <v>8</v>
      </c>
      <c r="I2425" s="3">
        <f t="shared" si="474"/>
        <v>29</v>
      </c>
      <c r="J2425" s="3">
        <f t="shared" si="475"/>
        <v>5</v>
      </c>
      <c r="K2425" s="3" t="str">
        <f>IF(AND(D2425&gt;='Season Lookup'!$D$15,D2425&lt;'Season Lookup'!$D$16),"Spring",IF(AND(D2425&gt;='Season Lookup'!$D$16,D2425&lt;'Season Lookup'!$D$17),"Summer",IF(AND(D2425&gt;='Season Lookup'!$D$17,D2425&lt;'Season Lookup'!$D$18),"Fall",IF(OR(D2425&gt;='Season Lookup'!$D$18,D2425&lt;'Season Lookup'!$D$15),"Winter"))))</f>
        <v>Summer</v>
      </c>
      <c r="L2425" s="3" t="str">
        <f>VLOOKUP(F2425,'Season Lookup'!$A$1:$B$13,2,0)</f>
        <v>Summer</v>
      </c>
      <c r="M2425" t="s">
        <v>78</v>
      </c>
      <c r="N2425" t="s">
        <v>13</v>
      </c>
      <c r="O2425" t="s">
        <v>23</v>
      </c>
      <c r="P2425" t="str">
        <f t="shared" si="476"/>
        <v>Yes</v>
      </c>
      <c r="Q2425" t="str">
        <f t="shared" si="477"/>
        <v>No</v>
      </c>
      <c r="R2425" t="str">
        <f t="shared" si="478"/>
        <v>No</v>
      </c>
      <c r="T2425" t="s">
        <v>260</v>
      </c>
      <c r="U2425" t="s">
        <v>380</v>
      </c>
      <c r="V2425" t="str">
        <f t="shared" si="479"/>
        <v>Intersection</v>
      </c>
      <c r="W2425" t="s">
        <v>3474</v>
      </c>
      <c r="X2425">
        <v>42.367665000000002</v>
      </c>
      <c r="Y2425">
        <v>-71.081119999999999</v>
      </c>
      <c r="Z2425" t="s">
        <v>3475</v>
      </c>
    </row>
    <row r="2426" spans="1:26">
      <c r="A2426">
        <v>26240</v>
      </c>
      <c r="B2426" s="1">
        <v>40745.479155092595</v>
      </c>
      <c r="C2426" s="1">
        <f t="shared" si="468"/>
        <v>40544</v>
      </c>
      <c r="D2426" s="4">
        <f t="shared" si="469"/>
        <v>0.55555555555555558</v>
      </c>
      <c r="E2426" s="3">
        <f t="shared" si="470"/>
        <v>2011</v>
      </c>
      <c r="F2426" s="3">
        <f t="shared" si="471"/>
        <v>7</v>
      </c>
      <c r="G2426" s="3">
        <f t="shared" si="472"/>
        <v>21</v>
      </c>
      <c r="H2426" s="3">
        <f t="shared" si="473"/>
        <v>11</v>
      </c>
      <c r="I2426" s="3">
        <f t="shared" si="474"/>
        <v>29</v>
      </c>
      <c r="J2426" s="3">
        <f t="shared" si="475"/>
        <v>5</v>
      </c>
      <c r="K2426" s="3" t="str">
        <f>IF(AND(D2426&gt;='Season Lookup'!$D$15,D2426&lt;'Season Lookup'!$D$16),"Spring",IF(AND(D2426&gt;='Season Lookup'!$D$16,D2426&lt;'Season Lookup'!$D$17),"Summer",IF(AND(D2426&gt;='Season Lookup'!$D$17,D2426&lt;'Season Lookup'!$D$18),"Fall",IF(OR(D2426&gt;='Season Lookup'!$D$18,D2426&lt;'Season Lookup'!$D$15),"Winter"))))</f>
        <v>Summer</v>
      </c>
      <c r="L2426" s="3" t="str">
        <f>VLOOKUP(F2426,'Season Lookup'!$A$1:$B$13,2,0)</f>
        <v>Summer</v>
      </c>
      <c r="M2426" t="s">
        <v>78</v>
      </c>
      <c r="N2426" t="s">
        <v>13</v>
      </c>
      <c r="O2426" t="s">
        <v>23</v>
      </c>
      <c r="P2426" t="str">
        <f t="shared" si="476"/>
        <v>Yes</v>
      </c>
      <c r="Q2426" t="str">
        <f t="shared" si="477"/>
        <v>No</v>
      </c>
      <c r="R2426" t="str">
        <f t="shared" si="478"/>
        <v>No</v>
      </c>
      <c r="S2426">
        <v>1575</v>
      </c>
      <c r="T2426" t="s">
        <v>19</v>
      </c>
      <c r="V2426" t="str">
        <f t="shared" si="479"/>
        <v>Non Intersection</v>
      </c>
      <c r="W2426" t="s">
        <v>64</v>
      </c>
      <c r="X2426">
        <v>42.375042000000001</v>
      </c>
      <c r="Y2426">
        <v>-71.107168999999999</v>
      </c>
      <c r="Z2426" t="s">
        <v>65</v>
      </c>
    </row>
    <row r="2427" spans="1:26">
      <c r="A2427">
        <v>26243</v>
      </c>
      <c r="B2427" s="1">
        <v>40746.071527777778</v>
      </c>
      <c r="C2427" s="1">
        <f t="shared" si="468"/>
        <v>40544</v>
      </c>
      <c r="D2427" s="4">
        <f t="shared" si="469"/>
        <v>0.55833333333333335</v>
      </c>
      <c r="E2427" s="3">
        <f t="shared" si="470"/>
        <v>2011</v>
      </c>
      <c r="F2427" s="3">
        <f t="shared" si="471"/>
        <v>7</v>
      </c>
      <c r="G2427" s="3">
        <f t="shared" si="472"/>
        <v>22</v>
      </c>
      <c r="H2427" s="3">
        <f t="shared" si="473"/>
        <v>1</v>
      </c>
      <c r="I2427" s="3">
        <f t="shared" si="474"/>
        <v>43</v>
      </c>
      <c r="J2427" s="3">
        <f t="shared" si="475"/>
        <v>6</v>
      </c>
      <c r="K2427" s="3" t="str">
        <f>IF(AND(D2427&gt;='Season Lookup'!$D$15,D2427&lt;'Season Lookup'!$D$16),"Spring",IF(AND(D2427&gt;='Season Lookup'!$D$16,D2427&lt;'Season Lookup'!$D$17),"Summer",IF(AND(D2427&gt;='Season Lookup'!$D$17,D2427&lt;'Season Lookup'!$D$18),"Fall",IF(OR(D2427&gt;='Season Lookup'!$D$18,D2427&lt;'Season Lookup'!$D$15),"Winter"))))</f>
        <v>Summer</v>
      </c>
      <c r="L2427" s="3" t="str">
        <f>VLOOKUP(F2427,'Season Lookup'!$A$1:$B$13,2,0)</f>
        <v>Summer</v>
      </c>
      <c r="M2427" t="s">
        <v>12</v>
      </c>
      <c r="N2427" t="s">
        <v>13</v>
      </c>
      <c r="O2427" t="s">
        <v>36</v>
      </c>
      <c r="P2427" t="str">
        <f t="shared" si="476"/>
        <v>Yes</v>
      </c>
      <c r="Q2427" t="str">
        <f t="shared" si="477"/>
        <v>No</v>
      </c>
      <c r="R2427" t="str">
        <f t="shared" si="478"/>
        <v>No</v>
      </c>
      <c r="T2427" t="s">
        <v>1991</v>
      </c>
      <c r="V2427" t="str">
        <f t="shared" si="479"/>
        <v>Intersection</v>
      </c>
      <c r="W2427" t="s">
        <v>3476</v>
      </c>
      <c r="X2427">
        <v>0</v>
      </c>
      <c r="Y2427">
        <v>0</v>
      </c>
      <c r="Z2427" t="s">
        <v>81</v>
      </c>
    </row>
    <row r="2428" spans="1:26">
      <c r="A2428">
        <v>26245</v>
      </c>
      <c r="B2428" s="1">
        <v>40746.42359953704</v>
      </c>
      <c r="C2428" s="1">
        <f t="shared" si="468"/>
        <v>40544</v>
      </c>
      <c r="D2428" s="4">
        <f t="shared" si="469"/>
        <v>0.55833333333333335</v>
      </c>
      <c r="E2428" s="3">
        <f t="shared" si="470"/>
        <v>2011</v>
      </c>
      <c r="F2428" s="3">
        <f t="shared" si="471"/>
        <v>7</v>
      </c>
      <c r="G2428" s="3">
        <f t="shared" si="472"/>
        <v>22</v>
      </c>
      <c r="H2428" s="3">
        <f t="shared" si="473"/>
        <v>10</v>
      </c>
      <c r="I2428" s="3">
        <f t="shared" si="474"/>
        <v>9</v>
      </c>
      <c r="J2428" s="3">
        <f t="shared" si="475"/>
        <v>6</v>
      </c>
      <c r="K2428" s="3" t="str">
        <f>IF(AND(D2428&gt;='Season Lookup'!$D$15,D2428&lt;'Season Lookup'!$D$16),"Spring",IF(AND(D2428&gt;='Season Lookup'!$D$16,D2428&lt;'Season Lookup'!$D$17),"Summer",IF(AND(D2428&gt;='Season Lookup'!$D$17,D2428&lt;'Season Lookup'!$D$18),"Fall",IF(OR(D2428&gt;='Season Lookup'!$D$18,D2428&lt;'Season Lookup'!$D$15),"Winter"))))</f>
        <v>Summer</v>
      </c>
      <c r="L2428" s="3" t="str">
        <f>VLOOKUP(F2428,'Season Lookup'!$A$1:$B$13,2,0)</f>
        <v>Summer</v>
      </c>
      <c r="M2428" t="s">
        <v>12</v>
      </c>
      <c r="N2428" t="s">
        <v>13</v>
      </c>
      <c r="O2428" t="s">
        <v>13</v>
      </c>
      <c r="P2428" t="str">
        <f t="shared" si="476"/>
        <v>Yes</v>
      </c>
      <c r="Q2428" t="str">
        <f t="shared" si="477"/>
        <v>No</v>
      </c>
      <c r="R2428" t="str">
        <f t="shared" si="478"/>
        <v>No</v>
      </c>
      <c r="T2428" t="s">
        <v>326</v>
      </c>
      <c r="U2428" t="s">
        <v>203</v>
      </c>
      <c r="V2428" t="str">
        <f t="shared" si="479"/>
        <v>Intersection</v>
      </c>
      <c r="W2428" t="s">
        <v>2827</v>
      </c>
      <c r="X2428">
        <v>42.369791999999997</v>
      </c>
      <c r="Y2428">
        <v>-71.122448000000006</v>
      </c>
      <c r="Z2428" t="s">
        <v>2828</v>
      </c>
    </row>
    <row r="2429" spans="1:26">
      <c r="A2429">
        <v>26246</v>
      </c>
      <c r="B2429" s="1">
        <v>40746.59375</v>
      </c>
      <c r="C2429" s="1">
        <f t="shared" si="468"/>
        <v>40544</v>
      </c>
      <c r="D2429" s="4">
        <f t="shared" si="469"/>
        <v>0.55833333333333335</v>
      </c>
      <c r="E2429" s="3">
        <f t="shared" si="470"/>
        <v>2011</v>
      </c>
      <c r="F2429" s="3">
        <f t="shared" si="471"/>
        <v>7</v>
      </c>
      <c r="G2429" s="3">
        <f t="shared" si="472"/>
        <v>22</v>
      </c>
      <c r="H2429" s="3">
        <f t="shared" si="473"/>
        <v>14</v>
      </c>
      <c r="I2429" s="3">
        <f t="shared" si="474"/>
        <v>15</v>
      </c>
      <c r="J2429" s="3">
        <f t="shared" si="475"/>
        <v>6</v>
      </c>
      <c r="K2429" s="3" t="str">
        <f>IF(AND(D2429&gt;='Season Lookup'!$D$15,D2429&lt;'Season Lookup'!$D$16),"Spring",IF(AND(D2429&gt;='Season Lookup'!$D$16,D2429&lt;'Season Lookup'!$D$17),"Summer",IF(AND(D2429&gt;='Season Lookup'!$D$17,D2429&lt;'Season Lookup'!$D$18),"Fall",IF(OR(D2429&gt;='Season Lookup'!$D$18,D2429&lt;'Season Lookup'!$D$15),"Winter"))))</f>
        <v>Summer</v>
      </c>
      <c r="L2429" s="3" t="str">
        <f>VLOOKUP(F2429,'Season Lookup'!$A$1:$B$13,2,0)</f>
        <v>Summer</v>
      </c>
      <c r="M2429" t="s">
        <v>12</v>
      </c>
      <c r="N2429" t="s">
        <v>13</v>
      </c>
      <c r="O2429" t="s">
        <v>13</v>
      </c>
      <c r="P2429" t="str">
        <f t="shared" si="476"/>
        <v>Yes</v>
      </c>
      <c r="Q2429" t="str">
        <f t="shared" si="477"/>
        <v>No</v>
      </c>
      <c r="R2429" t="str">
        <f t="shared" si="478"/>
        <v>No</v>
      </c>
      <c r="S2429">
        <v>293</v>
      </c>
      <c r="T2429" t="s">
        <v>105</v>
      </c>
      <c r="U2429" t="s">
        <v>745</v>
      </c>
      <c r="V2429" t="str">
        <f t="shared" si="479"/>
        <v>Non Intersection</v>
      </c>
      <c r="W2429" t="s">
        <v>3477</v>
      </c>
      <c r="X2429">
        <v>42.368699999999997</v>
      </c>
      <c r="Y2429">
        <v>-71.099096000000003</v>
      </c>
      <c r="Z2429" t="s">
        <v>3478</v>
      </c>
    </row>
    <row r="2430" spans="1:26">
      <c r="A2430">
        <v>26247</v>
      </c>
      <c r="B2430" s="1">
        <v>40746.73609953704</v>
      </c>
      <c r="C2430" s="1">
        <f t="shared" si="468"/>
        <v>40544</v>
      </c>
      <c r="D2430" s="4">
        <f t="shared" si="469"/>
        <v>0.55833333333333335</v>
      </c>
      <c r="E2430" s="3">
        <f t="shared" si="470"/>
        <v>2011</v>
      </c>
      <c r="F2430" s="3">
        <f t="shared" si="471"/>
        <v>7</v>
      </c>
      <c r="G2430" s="3">
        <f t="shared" si="472"/>
        <v>22</v>
      </c>
      <c r="H2430" s="3">
        <f t="shared" si="473"/>
        <v>17</v>
      </c>
      <c r="I2430" s="3">
        <f t="shared" si="474"/>
        <v>39</v>
      </c>
      <c r="J2430" s="3">
        <f t="shared" si="475"/>
        <v>6</v>
      </c>
      <c r="K2430" s="3" t="str">
        <f>IF(AND(D2430&gt;='Season Lookup'!$D$15,D2430&lt;'Season Lookup'!$D$16),"Spring",IF(AND(D2430&gt;='Season Lookup'!$D$16,D2430&lt;'Season Lookup'!$D$17),"Summer",IF(AND(D2430&gt;='Season Lookup'!$D$17,D2430&lt;'Season Lookup'!$D$18),"Fall",IF(OR(D2430&gt;='Season Lookup'!$D$18,D2430&lt;'Season Lookup'!$D$15),"Winter"))))</f>
        <v>Summer</v>
      </c>
      <c r="L2430" s="3" t="str">
        <f>VLOOKUP(F2430,'Season Lookup'!$A$1:$B$13,2,0)</f>
        <v>Summer</v>
      </c>
      <c r="M2430" t="s">
        <v>12</v>
      </c>
      <c r="N2430" t="s">
        <v>13</v>
      </c>
      <c r="O2430" t="s">
        <v>18</v>
      </c>
      <c r="P2430" t="str">
        <f t="shared" si="476"/>
        <v>Yes</v>
      </c>
      <c r="Q2430" t="str">
        <f t="shared" si="477"/>
        <v>No</v>
      </c>
      <c r="R2430" t="str">
        <f t="shared" si="478"/>
        <v>No</v>
      </c>
      <c r="T2430" t="s">
        <v>195</v>
      </c>
      <c r="U2430" t="s">
        <v>958</v>
      </c>
      <c r="V2430" t="str">
        <f t="shared" si="479"/>
        <v>Intersection</v>
      </c>
      <c r="W2430" t="s">
        <v>1415</v>
      </c>
      <c r="X2430">
        <v>42.36036</v>
      </c>
      <c r="Y2430">
        <v>-71.102479000000002</v>
      </c>
      <c r="Z2430" t="s">
        <v>1416</v>
      </c>
    </row>
    <row r="2431" spans="1:26">
      <c r="A2431">
        <v>26251</v>
      </c>
      <c r="B2431" s="1">
        <v>40746.459710648145</v>
      </c>
      <c r="C2431" s="1">
        <f t="shared" si="468"/>
        <v>40544</v>
      </c>
      <c r="D2431" s="4">
        <f t="shared" si="469"/>
        <v>0.55833333333333335</v>
      </c>
      <c r="E2431" s="3">
        <f t="shared" si="470"/>
        <v>2011</v>
      </c>
      <c r="F2431" s="3">
        <f t="shared" si="471"/>
        <v>7</v>
      </c>
      <c r="G2431" s="3">
        <f t="shared" si="472"/>
        <v>22</v>
      </c>
      <c r="H2431" s="3">
        <f t="shared" si="473"/>
        <v>11</v>
      </c>
      <c r="I2431" s="3">
        <f t="shared" si="474"/>
        <v>1</v>
      </c>
      <c r="J2431" s="3">
        <f t="shared" si="475"/>
        <v>6</v>
      </c>
      <c r="K2431" s="3" t="str">
        <f>IF(AND(D2431&gt;='Season Lookup'!$D$15,D2431&lt;'Season Lookup'!$D$16),"Spring",IF(AND(D2431&gt;='Season Lookup'!$D$16,D2431&lt;'Season Lookup'!$D$17),"Summer",IF(AND(D2431&gt;='Season Lookup'!$D$17,D2431&lt;'Season Lookup'!$D$18),"Fall",IF(OR(D2431&gt;='Season Lookup'!$D$18,D2431&lt;'Season Lookup'!$D$15),"Winter"))))</f>
        <v>Summer</v>
      </c>
      <c r="L2431" s="3" t="str">
        <f>VLOOKUP(F2431,'Season Lookup'!$A$1:$B$13,2,0)</f>
        <v>Summer</v>
      </c>
      <c r="M2431" t="s">
        <v>12</v>
      </c>
      <c r="N2431" t="s">
        <v>13</v>
      </c>
      <c r="O2431" t="s">
        <v>132</v>
      </c>
      <c r="P2431" t="str">
        <f t="shared" si="476"/>
        <v>Yes</v>
      </c>
      <c r="Q2431" t="str">
        <f t="shared" si="477"/>
        <v>Yes</v>
      </c>
      <c r="R2431" t="str">
        <f t="shared" si="478"/>
        <v>No</v>
      </c>
      <c r="T2431" t="s">
        <v>74</v>
      </c>
      <c r="U2431" t="s">
        <v>342</v>
      </c>
      <c r="V2431" t="str">
        <f t="shared" si="479"/>
        <v>Intersection</v>
      </c>
      <c r="W2431" t="s">
        <v>462</v>
      </c>
      <c r="X2431">
        <v>42.372202000000001</v>
      </c>
      <c r="Y2431">
        <v>-71.098974999999996</v>
      </c>
      <c r="Z2431" t="s">
        <v>463</v>
      </c>
    </row>
    <row r="2432" spans="1:26">
      <c r="A2432">
        <v>26278</v>
      </c>
      <c r="B2432" s="1">
        <v>40746.578472222223</v>
      </c>
      <c r="C2432" s="1">
        <f t="shared" si="468"/>
        <v>40544</v>
      </c>
      <c r="D2432" s="4">
        <f t="shared" si="469"/>
        <v>0.55833333333333335</v>
      </c>
      <c r="E2432" s="3">
        <f t="shared" si="470"/>
        <v>2011</v>
      </c>
      <c r="F2432" s="3">
        <f t="shared" si="471"/>
        <v>7</v>
      </c>
      <c r="G2432" s="3">
        <f t="shared" si="472"/>
        <v>22</v>
      </c>
      <c r="H2432" s="3">
        <f t="shared" si="473"/>
        <v>13</v>
      </c>
      <c r="I2432" s="3">
        <f t="shared" si="474"/>
        <v>53</v>
      </c>
      <c r="J2432" s="3">
        <f t="shared" si="475"/>
        <v>6</v>
      </c>
      <c r="K2432" s="3" t="str">
        <f>IF(AND(D2432&gt;='Season Lookup'!$D$15,D2432&lt;'Season Lookup'!$D$16),"Spring",IF(AND(D2432&gt;='Season Lookup'!$D$16,D2432&lt;'Season Lookup'!$D$17),"Summer",IF(AND(D2432&gt;='Season Lookup'!$D$17,D2432&lt;'Season Lookup'!$D$18),"Fall",IF(OR(D2432&gt;='Season Lookup'!$D$18,D2432&lt;'Season Lookup'!$D$15),"Winter"))))</f>
        <v>Summer</v>
      </c>
      <c r="L2432" s="3" t="str">
        <f>VLOOKUP(F2432,'Season Lookup'!$A$1:$B$13,2,0)</f>
        <v>Summer</v>
      </c>
      <c r="N2432" t="s">
        <v>13</v>
      </c>
      <c r="O2432" t="s">
        <v>13</v>
      </c>
      <c r="P2432" t="str">
        <f t="shared" si="476"/>
        <v>Yes</v>
      </c>
      <c r="Q2432" t="str">
        <f t="shared" si="477"/>
        <v>No</v>
      </c>
      <c r="R2432" t="str">
        <f t="shared" si="478"/>
        <v>No</v>
      </c>
      <c r="T2432" t="s">
        <v>19</v>
      </c>
      <c r="U2432" t="s">
        <v>134</v>
      </c>
      <c r="V2432" t="str">
        <f t="shared" si="479"/>
        <v>Intersection</v>
      </c>
      <c r="W2432" t="s">
        <v>150</v>
      </c>
      <c r="X2432">
        <v>42.375473999999997</v>
      </c>
      <c r="Y2432">
        <v>-71.114321000000004</v>
      </c>
      <c r="Z2432" t="s">
        <v>151</v>
      </c>
    </row>
    <row r="2433" spans="1:26">
      <c r="A2433">
        <v>26248</v>
      </c>
      <c r="B2433" s="1">
        <v>40747.010405092595</v>
      </c>
      <c r="C2433" s="1">
        <f t="shared" si="468"/>
        <v>40544</v>
      </c>
      <c r="D2433" s="4">
        <f t="shared" si="469"/>
        <v>0.56111111111111112</v>
      </c>
      <c r="E2433" s="3">
        <f t="shared" si="470"/>
        <v>2011</v>
      </c>
      <c r="F2433" s="3">
        <f t="shared" si="471"/>
        <v>7</v>
      </c>
      <c r="G2433" s="3">
        <f t="shared" si="472"/>
        <v>23</v>
      </c>
      <c r="H2433" s="3">
        <f t="shared" si="473"/>
        <v>0</v>
      </c>
      <c r="I2433" s="3">
        <f t="shared" si="474"/>
        <v>14</v>
      </c>
      <c r="J2433" s="3">
        <f t="shared" si="475"/>
        <v>7</v>
      </c>
      <c r="K2433" s="3" t="str">
        <f>IF(AND(D2433&gt;='Season Lookup'!$D$15,D2433&lt;'Season Lookup'!$D$16),"Spring",IF(AND(D2433&gt;='Season Lookup'!$D$16,D2433&lt;'Season Lookup'!$D$17),"Summer",IF(AND(D2433&gt;='Season Lookup'!$D$17,D2433&lt;'Season Lookup'!$D$18),"Fall",IF(OR(D2433&gt;='Season Lookup'!$D$18,D2433&lt;'Season Lookup'!$D$15),"Winter"))))</f>
        <v>Summer</v>
      </c>
      <c r="L2433" s="3" t="str">
        <f>VLOOKUP(F2433,'Season Lookup'!$A$1:$B$13,2,0)</f>
        <v>Summer</v>
      </c>
      <c r="M2433" t="s">
        <v>31</v>
      </c>
      <c r="N2433" t="s">
        <v>13</v>
      </c>
      <c r="O2433" t="s">
        <v>36</v>
      </c>
      <c r="P2433" t="str">
        <f t="shared" si="476"/>
        <v>Yes</v>
      </c>
      <c r="Q2433" t="str">
        <f t="shared" si="477"/>
        <v>No</v>
      </c>
      <c r="R2433" t="str">
        <f t="shared" si="478"/>
        <v>No</v>
      </c>
      <c r="T2433" t="s">
        <v>316</v>
      </c>
      <c r="V2433" t="str">
        <f t="shared" si="479"/>
        <v>Intersection</v>
      </c>
      <c r="W2433" t="s">
        <v>1374</v>
      </c>
      <c r="X2433">
        <v>0</v>
      </c>
      <c r="Y2433">
        <v>0</v>
      </c>
      <c r="Z2433" t="s">
        <v>81</v>
      </c>
    </row>
    <row r="2434" spans="1:26">
      <c r="A2434">
        <v>26249</v>
      </c>
      <c r="B2434" s="1">
        <v>40747.694444444445</v>
      </c>
      <c r="C2434" s="1">
        <f t="shared" si="468"/>
        <v>40544</v>
      </c>
      <c r="D2434" s="4">
        <f t="shared" si="469"/>
        <v>0.56111111111111112</v>
      </c>
      <c r="E2434" s="3">
        <f t="shared" si="470"/>
        <v>2011</v>
      </c>
      <c r="F2434" s="3">
        <f t="shared" si="471"/>
        <v>7</v>
      </c>
      <c r="G2434" s="3">
        <f t="shared" si="472"/>
        <v>23</v>
      </c>
      <c r="H2434" s="3">
        <f t="shared" si="473"/>
        <v>16</v>
      </c>
      <c r="I2434" s="3">
        <f t="shared" si="474"/>
        <v>40</v>
      </c>
      <c r="J2434" s="3">
        <f t="shared" si="475"/>
        <v>7</v>
      </c>
      <c r="K2434" s="3" t="str">
        <f>IF(AND(D2434&gt;='Season Lookup'!$D$15,D2434&lt;'Season Lookup'!$D$16),"Spring",IF(AND(D2434&gt;='Season Lookup'!$D$16,D2434&lt;'Season Lookup'!$D$17),"Summer",IF(AND(D2434&gt;='Season Lookup'!$D$17,D2434&lt;'Season Lookup'!$D$18),"Fall",IF(OR(D2434&gt;='Season Lookup'!$D$18,D2434&lt;'Season Lookup'!$D$15),"Winter"))))</f>
        <v>Summer</v>
      </c>
      <c r="L2434" s="3" t="str">
        <f>VLOOKUP(F2434,'Season Lookup'!$A$1:$B$13,2,0)</f>
        <v>Summer</v>
      </c>
      <c r="M2434" t="s">
        <v>31</v>
      </c>
      <c r="N2434" t="s">
        <v>13</v>
      </c>
      <c r="O2434" t="s">
        <v>36</v>
      </c>
      <c r="P2434" t="str">
        <f t="shared" si="476"/>
        <v>Yes</v>
      </c>
      <c r="Q2434" t="str">
        <f t="shared" si="477"/>
        <v>No</v>
      </c>
      <c r="R2434" t="str">
        <f t="shared" si="478"/>
        <v>No</v>
      </c>
      <c r="T2434" t="s">
        <v>198</v>
      </c>
      <c r="V2434" t="str">
        <f t="shared" si="479"/>
        <v>Intersection</v>
      </c>
      <c r="W2434" t="s">
        <v>441</v>
      </c>
      <c r="X2434">
        <v>0</v>
      </c>
      <c r="Y2434">
        <v>0</v>
      </c>
      <c r="Z2434" t="s">
        <v>81</v>
      </c>
    </row>
    <row r="2435" spans="1:26">
      <c r="A2435">
        <v>26250</v>
      </c>
      <c r="B2435" s="1">
        <v>40747.75</v>
      </c>
      <c r="C2435" s="1">
        <f t="shared" si="468"/>
        <v>40544</v>
      </c>
      <c r="D2435" s="4">
        <f t="shared" si="469"/>
        <v>0.56111111111111112</v>
      </c>
      <c r="E2435" s="3">
        <f t="shared" si="470"/>
        <v>2011</v>
      </c>
      <c r="F2435" s="3">
        <f t="shared" si="471"/>
        <v>7</v>
      </c>
      <c r="G2435" s="3">
        <f t="shared" si="472"/>
        <v>23</v>
      </c>
      <c r="H2435" s="3">
        <f t="shared" si="473"/>
        <v>18</v>
      </c>
      <c r="I2435" s="3">
        <f t="shared" si="474"/>
        <v>0</v>
      </c>
      <c r="J2435" s="3">
        <f t="shared" si="475"/>
        <v>7</v>
      </c>
      <c r="K2435" s="3" t="str">
        <f>IF(AND(D2435&gt;='Season Lookup'!$D$15,D2435&lt;'Season Lookup'!$D$16),"Spring",IF(AND(D2435&gt;='Season Lookup'!$D$16,D2435&lt;'Season Lookup'!$D$17),"Summer",IF(AND(D2435&gt;='Season Lookup'!$D$17,D2435&lt;'Season Lookup'!$D$18),"Fall",IF(OR(D2435&gt;='Season Lookup'!$D$18,D2435&lt;'Season Lookup'!$D$15),"Winter"))))</f>
        <v>Summer</v>
      </c>
      <c r="L2435" s="3" t="str">
        <f>VLOOKUP(F2435,'Season Lookup'!$A$1:$B$13,2,0)</f>
        <v>Summer</v>
      </c>
      <c r="M2435" t="s">
        <v>31</v>
      </c>
      <c r="N2435" t="s">
        <v>13</v>
      </c>
      <c r="O2435" t="s">
        <v>23</v>
      </c>
      <c r="P2435" t="str">
        <f t="shared" si="476"/>
        <v>Yes</v>
      </c>
      <c r="Q2435" t="str">
        <f t="shared" si="477"/>
        <v>No</v>
      </c>
      <c r="R2435" t="str">
        <f t="shared" si="478"/>
        <v>No</v>
      </c>
      <c r="S2435">
        <v>355</v>
      </c>
      <c r="T2435" t="s">
        <v>209</v>
      </c>
      <c r="V2435" t="str">
        <f t="shared" si="479"/>
        <v>Non Intersection</v>
      </c>
      <c r="W2435" t="s">
        <v>1688</v>
      </c>
      <c r="X2435">
        <v>42.367297000000001</v>
      </c>
      <c r="Y2435">
        <v>-71.089676999999995</v>
      </c>
      <c r="Z2435" t="s">
        <v>1689</v>
      </c>
    </row>
    <row r="2436" spans="1:26">
      <c r="A2436">
        <v>26255</v>
      </c>
      <c r="B2436" s="1">
        <v>40747.618043981478</v>
      </c>
      <c r="C2436" s="1">
        <f t="shared" si="468"/>
        <v>40544</v>
      </c>
      <c r="D2436" s="4">
        <f t="shared" si="469"/>
        <v>0.56111111111111112</v>
      </c>
      <c r="E2436" s="3">
        <f t="shared" si="470"/>
        <v>2011</v>
      </c>
      <c r="F2436" s="3">
        <f t="shared" si="471"/>
        <v>7</v>
      </c>
      <c r="G2436" s="3">
        <f t="shared" si="472"/>
        <v>23</v>
      </c>
      <c r="H2436" s="3">
        <f t="shared" si="473"/>
        <v>14</v>
      </c>
      <c r="I2436" s="3">
        <f t="shared" si="474"/>
        <v>49</v>
      </c>
      <c r="J2436" s="3">
        <f t="shared" si="475"/>
        <v>7</v>
      </c>
      <c r="K2436" s="3" t="str">
        <f>IF(AND(D2436&gt;='Season Lookup'!$D$15,D2436&lt;'Season Lookup'!$D$16),"Spring",IF(AND(D2436&gt;='Season Lookup'!$D$16,D2436&lt;'Season Lookup'!$D$17),"Summer",IF(AND(D2436&gt;='Season Lookup'!$D$17,D2436&lt;'Season Lookup'!$D$18),"Fall",IF(OR(D2436&gt;='Season Lookup'!$D$18,D2436&lt;'Season Lookup'!$D$15),"Winter"))))</f>
        <v>Summer</v>
      </c>
      <c r="L2436" s="3" t="str">
        <f>VLOOKUP(F2436,'Season Lookup'!$A$1:$B$13,2,0)</f>
        <v>Summer</v>
      </c>
      <c r="M2436" t="s">
        <v>31</v>
      </c>
      <c r="N2436" t="s">
        <v>13</v>
      </c>
      <c r="O2436" t="s">
        <v>132</v>
      </c>
      <c r="P2436" t="str">
        <f t="shared" si="476"/>
        <v>Yes</v>
      </c>
      <c r="Q2436" t="str">
        <f t="shared" si="477"/>
        <v>Yes</v>
      </c>
      <c r="R2436" t="str">
        <f t="shared" si="478"/>
        <v>No</v>
      </c>
      <c r="T2436" t="s">
        <v>185</v>
      </c>
      <c r="U2436" t="s">
        <v>252</v>
      </c>
      <c r="V2436" t="str">
        <f t="shared" si="479"/>
        <v>Intersection</v>
      </c>
      <c r="W2436" t="s">
        <v>1460</v>
      </c>
      <c r="X2436">
        <v>42.385522999999999</v>
      </c>
      <c r="Y2436">
        <v>-71.132216999999997</v>
      </c>
      <c r="Z2436" t="s">
        <v>1461</v>
      </c>
    </row>
    <row r="2437" spans="1:26">
      <c r="A2437">
        <v>26256</v>
      </c>
      <c r="B2437" s="1">
        <v>40747.684027777781</v>
      </c>
      <c r="C2437" s="1">
        <f t="shared" si="468"/>
        <v>40544</v>
      </c>
      <c r="D2437" s="4">
        <f t="shared" si="469"/>
        <v>0.56111111111111112</v>
      </c>
      <c r="E2437" s="3">
        <f t="shared" si="470"/>
        <v>2011</v>
      </c>
      <c r="F2437" s="3">
        <f t="shared" si="471"/>
        <v>7</v>
      </c>
      <c r="G2437" s="3">
        <f t="shared" si="472"/>
        <v>23</v>
      </c>
      <c r="H2437" s="3">
        <f t="shared" si="473"/>
        <v>16</v>
      </c>
      <c r="I2437" s="3">
        <f t="shared" si="474"/>
        <v>25</v>
      </c>
      <c r="J2437" s="3">
        <f t="shared" si="475"/>
        <v>7</v>
      </c>
      <c r="K2437" s="3" t="str">
        <f>IF(AND(D2437&gt;='Season Lookup'!$D$15,D2437&lt;'Season Lookup'!$D$16),"Spring",IF(AND(D2437&gt;='Season Lookup'!$D$16,D2437&lt;'Season Lookup'!$D$17),"Summer",IF(AND(D2437&gt;='Season Lookup'!$D$17,D2437&lt;'Season Lookup'!$D$18),"Fall",IF(OR(D2437&gt;='Season Lookup'!$D$18,D2437&lt;'Season Lookup'!$D$15),"Winter"))))</f>
        <v>Summer</v>
      </c>
      <c r="L2437" s="3" t="str">
        <f>VLOOKUP(F2437,'Season Lookup'!$A$1:$B$13,2,0)</f>
        <v>Summer</v>
      </c>
      <c r="M2437" t="s">
        <v>31</v>
      </c>
      <c r="N2437" t="s">
        <v>13</v>
      </c>
      <c r="O2437" t="s">
        <v>36</v>
      </c>
      <c r="P2437" t="str">
        <f t="shared" si="476"/>
        <v>Yes</v>
      </c>
      <c r="Q2437" t="str">
        <f t="shared" si="477"/>
        <v>No</v>
      </c>
      <c r="R2437" t="str">
        <f t="shared" si="478"/>
        <v>No</v>
      </c>
      <c r="S2437">
        <v>12</v>
      </c>
      <c r="T2437" t="s">
        <v>302</v>
      </c>
      <c r="V2437" t="str">
        <f t="shared" si="479"/>
        <v>Non Intersection</v>
      </c>
      <c r="W2437" t="s">
        <v>3479</v>
      </c>
      <c r="X2437">
        <v>42.377374000000003</v>
      </c>
      <c r="Y2437">
        <v>-71.122577000000007</v>
      </c>
      <c r="Z2437" t="s">
        <v>3480</v>
      </c>
    </row>
    <row r="2438" spans="1:26">
      <c r="A2438">
        <v>26272</v>
      </c>
      <c r="B2438" s="1">
        <v>40747.916655092595</v>
      </c>
      <c r="C2438" s="1">
        <f t="shared" ref="C2438:C2497" si="480">EOMONTH(B2438,MONTH(B2438)*-1)+1</f>
        <v>40544</v>
      </c>
      <c r="D2438" s="4">
        <f t="shared" ref="D2438:D2497" si="481">YEARFRAC(C2438,B2438)</f>
        <v>0.56111111111111112</v>
      </c>
      <c r="E2438" s="3">
        <f t="shared" ref="E2438:E2497" si="482">YEAR(B2438)</f>
        <v>2011</v>
      </c>
      <c r="F2438" s="3">
        <f t="shared" ref="F2438:F2497" si="483">MONTH(B2438)</f>
        <v>7</v>
      </c>
      <c r="G2438" s="3">
        <f t="shared" ref="G2438:G2497" si="484">DAY(B2438)</f>
        <v>23</v>
      </c>
      <c r="H2438" s="3">
        <f t="shared" ref="H2438:H2497" si="485">HOUR(B2438)</f>
        <v>21</v>
      </c>
      <c r="I2438" s="3">
        <f t="shared" ref="I2438:I2497" si="486">MINUTE(B2438)</f>
        <v>59</v>
      </c>
      <c r="J2438" s="3">
        <f t="shared" ref="J2438:J2497" si="487">WEEKDAY(B2438,1)</f>
        <v>7</v>
      </c>
      <c r="K2438" s="3" t="str">
        <f>IF(AND(D2438&gt;='Season Lookup'!$D$15,D2438&lt;'Season Lookup'!$D$16),"Spring",IF(AND(D2438&gt;='Season Lookup'!$D$16,D2438&lt;'Season Lookup'!$D$17),"Summer",IF(AND(D2438&gt;='Season Lookup'!$D$17,D2438&lt;'Season Lookup'!$D$18),"Fall",IF(OR(D2438&gt;='Season Lookup'!$D$18,D2438&lt;'Season Lookup'!$D$15),"Winter"))))</f>
        <v>Summer</v>
      </c>
      <c r="L2438" s="3" t="str">
        <f>VLOOKUP(F2438,'Season Lookup'!$A$1:$B$13,2,0)</f>
        <v>Summer</v>
      </c>
      <c r="M2438" t="s">
        <v>31</v>
      </c>
      <c r="N2438" t="s">
        <v>13</v>
      </c>
      <c r="O2438" t="s">
        <v>23</v>
      </c>
      <c r="P2438" t="str">
        <f t="shared" ref="P2438:P2497" si="488">IF(OR(N2438="Auto",O2438="Auto"),"Yes",IF(OR(N2438="Taxi",O2438="Taxi"),"Yes",IF(OR(N2438="Truck",O2438="Truck"),"Yes",IF(OR(N2438="Van",O2438="Van"),"Yes","No"))))</f>
        <v>Yes</v>
      </c>
      <c r="Q2438" t="str">
        <f t="shared" ref="Q2438:Q2497" si="489">IF(OR(N2438="Bicycle",O2438="Bicycle"),"Yes","No")</f>
        <v>No</v>
      </c>
      <c r="R2438" t="str">
        <f t="shared" ref="R2438:R2497" si="490">IF(OR(N2438="Pedestrian",O2438="Pedestrian"),"Yes","No")</f>
        <v>No</v>
      </c>
      <c r="S2438">
        <v>28</v>
      </c>
      <c r="T2438" t="s">
        <v>737</v>
      </c>
      <c r="V2438" t="str">
        <f t="shared" ref="V2438:V2497" si="491">IF(ISBLANK(S2438),"Intersection","Non Intersection")</f>
        <v>Non Intersection</v>
      </c>
      <c r="W2438" t="s">
        <v>3481</v>
      </c>
      <c r="X2438">
        <v>42.370778000000001</v>
      </c>
      <c r="Y2438">
        <v>-71.092950000000002</v>
      </c>
      <c r="Z2438" t="s">
        <v>3482</v>
      </c>
    </row>
    <row r="2439" spans="1:26">
      <c r="A2439">
        <v>26252</v>
      </c>
      <c r="B2439" s="1">
        <v>40748.302083333336</v>
      </c>
      <c r="C2439" s="1">
        <f t="shared" si="480"/>
        <v>40544</v>
      </c>
      <c r="D2439" s="4">
        <f t="shared" si="481"/>
        <v>0.56388888888888888</v>
      </c>
      <c r="E2439" s="3">
        <f t="shared" si="482"/>
        <v>2011</v>
      </c>
      <c r="F2439" s="3">
        <f t="shared" si="483"/>
        <v>7</v>
      </c>
      <c r="G2439" s="3">
        <f t="shared" si="484"/>
        <v>24</v>
      </c>
      <c r="H2439" s="3">
        <f t="shared" si="485"/>
        <v>7</v>
      </c>
      <c r="I2439" s="3">
        <f t="shared" si="486"/>
        <v>15</v>
      </c>
      <c r="J2439" s="3">
        <f t="shared" si="487"/>
        <v>1</v>
      </c>
      <c r="K2439" s="3" t="str">
        <f>IF(AND(D2439&gt;='Season Lookup'!$D$15,D2439&lt;'Season Lookup'!$D$16),"Spring",IF(AND(D2439&gt;='Season Lookup'!$D$16,D2439&lt;'Season Lookup'!$D$17),"Summer",IF(AND(D2439&gt;='Season Lookup'!$D$17,D2439&lt;'Season Lookup'!$D$18),"Fall",IF(OR(D2439&gt;='Season Lookup'!$D$18,D2439&lt;'Season Lookup'!$D$15),"Winter"))))</f>
        <v>Summer</v>
      </c>
      <c r="L2439" s="3" t="str">
        <f>VLOOKUP(F2439,'Season Lookup'!$A$1:$B$13,2,0)</f>
        <v>Summer</v>
      </c>
      <c r="M2439" t="s">
        <v>48</v>
      </c>
      <c r="N2439" t="s">
        <v>619</v>
      </c>
      <c r="O2439" t="s">
        <v>13</v>
      </c>
      <c r="P2439" t="str">
        <f t="shared" si="488"/>
        <v>Yes</v>
      </c>
      <c r="Q2439" t="str">
        <f t="shared" si="489"/>
        <v>No</v>
      </c>
      <c r="R2439" t="str">
        <f t="shared" si="490"/>
        <v>No</v>
      </c>
      <c r="T2439" t="s">
        <v>14</v>
      </c>
      <c r="U2439" t="s">
        <v>1307</v>
      </c>
      <c r="V2439" t="str">
        <f t="shared" si="491"/>
        <v>Intersection</v>
      </c>
      <c r="W2439" t="s">
        <v>3483</v>
      </c>
      <c r="X2439">
        <v>42.390922000000003</v>
      </c>
      <c r="Y2439">
        <v>-71.122263000000004</v>
      </c>
      <c r="Z2439" t="s">
        <v>3484</v>
      </c>
    </row>
    <row r="2440" spans="1:26">
      <c r="A2440">
        <v>26257</v>
      </c>
      <c r="B2440" s="1">
        <v>40749.42291666667</v>
      </c>
      <c r="C2440" s="1">
        <f t="shared" si="480"/>
        <v>40544</v>
      </c>
      <c r="D2440" s="4">
        <f t="shared" si="481"/>
        <v>0.56666666666666665</v>
      </c>
      <c r="E2440" s="3">
        <f t="shared" si="482"/>
        <v>2011</v>
      </c>
      <c r="F2440" s="3">
        <f t="shared" si="483"/>
        <v>7</v>
      </c>
      <c r="G2440" s="3">
        <f t="shared" si="484"/>
        <v>25</v>
      </c>
      <c r="H2440" s="3">
        <f t="shared" si="485"/>
        <v>10</v>
      </c>
      <c r="I2440" s="3">
        <f t="shared" si="486"/>
        <v>9</v>
      </c>
      <c r="J2440" s="3">
        <f t="shared" si="487"/>
        <v>2</v>
      </c>
      <c r="K2440" s="3" t="str">
        <f>IF(AND(D2440&gt;='Season Lookup'!$D$15,D2440&lt;'Season Lookup'!$D$16),"Spring",IF(AND(D2440&gt;='Season Lookup'!$D$16,D2440&lt;'Season Lookup'!$D$17),"Summer",IF(AND(D2440&gt;='Season Lookup'!$D$17,D2440&lt;'Season Lookup'!$D$18),"Fall",IF(OR(D2440&gt;='Season Lookup'!$D$18,D2440&lt;'Season Lookup'!$D$15),"Winter"))))</f>
        <v>Summer</v>
      </c>
      <c r="L2440" s="3" t="str">
        <f>VLOOKUP(F2440,'Season Lookup'!$A$1:$B$13,2,0)</f>
        <v>Summer</v>
      </c>
      <c r="M2440" t="s">
        <v>56</v>
      </c>
      <c r="N2440" t="s">
        <v>13</v>
      </c>
      <c r="O2440" t="s">
        <v>13</v>
      </c>
      <c r="P2440" t="str">
        <f t="shared" si="488"/>
        <v>Yes</v>
      </c>
      <c r="Q2440" t="str">
        <f t="shared" si="489"/>
        <v>No</v>
      </c>
      <c r="R2440" t="str">
        <f t="shared" si="490"/>
        <v>No</v>
      </c>
      <c r="S2440">
        <v>2615</v>
      </c>
      <c r="T2440" t="s">
        <v>14</v>
      </c>
      <c r="V2440" t="str">
        <f t="shared" si="491"/>
        <v>Non Intersection</v>
      </c>
      <c r="W2440" t="s">
        <v>1530</v>
      </c>
      <c r="X2440">
        <v>42.401023000000002</v>
      </c>
      <c r="Y2440">
        <v>-71.135315000000006</v>
      </c>
      <c r="Z2440" t="s">
        <v>1531</v>
      </c>
    </row>
    <row r="2441" spans="1:26">
      <c r="A2441">
        <v>26258</v>
      </c>
      <c r="B2441" s="1">
        <v>40749.494432870371</v>
      </c>
      <c r="C2441" s="1">
        <f t="shared" si="480"/>
        <v>40544</v>
      </c>
      <c r="D2441" s="4">
        <f t="shared" si="481"/>
        <v>0.56666666666666665</v>
      </c>
      <c r="E2441" s="3">
        <f t="shared" si="482"/>
        <v>2011</v>
      </c>
      <c r="F2441" s="3">
        <f t="shared" si="483"/>
        <v>7</v>
      </c>
      <c r="G2441" s="3">
        <f t="shared" si="484"/>
        <v>25</v>
      </c>
      <c r="H2441" s="3">
        <f t="shared" si="485"/>
        <v>11</v>
      </c>
      <c r="I2441" s="3">
        <f t="shared" si="486"/>
        <v>51</v>
      </c>
      <c r="J2441" s="3">
        <f t="shared" si="487"/>
        <v>2</v>
      </c>
      <c r="K2441" s="3" t="str">
        <f>IF(AND(D2441&gt;='Season Lookup'!$D$15,D2441&lt;'Season Lookup'!$D$16),"Spring",IF(AND(D2441&gt;='Season Lookup'!$D$16,D2441&lt;'Season Lookup'!$D$17),"Summer",IF(AND(D2441&gt;='Season Lookup'!$D$17,D2441&lt;'Season Lookup'!$D$18),"Fall",IF(OR(D2441&gt;='Season Lookup'!$D$18,D2441&lt;'Season Lookup'!$D$15),"Winter"))))</f>
        <v>Summer</v>
      </c>
      <c r="L2441" s="3" t="str">
        <f>VLOOKUP(F2441,'Season Lookup'!$A$1:$B$13,2,0)</f>
        <v>Summer</v>
      </c>
      <c r="M2441" t="s">
        <v>56</v>
      </c>
      <c r="N2441" t="s">
        <v>13</v>
      </c>
      <c r="O2441" t="s">
        <v>13</v>
      </c>
      <c r="P2441" t="str">
        <f t="shared" si="488"/>
        <v>Yes</v>
      </c>
      <c r="Q2441" t="str">
        <f t="shared" si="489"/>
        <v>No</v>
      </c>
      <c r="R2441" t="str">
        <f t="shared" si="490"/>
        <v>No</v>
      </c>
      <c r="S2441">
        <v>1611</v>
      </c>
      <c r="T2441" t="s">
        <v>19</v>
      </c>
      <c r="V2441" t="str">
        <f t="shared" si="491"/>
        <v>Non Intersection</v>
      </c>
      <c r="W2441" t="s">
        <v>3485</v>
      </c>
      <c r="X2441">
        <v>42.374861000000003</v>
      </c>
      <c r="Y2441">
        <v>-71.108304000000004</v>
      </c>
      <c r="Z2441" t="s">
        <v>3486</v>
      </c>
    </row>
    <row r="2442" spans="1:26">
      <c r="A2442">
        <v>26259</v>
      </c>
      <c r="B2442" s="1">
        <v>40749.604155092595</v>
      </c>
      <c r="C2442" s="1">
        <f t="shared" si="480"/>
        <v>40544</v>
      </c>
      <c r="D2442" s="4">
        <f t="shared" si="481"/>
        <v>0.56666666666666665</v>
      </c>
      <c r="E2442" s="3">
        <f t="shared" si="482"/>
        <v>2011</v>
      </c>
      <c r="F2442" s="3">
        <f t="shared" si="483"/>
        <v>7</v>
      </c>
      <c r="G2442" s="3">
        <f t="shared" si="484"/>
        <v>25</v>
      </c>
      <c r="H2442" s="3">
        <f t="shared" si="485"/>
        <v>14</v>
      </c>
      <c r="I2442" s="3">
        <f t="shared" si="486"/>
        <v>29</v>
      </c>
      <c r="J2442" s="3">
        <f t="shared" si="487"/>
        <v>2</v>
      </c>
      <c r="K2442" s="3" t="str">
        <f>IF(AND(D2442&gt;='Season Lookup'!$D$15,D2442&lt;'Season Lookup'!$D$16),"Spring",IF(AND(D2442&gt;='Season Lookup'!$D$16,D2442&lt;'Season Lookup'!$D$17),"Summer",IF(AND(D2442&gt;='Season Lookup'!$D$17,D2442&lt;'Season Lookup'!$D$18),"Fall",IF(OR(D2442&gt;='Season Lookup'!$D$18,D2442&lt;'Season Lookup'!$D$15),"Winter"))))</f>
        <v>Summer</v>
      </c>
      <c r="L2442" s="3" t="str">
        <f>VLOOKUP(F2442,'Season Lookup'!$A$1:$B$13,2,0)</f>
        <v>Summer</v>
      </c>
      <c r="M2442" t="s">
        <v>56</v>
      </c>
      <c r="N2442" t="s">
        <v>13</v>
      </c>
      <c r="O2442" t="s">
        <v>23</v>
      </c>
      <c r="P2442" t="str">
        <f t="shared" si="488"/>
        <v>Yes</v>
      </c>
      <c r="Q2442" t="str">
        <f t="shared" si="489"/>
        <v>No</v>
      </c>
      <c r="R2442" t="str">
        <f t="shared" si="490"/>
        <v>No</v>
      </c>
      <c r="S2442">
        <v>25</v>
      </c>
      <c r="T2442" t="s">
        <v>3487</v>
      </c>
      <c r="V2442" t="str">
        <f t="shared" si="491"/>
        <v>Non Intersection</v>
      </c>
      <c r="W2442" t="s">
        <v>3488</v>
      </c>
      <c r="X2442">
        <v>42.370730000000002</v>
      </c>
      <c r="Y2442">
        <v>-71.086563999999996</v>
      </c>
      <c r="Z2442" t="s">
        <v>3489</v>
      </c>
    </row>
    <row r="2443" spans="1:26">
      <c r="A2443">
        <v>26260</v>
      </c>
      <c r="B2443" s="1">
        <v>40750.35832175926</v>
      </c>
      <c r="C2443" s="1">
        <f t="shared" si="480"/>
        <v>40544</v>
      </c>
      <c r="D2443" s="4">
        <f t="shared" si="481"/>
        <v>0.56944444444444442</v>
      </c>
      <c r="E2443" s="3">
        <f t="shared" si="482"/>
        <v>2011</v>
      </c>
      <c r="F2443" s="3">
        <f t="shared" si="483"/>
        <v>7</v>
      </c>
      <c r="G2443" s="3">
        <f t="shared" si="484"/>
        <v>26</v>
      </c>
      <c r="H2443" s="3">
        <f t="shared" si="485"/>
        <v>8</v>
      </c>
      <c r="I2443" s="3">
        <f t="shared" si="486"/>
        <v>35</v>
      </c>
      <c r="J2443" s="3">
        <f t="shared" si="487"/>
        <v>3</v>
      </c>
      <c r="K2443" s="3" t="str">
        <f>IF(AND(D2443&gt;='Season Lookup'!$D$15,D2443&lt;'Season Lookup'!$D$16),"Spring",IF(AND(D2443&gt;='Season Lookup'!$D$16,D2443&lt;'Season Lookup'!$D$17),"Summer",IF(AND(D2443&gt;='Season Lookup'!$D$17,D2443&lt;'Season Lookup'!$D$18),"Fall",IF(OR(D2443&gt;='Season Lookup'!$D$18,D2443&lt;'Season Lookup'!$D$15),"Winter"))))</f>
        <v>Summer</v>
      </c>
      <c r="L2443" s="3" t="str">
        <f>VLOOKUP(F2443,'Season Lookup'!$A$1:$B$13,2,0)</f>
        <v>Summer</v>
      </c>
      <c r="M2443" t="s">
        <v>73</v>
      </c>
      <c r="N2443" t="s">
        <v>13</v>
      </c>
      <c r="O2443" t="s">
        <v>13</v>
      </c>
      <c r="P2443" t="str">
        <f t="shared" si="488"/>
        <v>Yes</v>
      </c>
      <c r="Q2443" t="str">
        <f t="shared" si="489"/>
        <v>No</v>
      </c>
      <c r="R2443" t="str">
        <f t="shared" si="490"/>
        <v>No</v>
      </c>
      <c r="S2443">
        <v>2571</v>
      </c>
      <c r="T2443" t="s">
        <v>14</v>
      </c>
      <c r="V2443" t="str">
        <f t="shared" si="491"/>
        <v>Non Intersection</v>
      </c>
      <c r="W2443" t="s">
        <v>3490</v>
      </c>
      <c r="X2443">
        <v>42.400458</v>
      </c>
      <c r="Y2443">
        <v>-71.134533000000005</v>
      </c>
      <c r="Z2443" t="s">
        <v>3491</v>
      </c>
    </row>
    <row r="2444" spans="1:26">
      <c r="A2444">
        <v>26263</v>
      </c>
      <c r="B2444" s="1">
        <v>40750.76734953704</v>
      </c>
      <c r="C2444" s="1">
        <f t="shared" si="480"/>
        <v>40544</v>
      </c>
      <c r="D2444" s="4">
        <f t="shared" si="481"/>
        <v>0.56944444444444442</v>
      </c>
      <c r="E2444" s="3">
        <f t="shared" si="482"/>
        <v>2011</v>
      </c>
      <c r="F2444" s="3">
        <f t="shared" si="483"/>
        <v>7</v>
      </c>
      <c r="G2444" s="3">
        <f t="shared" si="484"/>
        <v>26</v>
      </c>
      <c r="H2444" s="3">
        <f t="shared" si="485"/>
        <v>18</v>
      </c>
      <c r="I2444" s="3">
        <f t="shared" si="486"/>
        <v>24</v>
      </c>
      <c r="J2444" s="3">
        <f t="shared" si="487"/>
        <v>3</v>
      </c>
      <c r="K2444" s="3" t="str">
        <f>IF(AND(D2444&gt;='Season Lookup'!$D$15,D2444&lt;'Season Lookup'!$D$16),"Spring",IF(AND(D2444&gt;='Season Lookup'!$D$16,D2444&lt;'Season Lookup'!$D$17),"Summer",IF(AND(D2444&gt;='Season Lookup'!$D$17,D2444&lt;'Season Lookup'!$D$18),"Fall",IF(OR(D2444&gt;='Season Lookup'!$D$18,D2444&lt;'Season Lookup'!$D$15),"Winter"))))</f>
        <v>Summer</v>
      </c>
      <c r="L2444" s="3" t="str">
        <f>VLOOKUP(F2444,'Season Lookup'!$A$1:$B$13,2,0)</f>
        <v>Summer</v>
      </c>
      <c r="M2444" t="s">
        <v>73</v>
      </c>
      <c r="N2444" t="s">
        <v>13</v>
      </c>
      <c r="O2444" t="s">
        <v>18</v>
      </c>
      <c r="P2444" t="str">
        <f t="shared" si="488"/>
        <v>Yes</v>
      </c>
      <c r="Q2444" t="str">
        <f t="shared" si="489"/>
        <v>No</v>
      </c>
      <c r="R2444" t="str">
        <f t="shared" si="490"/>
        <v>No</v>
      </c>
      <c r="T2444" t="s">
        <v>760</v>
      </c>
      <c r="U2444" t="s">
        <v>209</v>
      </c>
      <c r="V2444" t="str">
        <f t="shared" si="491"/>
        <v>Intersection</v>
      </c>
      <c r="W2444" t="s">
        <v>761</v>
      </c>
      <c r="X2444">
        <v>42.366591999999997</v>
      </c>
      <c r="Y2444">
        <v>-71.088200000000001</v>
      </c>
      <c r="Z2444" t="s">
        <v>762</v>
      </c>
    </row>
    <row r="2445" spans="1:26">
      <c r="A2445">
        <v>26264</v>
      </c>
      <c r="B2445" s="1">
        <v>40750.979155092595</v>
      </c>
      <c r="C2445" s="1">
        <f t="shared" si="480"/>
        <v>40544</v>
      </c>
      <c r="D2445" s="4">
        <f t="shared" si="481"/>
        <v>0.56944444444444442</v>
      </c>
      <c r="E2445" s="3">
        <f t="shared" si="482"/>
        <v>2011</v>
      </c>
      <c r="F2445" s="3">
        <f t="shared" si="483"/>
        <v>7</v>
      </c>
      <c r="G2445" s="3">
        <f t="shared" si="484"/>
        <v>26</v>
      </c>
      <c r="H2445" s="3">
        <f t="shared" si="485"/>
        <v>23</v>
      </c>
      <c r="I2445" s="3">
        <f t="shared" si="486"/>
        <v>29</v>
      </c>
      <c r="J2445" s="3">
        <f t="shared" si="487"/>
        <v>3</v>
      </c>
      <c r="K2445" s="3" t="str">
        <f>IF(AND(D2445&gt;='Season Lookup'!$D$15,D2445&lt;'Season Lookup'!$D$16),"Spring",IF(AND(D2445&gt;='Season Lookup'!$D$16,D2445&lt;'Season Lookup'!$D$17),"Summer",IF(AND(D2445&gt;='Season Lookup'!$D$17,D2445&lt;'Season Lookup'!$D$18),"Fall",IF(OR(D2445&gt;='Season Lookup'!$D$18,D2445&lt;'Season Lookup'!$D$15),"Winter"))))</f>
        <v>Summer</v>
      </c>
      <c r="L2445" s="3" t="str">
        <f>VLOOKUP(F2445,'Season Lookup'!$A$1:$B$13,2,0)</f>
        <v>Summer</v>
      </c>
      <c r="M2445" t="s">
        <v>73</v>
      </c>
      <c r="N2445" t="s">
        <v>13</v>
      </c>
      <c r="O2445" t="s">
        <v>132</v>
      </c>
      <c r="P2445" t="str">
        <f t="shared" si="488"/>
        <v>Yes</v>
      </c>
      <c r="Q2445" t="str">
        <f t="shared" si="489"/>
        <v>Yes</v>
      </c>
      <c r="R2445" t="str">
        <f t="shared" si="490"/>
        <v>No</v>
      </c>
      <c r="T2445" t="s">
        <v>14</v>
      </c>
      <c r="U2445" t="s">
        <v>1916</v>
      </c>
      <c r="V2445" t="str">
        <f t="shared" si="491"/>
        <v>Intersection</v>
      </c>
      <c r="W2445" t="s">
        <v>1917</v>
      </c>
      <c r="X2445">
        <v>42.391157999999997</v>
      </c>
      <c r="Y2445">
        <v>-71.122801999999993</v>
      </c>
      <c r="Z2445" t="s">
        <v>1918</v>
      </c>
    </row>
    <row r="2446" spans="1:26">
      <c r="A2446">
        <v>26279</v>
      </c>
      <c r="B2446" s="1">
        <v>40750.416655092595</v>
      </c>
      <c r="C2446" s="1">
        <f t="shared" si="480"/>
        <v>40544</v>
      </c>
      <c r="D2446" s="4">
        <f t="shared" si="481"/>
        <v>0.56944444444444442</v>
      </c>
      <c r="E2446" s="3">
        <f t="shared" si="482"/>
        <v>2011</v>
      </c>
      <c r="F2446" s="3">
        <f t="shared" si="483"/>
        <v>7</v>
      </c>
      <c r="G2446" s="3">
        <f t="shared" si="484"/>
        <v>26</v>
      </c>
      <c r="H2446" s="3">
        <f t="shared" si="485"/>
        <v>9</v>
      </c>
      <c r="I2446" s="3">
        <f t="shared" si="486"/>
        <v>59</v>
      </c>
      <c r="J2446" s="3">
        <f t="shared" si="487"/>
        <v>3</v>
      </c>
      <c r="K2446" s="3" t="str">
        <f>IF(AND(D2446&gt;='Season Lookup'!$D$15,D2446&lt;'Season Lookup'!$D$16),"Spring",IF(AND(D2446&gt;='Season Lookup'!$D$16,D2446&lt;'Season Lookup'!$D$17),"Summer",IF(AND(D2446&gt;='Season Lookup'!$D$17,D2446&lt;'Season Lookup'!$D$18),"Fall",IF(OR(D2446&gt;='Season Lookup'!$D$18,D2446&lt;'Season Lookup'!$D$15),"Winter"))))</f>
        <v>Summer</v>
      </c>
      <c r="L2446" s="3" t="str">
        <f>VLOOKUP(F2446,'Season Lookup'!$A$1:$B$13,2,0)</f>
        <v>Summer</v>
      </c>
      <c r="M2446" t="s">
        <v>73</v>
      </c>
      <c r="N2446" t="s">
        <v>13</v>
      </c>
      <c r="O2446" t="s">
        <v>13</v>
      </c>
      <c r="P2446" t="str">
        <f t="shared" si="488"/>
        <v>Yes</v>
      </c>
      <c r="Q2446" t="str">
        <f t="shared" si="489"/>
        <v>No</v>
      </c>
      <c r="R2446" t="str">
        <f t="shared" si="490"/>
        <v>No</v>
      </c>
      <c r="T2446" t="s">
        <v>146</v>
      </c>
      <c r="U2446" t="s">
        <v>260</v>
      </c>
      <c r="V2446" t="str">
        <f t="shared" si="491"/>
        <v>Intersection</v>
      </c>
      <c r="W2446" t="s">
        <v>1331</v>
      </c>
      <c r="X2446">
        <v>42.368965000000003</v>
      </c>
      <c r="Y2446">
        <v>-71.080324000000005</v>
      </c>
      <c r="Z2446" t="s">
        <v>545</v>
      </c>
    </row>
    <row r="2447" spans="1:26">
      <c r="A2447">
        <v>26261</v>
      </c>
      <c r="B2447" s="1">
        <v>40751.34375</v>
      </c>
      <c r="C2447" s="1">
        <f t="shared" si="480"/>
        <v>40544</v>
      </c>
      <c r="D2447" s="4">
        <f t="shared" si="481"/>
        <v>0.57222222222222219</v>
      </c>
      <c r="E2447" s="3">
        <f t="shared" si="482"/>
        <v>2011</v>
      </c>
      <c r="F2447" s="3">
        <f t="shared" si="483"/>
        <v>7</v>
      </c>
      <c r="G2447" s="3">
        <f t="shared" si="484"/>
        <v>27</v>
      </c>
      <c r="H2447" s="3">
        <f t="shared" si="485"/>
        <v>8</v>
      </c>
      <c r="I2447" s="3">
        <f t="shared" si="486"/>
        <v>15</v>
      </c>
      <c r="J2447" s="3">
        <f t="shared" si="487"/>
        <v>4</v>
      </c>
      <c r="K2447" s="3" t="str">
        <f>IF(AND(D2447&gt;='Season Lookup'!$D$15,D2447&lt;'Season Lookup'!$D$16),"Spring",IF(AND(D2447&gt;='Season Lookup'!$D$16,D2447&lt;'Season Lookup'!$D$17),"Summer",IF(AND(D2447&gt;='Season Lookup'!$D$17,D2447&lt;'Season Lookup'!$D$18),"Fall",IF(OR(D2447&gt;='Season Lookup'!$D$18,D2447&lt;'Season Lookup'!$D$15),"Winter"))))</f>
        <v>Summer</v>
      </c>
      <c r="L2447" s="3" t="str">
        <f>VLOOKUP(F2447,'Season Lookup'!$A$1:$B$13,2,0)</f>
        <v>Summer</v>
      </c>
      <c r="M2447" t="s">
        <v>82</v>
      </c>
      <c r="N2447" t="s">
        <v>13</v>
      </c>
      <c r="O2447" t="s">
        <v>13</v>
      </c>
      <c r="P2447" t="str">
        <f t="shared" si="488"/>
        <v>Yes</v>
      </c>
      <c r="Q2447" t="str">
        <f t="shared" si="489"/>
        <v>No</v>
      </c>
      <c r="R2447" t="str">
        <f t="shared" si="490"/>
        <v>No</v>
      </c>
      <c r="S2447">
        <v>23</v>
      </c>
      <c r="T2447" t="s">
        <v>219</v>
      </c>
      <c r="V2447" t="str">
        <f t="shared" si="491"/>
        <v>Non Intersection</v>
      </c>
      <c r="W2447" t="s">
        <v>3492</v>
      </c>
      <c r="X2447">
        <v>42.382680999999998</v>
      </c>
      <c r="Y2447">
        <v>-71.117266000000001</v>
      </c>
      <c r="Z2447" t="s">
        <v>3493</v>
      </c>
    </row>
    <row r="2448" spans="1:26">
      <c r="A2448">
        <v>26265</v>
      </c>
      <c r="B2448" s="1">
        <v>40751.305543981478</v>
      </c>
      <c r="C2448" s="1">
        <f t="shared" si="480"/>
        <v>40544</v>
      </c>
      <c r="D2448" s="4">
        <f t="shared" si="481"/>
        <v>0.57222222222222219</v>
      </c>
      <c r="E2448" s="3">
        <f t="shared" si="482"/>
        <v>2011</v>
      </c>
      <c r="F2448" s="3">
        <f t="shared" si="483"/>
        <v>7</v>
      </c>
      <c r="G2448" s="3">
        <f t="shared" si="484"/>
        <v>27</v>
      </c>
      <c r="H2448" s="3">
        <f t="shared" si="485"/>
        <v>7</v>
      </c>
      <c r="I2448" s="3">
        <f t="shared" si="486"/>
        <v>19</v>
      </c>
      <c r="J2448" s="3">
        <f t="shared" si="487"/>
        <v>4</v>
      </c>
      <c r="K2448" s="3" t="str">
        <f>IF(AND(D2448&gt;='Season Lookup'!$D$15,D2448&lt;'Season Lookup'!$D$16),"Spring",IF(AND(D2448&gt;='Season Lookup'!$D$16,D2448&lt;'Season Lookup'!$D$17),"Summer",IF(AND(D2448&gt;='Season Lookup'!$D$17,D2448&lt;'Season Lookup'!$D$18),"Fall",IF(OR(D2448&gt;='Season Lookup'!$D$18,D2448&lt;'Season Lookup'!$D$15),"Winter"))))</f>
        <v>Summer</v>
      </c>
      <c r="L2448" s="3" t="str">
        <f>VLOOKUP(F2448,'Season Lookup'!$A$1:$B$13,2,0)</f>
        <v>Summer</v>
      </c>
      <c r="M2448" t="s">
        <v>82</v>
      </c>
      <c r="N2448" t="s">
        <v>13</v>
      </c>
      <c r="O2448" t="s">
        <v>13</v>
      </c>
      <c r="P2448" t="str">
        <f t="shared" si="488"/>
        <v>Yes</v>
      </c>
      <c r="Q2448" t="str">
        <f t="shared" si="489"/>
        <v>No</v>
      </c>
      <c r="R2448" t="str">
        <f t="shared" si="490"/>
        <v>No</v>
      </c>
      <c r="T2448" t="s">
        <v>342</v>
      </c>
      <c r="U2448" t="s">
        <v>19</v>
      </c>
      <c r="V2448" t="str">
        <f t="shared" si="491"/>
        <v>Intersection</v>
      </c>
      <c r="W2448" t="s">
        <v>3214</v>
      </c>
      <c r="X2448">
        <v>42.373379999999997</v>
      </c>
      <c r="Y2448">
        <v>-71.098140000000001</v>
      </c>
      <c r="Z2448" t="s">
        <v>822</v>
      </c>
    </row>
    <row r="2449" spans="1:26">
      <c r="A2449">
        <v>26266</v>
      </c>
      <c r="B2449" s="1">
        <v>40751.40625</v>
      </c>
      <c r="C2449" s="1">
        <f t="shared" si="480"/>
        <v>40544</v>
      </c>
      <c r="D2449" s="4">
        <f t="shared" si="481"/>
        <v>0.57222222222222219</v>
      </c>
      <c r="E2449" s="3">
        <f t="shared" si="482"/>
        <v>2011</v>
      </c>
      <c r="F2449" s="3">
        <f t="shared" si="483"/>
        <v>7</v>
      </c>
      <c r="G2449" s="3">
        <f t="shared" si="484"/>
        <v>27</v>
      </c>
      <c r="H2449" s="3">
        <f t="shared" si="485"/>
        <v>9</v>
      </c>
      <c r="I2449" s="3">
        <f t="shared" si="486"/>
        <v>45</v>
      </c>
      <c r="J2449" s="3">
        <f t="shared" si="487"/>
        <v>4</v>
      </c>
      <c r="K2449" s="3" t="str">
        <f>IF(AND(D2449&gt;='Season Lookup'!$D$15,D2449&lt;'Season Lookup'!$D$16),"Spring",IF(AND(D2449&gt;='Season Lookup'!$D$16,D2449&lt;'Season Lookup'!$D$17),"Summer",IF(AND(D2449&gt;='Season Lookup'!$D$17,D2449&lt;'Season Lookup'!$D$18),"Fall",IF(OR(D2449&gt;='Season Lookup'!$D$18,D2449&lt;'Season Lookup'!$D$15),"Winter"))))</f>
        <v>Summer</v>
      </c>
      <c r="L2449" s="3" t="str">
        <f>VLOOKUP(F2449,'Season Lookup'!$A$1:$B$13,2,0)</f>
        <v>Summer</v>
      </c>
      <c r="M2449" t="s">
        <v>82</v>
      </c>
      <c r="N2449" t="s">
        <v>329</v>
      </c>
      <c r="O2449" t="s">
        <v>36</v>
      </c>
      <c r="P2449" t="str">
        <f t="shared" si="488"/>
        <v>No</v>
      </c>
      <c r="Q2449" t="str">
        <f t="shared" si="489"/>
        <v>No</v>
      </c>
      <c r="R2449" t="str">
        <f t="shared" si="490"/>
        <v>No</v>
      </c>
      <c r="S2449">
        <v>105</v>
      </c>
      <c r="T2449" t="s">
        <v>14</v>
      </c>
      <c r="U2449" t="s">
        <v>202</v>
      </c>
      <c r="V2449" t="str">
        <f t="shared" si="491"/>
        <v>Non Intersection</v>
      </c>
      <c r="W2449" t="s">
        <v>1618</v>
      </c>
      <c r="X2449">
        <v>42.359679</v>
      </c>
      <c r="Y2449">
        <v>-71.093705999999997</v>
      </c>
      <c r="Z2449" t="s">
        <v>1619</v>
      </c>
    </row>
    <row r="2450" spans="1:26">
      <c r="A2450">
        <v>26267</v>
      </c>
      <c r="B2450" s="1">
        <v>40751.618043981478</v>
      </c>
      <c r="C2450" s="1">
        <f t="shared" si="480"/>
        <v>40544</v>
      </c>
      <c r="D2450" s="4">
        <f t="shared" si="481"/>
        <v>0.57222222222222219</v>
      </c>
      <c r="E2450" s="3">
        <f t="shared" si="482"/>
        <v>2011</v>
      </c>
      <c r="F2450" s="3">
        <f t="shared" si="483"/>
        <v>7</v>
      </c>
      <c r="G2450" s="3">
        <f t="shared" si="484"/>
        <v>27</v>
      </c>
      <c r="H2450" s="3">
        <f t="shared" si="485"/>
        <v>14</v>
      </c>
      <c r="I2450" s="3">
        <f t="shared" si="486"/>
        <v>49</v>
      </c>
      <c r="J2450" s="3">
        <f t="shared" si="487"/>
        <v>4</v>
      </c>
      <c r="K2450" s="3" t="str">
        <f>IF(AND(D2450&gt;='Season Lookup'!$D$15,D2450&lt;'Season Lookup'!$D$16),"Spring",IF(AND(D2450&gt;='Season Lookup'!$D$16,D2450&lt;'Season Lookup'!$D$17),"Summer",IF(AND(D2450&gt;='Season Lookup'!$D$17,D2450&lt;'Season Lookup'!$D$18),"Fall",IF(OR(D2450&gt;='Season Lookup'!$D$18,D2450&lt;'Season Lookup'!$D$15),"Winter"))))</f>
        <v>Summer</v>
      </c>
      <c r="L2450" s="3" t="str">
        <f>VLOOKUP(F2450,'Season Lookup'!$A$1:$B$13,2,0)</f>
        <v>Summer</v>
      </c>
      <c r="M2450" t="s">
        <v>82</v>
      </c>
      <c r="N2450" t="s">
        <v>13</v>
      </c>
      <c r="O2450" t="s">
        <v>13</v>
      </c>
      <c r="P2450" t="str">
        <f t="shared" si="488"/>
        <v>Yes</v>
      </c>
      <c r="Q2450" t="str">
        <f t="shared" si="489"/>
        <v>No</v>
      </c>
      <c r="R2450" t="str">
        <f t="shared" si="490"/>
        <v>No</v>
      </c>
      <c r="S2450">
        <v>98</v>
      </c>
      <c r="T2450" t="s">
        <v>737</v>
      </c>
      <c r="V2450" t="str">
        <f t="shared" si="491"/>
        <v>Non Intersection</v>
      </c>
      <c r="W2450" t="s">
        <v>3494</v>
      </c>
      <c r="X2450">
        <v>42.372200999999997</v>
      </c>
      <c r="Y2450">
        <v>-71.092140999999998</v>
      </c>
      <c r="Z2450" t="s">
        <v>3495</v>
      </c>
    </row>
    <row r="2451" spans="1:26">
      <c r="A2451">
        <v>26268</v>
      </c>
      <c r="B2451" s="1">
        <v>40751.625</v>
      </c>
      <c r="C2451" s="1">
        <f t="shared" si="480"/>
        <v>40544</v>
      </c>
      <c r="D2451" s="4">
        <f t="shared" si="481"/>
        <v>0.57222222222222219</v>
      </c>
      <c r="E2451" s="3">
        <f t="shared" si="482"/>
        <v>2011</v>
      </c>
      <c r="F2451" s="3">
        <f t="shared" si="483"/>
        <v>7</v>
      </c>
      <c r="G2451" s="3">
        <f t="shared" si="484"/>
        <v>27</v>
      </c>
      <c r="H2451" s="3">
        <f t="shared" si="485"/>
        <v>15</v>
      </c>
      <c r="I2451" s="3">
        <f t="shared" si="486"/>
        <v>0</v>
      </c>
      <c r="J2451" s="3">
        <f t="shared" si="487"/>
        <v>4</v>
      </c>
      <c r="K2451" s="3" t="str">
        <f>IF(AND(D2451&gt;='Season Lookup'!$D$15,D2451&lt;'Season Lookup'!$D$16),"Spring",IF(AND(D2451&gt;='Season Lookup'!$D$16,D2451&lt;'Season Lookup'!$D$17),"Summer",IF(AND(D2451&gt;='Season Lookup'!$D$17,D2451&lt;'Season Lookup'!$D$18),"Fall",IF(OR(D2451&gt;='Season Lookup'!$D$18,D2451&lt;'Season Lookup'!$D$15),"Winter"))))</f>
        <v>Summer</v>
      </c>
      <c r="L2451" s="3" t="str">
        <f>VLOOKUP(F2451,'Season Lookup'!$A$1:$B$13,2,0)</f>
        <v>Summer</v>
      </c>
      <c r="M2451" t="s">
        <v>82</v>
      </c>
      <c r="N2451" t="s">
        <v>13</v>
      </c>
      <c r="O2451" t="s">
        <v>23</v>
      </c>
      <c r="P2451" t="str">
        <f t="shared" si="488"/>
        <v>Yes</v>
      </c>
      <c r="Q2451" t="str">
        <f t="shared" si="489"/>
        <v>No</v>
      </c>
      <c r="R2451" t="str">
        <f t="shared" si="490"/>
        <v>No</v>
      </c>
      <c r="S2451">
        <v>1575</v>
      </c>
      <c r="T2451" t="s">
        <v>19</v>
      </c>
      <c r="V2451" t="str">
        <f t="shared" si="491"/>
        <v>Non Intersection</v>
      </c>
      <c r="W2451" t="s">
        <v>64</v>
      </c>
      <c r="X2451">
        <v>42.375042000000001</v>
      </c>
      <c r="Y2451">
        <v>-71.107168999999999</v>
      </c>
      <c r="Z2451" t="s">
        <v>65</v>
      </c>
    </row>
    <row r="2452" spans="1:26">
      <c r="A2452">
        <v>26269</v>
      </c>
      <c r="B2452" s="1">
        <v>40751.804166666669</v>
      </c>
      <c r="C2452" s="1">
        <f t="shared" si="480"/>
        <v>40544</v>
      </c>
      <c r="D2452" s="4">
        <f t="shared" si="481"/>
        <v>0.57222222222222219</v>
      </c>
      <c r="E2452" s="3">
        <f t="shared" si="482"/>
        <v>2011</v>
      </c>
      <c r="F2452" s="3">
        <f t="shared" si="483"/>
        <v>7</v>
      </c>
      <c r="G2452" s="3">
        <f t="shared" si="484"/>
        <v>27</v>
      </c>
      <c r="H2452" s="3">
        <f t="shared" si="485"/>
        <v>19</v>
      </c>
      <c r="I2452" s="3">
        <f t="shared" si="486"/>
        <v>18</v>
      </c>
      <c r="J2452" s="3">
        <f t="shared" si="487"/>
        <v>4</v>
      </c>
      <c r="K2452" s="3" t="str">
        <f>IF(AND(D2452&gt;='Season Lookup'!$D$15,D2452&lt;'Season Lookup'!$D$16),"Spring",IF(AND(D2452&gt;='Season Lookup'!$D$16,D2452&lt;'Season Lookup'!$D$17),"Summer",IF(AND(D2452&gt;='Season Lookup'!$D$17,D2452&lt;'Season Lookup'!$D$18),"Fall",IF(OR(D2452&gt;='Season Lookup'!$D$18,D2452&lt;'Season Lookup'!$D$15),"Winter"))))</f>
        <v>Summer</v>
      </c>
      <c r="L2452" s="3" t="str">
        <f>VLOOKUP(F2452,'Season Lookup'!$A$1:$B$13,2,0)</f>
        <v>Summer</v>
      </c>
      <c r="M2452" t="s">
        <v>82</v>
      </c>
      <c r="N2452" t="s">
        <v>13</v>
      </c>
      <c r="O2452" t="s">
        <v>23</v>
      </c>
      <c r="P2452" t="str">
        <f t="shared" si="488"/>
        <v>Yes</v>
      </c>
      <c r="Q2452" t="str">
        <f t="shared" si="489"/>
        <v>No</v>
      </c>
      <c r="R2452" t="str">
        <f t="shared" si="490"/>
        <v>No</v>
      </c>
      <c r="S2452">
        <v>186</v>
      </c>
      <c r="T2452" t="s">
        <v>170</v>
      </c>
      <c r="V2452" t="str">
        <f t="shared" si="491"/>
        <v>Non Intersection</v>
      </c>
      <c r="W2452" t="s">
        <v>242</v>
      </c>
      <c r="X2452">
        <v>42.391032000000003</v>
      </c>
      <c r="Y2452">
        <v>-71.141350000000003</v>
      </c>
      <c r="Z2452" t="s">
        <v>243</v>
      </c>
    </row>
    <row r="2453" spans="1:26">
      <c r="A2453">
        <v>26280</v>
      </c>
      <c r="B2453" s="1">
        <v>40751.61109953704</v>
      </c>
      <c r="C2453" s="1">
        <f t="shared" si="480"/>
        <v>40544</v>
      </c>
      <c r="D2453" s="4">
        <f t="shared" si="481"/>
        <v>0.57222222222222219</v>
      </c>
      <c r="E2453" s="3">
        <f t="shared" si="482"/>
        <v>2011</v>
      </c>
      <c r="F2453" s="3">
        <f t="shared" si="483"/>
        <v>7</v>
      </c>
      <c r="G2453" s="3">
        <f t="shared" si="484"/>
        <v>27</v>
      </c>
      <c r="H2453" s="3">
        <f t="shared" si="485"/>
        <v>14</v>
      </c>
      <c r="I2453" s="3">
        <f t="shared" si="486"/>
        <v>39</v>
      </c>
      <c r="J2453" s="3">
        <f t="shared" si="487"/>
        <v>4</v>
      </c>
      <c r="K2453" s="3" t="str">
        <f>IF(AND(D2453&gt;='Season Lookup'!$D$15,D2453&lt;'Season Lookup'!$D$16),"Spring",IF(AND(D2453&gt;='Season Lookup'!$D$16,D2453&lt;'Season Lookup'!$D$17),"Summer",IF(AND(D2453&gt;='Season Lookup'!$D$17,D2453&lt;'Season Lookup'!$D$18),"Fall",IF(OR(D2453&gt;='Season Lookup'!$D$18,D2453&lt;'Season Lookup'!$D$15),"Winter"))))</f>
        <v>Summer</v>
      </c>
      <c r="L2453" s="3" t="str">
        <f>VLOOKUP(F2453,'Season Lookup'!$A$1:$B$13,2,0)</f>
        <v>Summer</v>
      </c>
      <c r="M2453" t="s">
        <v>82</v>
      </c>
      <c r="N2453" t="s">
        <v>13</v>
      </c>
      <c r="O2453" t="s">
        <v>13</v>
      </c>
      <c r="P2453" t="str">
        <f t="shared" si="488"/>
        <v>Yes</v>
      </c>
      <c r="Q2453" t="str">
        <f t="shared" si="489"/>
        <v>No</v>
      </c>
      <c r="R2453" t="str">
        <f t="shared" si="490"/>
        <v>No</v>
      </c>
      <c r="T2453" t="s">
        <v>198</v>
      </c>
      <c r="V2453" t="str">
        <f t="shared" si="491"/>
        <v>Intersection</v>
      </c>
      <c r="W2453" t="s">
        <v>441</v>
      </c>
      <c r="X2453">
        <v>0</v>
      </c>
      <c r="Y2453">
        <v>0</v>
      </c>
      <c r="Z2453" t="s">
        <v>81</v>
      </c>
    </row>
    <row r="2454" spans="1:26">
      <c r="A2454">
        <v>26270</v>
      </c>
      <c r="B2454" s="1">
        <v>40752.073599537034</v>
      </c>
      <c r="C2454" s="1">
        <f t="shared" si="480"/>
        <v>40544</v>
      </c>
      <c r="D2454" s="4">
        <f t="shared" si="481"/>
        <v>0.57499999999999996</v>
      </c>
      <c r="E2454" s="3">
        <f t="shared" si="482"/>
        <v>2011</v>
      </c>
      <c r="F2454" s="3">
        <f t="shared" si="483"/>
        <v>7</v>
      </c>
      <c r="G2454" s="3">
        <f t="shared" si="484"/>
        <v>28</v>
      </c>
      <c r="H2454" s="3">
        <f t="shared" si="485"/>
        <v>1</v>
      </c>
      <c r="I2454" s="3">
        <f t="shared" si="486"/>
        <v>45</v>
      </c>
      <c r="J2454" s="3">
        <f t="shared" si="487"/>
        <v>5</v>
      </c>
      <c r="K2454" s="3" t="str">
        <f>IF(AND(D2454&gt;='Season Lookup'!$D$15,D2454&lt;'Season Lookup'!$D$16),"Spring",IF(AND(D2454&gt;='Season Lookup'!$D$16,D2454&lt;'Season Lookup'!$D$17),"Summer",IF(AND(D2454&gt;='Season Lookup'!$D$17,D2454&lt;'Season Lookup'!$D$18),"Fall",IF(OR(D2454&gt;='Season Lookup'!$D$18,D2454&lt;'Season Lookup'!$D$15),"Winter"))))</f>
        <v>Summer</v>
      </c>
      <c r="L2454" s="3" t="str">
        <f>VLOOKUP(F2454,'Season Lookup'!$A$1:$B$13,2,0)</f>
        <v>Summer</v>
      </c>
      <c r="M2454" t="s">
        <v>78</v>
      </c>
      <c r="N2454" t="s">
        <v>13</v>
      </c>
      <c r="O2454" t="s">
        <v>36</v>
      </c>
      <c r="P2454" t="str">
        <f t="shared" si="488"/>
        <v>Yes</v>
      </c>
      <c r="Q2454" t="str">
        <f t="shared" si="489"/>
        <v>No</v>
      </c>
      <c r="R2454" t="str">
        <f t="shared" si="490"/>
        <v>No</v>
      </c>
      <c r="S2454">
        <v>1967</v>
      </c>
      <c r="T2454" t="s">
        <v>14</v>
      </c>
      <c r="V2454" t="str">
        <f t="shared" si="491"/>
        <v>Non Intersection</v>
      </c>
      <c r="W2454" t="s">
        <v>3496</v>
      </c>
      <c r="X2454">
        <v>42.390065999999997</v>
      </c>
      <c r="Y2454">
        <v>-71.120465999999993</v>
      </c>
      <c r="Z2454" t="s">
        <v>3497</v>
      </c>
    </row>
    <row r="2455" spans="1:26">
      <c r="A2455">
        <v>26273</v>
      </c>
      <c r="B2455" s="1">
        <v>40752.347210648149</v>
      </c>
      <c r="C2455" s="1">
        <f t="shared" si="480"/>
        <v>40544</v>
      </c>
      <c r="D2455" s="4">
        <f t="shared" si="481"/>
        <v>0.57499999999999996</v>
      </c>
      <c r="E2455" s="3">
        <f t="shared" si="482"/>
        <v>2011</v>
      </c>
      <c r="F2455" s="3">
        <f t="shared" si="483"/>
        <v>7</v>
      </c>
      <c r="G2455" s="3">
        <f t="shared" si="484"/>
        <v>28</v>
      </c>
      <c r="H2455" s="3">
        <f t="shared" si="485"/>
        <v>8</v>
      </c>
      <c r="I2455" s="3">
        <f t="shared" si="486"/>
        <v>19</v>
      </c>
      <c r="J2455" s="3">
        <f t="shared" si="487"/>
        <v>5</v>
      </c>
      <c r="K2455" s="3" t="str">
        <f>IF(AND(D2455&gt;='Season Lookup'!$D$15,D2455&lt;'Season Lookup'!$D$16),"Spring",IF(AND(D2455&gt;='Season Lookup'!$D$16,D2455&lt;'Season Lookup'!$D$17),"Summer",IF(AND(D2455&gt;='Season Lookup'!$D$17,D2455&lt;'Season Lookup'!$D$18),"Fall",IF(OR(D2455&gt;='Season Lookup'!$D$18,D2455&lt;'Season Lookup'!$D$15),"Winter"))))</f>
        <v>Summer</v>
      </c>
      <c r="L2455" s="3" t="str">
        <f>VLOOKUP(F2455,'Season Lookup'!$A$1:$B$13,2,0)</f>
        <v>Summer</v>
      </c>
      <c r="M2455" t="s">
        <v>78</v>
      </c>
      <c r="N2455" t="s">
        <v>13</v>
      </c>
      <c r="O2455" t="s">
        <v>132</v>
      </c>
      <c r="P2455" t="str">
        <f t="shared" si="488"/>
        <v>Yes</v>
      </c>
      <c r="Q2455" t="str">
        <f t="shared" si="489"/>
        <v>Yes</v>
      </c>
      <c r="R2455" t="str">
        <f t="shared" si="490"/>
        <v>No</v>
      </c>
      <c r="T2455" t="s">
        <v>105</v>
      </c>
      <c r="U2455" t="s">
        <v>74</v>
      </c>
      <c r="V2455" t="str">
        <f t="shared" si="491"/>
        <v>Intersection</v>
      </c>
      <c r="W2455" t="s">
        <v>878</v>
      </c>
      <c r="X2455">
        <v>42.365434999999998</v>
      </c>
      <c r="Y2455">
        <v>-71.091111999999995</v>
      </c>
      <c r="Z2455" t="s">
        <v>879</v>
      </c>
    </row>
    <row r="2456" spans="1:26">
      <c r="A2456">
        <v>26274</v>
      </c>
      <c r="B2456" s="1">
        <v>40752.385405092595</v>
      </c>
      <c r="C2456" s="1">
        <f t="shared" si="480"/>
        <v>40544</v>
      </c>
      <c r="D2456" s="4">
        <f t="shared" si="481"/>
        <v>0.57499999999999996</v>
      </c>
      <c r="E2456" s="3">
        <f t="shared" si="482"/>
        <v>2011</v>
      </c>
      <c r="F2456" s="3">
        <f t="shared" si="483"/>
        <v>7</v>
      </c>
      <c r="G2456" s="3">
        <f t="shared" si="484"/>
        <v>28</v>
      </c>
      <c r="H2456" s="3">
        <f t="shared" si="485"/>
        <v>9</v>
      </c>
      <c r="I2456" s="3">
        <f t="shared" si="486"/>
        <v>14</v>
      </c>
      <c r="J2456" s="3">
        <f t="shared" si="487"/>
        <v>5</v>
      </c>
      <c r="K2456" s="3" t="str">
        <f>IF(AND(D2456&gt;='Season Lookup'!$D$15,D2456&lt;'Season Lookup'!$D$16),"Spring",IF(AND(D2456&gt;='Season Lookup'!$D$16,D2456&lt;'Season Lookup'!$D$17),"Summer",IF(AND(D2456&gt;='Season Lookup'!$D$17,D2456&lt;'Season Lookup'!$D$18),"Fall",IF(OR(D2456&gt;='Season Lookup'!$D$18,D2456&lt;'Season Lookup'!$D$15),"Winter"))))</f>
        <v>Summer</v>
      </c>
      <c r="L2456" s="3" t="str">
        <f>VLOOKUP(F2456,'Season Lookup'!$A$1:$B$13,2,0)</f>
        <v>Summer</v>
      </c>
      <c r="M2456" t="s">
        <v>78</v>
      </c>
      <c r="N2456" t="s">
        <v>329</v>
      </c>
      <c r="O2456" t="s">
        <v>23</v>
      </c>
      <c r="P2456" t="str">
        <f t="shared" si="488"/>
        <v>No</v>
      </c>
      <c r="Q2456" t="str">
        <f t="shared" si="489"/>
        <v>No</v>
      </c>
      <c r="R2456" t="str">
        <f t="shared" si="490"/>
        <v>No</v>
      </c>
      <c r="S2456">
        <v>10</v>
      </c>
      <c r="T2456" t="s">
        <v>3498</v>
      </c>
      <c r="V2456" t="str">
        <f t="shared" si="491"/>
        <v>Non Intersection</v>
      </c>
      <c r="W2456" t="s">
        <v>3499</v>
      </c>
      <c r="X2456">
        <v>42.364282000000003</v>
      </c>
      <c r="Y2456">
        <v>-71.111395000000002</v>
      </c>
      <c r="Z2456" t="s">
        <v>3500</v>
      </c>
    </row>
    <row r="2457" spans="1:26">
      <c r="A2457">
        <v>26275</v>
      </c>
      <c r="B2457" s="1">
        <v>40752.513888888891</v>
      </c>
      <c r="C2457" s="1">
        <f t="shared" si="480"/>
        <v>40544</v>
      </c>
      <c r="D2457" s="4">
        <f t="shared" si="481"/>
        <v>0.57499999999999996</v>
      </c>
      <c r="E2457" s="3">
        <f t="shared" si="482"/>
        <v>2011</v>
      </c>
      <c r="F2457" s="3">
        <f t="shared" si="483"/>
        <v>7</v>
      </c>
      <c r="G2457" s="3">
        <f t="shared" si="484"/>
        <v>28</v>
      </c>
      <c r="H2457" s="3">
        <f t="shared" si="485"/>
        <v>12</v>
      </c>
      <c r="I2457" s="3">
        <f t="shared" si="486"/>
        <v>20</v>
      </c>
      <c r="J2457" s="3">
        <f t="shared" si="487"/>
        <v>5</v>
      </c>
      <c r="K2457" s="3" t="str">
        <f>IF(AND(D2457&gt;='Season Lookup'!$D$15,D2457&lt;'Season Lookup'!$D$16),"Spring",IF(AND(D2457&gt;='Season Lookup'!$D$16,D2457&lt;'Season Lookup'!$D$17),"Summer",IF(AND(D2457&gt;='Season Lookup'!$D$17,D2457&lt;'Season Lookup'!$D$18),"Fall",IF(OR(D2457&gt;='Season Lookup'!$D$18,D2457&lt;'Season Lookup'!$D$15),"Winter"))))</f>
        <v>Summer</v>
      </c>
      <c r="L2457" s="3" t="str">
        <f>VLOOKUP(F2457,'Season Lookup'!$A$1:$B$13,2,0)</f>
        <v>Summer</v>
      </c>
      <c r="M2457" t="s">
        <v>78</v>
      </c>
      <c r="N2457" t="s">
        <v>13</v>
      </c>
      <c r="O2457" t="s">
        <v>13</v>
      </c>
      <c r="P2457" t="str">
        <f t="shared" si="488"/>
        <v>Yes</v>
      </c>
      <c r="Q2457" t="str">
        <f t="shared" si="489"/>
        <v>No</v>
      </c>
      <c r="R2457" t="str">
        <f t="shared" si="490"/>
        <v>No</v>
      </c>
      <c r="T2457" t="s">
        <v>342</v>
      </c>
      <c r="U2457" t="s">
        <v>74</v>
      </c>
      <c r="V2457" t="str">
        <f t="shared" si="491"/>
        <v>Intersection</v>
      </c>
      <c r="W2457" t="s">
        <v>964</v>
      </c>
      <c r="X2457">
        <v>42.372202000000001</v>
      </c>
      <c r="Y2457">
        <v>-71.098974999999996</v>
      </c>
      <c r="Z2457" t="s">
        <v>463</v>
      </c>
    </row>
    <row r="2458" spans="1:26">
      <c r="A2458">
        <v>26276</v>
      </c>
      <c r="B2458" s="1">
        <v>40752.618043981478</v>
      </c>
      <c r="C2458" s="1">
        <f t="shared" si="480"/>
        <v>40544</v>
      </c>
      <c r="D2458" s="4">
        <f t="shared" si="481"/>
        <v>0.57499999999999996</v>
      </c>
      <c r="E2458" s="3">
        <f t="shared" si="482"/>
        <v>2011</v>
      </c>
      <c r="F2458" s="3">
        <f t="shared" si="483"/>
        <v>7</v>
      </c>
      <c r="G2458" s="3">
        <f t="shared" si="484"/>
        <v>28</v>
      </c>
      <c r="H2458" s="3">
        <f t="shared" si="485"/>
        <v>14</v>
      </c>
      <c r="I2458" s="3">
        <f t="shared" si="486"/>
        <v>49</v>
      </c>
      <c r="J2458" s="3">
        <f t="shared" si="487"/>
        <v>5</v>
      </c>
      <c r="K2458" s="3" t="str">
        <f>IF(AND(D2458&gt;='Season Lookup'!$D$15,D2458&lt;'Season Lookup'!$D$16),"Spring",IF(AND(D2458&gt;='Season Lookup'!$D$16,D2458&lt;'Season Lookup'!$D$17),"Summer",IF(AND(D2458&gt;='Season Lookup'!$D$17,D2458&lt;'Season Lookup'!$D$18),"Fall",IF(OR(D2458&gt;='Season Lookup'!$D$18,D2458&lt;'Season Lookup'!$D$15),"Winter"))))</f>
        <v>Summer</v>
      </c>
      <c r="L2458" s="3" t="str">
        <f>VLOOKUP(F2458,'Season Lookup'!$A$1:$B$13,2,0)</f>
        <v>Summer</v>
      </c>
      <c r="M2458" t="s">
        <v>78</v>
      </c>
      <c r="N2458" t="s">
        <v>13</v>
      </c>
      <c r="O2458" t="s">
        <v>23</v>
      </c>
      <c r="P2458" t="str">
        <f t="shared" si="488"/>
        <v>Yes</v>
      </c>
      <c r="Q2458" t="str">
        <f t="shared" si="489"/>
        <v>No</v>
      </c>
      <c r="R2458" t="str">
        <f t="shared" si="490"/>
        <v>No</v>
      </c>
      <c r="T2458" t="s">
        <v>185</v>
      </c>
      <c r="U2458" t="s">
        <v>3501</v>
      </c>
      <c r="V2458" t="str">
        <f t="shared" si="491"/>
        <v>Intersection</v>
      </c>
      <c r="W2458" t="s">
        <v>3502</v>
      </c>
      <c r="X2458">
        <v>42.384777999999997</v>
      </c>
      <c r="Y2458">
        <v>-71.131191999999999</v>
      </c>
      <c r="Z2458" t="s">
        <v>3503</v>
      </c>
    </row>
    <row r="2459" spans="1:26">
      <c r="A2459">
        <v>26277</v>
      </c>
      <c r="B2459" s="1">
        <v>40752.989583333336</v>
      </c>
      <c r="C2459" s="1">
        <f t="shared" si="480"/>
        <v>40544</v>
      </c>
      <c r="D2459" s="4">
        <f t="shared" si="481"/>
        <v>0.57499999999999996</v>
      </c>
      <c r="E2459" s="3">
        <f t="shared" si="482"/>
        <v>2011</v>
      </c>
      <c r="F2459" s="3">
        <f t="shared" si="483"/>
        <v>7</v>
      </c>
      <c r="G2459" s="3">
        <f t="shared" si="484"/>
        <v>28</v>
      </c>
      <c r="H2459" s="3">
        <f t="shared" si="485"/>
        <v>23</v>
      </c>
      <c r="I2459" s="3">
        <f t="shared" si="486"/>
        <v>45</v>
      </c>
      <c r="J2459" s="3">
        <f t="shared" si="487"/>
        <v>5</v>
      </c>
      <c r="K2459" s="3" t="str">
        <f>IF(AND(D2459&gt;='Season Lookup'!$D$15,D2459&lt;'Season Lookup'!$D$16),"Spring",IF(AND(D2459&gt;='Season Lookup'!$D$16,D2459&lt;'Season Lookup'!$D$17),"Summer",IF(AND(D2459&gt;='Season Lookup'!$D$17,D2459&lt;'Season Lookup'!$D$18),"Fall",IF(OR(D2459&gt;='Season Lookup'!$D$18,D2459&lt;'Season Lookup'!$D$15),"Winter"))))</f>
        <v>Summer</v>
      </c>
      <c r="L2459" s="3" t="str">
        <f>VLOOKUP(F2459,'Season Lookup'!$A$1:$B$13,2,0)</f>
        <v>Summer</v>
      </c>
      <c r="M2459" t="s">
        <v>78</v>
      </c>
      <c r="N2459" t="s">
        <v>13</v>
      </c>
      <c r="O2459" t="s">
        <v>13</v>
      </c>
      <c r="P2459" t="str">
        <f t="shared" si="488"/>
        <v>Yes</v>
      </c>
      <c r="Q2459" t="str">
        <f t="shared" si="489"/>
        <v>No</v>
      </c>
      <c r="R2459" t="str">
        <f t="shared" si="490"/>
        <v>No</v>
      </c>
      <c r="S2459">
        <v>1</v>
      </c>
      <c r="T2459" t="s">
        <v>32</v>
      </c>
      <c r="V2459" t="str">
        <f t="shared" si="491"/>
        <v>Non Intersection</v>
      </c>
      <c r="W2459" t="s">
        <v>3114</v>
      </c>
      <c r="X2459">
        <v>42.362105</v>
      </c>
      <c r="Y2459">
        <v>-71.080155000000005</v>
      </c>
      <c r="Z2459" t="s">
        <v>3115</v>
      </c>
    </row>
    <row r="2460" spans="1:26">
      <c r="A2460">
        <v>26300</v>
      </c>
      <c r="B2460" s="1">
        <v>40753.897210648145</v>
      </c>
      <c r="C2460" s="1">
        <f t="shared" si="480"/>
        <v>40544</v>
      </c>
      <c r="D2460" s="4">
        <f t="shared" si="481"/>
        <v>0.57777777777777772</v>
      </c>
      <c r="E2460" s="3">
        <f t="shared" si="482"/>
        <v>2011</v>
      </c>
      <c r="F2460" s="3">
        <f t="shared" si="483"/>
        <v>7</v>
      </c>
      <c r="G2460" s="3">
        <f t="shared" si="484"/>
        <v>29</v>
      </c>
      <c r="H2460" s="3">
        <f t="shared" si="485"/>
        <v>21</v>
      </c>
      <c r="I2460" s="3">
        <f t="shared" si="486"/>
        <v>31</v>
      </c>
      <c r="J2460" s="3">
        <f t="shared" si="487"/>
        <v>6</v>
      </c>
      <c r="K2460" s="3" t="str">
        <f>IF(AND(D2460&gt;='Season Lookup'!$D$15,D2460&lt;'Season Lookup'!$D$16),"Spring",IF(AND(D2460&gt;='Season Lookup'!$D$16,D2460&lt;'Season Lookup'!$D$17),"Summer",IF(AND(D2460&gt;='Season Lookup'!$D$17,D2460&lt;'Season Lookup'!$D$18),"Fall",IF(OR(D2460&gt;='Season Lookup'!$D$18,D2460&lt;'Season Lookup'!$D$15),"Winter"))))</f>
        <v>Summer</v>
      </c>
      <c r="L2460" s="3" t="str">
        <f>VLOOKUP(F2460,'Season Lookup'!$A$1:$B$13,2,0)</f>
        <v>Summer</v>
      </c>
      <c r="M2460" t="s">
        <v>12</v>
      </c>
      <c r="N2460" t="s">
        <v>13</v>
      </c>
      <c r="O2460" t="s">
        <v>132</v>
      </c>
      <c r="P2460" t="str">
        <f t="shared" si="488"/>
        <v>Yes</v>
      </c>
      <c r="Q2460" t="str">
        <f t="shared" si="489"/>
        <v>Yes</v>
      </c>
      <c r="R2460" t="str">
        <f t="shared" si="490"/>
        <v>No</v>
      </c>
      <c r="S2460">
        <v>524</v>
      </c>
      <c r="T2460" t="s">
        <v>108</v>
      </c>
      <c r="V2460" t="str">
        <f t="shared" si="491"/>
        <v>Non Intersection</v>
      </c>
      <c r="W2460" t="s">
        <v>3504</v>
      </c>
      <c r="X2460">
        <v>42.367759</v>
      </c>
      <c r="Y2460">
        <v>-71.111376000000007</v>
      </c>
      <c r="Z2460" t="s">
        <v>3505</v>
      </c>
    </row>
    <row r="2461" spans="1:26">
      <c r="A2461">
        <v>26282</v>
      </c>
      <c r="B2461" s="1">
        <v>40753.412488425929</v>
      </c>
      <c r="C2461" s="1">
        <f t="shared" si="480"/>
        <v>40544</v>
      </c>
      <c r="D2461" s="4">
        <f t="shared" si="481"/>
        <v>0.57777777777777772</v>
      </c>
      <c r="E2461" s="3">
        <f t="shared" si="482"/>
        <v>2011</v>
      </c>
      <c r="F2461" s="3">
        <f t="shared" si="483"/>
        <v>7</v>
      </c>
      <c r="G2461" s="3">
        <f t="shared" si="484"/>
        <v>29</v>
      </c>
      <c r="H2461" s="3">
        <f t="shared" si="485"/>
        <v>9</v>
      </c>
      <c r="I2461" s="3">
        <f t="shared" si="486"/>
        <v>53</v>
      </c>
      <c r="J2461" s="3">
        <f t="shared" si="487"/>
        <v>6</v>
      </c>
      <c r="K2461" s="3" t="str">
        <f>IF(AND(D2461&gt;='Season Lookup'!$D$15,D2461&lt;'Season Lookup'!$D$16),"Spring",IF(AND(D2461&gt;='Season Lookup'!$D$16,D2461&lt;'Season Lookup'!$D$17),"Summer",IF(AND(D2461&gt;='Season Lookup'!$D$17,D2461&lt;'Season Lookup'!$D$18),"Fall",IF(OR(D2461&gt;='Season Lookup'!$D$18,D2461&lt;'Season Lookup'!$D$15),"Winter"))))</f>
        <v>Summer</v>
      </c>
      <c r="L2461" s="3" t="str">
        <f>VLOOKUP(F2461,'Season Lookup'!$A$1:$B$13,2,0)</f>
        <v>Summer</v>
      </c>
      <c r="M2461" t="s">
        <v>12</v>
      </c>
      <c r="N2461" t="s">
        <v>13</v>
      </c>
      <c r="O2461" t="s">
        <v>13</v>
      </c>
      <c r="P2461" t="str">
        <f t="shared" si="488"/>
        <v>Yes</v>
      </c>
      <c r="Q2461" t="str">
        <f t="shared" si="489"/>
        <v>No</v>
      </c>
      <c r="R2461" t="str">
        <f t="shared" si="490"/>
        <v>No</v>
      </c>
      <c r="S2461">
        <v>297</v>
      </c>
      <c r="T2461" t="s">
        <v>105</v>
      </c>
      <c r="V2461" t="str">
        <f t="shared" si="491"/>
        <v>Non Intersection</v>
      </c>
      <c r="W2461" t="s">
        <v>2161</v>
      </c>
      <c r="X2461">
        <v>42.368828000000001</v>
      </c>
      <c r="Y2461">
        <v>-71.099429000000001</v>
      </c>
      <c r="Z2461" t="s">
        <v>2162</v>
      </c>
    </row>
    <row r="2462" spans="1:26">
      <c r="A2462">
        <v>26283</v>
      </c>
      <c r="B2462" s="1">
        <v>40753.416655092595</v>
      </c>
      <c r="C2462" s="1">
        <f t="shared" si="480"/>
        <v>40544</v>
      </c>
      <c r="D2462" s="4">
        <f t="shared" si="481"/>
        <v>0.57777777777777772</v>
      </c>
      <c r="E2462" s="3">
        <f t="shared" si="482"/>
        <v>2011</v>
      </c>
      <c r="F2462" s="3">
        <f t="shared" si="483"/>
        <v>7</v>
      </c>
      <c r="G2462" s="3">
        <f t="shared" si="484"/>
        <v>29</v>
      </c>
      <c r="H2462" s="3">
        <f t="shared" si="485"/>
        <v>9</v>
      </c>
      <c r="I2462" s="3">
        <f t="shared" si="486"/>
        <v>59</v>
      </c>
      <c r="J2462" s="3">
        <f t="shared" si="487"/>
        <v>6</v>
      </c>
      <c r="K2462" s="3" t="str">
        <f>IF(AND(D2462&gt;='Season Lookup'!$D$15,D2462&lt;'Season Lookup'!$D$16),"Spring",IF(AND(D2462&gt;='Season Lookup'!$D$16,D2462&lt;'Season Lookup'!$D$17),"Summer",IF(AND(D2462&gt;='Season Lookup'!$D$17,D2462&lt;'Season Lookup'!$D$18),"Fall",IF(OR(D2462&gt;='Season Lookup'!$D$18,D2462&lt;'Season Lookup'!$D$15),"Winter"))))</f>
        <v>Summer</v>
      </c>
      <c r="L2462" s="3" t="str">
        <f>VLOOKUP(F2462,'Season Lookup'!$A$1:$B$13,2,0)</f>
        <v>Summer</v>
      </c>
      <c r="M2462" t="s">
        <v>12</v>
      </c>
      <c r="N2462" t="s">
        <v>13</v>
      </c>
      <c r="O2462" t="s">
        <v>23</v>
      </c>
      <c r="P2462" t="str">
        <f t="shared" si="488"/>
        <v>Yes</v>
      </c>
      <c r="Q2462" t="str">
        <f t="shared" si="489"/>
        <v>No</v>
      </c>
      <c r="R2462" t="str">
        <f t="shared" si="490"/>
        <v>No</v>
      </c>
      <c r="S2462">
        <v>43</v>
      </c>
      <c r="T2462" t="s">
        <v>1174</v>
      </c>
      <c r="V2462" t="str">
        <f t="shared" si="491"/>
        <v>Non Intersection</v>
      </c>
      <c r="W2462" t="s">
        <v>3506</v>
      </c>
      <c r="X2462">
        <v>42.377240999999998</v>
      </c>
      <c r="Y2462">
        <v>-71.108343000000005</v>
      </c>
      <c r="Z2462" t="s">
        <v>3507</v>
      </c>
    </row>
    <row r="2463" spans="1:26">
      <c r="A2463">
        <v>26284</v>
      </c>
      <c r="B2463" s="1">
        <v>40753.902777777781</v>
      </c>
      <c r="C2463" s="1">
        <f t="shared" si="480"/>
        <v>40544</v>
      </c>
      <c r="D2463" s="4">
        <f t="shared" si="481"/>
        <v>0.57777777777777772</v>
      </c>
      <c r="E2463" s="3">
        <f t="shared" si="482"/>
        <v>2011</v>
      </c>
      <c r="F2463" s="3">
        <f t="shared" si="483"/>
        <v>7</v>
      </c>
      <c r="G2463" s="3">
        <f t="shared" si="484"/>
        <v>29</v>
      </c>
      <c r="H2463" s="3">
        <f t="shared" si="485"/>
        <v>21</v>
      </c>
      <c r="I2463" s="3">
        <f t="shared" si="486"/>
        <v>40</v>
      </c>
      <c r="J2463" s="3">
        <f t="shared" si="487"/>
        <v>6</v>
      </c>
      <c r="K2463" s="3" t="str">
        <f>IF(AND(D2463&gt;='Season Lookup'!$D$15,D2463&lt;'Season Lookup'!$D$16),"Spring",IF(AND(D2463&gt;='Season Lookup'!$D$16,D2463&lt;'Season Lookup'!$D$17),"Summer",IF(AND(D2463&gt;='Season Lookup'!$D$17,D2463&lt;'Season Lookup'!$D$18),"Fall",IF(OR(D2463&gt;='Season Lookup'!$D$18,D2463&lt;'Season Lookup'!$D$15),"Winter"))))</f>
        <v>Summer</v>
      </c>
      <c r="L2463" s="3" t="str">
        <f>VLOOKUP(F2463,'Season Lookup'!$A$1:$B$13,2,0)</f>
        <v>Summer</v>
      </c>
      <c r="M2463" t="s">
        <v>12</v>
      </c>
      <c r="N2463" t="s">
        <v>13</v>
      </c>
      <c r="O2463" t="s">
        <v>13</v>
      </c>
      <c r="P2463" t="str">
        <f t="shared" si="488"/>
        <v>Yes</v>
      </c>
      <c r="Q2463" t="str">
        <f t="shared" si="489"/>
        <v>No</v>
      </c>
      <c r="R2463" t="str">
        <f t="shared" si="490"/>
        <v>No</v>
      </c>
      <c r="T2463" t="s">
        <v>14</v>
      </c>
      <c r="U2463" t="s">
        <v>185</v>
      </c>
      <c r="V2463" t="str">
        <f t="shared" si="491"/>
        <v>Intersection</v>
      </c>
      <c r="W2463" t="s">
        <v>1247</v>
      </c>
      <c r="X2463">
        <v>42.375131000000003</v>
      </c>
      <c r="Y2463">
        <v>-71.119151000000002</v>
      </c>
      <c r="Z2463" t="s">
        <v>1248</v>
      </c>
    </row>
    <row r="2464" spans="1:26">
      <c r="A2464">
        <v>26286</v>
      </c>
      <c r="B2464" s="1">
        <v>40754.083333333336</v>
      </c>
      <c r="C2464" s="1">
        <f t="shared" si="480"/>
        <v>40544</v>
      </c>
      <c r="D2464" s="4">
        <f t="shared" si="481"/>
        <v>0.5805555555555556</v>
      </c>
      <c r="E2464" s="3">
        <f t="shared" si="482"/>
        <v>2011</v>
      </c>
      <c r="F2464" s="3">
        <f t="shared" si="483"/>
        <v>7</v>
      </c>
      <c r="G2464" s="3">
        <f t="shared" si="484"/>
        <v>30</v>
      </c>
      <c r="H2464" s="3">
        <f t="shared" si="485"/>
        <v>2</v>
      </c>
      <c r="I2464" s="3">
        <f t="shared" si="486"/>
        <v>0</v>
      </c>
      <c r="J2464" s="3">
        <f t="shared" si="487"/>
        <v>7</v>
      </c>
      <c r="K2464" s="3" t="str">
        <f>IF(AND(D2464&gt;='Season Lookup'!$D$15,D2464&lt;'Season Lookup'!$D$16),"Spring",IF(AND(D2464&gt;='Season Lookup'!$D$16,D2464&lt;'Season Lookup'!$D$17),"Summer",IF(AND(D2464&gt;='Season Lookup'!$D$17,D2464&lt;'Season Lookup'!$D$18),"Fall",IF(OR(D2464&gt;='Season Lookup'!$D$18,D2464&lt;'Season Lookup'!$D$15),"Winter"))))</f>
        <v>Summer</v>
      </c>
      <c r="L2464" s="3" t="str">
        <f>VLOOKUP(F2464,'Season Lookup'!$A$1:$B$13,2,0)</f>
        <v>Summer</v>
      </c>
      <c r="M2464" t="s">
        <v>31</v>
      </c>
      <c r="N2464" t="s">
        <v>18</v>
      </c>
      <c r="O2464" t="s">
        <v>132</v>
      </c>
      <c r="P2464" t="str">
        <f t="shared" si="488"/>
        <v>Yes</v>
      </c>
      <c r="Q2464" t="str">
        <f t="shared" si="489"/>
        <v>Yes</v>
      </c>
      <c r="R2464" t="str">
        <f t="shared" si="490"/>
        <v>No</v>
      </c>
      <c r="T2464" t="s">
        <v>14</v>
      </c>
      <c r="U2464" t="s">
        <v>1742</v>
      </c>
      <c r="V2464" t="str">
        <f t="shared" si="491"/>
        <v>Intersection</v>
      </c>
      <c r="W2464" t="s">
        <v>1743</v>
      </c>
      <c r="X2464">
        <v>42.372211</v>
      </c>
      <c r="Y2464">
        <v>-71.115587000000005</v>
      </c>
      <c r="Z2464" t="s">
        <v>1744</v>
      </c>
    </row>
    <row r="2465" spans="1:26">
      <c r="A2465">
        <v>26287</v>
      </c>
      <c r="B2465" s="1">
        <v>40754.791655092595</v>
      </c>
      <c r="C2465" s="1">
        <f t="shared" si="480"/>
        <v>40544</v>
      </c>
      <c r="D2465" s="4">
        <f t="shared" si="481"/>
        <v>0.5805555555555556</v>
      </c>
      <c r="E2465" s="3">
        <f t="shared" si="482"/>
        <v>2011</v>
      </c>
      <c r="F2465" s="3">
        <f t="shared" si="483"/>
        <v>7</v>
      </c>
      <c r="G2465" s="3">
        <f t="shared" si="484"/>
        <v>30</v>
      </c>
      <c r="H2465" s="3">
        <f t="shared" si="485"/>
        <v>18</v>
      </c>
      <c r="I2465" s="3">
        <f t="shared" si="486"/>
        <v>59</v>
      </c>
      <c r="J2465" s="3">
        <f t="shared" si="487"/>
        <v>7</v>
      </c>
      <c r="K2465" s="3" t="str">
        <f>IF(AND(D2465&gt;='Season Lookup'!$D$15,D2465&lt;'Season Lookup'!$D$16),"Spring",IF(AND(D2465&gt;='Season Lookup'!$D$16,D2465&lt;'Season Lookup'!$D$17),"Summer",IF(AND(D2465&gt;='Season Lookup'!$D$17,D2465&lt;'Season Lookup'!$D$18),"Fall",IF(OR(D2465&gt;='Season Lookup'!$D$18,D2465&lt;'Season Lookup'!$D$15),"Winter"))))</f>
        <v>Summer</v>
      </c>
      <c r="L2465" s="3" t="str">
        <f>VLOOKUP(F2465,'Season Lookup'!$A$1:$B$13,2,0)</f>
        <v>Summer</v>
      </c>
      <c r="M2465" t="s">
        <v>31</v>
      </c>
      <c r="N2465" t="s">
        <v>13</v>
      </c>
      <c r="O2465" t="s">
        <v>132</v>
      </c>
      <c r="P2465" t="str">
        <f t="shared" si="488"/>
        <v>Yes</v>
      </c>
      <c r="Q2465" t="str">
        <f t="shared" si="489"/>
        <v>Yes</v>
      </c>
      <c r="R2465" t="str">
        <f t="shared" si="490"/>
        <v>No</v>
      </c>
      <c r="T2465" t="s">
        <v>249</v>
      </c>
      <c r="U2465" t="s">
        <v>14</v>
      </c>
      <c r="V2465" t="str">
        <f t="shared" si="491"/>
        <v>Intersection</v>
      </c>
      <c r="W2465" t="s">
        <v>2165</v>
      </c>
      <c r="X2465">
        <v>42.361745999999997</v>
      </c>
      <c r="Y2465">
        <v>-71.097555999999997</v>
      </c>
      <c r="Z2465" t="s">
        <v>251</v>
      </c>
    </row>
    <row r="2466" spans="1:26">
      <c r="A2466">
        <v>26288</v>
      </c>
      <c r="B2466" s="1">
        <v>40754.875</v>
      </c>
      <c r="C2466" s="1">
        <f t="shared" si="480"/>
        <v>40544</v>
      </c>
      <c r="D2466" s="4">
        <f t="shared" si="481"/>
        <v>0.5805555555555556</v>
      </c>
      <c r="E2466" s="3">
        <f t="shared" si="482"/>
        <v>2011</v>
      </c>
      <c r="F2466" s="3">
        <f t="shared" si="483"/>
        <v>7</v>
      </c>
      <c r="G2466" s="3">
        <f t="shared" si="484"/>
        <v>30</v>
      </c>
      <c r="H2466" s="3">
        <f t="shared" si="485"/>
        <v>21</v>
      </c>
      <c r="I2466" s="3">
        <f t="shared" si="486"/>
        <v>0</v>
      </c>
      <c r="J2466" s="3">
        <f t="shared" si="487"/>
        <v>7</v>
      </c>
      <c r="K2466" s="3" t="str">
        <f>IF(AND(D2466&gt;='Season Lookup'!$D$15,D2466&lt;'Season Lookup'!$D$16),"Spring",IF(AND(D2466&gt;='Season Lookup'!$D$16,D2466&lt;'Season Lookup'!$D$17),"Summer",IF(AND(D2466&gt;='Season Lookup'!$D$17,D2466&lt;'Season Lookup'!$D$18),"Fall",IF(OR(D2466&gt;='Season Lookup'!$D$18,D2466&lt;'Season Lookup'!$D$15),"Winter"))))</f>
        <v>Summer</v>
      </c>
      <c r="L2466" s="3" t="str">
        <f>VLOOKUP(F2466,'Season Lookup'!$A$1:$B$13,2,0)</f>
        <v>Summer</v>
      </c>
      <c r="M2466" t="s">
        <v>31</v>
      </c>
      <c r="N2466" t="s">
        <v>13</v>
      </c>
      <c r="O2466" t="s">
        <v>132</v>
      </c>
      <c r="P2466" t="str">
        <f t="shared" si="488"/>
        <v>Yes</v>
      </c>
      <c r="Q2466" t="str">
        <f t="shared" si="489"/>
        <v>Yes</v>
      </c>
      <c r="R2466" t="str">
        <f t="shared" si="490"/>
        <v>No</v>
      </c>
      <c r="S2466">
        <v>524</v>
      </c>
      <c r="T2466" t="s">
        <v>108</v>
      </c>
      <c r="V2466" t="str">
        <f t="shared" si="491"/>
        <v>Non Intersection</v>
      </c>
      <c r="W2466" t="s">
        <v>3504</v>
      </c>
      <c r="X2466">
        <v>42.367759</v>
      </c>
      <c r="Y2466">
        <v>-71.111376000000007</v>
      </c>
      <c r="Z2466" t="s">
        <v>3505</v>
      </c>
    </row>
    <row r="2467" spans="1:26">
      <c r="A2467">
        <v>26289</v>
      </c>
      <c r="B2467" s="1">
        <v>40755.75</v>
      </c>
      <c r="C2467" s="1">
        <f t="shared" si="480"/>
        <v>40544</v>
      </c>
      <c r="D2467" s="4">
        <f t="shared" si="481"/>
        <v>0.58333333333333337</v>
      </c>
      <c r="E2467" s="3">
        <f t="shared" si="482"/>
        <v>2011</v>
      </c>
      <c r="F2467" s="3">
        <f t="shared" si="483"/>
        <v>7</v>
      </c>
      <c r="G2467" s="3">
        <f t="shared" si="484"/>
        <v>31</v>
      </c>
      <c r="H2467" s="3">
        <f t="shared" si="485"/>
        <v>18</v>
      </c>
      <c r="I2467" s="3">
        <f t="shared" si="486"/>
        <v>0</v>
      </c>
      <c r="J2467" s="3">
        <f t="shared" si="487"/>
        <v>1</v>
      </c>
      <c r="K2467" s="3" t="str">
        <f>IF(AND(D2467&gt;='Season Lookup'!$D$15,D2467&lt;'Season Lookup'!$D$16),"Spring",IF(AND(D2467&gt;='Season Lookup'!$D$16,D2467&lt;'Season Lookup'!$D$17),"Summer",IF(AND(D2467&gt;='Season Lookup'!$D$17,D2467&lt;'Season Lookup'!$D$18),"Fall",IF(OR(D2467&gt;='Season Lookup'!$D$18,D2467&lt;'Season Lookup'!$D$15),"Winter"))))</f>
        <v>Summer</v>
      </c>
      <c r="L2467" s="3" t="str">
        <f>VLOOKUP(F2467,'Season Lookup'!$A$1:$B$13,2,0)</f>
        <v>Summer</v>
      </c>
      <c r="M2467" t="s">
        <v>48</v>
      </c>
      <c r="N2467" t="s">
        <v>13</v>
      </c>
      <c r="O2467" t="s">
        <v>23</v>
      </c>
      <c r="P2467" t="str">
        <f t="shared" si="488"/>
        <v>Yes</v>
      </c>
      <c r="Q2467" t="str">
        <f t="shared" si="489"/>
        <v>No</v>
      </c>
      <c r="R2467" t="str">
        <f t="shared" si="490"/>
        <v>No</v>
      </c>
      <c r="T2467" t="s">
        <v>316</v>
      </c>
      <c r="U2467" t="s">
        <v>101</v>
      </c>
      <c r="V2467" t="str">
        <f t="shared" si="491"/>
        <v>Intersection</v>
      </c>
      <c r="W2467" t="s">
        <v>688</v>
      </c>
      <c r="X2467">
        <v>42.364153999999999</v>
      </c>
      <c r="Y2467">
        <v>-71.099474000000001</v>
      </c>
      <c r="Z2467" t="s">
        <v>689</v>
      </c>
    </row>
    <row r="2468" spans="1:26">
      <c r="A2468">
        <v>26290</v>
      </c>
      <c r="B2468" s="1">
        <v>40755.98609953704</v>
      </c>
      <c r="C2468" s="1">
        <f t="shared" si="480"/>
        <v>40544</v>
      </c>
      <c r="D2468" s="4">
        <f t="shared" si="481"/>
        <v>0.58333333333333337</v>
      </c>
      <c r="E2468" s="3">
        <f t="shared" si="482"/>
        <v>2011</v>
      </c>
      <c r="F2468" s="3">
        <f t="shared" si="483"/>
        <v>7</v>
      </c>
      <c r="G2468" s="3">
        <f t="shared" si="484"/>
        <v>31</v>
      </c>
      <c r="H2468" s="3">
        <f t="shared" si="485"/>
        <v>23</v>
      </c>
      <c r="I2468" s="3">
        <f t="shared" si="486"/>
        <v>39</v>
      </c>
      <c r="J2468" s="3">
        <f t="shared" si="487"/>
        <v>1</v>
      </c>
      <c r="K2468" s="3" t="str">
        <f>IF(AND(D2468&gt;='Season Lookup'!$D$15,D2468&lt;'Season Lookup'!$D$16),"Spring",IF(AND(D2468&gt;='Season Lookup'!$D$16,D2468&lt;'Season Lookup'!$D$17),"Summer",IF(AND(D2468&gt;='Season Lookup'!$D$17,D2468&lt;'Season Lookup'!$D$18),"Fall",IF(OR(D2468&gt;='Season Lookup'!$D$18,D2468&lt;'Season Lookup'!$D$15),"Winter"))))</f>
        <v>Summer</v>
      </c>
      <c r="L2468" s="3" t="str">
        <f>VLOOKUP(F2468,'Season Lookup'!$A$1:$B$13,2,0)</f>
        <v>Summer</v>
      </c>
      <c r="M2468" t="s">
        <v>48</v>
      </c>
      <c r="N2468" t="s">
        <v>13</v>
      </c>
      <c r="O2468" t="s">
        <v>23</v>
      </c>
      <c r="P2468" t="str">
        <f t="shared" si="488"/>
        <v>Yes</v>
      </c>
      <c r="Q2468" t="str">
        <f t="shared" si="489"/>
        <v>No</v>
      </c>
      <c r="R2468" t="str">
        <f t="shared" si="490"/>
        <v>No</v>
      </c>
      <c r="S2468">
        <v>891</v>
      </c>
      <c r="T2468" t="s">
        <v>14</v>
      </c>
      <c r="U2468" t="s">
        <v>2158</v>
      </c>
      <c r="V2468" t="str">
        <f t="shared" si="491"/>
        <v>Non Intersection</v>
      </c>
      <c r="W2468" t="s">
        <v>3508</v>
      </c>
      <c r="X2468">
        <v>42.368192000000001</v>
      </c>
      <c r="Y2468">
        <v>-71.108017000000004</v>
      </c>
      <c r="Z2468" t="s">
        <v>3509</v>
      </c>
    </row>
    <row r="2469" spans="1:26">
      <c r="A2469">
        <v>26299</v>
      </c>
      <c r="B2469" s="1">
        <v>40755.28125</v>
      </c>
      <c r="C2469" s="1">
        <f t="shared" si="480"/>
        <v>40544</v>
      </c>
      <c r="D2469" s="4">
        <f t="shared" si="481"/>
        <v>0.58333333333333337</v>
      </c>
      <c r="E2469" s="3">
        <f t="shared" si="482"/>
        <v>2011</v>
      </c>
      <c r="F2469" s="3">
        <f t="shared" si="483"/>
        <v>7</v>
      </c>
      <c r="G2469" s="3">
        <f t="shared" si="484"/>
        <v>31</v>
      </c>
      <c r="H2469" s="3">
        <f t="shared" si="485"/>
        <v>6</v>
      </c>
      <c r="I2469" s="3">
        <f t="shared" si="486"/>
        <v>45</v>
      </c>
      <c r="J2469" s="3">
        <f t="shared" si="487"/>
        <v>1</v>
      </c>
      <c r="K2469" s="3" t="str">
        <f>IF(AND(D2469&gt;='Season Lookup'!$D$15,D2469&lt;'Season Lookup'!$D$16),"Spring",IF(AND(D2469&gt;='Season Lookup'!$D$16,D2469&lt;'Season Lookup'!$D$17),"Summer",IF(AND(D2469&gt;='Season Lookup'!$D$17,D2469&lt;'Season Lookup'!$D$18),"Fall",IF(OR(D2469&gt;='Season Lookup'!$D$18,D2469&lt;'Season Lookup'!$D$15),"Winter"))))</f>
        <v>Summer</v>
      </c>
      <c r="L2469" s="3" t="str">
        <f>VLOOKUP(F2469,'Season Lookup'!$A$1:$B$13,2,0)</f>
        <v>Summer</v>
      </c>
      <c r="M2469" t="s">
        <v>48</v>
      </c>
      <c r="N2469" t="s">
        <v>13</v>
      </c>
      <c r="O2469" t="s">
        <v>36</v>
      </c>
      <c r="P2469" t="str">
        <f t="shared" si="488"/>
        <v>Yes</v>
      </c>
      <c r="Q2469" t="str">
        <f t="shared" si="489"/>
        <v>No</v>
      </c>
      <c r="R2469" t="str">
        <f t="shared" si="490"/>
        <v>No</v>
      </c>
      <c r="T2469" t="s">
        <v>170</v>
      </c>
      <c r="U2469" t="s">
        <v>1465</v>
      </c>
      <c r="V2469" t="str">
        <f t="shared" si="491"/>
        <v>Intersection</v>
      </c>
      <c r="W2469" t="s">
        <v>3510</v>
      </c>
      <c r="X2469">
        <v>42.390072000000004</v>
      </c>
      <c r="Y2469">
        <v>-71.142139</v>
      </c>
      <c r="Z2469" t="s">
        <v>3511</v>
      </c>
    </row>
    <row r="2470" spans="1:26">
      <c r="A2470">
        <v>26383</v>
      </c>
      <c r="B2470" s="1">
        <v>40756.750694444447</v>
      </c>
      <c r="C2470" s="1">
        <f t="shared" si="480"/>
        <v>40544</v>
      </c>
      <c r="D2470" s="4">
        <f t="shared" si="481"/>
        <v>0.58333333333333337</v>
      </c>
      <c r="E2470" s="3">
        <f t="shared" si="482"/>
        <v>2011</v>
      </c>
      <c r="F2470" s="3">
        <f t="shared" si="483"/>
        <v>8</v>
      </c>
      <c r="G2470" s="3">
        <f t="shared" si="484"/>
        <v>1</v>
      </c>
      <c r="H2470" s="3">
        <f t="shared" si="485"/>
        <v>18</v>
      </c>
      <c r="I2470" s="3">
        <f t="shared" si="486"/>
        <v>1</v>
      </c>
      <c r="J2470" s="3">
        <f t="shared" si="487"/>
        <v>2</v>
      </c>
      <c r="K2470" s="3" t="str">
        <f>IF(AND(D2470&gt;='Season Lookup'!$D$15,D2470&lt;'Season Lookup'!$D$16),"Spring",IF(AND(D2470&gt;='Season Lookup'!$D$16,D2470&lt;'Season Lookup'!$D$17),"Summer",IF(AND(D2470&gt;='Season Lookup'!$D$17,D2470&lt;'Season Lookup'!$D$18),"Fall",IF(OR(D2470&gt;='Season Lookup'!$D$18,D2470&lt;'Season Lookup'!$D$15),"Winter"))))</f>
        <v>Summer</v>
      </c>
      <c r="L2470" s="3" t="str">
        <f>VLOOKUP(F2470,'Season Lookup'!$A$1:$B$13,2,0)</f>
        <v>Summer</v>
      </c>
      <c r="M2470" t="s">
        <v>56</v>
      </c>
      <c r="N2470" t="s">
        <v>619</v>
      </c>
      <c r="O2470" t="s">
        <v>36</v>
      </c>
      <c r="P2470" t="str">
        <f t="shared" si="488"/>
        <v>No</v>
      </c>
      <c r="Q2470" t="str">
        <f t="shared" si="489"/>
        <v>No</v>
      </c>
      <c r="R2470" t="str">
        <f t="shared" si="490"/>
        <v>No</v>
      </c>
      <c r="T2470" t="s">
        <v>186</v>
      </c>
      <c r="U2470" t="s">
        <v>287</v>
      </c>
      <c r="V2470" t="str">
        <f t="shared" si="491"/>
        <v>Intersection</v>
      </c>
      <c r="W2470" t="s">
        <v>1130</v>
      </c>
      <c r="X2470">
        <v>42.385249999999999</v>
      </c>
      <c r="Y2470">
        <v>-71.137280000000004</v>
      </c>
      <c r="Z2470" t="s">
        <v>1131</v>
      </c>
    </row>
    <row r="2471" spans="1:26">
      <c r="A2471">
        <v>26292</v>
      </c>
      <c r="B2471" s="1">
        <v>40757.552083333336</v>
      </c>
      <c r="C2471" s="1">
        <f t="shared" si="480"/>
        <v>40544</v>
      </c>
      <c r="D2471" s="4">
        <f t="shared" si="481"/>
        <v>0.58611111111111114</v>
      </c>
      <c r="E2471" s="3">
        <f t="shared" si="482"/>
        <v>2011</v>
      </c>
      <c r="F2471" s="3">
        <f t="shared" si="483"/>
        <v>8</v>
      </c>
      <c r="G2471" s="3">
        <f t="shared" si="484"/>
        <v>2</v>
      </c>
      <c r="H2471" s="3">
        <f t="shared" si="485"/>
        <v>13</v>
      </c>
      <c r="I2471" s="3">
        <f t="shared" si="486"/>
        <v>15</v>
      </c>
      <c r="J2471" s="3">
        <f t="shared" si="487"/>
        <v>3</v>
      </c>
      <c r="K2471" s="3" t="str">
        <f>IF(AND(D2471&gt;='Season Lookup'!$D$15,D2471&lt;'Season Lookup'!$D$16),"Spring",IF(AND(D2471&gt;='Season Lookup'!$D$16,D2471&lt;'Season Lookup'!$D$17),"Summer",IF(AND(D2471&gt;='Season Lookup'!$D$17,D2471&lt;'Season Lookup'!$D$18),"Fall",IF(OR(D2471&gt;='Season Lookup'!$D$18,D2471&lt;'Season Lookup'!$D$15),"Winter"))))</f>
        <v>Summer</v>
      </c>
      <c r="L2471" s="3" t="str">
        <f>VLOOKUP(F2471,'Season Lookup'!$A$1:$B$13,2,0)</f>
        <v>Summer</v>
      </c>
      <c r="M2471" t="s">
        <v>73</v>
      </c>
      <c r="N2471" t="s">
        <v>13</v>
      </c>
      <c r="O2471" t="s">
        <v>13</v>
      </c>
      <c r="P2471" t="str">
        <f t="shared" si="488"/>
        <v>Yes</v>
      </c>
      <c r="Q2471" t="str">
        <f t="shared" si="489"/>
        <v>No</v>
      </c>
      <c r="R2471" t="str">
        <f t="shared" si="490"/>
        <v>No</v>
      </c>
      <c r="T2471" t="s">
        <v>14</v>
      </c>
      <c r="U2471" t="s">
        <v>524</v>
      </c>
      <c r="V2471" t="str">
        <f t="shared" si="491"/>
        <v>Intersection</v>
      </c>
      <c r="W2471" t="s">
        <v>3291</v>
      </c>
      <c r="X2471">
        <v>42.390917999999999</v>
      </c>
      <c r="Y2471">
        <v>-71.122259</v>
      </c>
      <c r="Z2471" t="s">
        <v>3292</v>
      </c>
    </row>
    <row r="2472" spans="1:26">
      <c r="A2472">
        <v>26293</v>
      </c>
      <c r="B2472" s="1">
        <v>40757.765266203707</v>
      </c>
      <c r="C2472" s="1">
        <f t="shared" si="480"/>
        <v>40544</v>
      </c>
      <c r="D2472" s="4">
        <f t="shared" si="481"/>
        <v>0.58611111111111114</v>
      </c>
      <c r="E2472" s="3">
        <f t="shared" si="482"/>
        <v>2011</v>
      </c>
      <c r="F2472" s="3">
        <f t="shared" si="483"/>
        <v>8</v>
      </c>
      <c r="G2472" s="3">
        <f t="shared" si="484"/>
        <v>2</v>
      </c>
      <c r="H2472" s="3">
        <f t="shared" si="485"/>
        <v>18</v>
      </c>
      <c r="I2472" s="3">
        <f t="shared" si="486"/>
        <v>21</v>
      </c>
      <c r="J2472" s="3">
        <f t="shared" si="487"/>
        <v>3</v>
      </c>
      <c r="K2472" s="3" t="str">
        <f>IF(AND(D2472&gt;='Season Lookup'!$D$15,D2472&lt;'Season Lookup'!$D$16),"Spring",IF(AND(D2472&gt;='Season Lookup'!$D$16,D2472&lt;'Season Lookup'!$D$17),"Summer",IF(AND(D2472&gt;='Season Lookup'!$D$17,D2472&lt;'Season Lookup'!$D$18),"Fall",IF(OR(D2472&gt;='Season Lookup'!$D$18,D2472&lt;'Season Lookup'!$D$15),"Winter"))))</f>
        <v>Summer</v>
      </c>
      <c r="L2472" s="3" t="str">
        <f>VLOOKUP(F2472,'Season Lookup'!$A$1:$B$13,2,0)</f>
        <v>Summer</v>
      </c>
      <c r="M2472" t="s">
        <v>73</v>
      </c>
      <c r="N2472" t="s">
        <v>13</v>
      </c>
      <c r="O2472" t="s">
        <v>152</v>
      </c>
      <c r="P2472" t="str">
        <f t="shared" si="488"/>
        <v>Yes</v>
      </c>
      <c r="Q2472" t="str">
        <f t="shared" si="489"/>
        <v>No</v>
      </c>
      <c r="R2472" t="str">
        <f t="shared" si="490"/>
        <v>Yes</v>
      </c>
      <c r="T2472" t="s">
        <v>105</v>
      </c>
      <c r="U2472" t="s">
        <v>796</v>
      </c>
      <c r="V2472" t="str">
        <f t="shared" si="491"/>
        <v>Intersection</v>
      </c>
      <c r="W2472" t="s">
        <v>2561</v>
      </c>
      <c r="X2472">
        <v>42.365791999999999</v>
      </c>
      <c r="Y2472">
        <v>-71.092070000000007</v>
      </c>
      <c r="Z2472" t="s">
        <v>2562</v>
      </c>
    </row>
    <row r="2473" spans="1:26">
      <c r="A2473">
        <v>26305</v>
      </c>
      <c r="B2473" s="1">
        <v>40758.20416666667</v>
      </c>
      <c r="C2473" s="1">
        <f t="shared" si="480"/>
        <v>40544</v>
      </c>
      <c r="D2473" s="4">
        <f t="shared" si="481"/>
        <v>0.58888888888888891</v>
      </c>
      <c r="E2473" s="3">
        <f t="shared" si="482"/>
        <v>2011</v>
      </c>
      <c r="F2473" s="3">
        <f t="shared" si="483"/>
        <v>8</v>
      </c>
      <c r="G2473" s="3">
        <f t="shared" si="484"/>
        <v>3</v>
      </c>
      <c r="H2473" s="3">
        <f t="shared" si="485"/>
        <v>4</v>
      </c>
      <c r="I2473" s="3">
        <f t="shared" si="486"/>
        <v>54</v>
      </c>
      <c r="J2473" s="3">
        <f t="shared" si="487"/>
        <v>4</v>
      </c>
      <c r="K2473" s="3" t="str">
        <f>IF(AND(D2473&gt;='Season Lookup'!$D$15,D2473&lt;'Season Lookup'!$D$16),"Spring",IF(AND(D2473&gt;='Season Lookup'!$D$16,D2473&lt;'Season Lookup'!$D$17),"Summer",IF(AND(D2473&gt;='Season Lookup'!$D$17,D2473&lt;'Season Lookup'!$D$18),"Fall",IF(OR(D2473&gt;='Season Lookup'!$D$18,D2473&lt;'Season Lookup'!$D$15),"Winter"))))</f>
        <v>Summer</v>
      </c>
      <c r="L2473" s="3" t="str">
        <f>VLOOKUP(F2473,'Season Lookup'!$A$1:$B$13,2,0)</f>
        <v>Summer</v>
      </c>
      <c r="M2473" t="s">
        <v>82</v>
      </c>
      <c r="N2473" t="s">
        <v>13</v>
      </c>
      <c r="O2473" t="s">
        <v>152</v>
      </c>
      <c r="P2473" t="str">
        <f t="shared" si="488"/>
        <v>Yes</v>
      </c>
      <c r="Q2473" t="str">
        <f t="shared" si="489"/>
        <v>No</v>
      </c>
      <c r="R2473" t="str">
        <f t="shared" si="490"/>
        <v>Yes</v>
      </c>
      <c r="S2473">
        <v>241</v>
      </c>
      <c r="T2473" t="s">
        <v>19</v>
      </c>
      <c r="V2473" t="str">
        <f t="shared" si="491"/>
        <v>Non Intersection</v>
      </c>
      <c r="W2473" t="s">
        <v>3512</v>
      </c>
      <c r="X2473">
        <v>42.371136999999997</v>
      </c>
      <c r="Y2473">
        <v>-71.079952000000006</v>
      </c>
      <c r="Z2473" t="s">
        <v>3513</v>
      </c>
    </row>
    <row r="2474" spans="1:26">
      <c r="A2474">
        <v>26294</v>
      </c>
      <c r="B2474" s="1">
        <v>40758.351388888892</v>
      </c>
      <c r="C2474" s="1">
        <f t="shared" si="480"/>
        <v>40544</v>
      </c>
      <c r="D2474" s="4">
        <f t="shared" si="481"/>
        <v>0.58888888888888891</v>
      </c>
      <c r="E2474" s="3">
        <f t="shared" si="482"/>
        <v>2011</v>
      </c>
      <c r="F2474" s="3">
        <f t="shared" si="483"/>
        <v>8</v>
      </c>
      <c r="G2474" s="3">
        <f t="shared" si="484"/>
        <v>3</v>
      </c>
      <c r="H2474" s="3">
        <f t="shared" si="485"/>
        <v>8</v>
      </c>
      <c r="I2474" s="3">
        <f t="shared" si="486"/>
        <v>26</v>
      </c>
      <c r="J2474" s="3">
        <f t="shared" si="487"/>
        <v>4</v>
      </c>
      <c r="K2474" s="3" t="str">
        <f>IF(AND(D2474&gt;='Season Lookup'!$D$15,D2474&lt;'Season Lookup'!$D$16),"Spring",IF(AND(D2474&gt;='Season Lookup'!$D$16,D2474&lt;'Season Lookup'!$D$17),"Summer",IF(AND(D2474&gt;='Season Lookup'!$D$17,D2474&lt;'Season Lookup'!$D$18),"Fall",IF(OR(D2474&gt;='Season Lookup'!$D$18,D2474&lt;'Season Lookup'!$D$15),"Winter"))))</f>
        <v>Summer</v>
      </c>
      <c r="L2474" s="3" t="str">
        <f>VLOOKUP(F2474,'Season Lookup'!$A$1:$B$13,2,0)</f>
        <v>Summer</v>
      </c>
      <c r="M2474" t="s">
        <v>82</v>
      </c>
      <c r="N2474" t="s">
        <v>13</v>
      </c>
      <c r="O2474" t="s">
        <v>132</v>
      </c>
      <c r="P2474" t="str">
        <f t="shared" si="488"/>
        <v>Yes</v>
      </c>
      <c r="Q2474" t="str">
        <f t="shared" si="489"/>
        <v>Yes</v>
      </c>
      <c r="R2474" t="str">
        <f t="shared" si="490"/>
        <v>No</v>
      </c>
      <c r="T2474" t="s">
        <v>14</v>
      </c>
      <c r="U2474" t="s">
        <v>601</v>
      </c>
      <c r="V2474" t="str">
        <f t="shared" si="491"/>
        <v>Intersection</v>
      </c>
      <c r="W2474" t="s">
        <v>602</v>
      </c>
      <c r="X2474">
        <v>42.397973</v>
      </c>
      <c r="Y2474">
        <v>-71.130897000000004</v>
      </c>
      <c r="Z2474" t="s">
        <v>603</v>
      </c>
    </row>
    <row r="2475" spans="1:26">
      <c r="A2475">
        <v>26295</v>
      </c>
      <c r="B2475" s="1">
        <v>40758.413194444445</v>
      </c>
      <c r="C2475" s="1">
        <f t="shared" si="480"/>
        <v>40544</v>
      </c>
      <c r="D2475" s="4">
        <f t="shared" si="481"/>
        <v>0.58888888888888891</v>
      </c>
      <c r="E2475" s="3">
        <f t="shared" si="482"/>
        <v>2011</v>
      </c>
      <c r="F2475" s="3">
        <f t="shared" si="483"/>
        <v>8</v>
      </c>
      <c r="G2475" s="3">
        <f t="shared" si="484"/>
        <v>3</v>
      </c>
      <c r="H2475" s="3">
        <f t="shared" si="485"/>
        <v>9</v>
      </c>
      <c r="I2475" s="3">
        <f t="shared" si="486"/>
        <v>55</v>
      </c>
      <c r="J2475" s="3">
        <f t="shared" si="487"/>
        <v>4</v>
      </c>
      <c r="K2475" s="3" t="str">
        <f>IF(AND(D2475&gt;='Season Lookup'!$D$15,D2475&lt;'Season Lookup'!$D$16),"Spring",IF(AND(D2475&gt;='Season Lookup'!$D$16,D2475&lt;'Season Lookup'!$D$17),"Summer",IF(AND(D2475&gt;='Season Lookup'!$D$17,D2475&lt;'Season Lookup'!$D$18),"Fall",IF(OR(D2475&gt;='Season Lookup'!$D$18,D2475&lt;'Season Lookup'!$D$15),"Winter"))))</f>
        <v>Summer</v>
      </c>
      <c r="L2475" s="3" t="str">
        <f>VLOOKUP(F2475,'Season Lookup'!$A$1:$B$13,2,0)</f>
        <v>Summer</v>
      </c>
      <c r="M2475" t="s">
        <v>82</v>
      </c>
      <c r="N2475" t="s">
        <v>13</v>
      </c>
      <c r="O2475" t="s">
        <v>132</v>
      </c>
      <c r="P2475" t="str">
        <f t="shared" si="488"/>
        <v>Yes</v>
      </c>
      <c r="Q2475" t="str">
        <f t="shared" si="489"/>
        <v>Yes</v>
      </c>
      <c r="R2475" t="str">
        <f t="shared" si="490"/>
        <v>No</v>
      </c>
      <c r="T2475" t="s">
        <v>199</v>
      </c>
      <c r="U2475" t="s">
        <v>935</v>
      </c>
      <c r="V2475" t="str">
        <f t="shared" si="491"/>
        <v>Intersection</v>
      </c>
      <c r="W2475" t="s">
        <v>3514</v>
      </c>
      <c r="X2475">
        <v>42.376232999999999</v>
      </c>
      <c r="Y2475">
        <v>-71.125648999999996</v>
      </c>
      <c r="Z2475" t="s">
        <v>3515</v>
      </c>
    </row>
    <row r="2476" spans="1:26">
      <c r="A2476">
        <v>26296</v>
      </c>
      <c r="B2476" s="1">
        <v>40758.663194444445</v>
      </c>
      <c r="C2476" s="1">
        <f t="shared" si="480"/>
        <v>40544</v>
      </c>
      <c r="D2476" s="4">
        <f t="shared" si="481"/>
        <v>0.58888888888888891</v>
      </c>
      <c r="E2476" s="3">
        <f t="shared" si="482"/>
        <v>2011</v>
      </c>
      <c r="F2476" s="3">
        <f t="shared" si="483"/>
        <v>8</v>
      </c>
      <c r="G2476" s="3">
        <f t="shared" si="484"/>
        <v>3</v>
      </c>
      <c r="H2476" s="3">
        <f t="shared" si="485"/>
        <v>15</v>
      </c>
      <c r="I2476" s="3">
        <f t="shared" si="486"/>
        <v>55</v>
      </c>
      <c r="J2476" s="3">
        <f t="shared" si="487"/>
        <v>4</v>
      </c>
      <c r="K2476" s="3" t="str">
        <f>IF(AND(D2476&gt;='Season Lookup'!$D$15,D2476&lt;'Season Lookup'!$D$16),"Spring",IF(AND(D2476&gt;='Season Lookup'!$D$16,D2476&lt;'Season Lookup'!$D$17),"Summer",IF(AND(D2476&gt;='Season Lookup'!$D$17,D2476&lt;'Season Lookup'!$D$18),"Fall",IF(OR(D2476&gt;='Season Lookup'!$D$18,D2476&lt;'Season Lookup'!$D$15),"Winter"))))</f>
        <v>Summer</v>
      </c>
      <c r="L2476" s="3" t="str">
        <f>VLOOKUP(F2476,'Season Lookup'!$A$1:$B$13,2,0)</f>
        <v>Summer</v>
      </c>
      <c r="M2476" t="s">
        <v>82</v>
      </c>
      <c r="N2476" t="s">
        <v>35</v>
      </c>
      <c r="O2476" t="s">
        <v>13</v>
      </c>
      <c r="P2476" t="str">
        <f t="shared" si="488"/>
        <v>Yes</v>
      </c>
      <c r="Q2476" t="str">
        <f t="shared" si="489"/>
        <v>No</v>
      </c>
      <c r="R2476" t="str">
        <f t="shared" si="490"/>
        <v>No</v>
      </c>
      <c r="T2476" t="s">
        <v>216</v>
      </c>
      <c r="U2476" t="s">
        <v>550</v>
      </c>
      <c r="V2476" t="str">
        <f t="shared" si="491"/>
        <v>Intersection</v>
      </c>
      <c r="W2476" t="s">
        <v>3516</v>
      </c>
      <c r="X2476">
        <v>42.387189999999997</v>
      </c>
      <c r="Y2476">
        <v>-71.124230999999995</v>
      </c>
      <c r="Z2476" t="s">
        <v>3517</v>
      </c>
    </row>
    <row r="2477" spans="1:26">
      <c r="A2477">
        <v>26297</v>
      </c>
      <c r="B2477" s="1">
        <v>40758.715960648151</v>
      </c>
      <c r="C2477" s="1">
        <f t="shared" si="480"/>
        <v>40544</v>
      </c>
      <c r="D2477" s="4">
        <f t="shared" si="481"/>
        <v>0.58888888888888891</v>
      </c>
      <c r="E2477" s="3">
        <f t="shared" si="482"/>
        <v>2011</v>
      </c>
      <c r="F2477" s="3">
        <f t="shared" si="483"/>
        <v>8</v>
      </c>
      <c r="G2477" s="3">
        <f t="shared" si="484"/>
        <v>3</v>
      </c>
      <c r="H2477" s="3">
        <f t="shared" si="485"/>
        <v>17</v>
      </c>
      <c r="I2477" s="3">
        <f t="shared" si="486"/>
        <v>10</v>
      </c>
      <c r="J2477" s="3">
        <f t="shared" si="487"/>
        <v>4</v>
      </c>
      <c r="K2477" s="3" t="str">
        <f>IF(AND(D2477&gt;='Season Lookup'!$D$15,D2477&lt;'Season Lookup'!$D$16),"Spring",IF(AND(D2477&gt;='Season Lookup'!$D$16,D2477&lt;'Season Lookup'!$D$17),"Summer",IF(AND(D2477&gt;='Season Lookup'!$D$17,D2477&lt;'Season Lookup'!$D$18),"Fall",IF(OR(D2477&gt;='Season Lookup'!$D$18,D2477&lt;'Season Lookup'!$D$15),"Winter"))))</f>
        <v>Summer</v>
      </c>
      <c r="L2477" s="3" t="str">
        <f>VLOOKUP(F2477,'Season Lookup'!$A$1:$B$13,2,0)</f>
        <v>Summer</v>
      </c>
      <c r="M2477" t="s">
        <v>82</v>
      </c>
      <c r="N2477" t="s">
        <v>13</v>
      </c>
      <c r="O2477" t="s">
        <v>152</v>
      </c>
      <c r="P2477" t="str">
        <f t="shared" si="488"/>
        <v>Yes</v>
      </c>
      <c r="Q2477" t="str">
        <f t="shared" si="489"/>
        <v>No</v>
      </c>
      <c r="R2477" t="str">
        <f t="shared" si="490"/>
        <v>Yes</v>
      </c>
      <c r="T2477" t="s">
        <v>19</v>
      </c>
      <c r="U2477" t="s">
        <v>745</v>
      </c>
      <c r="V2477" t="str">
        <f t="shared" si="491"/>
        <v>Intersection</v>
      </c>
      <c r="W2477" t="s">
        <v>3518</v>
      </c>
      <c r="X2477">
        <v>42.373133000000003</v>
      </c>
      <c r="Y2477">
        <v>-71.096238999999997</v>
      </c>
      <c r="Z2477" t="s">
        <v>2107</v>
      </c>
    </row>
    <row r="2478" spans="1:26">
      <c r="A2478">
        <v>26301</v>
      </c>
      <c r="B2478" s="1">
        <v>40759.384027777778</v>
      </c>
      <c r="C2478" s="1">
        <f t="shared" si="480"/>
        <v>40544</v>
      </c>
      <c r="D2478" s="4">
        <f t="shared" si="481"/>
        <v>0.59166666666666667</v>
      </c>
      <c r="E2478" s="3">
        <f t="shared" si="482"/>
        <v>2011</v>
      </c>
      <c r="F2478" s="3">
        <f t="shared" si="483"/>
        <v>8</v>
      </c>
      <c r="G2478" s="3">
        <f t="shared" si="484"/>
        <v>4</v>
      </c>
      <c r="H2478" s="3">
        <f t="shared" si="485"/>
        <v>9</v>
      </c>
      <c r="I2478" s="3">
        <f t="shared" si="486"/>
        <v>13</v>
      </c>
      <c r="J2478" s="3">
        <f t="shared" si="487"/>
        <v>5</v>
      </c>
      <c r="K2478" s="3" t="str">
        <f>IF(AND(D2478&gt;='Season Lookup'!$D$15,D2478&lt;'Season Lookup'!$D$16),"Spring",IF(AND(D2478&gt;='Season Lookup'!$D$16,D2478&lt;'Season Lookup'!$D$17),"Summer",IF(AND(D2478&gt;='Season Lookup'!$D$17,D2478&lt;'Season Lookup'!$D$18),"Fall",IF(OR(D2478&gt;='Season Lookup'!$D$18,D2478&lt;'Season Lookup'!$D$15),"Winter"))))</f>
        <v>Summer</v>
      </c>
      <c r="L2478" s="3" t="str">
        <f>VLOOKUP(F2478,'Season Lookup'!$A$1:$B$13,2,0)</f>
        <v>Summer</v>
      </c>
      <c r="M2478" t="s">
        <v>78</v>
      </c>
      <c r="N2478" t="s">
        <v>13</v>
      </c>
      <c r="O2478" t="s">
        <v>23</v>
      </c>
      <c r="P2478" t="str">
        <f t="shared" si="488"/>
        <v>Yes</v>
      </c>
      <c r="Q2478" t="str">
        <f t="shared" si="489"/>
        <v>No</v>
      </c>
      <c r="R2478" t="str">
        <f t="shared" si="490"/>
        <v>No</v>
      </c>
      <c r="S2478">
        <v>117</v>
      </c>
      <c r="T2478" t="s">
        <v>3188</v>
      </c>
      <c r="V2478" t="str">
        <f t="shared" si="491"/>
        <v>Non Intersection</v>
      </c>
      <c r="W2478" t="s">
        <v>3519</v>
      </c>
      <c r="X2478">
        <v>42.396782000000002</v>
      </c>
      <c r="Y2478">
        <v>-71.133111999999997</v>
      </c>
      <c r="Z2478" t="s">
        <v>3520</v>
      </c>
    </row>
    <row r="2479" spans="1:26">
      <c r="A2479">
        <v>26302</v>
      </c>
      <c r="B2479" s="1">
        <v>40759.67082175926</v>
      </c>
      <c r="C2479" s="1">
        <f t="shared" si="480"/>
        <v>40544</v>
      </c>
      <c r="D2479" s="4">
        <f t="shared" si="481"/>
        <v>0.59166666666666667</v>
      </c>
      <c r="E2479" s="3">
        <f t="shared" si="482"/>
        <v>2011</v>
      </c>
      <c r="F2479" s="3">
        <f t="shared" si="483"/>
        <v>8</v>
      </c>
      <c r="G2479" s="3">
        <f t="shared" si="484"/>
        <v>4</v>
      </c>
      <c r="H2479" s="3">
        <f t="shared" si="485"/>
        <v>16</v>
      </c>
      <c r="I2479" s="3">
        <f t="shared" si="486"/>
        <v>5</v>
      </c>
      <c r="J2479" s="3">
        <f t="shared" si="487"/>
        <v>5</v>
      </c>
      <c r="K2479" s="3" t="str">
        <f>IF(AND(D2479&gt;='Season Lookup'!$D$15,D2479&lt;'Season Lookup'!$D$16),"Spring",IF(AND(D2479&gt;='Season Lookup'!$D$16,D2479&lt;'Season Lookup'!$D$17),"Summer",IF(AND(D2479&gt;='Season Lookup'!$D$17,D2479&lt;'Season Lookup'!$D$18),"Fall",IF(OR(D2479&gt;='Season Lookup'!$D$18,D2479&lt;'Season Lookup'!$D$15),"Winter"))))</f>
        <v>Summer</v>
      </c>
      <c r="L2479" s="3" t="str">
        <f>VLOOKUP(F2479,'Season Lookup'!$A$1:$B$13,2,0)</f>
        <v>Summer</v>
      </c>
      <c r="M2479" t="s">
        <v>78</v>
      </c>
      <c r="N2479" t="s">
        <v>132</v>
      </c>
      <c r="O2479" t="s">
        <v>152</v>
      </c>
      <c r="P2479" t="str">
        <f t="shared" si="488"/>
        <v>No</v>
      </c>
      <c r="Q2479" t="str">
        <f t="shared" si="489"/>
        <v>Yes</v>
      </c>
      <c r="R2479" t="str">
        <f t="shared" si="490"/>
        <v>Yes</v>
      </c>
      <c r="S2479">
        <v>183</v>
      </c>
      <c r="T2479" t="s">
        <v>342</v>
      </c>
      <c r="V2479" t="str">
        <f t="shared" si="491"/>
        <v>Non Intersection</v>
      </c>
      <c r="W2479" t="s">
        <v>3521</v>
      </c>
      <c r="X2479">
        <v>42.36992</v>
      </c>
      <c r="Y2479">
        <v>-71.100806000000006</v>
      </c>
      <c r="Z2479" t="s">
        <v>3522</v>
      </c>
    </row>
    <row r="2480" spans="1:26">
      <c r="A2480">
        <v>26303</v>
      </c>
      <c r="B2480" s="1">
        <v>40759.697905092595</v>
      </c>
      <c r="C2480" s="1">
        <f t="shared" si="480"/>
        <v>40544</v>
      </c>
      <c r="D2480" s="4">
        <f t="shared" si="481"/>
        <v>0.59166666666666667</v>
      </c>
      <c r="E2480" s="3">
        <f t="shared" si="482"/>
        <v>2011</v>
      </c>
      <c r="F2480" s="3">
        <f t="shared" si="483"/>
        <v>8</v>
      </c>
      <c r="G2480" s="3">
        <f t="shared" si="484"/>
        <v>4</v>
      </c>
      <c r="H2480" s="3">
        <f t="shared" si="485"/>
        <v>16</v>
      </c>
      <c r="I2480" s="3">
        <f t="shared" si="486"/>
        <v>44</v>
      </c>
      <c r="J2480" s="3">
        <f t="shared" si="487"/>
        <v>5</v>
      </c>
      <c r="K2480" s="3" t="str">
        <f>IF(AND(D2480&gt;='Season Lookup'!$D$15,D2480&lt;'Season Lookup'!$D$16),"Spring",IF(AND(D2480&gt;='Season Lookup'!$D$16,D2480&lt;'Season Lookup'!$D$17),"Summer",IF(AND(D2480&gt;='Season Lookup'!$D$17,D2480&lt;'Season Lookup'!$D$18),"Fall",IF(OR(D2480&gt;='Season Lookup'!$D$18,D2480&lt;'Season Lookup'!$D$15),"Winter"))))</f>
        <v>Summer</v>
      </c>
      <c r="L2480" s="3" t="str">
        <f>VLOOKUP(F2480,'Season Lookup'!$A$1:$B$13,2,0)</f>
        <v>Summer</v>
      </c>
      <c r="M2480" t="s">
        <v>78</v>
      </c>
      <c r="N2480" t="s">
        <v>13</v>
      </c>
      <c r="O2480" t="s">
        <v>152</v>
      </c>
      <c r="P2480" t="str">
        <f t="shared" si="488"/>
        <v>Yes</v>
      </c>
      <c r="Q2480" t="str">
        <f t="shared" si="489"/>
        <v>No</v>
      </c>
      <c r="R2480" t="str">
        <f t="shared" si="490"/>
        <v>Yes</v>
      </c>
      <c r="T2480" t="s">
        <v>19</v>
      </c>
      <c r="U2480" t="s">
        <v>61</v>
      </c>
      <c r="V2480" t="str">
        <f t="shared" si="491"/>
        <v>Intersection</v>
      </c>
      <c r="W2480" t="s">
        <v>494</v>
      </c>
      <c r="X2480">
        <v>42.370635999999998</v>
      </c>
      <c r="Y2480">
        <v>-71.076933999999994</v>
      </c>
      <c r="Z2480" t="s">
        <v>495</v>
      </c>
    </row>
    <row r="2481" spans="1:26">
      <c r="A2481">
        <v>26304</v>
      </c>
      <c r="B2481" s="1">
        <v>40759.730555555558</v>
      </c>
      <c r="C2481" s="1">
        <f t="shared" si="480"/>
        <v>40544</v>
      </c>
      <c r="D2481" s="4">
        <f t="shared" si="481"/>
        <v>0.59166666666666667</v>
      </c>
      <c r="E2481" s="3">
        <f t="shared" si="482"/>
        <v>2011</v>
      </c>
      <c r="F2481" s="3">
        <f t="shared" si="483"/>
        <v>8</v>
      </c>
      <c r="G2481" s="3">
        <f t="shared" si="484"/>
        <v>4</v>
      </c>
      <c r="H2481" s="3">
        <f t="shared" si="485"/>
        <v>17</v>
      </c>
      <c r="I2481" s="3">
        <f t="shared" si="486"/>
        <v>32</v>
      </c>
      <c r="J2481" s="3">
        <f t="shared" si="487"/>
        <v>5</v>
      </c>
      <c r="K2481" s="3" t="str">
        <f>IF(AND(D2481&gt;='Season Lookup'!$D$15,D2481&lt;'Season Lookup'!$D$16),"Spring",IF(AND(D2481&gt;='Season Lookup'!$D$16,D2481&lt;'Season Lookup'!$D$17),"Summer",IF(AND(D2481&gt;='Season Lookup'!$D$17,D2481&lt;'Season Lookup'!$D$18),"Fall",IF(OR(D2481&gt;='Season Lookup'!$D$18,D2481&lt;'Season Lookup'!$D$15),"Winter"))))</f>
        <v>Summer</v>
      </c>
      <c r="L2481" s="3" t="str">
        <f>VLOOKUP(F2481,'Season Lookup'!$A$1:$B$13,2,0)</f>
        <v>Summer</v>
      </c>
      <c r="M2481" t="s">
        <v>73</v>
      </c>
      <c r="N2481" t="s">
        <v>13</v>
      </c>
      <c r="O2481" t="s">
        <v>132</v>
      </c>
      <c r="P2481" t="str">
        <f t="shared" si="488"/>
        <v>Yes</v>
      </c>
      <c r="Q2481" t="str">
        <f t="shared" si="489"/>
        <v>Yes</v>
      </c>
      <c r="R2481" t="str">
        <f t="shared" si="490"/>
        <v>No</v>
      </c>
      <c r="T2481" t="s">
        <v>105</v>
      </c>
      <c r="U2481" t="s">
        <v>189</v>
      </c>
      <c r="V2481" t="str">
        <f t="shared" si="491"/>
        <v>Intersection</v>
      </c>
      <c r="W2481" t="s">
        <v>477</v>
      </c>
      <c r="X2481">
        <v>42.367106999999997</v>
      </c>
      <c r="Y2481">
        <v>-71.095416</v>
      </c>
      <c r="Z2481" t="s">
        <v>478</v>
      </c>
    </row>
    <row r="2482" spans="1:26">
      <c r="A2482">
        <v>26307</v>
      </c>
      <c r="B2482" s="1">
        <v>40759.9375</v>
      </c>
      <c r="C2482" s="1">
        <f t="shared" si="480"/>
        <v>40544</v>
      </c>
      <c r="D2482" s="4">
        <f t="shared" si="481"/>
        <v>0.59166666666666667</v>
      </c>
      <c r="E2482" s="3">
        <f t="shared" si="482"/>
        <v>2011</v>
      </c>
      <c r="F2482" s="3">
        <f t="shared" si="483"/>
        <v>8</v>
      </c>
      <c r="G2482" s="3">
        <f t="shared" si="484"/>
        <v>4</v>
      </c>
      <c r="H2482" s="3">
        <f t="shared" si="485"/>
        <v>22</v>
      </c>
      <c r="I2482" s="3">
        <f t="shared" si="486"/>
        <v>30</v>
      </c>
      <c r="J2482" s="3">
        <f t="shared" si="487"/>
        <v>5</v>
      </c>
      <c r="K2482" s="3" t="str">
        <f>IF(AND(D2482&gt;='Season Lookup'!$D$15,D2482&lt;'Season Lookup'!$D$16),"Spring",IF(AND(D2482&gt;='Season Lookup'!$D$16,D2482&lt;'Season Lookup'!$D$17),"Summer",IF(AND(D2482&gt;='Season Lookup'!$D$17,D2482&lt;'Season Lookup'!$D$18),"Fall",IF(OR(D2482&gt;='Season Lookup'!$D$18,D2482&lt;'Season Lookup'!$D$15),"Winter"))))</f>
        <v>Summer</v>
      </c>
      <c r="L2482" s="3" t="str">
        <f>VLOOKUP(F2482,'Season Lookup'!$A$1:$B$13,2,0)</f>
        <v>Summer</v>
      </c>
      <c r="M2482" t="s">
        <v>78</v>
      </c>
      <c r="N2482" t="s">
        <v>13</v>
      </c>
      <c r="O2482" t="s">
        <v>23</v>
      </c>
      <c r="P2482" t="str">
        <f t="shared" si="488"/>
        <v>Yes</v>
      </c>
      <c r="Q2482" t="str">
        <f t="shared" si="489"/>
        <v>No</v>
      </c>
      <c r="R2482" t="str">
        <f t="shared" si="490"/>
        <v>No</v>
      </c>
      <c r="T2482" t="s">
        <v>509</v>
      </c>
      <c r="U2482" t="s">
        <v>249</v>
      </c>
      <c r="V2482" t="str">
        <f t="shared" si="491"/>
        <v>Intersection</v>
      </c>
      <c r="W2482" t="s">
        <v>2832</v>
      </c>
      <c r="X2482">
        <v>42.361348</v>
      </c>
      <c r="Y2482">
        <v>-71.098456999999996</v>
      </c>
      <c r="Z2482" t="s">
        <v>2833</v>
      </c>
    </row>
    <row r="2483" spans="1:26">
      <c r="A2483">
        <v>26308</v>
      </c>
      <c r="B2483" s="1">
        <v>40759.61109953704</v>
      </c>
      <c r="C2483" s="1">
        <f t="shared" si="480"/>
        <v>40544</v>
      </c>
      <c r="D2483" s="4">
        <f t="shared" si="481"/>
        <v>0.59166666666666667</v>
      </c>
      <c r="E2483" s="3">
        <f t="shared" si="482"/>
        <v>2011</v>
      </c>
      <c r="F2483" s="3">
        <f t="shared" si="483"/>
        <v>8</v>
      </c>
      <c r="G2483" s="3">
        <f t="shared" si="484"/>
        <v>4</v>
      </c>
      <c r="H2483" s="3">
        <f t="shared" si="485"/>
        <v>14</v>
      </c>
      <c r="I2483" s="3">
        <f t="shared" si="486"/>
        <v>39</v>
      </c>
      <c r="J2483" s="3">
        <f t="shared" si="487"/>
        <v>5</v>
      </c>
      <c r="K2483" s="3" t="str">
        <f>IF(AND(D2483&gt;='Season Lookup'!$D$15,D2483&lt;'Season Lookup'!$D$16),"Spring",IF(AND(D2483&gt;='Season Lookup'!$D$16,D2483&lt;'Season Lookup'!$D$17),"Summer",IF(AND(D2483&gt;='Season Lookup'!$D$17,D2483&lt;'Season Lookup'!$D$18),"Fall",IF(OR(D2483&gt;='Season Lookup'!$D$18,D2483&lt;'Season Lookup'!$D$15),"Winter"))))</f>
        <v>Summer</v>
      </c>
      <c r="L2483" s="3" t="str">
        <f>VLOOKUP(F2483,'Season Lookup'!$A$1:$B$13,2,0)</f>
        <v>Summer</v>
      </c>
      <c r="M2483" t="s">
        <v>78</v>
      </c>
      <c r="N2483" t="s">
        <v>13</v>
      </c>
      <c r="O2483" t="s">
        <v>1085</v>
      </c>
      <c r="P2483" t="str">
        <f t="shared" si="488"/>
        <v>Yes</v>
      </c>
      <c r="Q2483" t="str">
        <f t="shared" si="489"/>
        <v>No</v>
      </c>
      <c r="R2483" t="str">
        <f t="shared" si="490"/>
        <v>No</v>
      </c>
      <c r="T2483" t="s">
        <v>14</v>
      </c>
      <c r="U2483" t="s">
        <v>1095</v>
      </c>
      <c r="V2483" t="str">
        <f t="shared" si="491"/>
        <v>Intersection</v>
      </c>
      <c r="W2483" t="s">
        <v>2671</v>
      </c>
      <c r="X2483">
        <v>42.399821000000003</v>
      </c>
      <c r="Y2483">
        <v>-71.133488999999997</v>
      </c>
      <c r="Z2483" t="s">
        <v>2672</v>
      </c>
    </row>
    <row r="2484" spans="1:26">
      <c r="A2484">
        <v>27910</v>
      </c>
      <c r="B2484" s="1">
        <v>40759.520833333336</v>
      </c>
      <c r="C2484" s="1">
        <f t="shared" si="480"/>
        <v>40544</v>
      </c>
      <c r="D2484" s="4">
        <f t="shared" si="481"/>
        <v>0.59166666666666667</v>
      </c>
      <c r="E2484" s="3">
        <f t="shared" si="482"/>
        <v>2011</v>
      </c>
      <c r="F2484" s="3">
        <f t="shared" si="483"/>
        <v>8</v>
      </c>
      <c r="G2484" s="3">
        <f t="shared" si="484"/>
        <v>4</v>
      </c>
      <c r="H2484" s="3">
        <f t="shared" si="485"/>
        <v>12</v>
      </c>
      <c r="I2484" s="3">
        <f t="shared" si="486"/>
        <v>30</v>
      </c>
      <c r="J2484" s="3">
        <f t="shared" si="487"/>
        <v>5</v>
      </c>
      <c r="K2484" s="3" t="str">
        <f>IF(AND(D2484&gt;='Season Lookup'!$D$15,D2484&lt;'Season Lookup'!$D$16),"Spring",IF(AND(D2484&gt;='Season Lookup'!$D$16,D2484&lt;'Season Lookup'!$D$17),"Summer",IF(AND(D2484&gt;='Season Lookup'!$D$17,D2484&lt;'Season Lookup'!$D$18),"Fall",IF(OR(D2484&gt;='Season Lookup'!$D$18,D2484&lt;'Season Lookup'!$D$15),"Winter"))))</f>
        <v>Summer</v>
      </c>
      <c r="L2484" s="3" t="str">
        <f>VLOOKUP(F2484,'Season Lookup'!$A$1:$B$13,2,0)</f>
        <v>Summer</v>
      </c>
      <c r="M2484" t="s">
        <v>31</v>
      </c>
      <c r="N2484" t="s">
        <v>13</v>
      </c>
      <c r="O2484" t="s">
        <v>23</v>
      </c>
      <c r="P2484" t="str">
        <f t="shared" si="488"/>
        <v>Yes</v>
      </c>
      <c r="Q2484" t="str">
        <f t="shared" si="489"/>
        <v>No</v>
      </c>
      <c r="R2484" t="str">
        <f t="shared" si="490"/>
        <v>No</v>
      </c>
      <c r="T2484" t="s">
        <v>19</v>
      </c>
      <c r="U2484" t="s">
        <v>1016</v>
      </c>
      <c r="V2484" t="str">
        <f t="shared" si="491"/>
        <v>Intersection</v>
      </c>
      <c r="W2484" t="s">
        <v>1807</v>
      </c>
      <c r="X2484">
        <v>42.374063</v>
      </c>
      <c r="Y2484">
        <v>-71.103412000000006</v>
      </c>
      <c r="Z2484" t="s">
        <v>1808</v>
      </c>
    </row>
    <row r="2485" spans="1:26">
      <c r="A2485">
        <v>26306</v>
      </c>
      <c r="B2485" s="1">
        <v>40760.35832175926</v>
      </c>
      <c r="C2485" s="1">
        <f t="shared" si="480"/>
        <v>40544</v>
      </c>
      <c r="D2485" s="4">
        <f t="shared" si="481"/>
        <v>0.59444444444444444</v>
      </c>
      <c r="E2485" s="3">
        <f t="shared" si="482"/>
        <v>2011</v>
      </c>
      <c r="F2485" s="3">
        <f t="shared" si="483"/>
        <v>8</v>
      </c>
      <c r="G2485" s="3">
        <f t="shared" si="484"/>
        <v>5</v>
      </c>
      <c r="H2485" s="3">
        <f t="shared" si="485"/>
        <v>8</v>
      </c>
      <c r="I2485" s="3">
        <f t="shared" si="486"/>
        <v>35</v>
      </c>
      <c r="J2485" s="3">
        <f t="shared" si="487"/>
        <v>6</v>
      </c>
      <c r="K2485" s="3" t="str">
        <f>IF(AND(D2485&gt;='Season Lookup'!$D$15,D2485&lt;'Season Lookup'!$D$16),"Spring",IF(AND(D2485&gt;='Season Lookup'!$D$16,D2485&lt;'Season Lookup'!$D$17),"Summer",IF(AND(D2485&gt;='Season Lookup'!$D$17,D2485&lt;'Season Lookup'!$D$18),"Fall",IF(OR(D2485&gt;='Season Lookup'!$D$18,D2485&lt;'Season Lookup'!$D$15),"Winter"))))</f>
        <v>Summer</v>
      </c>
      <c r="L2485" s="3" t="str">
        <f>VLOOKUP(F2485,'Season Lookup'!$A$1:$B$13,2,0)</f>
        <v>Summer</v>
      </c>
      <c r="M2485" t="s">
        <v>12</v>
      </c>
      <c r="N2485" t="s">
        <v>13</v>
      </c>
      <c r="O2485" t="s">
        <v>13</v>
      </c>
      <c r="P2485" t="str">
        <f t="shared" si="488"/>
        <v>Yes</v>
      </c>
      <c r="Q2485" t="str">
        <f t="shared" si="489"/>
        <v>No</v>
      </c>
      <c r="R2485" t="str">
        <f t="shared" si="490"/>
        <v>No</v>
      </c>
      <c r="T2485" t="s">
        <v>365</v>
      </c>
      <c r="U2485" t="s">
        <v>147</v>
      </c>
      <c r="V2485" t="str">
        <f t="shared" si="491"/>
        <v>Intersection</v>
      </c>
      <c r="W2485" t="s">
        <v>3523</v>
      </c>
      <c r="X2485">
        <v>42.368918000000001</v>
      </c>
      <c r="Y2485">
        <v>-71.085434000000006</v>
      </c>
      <c r="Z2485" t="s">
        <v>3524</v>
      </c>
    </row>
    <row r="2486" spans="1:26">
      <c r="A2486">
        <v>26309</v>
      </c>
      <c r="B2486" s="1">
        <v>40760.333333333336</v>
      </c>
      <c r="C2486" s="1">
        <f t="shared" si="480"/>
        <v>40544</v>
      </c>
      <c r="D2486" s="4">
        <f t="shared" si="481"/>
        <v>0.59444444444444444</v>
      </c>
      <c r="E2486" s="3">
        <f t="shared" si="482"/>
        <v>2011</v>
      </c>
      <c r="F2486" s="3">
        <f t="shared" si="483"/>
        <v>8</v>
      </c>
      <c r="G2486" s="3">
        <f t="shared" si="484"/>
        <v>5</v>
      </c>
      <c r="H2486" s="3">
        <f t="shared" si="485"/>
        <v>8</v>
      </c>
      <c r="I2486" s="3">
        <f t="shared" si="486"/>
        <v>0</v>
      </c>
      <c r="J2486" s="3">
        <f t="shared" si="487"/>
        <v>6</v>
      </c>
      <c r="K2486" s="3" t="str">
        <f>IF(AND(D2486&gt;='Season Lookup'!$D$15,D2486&lt;'Season Lookup'!$D$16),"Spring",IF(AND(D2486&gt;='Season Lookup'!$D$16,D2486&lt;'Season Lookup'!$D$17),"Summer",IF(AND(D2486&gt;='Season Lookup'!$D$17,D2486&lt;'Season Lookup'!$D$18),"Fall",IF(OR(D2486&gt;='Season Lookup'!$D$18,D2486&lt;'Season Lookup'!$D$15),"Winter"))))</f>
        <v>Summer</v>
      </c>
      <c r="L2486" s="3" t="str">
        <f>VLOOKUP(F2486,'Season Lookup'!$A$1:$B$13,2,0)</f>
        <v>Summer</v>
      </c>
      <c r="M2486" t="s">
        <v>12</v>
      </c>
      <c r="N2486" t="s">
        <v>13</v>
      </c>
      <c r="O2486" t="s">
        <v>23</v>
      </c>
      <c r="P2486" t="str">
        <f t="shared" si="488"/>
        <v>Yes</v>
      </c>
      <c r="Q2486" t="str">
        <f t="shared" si="489"/>
        <v>No</v>
      </c>
      <c r="R2486" t="str">
        <f t="shared" si="490"/>
        <v>No</v>
      </c>
      <c r="S2486">
        <v>50</v>
      </c>
      <c r="T2486" t="s">
        <v>28</v>
      </c>
      <c r="V2486" t="str">
        <f t="shared" si="491"/>
        <v>Non Intersection</v>
      </c>
      <c r="W2486" t="s">
        <v>3525</v>
      </c>
      <c r="X2486">
        <v>42.365713999999997</v>
      </c>
      <c r="Y2486">
        <v>-71.110812999999993</v>
      </c>
      <c r="Z2486" t="s">
        <v>3526</v>
      </c>
    </row>
    <row r="2487" spans="1:26">
      <c r="A2487">
        <v>26310</v>
      </c>
      <c r="B2487" s="1">
        <v>40760.398599537039</v>
      </c>
      <c r="C2487" s="1">
        <f t="shared" si="480"/>
        <v>40544</v>
      </c>
      <c r="D2487" s="4">
        <f t="shared" si="481"/>
        <v>0.59444444444444444</v>
      </c>
      <c r="E2487" s="3">
        <f t="shared" si="482"/>
        <v>2011</v>
      </c>
      <c r="F2487" s="3">
        <f t="shared" si="483"/>
        <v>8</v>
      </c>
      <c r="G2487" s="3">
        <f t="shared" si="484"/>
        <v>5</v>
      </c>
      <c r="H2487" s="3">
        <f t="shared" si="485"/>
        <v>9</v>
      </c>
      <c r="I2487" s="3">
        <f t="shared" si="486"/>
        <v>33</v>
      </c>
      <c r="J2487" s="3">
        <f t="shared" si="487"/>
        <v>6</v>
      </c>
      <c r="K2487" s="3" t="str">
        <f>IF(AND(D2487&gt;='Season Lookup'!$D$15,D2487&lt;'Season Lookup'!$D$16),"Spring",IF(AND(D2487&gt;='Season Lookup'!$D$16,D2487&lt;'Season Lookup'!$D$17),"Summer",IF(AND(D2487&gt;='Season Lookup'!$D$17,D2487&lt;'Season Lookup'!$D$18),"Fall",IF(OR(D2487&gt;='Season Lookup'!$D$18,D2487&lt;'Season Lookup'!$D$15),"Winter"))))</f>
        <v>Summer</v>
      </c>
      <c r="L2487" s="3" t="str">
        <f>VLOOKUP(F2487,'Season Lookup'!$A$1:$B$13,2,0)</f>
        <v>Summer</v>
      </c>
      <c r="M2487" t="s">
        <v>12</v>
      </c>
      <c r="N2487" t="s">
        <v>13</v>
      </c>
      <c r="O2487" t="s">
        <v>13</v>
      </c>
      <c r="P2487" t="str">
        <f t="shared" si="488"/>
        <v>Yes</v>
      </c>
      <c r="Q2487" t="str">
        <f t="shared" si="489"/>
        <v>No</v>
      </c>
      <c r="R2487" t="str">
        <f t="shared" si="490"/>
        <v>No</v>
      </c>
      <c r="T2487" t="s">
        <v>129</v>
      </c>
      <c r="U2487" t="s">
        <v>3527</v>
      </c>
      <c r="V2487" t="str">
        <f t="shared" si="491"/>
        <v>Intersection</v>
      </c>
      <c r="W2487" t="s">
        <v>3528</v>
      </c>
      <c r="X2487">
        <v>42.367258999999997</v>
      </c>
      <c r="Y2487">
        <v>-71.091230999999993</v>
      </c>
      <c r="Z2487" t="s">
        <v>3529</v>
      </c>
    </row>
    <row r="2488" spans="1:26">
      <c r="A2488">
        <v>26311</v>
      </c>
      <c r="B2488" s="1">
        <v>40760.425682870373</v>
      </c>
      <c r="C2488" s="1">
        <f t="shared" si="480"/>
        <v>40544</v>
      </c>
      <c r="D2488" s="4">
        <f t="shared" si="481"/>
        <v>0.59444444444444444</v>
      </c>
      <c r="E2488" s="3">
        <f t="shared" si="482"/>
        <v>2011</v>
      </c>
      <c r="F2488" s="3">
        <f t="shared" si="483"/>
        <v>8</v>
      </c>
      <c r="G2488" s="3">
        <f t="shared" si="484"/>
        <v>5</v>
      </c>
      <c r="H2488" s="3">
        <f t="shared" si="485"/>
        <v>10</v>
      </c>
      <c r="I2488" s="3">
        <f t="shared" si="486"/>
        <v>12</v>
      </c>
      <c r="J2488" s="3">
        <f t="shared" si="487"/>
        <v>6</v>
      </c>
      <c r="K2488" s="3" t="str">
        <f>IF(AND(D2488&gt;='Season Lookup'!$D$15,D2488&lt;'Season Lookup'!$D$16),"Spring",IF(AND(D2488&gt;='Season Lookup'!$D$16,D2488&lt;'Season Lookup'!$D$17),"Summer",IF(AND(D2488&gt;='Season Lookup'!$D$17,D2488&lt;'Season Lookup'!$D$18),"Fall",IF(OR(D2488&gt;='Season Lookup'!$D$18,D2488&lt;'Season Lookup'!$D$15),"Winter"))))</f>
        <v>Summer</v>
      </c>
      <c r="L2488" s="3" t="str">
        <f>VLOOKUP(F2488,'Season Lookup'!$A$1:$B$13,2,0)</f>
        <v>Summer</v>
      </c>
      <c r="M2488" t="s">
        <v>12</v>
      </c>
      <c r="N2488" t="s">
        <v>13</v>
      </c>
      <c r="O2488" t="s">
        <v>13</v>
      </c>
      <c r="P2488" t="str">
        <f t="shared" si="488"/>
        <v>Yes</v>
      </c>
      <c r="Q2488" t="str">
        <f t="shared" si="489"/>
        <v>No</v>
      </c>
      <c r="R2488" t="str">
        <f t="shared" si="490"/>
        <v>No</v>
      </c>
      <c r="S2488">
        <v>27</v>
      </c>
      <c r="T2488" t="s">
        <v>268</v>
      </c>
      <c r="V2488" t="str">
        <f t="shared" si="491"/>
        <v>Non Intersection</v>
      </c>
      <c r="W2488" t="s">
        <v>3530</v>
      </c>
      <c r="X2488">
        <v>42.389032999999998</v>
      </c>
      <c r="Y2488">
        <v>-71.118200000000002</v>
      </c>
      <c r="Z2488" t="s">
        <v>3531</v>
      </c>
    </row>
    <row r="2489" spans="1:26">
      <c r="A2489">
        <v>26312</v>
      </c>
      <c r="B2489" s="1">
        <v>40760.645833333336</v>
      </c>
      <c r="C2489" s="1">
        <f t="shared" si="480"/>
        <v>40544</v>
      </c>
      <c r="D2489" s="4">
        <f t="shared" si="481"/>
        <v>0.59444444444444444</v>
      </c>
      <c r="E2489" s="3">
        <f t="shared" si="482"/>
        <v>2011</v>
      </c>
      <c r="F2489" s="3">
        <f t="shared" si="483"/>
        <v>8</v>
      </c>
      <c r="G2489" s="3">
        <f t="shared" si="484"/>
        <v>5</v>
      </c>
      <c r="H2489" s="3">
        <f t="shared" si="485"/>
        <v>15</v>
      </c>
      <c r="I2489" s="3">
        <f t="shared" si="486"/>
        <v>30</v>
      </c>
      <c r="J2489" s="3">
        <f t="shared" si="487"/>
        <v>6</v>
      </c>
      <c r="K2489" s="3" t="str">
        <f>IF(AND(D2489&gt;='Season Lookup'!$D$15,D2489&lt;'Season Lookup'!$D$16),"Spring",IF(AND(D2489&gt;='Season Lookup'!$D$16,D2489&lt;'Season Lookup'!$D$17),"Summer",IF(AND(D2489&gt;='Season Lookup'!$D$17,D2489&lt;'Season Lookup'!$D$18),"Fall",IF(OR(D2489&gt;='Season Lookup'!$D$18,D2489&lt;'Season Lookup'!$D$15),"Winter"))))</f>
        <v>Summer</v>
      </c>
      <c r="L2489" s="3" t="str">
        <f>VLOOKUP(F2489,'Season Lookup'!$A$1:$B$13,2,0)</f>
        <v>Summer</v>
      </c>
      <c r="M2489" t="s">
        <v>12</v>
      </c>
      <c r="N2489" t="s">
        <v>13</v>
      </c>
      <c r="O2489" t="s">
        <v>13</v>
      </c>
      <c r="P2489" t="str">
        <f t="shared" si="488"/>
        <v>Yes</v>
      </c>
      <c r="Q2489" t="str">
        <f t="shared" si="489"/>
        <v>No</v>
      </c>
      <c r="R2489" t="str">
        <f t="shared" si="490"/>
        <v>No</v>
      </c>
      <c r="S2489">
        <v>360</v>
      </c>
      <c r="T2489" t="s">
        <v>342</v>
      </c>
      <c r="V2489" t="str">
        <f t="shared" si="491"/>
        <v>Non Intersection</v>
      </c>
      <c r="W2489" t="s">
        <v>3532</v>
      </c>
      <c r="X2489">
        <v>42.373840000000001</v>
      </c>
      <c r="Y2489">
        <v>-71.097606999999996</v>
      </c>
      <c r="Z2489" t="s">
        <v>3533</v>
      </c>
    </row>
    <row r="2490" spans="1:26">
      <c r="A2490">
        <v>26313</v>
      </c>
      <c r="B2490" s="1">
        <v>40760.5625</v>
      </c>
      <c r="C2490" s="1">
        <f t="shared" si="480"/>
        <v>40544</v>
      </c>
      <c r="D2490" s="4">
        <f t="shared" si="481"/>
        <v>0.59444444444444444</v>
      </c>
      <c r="E2490" s="3">
        <f t="shared" si="482"/>
        <v>2011</v>
      </c>
      <c r="F2490" s="3">
        <f t="shared" si="483"/>
        <v>8</v>
      </c>
      <c r="G2490" s="3">
        <f t="shared" si="484"/>
        <v>5</v>
      </c>
      <c r="H2490" s="3">
        <f t="shared" si="485"/>
        <v>13</v>
      </c>
      <c r="I2490" s="3">
        <f t="shared" si="486"/>
        <v>30</v>
      </c>
      <c r="J2490" s="3">
        <f t="shared" si="487"/>
        <v>6</v>
      </c>
      <c r="K2490" s="3" t="str">
        <f>IF(AND(D2490&gt;='Season Lookup'!$D$15,D2490&lt;'Season Lookup'!$D$16),"Spring",IF(AND(D2490&gt;='Season Lookup'!$D$16,D2490&lt;'Season Lookup'!$D$17),"Summer",IF(AND(D2490&gt;='Season Lookup'!$D$17,D2490&lt;'Season Lookup'!$D$18),"Fall",IF(OR(D2490&gt;='Season Lookup'!$D$18,D2490&lt;'Season Lookup'!$D$15),"Winter"))))</f>
        <v>Summer</v>
      </c>
      <c r="L2490" s="3" t="str">
        <f>VLOOKUP(F2490,'Season Lookup'!$A$1:$B$13,2,0)</f>
        <v>Summer</v>
      </c>
      <c r="M2490" t="s">
        <v>12</v>
      </c>
      <c r="N2490" t="s">
        <v>35</v>
      </c>
      <c r="O2490" t="s">
        <v>36</v>
      </c>
      <c r="P2490" t="str">
        <f t="shared" si="488"/>
        <v>Yes</v>
      </c>
      <c r="Q2490" t="str">
        <f t="shared" si="489"/>
        <v>No</v>
      </c>
      <c r="R2490" t="str">
        <f t="shared" si="490"/>
        <v>No</v>
      </c>
      <c r="T2490" t="s">
        <v>186</v>
      </c>
      <c r="U2490" t="s">
        <v>1132</v>
      </c>
      <c r="V2490" t="str">
        <f t="shared" si="491"/>
        <v>Intersection</v>
      </c>
      <c r="W2490" t="s">
        <v>1133</v>
      </c>
      <c r="X2490">
        <v>42.389614999999999</v>
      </c>
      <c r="Y2490">
        <v>-71.148118999999994</v>
      </c>
      <c r="Z2490" t="s">
        <v>1134</v>
      </c>
    </row>
    <row r="2491" spans="1:26">
      <c r="A2491">
        <v>26314</v>
      </c>
      <c r="B2491" s="1">
        <v>40761.510405092595</v>
      </c>
      <c r="C2491" s="1">
        <f t="shared" si="480"/>
        <v>40544</v>
      </c>
      <c r="D2491" s="4">
        <f t="shared" si="481"/>
        <v>0.59722222222222221</v>
      </c>
      <c r="E2491" s="3">
        <f t="shared" si="482"/>
        <v>2011</v>
      </c>
      <c r="F2491" s="3">
        <f t="shared" si="483"/>
        <v>8</v>
      </c>
      <c r="G2491" s="3">
        <f t="shared" si="484"/>
        <v>6</v>
      </c>
      <c r="H2491" s="3">
        <f t="shared" si="485"/>
        <v>12</v>
      </c>
      <c r="I2491" s="3">
        <f t="shared" si="486"/>
        <v>14</v>
      </c>
      <c r="J2491" s="3">
        <f t="shared" si="487"/>
        <v>7</v>
      </c>
      <c r="K2491" s="3" t="str">
        <f>IF(AND(D2491&gt;='Season Lookup'!$D$15,D2491&lt;'Season Lookup'!$D$16),"Spring",IF(AND(D2491&gt;='Season Lookup'!$D$16,D2491&lt;'Season Lookup'!$D$17),"Summer",IF(AND(D2491&gt;='Season Lookup'!$D$17,D2491&lt;'Season Lookup'!$D$18),"Fall",IF(OR(D2491&gt;='Season Lookup'!$D$18,D2491&lt;'Season Lookup'!$D$15),"Winter"))))</f>
        <v>Summer</v>
      </c>
      <c r="L2491" s="3" t="str">
        <f>VLOOKUP(F2491,'Season Lookup'!$A$1:$B$13,2,0)</f>
        <v>Summer</v>
      </c>
      <c r="M2491" t="s">
        <v>31</v>
      </c>
      <c r="N2491" t="s">
        <v>18</v>
      </c>
      <c r="O2491" t="s">
        <v>36</v>
      </c>
      <c r="P2491" t="str">
        <f t="shared" si="488"/>
        <v>Yes</v>
      </c>
      <c r="Q2491" t="str">
        <f t="shared" si="489"/>
        <v>No</v>
      </c>
      <c r="R2491" t="str">
        <f t="shared" si="490"/>
        <v>No</v>
      </c>
      <c r="S2491">
        <v>575</v>
      </c>
      <c r="T2491" t="s">
        <v>203</v>
      </c>
      <c r="V2491" t="str">
        <f t="shared" si="491"/>
        <v>Non Intersection</v>
      </c>
      <c r="W2491" t="s">
        <v>347</v>
      </c>
      <c r="X2491">
        <v>42.354227999999999</v>
      </c>
      <c r="Y2491">
        <v>-71.105316000000002</v>
      </c>
      <c r="Z2491" t="s">
        <v>348</v>
      </c>
    </row>
    <row r="2492" spans="1:26">
      <c r="A2492">
        <v>26315</v>
      </c>
      <c r="B2492" s="1">
        <v>40761.54859953704</v>
      </c>
      <c r="C2492" s="1">
        <f t="shared" si="480"/>
        <v>40544</v>
      </c>
      <c r="D2492" s="4">
        <f t="shared" si="481"/>
        <v>0.59722222222222221</v>
      </c>
      <c r="E2492" s="3">
        <f t="shared" si="482"/>
        <v>2011</v>
      </c>
      <c r="F2492" s="3">
        <f t="shared" si="483"/>
        <v>8</v>
      </c>
      <c r="G2492" s="3">
        <f t="shared" si="484"/>
        <v>6</v>
      </c>
      <c r="H2492" s="3">
        <f t="shared" si="485"/>
        <v>13</v>
      </c>
      <c r="I2492" s="3">
        <f t="shared" si="486"/>
        <v>9</v>
      </c>
      <c r="J2492" s="3">
        <f t="shared" si="487"/>
        <v>7</v>
      </c>
      <c r="K2492" s="3" t="str">
        <f>IF(AND(D2492&gt;='Season Lookup'!$D$15,D2492&lt;'Season Lookup'!$D$16),"Spring",IF(AND(D2492&gt;='Season Lookup'!$D$16,D2492&lt;'Season Lookup'!$D$17),"Summer",IF(AND(D2492&gt;='Season Lookup'!$D$17,D2492&lt;'Season Lookup'!$D$18),"Fall",IF(OR(D2492&gt;='Season Lookup'!$D$18,D2492&lt;'Season Lookup'!$D$15),"Winter"))))</f>
        <v>Summer</v>
      </c>
      <c r="L2492" s="3" t="str">
        <f>VLOOKUP(F2492,'Season Lookup'!$A$1:$B$13,2,0)</f>
        <v>Summer</v>
      </c>
      <c r="M2492" t="s">
        <v>31</v>
      </c>
      <c r="N2492" t="s">
        <v>13</v>
      </c>
      <c r="O2492" t="s">
        <v>13</v>
      </c>
      <c r="P2492" t="str">
        <f t="shared" si="488"/>
        <v>Yes</v>
      </c>
      <c r="Q2492" t="str">
        <f t="shared" si="489"/>
        <v>No</v>
      </c>
      <c r="R2492" t="str">
        <f t="shared" si="490"/>
        <v>No</v>
      </c>
      <c r="S2492">
        <v>815</v>
      </c>
      <c r="T2492" t="s">
        <v>126</v>
      </c>
      <c r="V2492" t="str">
        <f t="shared" si="491"/>
        <v>Non Intersection</v>
      </c>
      <c r="W2492" t="s">
        <v>3534</v>
      </c>
      <c r="X2492">
        <v>42.388168999999998</v>
      </c>
      <c r="Y2492">
        <v>-71.118200999999999</v>
      </c>
      <c r="Z2492" t="s">
        <v>3535</v>
      </c>
    </row>
    <row r="2493" spans="1:26">
      <c r="A2493">
        <v>26316</v>
      </c>
      <c r="B2493" s="1">
        <v>40762.302766203706</v>
      </c>
      <c r="C2493" s="1">
        <f t="shared" si="480"/>
        <v>40544</v>
      </c>
      <c r="D2493" s="4">
        <f t="shared" si="481"/>
        <v>0.6</v>
      </c>
      <c r="E2493" s="3">
        <f t="shared" si="482"/>
        <v>2011</v>
      </c>
      <c r="F2493" s="3">
        <f t="shared" si="483"/>
        <v>8</v>
      </c>
      <c r="G2493" s="3">
        <f t="shared" si="484"/>
        <v>7</v>
      </c>
      <c r="H2493" s="3">
        <f t="shared" si="485"/>
        <v>7</v>
      </c>
      <c r="I2493" s="3">
        <f t="shared" si="486"/>
        <v>15</v>
      </c>
      <c r="J2493" s="3">
        <f t="shared" si="487"/>
        <v>1</v>
      </c>
      <c r="K2493" s="3" t="str">
        <f>IF(AND(D2493&gt;='Season Lookup'!$D$15,D2493&lt;'Season Lookup'!$D$16),"Spring",IF(AND(D2493&gt;='Season Lookup'!$D$16,D2493&lt;'Season Lookup'!$D$17),"Summer",IF(AND(D2493&gt;='Season Lookup'!$D$17,D2493&lt;'Season Lookup'!$D$18),"Fall",IF(OR(D2493&gt;='Season Lookup'!$D$18,D2493&lt;'Season Lookup'!$D$15),"Winter"))))</f>
        <v>Summer</v>
      </c>
      <c r="L2493" s="3" t="str">
        <f>VLOOKUP(F2493,'Season Lookup'!$A$1:$B$13,2,0)</f>
        <v>Summer</v>
      </c>
      <c r="M2493" t="s">
        <v>48</v>
      </c>
      <c r="N2493" t="s">
        <v>13</v>
      </c>
      <c r="O2493" t="s">
        <v>13</v>
      </c>
      <c r="P2493" t="str">
        <f t="shared" si="488"/>
        <v>Yes</v>
      </c>
      <c r="Q2493" t="str">
        <f t="shared" si="489"/>
        <v>No</v>
      </c>
      <c r="R2493" t="str">
        <f t="shared" si="490"/>
        <v>No</v>
      </c>
      <c r="T2493" t="s">
        <v>19</v>
      </c>
      <c r="U2493" t="s">
        <v>406</v>
      </c>
      <c r="V2493" t="str">
        <f t="shared" si="491"/>
        <v>Intersection</v>
      </c>
      <c r="W2493" t="s">
        <v>3536</v>
      </c>
      <c r="X2493">
        <v>42.372188000000001</v>
      </c>
      <c r="Y2493">
        <v>-71.088961999999995</v>
      </c>
      <c r="Z2493" t="s">
        <v>3537</v>
      </c>
    </row>
    <row r="2494" spans="1:26">
      <c r="A2494">
        <v>26317</v>
      </c>
      <c r="B2494" s="1">
        <v>40762.555543981478</v>
      </c>
      <c r="C2494" s="1">
        <f t="shared" si="480"/>
        <v>40544</v>
      </c>
      <c r="D2494" s="4">
        <f t="shared" si="481"/>
        <v>0.6</v>
      </c>
      <c r="E2494" s="3">
        <f t="shared" si="482"/>
        <v>2011</v>
      </c>
      <c r="F2494" s="3">
        <f t="shared" si="483"/>
        <v>8</v>
      </c>
      <c r="G2494" s="3">
        <f t="shared" si="484"/>
        <v>7</v>
      </c>
      <c r="H2494" s="3">
        <f t="shared" si="485"/>
        <v>13</v>
      </c>
      <c r="I2494" s="3">
        <f t="shared" si="486"/>
        <v>19</v>
      </c>
      <c r="J2494" s="3">
        <f t="shared" si="487"/>
        <v>1</v>
      </c>
      <c r="K2494" s="3" t="str">
        <f>IF(AND(D2494&gt;='Season Lookup'!$D$15,D2494&lt;'Season Lookup'!$D$16),"Spring",IF(AND(D2494&gt;='Season Lookup'!$D$16,D2494&lt;'Season Lookup'!$D$17),"Summer",IF(AND(D2494&gt;='Season Lookup'!$D$17,D2494&lt;'Season Lookup'!$D$18),"Fall",IF(OR(D2494&gt;='Season Lookup'!$D$18,D2494&lt;'Season Lookup'!$D$15),"Winter"))))</f>
        <v>Summer</v>
      </c>
      <c r="L2494" s="3" t="str">
        <f>VLOOKUP(F2494,'Season Lookup'!$A$1:$B$13,2,0)</f>
        <v>Summer</v>
      </c>
      <c r="M2494" t="s">
        <v>48</v>
      </c>
      <c r="N2494" t="s">
        <v>13</v>
      </c>
      <c r="O2494" t="s">
        <v>13</v>
      </c>
      <c r="P2494" t="str">
        <f t="shared" si="488"/>
        <v>Yes</v>
      </c>
      <c r="Q2494" t="str">
        <f t="shared" si="489"/>
        <v>No</v>
      </c>
      <c r="R2494" t="str">
        <f t="shared" si="490"/>
        <v>No</v>
      </c>
      <c r="T2494" t="s">
        <v>45</v>
      </c>
      <c r="U2494" t="s">
        <v>1624</v>
      </c>
      <c r="V2494" t="str">
        <f t="shared" si="491"/>
        <v>Intersection</v>
      </c>
      <c r="W2494" t="s">
        <v>3538</v>
      </c>
      <c r="X2494">
        <v>42.389629999999997</v>
      </c>
      <c r="Y2494">
        <v>-71.132673999999994</v>
      </c>
      <c r="Z2494" t="s">
        <v>3539</v>
      </c>
    </row>
    <row r="2495" spans="1:26">
      <c r="A2495">
        <v>26318</v>
      </c>
      <c r="B2495" s="1">
        <v>40762.638888888891</v>
      </c>
      <c r="C2495" s="1">
        <f t="shared" si="480"/>
        <v>40544</v>
      </c>
      <c r="D2495" s="4">
        <f t="shared" si="481"/>
        <v>0.6</v>
      </c>
      <c r="E2495" s="3">
        <f t="shared" si="482"/>
        <v>2011</v>
      </c>
      <c r="F2495" s="3">
        <f t="shared" si="483"/>
        <v>8</v>
      </c>
      <c r="G2495" s="3">
        <f t="shared" si="484"/>
        <v>7</v>
      </c>
      <c r="H2495" s="3">
        <f t="shared" si="485"/>
        <v>15</v>
      </c>
      <c r="I2495" s="3">
        <f t="shared" si="486"/>
        <v>20</v>
      </c>
      <c r="J2495" s="3">
        <f t="shared" si="487"/>
        <v>1</v>
      </c>
      <c r="K2495" s="3" t="str">
        <f>IF(AND(D2495&gt;='Season Lookup'!$D$15,D2495&lt;'Season Lookup'!$D$16),"Spring",IF(AND(D2495&gt;='Season Lookup'!$D$16,D2495&lt;'Season Lookup'!$D$17),"Summer",IF(AND(D2495&gt;='Season Lookup'!$D$17,D2495&lt;'Season Lookup'!$D$18),"Fall",IF(OR(D2495&gt;='Season Lookup'!$D$18,D2495&lt;'Season Lookup'!$D$15),"Winter"))))</f>
        <v>Summer</v>
      </c>
      <c r="L2495" s="3" t="str">
        <f>VLOOKUP(F2495,'Season Lookup'!$A$1:$B$13,2,0)</f>
        <v>Summer</v>
      </c>
      <c r="M2495" t="s">
        <v>48</v>
      </c>
      <c r="N2495" t="s">
        <v>13</v>
      </c>
      <c r="O2495" t="s">
        <v>132</v>
      </c>
      <c r="P2495" t="str">
        <f t="shared" si="488"/>
        <v>Yes</v>
      </c>
      <c r="Q2495" t="str">
        <f t="shared" si="489"/>
        <v>Yes</v>
      </c>
      <c r="R2495" t="str">
        <f t="shared" si="490"/>
        <v>No</v>
      </c>
      <c r="S2495">
        <v>20</v>
      </c>
      <c r="T2495" t="s">
        <v>166</v>
      </c>
      <c r="V2495" t="str">
        <f t="shared" si="491"/>
        <v>Non Intersection</v>
      </c>
      <c r="W2495" t="s">
        <v>3540</v>
      </c>
      <c r="X2495">
        <v>42.376466000000001</v>
      </c>
      <c r="Y2495">
        <v>-71.156493999999995</v>
      </c>
      <c r="Z2495" t="s">
        <v>3541</v>
      </c>
    </row>
    <row r="2496" spans="1:26">
      <c r="A2496">
        <v>26319</v>
      </c>
      <c r="B2496" s="1">
        <v>40762.706932870373</v>
      </c>
      <c r="C2496" s="1">
        <f t="shared" si="480"/>
        <v>40544</v>
      </c>
      <c r="D2496" s="4">
        <f t="shared" si="481"/>
        <v>0.6</v>
      </c>
      <c r="E2496" s="3">
        <f t="shared" si="482"/>
        <v>2011</v>
      </c>
      <c r="F2496" s="3">
        <f t="shared" si="483"/>
        <v>8</v>
      </c>
      <c r="G2496" s="3">
        <f t="shared" si="484"/>
        <v>7</v>
      </c>
      <c r="H2496" s="3">
        <f t="shared" si="485"/>
        <v>16</v>
      </c>
      <c r="I2496" s="3">
        <f t="shared" si="486"/>
        <v>57</v>
      </c>
      <c r="J2496" s="3">
        <f t="shared" si="487"/>
        <v>1</v>
      </c>
      <c r="K2496" s="3" t="str">
        <f>IF(AND(D2496&gt;='Season Lookup'!$D$15,D2496&lt;'Season Lookup'!$D$16),"Spring",IF(AND(D2496&gt;='Season Lookup'!$D$16,D2496&lt;'Season Lookup'!$D$17),"Summer",IF(AND(D2496&gt;='Season Lookup'!$D$17,D2496&lt;'Season Lookup'!$D$18),"Fall",IF(OR(D2496&gt;='Season Lookup'!$D$18,D2496&lt;'Season Lookup'!$D$15),"Winter"))))</f>
        <v>Summer</v>
      </c>
      <c r="L2496" s="3" t="str">
        <f>VLOOKUP(F2496,'Season Lookup'!$A$1:$B$13,2,0)</f>
        <v>Summer</v>
      </c>
      <c r="M2496" t="s">
        <v>48</v>
      </c>
      <c r="N2496" t="s">
        <v>13</v>
      </c>
      <c r="O2496" t="s">
        <v>132</v>
      </c>
      <c r="P2496" t="str">
        <f t="shared" si="488"/>
        <v>Yes</v>
      </c>
      <c r="Q2496" t="str">
        <f t="shared" si="489"/>
        <v>Yes</v>
      </c>
      <c r="R2496" t="str">
        <f t="shared" si="490"/>
        <v>No</v>
      </c>
      <c r="T2496" t="s">
        <v>958</v>
      </c>
      <c r="V2496" t="str">
        <f t="shared" si="491"/>
        <v>Intersection</v>
      </c>
      <c r="W2496" t="s">
        <v>3542</v>
      </c>
      <c r="X2496">
        <v>0</v>
      </c>
      <c r="Y2496">
        <v>0</v>
      </c>
      <c r="Z2496" t="s">
        <v>81</v>
      </c>
    </row>
    <row r="2497" spans="1:26">
      <c r="A2497">
        <v>26320</v>
      </c>
      <c r="B2497" s="1">
        <v>40762.8125</v>
      </c>
      <c r="C2497" s="1">
        <f t="shared" si="480"/>
        <v>40544</v>
      </c>
      <c r="D2497" s="4">
        <f t="shared" si="481"/>
        <v>0.6</v>
      </c>
      <c r="E2497" s="3">
        <f t="shared" si="482"/>
        <v>2011</v>
      </c>
      <c r="F2497" s="3">
        <f t="shared" si="483"/>
        <v>8</v>
      </c>
      <c r="G2497" s="3">
        <f t="shared" si="484"/>
        <v>7</v>
      </c>
      <c r="H2497" s="3">
        <f t="shared" si="485"/>
        <v>19</v>
      </c>
      <c r="I2497" s="3">
        <f t="shared" si="486"/>
        <v>30</v>
      </c>
      <c r="J2497" s="3">
        <f t="shared" si="487"/>
        <v>1</v>
      </c>
      <c r="K2497" s="3" t="str">
        <f>IF(AND(D2497&gt;='Season Lookup'!$D$15,D2497&lt;'Season Lookup'!$D$16),"Spring",IF(AND(D2497&gt;='Season Lookup'!$D$16,D2497&lt;'Season Lookup'!$D$17),"Summer",IF(AND(D2497&gt;='Season Lookup'!$D$17,D2497&lt;'Season Lookup'!$D$18),"Fall",IF(OR(D2497&gt;='Season Lookup'!$D$18,D2497&lt;'Season Lookup'!$D$15),"Winter"))))</f>
        <v>Summer</v>
      </c>
      <c r="L2497" s="3" t="str">
        <f>VLOOKUP(F2497,'Season Lookup'!$A$1:$B$13,2,0)</f>
        <v>Summer</v>
      </c>
      <c r="M2497" t="s">
        <v>48</v>
      </c>
      <c r="N2497" t="s">
        <v>13</v>
      </c>
      <c r="O2497" t="s">
        <v>23</v>
      </c>
      <c r="P2497" t="str">
        <f t="shared" si="488"/>
        <v>Yes</v>
      </c>
      <c r="Q2497" t="str">
        <f t="shared" si="489"/>
        <v>No</v>
      </c>
      <c r="R2497" t="str">
        <f t="shared" si="490"/>
        <v>No</v>
      </c>
      <c r="S2497">
        <v>70</v>
      </c>
      <c r="T2497" t="s">
        <v>2975</v>
      </c>
      <c r="V2497" t="str">
        <f t="shared" si="491"/>
        <v>Non Intersection</v>
      </c>
      <c r="W2497" t="s">
        <v>3543</v>
      </c>
      <c r="X2497">
        <v>42.383313000000001</v>
      </c>
      <c r="Y2497">
        <v>-71.113660999999993</v>
      </c>
      <c r="Z2497" t="s">
        <v>3544</v>
      </c>
    </row>
    <row r="2498" spans="1:26">
      <c r="A2498">
        <v>26453</v>
      </c>
      <c r="B2498" s="1">
        <v>40762.847210648149</v>
      </c>
      <c r="C2498" s="1">
        <f t="shared" ref="C2498:C2558" si="492">EOMONTH(B2498,MONTH(B2498)*-1)+1</f>
        <v>40544</v>
      </c>
      <c r="D2498" s="4">
        <f t="shared" ref="D2498:D2558" si="493">YEARFRAC(C2498,B2498)</f>
        <v>0.6</v>
      </c>
      <c r="E2498" s="3">
        <f t="shared" ref="E2498:E2558" si="494">YEAR(B2498)</f>
        <v>2011</v>
      </c>
      <c r="F2498" s="3">
        <f t="shared" ref="F2498:F2558" si="495">MONTH(B2498)</f>
        <v>8</v>
      </c>
      <c r="G2498" s="3">
        <f t="shared" ref="G2498:G2558" si="496">DAY(B2498)</f>
        <v>7</v>
      </c>
      <c r="H2498" s="3">
        <f t="shared" ref="H2498:H2558" si="497">HOUR(B2498)</f>
        <v>20</v>
      </c>
      <c r="I2498" s="3">
        <f t="shared" ref="I2498:I2558" si="498">MINUTE(B2498)</f>
        <v>19</v>
      </c>
      <c r="J2498" s="3">
        <f t="shared" ref="J2498:J2558" si="499">WEEKDAY(B2498,1)</f>
        <v>1</v>
      </c>
      <c r="K2498" s="3" t="str">
        <f>IF(AND(D2498&gt;='Season Lookup'!$D$15,D2498&lt;'Season Lookup'!$D$16),"Spring",IF(AND(D2498&gt;='Season Lookup'!$D$16,D2498&lt;'Season Lookup'!$D$17),"Summer",IF(AND(D2498&gt;='Season Lookup'!$D$17,D2498&lt;'Season Lookup'!$D$18),"Fall",IF(OR(D2498&gt;='Season Lookup'!$D$18,D2498&lt;'Season Lookup'!$D$15),"Winter"))))</f>
        <v>Summer</v>
      </c>
      <c r="L2498" s="3" t="str">
        <f>VLOOKUP(F2498,'Season Lookup'!$A$1:$B$13,2,0)</f>
        <v>Summer</v>
      </c>
      <c r="M2498" t="s">
        <v>82</v>
      </c>
      <c r="N2498" t="s">
        <v>13</v>
      </c>
      <c r="O2498" t="s">
        <v>13</v>
      </c>
      <c r="P2498" t="str">
        <f t="shared" ref="P2498:P2558" si="500">IF(OR(N2498="Auto",O2498="Auto"),"Yes",IF(OR(N2498="Taxi",O2498="Taxi"),"Yes",IF(OR(N2498="Truck",O2498="Truck"),"Yes",IF(OR(N2498="Van",O2498="Van"),"Yes","No"))))</f>
        <v>Yes</v>
      </c>
      <c r="Q2498" t="str">
        <f t="shared" ref="Q2498:Q2558" si="501">IF(OR(N2498="Bicycle",O2498="Bicycle"),"Yes","No")</f>
        <v>No</v>
      </c>
      <c r="R2498" t="str">
        <f t="shared" ref="R2498:R2558" si="502">IF(OR(N2498="Pedestrian",O2498="Pedestrian"),"Yes","No")</f>
        <v>No</v>
      </c>
      <c r="S2498">
        <v>1515</v>
      </c>
      <c r="T2498" t="s">
        <v>14</v>
      </c>
      <c r="V2498" t="str">
        <f t="shared" ref="V2498:V2558" si="503">IF(ISBLANK(S2498),"Intersection","Non Intersection")</f>
        <v>Non Intersection</v>
      </c>
      <c r="W2498" t="s">
        <v>2766</v>
      </c>
      <c r="X2498">
        <v>42.377080999999997</v>
      </c>
      <c r="Y2498">
        <v>-71.119472000000002</v>
      </c>
      <c r="Z2498" t="s">
        <v>2767</v>
      </c>
    </row>
    <row r="2499" spans="1:26">
      <c r="A2499">
        <v>26321</v>
      </c>
      <c r="B2499" s="1">
        <v>40763.69027777778</v>
      </c>
      <c r="C2499" s="1">
        <f t="shared" si="492"/>
        <v>40544</v>
      </c>
      <c r="D2499" s="4">
        <f t="shared" si="493"/>
        <v>0.60277777777777775</v>
      </c>
      <c r="E2499" s="3">
        <f t="shared" si="494"/>
        <v>2011</v>
      </c>
      <c r="F2499" s="3">
        <f t="shared" si="495"/>
        <v>8</v>
      </c>
      <c r="G2499" s="3">
        <f t="shared" si="496"/>
        <v>8</v>
      </c>
      <c r="H2499" s="3">
        <f t="shared" si="497"/>
        <v>16</v>
      </c>
      <c r="I2499" s="3">
        <f t="shared" si="498"/>
        <v>34</v>
      </c>
      <c r="J2499" s="3">
        <f t="shared" si="499"/>
        <v>2</v>
      </c>
      <c r="K2499" s="3" t="str">
        <f>IF(AND(D2499&gt;='Season Lookup'!$D$15,D2499&lt;'Season Lookup'!$D$16),"Spring",IF(AND(D2499&gt;='Season Lookup'!$D$16,D2499&lt;'Season Lookup'!$D$17),"Summer",IF(AND(D2499&gt;='Season Lookup'!$D$17,D2499&lt;'Season Lookup'!$D$18),"Fall",IF(OR(D2499&gt;='Season Lookup'!$D$18,D2499&lt;'Season Lookup'!$D$15),"Winter"))))</f>
        <v>Summer</v>
      </c>
      <c r="L2499" s="3" t="str">
        <f>VLOOKUP(F2499,'Season Lookup'!$A$1:$B$13,2,0)</f>
        <v>Summer</v>
      </c>
      <c r="M2499" t="s">
        <v>56</v>
      </c>
      <c r="N2499" t="s">
        <v>13</v>
      </c>
      <c r="O2499" t="s">
        <v>13</v>
      </c>
      <c r="P2499" t="str">
        <f t="shared" si="500"/>
        <v>Yes</v>
      </c>
      <c r="Q2499" t="str">
        <f t="shared" si="501"/>
        <v>No</v>
      </c>
      <c r="R2499" t="str">
        <f t="shared" si="502"/>
        <v>No</v>
      </c>
      <c r="T2499" t="s">
        <v>14</v>
      </c>
      <c r="U2499" t="s">
        <v>189</v>
      </c>
      <c r="V2499" t="str">
        <f t="shared" si="503"/>
        <v>Intersection</v>
      </c>
      <c r="W2499" t="s">
        <v>595</v>
      </c>
      <c r="X2499">
        <v>42.361389000000003</v>
      </c>
      <c r="Y2499">
        <v>-71.096952999999999</v>
      </c>
      <c r="Z2499" t="s">
        <v>596</v>
      </c>
    </row>
    <row r="2500" spans="1:26">
      <c r="A2500">
        <v>26323</v>
      </c>
      <c r="B2500" s="1">
        <v>40763.54859953704</v>
      </c>
      <c r="C2500" s="1">
        <f t="shared" si="492"/>
        <v>40544</v>
      </c>
      <c r="D2500" s="4">
        <f t="shared" si="493"/>
        <v>0.60277777777777775</v>
      </c>
      <c r="E2500" s="3">
        <f t="shared" si="494"/>
        <v>2011</v>
      </c>
      <c r="F2500" s="3">
        <f t="shared" si="495"/>
        <v>8</v>
      </c>
      <c r="G2500" s="3">
        <f t="shared" si="496"/>
        <v>8</v>
      </c>
      <c r="H2500" s="3">
        <f t="shared" si="497"/>
        <v>13</v>
      </c>
      <c r="I2500" s="3">
        <f t="shared" si="498"/>
        <v>9</v>
      </c>
      <c r="J2500" s="3">
        <f t="shared" si="499"/>
        <v>2</v>
      </c>
      <c r="K2500" s="3" t="str">
        <f>IF(AND(D2500&gt;='Season Lookup'!$D$15,D2500&lt;'Season Lookup'!$D$16),"Spring",IF(AND(D2500&gt;='Season Lookup'!$D$16,D2500&lt;'Season Lookup'!$D$17),"Summer",IF(AND(D2500&gt;='Season Lookup'!$D$17,D2500&lt;'Season Lookup'!$D$18),"Fall",IF(OR(D2500&gt;='Season Lookup'!$D$18,D2500&lt;'Season Lookup'!$D$15),"Winter"))))</f>
        <v>Summer</v>
      </c>
      <c r="L2500" s="3" t="str">
        <f>VLOOKUP(F2500,'Season Lookup'!$A$1:$B$13,2,0)</f>
        <v>Summer</v>
      </c>
      <c r="M2500" t="s">
        <v>56</v>
      </c>
      <c r="N2500" t="s">
        <v>13</v>
      </c>
      <c r="O2500" t="s">
        <v>23</v>
      </c>
      <c r="P2500" t="str">
        <f t="shared" si="500"/>
        <v>Yes</v>
      </c>
      <c r="Q2500" t="str">
        <f t="shared" si="501"/>
        <v>No</v>
      </c>
      <c r="R2500" t="str">
        <f t="shared" si="502"/>
        <v>No</v>
      </c>
      <c r="S2500">
        <v>651</v>
      </c>
      <c r="T2500" t="s">
        <v>186</v>
      </c>
      <c r="V2500" t="str">
        <f t="shared" si="503"/>
        <v>Non Intersection</v>
      </c>
      <c r="W2500" t="s">
        <v>3545</v>
      </c>
      <c r="X2500">
        <v>42.389915000000002</v>
      </c>
      <c r="Y2500">
        <v>-71.148791000000003</v>
      </c>
      <c r="Z2500" t="s">
        <v>3546</v>
      </c>
    </row>
    <row r="2501" spans="1:26">
      <c r="A2501">
        <v>26322</v>
      </c>
      <c r="B2501" s="1">
        <v>40764.419432870367</v>
      </c>
      <c r="C2501" s="1">
        <f t="shared" si="492"/>
        <v>40544</v>
      </c>
      <c r="D2501" s="4">
        <f t="shared" si="493"/>
        <v>0.60555555555555551</v>
      </c>
      <c r="E2501" s="3">
        <f t="shared" si="494"/>
        <v>2011</v>
      </c>
      <c r="F2501" s="3">
        <f t="shared" si="495"/>
        <v>8</v>
      </c>
      <c r="G2501" s="3">
        <f t="shared" si="496"/>
        <v>9</v>
      </c>
      <c r="H2501" s="3">
        <f t="shared" si="497"/>
        <v>10</v>
      </c>
      <c r="I2501" s="3">
        <f t="shared" si="498"/>
        <v>3</v>
      </c>
      <c r="J2501" s="3">
        <f t="shared" si="499"/>
        <v>3</v>
      </c>
      <c r="K2501" s="3" t="str">
        <f>IF(AND(D2501&gt;='Season Lookup'!$D$15,D2501&lt;'Season Lookup'!$D$16),"Spring",IF(AND(D2501&gt;='Season Lookup'!$D$16,D2501&lt;'Season Lookup'!$D$17),"Summer",IF(AND(D2501&gt;='Season Lookup'!$D$17,D2501&lt;'Season Lookup'!$D$18),"Fall",IF(OR(D2501&gt;='Season Lookup'!$D$18,D2501&lt;'Season Lookup'!$D$15),"Winter"))))</f>
        <v>Summer</v>
      </c>
      <c r="L2501" s="3" t="str">
        <f>VLOOKUP(F2501,'Season Lookup'!$A$1:$B$13,2,0)</f>
        <v>Summer</v>
      </c>
      <c r="M2501" t="s">
        <v>73</v>
      </c>
      <c r="N2501" t="s">
        <v>35</v>
      </c>
      <c r="O2501" t="s">
        <v>152</v>
      </c>
      <c r="P2501" t="str">
        <f t="shared" si="500"/>
        <v>Yes</v>
      </c>
      <c r="Q2501" t="str">
        <f t="shared" si="501"/>
        <v>No</v>
      </c>
      <c r="R2501" t="str">
        <f t="shared" si="502"/>
        <v>Yes</v>
      </c>
      <c r="S2501">
        <v>1701</v>
      </c>
      <c r="T2501" t="s">
        <v>14</v>
      </c>
      <c r="V2501" t="str">
        <f t="shared" si="503"/>
        <v>Non Intersection</v>
      </c>
      <c r="W2501" t="s">
        <v>3547</v>
      </c>
      <c r="X2501">
        <v>42.369202000000001</v>
      </c>
      <c r="Y2501">
        <v>-71.110688999999994</v>
      </c>
      <c r="Z2501" t="s">
        <v>633</v>
      </c>
    </row>
    <row r="2502" spans="1:26">
      <c r="A2502">
        <v>26324</v>
      </c>
      <c r="B2502" s="1">
        <v>40764.5625</v>
      </c>
      <c r="C2502" s="1">
        <f t="shared" si="492"/>
        <v>40544</v>
      </c>
      <c r="D2502" s="4">
        <f t="shared" si="493"/>
        <v>0.60555555555555551</v>
      </c>
      <c r="E2502" s="3">
        <f t="shared" si="494"/>
        <v>2011</v>
      </c>
      <c r="F2502" s="3">
        <f t="shared" si="495"/>
        <v>8</v>
      </c>
      <c r="G2502" s="3">
        <f t="shared" si="496"/>
        <v>9</v>
      </c>
      <c r="H2502" s="3">
        <f t="shared" si="497"/>
        <v>13</v>
      </c>
      <c r="I2502" s="3">
        <f t="shared" si="498"/>
        <v>30</v>
      </c>
      <c r="J2502" s="3">
        <f t="shared" si="499"/>
        <v>3</v>
      </c>
      <c r="K2502" s="3" t="str">
        <f>IF(AND(D2502&gt;='Season Lookup'!$D$15,D2502&lt;'Season Lookup'!$D$16),"Spring",IF(AND(D2502&gt;='Season Lookup'!$D$16,D2502&lt;'Season Lookup'!$D$17),"Summer",IF(AND(D2502&gt;='Season Lookup'!$D$17,D2502&lt;'Season Lookup'!$D$18),"Fall",IF(OR(D2502&gt;='Season Lookup'!$D$18,D2502&lt;'Season Lookup'!$D$15),"Winter"))))</f>
        <v>Summer</v>
      </c>
      <c r="L2502" s="3" t="str">
        <f>VLOOKUP(F2502,'Season Lookup'!$A$1:$B$13,2,0)</f>
        <v>Summer</v>
      </c>
      <c r="M2502" t="s">
        <v>73</v>
      </c>
      <c r="N2502" t="s">
        <v>13</v>
      </c>
      <c r="O2502" t="s">
        <v>152</v>
      </c>
      <c r="P2502" t="str">
        <f t="shared" si="500"/>
        <v>Yes</v>
      </c>
      <c r="Q2502" t="str">
        <f t="shared" si="501"/>
        <v>No</v>
      </c>
      <c r="R2502" t="str">
        <f t="shared" si="502"/>
        <v>Yes</v>
      </c>
      <c r="T2502" t="s">
        <v>3548</v>
      </c>
      <c r="U2502" t="s">
        <v>41</v>
      </c>
      <c r="V2502" t="str">
        <f t="shared" si="503"/>
        <v>Intersection</v>
      </c>
      <c r="W2502" t="s">
        <v>3549</v>
      </c>
      <c r="X2502">
        <v>42.363568999999998</v>
      </c>
      <c r="Y2502">
        <v>-71.109685999999996</v>
      </c>
      <c r="Z2502" t="s">
        <v>3550</v>
      </c>
    </row>
    <row r="2503" spans="1:26">
      <c r="A2503">
        <v>26325</v>
      </c>
      <c r="B2503" s="1">
        <v>40764.326388888891</v>
      </c>
      <c r="C2503" s="1">
        <f t="shared" si="492"/>
        <v>40544</v>
      </c>
      <c r="D2503" s="4">
        <f t="shared" si="493"/>
        <v>0.60555555555555551</v>
      </c>
      <c r="E2503" s="3">
        <f t="shared" si="494"/>
        <v>2011</v>
      </c>
      <c r="F2503" s="3">
        <f t="shared" si="495"/>
        <v>8</v>
      </c>
      <c r="G2503" s="3">
        <f t="shared" si="496"/>
        <v>9</v>
      </c>
      <c r="H2503" s="3">
        <f t="shared" si="497"/>
        <v>7</v>
      </c>
      <c r="I2503" s="3">
        <f t="shared" si="498"/>
        <v>50</v>
      </c>
      <c r="J2503" s="3">
        <f t="shared" si="499"/>
        <v>3</v>
      </c>
      <c r="K2503" s="3" t="str">
        <f>IF(AND(D2503&gt;='Season Lookup'!$D$15,D2503&lt;'Season Lookup'!$D$16),"Spring",IF(AND(D2503&gt;='Season Lookup'!$D$16,D2503&lt;'Season Lookup'!$D$17),"Summer",IF(AND(D2503&gt;='Season Lookup'!$D$17,D2503&lt;'Season Lookup'!$D$18),"Fall",IF(OR(D2503&gt;='Season Lookup'!$D$18,D2503&lt;'Season Lookup'!$D$15),"Winter"))))</f>
        <v>Summer</v>
      </c>
      <c r="L2503" s="3" t="str">
        <f>VLOOKUP(F2503,'Season Lookup'!$A$1:$B$13,2,0)</f>
        <v>Summer</v>
      </c>
      <c r="M2503" t="s">
        <v>73</v>
      </c>
      <c r="N2503" t="s">
        <v>13</v>
      </c>
      <c r="O2503" t="s">
        <v>13</v>
      </c>
      <c r="P2503" t="str">
        <f t="shared" si="500"/>
        <v>Yes</v>
      </c>
      <c r="Q2503" t="str">
        <f t="shared" si="501"/>
        <v>No</v>
      </c>
      <c r="R2503" t="str">
        <f t="shared" si="502"/>
        <v>No</v>
      </c>
      <c r="T2503" t="s">
        <v>37</v>
      </c>
      <c r="U2503" t="s">
        <v>203</v>
      </c>
      <c r="V2503" t="str">
        <f t="shared" si="503"/>
        <v>Intersection</v>
      </c>
      <c r="W2503" t="s">
        <v>3551</v>
      </c>
      <c r="X2503">
        <v>42.356273999999999</v>
      </c>
      <c r="Y2503">
        <v>-71.114210999999997</v>
      </c>
      <c r="Z2503" t="s">
        <v>3552</v>
      </c>
    </row>
    <row r="2504" spans="1:26">
      <c r="A2504">
        <v>26326</v>
      </c>
      <c r="B2504" s="1">
        <v>40764.670138888891</v>
      </c>
      <c r="C2504" s="1">
        <f t="shared" si="492"/>
        <v>40544</v>
      </c>
      <c r="D2504" s="4">
        <f t="shared" si="493"/>
        <v>0.60555555555555551</v>
      </c>
      <c r="E2504" s="3">
        <f t="shared" si="494"/>
        <v>2011</v>
      </c>
      <c r="F2504" s="3">
        <f t="shared" si="495"/>
        <v>8</v>
      </c>
      <c r="G2504" s="3">
        <f t="shared" si="496"/>
        <v>9</v>
      </c>
      <c r="H2504" s="3">
        <f t="shared" si="497"/>
        <v>16</v>
      </c>
      <c r="I2504" s="3">
        <f t="shared" si="498"/>
        <v>5</v>
      </c>
      <c r="J2504" s="3">
        <f t="shared" si="499"/>
        <v>3</v>
      </c>
      <c r="K2504" s="3" t="str">
        <f>IF(AND(D2504&gt;='Season Lookup'!$D$15,D2504&lt;'Season Lookup'!$D$16),"Spring",IF(AND(D2504&gt;='Season Lookup'!$D$16,D2504&lt;'Season Lookup'!$D$17),"Summer",IF(AND(D2504&gt;='Season Lookup'!$D$17,D2504&lt;'Season Lookup'!$D$18),"Fall",IF(OR(D2504&gt;='Season Lookup'!$D$18,D2504&lt;'Season Lookup'!$D$15),"Winter"))))</f>
        <v>Summer</v>
      </c>
      <c r="L2504" s="3" t="str">
        <f>VLOOKUP(F2504,'Season Lookup'!$A$1:$B$13,2,0)</f>
        <v>Summer</v>
      </c>
      <c r="M2504" t="s">
        <v>73</v>
      </c>
      <c r="N2504" t="s">
        <v>13</v>
      </c>
      <c r="O2504" t="s">
        <v>132</v>
      </c>
      <c r="P2504" t="str">
        <f t="shared" si="500"/>
        <v>Yes</v>
      </c>
      <c r="Q2504" t="str">
        <f t="shared" si="501"/>
        <v>Yes</v>
      </c>
      <c r="R2504" t="str">
        <f t="shared" si="502"/>
        <v>No</v>
      </c>
      <c r="T2504" t="s">
        <v>74</v>
      </c>
      <c r="U2504" t="s">
        <v>75</v>
      </c>
      <c r="V2504" t="str">
        <f t="shared" si="503"/>
        <v>Intersection</v>
      </c>
      <c r="W2504" t="s">
        <v>76</v>
      </c>
      <c r="X2504">
        <v>42.370480000000001</v>
      </c>
      <c r="Y2504">
        <v>-71.096879000000001</v>
      </c>
      <c r="Z2504" t="s">
        <v>77</v>
      </c>
    </row>
    <row r="2505" spans="1:26">
      <c r="A2505">
        <v>26327</v>
      </c>
      <c r="B2505" s="1">
        <v>40764.809710648151</v>
      </c>
      <c r="C2505" s="1">
        <f t="shared" si="492"/>
        <v>40544</v>
      </c>
      <c r="D2505" s="4">
        <f t="shared" si="493"/>
        <v>0.60555555555555551</v>
      </c>
      <c r="E2505" s="3">
        <f t="shared" si="494"/>
        <v>2011</v>
      </c>
      <c r="F2505" s="3">
        <f t="shared" si="495"/>
        <v>8</v>
      </c>
      <c r="G2505" s="3">
        <f t="shared" si="496"/>
        <v>9</v>
      </c>
      <c r="H2505" s="3">
        <f t="shared" si="497"/>
        <v>19</v>
      </c>
      <c r="I2505" s="3">
        <f t="shared" si="498"/>
        <v>25</v>
      </c>
      <c r="J2505" s="3">
        <f t="shared" si="499"/>
        <v>3</v>
      </c>
      <c r="K2505" s="3" t="str">
        <f>IF(AND(D2505&gt;='Season Lookup'!$D$15,D2505&lt;'Season Lookup'!$D$16),"Spring",IF(AND(D2505&gt;='Season Lookup'!$D$16,D2505&lt;'Season Lookup'!$D$17),"Summer",IF(AND(D2505&gt;='Season Lookup'!$D$17,D2505&lt;'Season Lookup'!$D$18),"Fall",IF(OR(D2505&gt;='Season Lookup'!$D$18,D2505&lt;'Season Lookup'!$D$15),"Winter"))))</f>
        <v>Summer</v>
      </c>
      <c r="L2505" s="3" t="str">
        <f>VLOOKUP(F2505,'Season Lookup'!$A$1:$B$13,2,0)</f>
        <v>Summer</v>
      </c>
      <c r="M2505" t="s">
        <v>73</v>
      </c>
      <c r="N2505" t="s">
        <v>13</v>
      </c>
      <c r="O2505" t="s">
        <v>13</v>
      </c>
      <c r="P2505" t="str">
        <f t="shared" si="500"/>
        <v>Yes</v>
      </c>
      <c r="Q2505" t="str">
        <f t="shared" si="501"/>
        <v>No</v>
      </c>
      <c r="R2505" t="str">
        <f t="shared" si="502"/>
        <v>No</v>
      </c>
      <c r="T2505" t="s">
        <v>199</v>
      </c>
      <c r="U2505" t="s">
        <v>3553</v>
      </c>
      <c r="V2505" t="str">
        <f t="shared" si="503"/>
        <v>Intersection</v>
      </c>
      <c r="W2505" t="s">
        <v>3554</v>
      </c>
      <c r="X2505">
        <v>42.375565000000002</v>
      </c>
      <c r="Y2505">
        <v>-71.123416000000006</v>
      </c>
      <c r="Z2505" t="s">
        <v>3555</v>
      </c>
    </row>
    <row r="2506" spans="1:26">
      <c r="A2506">
        <v>26328</v>
      </c>
      <c r="B2506" s="1">
        <v>40764.907627314817</v>
      </c>
      <c r="C2506" s="1">
        <f t="shared" si="492"/>
        <v>40544</v>
      </c>
      <c r="D2506" s="4">
        <f t="shared" si="493"/>
        <v>0.60555555555555551</v>
      </c>
      <c r="E2506" s="3">
        <f t="shared" si="494"/>
        <v>2011</v>
      </c>
      <c r="F2506" s="3">
        <f t="shared" si="495"/>
        <v>8</v>
      </c>
      <c r="G2506" s="3">
        <f t="shared" si="496"/>
        <v>9</v>
      </c>
      <c r="H2506" s="3">
        <f t="shared" si="497"/>
        <v>21</v>
      </c>
      <c r="I2506" s="3">
        <f t="shared" si="498"/>
        <v>46</v>
      </c>
      <c r="J2506" s="3">
        <f t="shared" si="499"/>
        <v>3</v>
      </c>
      <c r="K2506" s="3" t="str">
        <f>IF(AND(D2506&gt;='Season Lookup'!$D$15,D2506&lt;'Season Lookup'!$D$16),"Spring",IF(AND(D2506&gt;='Season Lookup'!$D$16,D2506&lt;'Season Lookup'!$D$17),"Summer",IF(AND(D2506&gt;='Season Lookup'!$D$17,D2506&lt;'Season Lookup'!$D$18),"Fall",IF(OR(D2506&gt;='Season Lookup'!$D$18,D2506&lt;'Season Lookup'!$D$15),"Winter"))))</f>
        <v>Summer</v>
      </c>
      <c r="L2506" s="3" t="str">
        <f>VLOOKUP(F2506,'Season Lookup'!$A$1:$B$13,2,0)</f>
        <v>Summer</v>
      </c>
      <c r="M2506" t="s">
        <v>73</v>
      </c>
      <c r="N2506" t="s">
        <v>13</v>
      </c>
      <c r="O2506" t="s">
        <v>23</v>
      </c>
      <c r="P2506" t="str">
        <f t="shared" si="500"/>
        <v>Yes</v>
      </c>
      <c r="Q2506" t="str">
        <f t="shared" si="501"/>
        <v>No</v>
      </c>
      <c r="R2506" t="str">
        <f t="shared" si="502"/>
        <v>No</v>
      </c>
      <c r="S2506">
        <v>14</v>
      </c>
      <c r="T2506" t="s">
        <v>935</v>
      </c>
      <c r="V2506" t="str">
        <f t="shared" si="503"/>
        <v>Non Intersection</v>
      </c>
      <c r="W2506" t="s">
        <v>3556</v>
      </c>
      <c r="X2506">
        <v>42.375644999999999</v>
      </c>
      <c r="Y2506">
        <v>-71.125636</v>
      </c>
      <c r="Z2506" t="s">
        <v>3557</v>
      </c>
    </row>
    <row r="2507" spans="1:26">
      <c r="A2507">
        <v>26329</v>
      </c>
      <c r="B2507" s="1">
        <v>40764.46875</v>
      </c>
      <c r="C2507" s="1">
        <f t="shared" si="492"/>
        <v>40544</v>
      </c>
      <c r="D2507" s="4">
        <f t="shared" si="493"/>
        <v>0.60555555555555551</v>
      </c>
      <c r="E2507" s="3">
        <f t="shared" si="494"/>
        <v>2011</v>
      </c>
      <c r="F2507" s="3">
        <f t="shared" si="495"/>
        <v>8</v>
      </c>
      <c r="G2507" s="3">
        <f t="shared" si="496"/>
        <v>9</v>
      </c>
      <c r="H2507" s="3">
        <f t="shared" si="497"/>
        <v>11</v>
      </c>
      <c r="I2507" s="3">
        <f t="shared" si="498"/>
        <v>15</v>
      </c>
      <c r="J2507" s="3">
        <f t="shared" si="499"/>
        <v>3</v>
      </c>
      <c r="K2507" s="3" t="str">
        <f>IF(AND(D2507&gt;='Season Lookup'!$D$15,D2507&lt;'Season Lookup'!$D$16),"Spring",IF(AND(D2507&gt;='Season Lookup'!$D$16,D2507&lt;'Season Lookup'!$D$17),"Summer",IF(AND(D2507&gt;='Season Lookup'!$D$17,D2507&lt;'Season Lookup'!$D$18),"Fall",IF(OR(D2507&gt;='Season Lookup'!$D$18,D2507&lt;'Season Lookup'!$D$15),"Winter"))))</f>
        <v>Summer</v>
      </c>
      <c r="L2507" s="3" t="str">
        <f>VLOOKUP(F2507,'Season Lookup'!$A$1:$B$13,2,0)</f>
        <v>Summer</v>
      </c>
      <c r="M2507" t="s">
        <v>73</v>
      </c>
      <c r="N2507" t="s">
        <v>18</v>
      </c>
      <c r="O2507" t="s">
        <v>13</v>
      </c>
      <c r="P2507" t="str">
        <f t="shared" si="500"/>
        <v>Yes</v>
      </c>
      <c r="Q2507" t="str">
        <f t="shared" si="501"/>
        <v>No</v>
      </c>
      <c r="R2507" t="str">
        <f t="shared" si="502"/>
        <v>No</v>
      </c>
      <c r="T2507" t="s">
        <v>14</v>
      </c>
      <c r="U2507" t="s">
        <v>119</v>
      </c>
      <c r="V2507" t="str">
        <f t="shared" si="503"/>
        <v>Intersection</v>
      </c>
      <c r="W2507" t="s">
        <v>247</v>
      </c>
      <c r="X2507">
        <v>42.360827999999998</v>
      </c>
      <c r="Y2507">
        <v>-71.096012000000002</v>
      </c>
      <c r="Z2507" t="s">
        <v>248</v>
      </c>
    </row>
    <row r="2508" spans="1:26">
      <c r="A2508">
        <v>26330</v>
      </c>
      <c r="B2508" s="1">
        <v>40765.466666666667</v>
      </c>
      <c r="C2508" s="1">
        <f t="shared" si="492"/>
        <v>40544</v>
      </c>
      <c r="D2508" s="4">
        <f t="shared" si="493"/>
        <v>0.60833333333333328</v>
      </c>
      <c r="E2508" s="3">
        <f t="shared" si="494"/>
        <v>2011</v>
      </c>
      <c r="F2508" s="3">
        <f t="shared" si="495"/>
        <v>8</v>
      </c>
      <c r="G2508" s="3">
        <f t="shared" si="496"/>
        <v>10</v>
      </c>
      <c r="H2508" s="3">
        <f t="shared" si="497"/>
        <v>11</v>
      </c>
      <c r="I2508" s="3">
        <f t="shared" si="498"/>
        <v>12</v>
      </c>
      <c r="J2508" s="3">
        <f t="shared" si="499"/>
        <v>4</v>
      </c>
      <c r="K2508" s="3" t="str">
        <f>IF(AND(D2508&gt;='Season Lookup'!$D$15,D2508&lt;'Season Lookup'!$D$16),"Spring",IF(AND(D2508&gt;='Season Lookup'!$D$16,D2508&lt;'Season Lookup'!$D$17),"Summer",IF(AND(D2508&gt;='Season Lookup'!$D$17,D2508&lt;'Season Lookup'!$D$18),"Fall",IF(OR(D2508&gt;='Season Lookup'!$D$18,D2508&lt;'Season Lookup'!$D$15),"Winter"))))</f>
        <v>Summer</v>
      </c>
      <c r="L2508" s="3" t="str">
        <f>VLOOKUP(F2508,'Season Lookup'!$A$1:$B$13,2,0)</f>
        <v>Summer</v>
      </c>
      <c r="M2508" t="s">
        <v>82</v>
      </c>
      <c r="N2508" t="s">
        <v>13</v>
      </c>
      <c r="O2508" t="s">
        <v>152</v>
      </c>
      <c r="P2508" t="str">
        <f t="shared" si="500"/>
        <v>Yes</v>
      </c>
      <c r="Q2508" t="str">
        <f t="shared" si="501"/>
        <v>No</v>
      </c>
      <c r="R2508" t="str">
        <f t="shared" si="502"/>
        <v>Yes</v>
      </c>
      <c r="T2508" t="s">
        <v>14</v>
      </c>
      <c r="U2508" t="s">
        <v>315</v>
      </c>
      <c r="V2508" t="str">
        <f t="shared" si="503"/>
        <v>Intersection</v>
      </c>
      <c r="W2508" t="s">
        <v>1383</v>
      </c>
      <c r="X2508">
        <v>42.365079999999999</v>
      </c>
      <c r="Y2508">
        <v>-71.103179999999995</v>
      </c>
      <c r="Z2508" t="s">
        <v>1384</v>
      </c>
    </row>
    <row r="2509" spans="1:26">
      <c r="A2509">
        <v>26361</v>
      </c>
      <c r="B2509" s="1">
        <v>40765.739583333336</v>
      </c>
      <c r="C2509" s="1">
        <f t="shared" si="492"/>
        <v>40544</v>
      </c>
      <c r="D2509" s="4">
        <f t="shared" si="493"/>
        <v>0.60833333333333328</v>
      </c>
      <c r="E2509" s="3">
        <f t="shared" si="494"/>
        <v>2011</v>
      </c>
      <c r="F2509" s="3">
        <f t="shared" si="495"/>
        <v>8</v>
      </c>
      <c r="G2509" s="3">
        <f t="shared" si="496"/>
        <v>10</v>
      </c>
      <c r="H2509" s="3">
        <f t="shared" si="497"/>
        <v>17</v>
      </c>
      <c r="I2509" s="3">
        <f t="shared" si="498"/>
        <v>45</v>
      </c>
      <c r="J2509" s="3">
        <f t="shared" si="499"/>
        <v>4</v>
      </c>
      <c r="K2509" s="3" t="str">
        <f>IF(AND(D2509&gt;='Season Lookup'!$D$15,D2509&lt;'Season Lookup'!$D$16),"Spring",IF(AND(D2509&gt;='Season Lookup'!$D$16,D2509&lt;'Season Lookup'!$D$17),"Summer",IF(AND(D2509&gt;='Season Lookup'!$D$17,D2509&lt;'Season Lookup'!$D$18),"Fall",IF(OR(D2509&gt;='Season Lookup'!$D$18,D2509&lt;'Season Lookup'!$D$15),"Winter"))))</f>
        <v>Summer</v>
      </c>
      <c r="L2509" s="3" t="str">
        <f>VLOOKUP(F2509,'Season Lookup'!$A$1:$B$13,2,0)</f>
        <v>Summer</v>
      </c>
      <c r="M2509" t="s">
        <v>82</v>
      </c>
      <c r="N2509" t="s">
        <v>13</v>
      </c>
      <c r="O2509" t="s">
        <v>329</v>
      </c>
      <c r="P2509" t="str">
        <f t="shared" si="500"/>
        <v>Yes</v>
      </c>
      <c r="Q2509" t="str">
        <f t="shared" si="501"/>
        <v>No</v>
      </c>
      <c r="R2509" t="str">
        <f t="shared" si="502"/>
        <v>No</v>
      </c>
      <c r="T2509" t="s">
        <v>14</v>
      </c>
      <c r="U2509" t="s">
        <v>1438</v>
      </c>
      <c r="V2509" t="str">
        <f t="shared" si="503"/>
        <v>Intersection</v>
      </c>
      <c r="W2509" t="s">
        <v>2030</v>
      </c>
      <c r="X2509">
        <v>42.373333000000002</v>
      </c>
      <c r="Y2509">
        <v>-71.118581000000006</v>
      </c>
      <c r="Z2509" t="s">
        <v>2031</v>
      </c>
    </row>
    <row r="2510" spans="1:26">
      <c r="A2510">
        <v>26332</v>
      </c>
      <c r="B2510" s="1">
        <v>40766.347905092596</v>
      </c>
      <c r="C2510" s="1">
        <f t="shared" si="492"/>
        <v>40544</v>
      </c>
      <c r="D2510" s="4">
        <f t="shared" si="493"/>
        <v>0.61111111111111116</v>
      </c>
      <c r="E2510" s="3">
        <f t="shared" si="494"/>
        <v>2011</v>
      </c>
      <c r="F2510" s="3">
        <f t="shared" si="495"/>
        <v>8</v>
      </c>
      <c r="G2510" s="3">
        <f t="shared" si="496"/>
        <v>11</v>
      </c>
      <c r="H2510" s="3">
        <f t="shared" si="497"/>
        <v>8</v>
      </c>
      <c r="I2510" s="3">
        <f t="shared" si="498"/>
        <v>20</v>
      </c>
      <c r="J2510" s="3">
        <f t="shared" si="499"/>
        <v>5</v>
      </c>
      <c r="K2510" s="3" t="str">
        <f>IF(AND(D2510&gt;='Season Lookup'!$D$15,D2510&lt;'Season Lookup'!$D$16),"Spring",IF(AND(D2510&gt;='Season Lookup'!$D$16,D2510&lt;'Season Lookup'!$D$17),"Summer",IF(AND(D2510&gt;='Season Lookup'!$D$17,D2510&lt;'Season Lookup'!$D$18),"Fall",IF(OR(D2510&gt;='Season Lookup'!$D$18,D2510&lt;'Season Lookup'!$D$15),"Winter"))))</f>
        <v>Summer</v>
      </c>
      <c r="L2510" s="3" t="str">
        <f>VLOOKUP(F2510,'Season Lookup'!$A$1:$B$13,2,0)</f>
        <v>Summer</v>
      </c>
      <c r="M2510" t="s">
        <v>78</v>
      </c>
      <c r="N2510" t="s">
        <v>13</v>
      </c>
      <c r="O2510" t="s">
        <v>13</v>
      </c>
      <c r="P2510" t="str">
        <f t="shared" si="500"/>
        <v>Yes</v>
      </c>
      <c r="Q2510" t="str">
        <f t="shared" si="501"/>
        <v>No</v>
      </c>
      <c r="R2510" t="str">
        <f t="shared" si="502"/>
        <v>No</v>
      </c>
      <c r="T2510" t="s">
        <v>189</v>
      </c>
      <c r="U2510" t="s">
        <v>105</v>
      </c>
      <c r="V2510" t="str">
        <f t="shared" si="503"/>
        <v>Intersection</v>
      </c>
      <c r="W2510" t="s">
        <v>877</v>
      </c>
      <c r="X2510">
        <v>42.367106999999997</v>
      </c>
      <c r="Y2510">
        <v>-71.095416</v>
      </c>
      <c r="Z2510" t="s">
        <v>478</v>
      </c>
    </row>
    <row r="2511" spans="1:26">
      <c r="A2511">
        <v>26333</v>
      </c>
      <c r="B2511" s="1">
        <v>40766.385405092595</v>
      </c>
      <c r="C2511" s="1">
        <f t="shared" si="492"/>
        <v>40544</v>
      </c>
      <c r="D2511" s="4">
        <f t="shared" si="493"/>
        <v>0.61111111111111116</v>
      </c>
      <c r="E2511" s="3">
        <f t="shared" si="494"/>
        <v>2011</v>
      </c>
      <c r="F2511" s="3">
        <f t="shared" si="495"/>
        <v>8</v>
      </c>
      <c r="G2511" s="3">
        <f t="shared" si="496"/>
        <v>11</v>
      </c>
      <c r="H2511" s="3">
        <f t="shared" si="497"/>
        <v>9</v>
      </c>
      <c r="I2511" s="3">
        <f t="shared" si="498"/>
        <v>14</v>
      </c>
      <c r="J2511" s="3">
        <f t="shared" si="499"/>
        <v>5</v>
      </c>
      <c r="K2511" s="3" t="str">
        <f>IF(AND(D2511&gt;='Season Lookup'!$D$15,D2511&lt;'Season Lookup'!$D$16),"Spring",IF(AND(D2511&gt;='Season Lookup'!$D$16,D2511&lt;'Season Lookup'!$D$17),"Summer",IF(AND(D2511&gt;='Season Lookup'!$D$17,D2511&lt;'Season Lookup'!$D$18),"Fall",IF(OR(D2511&gt;='Season Lookup'!$D$18,D2511&lt;'Season Lookup'!$D$15),"Winter"))))</f>
        <v>Summer</v>
      </c>
      <c r="L2511" s="3" t="str">
        <f>VLOOKUP(F2511,'Season Lookup'!$A$1:$B$13,2,0)</f>
        <v>Summer</v>
      </c>
      <c r="M2511" t="s">
        <v>78</v>
      </c>
      <c r="N2511" t="s">
        <v>35</v>
      </c>
      <c r="O2511" t="s">
        <v>152</v>
      </c>
      <c r="P2511" t="str">
        <f t="shared" si="500"/>
        <v>Yes</v>
      </c>
      <c r="Q2511" t="str">
        <f t="shared" si="501"/>
        <v>No</v>
      </c>
      <c r="R2511" t="str">
        <f t="shared" si="502"/>
        <v>Yes</v>
      </c>
      <c r="T2511" t="s">
        <v>19</v>
      </c>
      <c r="U2511" t="s">
        <v>74</v>
      </c>
      <c r="V2511" t="str">
        <f t="shared" si="503"/>
        <v>Intersection</v>
      </c>
      <c r="W2511" t="s">
        <v>111</v>
      </c>
      <c r="X2511">
        <v>42.373728999999997</v>
      </c>
      <c r="Y2511">
        <v>-71.100836999999999</v>
      </c>
      <c r="Z2511" t="s">
        <v>112</v>
      </c>
    </row>
    <row r="2512" spans="1:26">
      <c r="A2512">
        <v>26334</v>
      </c>
      <c r="B2512" s="1">
        <v>40766.39234953704</v>
      </c>
      <c r="C2512" s="1">
        <f t="shared" si="492"/>
        <v>40544</v>
      </c>
      <c r="D2512" s="4">
        <f t="shared" si="493"/>
        <v>0.61111111111111116</v>
      </c>
      <c r="E2512" s="3">
        <f t="shared" si="494"/>
        <v>2011</v>
      </c>
      <c r="F2512" s="3">
        <f t="shared" si="495"/>
        <v>8</v>
      </c>
      <c r="G2512" s="3">
        <f t="shared" si="496"/>
        <v>11</v>
      </c>
      <c r="H2512" s="3">
        <f t="shared" si="497"/>
        <v>9</v>
      </c>
      <c r="I2512" s="3">
        <f t="shared" si="498"/>
        <v>24</v>
      </c>
      <c r="J2512" s="3">
        <f t="shared" si="499"/>
        <v>5</v>
      </c>
      <c r="K2512" s="3" t="str">
        <f>IF(AND(D2512&gt;='Season Lookup'!$D$15,D2512&lt;'Season Lookup'!$D$16),"Spring",IF(AND(D2512&gt;='Season Lookup'!$D$16,D2512&lt;'Season Lookup'!$D$17),"Summer",IF(AND(D2512&gt;='Season Lookup'!$D$17,D2512&lt;'Season Lookup'!$D$18),"Fall",IF(OR(D2512&gt;='Season Lookup'!$D$18,D2512&lt;'Season Lookup'!$D$15),"Winter"))))</f>
        <v>Summer</v>
      </c>
      <c r="L2512" s="3" t="str">
        <f>VLOOKUP(F2512,'Season Lookup'!$A$1:$B$13,2,0)</f>
        <v>Summer</v>
      </c>
      <c r="M2512" t="s">
        <v>78</v>
      </c>
      <c r="N2512" t="s">
        <v>13</v>
      </c>
      <c r="O2512" t="s">
        <v>13</v>
      </c>
      <c r="P2512" t="str">
        <f t="shared" si="500"/>
        <v>Yes</v>
      </c>
      <c r="Q2512" t="str">
        <f t="shared" si="501"/>
        <v>No</v>
      </c>
      <c r="R2512" t="str">
        <f t="shared" si="502"/>
        <v>No</v>
      </c>
      <c r="S2512">
        <v>42</v>
      </c>
      <c r="T2512" t="s">
        <v>1024</v>
      </c>
      <c r="V2512" t="str">
        <f t="shared" si="503"/>
        <v>Non Intersection</v>
      </c>
      <c r="W2512" t="s">
        <v>3558</v>
      </c>
      <c r="X2512">
        <v>42.365963999999998</v>
      </c>
      <c r="Y2512">
        <v>-71.109066999999996</v>
      </c>
      <c r="Z2512" t="s">
        <v>3559</v>
      </c>
    </row>
    <row r="2513" spans="1:26">
      <c r="A2513">
        <v>26335</v>
      </c>
      <c r="B2513" s="1">
        <v>40766.416655092595</v>
      </c>
      <c r="C2513" s="1">
        <f t="shared" si="492"/>
        <v>40544</v>
      </c>
      <c r="D2513" s="4">
        <f t="shared" si="493"/>
        <v>0.61111111111111116</v>
      </c>
      <c r="E2513" s="3">
        <f t="shared" si="494"/>
        <v>2011</v>
      </c>
      <c r="F2513" s="3">
        <f t="shared" si="495"/>
        <v>8</v>
      </c>
      <c r="G2513" s="3">
        <f t="shared" si="496"/>
        <v>11</v>
      </c>
      <c r="H2513" s="3">
        <f t="shared" si="497"/>
        <v>9</v>
      </c>
      <c r="I2513" s="3">
        <f t="shared" si="498"/>
        <v>59</v>
      </c>
      <c r="J2513" s="3">
        <f t="shared" si="499"/>
        <v>5</v>
      </c>
      <c r="K2513" s="3" t="str">
        <f>IF(AND(D2513&gt;='Season Lookup'!$D$15,D2513&lt;'Season Lookup'!$D$16),"Spring",IF(AND(D2513&gt;='Season Lookup'!$D$16,D2513&lt;'Season Lookup'!$D$17),"Summer",IF(AND(D2513&gt;='Season Lookup'!$D$17,D2513&lt;'Season Lookup'!$D$18),"Fall",IF(OR(D2513&gt;='Season Lookup'!$D$18,D2513&lt;'Season Lookup'!$D$15),"Winter"))))</f>
        <v>Summer</v>
      </c>
      <c r="L2513" s="3" t="str">
        <f>VLOOKUP(F2513,'Season Lookup'!$A$1:$B$13,2,0)</f>
        <v>Summer</v>
      </c>
      <c r="M2513" t="s">
        <v>78</v>
      </c>
      <c r="N2513" t="s">
        <v>13</v>
      </c>
      <c r="O2513" t="s">
        <v>132</v>
      </c>
      <c r="P2513" t="str">
        <f t="shared" si="500"/>
        <v>Yes</v>
      </c>
      <c r="Q2513" t="str">
        <f t="shared" si="501"/>
        <v>Yes</v>
      </c>
      <c r="R2513" t="str">
        <f t="shared" si="502"/>
        <v>No</v>
      </c>
      <c r="T2513" t="s">
        <v>19</v>
      </c>
      <c r="U2513" t="s">
        <v>189</v>
      </c>
      <c r="V2513" t="str">
        <f t="shared" si="503"/>
        <v>Intersection</v>
      </c>
      <c r="W2513" t="s">
        <v>244</v>
      </c>
      <c r="X2513">
        <v>42.372750000000003</v>
      </c>
      <c r="Y2513">
        <v>-71.093288000000001</v>
      </c>
      <c r="Z2513" t="s">
        <v>245</v>
      </c>
    </row>
    <row r="2514" spans="1:26">
      <c r="A2514">
        <v>26336</v>
      </c>
      <c r="B2514" s="1">
        <v>40766.447905092595</v>
      </c>
      <c r="C2514" s="1">
        <f t="shared" si="492"/>
        <v>40544</v>
      </c>
      <c r="D2514" s="4">
        <f t="shared" si="493"/>
        <v>0.61111111111111116</v>
      </c>
      <c r="E2514" s="3">
        <f t="shared" si="494"/>
        <v>2011</v>
      </c>
      <c r="F2514" s="3">
        <f t="shared" si="495"/>
        <v>8</v>
      </c>
      <c r="G2514" s="3">
        <f t="shared" si="496"/>
        <v>11</v>
      </c>
      <c r="H2514" s="3">
        <f t="shared" si="497"/>
        <v>10</v>
      </c>
      <c r="I2514" s="3">
        <f t="shared" si="498"/>
        <v>44</v>
      </c>
      <c r="J2514" s="3">
        <f t="shared" si="499"/>
        <v>5</v>
      </c>
      <c r="K2514" s="3" t="str">
        <f>IF(AND(D2514&gt;='Season Lookup'!$D$15,D2514&lt;'Season Lookup'!$D$16),"Spring",IF(AND(D2514&gt;='Season Lookup'!$D$16,D2514&lt;'Season Lookup'!$D$17),"Summer",IF(AND(D2514&gt;='Season Lookup'!$D$17,D2514&lt;'Season Lookup'!$D$18),"Fall",IF(OR(D2514&gt;='Season Lookup'!$D$18,D2514&lt;'Season Lookup'!$D$15),"Winter"))))</f>
        <v>Summer</v>
      </c>
      <c r="L2514" s="3" t="str">
        <f>VLOOKUP(F2514,'Season Lookup'!$A$1:$B$13,2,0)</f>
        <v>Summer</v>
      </c>
      <c r="M2514" t="s">
        <v>73</v>
      </c>
      <c r="N2514" t="s">
        <v>13</v>
      </c>
      <c r="O2514" t="s">
        <v>13</v>
      </c>
      <c r="P2514" t="str">
        <f t="shared" si="500"/>
        <v>Yes</v>
      </c>
      <c r="Q2514" t="str">
        <f t="shared" si="501"/>
        <v>No</v>
      </c>
      <c r="R2514" t="str">
        <f t="shared" si="502"/>
        <v>No</v>
      </c>
      <c r="S2514">
        <v>1</v>
      </c>
      <c r="T2514" t="s">
        <v>2716</v>
      </c>
      <c r="V2514" t="str">
        <f t="shared" si="503"/>
        <v>Non Intersection</v>
      </c>
      <c r="W2514" t="s">
        <v>3560</v>
      </c>
      <c r="X2514">
        <v>42.374980000000001</v>
      </c>
      <c r="Y2514">
        <v>-71.132451000000003</v>
      </c>
      <c r="Z2514" t="s">
        <v>3561</v>
      </c>
    </row>
    <row r="2515" spans="1:26">
      <c r="A2515">
        <v>26337</v>
      </c>
      <c r="B2515" s="1">
        <v>40766.666655092595</v>
      </c>
      <c r="C2515" s="1">
        <f t="shared" si="492"/>
        <v>40544</v>
      </c>
      <c r="D2515" s="4">
        <f t="shared" si="493"/>
        <v>0.61111111111111116</v>
      </c>
      <c r="E2515" s="3">
        <f t="shared" si="494"/>
        <v>2011</v>
      </c>
      <c r="F2515" s="3">
        <f t="shared" si="495"/>
        <v>8</v>
      </c>
      <c r="G2515" s="3">
        <f t="shared" si="496"/>
        <v>11</v>
      </c>
      <c r="H2515" s="3">
        <f t="shared" si="497"/>
        <v>15</v>
      </c>
      <c r="I2515" s="3">
        <f t="shared" si="498"/>
        <v>59</v>
      </c>
      <c r="J2515" s="3">
        <f t="shared" si="499"/>
        <v>5</v>
      </c>
      <c r="K2515" s="3" t="str">
        <f>IF(AND(D2515&gt;='Season Lookup'!$D$15,D2515&lt;'Season Lookup'!$D$16),"Spring",IF(AND(D2515&gt;='Season Lookup'!$D$16,D2515&lt;'Season Lookup'!$D$17),"Summer",IF(AND(D2515&gt;='Season Lookup'!$D$17,D2515&lt;'Season Lookup'!$D$18),"Fall",IF(OR(D2515&gt;='Season Lookup'!$D$18,D2515&lt;'Season Lookup'!$D$15),"Winter"))))</f>
        <v>Summer</v>
      </c>
      <c r="L2515" s="3" t="str">
        <f>VLOOKUP(F2515,'Season Lookup'!$A$1:$B$13,2,0)</f>
        <v>Summer</v>
      </c>
      <c r="M2515" t="s">
        <v>78</v>
      </c>
      <c r="N2515" t="s">
        <v>13</v>
      </c>
      <c r="O2515" t="s">
        <v>23</v>
      </c>
      <c r="P2515" t="str">
        <f t="shared" si="500"/>
        <v>Yes</v>
      </c>
      <c r="Q2515" t="str">
        <f t="shared" si="501"/>
        <v>No</v>
      </c>
      <c r="R2515" t="str">
        <f t="shared" si="502"/>
        <v>No</v>
      </c>
      <c r="T2515" t="s">
        <v>14</v>
      </c>
      <c r="U2515" t="s">
        <v>170</v>
      </c>
      <c r="V2515" t="str">
        <f t="shared" si="503"/>
        <v>Intersection</v>
      </c>
      <c r="W2515" t="s">
        <v>2954</v>
      </c>
      <c r="X2515">
        <v>42.400934999999997</v>
      </c>
      <c r="Y2515">
        <v>-71.135994999999994</v>
      </c>
      <c r="Z2515" t="s">
        <v>2955</v>
      </c>
    </row>
    <row r="2516" spans="1:26">
      <c r="A2516">
        <v>26339</v>
      </c>
      <c r="B2516" s="1">
        <v>40766.322905092595</v>
      </c>
      <c r="C2516" s="1">
        <f t="shared" si="492"/>
        <v>40544</v>
      </c>
      <c r="D2516" s="4">
        <f t="shared" si="493"/>
        <v>0.61111111111111116</v>
      </c>
      <c r="E2516" s="3">
        <f t="shared" si="494"/>
        <v>2011</v>
      </c>
      <c r="F2516" s="3">
        <f t="shared" si="495"/>
        <v>8</v>
      </c>
      <c r="G2516" s="3">
        <f t="shared" si="496"/>
        <v>11</v>
      </c>
      <c r="H2516" s="3">
        <f t="shared" si="497"/>
        <v>7</v>
      </c>
      <c r="I2516" s="3">
        <f t="shared" si="498"/>
        <v>44</v>
      </c>
      <c r="J2516" s="3">
        <f t="shared" si="499"/>
        <v>5</v>
      </c>
      <c r="K2516" s="3" t="str">
        <f>IF(AND(D2516&gt;='Season Lookup'!$D$15,D2516&lt;'Season Lookup'!$D$16),"Spring",IF(AND(D2516&gt;='Season Lookup'!$D$16,D2516&lt;'Season Lookup'!$D$17),"Summer",IF(AND(D2516&gt;='Season Lookup'!$D$17,D2516&lt;'Season Lookup'!$D$18),"Fall",IF(OR(D2516&gt;='Season Lookup'!$D$18,D2516&lt;'Season Lookup'!$D$15),"Winter"))))</f>
        <v>Summer</v>
      </c>
      <c r="L2516" s="3" t="str">
        <f>VLOOKUP(F2516,'Season Lookup'!$A$1:$B$13,2,0)</f>
        <v>Summer</v>
      </c>
      <c r="M2516" t="s">
        <v>78</v>
      </c>
      <c r="N2516" t="s">
        <v>13</v>
      </c>
      <c r="O2516" t="s">
        <v>132</v>
      </c>
      <c r="P2516" t="str">
        <f t="shared" si="500"/>
        <v>Yes</v>
      </c>
      <c r="Q2516" t="str">
        <f t="shared" si="501"/>
        <v>Yes</v>
      </c>
      <c r="R2516" t="str">
        <f t="shared" si="502"/>
        <v>No</v>
      </c>
      <c r="T2516" t="s">
        <v>14</v>
      </c>
      <c r="U2516" t="s">
        <v>524</v>
      </c>
      <c r="V2516" t="str">
        <f t="shared" si="503"/>
        <v>Intersection</v>
      </c>
      <c r="W2516" t="s">
        <v>3291</v>
      </c>
      <c r="X2516">
        <v>42.390917999999999</v>
      </c>
      <c r="Y2516">
        <v>-71.122259</v>
      </c>
      <c r="Z2516" t="s">
        <v>3292</v>
      </c>
    </row>
    <row r="2517" spans="1:26">
      <c r="A2517">
        <v>26362</v>
      </c>
      <c r="B2517" s="1">
        <v>40766.791655092595</v>
      </c>
      <c r="C2517" s="1">
        <f t="shared" si="492"/>
        <v>40544</v>
      </c>
      <c r="D2517" s="4">
        <f t="shared" si="493"/>
        <v>0.61111111111111116</v>
      </c>
      <c r="E2517" s="3">
        <f t="shared" si="494"/>
        <v>2011</v>
      </c>
      <c r="F2517" s="3">
        <f t="shared" si="495"/>
        <v>8</v>
      </c>
      <c r="G2517" s="3">
        <f t="shared" si="496"/>
        <v>11</v>
      </c>
      <c r="H2517" s="3">
        <f t="shared" si="497"/>
        <v>18</v>
      </c>
      <c r="I2517" s="3">
        <f t="shared" si="498"/>
        <v>59</v>
      </c>
      <c r="J2517" s="3">
        <f t="shared" si="499"/>
        <v>5</v>
      </c>
      <c r="K2517" s="3" t="str">
        <f>IF(AND(D2517&gt;='Season Lookup'!$D$15,D2517&lt;'Season Lookup'!$D$16),"Spring",IF(AND(D2517&gt;='Season Lookup'!$D$16,D2517&lt;'Season Lookup'!$D$17),"Summer",IF(AND(D2517&gt;='Season Lookup'!$D$17,D2517&lt;'Season Lookup'!$D$18),"Fall",IF(OR(D2517&gt;='Season Lookup'!$D$18,D2517&lt;'Season Lookup'!$D$15),"Winter"))))</f>
        <v>Summer</v>
      </c>
      <c r="L2517" s="3" t="str">
        <f>VLOOKUP(F2517,'Season Lookup'!$A$1:$B$13,2,0)</f>
        <v>Summer</v>
      </c>
      <c r="M2517" t="s">
        <v>78</v>
      </c>
      <c r="N2517" t="s">
        <v>13</v>
      </c>
      <c r="O2517" t="s">
        <v>23</v>
      </c>
      <c r="P2517" t="str">
        <f t="shared" si="500"/>
        <v>Yes</v>
      </c>
      <c r="Q2517" t="str">
        <f t="shared" si="501"/>
        <v>No</v>
      </c>
      <c r="R2517" t="str">
        <f t="shared" si="502"/>
        <v>No</v>
      </c>
      <c r="S2517">
        <v>6</v>
      </c>
      <c r="T2517" t="s">
        <v>3564</v>
      </c>
      <c r="V2517" t="str">
        <f t="shared" si="503"/>
        <v>Non Intersection</v>
      </c>
      <c r="W2517" t="s">
        <v>3565</v>
      </c>
      <c r="X2517">
        <v>42.386346000000003</v>
      </c>
      <c r="Y2517">
        <v>-71.120152000000004</v>
      </c>
      <c r="Z2517" t="s">
        <v>3566</v>
      </c>
    </row>
    <row r="2518" spans="1:26">
      <c r="A2518">
        <v>26340</v>
      </c>
      <c r="B2518" s="1">
        <v>40767.867349537039</v>
      </c>
      <c r="C2518" s="1">
        <f t="shared" si="492"/>
        <v>40544</v>
      </c>
      <c r="D2518" s="4">
        <f t="shared" si="493"/>
        <v>0.61388888888888893</v>
      </c>
      <c r="E2518" s="3">
        <f t="shared" si="494"/>
        <v>2011</v>
      </c>
      <c r="F2518" s="3">
        <f t="shared" si="495"/>
        <v>8</v>
      </c>
      <c r="G2518" s="3">
        <f t="shared" si="496"/>
        <v>12</v>
      </c>
      <c r="H2518" s="3">
        <f t="shared" si="497"/>
        <v>20</v>
      </c>
      <c r="I2518" s="3">
        <f t="shared" si="498"/>
        <v>48</v>
      </c>
      <c r="J2518" s="3">
        <f t="shared" si="499"/>
        <v>6</v>
      </c>
      <c r="K2518" s="3" t="str">
        <f>IF(AND(D2518&gt;='Season Lookup'!$D$15,D2518&lt;'Season Lookup'!$D$16),"Spring",IF(AND(D2518&gt;='Season Lookup'!$D$16,D2518&lt;'Season Lookup'!$D$17),"Summer",IF(AND(D2518&gt;='Season Lookup'!$D$17,D2518&lt;'Season Lookup'!$D$18),"Fall",IF(OR(D2518&gt;='Season Lookup'!$D$18,D2518&lt;'Season Lookup'!$D$15),"Winter"))))</f>
        <v>Summer</v>
      </c>
      <c r="L2518" s="3" t="str">
        <f>VLOOKUP(F2518,'Season Lookup'!$A$1:$B$13,2,0)</f>
        <v>Summer</v>
      </c>
      <c r="M2518" t="s">
        <v>12</v>
      </c>
      <c r="N2518" t="s">
        <v>13</v>
      </c>
      <c r="O2518" t="s">
        <v>23</v>
      </c>
      <c r="P2518" t="str">
        <f t="shared" si="500"/>
        <v>Yes</v>
      </c>
      <c r="Q2518" t="str">
        <f t="shared" si="501"/>
        <v>No</v>
      </c>
      <c r="R2518" t="str">
        <f t="shared" si="502"/>
        <v>No</v>
      </c>
      <c r="S2518">
        <v>480</v>
      </c>
      <c r="T2518" t="s">
        <v>101</v>
      </c>
      <c r="V2518" t="str">
        <f t="shared" si="503"/>
        <v>Non Intersection</v>
      </c>
      <c r="W2518" t="s">
        <v>3567</v>
      </c>
      <c r="X2518">
        <v>42.369878</v>
      </c>
      <c r="Y2518">
        <v>-71.096134000000006</v>
      </c>
      <c r="Z2518" t="s">
        <v>3568</v>
      </c>
    </row>
    <row r="2519" spans="1:26">
      <c r="A2519">
        <v>26341</v>
      </c>
      <c r="B2519" s="1">
        <v>40767.402777777781</v>
      </c>
      <c r="C2519" s="1">
        <f t="shared" si="492"/>
        <v>40544</v>
      </c>
      <c r="D2519" s="4">
        <f t="shared" si="493"/>
        <v>0.61388888888888893</v>
      </c>
      <c r="E2519" s="3">
        <f t="shared" si="494"/>
        <v>2011</v>
      </c>
      <c r="F2519" s="3">
        <f t="shared" si="495"/>
        <v>8</v>
      </c>
      <c r="G2519" s="3">
        <f t="shared" si="496"/>
        <v>12</v>
      </c>
      <c r="H2519" s="3">
        <f t="shared" si="497"/>
        <v>9</v>
      </c>
      <c r="I2519" s="3">
        <f t="shared" si="498"/>
        <v>40</v>
      </c>
      <c r="J2519" s="3">
        <f t="shared" si="499"/>
        <v>6</v>
      </c>
      <c r="K2519" s="3" t="str">
        <f>IF(AND(D2519&gt;='Season Lookup'!$D$15,D2519&lt;'Season Lookup'!$D$16),"Spring",IF(AND(D2519&gt;='Season Lookup'!$D$16,D2519&lt;'Season Lookup'!$D$17),"Summer",IF(AND(D2519&gt;='Season Lookup'!$D$17,D2519&lt;'Season Lookup'!$D$18),"Fall",IF(OR(D2519&gt;='Season Lookup'!$D$18,D2519&lt;'Season Lookup'!$D$15),"Winter"))))</f>
        <v>Summer</v>
      </c>
      <c r="L2519" s="3" t="str">
        <f>VLOOKUP(F2519,'Season Lookup'!$A$1:$B$13,2,0)</f>
        <v>Summer</v>
      </c>
      <c r="M2519" t="s">
        <v>12</v>
      </c>
      <c r="N2519" t="s">
        <v>35</v>
      </c>
      <c r="O2519" t="s">
        <v>132</v>
      </c>
      <c r="P2519" t="str">
        <f t="shared" si="500"/>
        <v>Yes</v>
      </c>
      <c r="Q2519" t="str">
        <f t="shared" si="501"/>
        <v>Yes</v>
      </c>
      <c r="R2519" t="str">
        <f t="shared" si="502"/>
        <v>No</v>
      </c>
      <c r="T2519" t="s">
        <v>108</v>
      </c>
      <c r="U2519" t="s">
        <v>27</v>
      </c>
      <c r="V2519" t="str">
        <f t="shared" si="503"/>
        <v>Intersection</v>
      </c>
      <c r="W2519" t="s">
        <v>3569</v>
      </c>
      <c r="X2519">
        <v>42.365143000000003</v>
      </c>
      <c r="Y2519">
        <v>-71.106206</v>
      </c>
      <c r="Z2519" t="s">
        <v>110</v>
      </c>
    </row>
    <row r="2520" spans="1:26">
      <c r="A2520">
        <v>26342</v>
      </c>
      <c r="B2520" s="1">
        <v>40767.54859953704</v>
      </c>
      <c r="C2520" s="1">
        <f t="shared" si="492"/>
        <v>40544</v>
      </c>
      <c r="D2520" s="4">
        <f t="shared" si="493"/>
        <v>0.61388888888888893</v>
      </c>
      <c r="E2520" s="3">
        <f t="shared" si="494"/>
        <v>2011</v>
      </c>
      <c r="F2520" s="3">
        <f t="shared" si="495"/>
        <v>8</v>
      </c>
      <c r="G2520" s="3">
        <f t="shared" si="496"/>
        <v>12</v>
      </c>
      <c r="H2520" s="3">
        <f t="shared" si="497"/>
        <v>13</v>
      </c>
      <c r="I2520" s="3">
        <f t="shared" si="498"/>
        <v>9</v>
      </c>
      <c r="J2520" s="3">
        <f t="shared" si="499"/>
        <v>6</v>
      </c>
      <c r="K2520" s="3" t="str">
        <f>IF(AND(D2520&gt;='Season Lookup'!$D$15,D2520&lt;'Season Lookup'!$D$16),"Spring",IF(AND(D2520&gt;='Season Lookup'!$D$16,D2520&lt;'Season Lookup'!$D$17),"Summer",IF(AND(D2520&gt;='Season Lookup'!$D$17,D2520&lt;'Season Lookup'!$D$18),"Fall",IF(OR(D2520&gt;='Season Lookup'!$D$18,D2520&lt;'Season Lookup'!$D$15),"Winter"))))</f>
        <v>Summer</v>
      </c>
      <c r="L2520" s="3" t="str">
        <f>VLOOKUP(F2520,'Season Lookup'!$A$1:$B$13,2,0)</f>
        <v>Summer</v>
      </c>
      <c r="M2520" t="s">
        <v>12</v>
      </c>
      <c r="N2520" t="s">
        <v>619</v>
      </c>
      <c r="O2520" t="s">
        <v>13</v>
      </c>
      <c r="P2520" t="str">
        <f t="shared" si="500"/>
        <v>Yes</v>
      </c>
      <c r="Q2520" t="str">
        <f t="shared" si="501"/>
        <v>No</v>
      </c>
      <c r="R2520" t="str">
        <f t="shared" si="502"/>
        <v>No</v>
      </c>
      <c r="T2520" t="s">
        <v>189</v>
      </c>
      <c r="U2520" t="s">
        <v>74</v>
      </c>
      <c r="V2520" t="str">
        <f t="shared" si="503"/>
        <v>Intersection</v>
      </c>
      <c r="W2520" t="s">
        <v>2424</v>
      </c>
      <c r="X2520">
        <v>42.368765000000003</v>
      </c>
      <c r="Y2520">
        <v>-71.094790000000003</v>
      </c>
      <c r="Z2520" t="s">
        <v>1448</v>
      </c>
    </row>
    <row r="2521" spans="1:26">
      <c r="A2521">
        <v>26343</v>
      </c>
      <c r="B2521" s="1">
        <v>40767.692361111112</v>
      </c>
      <c r="C2521" s="1">
        <f t="shared" si="492"/>
        <v>40544</v>
      </c>
      <c r="D2521" s="4">
        <f t="shared" si="493"/>
        <v>0.61388888888888893</v>
      </c>
      <c r="E2521" s="3">
        <f t="shared" si="494"/>
        <v>2011</v>
      </c>
      <c r="F2521" s="3">
        <f t="shared" si="495"/>
        <v>8</v>
      </c>
      <c r="G2521" s="3">
        <f t="shared" si="496"/>
        <v>12</v>
      </c>
      <c r="H2521" s="3">
        <f t="shared" si="497"/>
        <v>16</v>
      </c>
      <c r="I2521" s="3">
        <f t="shared" si="498"/>
        <v>37</v>
      </c>
      <c r="J2521" s="3">
        <f t="shared" si="499"/>
        <v>6</v>
      </c>
      <c r="K2521" s="3" t="str">
        <f>IF(AND(D2521&gt;='Season Lookup'!$D$15,D2521&lt;'Season Lookup'!$D$16),"Spring",IF(AND(D2521&gt;='Season Lookup'!$D$16,D2521&lt;'Season Lookup'!$D$17),"Summer",IF(AND(D2521&gt;='Season Lookup'!$D$17,D2521&lt;'Season Lookup'!$D$18),"Fall",IF(OR(D2521&gt;='Season Lookup'!$D$18,D2521&lt;'Season Lookup'!$D$15),"Winter"))))</f>
        <v>Summer</v>
      </c>
      <c r="L2521" s="3" t="str">
        <f>VLOOKUP(F2521,'Season Lookup'!$A$1:$B$13,2,0)</f>
        <v>Summer</v>
      </c>
      <c r="M2521" t="s">
        <v>12</v>
      </c>
      <c r="N2521" t="s">
        <v>13</v>
      </c>
      <c r="O2521" t="s">
        <v>132</v>
      </c>
      <c r="P2521" t="str">
        <f t="shared" si="500"/>
        <v>Yes</v>
      </c>
      <c r="Q2521" t="str">
        <f t="shared" si="501"/>
        <v>Yes</v>
      </c>
      <c r="R2521" t="str">
        <f t="shared" si="502"/>
        <v>No</v>
      </c>
      <c r="S2521">
        <v>193</v>
      </c>
      <c r="T2521" t="s">
        <v>74</v>
      </c>
      <c r="U2521" t="s">
        <v>19</v>
      </c>
      <c r="V2521" t="str">
        <f t="shared" si="503"/>
        <v>Non Intersection</v>
      </c>
      <c r="W2521" t="s">
        <v>3023</v>
      </c>
      <c r="X2521">
        <v>42.372943999999997</v>
      </c>
      <c r="Y2521">
        <v>-71.099708000000007</v>
      </c>
      <c r="Z2521" t="s">
        <v>3024</v>
      </c>
    </row>
    <row r="2522" spans="1:26">
      <c r="A2522">
        <v>26346</v>
      </c>
      <c r="B2522" s="1">
        <v>40767.958333333336</v>
      </c>
      <c r="C2522" s="1">
        <f t="shared" si="492"/>
        <v>40544</v>
      </c>
      <c r="D2522" s="4">
        <f t="shared" si="493"/>
        <v>0.61388888888888893</v>
      </c>
      <c r="E2522" s="3">
        <f t="shared" si="494"/>
        <v>2011</v>
      </c>
      <c r="F2522" s="3">
        <f t="shared" si="495"/>
        <v>8</v>
      </c>
      <c r="G2522" s="3">
        <f t="shared" si="496"/>
        <v>12</v>
      </c>
      <c r="H2522" s="3">
        <f t="shared" si="497"/>
        <v>23</v>
      </c>
      <c r="I2522" s="3">
        <f t="shared" si="498"/>
        <v>0</v>
      </c>
      <c r="J2522" s="3">
        <f t="shared" si="499"/>
        <v>6</v>
      </c>
      <c r="K2522" s="3" t="str">
        <f>IF(AND(D2522&gt;='Season Lookup'!$D$15,D2522&lt;'Season Lookup'!$D$16),"Spring",IF(AND(D2522&gt;='Season Lookup'!$D$16,D2522&lt;'Season Lookup'!$D$17),"Summer",IF(AND(D2522&gt;='Season Lookup'!$D$17,D2522&lt;'Season Lookup'!$D$18),"Fall",IF(OR(D2522&gt;='Season Lookup'!$D$18,D2522&lt;'Season Lookup'!$D$15),"Winter"))))</f>
        <v>Summer</v>
      </c>
      <c r="L2522" s="3" t="str">
        <f>VLOOKUP(F2522,'Season Lookup'!$A$1:$B$13,2,0)</f>
        <v>Summer</v>
      </c>
      <c r="M2522" t="s">
        <v>12</v>
      </c>
      <c r="N2522" t="s">
        <v>13</v>
      </c>
      <c r="O2522" t="s">
        <v>23</v>
      </c>
      <c r="P2522" t="str">
        <f t="shared" si="500"/>
        <v>Yes</v>
      </c>
      <c r="Q2522" t="str">
        <f t="shared" si="501"/>
        <v>No</v>
      </c>
      <c r="R2522" t="str">
        <f t="shared" si="502"/>
        <v>No</v>
      </c>
      <c r="S2522">
        <v>268</v>
      </c>
      <c r="T2522" t="s">
        <v>105</v>
      </c>
      <c r="V2522" t="str">
        <f t="shared" si="503"/>
        <v>Non Intersection</v>
      </c>
      <c r="W2522" t="s">
        <v>3570</v>
      </c>
      <c r="X2522">
        <v>42.367646000000001</v>
      </c>
      <c r="Y2522">
        <v>-71.097121000000001</v>
      </c>
      <c r="Z2522" t="s">
        <v>3571</v>
      </c>
    </row>
    <row r="2523" spans="1:26">
      <c r="A2523">
        <v>26344</v>
      </c>
      <c r="B2523" s="1">
        <v>40768.777777777781</v>
      </c>
      <c r="C2523" s="1">
        <f t="shared" si="492"/>
        <v>40544</v>
      </c>
      <c r="D2523" s="4">
        <f t="shared" si="493"/>
        <v>0.6166666666666667</v>
      </c>
      <c r="E2523" s="3">
        <f t="shared" si="494"/>
        <v>2011</v>
      </c>
      <c r="F2523" s="3">
        <f t="shared" si="495"/>
        <v>8</v>
      </c>
      <c r="G2523" s="3">
        <f t="shared" si="496"/>
        <v>13</v>
      </c>
      <c r="H2523" s="3">
        <f t="shared" si="497"/>
        <v>18</v>
      </c>
      <c r="I2523" s="3">
        <f t="shared" si="498"/>
        <v>40</v>
      </c>
      <c r="J2523" s="3">
        <f t="shared" si="499"/>
        <v>7</v>
      </c>
      <c r="K2523" s="3" t="str">
        <f>IF(AND(D2523&gt;='Season Lookup'!$D$15,D2523&lt;'Season Lookup'!$D$16),"Spring",IF(AND(D2523&gt;='Season Lookup'!$D$16,D2523&lt;'Season Lookup'!$D$17),"Summer",IF(AND(D2523&gt;='Season Lookup'!$D$17,D2523&lt;'Season Lookup'!$D$18),"Fall",IF(OR(D2523&gt;='Season Lookup'!$D$18,D2523&lt;'Season Lookup'!$D$15),"Winter"))))</f>
        <v>Summer</v>
      </c>
      <c r="L2523" s="3" t="str">
        <f>VLOOKUP(F2523,'Season Lookup'!$A$1:$B$13,2,0)</f>
        <v>Summer</v>
      </c>
      <c r="M2523" t="s">
        <v>12</v>
      </c>
      <c r="N2523" t="s">
        <v>13</v>
      </c>
      <c r="O2523" t="s">
        <v>132</v>
      </c>
      <c r="P2523" t="str">
        <f t="shared" si="500"/>
        <v>Yes</v>
      </c>
      <c r="Q2523" t="str">
        <f t="shared" si="501"/>
        <v>Yes</v>
      </c>
      <c r="R2523" t="str">
        <f t="shared" si="502"/>
        <v>No</v>
      </c>
      <c r="S2523">
        <v>1933</v>
      </c>
      <c r="T2523" t="s">
        <v>14</v>
      </c>
      <c r="V2523" t="str">
        <f t="shared" si="503"/>
        <v>Non Intersection</v>
      </c>
      <c r="W2523" t="s">
        <v>3572</v>
      </c>
      <c r="X2523">
        <v>42.389609999999998</v>
      </c>
      <c r="Y2523">
        <v>-71.119960000000006</v>
      </c>
      <c r="Z2523" t="s">
        <v>3573</v>
      </c>
    </row>
    <row r="2524" spans="1:26">
      <c r="A2524">
        <v>26345</v>
      </c>
      <c r="B2524" s="1">
        <v>40768.791655092595</v>
      </c>
      <c r="C2524" s="1">
        <f t="shared" si="492"/>
        <v>40544</v>
      </c>
      <c r="D2524" s="4">
        <f t="shared" si="493"/>
        <v>0.6166666666666667</v>
      </c>
      <c r="E2524" s="3">
        <f t="shared" si="494"/>
        <v>2011</v>
      </c>
      <c r="F2524" s="3">
        <f t="shared" si="495"/>
        <v>8</v>
      </c>
      <c r="G2524" s="3">
        <f t="shared" si="496"/>
        <v>13</v>
      </c>
      <c r="H2524" s="3">
        <f t="shared" si="497"/>
        <v>18</v>
      </c>
      <c r="I2524" s="3">
        <f t="shared" si="498"/>
        <v>59</v>
      </c>
      <c r="J2524" s="3">
        <f t="shared" si="499"/>
        <v>7</v>
      </c>
      <c r="K2524" s="3" t="str">
        <f>IF(AND(D2524&gt;='Season Lookup'!$D$15,D2524&lt;'Season Lookup'!$D$16),"Spring",IF(AND(D2524&gt;='Season Lookup'!$D$16,D2524&lt;'Season Lookup'!$D$17),"Summer",IF(AND(D2524&gt;='Season Lookup'!$D$17,D2524&lt;'Season Lookup'!$D$18),"Fall",IF(OR(D2524&gt;='Season Lookup'!$D$18,D2524&lt;'Season Lookup'!$D$15),"Winter"))))</f>
        <v>Summer</v>
      </c>
      <c r="L2524" s="3" t="str">
        <f>VLOOKUP(F2524,'Season Lookup'!$A$1:$B$13,2,0)</f>
        <v>Summer</v>
      </c>
      <c r="M2524" t="s">
        <v>31</v>
      </c>
      <c r="N2524" t="s">
        <v>13</v>
      </c>
      <c r="O2524" t="s">
        <v>132</v>
      </c>
      <c r="P2524" t="str">
        <f t="shared" si="500"/>
        <v>Yes</v>
      </c>
      <c r="Q2524" t="str">
        <f t="shared" si="501"/>
        <v>Yes</v>
      </c>
      <c r="R2524" t="str">
        <f t="shared" si="502"/>
        <v>No</v>
      </c>
      <c r="T2524" t="s">
        <v>2848</v>
      </c>
      <c r="U2524" t="s">
        <v>14</v>
      </c>
      <c r="V2524" t="str">
        <f t="shared" si="503"/>
        <v>Intersection</v>
      </c>
      <c r="W2524" t="s">
        <v>3574</v>
      </c>
      <c r="X2524">
        <v>42.396030000000003</v>
      </c>
      <c r="Y2524">
        <v>-71.128707000000006</v>
      </c>
      <c r="Z2524" t="s">
        <v>3575</v>
      </c>
    </row>
    <row r="2525" spans="1:26">
      <c r="A2525">
        <v>26350</v>
      </c>
      <c r="B2525" s="1">
        <v>40768.53402777778</v>
      </c>
      <c r="C2525" s="1">
        <f t="shared" si="492"/>
        <v>40544</v>
      </c>
      <c r="D2525" s="4">
        <f t="shared" si="493"/>
        <v>0.6166666666666667</v>
      </c>
      <c r="E2525" s="3">
        <f t="shared" si="494"/>
        <v>2011</v>
      </c>
      <c r="F2525" s="3">
        <f t="shared" si="495"/>
        <v>8</v>
      </c>
      <c r="G2525" s="3">
        <f t="shared" si="496"/>
        <v>13</v>
      </c>
      <c r="H2525" s="3">
        <f t="shared" si="497"/>
        <v>12</v>
      </c>
      <c r="I2525" s="3">
        <f t="shared" si="498"/>
        <v>49</v>
      </c>
      <c r="J2525" s="3">
        <f t="shared" si="499"/>
        <v>7</v>
      </c>
      <c r="K2525" s="3" t="str">
        <f>IF(AND(D2525&gt;='Season Lookup'!$D$15,D2525&lt;'Season Lookup'!$D$16),"Spring",IF(AND(D2525&gt;='Season Lookup'!$D$16,D2525&lt;'Season Lookup'!$D$17),"Summer",IF(AND(D2525&gt;='Season Lookup'!$D$17,D2525&lt;'Season Lookup'!$D$18),"Fall",IF(OR(D2525&gt;='Season Lookup'!$D$18,D2525&lt;'Season Lookup'!$D$15),"Winter"))))</f>
        <v>Summer</v>
      </c>
      <c r="L2525" s="3" t="str">
        <f>VLOOKUP(F2525,'Season Lookup'!$A$1:$B$13,2,0)</f>
        <v>Summer</v>
      </c>
      <c r="M2525" t="s">
        <v>31</v>
      </c>
      <c r="N2525" t="s">
        <v>13</v>
      </c>
      <c r="O2525" t="s">
        <v>36</v>
      </c>
      <c r="P2525" t="str">
        <f t="shared" si="500"/>
        <v>Yes</v>
      </c>
      <c r="Q2525" t="str">
        <f t="shared" si="501"/>
        <v>No</v>
      </c>
      <c r="R2525" t="str">
        <f t="shared" si="502"/>
        <v>No</v>
      </c>
      <c r="S2525">
        <v>6</v>
      </c>
      <c r="T2525" t="s">
        <v>230</v>
      </c>
      <c r="V2525" t="str">
        <f t="shared" si="503"/>
        <v>Non Intersection</v>
      </c>
      <c r="W2525" t="s">
        <v>3576</v>
      </c>
      <c r="X2525">
        <v>42.369349999999997</v>
      </c>
      <c r="Y2525">
        <v>-71.115108000000006</v>
      </c>
      <c r="Z2525" t="s">
        <v>3577</v>
      </c>
    </row>
    <row r="2526" spans="1:26">
      <c r="A2526">
        <v>26347</v>
      </c>
      <c r="B2526" s="1">
        <v>40769.593043981484</v>
      </c>
      <c r="C2526" s="1">
        <f t="shared" si="492"/>
        <v>40544</v>
      </c>
      <c r="D2526" s="4">
        <f t="shared" si="493"/>
        <v>0.61944444444444446</v>
      </c>
      <c r="E2526" s="3">
        <f t="shared" si="494"/>
        <v>2011</v>
      </c>
      <c r="F2526" s="3">
        <f t="shared" si="495"/>
        <v>8</v>
      </c>
      <c r="G2526" s="3">
        <f t="shared" si="496"/>
        <v>14</v>
      </c>
      <c r="H2526" s="3">
        <f t="shared" si="497"/>
        <v>14</v>
      </c>
      <c r="I2526" s="3">
        <f t="shared" si="498"/>
        <v>13</v>
      </c>
      <c r="J2526" s="3">
        <f t="shared" si="499"/>
        <v>1</v>
      </c>
      <c r="K2526" s="3" t="str">
        <f>IF(AND(D2526&gt;='Season Lookup'!$D$15,D2526&lt;'Season Lookup'!$D$16),"Spring",IF(AND(D2526&gt;='Season Lookup'!$D$16,D2526&lt;'Season Lookup'!$D$17),"Summer",IF(AND(D2526&gt;='Season Lookup'!$D$17,D2526&lt;'Season Lookup'!$D$18),"Fall",IF(OR(D2526&gt;='Season Lookup'!$D$18,D2526&lt;'Season Lookup'!$D$15),"Winter"))))</f>
        <v>Summer</v>
      </c>
      <c r="L2526" s="3" t="str">
        <f>VLOOKUP(F2526,'Season Lookup'!$A$1:$B$13,2,0)</f>
        <v>Summer</v>
      </c>
      <c r="M2526" t="s">
        <v>48</v>
      </c>
      <c r="N2526" t="s">
        <v>13</v>
      </c>
      <c r="O2526" t="s">
        <v>13</v>
      </c>
      <c r="P2526" t="str">
        <f t="shared" si="500"/>
        <v>Yes</v>
      </c>
      <c r="Q2526" t="str">
        <f t="shared" si="501"/>
        <v>No</v>
      </c>
      <c r="R2526" t="str">
        <f t="shared" si="502"/>
        <v>No</v>
      </c>
      <c r="S2526">
        <v>727</v>
      </c>
      <c r="T2526" t="s">
        <v>203</v>
      </c>
      <c r="V2526" t="str">
        <f t="shared" si="503"/>
        <v>Non Intersection</v>
      </c>
      <c r="W2526" t="s">
        <v>1649</v>
      </c>
      <c r="X2526">
        <v>42.357294000000003</v>
      </c>
      <c r="Y2526">
        <v>-71.115026</v>
      </c>
      <c r="Z2526" t="s">
        <v>1650</v>
      </c>
    </row>
    <row r="2527" spans="1:26">
      <c r="A2527">
        <v>26348</v>
      </c>
      <c r="B2527" s="1">
        <v>40769.625</v>
      </c>
      <c r="C2527" s="1">
        <f t="shared" si="492"/>
        <v>40544</v>
      </c>
      <c r="D2527" s="4">
        <f t="shared" si="493"/>
        <v>0.61944444444444446</v>
      </c>
      <c r="E2527" s="3">
        <f t="shared" si="494"/>
        <v>2011</v>
      </c>
      <c r="F2527" s="3">
        <f t="shared" si="495"/>
        <v>8</v>
      </c>
      <c r="G2527" s="3">
        <f t="shared" si="496"/>
        <v>14</v>
      </c>
      <c r="H2527" s="3">
        <f t="shared" si="497"/>
        <v>15</v>
      </c>
      <c r="I2527" s="3">
        <f t="shared" si="498"/>
        <v>0</v>
      </c>
      <c r="J2527" s="3">
        <f t="shared" si="499"/>
        <v>1</v>
      </c>
      <c r="K2527" s="3" t="str">
        <f>IF(AND(D2527&gt;='Season Lookup'!$D$15,D2527&lt;'Season Lookup'!$D$16),"Spring",IF(AND(D2527&gt;='Season Lookup'!$D$16,D2527&lt;'Season Lookup'!$D$17),"Summer",IF(AND(D2527&gt;='Season Lookup'!$D$17,D2527&lt;'Season Lookup'!$D$18),"Fall",IF(OR(D2527&gt;='Season Lookup'!$D$18,D2527&lt;'Season Lookup'!$D$15),"Winter"))))</f>
        <v>Summer</v>
      </c>
      <c r="L2527" s="3" t="str">
        <f>VLOOKUP(F2527,'Season Lookup'!$A$1:$B$13,2,0)</f>
        <v>Summer</v>
      </c>
      <c r="M2527" t="s">
        <v>48</v>
      </c>
      <c r="N2527" t="s">
        <v>13</v>
      </c>
      <c r="O2527" t="s">
        <v>13</v>
      </c>
      <c r="P2527" t="str">
        <f t="shared" si="500"/>
        <v>Yes</v>
      </c>
      <c r="Q2527" t="str">
        <f t="shared" si="501"/>
        <v>No</v>
      </c>
      <c r="R2527" t="str">
        <f t="shared" si="502"/>
        <v>No</v>
      </c>
      <c r="T2527" t="s">
        <v>19</v>
      </c>
      <c r="U2527" t="s">
        <v>75</v>
      </c>
      <c r="V2527" t="str">
        <f t="shared" si="503"/>
        <v>Intersection</v>
      </c>
      <c r="W2527" t="s">
        <v>321</v>
      </c>
      <c r="X2527">
        <v>42.373016999999997</v>
      </c>
      <c r="Y2527">
        <v>-71.095346000000006</v>
      </c>
      <c r="Z2527" t="s">
        <v>322</v>
      </c>
    </row>
    <row r="2528" spans="1:26">
      <c r="A2528">
        <v>26363</v>
      </c>
      <c r="B2528" s="1">
        <v>40769.833333333336</v>
      </c>
      <c r="C2528" s="1">
        <f t="shared" si="492"/>
        <v>40544</v>
      </c>
      <c r="D2528" s="4">
        <f t="shared" si="493"/>
        <v>0.61944444444444446</v>
      </c>
      <c r="E2528" s="3">
        <f t="shared" si="494"/>
        <v>2011</v>
      </c>
      <c r="F2528" s="3">
        <f t="shared" si="495"/>
        <v>8</v>
      </c>
      <c r="G2528" s="3">
        <f t="shared" si="496"/>
        <v>14</v>
      </c>
      <c r="H2528" s="3">
        <f t="shared" si="497"/>
        <v>20</v>
      </c>
      <c r="I2528" s="3">
        <f t="shared" si="498"/>
        <v>0</v>
      </c>
      <c r="J2528" s="3">
        <f t="shared" si="499"/>
        <v>1</v>
      </c>
      <c r="K2528" s="3" t="str">
        <f>IF(AND(D2528&gt;='Season Lookup'!$D$15,D2528&lt;'Season Lookup'!$D$16),"Spring",IF(AND(D2528&gt;='Season Lookup'!$D$16,D2528&lt;'Season Lookup'!$D$17),"Summer",IF(AND(D2528&gt;='Season Lookup'!$D$17,D2528&lt;'Season Lookup'!$D$18),"Fall",IF(OR(D2528&gt;='Season Lookup'!$D$18,D2528&lt;'Season Lookup'!$D$15),"Winter"))))</f>
        <v>Summer</v>
      </c>
      <c r="L2528" s="3" t="str">
        <f>VLOOKUP(F2528,'Season Lookup'!$A$1:$B$13,2,0)</f>
        <v>Summer</v>
      </c>
      <c r="M2528" t="s">
        <v>73</v>
      </c>
      <c r="N2528" t="s">
        <v>13</v>
      </c>
      <c r="O2528" t="s">
        <v>23</v>
      </c>
      <c r="P2528" t="str">
        <f t="shared" si="500"/>
        <v>Yes</v>
      </c>
      <c r="Q2528" t="str">
        <f t="shared" si="501"/>
        <v>No</v>
      </c>
      <c r="R2528" t="str">
        <f t="shared" si="502"/>
        <v>No</v>
      </c>
      <c r="S2528">
        <v>85</v>
      </c>
      <c r="T2528" t="s">
        <v>45</v>
      </c>
      <c r="V2528" t="str">
        <f t="shared" si="503"/>
        <v>Non Intersection</v>
      </c>
      <c r="W2528" t="s">
        <v>1559</v>
      </c>
      <c r="X2528">
        <v>42.388216999999997</v>
      </c>
      <c r="Y2528">
        <v>-71.132480999999999</v>
      </c>
      <c r="Z2528" t="s">
        <v>1560</v>
      </c>
    </row>
    <row r="2529" spans="1:26">
      <c r="A2529">
        <v>26349</v>
      </c>
      <c r="B2529" s="1">
        <v>40770.270833333336</v>
      </c>
      <c r="C2529" s="1">
        <f t="shared" si="492"/>
        <v>40544</v>
      </c>
      <c r="D2529" s="4">
        <f t="shared" si="493"/>
        <v>0.62222222222222223</v>
      </c>
      <c r="E2529" s="3">
        <f t="shared" si="494"/>
        <v>2011</v>
      </c>
      <c r="F2529" s="3">
        <f t="shared" si="495"/>
        <v>8</v>
      </c>
      <c r="G2529" s="3">
        <f t="shared" si="496"/>
        <v>15</v>
      </c>
      <c r="H2529" s="3">
        <f t="shared" si="497"/>
        <v>6</v>
      </c>
      <c r="I2529" s="3">
        <f t="shared" si="498"/>
        <v>30</v>
      </c>
      <c r="J2529" s="3">
        <f t="shared" si="499"/>
        <v>2</v>
      </c>
      <c r="K2529" s="3" t="str">
        <f>IF(AND(D2529&gt;='Season Lookup'!$D$15,D2529&lt;'Season Lookup'!$D$16),"Spring",IF(AND(D2529&gt;='Season Lookup'!$D$16,D2529&lt;'Season Lookup'!$D$17),"Summer",IF(AND(D2529&gt;='Season Lookup'!$D$17,D2529&lt;'Season Lookup'!$D$18),"Fall",IF(OR(D2529&gt;='Season Lookup'!$D$18,D2529&lt;'Season Lookup'!$D$15),"Winter"))))</f>
        <v>Summer</v>
      </c>
      <c r="L2529" s="3" t="str">
        <f>VLOOKUP(F2529,'Season Lookup'!$A$1:$B$13,2,0)</f>
        <v>Summer</v>
      </c>
      <c r="M2529" t="s">
        <v>56</v>
      </c>
      <c r="N2529" t="s">
        <v>13</v>
      </c>
      <c r="O2529" t="s">
        <v>13</v>
      </c>
      <c r="P2529" t="str">
        <f t="shared" si="500"/>
        <v>Yes</v>
      </c>
      <c r="Q2529" t="str">
        <f t="shared" si="501"/>
        <v>No</v>
      </c>
      <c r="R2529" t="str">
        <f t="shared" si="502"/>
        <v>No</v>
      </c>
      <c r="T2529" t="s">
        <v>105</v>
      </c>
      <c r="U2529" t="s">
        <v>74</v>
      </c>
      <c r="V2529" t="str">
        <f t="shared" si="503"/>
        <v>Intersection</v>
      </c>
      <c r="W2529" t="s">
        <v>878</v>
      </c>
      <c r="X2529">
        <v>42.365434999999998</v>
      </c>
      <c r="Y2529">
        <v>-71.091111999999995</v>
      </c>
      <c r="Z2529" t="s">
        <v>879</v>
      </c>
    </row>
    <row r="2530" spans="1:26">
      <c r="A2530">
        <v>26351</v>
      </c>
      <c r="B2530" s="1">
        <v>40770.388888888891</v>
      </c>
      <c r="C2530" s="1">
        <f t="shared" si="492"/>
        <v>40544</v>
      </c>
      <c r="D2530" s="4">
        <f t="shared" si="493"/>
        <v>0.62222222222222223</v>
      </c>
      <c r="E2530" s="3">
        <f t="shared" si="494"/>
        <v>2011</v>
      </c>
      <c r="F2530" s="3">
        <f t="shared" si="495"/>
        <v>8</v>
      </c>
      <c r="G2530" s="3">
        <f t="shared" si="496"/>
        <v>15</v>
      </c>
      <c r="H2530" s="3">
        <f t="shared" si="497"/>
        <v>9</v>
      </c>
      <c r="I2530" s="3">
        <f t="shared" si="498"/>
        <v>20</v>
      </c>
      <c r="J2530" s="3">
        <f t="shared" si="499"/>
        <v>2</v>
      </c>
      <c r="K2530" s="3" t="str">
        <f>IF(AND(D2530&gt;='Season Lookup'!$D$15,D2530&lt;'Season Lookup'!$D$16),"Spring",IF(AND(D2530&gt;='Season Lookup'!$D$16,D2530&lt;'Season Lookup'!$D$17),"Summer",IF(AND(D2530&gt;='Season Lookup'!$D$17,D2530&lt;'Season Lookup'!$D$18),"Fall",IF(OR(D2530&gt;='Season Lookup'!$D$18,D2530&lt;'Season Lookup'!$D$15),"Winter"))))</f>
        <v>Summer</v>
      </c>
      <c r="L2530" s="3" t="str">
        <f>VLOOKUP(F2530,'Season Lookup'!$A$1:$B$13,2,0)</f>
        <v>Summer</v>
      </c>
      <c r="M2530" t="s">
        <v>56</v>
      </c>
      <c r="N2530" t="s">
        <v>13</v>
      </c>
      <c r="O2530" t="s">
        <v>13</v>
      </c>
      <c r="P2530" t="str">
        <f t="shared" si="500"/>
        <v>Yes</v>
      </c>
      <c r="Q2530" t="str">
        <f t="shared" si="501"/>
        <v>No</v>
      </c>
      <c r="R2530" t="str">
        <f t="shared" si="502"/>
        <v>No</v>
      </c>
      <c r="T2530" t="s">
        <v>186</v>
      </c>
      <c r="U2530" t="s">
        <v>1065</v>
      </c>
      <c r="V2530" t="str">
        <f t="shared" si="503"/>
        <v>Intersection</v>
      </c>
      <c r="W2530" t="s">
        <v>1066</v>
      </c>
      <c r="X2530">
        <v>42.385955000000003</v>
      </c>
      <c r="Y2530">
        <v>-71.138872000000006</v>
      </c>
      <c r="Z2530" t="s">
        <v>1067</v>
      </c>
    </row>
    <row r="2531" spans="1:26">
      <c r="A2531">
        <v>26352</v>
      </c>
      <c r="B2531" s="1">
        <v>40770.40625</v>
      </c>
      <c r="C2531" s="1">
        <f t="shared" si="492"/>
        <v>40544</v>
      </c>
      <c r="D2531" s="4">
        <f t="shared" si="493"/>
        <v>0.62222222222222223</v>
      </c>
      <c r="E2531" s="3">
        <f t="shared" si="494"/>
        <v>2011</v>
      </c>
      <c r="F2531" s="3">
        <f t="shared" si="495"/>
        <v>8</v>
      </c>
      <c r="G2531" s="3">
        <f t="shared" si="496"/>
        <v>15</v>
      </c>
      <c r="H2531" s="3">
        <f t="shared" si="497"/>
        <v>9</v>
      </c>
      <c r="I2531" s="3">
        <f t="shared" si="498"/>
        <v>45</v>
      </c>
      <c r="J2531" s="3">
        <f t="shared" si="499"/>
        <v>2</v>
      </c>
      <c r="K2531" s="3" t="str">
        <f>IF(AND(D2531&gt;='Season Lookup'!$D$15,D2531&lt;'Season Lookup'!$D$16),"Spring",IF(AND(D2531&gt;='Season Lookup'!$D$16,D2531&lt;'Season Lookup'!$D$17),"Summer",IF(AND(D2531&gt;='Season Lookup'!$D$17,D2531&lt;'Season Lookup'!$D$18),"Fall",IF(OR(D2531&gt;='Season Lookup'!$D$18,D2531&lt;'Season Lookup'!$D$15),"Winter"))))</f>
        <v>Summer</v>
      </c>
      <c r="L2531" s="3" t="str">
        <f>VLOOKUP(F2531,'Season Lookup'!$A$1:$B$13,2,0)</f>
        <v>Summer</v>
      </c>
      <c r="M2531" t="s">
        <v>56</v>
      </c>
      <c r="N2531" t="s">
        <v>329</v>
      </c>
      <c r="O2531" t="s">
        <v>13</v>
      </c>
      <c r="P2531" t="str">
        <f t="shared" si="500"/>
        <v>Yes</v>
      </c>
      <c r="Q2531" t="str">
        <f t="shared" si="501"/>
        <v>No</v>
      </c>
      <c r="R2531" t="str">
        <f t="shared" si="502"/>
        <v>No</v>
      </c>
      <c r="T2531" t="s">
        <v>198</v>
      </c>
      <c r="V2531" t="str">
        <f t="shared" si="503"/>
        <v>Intersection</v>
      </c>
      <c r="W2531" t="s">
        <v>441</v>
      </c>
      <c r="X2531">
        <v>0</v>
      </c>
      <c r="Y2531">
        <v>0</v>
      </c>
      <c r="Z2531" t="s">
        <v>81</v>
      </c>
    </row>
    <row r="2532" spans="1:26">
      <c r="A2532">
        <v>26353</v>
      </c>
      <c r="B2532" s="1">
        <v>40770.666655092595</v>
      </c>
      <c r="C2532" s="1">
        <f t="shared" si="492"/>
        <v>40544</v>
      </c>
      <c r="D2532" s="4">
        <f t="shared" si="493"/>
        <v>0.62222222222222223</v>
      </c>
      <c r="E2532" s="3">
        <f t="shared" si="494"/>
        <v>2011</v>
      </c>
      <c r="F2532" s="3">
        <f t="shared" si="495"/>
        <v>8</v>
      </c>
      <c r="G2532" s="3">
        <f t="shared" si="496"/>
        <v>15</v>
      </c>
      <c r="H2532" s="3">
        <f t="shared" si="497"/>
        <v>15</v>
      </c>
      <c r="I2532" s="3">
        <f t="shared" si="498"/>
        <v>59</v>
      </c>
      <c r="J2532" s="3">
        <f t="shared" si="499"/>
        <v>2</v>
      </c>
      <c r="K2532" s="3" t="str">
        <f>IF(AND(D2532&gt;='Season Lookup'!$D$15,D2532&lt;'Season Lookup'!$D$16),"Spring",IF(AND(D2532&gt;='Season Lookup'!$D$16,D2532&lt;'Season Lookup'!$D$17),"Summer",IF(AND(D2532&gt;='Season Lookup'!$D$17,D2532&lt;'Season Lookup'!$D$18),"Fall",IF(OR(D2532&gt;='Season Lookup'!$D$18,D2532&lt;'Season Lookup'!$D$15),"Winter"))))</f>
        <v>Summer</v>
      </c>
      <c r="L2532" s="3" t="str">
        <f>VLOOKUP(F2532,'Season Lookup'!$A$1:$B$13,2,0)</f>
        <v>Summer</v>
      </c>
      <c r="M2532" t="s">
        <v>56</v>
      </c>
      <c r="N2532" t="s">
        <v>35</v>
      </c>
      <c r="O2532" t="s">
        <v>36</v>
      </c>
      <c r="P2532" t="str">
        <f t="shared" si="500"/>
        <v>Yes</v>
      </c>
      <c r="Q2532" t="str">
        <f t="shared" si="501"/>
        <v>No</v>
      </c>
      <c r="R2532" t="str">
        <f t="shared" si="502"/>
        <v>No</v>
      </c>
      <c r="S2532">
        <v>587</v>
      </c>
      <c r="T2532" t="s">
        <v>198</v>
      </c>
      <c r="V2532" t="str">
        <f t="shared" si="503"/>
        <v>Non Intersection</v>
      </c>
      <c r="W2532" t="s">
        <v>3578</v>
      </c>
      <c r="X2532">
        <v>42.375508000000004</v>
      </c>
      <c r="Y2532">
        <v>-71.145556999999997</v>
      </c>
      <c r="Z2532" t="s">
        <v>3579</v>
      </c>
    </row>
    <row r="2533" spans="1:26">
      <c r="A2533">
        <v>26354</v>
      </c>
      <c r="B2533" s="1">
        <v>40770.67359953704</v>
      </c>
      <c r="C2533" s="1">
        <f t="shared" si="492"/>
        <v>40544</v>
      </c>
      <c r="D2533" s="4">
        <f t="shared" si="493"/>
        <v>0.62222222222222223</v>
      </c>
      <c r="E2533" s="3">
        <f t="shared" si="494"/>
        <v>2011</v>
      </c>
      <c r="F2533" s="3">
        <f t="shared" si="495"/>
        <v>8</v>
      </c>
      <c r="G2533" s="3">
        <f t="shared" si="496"/>
        <v>15</v>
      </c>
      <c r="H2533" s="3">
        <f t="shared" si="497"/>
        <v>16</v>
      </c>
      <c r="I2533" s="3">
        <f t="shared" si="498"/>
        <v>9</v>
      </c>
      <c r="J2533" s="3">
        <f t="shared" si="499"/>
        <v>2</v>
      </c>
      <c r="K2533" s="3" t="str">
        <f>IF(AND(D2533&gt;='Season Lookup'!$D$15,D2533&lt;'Season Lookup'!$D$16),"Spring",IF(AND(D2533&gt;='Season Lookup'!$D$16,D2533&lt;'Season Lookup'!$D$17),"Summer",IF(AND(D2533&gt;='Season Lookup'!$D$17,D2533&lt;'Season Lookup'!$D$18),"Fall",IF(OR(D2533&gt;='Season Lookup'!$D$18,D2533&lt;'Season Lookup'!$D$15),"Winter"))))</f>
        <v>Summer</v>
      </c>
      <c r="L2533" s="3" t="str">
        <f>VLOOKUP(F2533,'Season Lookup'!$A$1:$B$13,2,0)</f>
        <v>Summer</v>
      </c>
      <c r="M2533" t="s">
        <v>56</v>
      </c>
      <c r="N2533" t="s">
        <v>13</v>
      </c>
      <c r="O2533" t="s">
        <v>619</v>
      </c>
      <c r="P2533" t="str">
        <f t="shared" si="500"/>
        <v>Yes</v>
      </c>
      <c r="Q2533" t="str">
        <f t="shared" si="501"/>
        <v>No</v>
      </c>
      <c r="R2533" t="str">
        <f t="shared" si="502"/>
        <v>No</v>
      </c>
      <c r="T2533" t="s">
        <v>105</v>
      </c>
      <c r="V2533" t="str">
        <f t="shared" si="503"/>
        <v>Intersection</v>
      </c>
      <c r="W2533" t="s">
        <v>974</v>
      </c>
      <c r="X2533">
        <v>0</v>
      </c>
      <c r="Y2533">
        <v>0</v>
      </c>
      <c r="Z2533" t="s">
        <v>81</v>
      </c>
    </row>
    <row r="2534" spans="1:26">
      <c r="A2534">
        <v>26537</v>
      </c>
      <c r="B2534" s="1">
        <v>40770.432627314818</v>
      </c>
      <c r="C2534" s="1">
        <f t="shared" si="492"/>
        <v>40544</v>
      </c>
      <c r="D2534" s="4">
        <f t="shared" si="493"/>
        <v>0.62222222222222223</v>
      </c>
      <c r="E2534" s="3">
        <f t="shared" si="494"/>
        <v>2011</v>
      </c>
      <c r="F2534" s="3">
        <f t="shared" si="495"/>
        <v>8</v>
      </c>
      <c r="G2534" s="3">
        <f t="shared" si="496"/>
        <v>15</v>
      </c>
      <c r="H2534" s="3">
        <f t="shared" si="497"/>
        <v>10</v>
      </c>
      <c r="I2534" s="3">
        <f t="shared" si="498"/>
        <v>22</v>
      </c>
      <c r="J2534" s="3">
        <f t="shared" si="499"/>
        <v>2</v>
      </c>
      <c r="K2534" s="3" t="str">
        <f>IF(AND(D2534&gt;='Season Lookup'!$D$15,D2534&lt;'Season Lookup'!$D$16),"Spring",IF(AND(D2534&gt;='Season Lookup'!$D$16,D2534&lt;'Season Lookup'!$D$17),"Summer",IF(AND(D2534&gt;='Season Lookup'!$D$17,D2534&lt;'Season Lookup'!$D$18),"Fall",IF(OR(D2534&gt;='Season Lookup'!$D$18,D2534&lt;'Season Lookup'!$D$15),"Winter"))))</f>
        <v>Summer</v>
      </c>
      <c r="L2534" s="3" t="str">
        <f>VLOOKUP(F2534,'Season Lookup'!$A$1:$B$13,2,0)</f>
        <v>Summer</v>
      </c>
      <c r="M2534" t="s">
        <v>56</v>
      </c>
      <c r="N2534" t="s">
        <v>13</v>
      </c>
      <c r="O2534" t="s">
        <v>13</v>
      </c>
      <c r="P2534" t="str">
        <f t="shared" si="500"/>
        <v>Yes</v>
      </c>
      <c r="Q2534" t="str">
        <f t="shared" si="501"/>
        <v>No</v>
      </c>
      <c r="R2534" t="str">
        <f t="shared" si="502"/>
        <v>No</v>
      </c>
      <c r="T2534" t="s">
        <v>19</v>
      </c>
      <c r="U2534" t="s">
        <v>260</v>
      </c>
      <c r="V2534" t="str">
        <f t="shared" si="503"/>
        <v>Intersection</v>
      </c>
      <c r="W2534" t="s">
        <v>640</v>
      </c>
      <c r="X2534">
        <v>42.371020000000001</v>
      </c>
      <c r="Y2534">
        <v>-71.079847999999998</v>
      </c>
      <c r="Z2534" t="s">
        <v>641</v>
      </c>
    </row>
    <row r="2535" spans="1:26">
      <c r="A2535">
        <v>26356</v>
      </c>
      <c r="B2535" s="1">
        <v>40771.354155092595</v>
      </c>
      <c r="C2535" s="1">
        <f t="shared" si="492"/>
        <v>40544</v>
      </c>
      <c r="D2535" s="4">
        <f t="shared" si="493"/>
        <v>0.625</v>
      </c>
      <c r="E2535" s="3">
        <f t="shared" si="494"/>
        <v>2011</v>
      </c>
      <c r="F2535" s="3">
        <f t="shared" si="495"/>
        <v>8</v>
      </c>
      <c r="G2535" s="3">
        <f t="shared" si="496"/>
        <v>16</v>
      </c>
      <c r="H2535" s="3">
        <f t="shared" si="497"/>
        <v>8</v>
      </c>
      <c r="I2535" s="3">
        <f t="shared" si="498"/>
        <v>29</v>
      </c>
      <c r="J2535" s="3">
        <f t="shared" si="499"/>
        <v>3</v>
      </c>
      <c r="K2535" s="3" t="str">
        <f>IF(AND(D2535&gt;='Season Lookup'!$D$15,D2535&lt;'Season Lookup'!$D$16),"Spring",IF(AND(D2535&gt;='Season Lookup'!$D$16,D2535&lt;'Season Lookup'!$D$17),"Summer",IF(AND(D2535&gt;='Season Lookup'!$D$17,D2535&lt;'Season Lookup'!$D$18),"Fall",IF(OR(D2535&gt;='Season Lookup'!$D$18,D2535&lt;'Season Lookup'!$D$15),"Winter"))))</f>
        <v>Summer</v>
      </c>
      <c r="L2535" s="3" t="str">
        <f>VLOOKUP(F2535,'Season Lookup'!$A$1:$B$13,2,0)</f>
        <v>Summer</v>
      </c>
      <c r="M2535" t="s">
        <v>73</v>
      </c>
      <c r="N2535" t="s">
        <v>13</v>
      </c>
      <c r="O2535" t="s">
        <v>23</v>
      </c>
      <c r="P2535" t="str">
        <f t="shared" si="500"/>
        <v>Yes</v>
      </c>
      <c r="Q2535" t="str">
        <f t="shared" si="501"/>
        <v>No</v>
      </c>
      <c r="R2535" t="str">
        <f t="shared" si="502"/>
        <v>No</v>
      </c>
      <c r="T2535" t="s">
        <v>105</v>
      </c>
      <c r="U2535" t="s">
        <v>342</v>
      </c>
      <c r="V2535" t="str">
        <f t="shared" si="503"/>
        <v>Intersection</v>
      </c>
      <c r="W2535" t="s">
        <v>343</v>
      </c>
      <c r="X2535">
        <v>42.369317000000002</v>
      </c>
      <c r="Y2535">
        <v>-71.101021000000003</v>
      </c>
      <c r="Z2535" t="s">
        <v>344</v>
      </c>
    </row>
    <row r="2536" spans="1:26">
      <c r="A2536">
        <v>26357</v>
      </c>
      <c r="B2536" s="1">
        <v>40771.125</v>
      </c>
      <c r="C2536" s="1">
        <f t="shared" si="492"/>
        <v>40544</v>
      </c>
      <c r="D2536" s="4">
        <f t="shared" si="493"/>
        <v>0.625</v>
      </c>
      <c r="E2536" s="3">
        <f t="shared" si="494"/>
        <v>2011</v>
      </c>
      <c r="F2536" s="3">
        <f t="shared" si="495"/>
        <v>8</v>
      </c>
      <c r="G2536" s="3">
        <f t="shared" si="496"/>
        <v>16</v>
      </c>
      <c r="H2536" s="3">
        <f t="shared" si="497"/>
        <v>3</v>
      </c>
      <c r="I2536" s="3">
        <f t="shared" si="498"/>
        <v>0</v>
      </c>
      <c r="J2536" s="3">
        <f t="shared" si="499"/>
        <v>3</v>
      </c>
      <c r="K2536" s="3" t="str">
        <f>IF(AND(D2536&gt;='Season Lookup'!$D$15,D2536&lt;'Season Lookup'!$D$16),"Spring",IF(AND(D2536&gt;='Season Lookup'!$D$16,D2536&lt;'Season Lookup'!$D$17),"Summer",IF(AND(D2536&gt;='Season Lookup'!$D$17,D2536&lt;'Season Lookup'!$D$18),"Fall",IF(OR(D2536&gt;='Season Lookup'!$D$18,D2536&lt;'Season Lookup'!$D$15),"Winter"))))</f>
        <v>Summer</v>
      </c>
      <c r="L2536" s="3" t="str">
        <f>VLOOKUP(F2536,'Season Lookup'!$A$1:$B$13,2,0)</f>
        <v>Summer</v>
      </c>
      <c r="M2536" t="s">
        <v>73</v>
      </c>
      <c r="N2536" t="s">
        <v>13</v>
      </c>
      <c r="O2536" t="s">
        <v>23</v>
      </c>
      <c r="P2536" t="str">
        <f t="shared" si="500"/>
        <v>Yes</v>
      </c>
      <c r="Q2536" t="str">
        <f t="shared" si="501"/>
        <v>No</v>
      </c>
      <c r="R2536" t="str">
        <f t="shared" si="502"/>
        <v>No</v>
      </c>
      <c r="S2536">
        <v>20</v>
      </c>
      <c r="T2536" t="s">
        <v>2325</v>
      </c>
      <c r="V2536" t="str">
        <f t="shared" si="503"/>
        <v>Non Intersection</v>
      </c>
      <c r="W2536" t="s">
        <v>3580</v>
      </c>
      <c r="X2536">
        <v>42.371383999999999</v>
      </c>
      <c r="Y2536">
        <v>-71.089678000000006</v>
      </c>
      <c r="Z2536" t="s">
        <v>3581</v>
      </c>
    </row>
    <row r="2537" spans="1:26">
      <c r="A2537">
        <v>26358</v>
      </c>
      <c r="B2537" s="1">
        <v>40771.541655092595</v>
      </c>
      <c r="C2537" s="1">
        <f t="shared" si="492"/>
        <v>40544</v>
      </c>
      <c r="D2537" s="4">
        <f t="shared" si="493"/>
        <v>0.625</v>
      </c>
      <c r="E2537" s="3">
        <f t="shared" si="494"/>
        <v>2011</v>
      </c>
      <c r="F2537" s="3">
        <f t="shared" si="495"/>
        <v>8</v>
      </c>
      <c r="G2537" s="3">
        <f t="shared" si="496"/>
        <v>16</v>
      </c>
      <c r="H2537" s="3">
        <f t="shared" si="497"/>
        <v>12</v>
      </c>
      <c r="I2537" s="3">
        <f t="shared" si="498"/>
        <v>59</v>
      </c>
      <c r="J2537" s="3">
        <f t="shared" si="499"/>
        <v>3</v>
      </c>
      <c r="K2537" s="3" t="str">
        <f>IF(AND(D2537&gt;='Season Lookup'!$D$15,D2537&lt;'Season Lookup'!$D$16),"Spring",IF(AND(D2537&gt;='Season Lookup'!$D$16,D2537&lt;'Season Lookup'!$D$17),"Summer",IF(AND(D2537&gt;='Season Lookup'!$D$17,D2537&lt;'Season Lookup'!$D$18),"Fall",IF(OR(D2537&gt;='Season Lookup'!$D$18,D2537&lt;'Season Lookup'!$D$15),"Winter"))))</f>
        <v>Summer</v>
      </c>
      <c r="L2537" s="3" t="str">
        <f>VLOOKUP(F2537,'Season Lookup'!$A$1:$B$13,2,0)</f>
        <v>Summer</v>
      </c>
      <c r="M2537" t="s">
        <v>73</v>
      </c>
      <c r="N2537" t="s">
        <v>13</v>
      </c>
      <c r="O2537" t="s">
        <v>132</v>
      </c>
      <c r="P2537" t="str">
        <f t="shared" si="500"/>
        <v>Yes</v>
      </c>
      <c r="Q2537" t="str">
        <f t="shared" si="501"/>
        <v>Yes</v>
      </c>
      <c r="R2537" t="str">
        <f t="shared" si="502"/>
        <v>No</v>
      </c>
      <c r="T2537" t="s">
        <v>74</v>
      </c>
      <c r="U2537" t="s">
        <v>342</v>
      </c>
      <c r="V2537" t="str">
        <f t="shared" si="503"/>
        <v>Intersection</v>
      </c>
      <c r="W2537" t="s">
        <v>462</v>
      </c>
      <c r="X2537">
        <v>42.372202000000001</v>
      </c>
      <c r="Y2537">
        <v>-71.098974999999996</v>
      </c>
      <c r="Z2537" t="s">
        <v>463</v>
      </c>
    </row>
    <row r="2538" spans="1:26">
      <c r="A2538">
        <v>26364</v>
      </c>
      <c r="B2538" s="1">
        <v>40771.905543981484</v>
      </c>
      <c r="C2538" s="1">
        <f t="shared" si="492"/>
        <v>40544</v>
      </c>
      <c r="D2538" s="4">
        <f t="shared" si="493"/>
        <v>0.625</v>
      </c>
      <c r="E2538" s="3">
        <f t="shared" si="494"/>
        <v>2011</v>
      </c>
      <c r="F2538" s="3">
        <f t="shared" si="495"/>
        <v>8</v>
      </c>
      <c r="G2538" s="3">
        <f t="shared" si="496"/>
        <v>16</v>
      </c>
      <c r="H2538" s="3">
        <f t="shared" si="497"/>
        <v>21</v>
      </c>
      <c r="I2538" s="3">
        <f t="shared" si="498"/>
        <v>43</v>
      </c>
      <c r="J2538" s="3">
        <f t="shared" si="499"/>
        <v>3</v>
      </c>
      <c r="K2538" s="3" t="str">
        <f>IF(AND(D2538&gt;='Season Lookup'!$D$15,D2538&lt;'Season Lookup'!$D$16),"Spring",IF(AND(D2538&gt;='Season Lookup'!$D$16,D2538&lt;'Season Lookup'!$D$17),"Summer",IF(AND(D2538&gt;='Season Lookup'!$D$17,D2538&lt;'Season Lookup'!$D$18),"Fall",IF(OR(D2538&gt;='Season Lookup'!$D$18,D2538&lt;'Season Lookup'!$D$15),"Winter"))))</f>
        <v>Summer</v>
      </c>
      <c r="L2538" s="3" t="str">
        <f>VLOOKUP(F2538,'Season Lookup'!$A$1:$B$13,2,0)</f>
        <v>Summer</v>
      </c>
      <c r="M2538" t="s">
        <v>73</v>
      </c>
      <c r="N2538" t="s">
        <v>13</v>
      </c>
      <c r="O2538" t="s">
        <v>13</v>
      </c>
      <c r="P2538" t="str">
        <f t="shared" si="500"/>
        <v>Yes</v>
      </c>
      <c r="Q2538" t="str">
        <f t="shared" si="501"/>
        <v>No</v>
      </c>
      <c r="R2538" t="str">
        <f t="shared" si="502"/>
        <v>No</v>
      </c>
      <c r="T2538" t="s">
        <v>252</v>
      </c>
      <c r="U2538" t="s">
        <v>45</v>
      </c>
      <c r="V2538" t="str">
        <f t="shared" si="503"/>
        <v>Intersection</v>
      </c>
      <c r="W2538" t="s">
        <v>810</v>
      </c>
      <c r="X2538">
        <v>42.386164999999998</v>
      </c>
      <c r="Y2538">
        <v>-71.130977000000001</v>
      </c>
      <c r="Z2538" t="s">
        <v>811</v>
      </c>
    </row>
    <row r="2539" spans="1:26">
      <c r="A2539">
        <v>26360</v>
      </c>
      <c r="B2539" s="1">
        <v>40772.520833333336</v>
      </c>
      <c r="C2539" s="1">
        <f t="shared" si="492"/>
        <v>40544</v>
      </c>
      <c r="D2539" s="4">
        <f t="shared" si="493"/>
        <v>0.62777777777777777</v>
      </c>
      <c r="E2539" s="3">
        <f t="shared" si="494"/>
        <v>2011</v>
      </c>
      <c r="F2539" s="3">
        <f t="shared" si="495"/>
        <v>8</v>
      </c>
      <c r="G2539" s="3">
        <f t="shared" si="496"/>
        <v>17</v>
      </c>
      <c r="H2539" s="3">
        <f t="shared" si="497"/>
        <v>12</v>
      </c>
      <c r="I2539" s="3">
        <f t="shared" si="498"/>
        <v>30</v>
      </c>
      <c r="J2539" s="3">
        <f t="shared" si="499"/>
        <v>4</v>
      </c>
      <c r="K2539" s="3" t="str">
        <f>IF(AND(D2539&gt;='Season Lookup'!$D$15,D2539&lt;'Season Lookup'!$D$16),"Spring",IF(AND(D2539&gt;='Season Lookup'!$D$16,D2539&lt;'Season Lookup'!$D$17),"Summer",IF(AND(D2539&gt;='Season Lookup'!$D$17,D2539&lt;'Season Lookup'!$D$18),"Fall",IF(OR(D2539&gt;='Season Lookup'!$D$18,D2539&lt;'Season Lookup'!$D$15),"Winter"))))</f>
        <v>Summer</v>
      </c>
      <c r="L2539" s="3" t="str">
        <f>VLOOKUP(F2539,'Season Lookup'!$A$1:$B$13,2,0)</f>
        <v>Summer</v>
      </c>
      <c r="M2539" t="s">
        <v>82</v>
      </c>
      <c r="N2539" t="s">
        <v>1085</v>
      </c>
      <c r="O2539" t="s">
        <v>152</v>
      </c>
      <c r="P2539" t="str">
        <f t="shared" si="500"/>
        <v>Yes</v>
      </c>
      <c r="Q2539" t="str">
        <f t="shared" si="501"/>
        <v>No</v>
      </c>
      <c r="R2539" t="str">
        <f t="shared" si="502"/>
        <v>Yes</v>
      </c>
      <c r="T2539" t="s">
        <v>19</v>
      </c>
      <c r="U2539" t="s">
        <v>2820</v>
      </c>
      <c r="V2539" t="str">
        <f t="shared" si="503"/>
        <v>Intersection</v>
      </c>
      <c r="W2539" t="s">
        <v>3582</v>
      </c>
      <c r="X2539">
        <v>42.372478999999998</v>
      </c>
      <c r="Y2539">
        <v>-71.091201999999996</v>
      </c>
      <c r="Z2539" t="s">
        <v>2822</v>
      </c>
    </row>
    <row r="2540" spans="1:26">
      <c r="A2540">
        <v>26366</v>
      </c>
      <c r="B2540" s="1">
        <v>40773.65625</v>
      </c>
      <c r="C2540" s="1">
        <f t="shared" si="492"/>
        <v>40544</v>
      </c>
      <c r="D2540" s="4">
        <f t="shared" si="493"/>
        <v>0.63055555555555554</v>
      </c>
      <c r="E2540" s="3">
        <f t="shared" si="494"/>
        <v>2011</v>
      </c>
      <c r="F2540" s="3">
        <f t="shared" si="495"/>
        <v>8</v>
      </c>
      <c r="G2540" s="3">
        <f t="shared" si="496"/>
        <v>18</v>
      </c>
      <c r="H2540" s="3">
        <f t="shared" si="497"/>
        <v>15</v>
      </c>
      <c r="I2540" s="3">
        <f t="shared" si="498"/>
        <v>45</v>
      </c>
      <c r="J2540" s="3">
        <f t="shared" si="499"/>
        <v>5</v>
      </c>
      <c r="K2540" s="3" t="str">
        <f>IF(AND(D2540&gt;='Season Lookup'!$D$15,D2540&lt;'Season Lookup'!$D$16),"Spring",IF(AND(D2540&gt;='Season Lookup'!$D$16,D2540&lt;'Season Lookup'!$D$17),"Summer",IF(AND(D2540&gt;='Season Lookup'!$D$17,D2540&lt;'Season Lookup'!$D$18),"Fall",IF(OR(D2540&gt;='Season Lookup'!$D$18,D2540&lt;'Season Lookup'!$D$15),"Winter"))))</f>
        <v>Summer</v>
      </c>
      <c r="L2540" s="3" t="str">
        <f>VLOOKUP(F2540,'Season Lookup'!$A$1:$B$13,2,0)</f>
        <v>Summer</v>
      </c>
      <c r="M2540" t="s">
        <v>78</v>
      </c>
      <c r="N2540" t="s">
        <v>13</v>
      </c>
      <c r="O2540" t="s">
        <v>132</v>
      </c>
      <c r="P2540" t="str">
        <f t="shared" si="500"/>
        <v>Yes</v>
      </c>
      <c r="Q2540" t="str">
        <f t="shared" si="501"/>
        <v>Yes</v>
      </c>
      <c r="R2540" t="str">
        <f t="shared" si="502"/>
        <v>No</v>
      </c>
      <c r="S2540">
        <v>1809</v>
      </c>
      <c r="T2540" t="s">
        <v>14</v>
      </c>
      <c r="V2540" t="str">
        <f t="shared" si="503"/>
        <v>Non Intersection</v>
      </c>
      <c r="W2540" t="s">
        <v>3583</v>
      </c>
      <c r="X2540">
        <v>42.369202000000001</v>
      </c>
      <c r="Y2540">
        <v>-71.110688999999994</v>
      </c>
      <c r="Z2540" t="s">
        <v>633</v>
      </c>
    </row>
    <row r="2541" spans="1:26">
      <c r="A2541">
        <v>26365</v>
      </c>
      <c r="B2541" s="1">
        <v>40774.01666666667</v>
      </c>
      <c r="C2541" s="1">
        <f t="shared" si="492"/>
        <v>40544</v>
      </c>
      <c r="D2541" s="4">
        <f t="shared" si="493"/>
        <v>0.6333333333333333</v>
      </c>
      <c r="E2541" s="3">
        <f t="shared" si="494"/>
        <v>2011</v>
      </c>
      <c r="F2541" s="3">
        <f t="shared" si="495"/>
        <v>8</v>
      </c>
      <c r="G2541" s="3">
        <f t="shared" si="496"/>
        <v>19</v>
      </c>
      <c r="H2541" s="3">
        <f t="shared" si="497"/>
        <v>0</v>
      </c>
      <c r="I2541" s="3">
        <f t="shared" si="498"/>
        <v>24</v>
      </c>
      <c r="J2541" s="3">
        <f t="shared" si="499"/>
        <v>6</v>
      </c>
      <c r="K2541" s="3" t="str">
        <f>IF(AND(D2541&gt;='Season Lookup'!$D$15,D2541&lt;'Season Lookup'!$D$16),"Spring",IF(AND(D2541&gt;='Season Lookup'!$D$16,D2541&lt;'Season Lookup'!$D$17),"Summer",IF(AND(D2541&gt;='Season Lookup'!$D$17,D2541&lt;'Season Lookup'!$D$18),"Fall",IF(OR(D2541&gt;='Season Lookup'!$D$18,D2541&lt;'Season Lookup'!$D$15),"Winter"))))</f>
        <v>Summer</v>
      </c>
      <c r="L2541" s="3" t="str">
        <f>VLOOKUP(F2541,'Season Lookup'!$A$1:$B$13,2,0)</f>
        <v>Summer</v>
      </c>
      <c r="M2541" t="s">
        <v>12</v>
      </c>
      <c r="N2541" t="s">
        <v>13</v>
      </c>
      <c r="O2541" t="s">
        <v>23</v>
      </c>
      <c r="P2541" t="str">
        <f t="shared" si="500"/>
        <v>Yes</v>
      </c>
      <c r="Q2541" t="str">
        <f t="shared" si="501"/>
        <v>No</v>
      </c>
      <c r="R2541" t="str">
        <f t="shared" si="502"/>
        <v>No</v>
      </c>
      <c r="S2541">
        <v>4</v>
      </c>
      <c r="T2541" t="s">
        <v>1492</v>
      </c>
      <c r="V2541" t="str">
        <f t="shared" si="503"/>
        <v>Non Intersection</v>
      </c>
      <c r="W2541" t="s">
        <v>3584</v>
      </c>
      <c r="X2541">
        <v>42.384700000000002</v>
      </c>
      <c r="Y2541">
        <v>-71.118584999999996</v>
      </c>
      <c r="Z2541" t="s">
        <v>3585</v>
      </c>
    </row>
    <row r="2542" spans="1:26">
      <c r="A2542">
        <v>26368</v>
      </c>
      <c r="B2542" s="1">
        <v>40774.03125</v>
      </c>
      <c r="C2542" s="1">
        <f t="shared" si="492"/>
        <v>40544</v>
      </c>
      <c r="D2542" s="4">
        <f t="shared" si="493"/>
        <v>0.6333333333333333</v>
      </c>
      <c r="E2542" s="3">
        <f t="shared" si="494"/>
        <v>2011</v>
      </c>
      <c r="F2542" s="3">
        <f t="shared" si="495"/>
        <v>8</v>
      </c>
      <c r="G2542" s="3">
        <f t="shared" si="496"/>
        <v>19</v>
      </c>
      <c r="H2542" s="3">
        <f t="shared" si="497"/>
        <v>0</v>
      </c>
      <c r="I2542" s="3">
        <f t="shared" si="498"/>
        <v>45</v>
      </c>
      <c r="J2542" s="3">
        <f t="shared" si="499"/>
        <v>6</v>
      </c>
      <c r="K2542" s="3" t="str">
        <f>IF(AND(D2542&gt;='Season Lookup'!$D$15,D2542&lt;'Season Lookup'!$D$16),"Spring",IF(AND(D2542&gt;='Season Lookup'!$D$16,D2542&lt;'Season Lookup'!$D$17),"Summer",IF(AND(D2542&gt;='Season Lookup'!$D$17,D2542&lt;'Season Lookup'!$D$18),"Fall",IF(OR(D2542&gt;='Season Lookup'!$D$18,D2542&lt;'Season Lookup'!$D$15),"Winter"))))</f>
        <v>Summer</v>
      </c>
      <c r="L2542" s="3" t="str">
        <f>VLOOKUP(F2542,'Season Lookup'!$A$1:$B$13,2,0)</f>
        <v>Summer</v>
      </c>
      <c r="M2542" t="s">
        <v>12</v>
      </c>
      <c r="N2542" t="s">
        <v>13</v>
      </c>
      <c r="O2542" t="s">
        <v>23</v>
      </c>
      <c r="P2542" t="str">
        <f t="shared" si="500"/>
        <v>Yes</v>
      </c>
      <c r="Q2542" t="str">
        <f t="shared" si="501"/>
        <v>No</v>
      </c>
      <c r="R2542" t="str">
        <f t="shared" si="502"/>
        <v>No</v>
      </c>
      <c r="S2542">
        <v>102</v>
      </c>
      <c r="T2542" t="s">
        <v>74</v>
      </c>
      <c r="V2542" t="str">
        <f t="shared" si="503"/>
        <v>Non Intersection</v>
      </c>
      <c r="W2542" t="s">
        <v>3586</v>
      </c>
      <c r="X2542">
        <v>42.369193000000003</v>
      </c>
      <c r="Y2542">
        <v>-71.095489000000001</v>
      </c>
      <c r="Z2542" t="s">
        <v>3587</v>
      </c>
    </row>
    <row r="2543" spans="1:26">
      <c r="A2543">
        <v>26369</v>
      </c>
      <c r="B2543" s="1">
        <v>40774.751377314817</v>
      </c>
      <c r="C2543" s="1">
        <f t="shared" si="492"/>
        <v>40544</v>
      </c>
      <c r="D2543" s="4">
        <f t="shared" si="493"/>
        <v>0.6333333333333333</v>
      </c>
      <c r="E2543" s="3">
        <f t="shared" si="494"/>
        <v>2011</v>
      </c>
      <c r="F2543" s="3">
        <f t="shared" si="495"/>
        <v>8</v>
      </c>
      <c r="G2543" s="3">
        <f t="shared" si="496"/>
        <v>19</v>
      </c>
      <c r="H2543" s="3">
        <f t="shared" si="497"/>
        <v>18</v>
      </c>
      <c r="I2543" s="3">
        <f t="shared" si="498"/>
        <v>1</v>
      </c>
      <c r="J2543" s="3">
        <f t="shared" si="499"/>
        <v>6</v>
      </c>
      <c r="K2543" s="3" t="str">
        <f>IF(AND(D2543&gt;='Season Lookup'!$D$15,D2543&lt;'Season Lookup'!$D$16),"Spring",IF(AND(D2543&gt;='Season Lookup'!$D$16,D2543&lt;'Season Lookup'!$D$17),"Summer",IF(AND(D2543&gt;='Season Lookup'!$D$17,D2543&lt;'Season Lookup'!$D$18),"Fall",IF(OR(D2543&gt;='Season Lookup'!$D$18,D2543&lt;'Season Lookup'!$D$15),"Winter"))))</f>
        <v>Summer</v>
      </c>
      <c r="L2543" s="3" t="str">
        <f>VLOOKUP(F2543,'Season Lookup'!$A$1:$B$13,2,0)</f>
        <v>Summer</v>
      </c>
      <c r="M2543" t="s">
        <v>12</v>
      </c>
      <c r="N2543" t="s">
        <v>13</v>
      </c>
      <c r="O2543" t="s">
        <v>152</v>
      </c>
      <c r="P2543" t="str">
        <f t="shared" si="500"/>
        <v>Yes</v>
      </c>
      <c r="Q2543" t="str">
        <f t="shared" si="501"/>
        <v>No</v>
      </c>
      <c r="R2543" t="str">
        <f t="shared" si="502"/>
        <v>Yes</v>
      </c>
      <c r="T2543" t="s">
        <v>101</v>
      </c>
      <c r="U2543" t="s">
        <v>316</v>
      </c>
      <c r="V2543" t="str">
        <f t="shared" si="503"/>
        <v>Intersection</v>
      </c>
      <c r="W2543" t="s">
        <v>2065</v>
      </c>
      <c r="X2543">
        <v>42.364153999999999</v>
      </c>
      <c r="Y2543">
        <v>-71.099474000000001</v>
      </c>
      <c r="Z2543" t="s">
        <v>689</v>
      </c>
    </row>
    <row r="2544" spans="1:26">
      <c r="A2544">
        <v>26370</v>
      </c>
      <c r="B2544" s="1">
        <v>40774.268750000003</v>
      </c>
      <c r="C2544" s="1">
        <f t="shared" si="492"/>
        <v>40544</v>
      </c>
      <c r="D2544" s="4">
        <f t="shared" si="493"/>
        <v>0.6333333333333333</v>
      </c>
      <c r="E2544" s="3">
        <f t="shared" si="494"/>
        <v>2011</v>
      </c>
      <c r="F2544" s="3">
        <f t="shared" si="495"/>
        <v>8</v>
      </c>
      <c r="G2544" s="3">
        <f t="shared" si="496"/>
        <v>19</v>
      </c>
      <c r="H2544" s="3">
        <f t="shared" si="497"/>
        <v>6</v>
      </c>
      <c r="I2544" s="3">
        <f t="shared" si="498"/>
        <v>27</v>
      </c>
      <c r="J2544" s="3">
        <f t="shared" si="499"/>
        <v>6</v>
      </c>
      <c r="K2544" s="3" t="str">
        <f>IF(AND(D2544&gt;='Season Lookup'!$D$15,D2544&lt;'Season Lookup'!$D$16),"Spring",IF(AND(D2544&gt;='Season Lookup'!$D$16,D2544&lt;'Season Lookup'!$D$17),"Summer",IF(AND(D2544&gt;='Season Lookup'!$D$17,D2544&lt;'Season Lookup'!$D$18),"Fall",IF(OR(D2544&gt;='Season Lookup'!$D$18,D2544&lt;'Season Lookup'!$D$15),"Winter"))))</f>
        <v>Summer</v>
      </c>
      <c r="L2544" s="3" t="str">
        <f>VLOOKUP(F2544,'Season Lookup'!$A$1:$B$13,2,0)</f>
        <v>Summer</v>
      </c>
      <c r="M2544" t="s">
        <v>12</v>
      </c>
      <c r="N2544" t="s">
        <v>13</v>
      </c>
      <c r="O2544" t="s">
        <v>152</v>
      </c>
      <c r="P2544" t="str">
        <f t="shared" si="500"/>
        <v>Yes</v>
      </c>
      <c r="Q2544" t="str">
        <f t="shared" si="501"/>
        <v>No</v>
      </c>
      <c r="R2544" t="str">
        <f t="shared" si="502"/>
        <v>Yes</v>
      </c>
      <c r="T2544" t="s">
        <v>14</v>
      </c>
      <c r="V2544" t="str">
        <f t="shared" si="503"/>
        <v>Intersection</v>
      </c>
      <c r="W2544" t="s">
        <v>137</v>
      </c>
      <c r="X2544">
        <v>0</v>
      </c>
      <c r="Y2544">
        <v>0</v>
      </c>
      <c r="Z2544" t="s">
        <v>81</v>
      </c>
    </row>
    <row r="2545" spans="1:26">
      <c r="A2545">
        <v>26372</v>
      </c>
      <c r="B2545" s="1">
        <v>40774.6875</v>
      </c>
      <c r="C2545" s="1">
        <f t="shared" si="492"/>
        <v>40544</v>
      </c>
      <c r="D2545" s="4">
        <f t="shared" si="493"/>
        <v>0.6333333333333333</v>
      </c>
      <c r="E2545" s="3">
        <f t="shared" si="494"/>
        <v>2011</v>
      </c>
      <c r="F2545" s="3">
        <f t="shared" si="495"/>
        <v>8</v>
      </c>
      <c r="G2545" s="3">
        <f t="shared" si="496"/>
        <v>19</v>
      </c>
      <c r="H2545" s="3">
        <f t="shared" si="497"/>
        <v>16</v>
      </c>
      <c r="I2545" s="3">
        <f t="shared" si="498"/>
        <v>30</v>
      </c>
      <c r="J2545" s="3">
        <f t="shared" si="499"/>
        <v>6</v>
      </c>
      <c r="K2545" s="3" t="str">
        <f>IF(AND(D2545&gt;='Season Lookup'!$D$15,D2545&lt;'Season Lookup'!$D$16),"Spring",IF(AND(D2545&gt;='Season Lookup'!$D$16,D2545&lt;'Season Lookup'!$D$17),"Summer",IF(AND(D2545&gt;='Season Lookup'!$D$17,D2545&lt;'Season Lookup'!$D$18),"Fall",IF(OR(D2545&gt;='Season Lookup'!$D$18,D2545&lt;'Season Lookup'!$D$15),"Winter"))))</f>
        <v>Summer</v>
      </c>
      <c r="L2545" s="3" t="str">
        <f>VLOOKUP(F2545,'Season Lookup'!$A$1:$B$13,2,0)</f>
        <v>Summer</v>
      </c>
      <c r="M2545" t="s">
        <v>12</v>
      </c>
      <c r="N2545" t="s">
        <v>13</v>
      </c>
      <c r="O2545" t="s">
        <v>13</v>
      </c>
      <c r="P2545" t="str">
        <f t="shared" si="500"/>
        <v>Yes</v>
      </c>
      <c r="Q2545" t="str">
        <f t="shared" si="501"/>
        <v>No</v>
      </c>
      <c r="R2545" t="str">
        <f t="shared" si="502"/>
        <v>No</v>
      </c>
      <c r="T2545" t="s">
        <v>3588</v>
      </c>
      <c r="U2545" t="s">
        <v>1174</v>
      </c>
      <c r="V2545" t="str">
        <f t="shared" si="503"/>
        <v>Intersection</v>
      </c>
      <c r="W2545" t="s">
        <v>3589</v>
      </c>
      <c r="X2545">
        <v>42.377896</v>
      </c>
      <c r="Y2545">
        <v>-71.108147000000002</v>
      </c>
      <c r="Z2545" t="s">
        <v>3590</v>
      </c>
    </row>
    <row r="2546" spans="1:26">
      <c r="A2546">
        <v>26373</v>
      </c>
      <c r="B2546" s="1">
        <v>40774.729849537034</v>
      </c>
      <c r="C2546" s="1">
        <f t="shared" si="492"/>
        <v>40544</v>
      </c>
      <c r="D2546" s="4">
        <f t="shared" si="493"/>
        <v>0.6333333333333333</v>
      </c>
      <c r="E2546" s="3">
        <f t="shared" si="494"/>
        <v>2011</v>
      </c>
      <c r="F2546" s="3">
        <f t="shared" si="495"/>
        <v>8</v>
      </c>
      <c r="G2546" s="3">
        <f t="shared" si="496"/>
        <v>19</v>
      </c>
      <c r="H2546" s="3">
        <f t="shared" si="497"/>
        <v>17</v>
      </c>
      <c r="I2546" s="3">
        <f t="shared" si="498"/>
        <v>30</v>
      </c>
      <c r="J2546" s="3">
        <f t="shared" si="499"/>
        <v>6</v>
      </c>
      <c r="K2546" s="3" t="str">
        <f>IF(AND(D2546&gt;='Season Lookup'!$D$15,D2546&lt;'Season Lookup'!$D$16),"Spring",IF(AND(D2546&gt;='Season Lookup'!$D$16,D2546&lt;'Season Lookup'!$D$17),"Summer",IF(AND(D2546&gt;='Season Lookup'!$D$17,D2546&lt;'Season Lookup'!$D$18),"Fall",IF(OR(D2546&gt;='Season Lookup'!$D$18,D2546&lt;'Season Lookup'!$D$15),"Winter"))))</f>
        <v>Summer</v>
      </c>
      <c r="L2546" s="3" t="str">
        <f>VLOOKUP(F2546,'Season Lookup'!$A$1:$B$13,2,0)</f>
        <v>Summer</v>
      </c>
      <c r="M2546" t="s">
        <v>12</v>
      </c>
      <c r="N2546" t="s">
        <v>13</v>
      </c>
      <c r="O2546" t="s">
        <v>23</v>
      </c>
      <c r="P2546" t="str">
        <f t="shared" si="500"/>
        <v>Yes</v>
      </c>
      <c r="Q2546" t="str">
        <f t="shared" si="501"/>
        <v>No</v>
      </c>
      <c r="R2546" t="str">
        <f t="shared" si="502"/>
        <v>No</v>
      </c>
      <c r="S2546">
        <v>17</v>
      </c>
      <c r="T2546" t="s">
        <v>42</v>
      </c>
      <c r="V2546" t="str">
        <f t="shared" si="503"/>
        <v>Non Intersection</v>
      </c>
      <c r="W2546" t="s">
        <v>3591</v>
      </c>
      <c r="X2546">
        <v>42.369605999999997</v>
      </c>
      <c r="Y2546">
        <v>-71.113612000000003</v>
      </c>
      <c r="Z2546" t="s">
        <v>3592</v>
      </c>
    </row>
    <row r="2547" spans="1:26">
      <c r="A2547">
        <v>26375</v>
      </c>
      <c r="B2547" s="1">
        <v>40774.821527777778</v>
      </c>
      <c r="C2547" s="1">
        <f t="shared" si="492"/>
        <v>40544</v>
      </c>
      <c r="D2547" s="4">
        <f t="shared" si="493"/>
        <v>0.6333333333333333</v>
      </c>
      <c r="E2547" s="3">
        <f t="shared" si="494"/>
        <v>2011</v>
      </c>
      <c r="F2547" s="3">
        <f t="shared" si="495"/>
        <v>8</v>
      </c>
      <c r="G2547" s="3">
        <f t="shared" si="496"/>
        <v>19</v>
      </c>
      <c r="H2547" s="3">
        <f t="shared" si="497"/>
        <v>19</v>
      </c>
      <c r="I2547" s="3">
        <f t="shared" si="498"/>
        <v>43</v>
      </c>
      <c r="J2547" s="3">
        <f t="shared" si="499"/>
        <v>6</v>
      </c>
      <c r="K2547" s="3" t="str">
        <f>IF(AND(D2547&gt;='Season Lookup'!$D$15,D2547&lt;'Season Lookup'!$D$16),"Spring",IF(AND(D2547&gt;='Season Lookup'!$D$16,D2547&lt;'Season Lookup'!$D$17),"Summer",IF(AND(D2547&gt;='Season Lookup'!$D$17,D2547&lt;'Season Lookup'!$D$18),"Fall",IF(OR(D2547&gt;='Season Lookup'!$D$18,D2547&lt;'Season Lookup'!$D$15),"Winter"))))</f>
        <v>Summer</v>
      </c>
      <c r="L2547" s="3" t="str">
        <f>VLOOKUP(F2547,'Season Lookup'!$A$1:$B$13,2,0)</f>
        <v>Summer</v>
      </c>
      <c r="M2547" t="s">
        <v>12</v>
      </c>
      <c r="N2547" t="s">
        <v>13</v>
      </c>
      <c r="O2547" t="s">
        <v>132</v>
      </c>
      <c r="P2547" t="str">
        <f t="shared" si="500"/>
        <v>Yes</v>
      </c>
      <c r="Q2547" t="str">
        <f t="shared" si="501"/>
        <v>Yes</v>
      </c>
      <c r="R2547" t="str">
        <f t="shared" si="502"/>
        <v>No</v>
      </c>
      <c r="T2547" t="s">
        <v>14</v>
      </c>
      <c r="U2547" t="s">
        <v>524</v>
      </c>
      <c r="V2547" t="str">
        <f t="shared" si="503"/>
        <v>Intersection</v>
      </c>
      <c r="W2547" t="s">
        <v>3291</v>
      </c>
      <c r="X2547">
        <v>42.390917999999999</v>
      </c>
      <c r="Y2547">
        <v>-71.122259</v>
      </c>
      <c r="Z2547" t="s">
        <v>3292</v>
      </c>
    </row>
    <row r="2548" spans="1:26">
      <c r="A2548">
        <v>26376</v>
      </c>
      <c r="B2548" s="1">
        <v>40774.8125</v>
      </c>
      <c r="C2548" s="1">
        <f t="shared" si="492"/>
        <v>40544</v>
      </c>
      <c r="D2548" s="4">
        <f t="shared" si="493"/>
        <v>0.6333333333333333</v>
      </c>
      <c r="E2548" s="3">
        <f t="shared" si="494"/>
        <v>2011</v>
      </c>
      <c r="F2548" s="3">
        <f t="shared" si="495"/>
        <v>8</v>
      </c>
      <c r="G2548" s="3">
        <f t="shared" si="496"/>
        <v>19</v>
      </c>
      <c r="H2548" s="3">
        <f t="shared" si="497"/>
        <v>19</v>
      </c>
      <c r="I2548" s="3">
        <f t="shared" si="498"/>
        <v>30</v>
      </c>
      <c r="J2548" s="3">
        <f t="shared" si="499"/>
        <v>6</v>
      </c>
      <c r="K2548" s="3" t="str">
        <f>IF(AND(D2548&gt;='Season Lookup'!$D$15,D2548&lt;'Season Lookup'!$D$16),"Spring",IF(AND(D2548&gt;='Season Lookup'!$D$16,D2548&lt;'Season Lookup'!$D$17),"Summer",IF(AND(D2548&gt;='Season Lookup'!$D$17,D2548&lt;'Season Lookup'!$D$18),"Fall",IF(OR(D2548&gt;='Season Lookup'!$D$18,D2548&lt;'Season Lookup'!$D$15),"Winter"))))</f>
        <v>Summer</v>
      </c>
      <c r="L2548" s="3" t="str">
        <f>VLOOKUP(F2548,'Season Lookup'!$A$1:$B$13,2,0)</f>
        <v>Summer</v>
      </c>
      <c r="M2548" t="s">
        <v>12</v>
      </c>
      <c r="N2548" t="s">
        <v>13</v>
      </c>
      <c r="O2548" t="s">
        <v>13</v>
      </c>
      <c r="P2548" t="str">
        <f t="shared" si="500"/>
        <v>Yes</v>
      </c>
      <c r="Q2548" t="str">
        <f t="shared" si="501"/>
        <v>No</v>
      </c>
      <c r="R2548" t="str">
        <f t="shared" si="502"/>
        <v>No</v>
      </c>
      <c r="S2548">
        <v>200</v>
      </c>
      <c r="T2548" t="s">
        <v>170</v>
      </c>
      <c r="V2548" t="str">
        <f t="shared" si="503"/>
        <v>Non Intersection</v>
      </c>
      <c r="W2548" t="s">
        <v>2274</v>
      </c>
      <c r="X2548">
        <v>42.389764</v>
      </c>
      <c r="Y2548">
        <v>-71.142318000000003</v>
      </c>
      <c r="Z2548" t="s">
        <v>2275</v>
      </c>
    </row>
    <row r="2549" spans="1:26">
      <c r="A2549">
        <v>26379</v>
      </c>
      <c r="B2549" s="1">
        <v>40774.638888888891</v>
      </c>
      <c r="C2549" s="1">
        <f t="shared" si="492"/>
        <v>40544</v>
      </c>
      <c r="D2549" s="4">
        <f t="shared" si="493"/>
        <v>0.6333333333333333</v>
      </c>
      <c r="E2549" s="3">
        <f t="shared" si="494"/>
        <v>2011</v>
      </c>
      <c r="F2549" s="3">
        <f t="shared" si="495"/>
        <v>8</v>
      </c>
      <c r="G2549" s="3">
        <f t="shared" si="496"/>
        <v>19</v>
      </c>
      <c r="H2549" s="3">
        <f t="shared" si="497"/>
        <v>15</v>
      </c>
      <c r="I2549" s="3">
        <f t="shared" si="498"/>
        <v>20</v>
      </c>
      <c r="J2549" s="3">
        <f t="shared" si="499"/>
        <v>6</v>
      </c>
      <c r="K2549" s="3" t="str">
        <f>IF(AND(D2549&gt;='Season Lookup'!$D$15,D2549&lt;'Season Lookup'!$D$16),"Spring",IF(AND(D2549&gt;='Season Lookup'!$D$16,D2549&lt;'Season Lookup'!$D$17),"Summer",IF(AND(D2549&gt;='Season Lookup'!$D$17,D2549&lt;'Season Lookup'!$D$18),"Fall",IF(OR(D2549&gt;='Season Lookup'!$D$18,D2549&lt;'Season Lookup'!$D$15),"Winter"))))</f>
        <v>Summer</v>
      </c>
      <c r="L2549" s="3" t="str">
        <f>VLOOKUP(F2549,'Season Lookup'!$A$1:$B$13,2,0)</f>
        <v>Summer</v>
      </c>
      <c r="M2549" t="s">
        <v>31</v>
      </c>
      <c r="N2549" t="s">
        <v>13</v>
      </c>
      <c r="O2549" t="s">
        <v>13</v>
      </c>
      <c r="P2549" t="str">
        <f t="shared" si="500"/>
        <v>Yes</v>
      </c>
      <c r="Q2549" t="str">
        <f t="shared" si="501"/>
        <v>No</v>
      </c>
      <c r="R2549" t="str">
        <f t="shared" si="502"/>
        <v>No</v>
      </c>
      <c r="T2549" t="s">
        <v>105</v>
      </c>
      <c r="U2549" t="s">
        <v>260</v>
      </c>
      <c r="V2549" t="str">
        <f t="shared" si="503"/>
        <v>Intersection</v>
      </c>
      <c r="W2549" t="s">
        <v>2506</v>
      </c>
      <c r="X2549">
        <v>42.362667000000002</v>
      </c>
      <c r="Y2549">
        <v>-71.084325000000007</v>
      </c>
      <c r="Z2549" t="s">
        <v>2507</v>
      </c>
    </row>
    <row r="2550" spans="1:26">
      <c r="A2550">
        <v>26395</v>
      </c>
      <c r="B2550" s="1">
        <v>40774.5</v>
      </c>
      <c r="C2550" s="1">
        <f t="shared" si="492"/>
        <v>40544</v>
      </c>
      <c r="D2550" s="4">
        <f t="shared" si="493"/>
        <v>0.6333333333333333</v>
      </c>
      <c r="E2550" s="3">
        <f t="shared" si="494"/>
        <v>2011</v>
      </c>
      <c r="F2550" s="3">
        <f t="shared" si="495"/>
        <v>8</v>
      </c>
      <c r="G2550" s="3">
        <f t="shared" si="496"/>
        <v>19</v>
      </c>
      <c r="H2550" s="3">
        <f t="shared" si="497"/>
        <v>12</v>
      </c>
      <c r="I2550" s="3">
        <f t="shared" si="498"/>
        <v>0</v>
      </c>
      <c r="J2550" s="3">
        <f t="shared" si="499"/>
        <v>6</v>
      </c>
      <c r="K2550" s="3" t="str">
        <f>IF(AND(D2550&gt;='Season Lookup'!$D$15,D2550&lt;'Season Lookup'!$D$16),"Spring",IF(AND(D2550&gt;='Season Lookup'!$D$16,D2550&lt;'Season Lookup'!$D$17),"Summer",IF(AND(D2550&gt;='Season Lookup'!$D$17,D2550&lt;'Season Lookup'!$D$18),"Fall",IF(OR(D2550&gt;='Season Lookup'!$D$18,D2550&lt;'Season Lookup'!$D$15),"Winter"))))</f>
        <v>Summer</v>
      </c>
      <c r="L2550" s="3" t="str">
        <f>VLOOKUP(F2550,'Season Lookup'!$A$1:$B$13,2,0)</f>
        <v>Summer</v>
      </c>
      <c r="M2550" t="s">
        <v>12</v>
      </c>
      <c r="N2550" t="s">
        <v>13</v>
      </c>
      <c r="O2550" t="s">
        <v>132</v>
      </c>
      <c r="P2550" t="str">
        <f t="shared" si="500"/>
        <v>Yes</v>
      </c>
      <c r="Q2550" t="str">
        <f t="shared" si="501"/>
        <v>Yes</v>
      </c>
      <c r="R2550" t="str">
        <f t="shared" si="502"/>
        <v>No</v>
      </c>
      <c r="T2550" t="s">
        <v>74</v>
      </c>
      <c r="U2550" t="s">
        <v>104</v>
      </c>
      <c r="V2550" t="str">
        <f t="shared" si="503"/>
        <v>Intersection</v>
      </c>
      <c r="W2550" t="s">
        <v>3593</v>
      </c>
      <c r="X2550">
        <v>42.373474999999999</v>
      </c>
      <c r="Y2550">
        <v>-71.100531000000004</v>
      </c>
      <c r="Z2550" t="s">
        <v>3145</v>
      </c>
    </row>
    <row r="2551" spans="1:26">
      <c r="A2551">
        <v>26378</v>
      </c>
      <c r="B2551" s="1">
        <v>40775.425682870373</v>
      </c>
      <c r="C2551" s="1">
        <f t="shared" si="492"/>
        <v>40544</v>
      </c>
      <c r="D2551" s="4">
        <f t="shared" si="493"/>
        <v>0.63611111111111107</v>
      </c>
      <c r="E2551" s="3">
        <f t="shared" si="494"/>
        <v>2011</v>
      </c>
      <c r="F2551" s="3">
        <f t="shared" si="495"/>
        <v>8</v>
      </c>
      <c r="G2551" s="3">
        <f t="shared" si="496"/>
        <v>20</v>
      </c>
      <c r="H2551" s="3">
        <f t="shared" si="497"/>
        <v>10</v>
      </c>
      <c r="I2551" s="3">
        <f t="shared" si="498"/>
        <v>12</v>
      </c>
      <c r="J2551" s="3">
        <f t="shared" si="499"/>
        <v>7</v>
      </c>
      <c r="K2551" s="3" t="str">
        <f>IF(AND(D2551&gt;='Season Lookup'!$D$15,D2551&lt;'Season Lookup'!$D$16),"Spring",IF(AND(D2551&gt;='Season Lookup'!$D$16,D2551&lt;'Season Lookup'!$D$17),"Summer",IF(AND(D2551&gt;='Season Lookup'!$D$17,D2551&lt;'Season Lookup'!$D$18),"Fall",IF(OR(D2551&gt;='Season Lookup'!$D$18,D2551&lt;'Season Lookup'!$D$15),"Winter"))))</f>
        <v>Summer</v>
      </c>
      <c r="L2551" s="3" t="str">
        <f>VLOOKUP(F2551,'Season Lookup'!$A$1:$B$13,2,0)</f>
        <v>Summer</v>
      </c>
      <c r="M2551" t="s">
        <v>48</v>
      </c>
      <c r="N2551" t="s">
        <v>13</v>
      </c>
      <c r="O2551" t="s">
        <v>23</v>
      </c>
      <c r="P2551" t="str">
        <f t="shared" si="500"/>
        <v>Yes</v>
      </c>
      <c r="Q2551" t="str">
        <f t="shared" si="501"/>
        <v>No</v>
      </c>
      <c r="R2551" t="str">
        <f t="shared" si="502"/>
        <v>No</v>
      </c>
      <c r="T2551" t="s">
        <v>37</v>
      </c>
      <c r="U2551" t="s">
        <v>832</v>
      </c>
      <c r="V2551" t="str">
        <f t="shared" si="503"/>
        <v>Intersection</v>
      </c>
      <c r="W2551" t="s">
        <v>3594</v>
      </c>
      <c r="X2551">
        <v>42.360759000000002</v>
      </c>
      <c r="Y2551">
        <v>-71.109271000000007</v>
      </c>
      <c r="Z2551" t="s">
        <v>3595</v>
      </c>
    </row>
    <row r="2552" spans="1:26">
      <c r="A2552">
        <v>26389</v>
      </c>
      <c r="B2552" s="1">
        <v>40775.75</v>
      </c>
      <c r="C2552" s="1">
        <f t="shared" si="492"/>
        <v>40544</v>
      </c>
      <c r="D2552" s="4">
        <f t="shared" si="493"/>
        <v>0.63611111111111107</v>
      </c>
      <c r="E2552" s="3">
        <f t="shared" si="494"/>
        <v>2011</v>
      </c>
      <c r="F2552" s="3">
        <f t="shared" si="495"/>
        <v>8</v>
      </c>
      <c r="G2552" s="3">
        <f t="shared" si="496"/>
        <v>20</v>
      </c>
      <c r="H2552" s="3">
        <f t="shared" si="497"/>
        <v>18</v>
      </c>
      <c r="I2552" s="3">
        <f t="shared" si="498"/>
        <v>0</v>
      </c>
      <c r="J2552" s="3">
        <f t="shared" si="499"/>
        <v>7</v>
      </c>
      <c r="K2552" s="3" t="str">
        <f>IF(AND(D2552&gt;='Season Lookup'!$D$15,D2552&lt;'Season Lookup'!$D$16),"Spring",IF(AND(D2552&gt;='Season Lookup'!$D$16,D2552&lt;'Season Lookup'!$D$17),"Summer",IF(AND(D2552&gt;='Season Lookup'!$D$17,D2552&lt;'Season Lookup'!$D$18),"Fall",IF(OR(D2552&gt;='Season Lookup'!$D$18,D2552&lt;'Season Lookup'!$D$15),"Winter"))))</f>
        <v>Summer</v>
      </c>
      <c r="L2552" s="3" t="str">
        <f>VLOOKUP(F2552,'Season Lookup'!$A$1:$B$13,2,0)</f>
        <v>Summer</v>
      </c>
      <c r="M2552" t="s">
        <v>31</v>
      </c>
      <c r="N2552" t="s">
        <v>18</v>
      </c>
      <c r="O2552" t="s">
        <v>23</v>
      </c>
      <c r="P2552" t="str">
        <f t="shared" si="500"/>
        <v>Yes</v>
      </c>
      <c r="Q2552" t="str">
        <f t="shared" si="501"/>
        <v>No</v>
      </c>
      <c r="R2552" t="str">
        <f t="shared" si="502"/>
        <v>No</v>
      </c>
      <c r="S2552">
        <v>515</v>
      </c>
      <c r="T2552" t="s">
        <v>186</v>
      </c>
      <c r="V2552" t="str">
        <f t="shared" si="503"/>
        <v>Non Intersection</v>
      </c>
      <c r="W2552" t="s">
        <v>2901</v>
      </c>
      <c r="X2552">
        <v>42.387642999999997</v>
      </c>
      <c r="Y2552">
        <v>-71.141909999999996</v>
      </c>
      <c r="Z2552" t="s">
        <v>2902</v>
      </c>
    </row>
    <row r="2553" spans="1:26">
      <c r="A2553">
        <v>26377</v>
      </c>
      <c r="B2553" s="1">
        <v>40776.725694444445</v>
      </c>
      <c r="C2553" s="1">
        <f t="shared" si="492"/>
        <v>40544</v>
      </c>
      <c r="D2553" s="4">
        <f t="shared" si="493"/>
        <v>0.63888888888888884</v>
      </c>
      <c r="E2553" s="3">
        <f t="shared" si="494"/>
        <v>2011</v>
      </c>
      <c r="F2553" s="3">
        <f t="shared" si="495"/>
        <v>8</v>
      </c>
      <c r="G2553" s="3">
        <f t="shared" si="496"/>
        <v>21</v>
      </c>
      <c r="H2553" s="3">
        <f t="shared" si="497"/>
        <v>17</v>
      </c>
      <c r="I2553" s="3">
        <f t="shared" si="498"/>
        <v>25</v>
      </c>
      <c r="J2553" s="3">
        <f t="shared" si="499"/>
        <v>1</v>
      </c>
      <c r="K2553" s="3" t="str">
        <f>IF(AND(D2553&gt;='Season Lookup'!$D$15,D2553&lt;'Season Lookup'!$D$16),"Spring",IF(AND(D2553&gt;='Season Lookup'!$D$16,D2553&lt;'Season Lookup'!$D$17),"Summer",IF(AND(D2553&gt;='Season Lookup'!$D$17,D2553&lt;'Season Lookup'!$D$18),"Fall",IF(OR(D2553&gt;='Season Lookup'!$D$18,D2553&lt;'Season Lookup'!$D$15),"Winter"))))</f>
        <v>Summer</v>
      </c>
      <c r="L2553" s="3" t="str">
        <f>VLOOKUP(F2553,'Season Lookup'!$A$1:$B$13,2,0)</f>
        <v>Summer</v>
      </c>
      <c r="M2553" t="s">
        <v>48</v>
      </c>
      <c r="N2553" t="s">
        <v>13</v>
      </c>
      <c r="O2553" t="s">
        <v>13</v>
      </c>
      <c r="P2553" t="str">
        <f t="shared" si="500"/>
        <v>Yes</v>
      </c>
      <c r="Q2553" t="str">
        <f t="shared" si="501"/>
        <v>No</v>
      </c>
      <c r="R2553" t="str">
        <f t="shared" si="502"/>
        <v>No</v>
      </c>
      <c r="T2553" t="s">
        <v>97</v>
      </c>
      <c r="U2553" t="s">
        <v>19</v>
      </c>
      <c r="V2553" t="str">
        <f t="shared" si="503"/>
        <v>Intersection</v>
      </c>
      <c r="W2553" t="s">
        <v>3596</v>
      </c>
      <c r="X2553">
        <v>42.375525000000003</v>
      </c>
      <c r="Y2553">
        <v>-71.118476000000001</v>
      </c>
      <c r="Z2553" t="s">
        <v>3597</v>
      </c>
    </row>
    <row r="2554" spans="1:26">
      <c r="A2554">
        <v>26436</v>
      </c>
      <c r="B2554" s="1">
        <v>40776.104155092595</v>
      </c>
      <c r="C2554" s="1">
        <f t="shared" si="492"/>
        <v>40544</v>
      </c>
      <c r="D2554" s="4">
        <f t="shared" si="493"/>
        <v>0.63888888888888884</v>
      </c>
      <c r="E2554" s="3">
        <f t="shared" si="494"/>
        <v>2011</v>
      </c>
      <c r="F2554" s="3">
        <f t="shared" si="495"/>
        <v>8</v>
      </c>
      <c r="G2554" s="3">
        <f t="shared" si="496"/>
        <v>21</v>
      </c>
      <c r="H2554" s="3">
        <f t="shared" si="497"/>
        <v>2</v>
      </c>
      <c r="I2554" s="3">
        <f t="shared" si="498"/>
        <v>29</v>
      </c>
      <c r="J2554" s="3">
        <f t="shared" si="499"/>
        <v>1</v>
      </c>
      <c r="K2554" s="3" t="str">
        <f>IF(AND(D2554&gt;='Season Lookup'!$D$15,D2554&lt;'Season Lookup'!$D$16),"Spring",IF(AND(D2554&gt;='Season Lookup'!$D$16,D2554&lt;'Season Lookup'!$D$17),"Summer",IF(AND(D2554&gt;='Season Lookup'!$D$17,D2554&lt;'Season Lookup'!$D$18),"Fall",IF(OR(D2554&gt;='Season Lookup'!$D$18,D2554&lt;'Season Lookup'!$D$15),"Winter"))))</f>
        <v>Summer</v>
      </c>
      <c r="L2554" s="3" t="str">
        <f>VLOOKUP(F2554,'Season Lookup'!$A$1:$B$13,2,0)</f>
        <v>Summer</v>
      </c>
      <c r="M2554" t="s">
        <v>48</v>
      </c>
      <c r="N2554" t="s">
        <v>18</v>
      </c>
      <c r="O2554" t="s">
        <v>35</v>
      </c>
      <c r="P2554" t="str">
        <f t="shared" si="500"/>
        <v>Yes</v>
      </c>
      <c r="Q2554" t="str">
        <f t="shared" si="501"/>
        <v>No</v>
      </c>
      <c r="R2554" t="str">
        <f t="shared" si="502"/>
        <v>No</v>
      </c>
      <c r="S2554">
        <v>99</v>
      </c>
      <c r="T2554" t="s">
        <v>198</v>
      </c>
      <c r="V2554" t="str">
        <f t="shared" si="503"/>
        <v>Non Intersection</v>
      </c>
      <c r="W2554" t="s">
        <v>2145</v>
      </c>
      <c r="X2554">
        <v>42.372852000000002</v>
      </c>
      <c r="Y2554">
        <v>-71.120616999999996</v>
      </c>
      <c r="Z2554" t="s">
        <v>2146</v>
      </c>
    </row>
    <row r="2555" spans="1:26">
      <c r="A2555">
        <v>26380</v>
      </c>
      <c r="B2555" s="1">
        <v>40777.572905092595</v>
      </c>
      <c r="C2555" s="1">
        <f t="shared" si="492"/>
        <v>40544</v>
      </c>
      <c r="D2555" s="4">
        <f t="shared" si="493"/>
        <v>0.64166666666666672</v>
      </c>
      <c r="E2555" s="3">
        <f t="shared" si="494"/>
        <v>2011</v>
      </c>
      <c r="F2555" s="3">
        <f t="shared" si="495"/>
        <v>8</v>
      </c>
      <c r="G2555" s="3">
        <f t="shared" si="496"/>
        <v>22</v>
      </c>
      <c r="H2555" s="3">
        <f t="shared" si="497"/>
        <v>13</v>
      </c>
      <c r="I2555" s="3">
        <f t="shared" si="498"/>
        <v>44</v>
      </c>
      <c r="J2555" s="3">
        <f t="shared" si="499"/>
        <v>2</v>
      </c>
      <c r="K2555" s="3" t="str">
        <f>IF(AND(D2555&gt;='Season Lookup'!$D$15,D2555&lt;'Season Lookup'!$D$16),"Spring",IF(AND(D2555&gt;='Season Lookup'!$D$16,D2555&lt;'Season Lookup'!$D$17),"Summer",IF(AND(D2555&gt;='Season Lookup'!$D$17,D2555&lt;'Season Lookup'!$D$18),"Fall",IF(OR(D2555&gt;='Season Lookup'!$D$18,D2555&lt;'Season Lookup'!$D$15),"Winter"))))</f>
        <v>Summer</v>
      </c>
      <c r="L2555" s="3" t="str">
        <f>VLOOKUP(F2555,'Season Lookup'!$A$1:$B$13,2,0)</f>
        <v>Summer</v>
      </c>
      <c r="M2555" t="s">
        <v>56</v>
      </c>
      <c r="N2555" t="s">
        <v>13</v>
      </c>
      <c r="O2555" t="s">
        <v>132</v>
      </c>
      <c r="P2555" t="str">
        <f t="shared" si="500"/>
        <v>Yes</v>
      </c>
      <c r="Q2555" t="str">
        <f t="shared" si="501"/>
        <v>Yes</v>
      </c>
      <c r="R2555" t="str">
        <f t="shared" si="502"/>
        <v>No</v>
      </c>
      <c r="T2555" t="s">
        <v>1182</v>
      </c>
      <c r="U2555" t="s">
        <v>14</v>
      </c>
      <c r="V2555" t="str">
        <f t="shared" si="503"/>
        <v>Intersection</v>
      </c>
      <c r="W2555" t="s">
        <v>3598</v>
      </c>
      <c r="X2555">
        <v>42.358187999999998</v>
      </c>
      <c r="Y2555">
        <v>-71.093089000000006</v>
      </c>
      <c r="Z2555" t="s">
        <v>1241</v>
      </c>
    </row>
    <row r="2556" spans="1:26">
      <c r="A2556">
        <v>26381</v>
      </c>
      <c r="B2556" s="1">
        <v>40777.597210648149</v>
      </c>
      <c r="C2556" s="1">
        <f t="shared" si="492"/>
        <v>40544</v>
      </c>
      <c r="D2556" s="4">
        <f t="shared" si="493"/>
        <v>0.64166666666666672</v>
      </c>
      <c r="E2556" s="3">
        <f t="shared" si="494"/>
        <v>2011</v>
      </c>
      <c r="F2556" s="3">
        <f t="shared" si="495"/>
        <v>8</v>
      </c>
      <c r="G2556" s="3">
        <f t="shared" si="496"/>
        <v>22</v>
      </c>
      <c r="H2556" s="3">
        <f t="shared" si="497"/>
        <v>14</v>
      </c>
      <c r="I2556" s="3">
        <f t="shared" si="498"/>
        <v>19</v>
      </c>
      <c r="J2556" s="3">
        <f t="shared" si="499"/>
        <v>2</v>
      </c>
      <c r="K2556" s="3" t="str">
        <f>IF(AND(D2556&gt;='Season Lookup'!$D$15,D2556&lt;'Season Lookup'!$D$16),"Spring",IF(AND(D2556&gt;='Season Lookup'!$D$16,D2556&lt;'Season Lookup'!$D$17),"Summer",IF(AND(D2556&gt;='Season Lookup'!$D$17,D2556&lt;'Season Lookup'!$D$18),"Fall",IF(OR(D2556&gt;='Season Lookup'!$D$18,D2556&lt;'Season Lookup'!$D$15),"Winter"))))</f>
        <v>Summer</v>
      </c>
      <c r="L2556" s="3" t="str">
        <f>VLOOKUP(F2556,'Season Lookup'!$A$1:$B$13,2,0)</f>
        <v>Summer</v>
      </c>
      <c r="M2556" t="s">
        <v>56</v>
      </c>
      <c r="N2556" t="s">
        <v>13</v>
      </c>
      <c r="O2556" t="s">
        <v>23</v>
      </c>
      <c r="P2556" t="str">
        <f t="shared" si="500"/>
        <v>Yes</v>
      </c>
      <c r="Q2556" t="str">
        <f t="shared" si="501"/>
        <v>No</v>
      </c>
      <c r="R2556" t="str">
        <f t="shared" si="502"/>
        <v>No</v>
      </c>
      <c r="S2556">
        <v>50</v>
      </c>
      <c r="T2556" t="s">
        <v>238</v>
      </c>
      <c r="V2556" t="str">
        <f t="shared" si="503"/>
        <v>Non Intersection</v>
      </c>
      <c r="W2556" t="s">
        <v>3599</v>
      </c>
      <c r="X2556">
        <v>42.377088999999998</v>
      </c>
      <c r="Y2556">
        <v>-71.111121999999995</v>
      </c>
      <c r="Z2556" t="s">
        <v>3600</v>
      </c>
    </row>
    <row r="2557" spans="1:26">
      <c r="A2557">
        <v>26382</v>
      </c>
      <c r="B2557" s="1">
        <v>40777.699988425928</v>
      </c>
      <c r="C2557" s="1">
        <f t="shared" si="492"/>
        <v>40544</v>
      </c>
      <c r="D2557" s="4">
        <f t="shared" si="493"/>
        <v>0.64166666666666672</v>
      </c>
      <c r="E2557" s="3">
        <f t="shared" si="494"/>
        <v>2011</v>
      </c>
      <c r="F2557" s="3">
        <f t="shared" si="495"/>
        <v>8</v>
      </c>
      <c r="G2557" s="3">
        <f t="shared" si="496"/>
        <v>22</v>
      </c>
      <c r="H2557" s="3">
        <f t="shared" si="497"/>
        <v>16</v>
      </c>
      <c r="I2557" s="3">
        <f t="shared" si="498"/>
        <v>47</v>
      </c>
      <c r="J2557" s="3">
        <f t="shared" si="499"/>
        <v>2</v>
      </c>
      <c r="K2557" s="3" t="str">
        <f>IF(AND(D2557&gt;='Season Lookup'!$D$15,D2557&lt;'Season Lookup'!$D$16),"Spring",IF(AND(D2557&gt;='Season Lookup'!$D$16,D2557&lt;'Season Lookup'!$D$17),"Summer",IF(AND(D2557&gt;='Season Lookup'!$D$17,D2557&lt;'Season Lookup'!$D$18),"Fall",IF(OR(D2557&gt;='Season Lookup'!$D$18,D2557&lt;'Season Lookup'!$D$15),"Winter"))))</f>
        <v>Summer</v>
      </c>
      <c r="L2557" s="3" t="str">
        <f>VLOOKUP(F2557,'Season Lookup'!$A$1:$B$13,2,0)</f>
        <v>Summer</v>
      </c>
      <c r="M2557" t="s">
        <v>56</v>
      </c>
      <c r="N2557" t="s">
        <v>13</v>
      </c>
      <c r="O2557" t="s">
        <v>13</v>
      </c>
      <c r="P2557" t="str">
        <f t="shared" si="500"/>
        <v>Yes</v>
      </c>
      <c r="Q2557" t="str">
        <f t="shared" si="501"/>
        <v>No</v>
      </c>
      <c r="R2557" t="str">
        <f t="shared" si="502"/>
        <v>No</v>
      </c>
      <c r="T2557" t="s">
        <v>993</v>
      </c>
      <c r="U2557" t="s">
        <v>261</v>
      </c>
      <c r="V2557" t="str">
        <f t="shared" si="503"/>
        <v>Intersection</v>
      </c>
      <c r="W2557" t="s">
        <v>2179</v>
      </c>
      <c r="X2557">
        <v>42.370742999999997</v>
      </c>
      <c r="Y2557">
        <v>-71.083303000000001</v>
      </c>
      <c r="Z2557" t="s">
        <v>2180</v>
      </c>
    </row>
    <row r="2558" spans="1:26">
      <c r="A2558">
        <v>26384</v>
      </c>
      <c r="B2558" s="1">
        <v>40778.26734953704</v>
      </c>
      <c r="C2558" s="1">
        <f t="shared" si="492"/>
        <v>40544</v>
      </c>
      <c r="D2558" s="4">
        <f t="shared" si="493"/>
        <v>0.64444444444444449</v>
      </c>
      <c r="E2558" s="3">
        <f t="shared" si="494"/>
        <v>2011</v>
      </c>
      <c r="F2558" s="3">
        <f t="shared" si="495"/>
        <v>8</v>
      </c>
      <c r="G2558" s="3">
        <f t="shared" si="496"/>
        <v>23</v>
      </c>
      <c r="H2558" s="3">
        <f t="shared" si="497"/>
        <v>6</v>
      </c>
      <c r="I2558" s="3">
        <f t="shared" si="498"/>
        <v>24</v>
      </c>
      <c r="J2558" s="3">
        <f t="shared" si="499"/>
        <v>3</v>
      </c>
      <c r="K2558" s="3" t="str">
        <f>IF(AND(D2558&gt;='Season Lookup'!$D$15,D2558&lt;'Season Lookup'!$D$16),"Spring",IF(AND(D2558&gt;='Season Lookup'!$D$16,D2558&lt;'Season Lookup'!$D$17),"Summer",IF(AND(D2558&gt;='Season Lookup'!$D$17,D2558&lt;'Season Lookup'!$D$18),"Fall",IF(OR(D2558&gt;='Season Lookup'!$D$18,D2558&lt;'Season Lookup'!$D$15),"Winter"))))</f>
        <v>Summer</v>
      </c>
      <c r="L2558" s="3" t="str">
        <f>VLOOKUP(F2558,'Season Lookup'!$A$1:$B$13,2,0)</f>
        <v>Summer</v>
      </c>
      <c r="M2558" t="s">
        <v>73</v>
      </c>
      <c r="N2558" t="s">
        <v>13</v>
      </c>
      <c r="O2558" t="s">
        <v>13</v>
      </c>
      <c r="P2558" t="str">
        <f t="shared" si="500"/>
        <v>Yes</v>
      </c>
      <c r="Q2558" t="str">
        <f t="shared" si="501"/>
        <v>No</v>
      </c>
      <c r="R2558" t="str">
        <f t="shared" si="502"/>
        <v>No</v>
      </c>
      <c r="T2558" t="s">
        <v>192</v>
      </c>
      <c r="U2558" t="s">
        <v>105</v>
      </c>
      <c r="V2558" t="str">
        <f t="shared" si="503"/>
        <v>Intersection</v>
      </c>
      <c r="W2558" t="s">
        <v>3601</v>
      </c>
      <c r="X2558">
        <v>42.371319999999997</v>
      </c>
      <c r="Y2558">
        <v>-71.106093999999999</v>
      </c>
      <c r="Z2558" t="s">
        <v>1644</v>
      </c>
    </row>
    <row r="2559" spans="1:26">
      <c r="A2559">
        <v>26385</v>
      </c>
      <c r="B2559" s="1">
        <v>40778.336099537039</v>
      </c>
      <c r="C2559" s="1">
        <f t="shared" ref="C2559:C2619" si="504">EOMONTH(B2559,MONTH(B2559)*-1)+1</f>
        <v>40544</v>
      </c>
      <c r="D2559" s="4">
        <f t="shared" ref="D2559:D2619" si="505">YEARFRAC(C2559,B2559)</f>
        <v>0.64444444444444449</v>
      </c>
      <c r="E2559" s="3">
        <f t="shared" ref="E2559:E2619" si="506">YEAR(B2559)</f>
        <v>2011</v>
      </c>
      <c r="F2559" s="3">
        <f t="shared" ref="F2559:F2619" si="507">MONTH(B2559)</f>
        <v>8</v>
      </c>
      <c r="G2559" s="3">
        <f t="shared" ref="G2559:G2619" si="508">DAY(B2559)</f>
        <v>23</v>
      </c>
      <c r="H2559" s="3">
        <f t="shared" ref="H2559:H2619" si="509">HOUR(B2559)</f>
        <v>8</v>
      </c>
      <c r="I2559" s="3">
        <f t="shared" ref="I2559:I2619" si="510">MINUTE(B2559)</f>
        <v>3</v>
      </c>
      <c r="J2559" s="3">
        <f t="shared" ref="J2559:J2619" si="511">WEEKDAY(B2559,1)</f>
        <v>3</v>
      </c>
      <c r="K2559" s="3" t="str">
        <f>IF(AND(D2559&gt;='Season Lookup'!$D$15,D2559&lt;'Season Lookup'!$D$16),"Spring",IF(AND(D2559&gt;='Season Lookup'!$D$16,D2559&lt;'Season Lookup'!$D$17),"Summer",IF(AND(D2559&gt;='Season Lookup'!$D$17,D2559&lt;'Season Lookup'!$D$18),"Fall",IF(OR(D2559&gt;='Season Lookup'!$D$18,D2559&lt;'Season Lookup'!$D$15),"Winter"))))</f>
        <v>Summer</v>
      </c>
      <c r="L2559" s="3" t="str">
        <f>VLOOKUP(F2559,'Season Lookup'!$A$1:$B$13,2,0)</f>
        <v>Summer</v>
      </c>
      <c r="M2559" t="s">
        <v>73</v>
      </c>
      <c r="N2559" t="s">
        <v>13</v>
      </c>
      <c r="O2559" t="s">
        <v>132</v>
      </c>
      <c r="P2559" t="str">
        <f t="shared" ref="P2559:P2619" si="512">IF(OR(N2559="Auto",O2559="Auto"),"Yes",IF(OR(N2559="Taxi",O2559="Taxi"),"Yes",IF(OR(N2559="Truck",O2559="Truck"),"Yes",IF(OR(N2559="Van",O2559="Van"),"Yes","No"))))</f>
        <v>Yes</v>
      </c>
      <c r="Q2559" t="str">
        <f t="shared" ref="Q2559:Q2619" si="513">IF(OR(N2559="Bicycle",O2559="Bicycle"),"Yes","No")</f>
        <v>Yes</v>
      </c>
      <c r="R2559" t="str">
        <f t="shared" ref="R2559:R2619" si="514">IF(OR(N2559="Pedestrian",O2559="Pedestrian"),"Yes","No")</f>
        <v>No</v>
      </c>
      <c r="T2559" t="s">
        <v>1032</v>
      </c>
      <c r="U2559" t="s">
        <v>14</v>
      </c>
      <c r="V2559" t="str">
        <f t="shared" ref="V2559:V2619" si="515">IF(ISBLANK(S2559),"Intersection","Non Intersection")</f>
        <v>Intersection</v>
      </c>
      <c r="W2559" t="s">
        <v>3602</v>
      </c>
      <c r="X2559">
        <v>42.39508</v>
      </c>
      <c r="Y2559">
        <v>-71.12764</v>
      </c>
      <c r="Z2559" t="s">
        <v>1034</v>
      </c>
    </row>
    <row r="2560" spans="1:26">
      <c r="A2560">
        <v>26386</v>
      </c>
      <c r="B2560" s="1">
        <v>40778.354155092595</v>
      </c>
      <c r="C2560" s="1">
        <f t="shared" si="504"/>
        <v>40544</v>
      </c>
      <c r="D2560" s="4">
        <f t="shared" si="505"/>
        <v>0.64444444444444449</v>
      </c>
      <c r="E2560" s="3">
        <f t="shared" si="506"/>
        <v>2011</v>
      </c>
      <c r="F2560" s="3">
        <f t="shared" si="507"/>
        <v>8</v>
      </c>
      <c r="G2560" s="3">
        <f t="shared" si="508"/>
        <v>23</v>
      </c>
      <c r="H2560" s="3">
        <f t="shared" si="509"/>
        <v>8</v>
      </c>
      <c r="I2560" s="3">
        <f t="shared" si="510"/>
        <v>29</v>
      </c>
      <c r="J2560" s="3">
        <f t="shared" si="511"/>
        <v>3</v>
      </c>
      <c r="K2560" s="3" t="str">
        <f>IF(AND(D2560&gt;='Season Lookup'!$D$15,D2560&lt;'Season Lookup'!$D$16),"Spring",IF(AND(D2560&gt;='Season Lookup'!$D$16,D2560&lt;'Season Lookup'!$D$17),"Summer",IF(AND(D2560&gt;='Season Lookup'!$D$17,D2560&lt;'Season Lookup'!$D$18),"Fall",IF(OR(D2560&gt;='Season Lookup'!$D$18,D2560&lt;'Season Lookup'!$D$15),"Winter"))))</f>
        <v>Summer</v>
      </c>
      <c r="L2560" s="3" t="str">
        <f>VLOOKUP(F2560,'Season Lookup'!$A$1:$B$13,2,0)</f>
        <v>Summer</v>
      </c>
      <c r="M2560" t="s">
        <v>73</v>
      </c>
      <c r="N2560" t="s">
        <v>13</v>
      </c>
      <c r="O2560" t="s">
        <v>13</v>
      </c>
      <c r="P2560" t="str">
        <f t="shared" si="512"/>
        <v>Yes</v>
      </c>
      <c r="Q2560" t="str">
        <f t="shared" si="513"/>
        <v>No</v>
      </c>
      <c r="R2560" t="str">
        <f t="shared" si="514"/>
        <v>No</v>
      </c>
      <c r="S2560">
        <v>95</v>
      </c>
      <c r="T2560" t="s">
        <v>238</v>
      </c>
      <c r="V2560" t="str">
        <f t="shared" si="515"/>
        <v>Non Intersection</v>
      </c>
      <c r="W2560" t="s">
        <v>3603</v>
      </c>
      <c r="X2560">
        <v>42.378058000000003</v>
      </c>
      <c r="Y2560">
        <v>-71.107487000000006</v>
      </c>
      <c r="Z2560" t="s">
        <v>3604</v>
      </c>
    </row>
    <row r="2561" spans="1:26">
      <c r="A2561">
        <v>26387</v>
      </c>
      <c r="B2561" s="1">
        <v>40778.388888888891</v>
      </c>
      <c r="C2561" s="1">
        <f t="shared" si="504"/>
        <v>40544</v>
      </c>
      <c r="D2561" s="4">
        <f t="shared" si="505"/>
        <v>0.64444444444444449</v>
      </c>
      <c r="E2561" s="3">
        <f t="shared" si="506"/>
        <v>2011</v>
      </c>
      <c r="F2561" s="3">
        <f t="shared" si="507"/>
        <v>8</v>
      </c>
      <c r="G2561" s="3">
        <f t="shared" si="508"/>
        <v>23</v>
      </c>
      <c r="H2561" s="3">
        <f t="shared" si="509"/>
        <v>9</v>
      </c>
      <c r="I2561" s="3">
        <f t="shared" si="510"/>
        <v>20</v>
      </c>
      <c r="J2561" s="3">
        <f t="shared" si="511"/>
        <v>3</v>
      </c>
      <c r="K2561" s="3" t="str">
        <f>IF(AND(D2561&gt;='Season Lookup'!$D$15,D2561&lt;'Season Lookup'!$D$16),"Spring",IF(AND(D2561&gt;='Season Lookup'!$D$16,D2561&lt;'Season Lookup'!$D$17),"Summer",IF(AND(D2561&gt;='Season Lookup'!$D$17,D2561&lt;'Season Lookup'!$D$18),"Fall",IF(OR(D2561&gt;='Season Lookup'!$D$18,D2561&lt;'Season Lookup'!$D$15),"Winter"))))</f>
        <v>Summer</v>
      </c>
      <c r="L2561" s="3" t="str">
        <f>VLOOKUP(F2561,'Season Lookup'!$A$1:$B$13,2,0)</f>
        <v>Summer</v>
      </c>
      <c r="M2561" t="s">
        <v>73</v>
      </c>
      <c r="N2561" t="s">
        <v>13</v>
      </c>
      <c r="O2561" t="s">
        <v>13</v>
      </c>
      <c r="P2561" t="str">
        <f t="shared" si="512"/>
        <v>Yes</v>
      </c>
      <c r="Q2561" t="str">
        <f t="shared" si="513"/>
        <v>No</v>
      </c>
      <c r="R2561" t="str">
        <f t="shared" si="514"/>
        <v>No</v>
      </c>
      <c r="T2561" t="s">
        <v>198</v>
      </c>
      <c r="U2561" t="s">
        <v>464</v>
      </c>
      <c r="V2561" t="str">
        <f t="shared" si="515"/>
        <v>Intersection</v>
      </c>
      <c r="W2561" t="s">
        <v>1666</v>
      </c>
      <c r="X2561">
        <v>42.375273999999997</v>
      </c>
      <c r="Y2561">
        <v>-71.145841000000004</v>
      </c>
      <c r="Z2561" t="s">
        <v>1667</v>
      </c>
    </row>
    <row r="2562" spans="1:26">
      <c r="A2562">
        <v>26388</v>
      </c>
      <c r="B2562" s="1">
        <v>40778.709710648145</v>
      </c>
      <c r="C2562" s="1">
        <f t="shared" si="504"/>
        <v>40544</v>
      </c>
      <c r="D2562" s="4">
        <f t="shared" si="505"/>
        <v>0.64444444444444449</v>
      </c>
      <c r="E2562" s="3">
        <f t="shared" si="506"/>
        <v>2011</v>
      </c>
      <c r="F2562" s="3">
        <f t="shared" si="507"/>
        <v>8</v>
      </c>
      <c r="G2562" s="3">
        <f t="shared" si="508"/>
        <v>23</v>
      </c>
      <c r="H2562" s="3">
        <f t="shared" si="509"/>
        <v>17</v>
      </c>
      <c r="I2562" s="3">
        <f t="shared" si="510"/>
        <v>1</v>
      </c>
      <c r="J2562" s="3">
        <f t="shared" si="511"/>
        <v>3</v>
      </c>
      <c r="K2562" s="3" t="str">
        <f>IF(AND(D2562&gt;='Season Lookup'!$D$15,D2562&lt;'Season Lookup'!$D$16),"Spring",IF(AND(D2562&gt;='Season Lookup'!$D$16,D2562&lt;'Season Lookup'!$D$17),"Summer",IF(AND(D2562&gt;='Season Lookup'!$D$17,D2562&lt;'Season Lookup'!$D$18),"Fall",IF(OR(D2562&gt;='Season Lookup'!$D$18,D2562&lt;'Season Lookup'!$D$15),"Winter"))))</f>
        <v>Summer</v>
      </c>
      <c r="L2562" s="3" t="str">
        <f>VLOOKUP(F2562,'Season Lookup'!$A$1:$B$13,2,0)</f>
        <v>Summer</v>
      </c>
      <c r="M2562" t="s">
        <v>73</v>
      </c>
      <c r="N2562" t="s">
        <v>13</v>
      </c>
      <c r="O2562" t="s">
        <v>132</v>
      </c>
      <c r="P2562" t="str">
        <f t="shared" si="512"/>
        <v>Yes</v>
      </c>
      <c r="Q2562" t="str">
        <f t="shared" si="513"/>
        <v>Yes</v>
      </c>
      <c r="R2562" t="str">
        <f t="shared" si="514"/>
        <v>No</v>
      </c>
      <c r="S2562">
        <v>92</v>
      </c>
      <c r="T2562" t="s">
        <v>199</v>
      </c>
      <c r="V2562" t="str">
        <f t="shared" si="515"/>
        <v>Non Intersection</v>
      </c>
      <c r="W2562" t="s">
        <v>3605</v>
      </c>
      <c r="X2562">
        <v>42.375880000000002</v>
      </c>
      <c r="Y2562">
        <v>-71.125120999999993</v>
      </c>
      <c r="Z2562" t="s">
        <v>3606</v>
      </c>
    </row>
    <row r="2563" spans="1:26">
      <c r="A2563">
        <v>26390</v>
      </c>
      <c r="B2563" s="1">
        <v>40779.425682870373</v>
      </c>
      <c r="C2563" s="1">
        <f t="shared" si="504"/>
        <v>40544</v>
      </c>
      <c r="D2563" s="4">
        <f t="shared" si="505"/>
        <v>0.64722222222222225</v>
      </c>
      <c r="E2563" s="3">
        <f t="shared" si="506"/>
        <v>2011</v>
      </c>
      <c r="F2563" s="3">
        <f t="shared" si="507"/>
        <v>8</v>
      </c>
      <c r="G2563" s="3">
        <f t="shared" si="508"/>
        <v>24</v>
      </c>
      <c r="H2563" s="3">
        <f t="shared" si="509"/>
        <v>10</v>
      </c>
      <c r="I2563" s="3">
        <f t="shared" si="510"/>
        <v>12</v>
      </c>
      <c r="J2563" s="3">
        <f t="shared" si="511"/>
        <v>4</v>
      </c>
      <c r="K2563" s="3" t="str">
        <f>IF(AND(D2563&gt;='Season Lookup'!$D$15,D2563&lt;'Season Lookup'!$D$16),"Spring",IF(AND(D2563&gt;='Season Lookup'!$D$16,D2563&lt;'Season Lookup'!$D$17),"Summer",IF(AND(D2563&gt;='Season Lookup'!$D$17,D2563&lt;'Season Lookup'!$D$18),"Fall",IF(OR(D2563&gt;='Season Lookup'!$D$18,D2563&lt;'Season Lookup'!$D$15),"Winter"))))</f>
        <v>Summer</v>
      </c>
      <c r="L2563" s="3" t="str">
        <f>VLOOKUP(F2563,'Season Lookup'!$A$1:$B$13,2,0)</f>
        <v>Summer</v>
      </c>
      <c r="M2563" t="s">
        <v>82</v>
      </c>
      <c r="N2563" t="s">
        <v>13</v>
      </c>
      <c r="O2563" t="s">
        <v>13</v>
      </c>
      <c r="P2563" t="str">
        <f t="shared" si="512"/>
        <v>Yes</v>
      </c>
      <c r="Q2563" t="str">
        <f t="shared" si="513"/>
        <v>No</v>
      </c>
      <c r="R2563" t="str">
        <f t="shared" si="514"/>
        <v>No</v>
      </c>
      <c r="S2563">
        <v>1730</v>
      </c>
      <c r="T2563" t="s">
        <v>19</v>
      </c>
      <c r="U2563" t="s">
        <v>396</v>
      </c>
      <c r="V2563" t="str">
        <f t="shared" si="515"/>
        <v>Non Intersection</v>
      </c>
      <c r="W2563" t="s">
        <v>3607</v>
      </c>
      <c r="X2563">
        <v>42.375194999999998</v>
      </c>
      <c r="Y2563">
        <v>-71.113197999999997</v>
      </c>
      <c r="Z2563" t="s">
        <v>3608</v>
      </c>
    </row>
    <row r="2564" spans="1:26">
      <c r="A2564">
        <v>26391</v>
      </c>
      <c r="B2564" s="1">
        <v>40779.479155092595</v>
      </c>
      <c r="C2564" s="1">
        <f t="shared" si="504"/>
        <v>40544</v>
      </c>
      <c r="D2564" s="4">
        <f t="shared" si="505"/>
        <v>0.64722222222222225</v>
      </c>
      <c r="E2564" s="3">
        <f t="shared" si="506"/>
        <v>2011</v>
      </c>
      <c r="F2564" s="3">
        <f t="shared" si="507"/>
        <v>8</v>
      </c>
      <c r="G2564" s="3">
        <f t="shared" si="508"/>
        <v>24</v>
      </c>
      <c r="H2564" s="3">
        <f t="shared" si="509"/>
        <v>11</v>
      </c>
      <c r="I2564" s="3">
        <f t="shared" si="510"/>
        <v>29</v>
      </c>
      <c r="J2564" s="3">
        <f t="shared" si="511"/>
        <v>4</v>
      </c>
      <c r="K2564" s="3" t="str">
        <f>IF(AND(D2564&gt;='Season Lookup'!$D$15,D2564&lt;'Season Lookup'!$D$16),"Spring",IF(AND(D2564&gt;='Season Lookup'!$D$16,D2564&lt;'Season Lookup'!$D$17),"Summer",IF(AND(D2564&gt;='Season Lookup'!$D$17,D2564&lt;'Season Lookup'!$D$18),"Fall",IF(OR(D2564&gt;='Season Lookup'!$D$18,D2564&lt;'Season Lookup'!$D$15),"Winter"))))</f>
        <v>Summer</v>
      </c>
      <c r="L2564" s="3" t="str">
        <f>VLOOKUP(F2564,'Season Lookup'!$A$1:$B$13,2,0)</f>
        <v>Summer</v>
      </c>
      <c r="M2564" t="s">
        <v>82</v>
      </c>
      <c r="N2564" t="s">
        <v>13</v>
      </c>
      <c r="O2564" t="s">
        <v>23</v>
      </c>
      <c r="P2564" t="str">
        <f t="shared" si="512"/>
        <v>Yes</v>
      </c>
      <c r="Q2564" t="str">
        <f t="shared" si="513"/>
        <v>No</v>
      </c>
      <c r="R2564" t="str">
        <f t="shared" si="514"/>
        <v>No</v>
      </c>
      <c r="S2564">
        <v>167</v>
      </c>
      <c r="T2564" t="s">
        <v>189</v>
      </c>
      <c r="V2564" t="str">
        <f t="shared" si="515"/>
        <v>Non Intersection</v>
      </c>
      <c r="W2564" t="s">
        <v>3609</v>
      </c>
      <c r="X2564">
        <v>42.365454</v>
      </c>
      <c r="Y2564">
        <v>-71.096176</v>
      </c>
      <c r="Z2564" t="s">
        <v>3610</v>
      </c>
    </row>
    <row r="2565" spans="1:26">
      <c r="A2565">
        <v>26392</v>
      </c>
      <c r="B2565" s="1">
        <v>40779.54791666667</v>
      </c>
      <c r="C2565" s="1">
        <f t="shared" si="504"/>
        <v>40544</v>
      </c>
      <c r="D2565" s="4">
        <f t="shared" si="505"/>
        <v>0.64722222222222225</v>
      </c>
      <c r="E2565" s="3">
        <f t="shared" si="506"/>
        <v>2011</v>
      </c>
      <c r="F2565" s="3">
        <f t="shared" si="507"/>
        <v>8</v>
      </c>
      <c r="G2565" s="3">
        <f t="shared" si="508"/>
        <v>24</v>
      </c>
      <c r="H2565" s="3">
        <f t="shared" si="509"/>
        <v>13</v>
      </c>
      <c r="I2565" s="3">
        <f t="shared" si="510"/>
        <v>9</v>
      </c>
      <c r="J2565" s="3">
        <f t="shared" si="511"/>
        <v>4</v>
      </c>
      <c r="K2565" s="3" t="str">
        <f>IF(AND(D2565&gt;='Season Lookup'!$D$15,D2565&lt;'Season Lookup'!$D$16),"Spring",IF(AND(D2565&gt;='Season Lookup'!$D$16,D2565&lt;'Season Lookup'!$D$17),"Summer",IF(AND(D2565&gt;='Season Lookup'!$D$17,D2565&lt;'Season Lookup'!$D$18),"Fall",IF(OR(D2565&gt;='Season Lookup'!$D$18,D2565&lt;'Season Lookup'!$D$15),"Winter"))))</f>
        <v>Summer</v>
      </c>
      <c r="L2565" s="3" t="str">
        <f>VLOOKUP(F2565,'Season Lookup'!$A$1:$B$13,2,0)</f>
        <v>Summer</v>
      </c>
      <c r="M2565" t="s">
        <v>82</v>
      </c>
      <c r="N2565" t="s">
        <v>13</v>
      </c>
      <c r="O2565" t="s">
        <v>132</v>
      </c>
      <c r="P2565" t="str">
        <f t="shared" si="512"/>
        <v>Yes</v>
      </c>
      <c r="Q2565" t="str">
        <f t="shared" si="513"/>
        <v>Yes</v>
      </c>
      <c r="R2565" t="str">
        <f t="shared" si="514"/>
        <v>No</v>
      </c>
      <c r="T2565" t="s">
        <v>1182</v>
      </c>
      <c r="U2565" t="s">
        <v>79</v>
      </c>
      <c r="V2565" t="str">
        <f t="shared" si="515"/>
        <v>Intersection</v>
      </c>
      <c r="W2565" t="s">
        <v>3611</v>
      </c>
      <c r="X2565">
        <v>42.360008999999998</v>
      </c>
      <c r="Y2565">
        <v>-71.087643</v>
      </c>
      <c r="Z2565" t="s">
        <v>1184</v>
      </c>
    </row>
    <row r="2566" spans="1:26">
      <c r="A2566">
        <v>26393</v>
      </c>
      <c r="B2566" s="1">
        <v>40779.572905092595</v>
      </c>
      <c r="C2566" s="1">
        <f t="shared" si="504"/>
        <v>40544</v>
      </c>
      <c r="D2566" s="4">
        <f t="shared" si="505"/>
        <v>0.64722222222222225</v>
      </c>
      <c r="E2566" s="3">
        <f t="shared" si="506"/>
        <v>2011</v>
      </c>
      <c r="F2566" s="3">
        <f t="shared" si="507"/>
        <v>8</v>
      </c>
      <c r="G2566" s="3">
        <f t="shared" si="508"/>
        <v>24</v>
      </c>
      <c r="H2566" s="3">
        <f t="shared" si="509"/>
        <v>13</v>
      </c>
      <c r="I2566" s="3">
        <f t="shared" si="510"/>
        <v>44</v>
      </c>
      <c r="J2566" s="3">
        <f t="shared" si="511"/>
        <v>4</v>
      </c>
      <c r="K2566" s="3" t="str">
        <f>IF(AND(D2566&gt;='Season Lookup'!$D$15,D2566&lt;'Season Lookup'!$D$16),"Spring",IF(AND(D2566&gt;='Season Lookup'!$D$16,D2566&lt;'Season Lookup'!$D$17),"Summer",IF(AND(D2566&gt;='Season Lookup'!$D$17,D2566&lt;'Season Lookup'!$D$18),"Fall",IF(OR(D2566&gt;='Season Lookup'!$D$18,D2566&lt;'Season Lookup'!$D$15),"Winter"))))</f>
        <v>Summer</v>
      </c>
      <c r="L2566" s="3" t="str">
        <f>VLOOKUP(F2566,'Season Lookup'!$A$1:$B$13,2,0)</f>
        <v>Summer</v>
      </c>
      <c r="M2566" t="s">
        <v>82</v>
      </c>
      <c r="N2566" t="s">
        <v>13</v>
      </c>
      <c r="O2566" t="s">
        <v>23</v>
      </c>
      <c r="P2566" t="str">
        <f t="shared" si="512"/>
        <v>Yes</v>
      </c>
      <c r="Q2566" t="str">
        <f t="shared" si="513"/>
        <v>No</v>
      </c>
      <c r="R2566" t="str">
        <f t="shared" si="514"/>
        <v>No</v>
      </c>
      <c r="T2566" t="s">
        <v>269</v>
      </c>
      <c r="V2566" t="str">
        <f t="shared" si="515"/>
        <v>Intersection</v>
      </c>
      <c r="W2566" t="s">
        <v>923</v>
      </c>
      <c r="X2566">
        <v>0</v>
      </c>
      <c r="Y2566">
        <v>0</v>
      </c>
      <c r="Z2566" t="s">
        <v>81</v>
      </c>
    </row>
    <row r="2567" spans="1:26">
      <c r="A2567">
        <v>26394</v>
      </c>
      <c r="B2567" s="1">
        <v>40779.71875</v>
      </c>
      <c r="C2567" s="1">
        <f t="shared" si="504"/>
        <v>40544</v>
      </c>
      <c r="D2567" s="4">
        <f t="shared" si="505"/>
        <v>0.64722222222222225</v>
      </c>
      <c r="E2567" s="3">
        <f t="shared" si="506"/>
        <v>2011</v>
      </c>
      <c r="F2567" s="3">
        <f t="shared" si="507"/>
        <v>8</v>
      </c>
      <c r="G2567" s="3">
        <f t="shared" si="508"/>
        <v>24</v>
      </c>
      <c r="H2567" s="3">
        <f t="shared" si="509"/>
        <v>17</v>
      </c>
      <c r="I2567" s="3">
        <f t="shared" si="510"/>
        <v>15</v>
      </c>
      <c r="J2567" s="3">
        <f t="shared" si="511"/>
        <v>4</v>
      </c>
      <c r="K2567" s="3" t="str">
        <f>IF(AND(D2567&gt;='Season Lookup'!$D$15,D2567&lt;'Season Lookup'!$D$16),"Spring",IF(AND(D2567&gt;='Season Lookup'!$D$16,D2567&lt;'Season Lookup'!$D$17),"Summer",IF(AND(D2567&gt;='Season Lookup'!$D$17,D2567&lt;'Season Lookup'!$D$18),"Fall",IF(OR(D2567&gt;='Season Lookup'!$D$18,D2567&lt;'Season Lookup'!$D$15),"Winter"))))</f>
        <v>Summer</v>
      </c>
      <c r="L2567" s="3" t="str">
        <f>VLOOKUP(F2567,'Season Lookup'!$A$1:$B$13,2,0)</f>
        <v>Summer</v>
      </c>
      <c r="M2567" t="s">
        <v>82</v>
      </c>
      <c r="N2567" t="s">
        <v>13</v>
      </c>
      <c r="O2567" t="s">
        <v>13</v>
      </c>
      <c r="P2567" t="str">
        <f t="shared" si="512"/>
        <v>Yes</v>
      </c>
      <c r="Q2567" t="str">
        <f t="shared" si="513"/>
        <v>No</v>
      </c>
      <c r="R2567" t="str">
        <f t="shared" si="514"/>
        <v>No</v>
      </c>
      <c r="T2567" t="s">
        <v>61</v>
      </c>
      <c r="U2567" t="s">
        <v>261</v>
      </c>
      <c r="V2567" t="str">
        <f t="shared" si="515"/>
        <v>Intersection</v>
      </c>
      <c r="W2567" t="s">
        <v>3612</v>
      </c>
      <c r="X2567">
        <v>42.369931999999999</v>
      </c>
      <c r="Y2567">
        <v>-71.077091999999993</v>
      </c>
      <c r="Z2567" t="s">
        <v>3613</v>
      </c>
    </row>
    <row r="2568" spans="1:26">
      <c r="A2568">
        <v>26396</v>
      </c>
      <c r="B2568" s="1">
        <v>40780.475694444445</v>
      </c>
      <c r="C2568" s="1">
        <f t="shared" si="504"/>
        <v>40544</v>
      </c>
      <c r="D2568" s="4">
        <f t="shared" si="505"/>
        <v>0.65</v>
      </c>
      <c r="E2568" s="3">
        <f t="shared" si="506"/>
        <v>2011</v>
      </c>
      <c r="F2568" s="3">
        <f t="shared" si="507"/>
        <v>8</v>
      </c>
      <c r="G2568" s="3">
        <f t="shared" si="508"/>
        <v>25</v>
      </c>
      <c r="H2568" s="3">
        <f t="shared" si="509"/>
        <v>11</v>
      </c>
      <c r="I2568" s="3">
        <f t="shared" si="510"/>
        <v>25</v>
      </c>
      <c r="J2568" s="3">
        <f t="shared" si="511"/>
        <v>5</v>
      </c>
      <c r="K2568" s="3" t="str">
        <f>IF(AND(D2568&gt;='Season Lookup'!$D$15,D2568&lt;'Season Lookup'!$D$16),"Spring",IF(AND(D2568&gt;='Season Lookup'!$D$16,D2568&lt;'Season Lookup'!$D$17),"Summer",IF(AND(D2568&gt;='Season Lookup'!$D$17,D2568&lt;'Season Lookup'!$D$18),"Fall",IF(OR(D2568&gt;='Season Lookup'!$D$18,D2568&lt;'Season Lookup'!$D$15),"Winter"))))</f>
        <v>Summer</v>
      </c>
      <c r="L2568" s="3" t="str">
        <f>VLOOKUP(F2568,'Season Lookup'!$A$1:$B$13,2,0)</f>
        <v>Summer</v>
      </c>
      <c r="M2568" t="s">
        <v>78</v>
      </c>
      <c r="N2568" t="s">
        <v>13</v>
      </c>
      <c r="O2568" t="s">
        <v>23</v>
      </c>
      <c r="P2568" t="str">
        <f t="shared" si="512"/>
        <v>Yes</v>
      </c>
      <c r="Q2568" t="str">
        <f t="shared" si="513"/>
        <v>No</v>
      </c>
      <c r="R2568" t="str">
        <f t="shared" si="514"/>
        <v>No</v>
      </c>
      <c r="S2568">
        <v>725</v>
      </c>
      <c r="T2568" t="s">
        <v>186</v>
      </c>
      <c r="V2568" t="str">
        <f t="shared" si="515"/>
        <v>Non Intersection</v>
      </c>
      <c r="W2568" t="s">
        <v>617</v>
      </c>
      <c r="X2568">
        <v>42.390473999999998</v>
      </c>
      <c r="Y2568">
        <v>-71.152218000000005</v>
      </c>
      <c r="Z2568" t="s">
        <v>618</v>
      </c>
    </row>
    <row r="2569" spans="1:26">
      <c r="A2569">
        <v>26397</v>
      </c>
      <c r="B2569" s="1">
        <v>40780.489583333336</v>
      </c>
      <c r="C2569" s="1">
        <f t="shared" si="504"/>
        <v>40544</v>
      </c>
      <c r="D2569" s="4">
        <f t="shared" si="505"/>
        <v>0.65</v>
      </c>
      <c r="E2569" s="3">
        <f t="shared" si="506"/>
        <v>2011</v>
      </c>
      <c r="F2569" s="3">
        <f t="shared" si="507"/>
        <v>8</v>
      </c>
      <c r="G2569" s="3">
        <f t="shared" si="508"/>
        <v>25</v>
      </c>
      <c r="H2569" s="3">
        <f t="shared" si="509"/>
        <v>11</v>
      </c>
      <c r="I2569" s="3">
        <f t="shared" si="510"/>
        <v>45</v>
      </c>
      <c r="J2569" s="3">
        <f t="shared" si="511"/>
        <v>5</v>
      </c>
      <c r="K2569" s="3" t="str">
        <f>IF(AND(D2569&gt;='Season Lookup'!$D$15,D2569&lt;'Season Lookup'!$D$16),"Spring",IF(AND(D2569&gt;='Season Lookup'!$D$16,D2569&lt;'Season Lookup'!$D$17),"Summer",IF(AND(D2569&gt;='Season Lookup'!$D$17,D2569&lt;'Season Lookup'!$D$18),"Fall",IF(OR(D2569&gt;='Season Lookup'!$D$18,D2569&lt;'Season Lookup'!$D$15),"Winter"))))</f>
        <v>Summer</v>
      </c>
      <c r="L2569" s="3" t="str">
        <f>VLOOKUP(F2569,'Season Lookup'!$A$1:$B$13,2,0)</f>
        <v>Summer</v>
      </c>
      <c r="M2569" t="s">
        <v>78</v>
      </c>
      <c r="N2569" t="s">
        <v>13</v>
      </c>
      <c r="O2569" t="s">
        <v>13</v>
      </c>
      <c r="P2569" t="str">
        <f t="shared" si="512"/>
        <v>Yes</v>
      </c>
      <c r="Q2569" t="str">
        <f t="shared" si="513"/>
        <v>No</v>
      </c>
      <c r="R2569" t="str">
        <f t="shared" si="514"/>
        <v>No</v>
      </c>
      <c r="S2569">
        <v>18</v>
      </c>
      <c r="T2569" t="s">
        <v>199</v>
      </c>
      <c r="V2569" t="str">
        <f t="shared" si="515"/>
        <v>Non Intersection</v>
      </c>
      <c r="W2569" t="s">
        <v>1443</v>
      </c>
      <c r="X2569">
        <v>42.373252999999998</v>
      </c>
      <c r="Y2569">
        <v>-71.120165999999998</v>
      </c>
      <c r="Z2569" t="s">
        <v>1444</v>
      </c>
    </row>
    <row r="2570" spans="1:26">
      <c r="A2570">
        <v>26398</v>
      </c>
      <c r="B2570" s="1">
        <v>40780.564571759256</v>
      </c>
      <c r="C2570" s="1">
        <f t="shared" si="504"/>
        <v>40544</v>
      </c>
      <c r="D2570" s="4">
        <f t="shared" si="505"/>
        <v>0.65</v>
      </c>
      <c r="E2570" s="3">
        <f t="shared" si="506"/>
        <v>2011</v>
      </c>
      <c r="F2570" s="3">
        <f t="shared" si="507"/>
        <v>8</v>
      </c>
      <c r="G2570" s="3">
        <f t="shared" si="508"/>
        <v>25</v>
      </c>
      <c r="H2570" s="3">
        <f t="shared" si="509"/>
        <v>13</v>
      </c>
      <c r="I2570" s="3">
        <f t="shared" si="510"/>
        <v>32</v>
      </c>
      <c r="J2570" s="3">
        <f t="shared" si="511"/>
        <v>5</v>
      </c>
      <c r="K2570" s="3" t="str">
        <f>IF(AND(D2570&gt;='Season Lookup'!$D$15,D2570&lt;'Season Lookup'!$D$16),"Spring",IF(AND(D2570&gt;='Season Lookup'!$D$16,D2570&lt;'Season Lookup'!$D$17),"Summer",IF(AND(D2570&gt;='Season Lookup'!$D$17,D2570&lt;'Season Lookup'!$D$18),"Fall",IF(OR(D2570&gt;='Season Lookup'!$D$18,D2570&lt;'Season Lookup'!$D$15),"Winter"))))</f>
        <v>Summer</v>
      </c>
      <c r="L2570" s="3" t="str">
        <f>VLOOKUP(F2570,'Season Lookup'!$A$1:$B$13,2,0)</f>
        <v>Summer</v>
      </c>
      <c r="M2570" t="s">
        <v>78</v>
      </c>
      <c r="N2570" t="s">
        <v>13</v>
      </c>
      <c r="O2570" t="s">
        <v>132</v>
      </c>
      <c r="P2570" t="str">
        <f t="shared" si="512"/>
        <v>Yes</v>
      </c>
      <c r="Q2570" t="str">
        <f t="shared" si="513"/>
        <v>Yes</v>
      </c>
      <c r="R2570" t="str">
        <f t="shared" si="514"/>
        <v>No</v>
      </c>
      <c r="T2570" t="s">
        <v>1389</v>
      </c>
      <c r="U2570" t="s">
        <v>14</v>
      </c>
      <c r="V2570" t="str">
        <f t="shared" si="515"/>
        <v>Intersection</v>
      </c>
      <c r="W2570" t="s">
        <v>2455</v>
      </c>
      <c r="X2570">
        <v>42.394523999999997</v>
      </c>
      <c r="Y2570">
        <v>-71.127011999999993</v>
      </c>
      <c r="Z2570" t="s">
        <v>1391</v>
      </c>
    </row>
    <row r="2571" spans="1:26">
      <c r="A2571">
        <v>26399</v>
      </c>
      <c r="B2571" s="1">
        <v>40780.895833333336</v>
      </c>
      <c r="C2571" s="1">
        <f t="shared" si="504"/>
        <v>40544</v>
      </c>
      <c r="D2571" s="4">
        <f t="shared" si="505"/>
        <v>0.65</v>
      </c>
      <c r="E2571" s="3">
        <f t="shared" si="506"/>
        <v>2011</v>
      </c>
      <c r="F2571" s="3">
        <f t="shared" si="507"/>
        <v>8</v>
      </c>
      <c r="G2571" s="3">
        <f t="shared" si="508"/>
        <v>25</v>
      </c>
      <c r="H2571" s="3">
        <f t="shared" si="509"/>
        <v>21</v>
      </c>
      <c r="I2571" s="3">
        <f t="shared" si="510"/>
        <v>30</v>
      </c>
      <c r="J2571" s="3">
        <f t="shared" si="511"/>
        <v>5</v>
      </c>
      <c r="K2571" s="3" t="str">
        <f>IF(AND(D2571&gt;='Season Lookup'!$D$15,D2571&lt;'Season Lookup'!$D$16),"Spring",IF(AND(D2571&gt;='Season Lookup'!$D$16,D2571&lt;'Season Lookup'!$D$17),"Summer",IF(AND(D2571&gt;='Season Lookup'!$D$17,D2571&lt;'Season Lookup'!$D$18),"Fall",IF(OR(D2571&gt;='Season Lookup'!$D$18,D2571&lt;'Season Lookup'!$D$15),"Winter"))))</f>
        <v>Summer</v>
      </c>
      <c r="L2571" s="3" t="str">
        <f>VLOOKUP(F2571,'Season Lookup'!$A$1:$B$13,2,0)</f>
        <v>Summer</v>
      </c>
      <c r="M2571" t="s">
        <v>78</v>
      </c>
      <c r="N2571" t="s">
        <v>13</v>
      </c>
      <c r="O2571" t="s">
        <v>13</v>
      </c>
      <c r="P2571" t="str">
        <f t="shared" si="512"/>
        <v>Yes</v>
      </c>
      <c r="Q2571" t="str">
        <f t="shared" si="513"/>
        <v>No</v>
      </c>
      <c r="R2571" t="str">
        <f t="shared" si="514"/>
        <v>No</v>
      </c>
      <c r="S2571">
        <v>36</v>
      </c>
      <c r="T2571" t="s">
        <v>326</v>
      </c>
      <c r="V2571" t="str">
        <f t="shared" si="515"/>
        <v>Non Intersection</v>
      </c>
      <c r="W2571" t="s">
        <v>2697</v>
      </c>
      <c r="X2571">
        <v>42.372737999999998</v>
      </c>
      <c r="Y2571">
        <v>-71.119870000000006</v>
      </c>
      <c r="Z2571" t="s">
        <v>2698</v>
      </c>
    </row>
    <row r="2572" spans="1:26">
      <c r="A2572">
        <v>26400</v>
      </c>
      <c r="B2572" s="1">
        <v>40780.708333333336</v>
      </c>
      <c r="C2572" s="1">
        <f t="shared" si="504"/>
        <v>40544</v>
      </c>
      <c r="D2572" s="4">
        <f t="shared" si="505"/>
        <v>0.65</v>
      </c>
      <c r="E2572" s="3">
        <f t="shared" si="506"/>
        <v>2011</v>
      </c>
      <c r="F2572" s="3">
        <f t="shared" si="507"/>
        <v>8</v>
      </c>
      <c r="G2572" s="3">
        <f t="shared" si="508"/>
        <v>25</v>
      </c>
      <c r="H2572" s="3">
        <f t="shared" si="509"/>
        <v>17</v>
      </c>
      <c r="I2572" s="3">
        <f t="shared" si="510"/>
        <v>0</v>
      </c>
      <c r="J2572" s="3">
        <f t="shared" si="511"/>
        <v>5</v>
      </c>
      <c r="K2572" s="3" t="str">
        <f>IF(AND(D2572&gt;='Season Lookup'!$D$15,D2572&lt;'Season Lookup'!$D$16),"Spring",IF(AND(D2572&gt;='Season Lookup'!$D$16,D2572&lt;'Season Lookup'!$D$17),"Summer",IF(AND(D2572&gt;='Season Lookup'!$D$17,D2572&lt;'Season Lookup'!$D$18),"Fall",IF(OR(D2572&gt;='Season Lookup'!$D$18,D2572&lt;'Season Lookup'!$D$15),"Winter"))))</f>
        <v>Summer</v>
      </c>
      <c r="L2572" s="3" t="str">
        <f>VLOOKUP(F2572,'Season Lookup'!$A$1:$B$13,2,0)</f>
        <v>Summer</v>
      </c>
      <c r="M2572" t="s">
        <v>78</v>
      </c>
      <c r="N2572" t="s">
        <v>13</v>
      </c>
      <c r="O2572" t="s">
        <v>23</v>
      </c>
      <c r="P2572" t="str">
        <f t="shared" si="512"/>
        <v>Yes</v>
      </c>
      <c r="Q2572" t="str">
        <f t="shared" si="513"/>
        <v>No</v>
      </c>
      <c r="R2572" t="str">
        <f t="shared" si="514"/>
        <v>No</v>
      </c>
      <c r="S2572">
        <v>12</v>
      </c>
      <c r="T2572" t="s">
        <v>219</v>
      </c>
      <c r="V2572" t="str">
        <f t="shared" si="515"/>
        <v>Non Intersection</v>
      </c>
      <c r="W2572" t="s">
        <v>3614</v>
      </c>
      <c r="X2572">
        <v>42.382455999999998</v>
      </c>
      <c r="Y2572">
        <v>-71.118380999999999</v>
      </c>
      <c r="Z2572" t="s">
        <v>3615</v>
      </c>
    </row>
    <row r="2573" spans="1:26">
      <c r="A2573">
        <v>26439</v>
      </c>
      <c r="B2573" s="1">
        <v>40780.5625</v>
      </c>
      <c r="C2573" s="1">
        <f t="shared" si="504"/>
        <v>40544</v>
      </c>
      <c r="D2573" s="4">
        <f t="shared" si="505"/>
        <v>0.65</v>
      </c>
      <c r="E2573" s="3">
        <f t="shared" si="506"/>
        <v>2011</v>
      </c>
      <c r="F2573" s="3">
        <f t="shared" si="507"/>
        <v>8</v>
      </c>
      <c r="G2573" s="3">
        <f t="shared" si="508"/>
        <v>25</v>
      </c>
      <c r="H2573" s="3">
        <f t="shared" si="509"/>
        <v>13</v>
      </c>
      <c r="I2573" s="3">
        <f t="shared" si="510"/>
        <v>30</v>
      </c>
      <c r="J2573" s="3">
        <f t="shared" si="511"/>
        <v>5</v>
      </c>
      <c r="K2573" s="3" t="str">
        <f>IF(AND(D2573&gt;='Season Lookup'!$D$15,D2573&lt;'Season Lookup'!$D$16),"Spring",IF(AND(D2573&gt;='Season Lookup'!$D$16,D2573&lt;'Season Lookup'!$D$17),"Summer",IF(AND(D2573&gt;='Season Lookup'!$D$17,D2573&lt;'Season Lookup'!$D$18),"Fall",IF(OR(D2573&gt;='Season Lookup'!$D$18,D2573&lt;'Season Lookup'!$D$15),"Winter"))))</f>
        <v>Summer</v>
      </c>
      <c r="L2573" s="3" t="str">
        <f>VLOOKUP(F2573,'Season Lookup'!$A$1:$B$13,2,0)</f>
        <v>Summer</v>
      </c>
      <c r="M2573" t="s">
        <v>78</v>
      </c>
      <c r="N2573" t="s">
        <v>13</v>
      </c>
      <c r="O2573" t="s">
        <v>23</v>
      </c>
      <c r="P2573" t="str">
        <f t="shared" si="512"/>
        <v>Yes</v>
      </c>
      <c r="Q2573" t="str">
        <f t="shared" si="513"/>
        <v>No</v>
      </c>
      <c r="R2573" t="str">
        <f t="shared" si="514"/>
        <v>No</v>
      </c>
      <c r="S2573">
        <v>59</v>
      </c>
      <c r="T2573" t="s">
        <v>147</v>
      </c>
      <c r="V2573" t="str">
        <f t="shared" si="515"/>
        <v>Non Intersection</v>
      </c>
      <c r="W2573" t="s">
        <v>3616</v>
      </c>
      <c r="X2573">
        <v>42.369973999999999</v>
      </c>
      <c r="Y2573">
        <v>-71.085279999999997</v>
      </c>
      <c r="Z2573" t="s">
        <v>3617</v>
      </c>
    </row>
    <row r="2574" spans="1:26">
      <c r="A2574">
        <v>26402</v>
      </c>
      <c r="B2574" s="1">
        <v>40781.041655092595</v>
      </c>
      <c r="C2574" s="1">
        <f t="shared" si="504"/>
        <v>40544</v>
      </c>
      <c r="D2574" s="4">
        <f t="shared" si="505"/>
        <v>0.65277777777777779</v>
      </c>
      <c r="E2574" s="3">
        <f t="shared" si="506"/>
        <v>2011</v>
      </c>
      <c r="F2574" s="3">
        <f t="shared" si="507"/>
        <v>8</v>
      </c>
      <c r="G2574" s="3">
        <f t="shared" si="508"/>
        <v>26</v>
      </c>
      <c r="H2574" s="3">
        <f t="shared" si="509"/>
        <v>0</v>
      </c>
      <c r="I2574" s="3">
        <f t="shared" si="510"/>
        <v>59</v>
      </c>
      <c r="J2574" s="3">
        <f t="shared" si="511"/>
        <v>6</v>
      </c>
      <c r="K2574" s="3" t="str">
        <f>IF(AND(D2574&gt;='Season Lookup'!$D$15,D2574&lt;'Season Lookup'!$D$16),"Spring",IF(AND(D2574&gt;='Season Lookup'!$D$16,D2574&lt;'Season Lookup'!$D$17),"Summer",IF(AND(D2574&gt;='Season Lookup'!$D$17,D2574&lt;'Season Lookup'!$D$18),"Fall",IF(OR(D2574&gt;='Season Lookup'!$D$18,D2574&lt;'Season Lookup'!$D$15),"Winter"))))</f>
        <v>Summer</v>
      </c>
      <c r="L2574" s="3" t="str">
        <f>VLOOKUP(F2574,'Season Lookup'!$A$1:$B$13,2,0)</f>
        <v>Summer</v>
      </c>
      <c r="M2574" t="s">
        <v>12</v>
      </c>
      <c r="N2574" t="s">
        <v>13</v>
      </c>
      <c r="O2574" t="s">
        <v>13</v>
      </c>
      <c r="P2574" t="str">
        <f t="shared" si="512"/>
        <v>Yes</v>
      </c>
      <c r="Q2574" t="str">
        <f t="shared" si="513"/>
        <v>No</v>
      </c>
      <c r="R2574" t="str">
        <f t="shared" si="514"/>
        <v>No</v>
      </c>
      <c r="T2574" t="s">
        <v>498</v>
      </c>
      <c r="U2574" t="s">
        <v>14</v>
      </c>
      <c r="V2574" t="str">
        <f t="shared" si="515"/>
        <v>Intersection</v>
      </c>
      <c r="W2574" t="s">
        <v>3618</v>
      </c>
      <c r="X2574">
        <v>42.369567000000004</v>
      </c>
      <c r="Y2574">
        <v>-71.111861000000005</v>
      </c>
      <c r="Z2574" t="s">
        <v>2748</v>
      </c>
    </row>
    <row r="2575" spans="1:26">
      <c r="A2575">
        <v>26403</v>
      </c>
      <c r="B2575" s="1">
        <v>40781.479155092595</v>
      </c>
      <c r="C2575" s="1">
        <f t="shared" si="504"/>
        <v>40544</v>
      </c>
      <c r="D2575" s="4">
        <f t="shared" si="505"/>
        <v>0.65277777777777779</v>
      </c>
      <c r="E2575" s="3">
        <f t="shared" si="506"/>
        <v>2011</v>
      </c>
      <c r="F2575" s="3">
        <f t="shared" si="507"/>
        <v>8</v>
      </c>
      <c r="G2575" s="3">
        <f t="shared" si="508"/>
        <v>26</v>
      </c>
      <c r="H2575" s="3">
        <f t="shared" si="509"/>
        <v>11</v>
      </c>
      <c r="I2575" s="3">
        <f t="shared" si="510"/>
        <v>29</v>
      </c>
      <c r="J2575" s="3">
        <f t="shared" si="511"/>
        <v>6</v>
      </c>
      <c r="K2575" s="3" t="str">
        <f>IF(AND(D2575&gt;='Season Lookup'!$D$15,D2575&lt;'Season Lookup'!$D$16),"Spring",IF(AND(D2575&gt;='Season Lookup'!$D$16,D2575&lt;'Season Lookup'!$D$17),"Summer",IF(AND(D2575&gt;='Season Lookup'!$D$17,D2575&lt;'Season Lookup'!$D$18),"Fall",IF(OR(D2575&gt;='Season Lookup'!$D$18,D2575&lt;'Season Lookup'!$D$15),"Winter"))))</f>
        <v>Summer</v>
      </c>
      <c r="L2575" s="3" t="str">
        <f>VLOOKUP(F2575,'Season Lookup'!$A$1:$B$13,2,0)</f>
        <v>Summer</v>
      </c>
      <c r="M2575" t="s">
        <v>12</v>
      </c>
      <c r="N2575" t="s">
        <v>13</v>
      </c>
      <c r="O2575" t="s">
        <v>36</v>
      </c>
      <c r="P2575" t="str">
        <f t="shared" si="512"/>
        <v>Yes</v>
      </c>
      <c r="Q2575" t="str">
        <f t="shared" si="513"/>
        <v>No</v>
      </c>
      <c r="R2575" t="str">
        <f t="shared" si="514"/>
        <v>No</v>
      </c>
      <c r="S2575">
        <v>77</v>
      </c>
      <c r="T2575" t="s">
        <v>79</v>
      </c>
      <c r="V2575" t="str">
        <f t="shared" si="515"/>
        <v>Non Intersection</v>
      </c>
      <c r="W2575" t="s">
        <v>3324</v>
      </c>
      <c r="X2575">
        <v>42.363621000000002</v>
      </c>
      <c r="Y2575">
        <v>-71.087639999999993</v>
      </c>
      <c r="Z2575" t="s">
        <v>3325</v>
      </c>
    </row>
    <row r="2576" spans="1:26">
      <c r="A2576">
        <v>26404</v>
      </c>
      <c r="B2576" s="1">
        <v>40781.645833333336</v>
      </c>
      <c r="C2576" s="1">
        <f t="shared" si="504"/>
        <v>40544</v>
      </c>
      <c r="D2576" s="4">
        <f t="shared" si="505"/>
        <v>0.65277777777777779</v>
      </c>
      <c r="E2576" s="3">
        <f t="shared" si="506"/>
        <v>2011</v>
      </c>
      <c r="F2576" s="3">
        <f t="shared" si="507"/>
        <v>8</v>
      </c>
      <c r="G2576" s="3">
        <f t="shared" si="508"/>
        <v>26</v>
      </c>
      <c r="H2576" s="3">
        <f t="shared" si="509"/>
        <v>15</v>
      </c>
      <c r="I2576" s="3">
        <f t="shared" si="510"/>
        <v>30</v>
      </c>
      <c r="J2576" s="3">
        <f t="shared" si="511"/>
        <v>6</v>
      </c>
      <c r="K2576" s="3" t="str">
        <f>IF(AND(D2576&gt;='Season Lookup'!$D$15,D2576&lt;'Season Lookup'!$D$16),"Spring",IF(AND(D2576&gt;='Season Lookup'!$D$16,D2576&lt;'Season Lookup'!$D$17),"Summer",IF(AND(D2576&gt;='Season Lookup'!$D$17,D2576&lt;'Season Lookup'!$D$18),"Fall",IF(OR(D2576&gt;='Season Lookup'!$D$18,D2576&lt;'Season Lookup'!$D$15),"Winter"))))</f>
        <v>Summer</v>
      </c>
      <c r="L2576" s="3" t="str">
        <f>VLOOKUP(F2576,'Season Lookup'!$A$1:$B$13,2,0)</f>
        <v>Summer</v>
      </c>
      <c r="M2576" t="s">
        <v>12</v>
      </c>
      <c r="N2576" t="s">
        <v>13</v>
      </c>
      <c r="O2576" t="s">
        <v>13</v>
      </c>
      <c r="P2576" t="str">
        <f t="shared" si="512"/>
        <v>Yes</v>
      </c>
      <c r="Q2576" t="str">
        <f t="shared" si="513"/>
        <v>No</v>
      </c>
      <c r="R2576" t="str">
        <f t="shared" si="514"/>
        <v>No</v>
      </c>
      <c r="T2576" t="s">
        <v>14</v>
      </c>
      <c r="U2576" t="s">
        <v>202</v>
      </c>
      <c r="V2576" t="str">
        <f t="shared" si="515"/>
        <v>Intersection</v>
      </c>
      <c r="W2576" t="s">
        <v>361</v>
      </c>
      <c r="X2576">
        <v>42.360154000000001</v>
      </c>
      <c r="Y2576">
        <v>-71.094881999999998</v>
      </c>
      <c r="Z2576" t="s">
        <v>223</v>
      </c>
    </row>
    <row r="2577" spans="1:26">
      <c r="A2577">
        <v>26405</v>
      </c>
      <c r="B2577" s="1">
        <v>40781.677083333336</v>
      </c>
      <c r="C2577" s="1">
        <f t="shared" si="504"/>
        <v>40544</v>
      </c>
      <c r="D2577" s="4">
        <f t="shared" si="505"/>
        <v>0.65277777777777779</v>
      </c>
      <c r="E2577" s="3">
        <f t="shared" si="506"/>
        <v>2011</v>
      </c>
      <c r="F2577" s="3">
        <f t="shared" si="507"/>
        <v>8</v>
      </c>
      <c r="G2577" s="3">
        <f t="shared" si="508"/>
        <v>26</v>
      </c>
      <c r="H2577" s="3">
        <f t="shared" si="509"/>
        <v>16</v>
      </c>
      <c r="I2577" s="3">
        <f t="shared" si="510"/>
        <v>15</v>
      </c>
      <c r="J2577" s="3">
        <f t="shared" si="511"/>
        <v>6</v>
      </c>
      <c r="K2577" s="3" t="str">
        <f>IF(AND(D2577&gt;='Season Lookup'!$D$15,D2577&lt;'Season Lookup'!$D$16),"Spring",IF(AND(D2577&gt;='Season Lookup'!$D$16,D2577&lt;'Season Lookup'!$D$17),"Summer",IF(AND(D2577&gt;='Season Lookup'!$D$17,D2577&lt;'Season Lookup'!$D$18),"Fall",IF(OR(D2577&gt;='Season Lookup'!$D$18,D2577&lt;'Season Lookup'!$D$15),"Winter"))))</f>
        <v>Summer</v>
      </c>
      <c r="L2577" s="3" t="str">
        <f>VLOOKUP(F2577,'Season Lookup'!$A$1:$B$13,2,0)</f>
        <v>Summer</v>
      </c>
      <c r="M2577" t="s">
        <v>12</v>
      </c>
      <c r="N2577" t="s">
        <v>13</v>
      </c>
      <c r="O2577" t="s">
        <v>13</v>
      </c>
      <c r="P2577" t="str">
        <f t="shared" si="512"/>
        <v>Yes</v>
      </c>
      <c r="Q2577" t="str">
        <f t="shared" si="513"/>
        <v>No</v>
      </c>
      <c r="R2577" t="str">
        <f t="shared" si="514"/>
        <v>No</v>
      </c>
      <c r="T2577" t="s">
        <v>41</v>
      </c>
      <c r="U2577" t="s">
        <v>14</v>
      </c>
      <c r="V2577" t="str">
        <f t="shared" si="515"/>
        <v>Intersection</v>
      </c>
      <c r="W2577" t="s">
        <v>3619</v>
      </c>
      <c r="X2577">
        <v>42.365591000000002</v>
      </c>
      <c r="Y2577">
        <v>-71.104027000000002</v>
      </c>
      <c r="Z2577" t="s">
        <v>3620</v>
      </c>
    </row>
    <row r="2578" spans="1:26">
      <c r="A2578">
        <v>26406</v>
      </c>
      <c r="B2578" s="1">
        <v>40781.770833333336</v>
      </c>
      <c r="C2578" s="1">
        <f t="shared" si="504"/>
        <v>40544</v>
      </c>
      <c r="D2578" s="4">
        <f t="shared" si="505"/>
        <v>0.65277777777777779</v>
      </c>
      <c r="E2578" s="3">
        <f t="shared" si="506"/>
        <v>2011</v>
      </c>
      <c r="F2578" s="3">
        <f t="shared" si="507"/>
        <v>8</v>
      </c>
      <c r="G2578" s="3">
        <f t="shared" si="508"/>
        <v>26</v>
      </c>
      <c r="H2578" s="3">
        <f t="shared" si="509"/>
        <v>18</v>
      </c>
      <c r="I2578" s="3">
        <f t="shared" si="510"/>
        <v>30</v>
      </c>
      <c r="J2578" s="3">
        <f t="shared" si="511"/>
        <v>6</v>
      </c>
      <c r="K2578" s="3" t="str">
        <f>IF(AND(D2578&gt;='Season Lookup'!$D$15,D2578&lt;'Season Lookup'!$D$16),"Spring",IF(AND(D2578&gt;='Season Lookup'!$D$16,D2578&lt;'Season Lookup'!$D$17),"Summer",IF(AND(D2578&gt;='Season Lookup'!$D$17,D2578&lt;'Season Lookup'!$D$18),"Fall",IF(OR(D2578&gt;='Season Lookup'!$D$18,D2578&lt;'Season Lookup'!$D$15),"Winter"))))</f>
        <v>Summer</v>
      </c>
      <c r="L2578" s="3" t="str">
        <f>VLOOKUP(F2578,'Season Lookup'!$A$1:$B$13,2,0)</f>
        <v>Summer</v>
      </c>
      <c r="M2578" t="s">
        <v>12</v>
      </c>
      <c r="N2578" t="s">
        <v>13</v>
      </c>
      <c r="O2578" t="s">
        <v>13</v>
      </c>
      <c r="P2578" t="str">
        <f t="shared" si="512"/>
        <v>Yes</v>
      </c>
      <c r="Q2578" t="str">
        <f t="shared" si="513"/>
        <v>No</v>
      </c>
      <c r="R2578" t="str">
        <f t="shared" si="514"/>
        <v>No</v>
      </c>
      <c r="T2578" t="s">
        <v>142</v>
      </c>
      <c r="U2578" t="s">
        <v>185</v>
      </c>
      <c r="V2578" t="str">
        <f t="shared" si="515"/>
        <v>Intersection</v>
      </c>
      <c r="W2578" t="s">
        <v>3621</v>
      </c>
      <c r="X2578">
        <v>42.383859000000001</v>
      </c>
      <c r="Y2578">
        <v>-71.129311000000001</v>
      </c>
      <c r="Z2578" t="s">
        <v>3622</v>
      </c>
    </row>
    <row r="2579" spans="1:26">
      <c r="A2579">
        <v>26407</v>
      </c>
      <c r="B2579" s="1">
        <v>40782.416655092595</v>
      </c>
      <c r="C2579" s="1">
        <f t="shared" si="504"/>
        <v>40544</v>
      </c>
      <c r="D2579" s="4">
        <f t="shared" si="505"/>
        <v>0.65555555555555556</v>
      </c>
      <c r="E2579" s="3">
        <f t="shared" si="506"/>
        <v>2011</v>
      </c>
      <c r="F2579" s="3">
        <f t="shared" si="507"/>
        <v>8</v>
      </c>
      <c r="G2579" s="3">
        <f t="shared" si="508"/>
        <v>27</v>
      </c>
      <c r="H2579" s="3">
        <f t="shared" si="509"/>
        <v>9</v>
      </c>
      <c r="I2579" s="3">
        <f t="shared" si="510"/>
        <v>59</v>
      </c>
      <c r="J2579" s="3">
        <f t="shared" si="511"/>
        <v>7</v>
      </c>
      <c r="K2579" s="3" t="str">
        <f>IF(AND(D2579&gt;='Season Lookup'!$D$15,D2579&lt;'Season Lookup'!$D$16),"Spring",IF(AND(D2579&gt;='Season Lookup'!$D$16,D2579&lt;'Season Lookup'!$D$17),"Summer",IF(AND(D2579&gt;='Season Lookup'!$D$17,D2579&lt;'Season Lookup'!$D$18),"Fall",IF(OR(D2579&gt;='Season Lookup'!$D$18,D2579&lt;'Season Lookup'!$D$15),"Winter"))))</f>
        <v>Summer</v>
      </c>
      <c r="L2579" s="3" t="str">
        <f>VLOOKUP(F2579,'Season Lookup'!$A$1:$B$13,2,0)</f>
        <v>Summer</v>
      </c>
      <c r="M2579" t="s">
        <v>31</v>
      </c>
      <c r="N2579" t="s">
        <v>35</v>
      </c>
      <c r="O2579" t="s">
        <v>23</v>
      </c>
      <c r="P2579" t="str">
        <f t="shared" si="512"/>
        <v>Yes</v>
      </c>
      <c r="Q2579" t="str">
        <f t="shared" si="513"/>
        <v>No</v>
      </c>
      <c r="R2579" t="str">
        <f t="shared" si="514"/>
        <v>No</v>
      </c>
      <c r="T2579" t="s">
        <v>667</v>
      </c>
      <c r="U2579" t="s">
        <v>19</v>
      </c>
      <c r="V2579" t="str">
        <f t="shared" si="515"/>
        <v>Intersection</v>
      </c>
      <c r="W2579" t="s">
        <v>2283</v>
      </c>
      <c r="X2579">
        <v>42.373249999999999</v>
      </c>
      <c r="Y2579">
        <v>-71.097130000000007</v>
      </c>
      <c r="Z2579" t="s">
        <v>2284</v>
      </c>
    </row>
    <row r="2580" spans="1:26">
      <c r="A2580">
        <v>26408</v>
      </c>
      <c r="B2580" s="1">
        <v>40782.75</v>
      </c>
      <c r="C2580" s="1">
        <f t="shared" si="504"/>
        <v>40544</v>
      </c>
      <c r="D2580" s="4">
        <f t="shared" si="505"/>
        <v>0.65555555555555556</v>
      </c>
      <c r="E2580" s="3">
        <f t="shared" si="506"/>
        <v>2011</v>
      </c>
      <c r="F2580" s="3">
        <f t="shared" si="507"/>
        <v>8</v>
      </c>
      <c r="G2580" s="3">
        <f t="shared" si="508"/>
        <v>27</v>
      </c>
      <c r="H2580" s="3">
        <f t="shared" si="509"/>
        <v>18</v>
      </c>
      <c r="I2580" s="3">
        <f t="shared" si="510"/>
        <v>0</v>
      </c>
      <c r="J2580" s="3">
        <f t="shared" si="511"/>
        <v>7</v>
      </c>
      <c r="K2580" s="3" t="str">
        <f>IF(AND(D2580&gt;='Season Lookup'!$D$15,D2580&lt;'Season Lookup'!$D$16),"Spring",IF(AND(D2580&gt;='Season Lookup'!$D$16,D2580&lt;'Season Lookup'!$D$17),"Summer",IF(AND(D2580&gt;='Season Lookup'!$D$17,D2580&lt;'Season Lookup'!$D$18),"Fall",IF(OR(D2580&gt;='Season Lookup'!$D$18,D2580&lt;'Season Lookup'!$D$15),"Winter"))))</f>
        <v>Summer</v>
      </c>
      <c r="L2580" s="3" t="str">
        <f>VLOOKUP(F2580,'Season Lookup'!$A$1:$B$13,2,0)</f>
        <v>Summer</v>
      </c>
      <c r="M2580" t="s">
        <v>31</v>
      </c>
      <c r="N2580" t="s">
        <v>13</v>
      </c>
      <c r="O2580" t="s">
        <v>23</v>
      </c>
      <c r="P2580" t="str">
        <f t="shared" si="512"/>
        <v>Yes</v>
      </c>
      <c r="Q2580" t="str">
        <f t="shared" si="513"/>
        <v>No</v>
      </c>
      <c r="R2580" t="str">
        <f t="shared" si="514"/>
        <v>No</v>
      </c>
      <c r="S2580">
        <v>55</v>
      </c>
      <c r="T2580" t="s">
        <v>37</v>
      </c>
      <c r="V2580" t="str">
        <f t="shared" si="515"/>
        <v>Non Intersection</v>
      </c>
      <c r="W2580" t="s">
        <v>3623</v>
      </c>
      <c r="X2580">
        <v>42.362521000000001</v>
      </c>
      <c r="Y2580">
        <v>-71.107502999999994</v>
      </c>
      <c r="Z2580" t="s">
        <v>3624</v>
      </c>
    </row>
    <row r="2581" spans="1:26">
      <c r="A2581">
        <v>26409</v>
      </c>
      <c r="B2581" s="1">
        <v>40782.9375</v>
      </c>
      <c r="C2581" s="1">
        <f t="shared" si="504"/>
        <v>40544</v>
      </c>
      <c r="D2581" s="4">
        <f t="shared" si="505"/>
        <v>0.65555555555555556</v>
      </c>
      <c r="E2581" s="3">
        <f t="shared" si="506"/>
        <v>2011</v>
      </c>
      <c r="F2581" s="3">
        <f t="shared" si="507"/>
        <v>8</v>
      </c>
      <c r="G2581" s="3">
        <f t="shared" si="508"/>
        <v>27</v>
      </c>
      <c r="H2581" s="3">
        <f t="shared" si="509"/>
        <v>22</v>
      </c>
      <c r="I2581" s="3">
        <f t="shared" si="510"/>
        <v>30</v>
      </c>
      <c r="J2581" s="3">
        <f t="shared" si="511"/>
        <v>7</v>
      </c>
      <c r="K2581" s="3" t="str">
        <f>IF(AND(D2581&gt;='Season Lookup'!$D$15,D2581&lt;'Season Lookup'!$D$16),"Spring",IF(AND(D2581&gt;='Season Lookup'!$D$16,D2581&lt;'Season Lookup'!$D$17),"Summer",IF(AND(D2581&gt;='Season Lookup'!$D$17,D2581&lt;'Season Lookup'!$D$18),"Fall",IF(OR(D2581&gt;='Season Lookup'!$D$18,D2581&lt;'Season Lookup'!$D$15),"Winter"))))</f>
        <v>Summer</v>
      </c>
      <c r="L2581" s="3" t="str">
        <f>VLOOKUP(F2581,'Season Lookup'!$A$1:$B$13,2,0)</f>
        <v>Summer</v>
      </c>
      <c r="M2581" t="s">
        <v>31</v>
      </c>
      <c r="N2581" t="s">
        <v>13</v>
      </c>
      <c r="O2581" t="s">
        <v>23</v>
      </c>
      <c r="P2581" t="str">
        <f t="shared" si="512"/>
        <v>Yes</v>
      </c>
      <c r="Q2581" t="str">
        <f t="shared" si="513"/>
        <v>No</v>
      </c>
      <c r="R2581" t="str">
        <f t="shared" si="514"/>
        <v>No</v>
      </c>
      <c r="S2581">
        <v>1967</v>
      </c>
      <c r="T2581" t="s">
        <v>14</v>
      </c>
      <c r="V2581" t="str">
        <f t="shared" si="515"/>
        <v>Non Intersection</v>
      </c>
      <c r="W2581" t="s">
        <v>3496</v>
      </c>
      <c r="X2581">
        <v>42.390065999999997</v>
      </c>
      <c r="Y2581">
        <v>-71.120465999999993</v>
      </c>
      <c r="Z2581" t="s">
        <v>3497</v>
      </c>
    </row>
    <row r="2582" spans="1:26">
      <c r="A2582">
        <v>26410</v>
      </c>
      <c r="B2582" s="1">
        <v>40783.599305555559</v>
      </c>
      <c r="C2582" s="1">
        <f t="shared" si="504"/>
        <v>40544</v>
      </c>
      <c r="D2582" s="4">
        <f t="shared" si="505"/>
        <v>0.65833333333333333</v>
      </c>
      <c r="E2582" s="3">
        <f t="shared" si="506"/>
        <v>2011</v>
      </c>
      <c r="F2582" s="3">
        <f t="shared" si="507"/>
        <v>8</v>
      </c>
      <c r="G2582" s="3">
        <f t="shared" si="508"/>
        <v>28</v>
      </c>
      <c r="H2582" s="3">
        <f t="shared" si="509"/>
        <v>14</v>
      </c>
      <c r="I2582" s="3">
        <f t="shared" si="510"/>
        <v>23</v>
      </c>
      <c r="J2582" s="3">
        <f t="shared" si="511"/>
        <v>1</v>
      </c>
      <c r="K2582" s="3" t="str">
        <f>IF(AND(D2582&gt;='Season Lookup'!$D$15,D2582&lt;'Season Lookup'!$D$16),"Spring",IF(AND(D2582&gt;='Season Lookup'!$D$16,D2582&lt;'Season Lookup'!$D$17),"Summer",IF(AND(D2582&gt;='Season Lookup'!$D$17,D2582&lt;'Season Lookup'!$D$18),"Fall",IF(OR(D2582&gt;='Season Lookup'!$D$18,D2582&lt;'Season Lookup'!$D$15),"Winter"))))</f>
        <v>Summer</v>
      </c>
      <c r="L2582" s="3" t="str">
        <f>VLOOKUP(F2582,'Season Lookup'!$A$1:$B$13,2,0)</f>
        <v>Summer</v>
      </c>
      <c r="M2582" t="s">
        <v>48</v>
      </c>
      <c r="N2582" t="s">
        <v>13</v>
      </c>
      <c r="O2582" t="s">
        <v>13</v>
      </c>
      <c r="P2582" t="str">
        <f t="shared" si="512"/>
        <v>Yes</v>
      </c>
      <c r="Q2582" t="str">
        <f t="shared" si="513"/>
        <v>No</v>
      </c>
      <c r="R2582" t="str">
        <f t="shared" si="514"/>
        <v>No</v>
      </c>
      <c r="T2582" t="s">
        <v>14</v>
      </c>
      <c r="U2582" t="s">
        <v>553</v>
      </c>
      <c r="V2582" t="str">
        <f t="shared" si="515"/>
        <v>Intersection</v>
      </c>
      <c r="W2582" t="s">
        <v>554</v>
      </c>
      <c r="X2582">
        <v>42.397440000000003</v>
      </c>
      <c r="Y2582">
        <v>-71.130266000000006</v>
      </c>
      <c r="Z2582" t="s">
        <v>555</v>
      </c>
    </row>
    <row r="2583" spans="1:26">
      <c r="A2583">
        <v>26411</v>
      </c>
      <c r="B2583" s="1">
        <v>40783.666655092595</v>
      </c>
      <c r="C2583" s="1">
        <f t="shared" si="504"/>
        <v>40544</v>
      </c>
      <c r="D2583" s="4">
        <f t="shared" si="505"/>
        <v>0.65833333333333333</v>
      </c>
      <c r="E2583" s="3">
        <f t="shared" si="506"/>
        <v>2011</v>
      </c>
      <c r="F2583" s="3">
        <f t="shared" si="507"/>
        <v>8</v>
      </c>
      <c r="G2583" s="3">
        <f t="shared" si="508"/>
        <v>28</v>
      </c>
      <c r="H2583" s="3">
        <f t="shared" si="509"/>
        <v>15</v>
      </c>
      <c r="I2583" s="3">
        <f t="shared" si="510"/>
        <v>59</v>
      </c>
      <c r="J2583" s="3">
        <f t="shared" si="511"/>
        <v>1</v>
      </c>
      <c r="K2583" s="3" t="str">
        <f>IF(AND(D2583&gt;='Season Lookup'!$D$15,D2583&lt;'Season Lookup'!$D$16),"Spring",IF(AND(D2583&gt;='Season Lookup'!$D$16,D2583&lt;'Season Lookup'!$D$17),"Summer",IF(AND(D2583&gt;='Season Lookup'!$D$17,D2583&lt;'Season Lookup'!$D$18),"Fall",IF(OR(D2583&gt;='Season Lookup'!$D$18,D2583&lt;'Season Lookup'!$D$15),"Winter"))))</f>
        <v>Summer</v>
      </c>
      <c r="L2583" s="3" t="str">
        <f>VLOOKUP(F2583,'Season Lookup'!$A$1:$B$13,2,0)</f>
        <v>Summer</v>
      </c>
      <c r="M2583" t="s">
        <v>48</v>
      </c>
      <c r="N2583" t="s">
        <v>13</v>
      </c>
      <c r="O2583" t="s">
        <v>23</v>
      </c>
      <c r="P2583" t="str">
        <f t="shared" si="512"/>
        <v>Yes</v>
      </c>
      <c r="Q2583" t="str">
        <f t="shared" si="513"/>
        <v>No</v>
      </c>
      <c r="R2583" t="str">
        <f t="shared" si="514"/>
        <v>No</v>
      </c>
      <c r="T2583" t="s">
        <v>1024</v>
      </c>
      <c r="V2583" t="str">
        <f t="shared" si="515"/>
        <v>Intersection</v>
      </c>
      <c r="W2583" t="s">
        <v>3625</v>
      </c>
      <c r="X2583">
        <v>0</v>
      </c>
      <c r="Y2583">
        <v>0</v>
      </c>
      <c r="Z2583" t="s">
        <v>81</v>
      </c>
    </row>
    <row r="2584" spans="1:26">
      <c r="A2584">
        <v>26539</v>
      </c>
      <c r="B2584" s="1">
        <v>40783.875</v>
      </c>
      <c r="C2584" s="1">
        <f t="shared" si="504"/>
        <v>40544</v>
      </c>
      <c r="D2584" s="4">
        <f t="shared" si="505"/>
        <v>0.65833333333333333</v>
      </c>
      <c r="E2584" s="3">
        <f t="shared" si="506"/>
        <v>2011</v>
      </c>
      <c r="F2584" s="3">
        <f t="shared" si="507"/>
        <v>8</v>
      </c>
      <c r="G2584" s="3">
        <f t="shared" si="508"/>
        <v>28</v>
      </c>
      <c r="H2584" s="3">
        <f t="shared" si="509"/>
        <v>21</v>
      </c>
      <c r="I2584" s="3">
        <f t="shared" si="510"/>
        <v>0</v>
      </c>
      <c r="J2584" s="3">
        <f t="shared" si="511"/>
        <v>1</v>
      </c>
      <c r="K2584" s="3" t="str">
        <f>IF(AND(D2584&gt;='Season Lookup'!$D$15,D2584&lt;'Season Lookup'!$D$16),"Spring",IF(AND(D2584&gt;='Season Lookup'!$D$16,D2584&lt;'Season Lookup'!$D$17),"Summer",IF(AND(D2584&gt;='Season Lookup'!$D$17,D2584&lt;'Season Lookup'!$D$18),"Fall",IF(OR(D2584&gt;='Season Lookup'!$D$18,D2584&lt;'Season Lookup'!$D$15),"Winter"))))</f>
        <v>Summer</v>
      </c>
      <c r="L2584" s="3" t="str">
        <f>VLOOKUP(F2584,'Season Lookup'!$A$1:$B$13,2,0)</f>
        <v>Summer</v>
      </c>
      <c r="N2584" t="s">
        <v>13</v>
      </c>
      <c r="O2584" t="s">
        <v>13</v>
      </c>
      <c r="P2584" t="str">
        <f t="shared" si="512"/>
        <v>Yes</v>
      </c>
      <c r="Q2584" t="str">
        <f t="shared" si="513"/>
        <v>No</v>
      </c>
      <c r="R2584" t="str">
        <f t="shared" si="514"/>
        <v>No</v>
      </c>
      <c r="T2584" t="s">
        <v>14</v>
      </c>
      <c r="V2584" t="str">
        <f t="shared" si="515"/>
        <v>Intersection</v>
      </c>
      <c r="W2584" t="s">
        <v>137</v>
      </c>
      <c r="X2584">
        <v>0</v>
      </c>
      <c r="Y2584">
        <v>0</v>
      </c>
      <c r="Z2584" t="s">
        <v>81</v>
      </c>
    </row>
    <row r="2585" spans="1:26">
      <c r="A2585">
        <v>26412</v>
      </c>
      <c r="B2585" s="1">
        <v>40784.375</v>
      </c>
      <c r="C2585" s="1">
        <f t="shared" si="504"/>
        <v>40544</v>
      </c>
      <c r="D2585" s="4">
        <f t="shared" si="505"/>
        <v>0.66111111111111109</v>
      </c>
      <c r="E2585" s="3">
        <f t="shared" si="506"/>
        <v>2011</v>
      </c>
      <c r="F2585" s="3">
        <f t="shared" si="507"/>
        <v>8</v>
      </c>
      <c r="G2585" s="3">
        <f t="shared" si="508"/>
        <v>29</v>
      </c>
      <c r="H2585" s="3">
        <f t="shared" si="509"/>
        <v>9</v>
      </c>
      <c r="I2585" s="3">
        <f t="shared" si="510"/>
        <v>0</v>
      </c>
      <c r="J2585" s="3">
        <f t="shared" si="511"/>
        <v>2</v>
      </c>
      <c r="K2585" s="3" t="str">
        <f>IF(AND(D2585&gt;='Season Lookup'!$D$15,D2585&lt;'Season Lookup'!$D$16),"Spring",IF(AND(D2585&gt;='Season Lookup'!$D$16,D2585&lt;'Season Lookup'!$D$17),"Summer",IF(AND(D2585&gt;='Season Lookup'!$D$17,D2585&lt;'Season Lookup'!$D$18),"Fall",IF(OR(D2585&gt;='Season Lookup'!$D$18,D2585&lt;'Season Lookup'!$D$15),"Winter"))))</f>
        <v>Summer</v>
      </c>
      <c r="L2585" s="3" t="str">
        <f>VLOOKUP(F2585,'Season Lookup'!$A$1:$B$13,2,0)</f>
        <v>Summer</v>
      </c>
      <c r="M2585" t="s">
        <v>56</v>
      </c>
      <c r="N2585" t="s">
        <v>13</v>
      </c>
      <c r="O2585" t="s">
        <v>132</v>
      </c>
      <c r="P2585" t="str">
        <f t="shared" si="512"/>
        <v>Yes</v>
      </c>
      <c r="Q2585" t="str">
        <f t="shared" si="513"/>
        <v>Yes</v>
      </c>
      <c r="R2585" t="str">
        <f t="shared" si="514"/>
        <v>No</v>
      </c>
      <c r="T2585" t="s">
        <v>74</v>
      </c>
      <c r="U2585" t="s">
        <v>342</v>
      </c>
      <c r="V2585" t="str">
        <f t="shared" si="515"/>
        <v>Intersection</v>
      </c>
      <c r="W2585" t="s">
        <v>462</v>
      </c>
      <c r="X2585">
        <v>42.372202000000001</v>
      </c>
      <c r="Y2585">
        <v>-71.098974999999996</v>
      </c>
      <c r="Z2585" t="s">
        <v>463</v>
      </c>
    </row>
    <row r="2586" spans="1:26">
      <c r="A2586">
        <v>26413</v>
      </c>
      <c r="B2586" s="1">
        <v>40784.5</v>
      </c>
      <c r="C2586" s="1">
        <f t="shared" si="504"/>
        <v>40544</v>
      </c>
      <c r="D2586" s="4">
        <f t="shared" si="505"/>
        <v>0.66111111111111109</v>
      </c>
      <c r="E2586" s="3">
        <f t="shared" si="506"/>
        <v>2011</v>
      </c>
      <c r="F2586" s="3">
        <f t="shared" si="507"/>
        <v>8</v>
      </c>
      <c r="G2586" s="3">
        <f t="shared" si="508"/>
        <v>29</v>
      </c>
      <c r="H2586" s="3">
        <f t="shared" si="509"/>
        <v>12</v>
      </c>
      <c r="I2586" s="3">
        <f t="shared" si="510"/>
        <v>0</v>
      </c>
      <c r="J2586" s="3">
        <f t="shared" si="511"/>
        <v>2</v>
      </c>
      <c r="K2586" s="3" t="str">
        <f>IF(AND(D2586&gt;='Season Lookup'!$D$15,D2586&lt;'Season Lookup'!$D$16),"Spring",IF(AND(D2586&gt;='Season Lookup'!$D$16,D2586&lt;'Season Lookup'!$D$17),"Summer",IF(AND(D2586&gt;='Season Lookup'!$D$17,D2586&lt;'Season Lookup'!$D$18),"Fall",IF(OR(D2586&gt;='Season Lookup'!$D$18,D2586&lt;'Season Lookup'!$D$15),"Winter"))))</f>
        <v>Summer</v>
      </c>
      <c r="L2586" s="3" t="str">
        <f>VLOOKUP(F2586,'Season Lookup'!$A$1:$B$13,2,0)</f>
        <v>Summer</v>
      </c>
      <c r="M2586" t="s">
        <v>56</v>
      </c>
      <c r="N2586" t="s">
        <v>13</v>
      </c>
      <c r="O2586" t="s">
        <v>23</v>
      </c>
      <c r="P2586" t="str">
        <f t="shared" si="512"/>
        <v>Yes</v>
      </c>
      <c r="Q2586" t="str">
        <f t="shared" si="513"/>
        <v>No</v>
      </c>
      <c r="R2586" t="str">
        <f t="shared" si="514"/>
        <v>No</v>
      </c>
      <c r="T2586" t="s">
        <v>61</v>
      </c>
      <c r="V2586" t="str">
        <f t="shared" si="515"/>
        <v>Intersection</v>
      </c>
      <c r="W2586" t="s">
        <v>3626</v>
      </c>
      <c r="X2586">
        <v>0</v>
      </c>
      <c r="Y2586">
        <v>0</v>
      </c>
      <c r="Z2586" t="s">
        <v>81</v>
      </c>
    </row>
    <row r="2587" spans="1:26">
      <c r="A2587">
        <v>26414</v>
      </c>
      <c r="B2587" s="1">
        <v>40784.602777777778</v>
      </c>
      <c r="C2587" s="1">
        <f t="shared" si="504"/>
        <v>40544</v>
      </c>
      <c r="D2587" s="4">
        <f t="shared" si="505"/>
        <v>0.66111111111111109</v>
      </c>
      <c r="E2587" s="3">
        <f t="shared" si="506"/>
        <v>2011</v>
      </c>
      <c r="F2587" s="3">
        <f t="shared" si="507"/>
        <v>8</v>
      </c>
      <c r="G2587" s="3">
        <f t="shared" si="508"/>
        <v>29</v>
      </c>
      <c r="H2587" s="3">
        <f t="shared" si="509"/>
        <v>14</v>
      </c>
      <c r="I2587" s="3">
        <f t="shared" si="510"/>
        <v>28</v>
      </c>
      <c r="J2587" s="3">
        <f t="shared" si="511"/>
        <v>2</v>
      </c>
      <c r="K2587" s="3" t="str">
        <f>IF(AND(D2587&gt;='Season Lookup'!$D$15,D2587&lt;'Season Lookup'!$D$16),"Spring",IF(AND(D2587&gt;='Season Lookup'!$D$16,D2587&lt;'Season Lookup'!$D$17),"Summer",IF(AND(D2587&gt;='Season Lookup'!$D$17,D2587&lt;'Season Lookup'!$D$18),"Fall",IF(OR(D2587&gt;='Season Lookup'!$D$18,D2587&lt;'Season Lookup'!$D$15),"Winter"))))</f>
        <v>Summer</v>
      </c>
      <c r="L2587" s="3" t="str">
        <f>VLOOKUP(F2587,'Season Lookup'!$A$1:$B$13,2,0)</f>
        <v>Summer</v>
      </c>
      <c r="M2587" t="s">
        <v>56</v>
      </c>
      <c r="N2587" t="s">
        <v>1085</v>
      </c>
      <c r="O2587" t="s">
        <v>13</v>
      </c>
      <c r="P2587" t="str">
        <f t="shared" si="512"/>
        <v>Yes</v>
      </c>
      <c r="Q2587" t="str">
        <f t="shared" si="513"/>
        <v>No</v>
      </c>
      <c r="R2587" t="str">
        <f t="shared" si="514"/>
        <v>No</v>
      </c>
      <c r="S2587">
        <v>1369</v>
      </c>
      <c r="T2587" t="s">
        <v>19</v>
      </c>
      <c r="U2587" t="s">
        <v>526</v>
      </c>
      <c r="V2587" t="str">
        <f t="shared" si="515"/>
        <v>Non Intersection</v>
      </c>
      <c r="W2587" t="s">
        <v>3627</v>
      </c>
      <c r="X2587">
        <v>42.373772000000002</v>
      </c>
      <c r="Y2587">
        <v>-71.100389000000007</v>
      </c>
      <c r="Z2587" t="s">
        <v>3628</v>
      </c>
    </row>
    <row r="2588" spans="1:26">
      <c r="A2588">
        <v>26415</v>
      </c>
      <c r="B2588" s="1">
        <v>40784.708333333336</v>
      </c>
      <c r="C2588" s="1">
        <f t="shared" si="504"/>
        <v>40544</v>
      </c>
      <c r="D2588" s="4">
        <f t="shared" si="505"/>
        <v>0.66111111111111109</v>
      </c>
      <c r="E2588" s="3">
        <f t="shared" si="506"/>
        <v>2011</v>
      </c>
      <c r="F2588" s="3">
        <f t="shared" si="507"/>
        <v>8</v>
      </c>
      <c r="G2588" s="3">
        <f t="shared" si="508"/>
        <v>29</v>
      </c>
      <c r="H2588" s="3">
        <f t="shared" si="509"/>
        <v>17</v>
      </c>
      <c r="I2588" s="3">
        <f t="shared" si="510"/>
        <v>0</v>
      </c>
      <c r="J2588" s="3">
        <f t="shared" si="511"/>
        <v>2</v>
      </c>
      <c r="K2588" s="3" t="str">
        <f>IF(AND(D2588&gt;='Season Lookup'!$D$15,D2588&lt;'Season Lookup'!$D$16),"Spring",IF(AND(D2588&gt;='Season Lookup'!$D$16,D2588&lt;'Season Lookup'!$D$17),"Summer",IF(AND(D2588&gt;='Season Lookup'!$D$17,D2588&lt;'Season Lookup'!$D$18),"Fall",IF(OR(D2588&gt;='Season Lookup'!$D$18,D2588&lt;'Season Lookup'!$D$15),"Winter"))))</f>
        <v>Summer</v>
      </c>
      <c r="L2588" s="3" t="str">
        <f>VLOOKUP(F2588,'Season Lookup'!$A$1:$B$13,2,0)</f>
        <v>Summer</v>
      </c>
      <c r="M2588" t="s">
        <v>56</v>
      </c>
      <c r="N2588" t="s">
        <v>13</v>
      </c>
      <c r="O2588" t="s">
        <v>152</v>
      </c>
      <c r="P2588" t="str">
        <f t="shared" si="512"/>
        <v>Yes</v>
      </c>
      <c r="Q2588" t="str">
        <f t="shared" si="513"/>
        <v>No</v>
      </c>
      <c r="R2588" t="str">
        <f t="shared" si="514"/>
        <v>Yes</v>
      </c>
      <c r="T2588" t="s">
        <v>104</v>
      </c>
      <c r="U2588" t="s">
        <v>316</v>
      </c>
      <c r="V2588" t="str">
        <f t="shared" si="515"/>
        <v>Intersection</v>
      </c>
      <c r="W2588" t="s">
        <v>1839</v>
      </c>
      <c r="X2588">
        <v>42.367334999999997</v>
      </c>
      <c r="Y2588">
        <v>-71.104827</v>
      </c>
      <c r="Z2588" t="s">
        <v>1840</v>
      </c>
    </row>
    <row r="2589" spans="1:26">
      <c r="A2589">
        <v>26416</v>
      </c>
      <c r="B2589" s="1">
        <v>40784.833333333336</v>
      </c>
      <c r="C2589" s="1">
        <f t="shared" si="504"/>
        <v>40544</v>
      </c>
      <c r="D2589" s="4">
        <f t="shared" si="505"/>
        <v>0.66111111111111109</v>
      </c>
      <c r="E2589" s="3">
        <f t="shared" si="506"/>
        <v>2011</v>
      </c>
      <c r="F2589" s="3">
        <f t="shared" si="507"/>
        <v>8</v>
      </c>
      <c r="G2589" s="3">
        <f t="shared" si="508"/>
        <v>29</v>
      </c>
      <c r="H2589" s="3">
        <f t="shared" si="509"/>
        <v>20</v>
      </c>
      <c r="I2589" s="3">
        <f t="shared" si="510"/>
        <v>0</v>
      </c>
      <c r="J2589" s="3">
        <f t="shared" si="511"/>
        <v>2</v>
      </c>
      <c r="K2589" s="3" t="str">
        <f>IF(AND(D2589&gt;='Season Lookup'!$D$15,D2589&lt;'Season Lookup'!$D$16),"Spring",IF(AND(D2589&gt;='Season Lookup'!$D$16,D2589&lt;'Season Lookup'!$D$17),"Summer",IF(AND(D2589&gt;='Season Lookup'!$D$17,D2589&lt;'Season Lookup'!$D$18),"Fall",IF(OR(D2589&gt;='Season Lookup'!$D$18,D2589&lt;'Season Lookup'!$D$15),"Winter"))))</f>
        <v>Summer</v>
      </c>
      <c r="L2589" s="3" t="str">
        <f>VLOOKUP(F2589,'Season Lookup'!$A$1:$B$13,2,0)</f>
        <v>Summer</v>
      </c>
      <c r="M2589" t="s">
        <v>56</v>
      </c>
      <c r="N2589" t="s">
        <v>13</v>
      </c>
      <c r="O2589" t="s">
        <v>23</v>
      </c>
      <c r="P2589" t="str">
        <f t="shared" si="512"/>
        <v>Yes</v>
      </c>
      <c r="Q2589" t="str">
        <f t="shared" si="513"/>
        <v>No</v>
      </c>
      <c r="R2589" t="str">
        <f t="shared" si="514"/>
        <v>No</v>
      </c>
      <c r="S2589">
        <v>160</v>
      </c>
      <c r="T2589" t="s">
        <v>170</v>
      </c>
      <c r="V2589" t="str">
        <f t="shared" si="515"/>
        <v>Non Intersection</v>
      </c>
      <c r="W2589" t="s">
        <v>3629</v>
      </c>
      <c r="X2589">
        <v>42.392670000000003</v>
      </c>
      <c r="Y2589">
        <v>-71.140967000000003</v>
      </c>
      <c r="Z2589" t="s">
        <v>3630</v>
      </c>
    </row>
    <row r="2590" spans="1:26">
      <c r="A2590">
        <v>26417</v>
      </c>
      <c r="B2590" s="1">
        <v>40784.75</v>
      </c>
      <c r="C2590" s="1">
        <f t="shared" si="504"/>
        <v>40544</v>
      </c>
      <c r="D2590" s="4">
        <f t="shared" si="505"/>
        <v>0.66111111111111109</v>
      </c>
      <c r="E2590" s="3">
        <f t="shared" si="506"/>
        <v>2011</v>
      </c>
      <c r="F2590" s="3">
        <f t="shared" si="507"/>
        <v>8</v>
      </c>
      <c r="G2590" s="3">
        <f t="shared" si="508"/>
        <v>29</v>
      </c>
      <c r="H2590" s="3">
        <f t="shared" si="509"/>
        <v>18</v>
      </c>
      <c r="I2590" s="3">
        <f t="shared" si="510"/>
        <v>0</v>
      </c>
      <c r="J2590" s="3">
        <f t="shared" si="511"/>
        <v>2</v>
      </c>
      <c r="K2590" s="3" t="str">
        <f>IF(AND(D2590&gt;='Season Lookup'!$D$15,D2590&lt;'Season Lookup'!$D$16),"Spring",IF(AND(D2590&gt;='Season Lookup'!$D$16,D2590&lt;'Season Lookup'!$D$17),"Summer",IF(AND(D2590&gt;='Season Lookup'!$D$17,D2590&lt;'Season Lookup'!$D$18),"Fall",IF(OR(D2590&gt;='Season Lookup'!$D$18,D2590&lt;'Season Lookup'!$D$15),"Winter"))))</f>
        <v>Summer</v>
      </c>
      <c r="L2590" s="3" t="str">
        <f>VLOOKUP(F2590,'Season Lookup'!$A$1:$B$13,2,0)</f>
        <v>Summer</v>
      </c>
      <c r="M2590" t="s">
        <v>56</v>
      </c>
      <c r="N2590" t="s">
        <v>13</v>
      </c>
      <c r="O2590" t="s">
        <v>13</v>
      </c>
      <c r="P2590" t="str">
        <f t="shared" si="512"/>
        <v>Yes</v>
      </c>
      <c r="Q2590" t="str">
        <f t="shared" si="513"/>
        <v>No</v>
      </c>
      <c r="R2590" t="str">
        <f t="shared" si="514"/>
        <v>No</v>
      </c>
      <c r="S2590">
        <v>202</v>
      </c>
      <c r="T2590" t="s">
        <v>170</v>
      </c>
      <c r="V2590" t="str">
        <f t="shared" si="515"/>
        <v>Non Intersection</v>
      </c>
      <c r="W2590" t="s">
        <v>3631</v>
      </c>
      <c r="X2590">
        <v>42.389648999999999</v>
      </c>
      <c r="Y2590">
        <v>-71.142418000000006</v>
      </c>
      <c r="Z2590" t="s">
        <v>3632</v>
      </c>
    </row>
    <row r="2591" spans="1:26">
      <c r="A2591">
        <v>26418</v>
      </c>
      <c r="B2591" s="1">
        <v>40784.791655092595</v>
      </c>
      <c r="C2591" s="1">
        <f t="shared" si="504"/>
        <v>40544</v>
      </c>
      <c r="D2591" s="4">
        <f t="shared" si="505"/>
        <v>0.66111111111111109</v>
      </c>
      <c r="E2591" s="3">
        <f t="shared" si="506"/>
        <v>2011</v>
      </c>
      <c r="F2591" s="3">
        <f t="shared" si="507"/>
        <v>8</v>
      </c>
      <c r="G2591" s="3">
        <f t="shared" si="508"/>
        <v>29</v>
      </c>
      <c r="H2591" s="3">
        <f t="shared" si="509"/>
        <v>18</v>
      </c>
      <c r="I2591" s="3">
        <f t="shared" si="510"/>
        <v>59</v>
      </c>
      <c r="J2591" s="3">
        <f t="shared" si="511"/>
        <v>2</v>
      </c>
      <c r="K2591" s="3" t="str">
        <f>IF(AND(D2591&gt;='Season Lookup'!$D$15,D2591&lt;'Season Lookup'!$D$16),"Spring",IF(AND(D2591&gt;='Season Lookup'!$D$16,D2591&lt;'Season Lookup'!$D$17),"Summer",IF(AND(D2591&gt;='Season Lookup'!$D$17,D2591&lt;'Season Lookup'!$D$18),"Fall",IF(OR(D2591&gt;='Season Lookup'!$D$18,D2591&lt;'Season Lookup'!$D$15),"Winter"))))</f>
        <v>Summer</v>
      </c>
      <c r="L2591" s="3" t="str">
        <f>VLOOKUP(F2591,'Season Lookup'!$A$1:$B$13,2,0)</f>
        <v>Summer</v>
      </c>
      <c r="M2591" t="s">
        <v>56</v>
      </c>
      <c r="N2591" t="s">
        <v>13</v>
      </c>
      <c r="O2591" t="s">
        <v>23</v>
      </c>
      <c r="P2591" t="str">
        <f t="shared" si="512"/>
        <v>Yes</v>
      </c>
      <c r="Q2591" t="str">
        <f t="shared" si="513"/>
        <v>No</v>
      </c>
      <c r="R2591" t="str">
        <f t="shared" si="514"/>
        <v>No</v>
      </c>
      <c r="S2591">
        <v>22</v>
      </c>
      <c r="T2591" t="s">
        <v>3633</v>
      </c>
      <c r="V2591" t="str">
        <f t="shared" si="515"/>
        <v>Non Intersection</v>
      </c>
      <c r="W2591" t="s">
        <v>3634</v>
      </c>
      <c r="X2591">
        <v>42.387295000000002</v>
      </c>
      <c r="Y2591">
        <v>-71.124615000000006</v>
      </c>
      <c r="Z2591" t="s">
        <v>3635</v>
      </c>
    </row>
    <row r="2592" spans="1:26">
      <c r="A2592">
        <v>26419</v>
      </c>
      <c r="B2592" s="1">
        <v>40784.791655092595</v>
      </c>
      <c r="C2592" s="1">
        <f t="shared" si="504"/>
        <v>40544</v>
      </c>
      <c r="D2592" s="4">
        <f t="shared" si="505"/>
        <v>0.66111111111111109</v>
      </c>
      <c r="E2592" s="3">
        <f t="shared" si="506"/>
        <v>2011</v>
      </c>
      <c r="F2592" s="3">
        <f t="shared" si="507"/>
        <v>8</v>
      </c>
      <c r="G2592" s="3">
        <f t="shared" si="508"/>
        <v>29</v>
      </c>
      <c r="H2592" s="3">
        <f t="shared" si="509"/>
        <v>18</v>
      </c>
      <c r="I2592" s="3">
        <f t="shared" si="510"/>
        <v>59</v>
      </c>
      <c r="J2592" s="3">
        <f t="shared" si="511"/>
        <v>2</v>
      </c>
      <c r="K2592" s="3" t="str">
        <f>IF(AND(D2592&gt;='Season Lookup'!$D$15,D2592&lt;'Season Lookup'!$D$16),"Spring",IF(AND(D2592&gt;='Season Lookup'!$D$16,D2592&lt;'Season Lookup'!$D$17),"Summer",IF(AND(D2592&gt;='Season Lookup'!$D$17,D2592&lt;'Season Lookup'!$D$18),"Fall",IF(OR(D2592&gt;='Season Lookup'!$D$18,D2592&lt;'Season Lookup'!$D$15),"Winter"))))</f>
        <v>Summer</v>
      </c>
      <c r="L2592" s="3" t="str">
        <f>VLOOKUP(F2592,'Season Lookup'!$A$1:$B$13,2,0)</f>
        <v>Summer</v>
      </c>
      <c r="M2592" t="s">
        <v>56</v>
      </c>
      <c r="N2592" t="s">
        <v>13</v>
      </c>
      <c r="O2592" t="s">
        <v>23</v>
      </c>
      <c r="P2592" t="str">
        <f t="shared" si="512"/>
        <v>Yes</v>
      </c>
      <c r="Q2592" t="str">
        <f t="shared" si="513"/>
        <v>No</v>
      </c>
      <c r="R2592" t="str">
        <f t="shared" si="514"/>
        <v>No</v>
      </c>
      <c r="S2592">
        <v>44</v>
      </c>
      <c r="T2592" t="s">
        <v>1389</v>
      </c>
      <c r="V2592" t="str">
        <f t="shared" si="515"/>
        <v>Non Intersection</v>
      </c>
      <c r="W2592" t="s">
        <v>2419</v>
      </c>
      <c r="X2592">
        <v>42.395145999999997</v>
      </c>
      <c r="Y2592">
        <v>-71.125809000000004</v>
      </c>
      <c r="Z2592" t="s">
        <v>2420</v>
      </c>
    </row>
    <row r="2593" spans="1:26">
      <c r="A2593">
        <v>26420</v>
      </c>
      <c r="B2593" s="1">
        <v>40785.461793981478</v>
      </c>
      <c r="C2593" s="1">
        <f t="shared" si="504"/>
        <v>40544</v>
      </c>
      <c r="D2593" s="4">
        <f t="shared" si="505"/>
        <v>0.66388888888888886</v>
      </c>
      <c r="E2593" s="3">
        <f t="shared" si="506"/>
        <v>2011</v>
      </c>
      <c r="F2593" s="3">
        <f t="shared" si="507"/>
        <v>8</v>
      </c>
      <c r="G2593" s="3">
        <f t="shared" si="508"/>
        <v>30</v>
      </c>
      <c r="H2593" s="3">
        <f t="shared" si="509"/>
        <v>11</v>
      </c>
      <c r="I2593" s="3">
        <f t="shared" si="510"/>
        <v>4</v>
      </c>
      <c r="J2593" s="3">
        <f t="shared" si="511"/>
        <v>3</v>
      </c>
      <c r="K2593" s="3" t="str">
        <f>IF(AND(D2593&gt;='Season Lookup'!$D$15,D2593&lt;'Season Lookup'!$D$16),"Spring",IF(AND(D2593&gt;='Season Lookup'!$D$16,D2593&lt;'Season Lookup'!$D$17),"Summer",IF(AND(D2593&gt;='Season Lookup'!$D$17,D2593&lt;'Season Lookup'!$D$18),"Fall",IF(OR(D2593&gt;='Season Lookup'!$D$18,D2593&lt;'Season Lookup'!$D$15),"Winter"))))</f>
        <v>Summer</v>
      </c>
      <c r="L2593" s="3" t="str">
        <f>VLOOKUP(F2593,'Season Lookup'!$A$1:$B$13,2,0)</f>
        <v>Summer</v>
      </c>
      <c r="M2593" t="s">
        <v>73</v>
      </c>
      <c r="N2593" t="s">
        <v>13</v>
      </c>
      <c r="O2593" t="s">
        <v>36</v>
      </c>
      <c r="P2593" t="str">
        <f t="shared" si="512"/>
        <v>Yes</v>
      </c>
      <c r="Q2593" t="str">
        <f t="shared" si="513"/>
        <v>No</v>
      </c>
      <c r="R2593" t="str">
        <f t="shared" si="514"/>
        <v>No</v>
      </c>
      <c r="T2593" t="s">
        <v>100</v>
      </c>
      <c r="U2593" t="s">
        <v>101</v>
      </c>
      <c r="V2593" t="str">
        <f t="shared" si="515"/>
        <v>Intersection</v>
      </c>
      <c r="W2593" t="s">
        <v>3636</v>
      </c>
      <c r="X2593">
        <v>42.365900000000003</v>
      </c>
      <c r="Y2593">
        <v>-71.098479999999995</v>
      </c>
      <c r="Z2593" t="s">
        <v>3637</v>
      </c>
    </row>
    <row r="2594" spans="1:26">
      <c r="A2594">
        <v>26421</v>
      </c>
      <c r="B2594" s="1">
        <v>40785.520833333336</v>
      </c>
      <c r="C2594" s="1">
        <f t="shared" si="504"/>
        <v>40544</v>
      </c>
      <c r="D2594" s="4">
        <f t="shared" si="505"/>
        <v>0.66388888888888886</v>
      </c>
      <c r="E2594" s="3">
        <f t="shared" si="506"/>
        <v>2011</v>
      </c>
      <c r="F2594" s="3">
        <f t="shared" si="507"/>
        <v>8</v>
      </c>
      <c r="G2594" s="3">
        <f t="shared" si="508"/>
        <v>30</v>
      </c>
      <c r="H2594" s="3">
        <f t="shared" si="509"/>
        <v>12</v>
      </c>
      <c r="I2594" s="3">
        <f t="shared" si="510"/>
        <v>30</v>
      </c>
      <c r="J2594" s="3">
        <f t="shared" si="511"/>
        <v>3</v>
      </c>
      <c r="K2594" s="3" t="str">
        <f>IF(AND(D2594&gt;='Season Lookup'!$D$15,D2594&lt;'Season Lookup'!$D$16),"Spring",IF(AND(D2594&gt;='Season Lookup'!$D$16,D2594&lt;'Season Lookup'!$D$17),"Summer",IF(AND(D2594&gt;='Season Lookup'!$D$17,D2594&lt;'Season Lookup'!$D$18),"Fall",IF(OR(D2594&gt;='Season Lookup'!$D$18,D2594&lt;'Season Lookup'!$D$15),"Winter"))))</f>
        <v>Summer</v>
      </c>
      <c r="L2594" s="3" t="str">
        <f>VLOOKUP(F2594,'Season Lookup'!$A$1:$B$13,2,0)</f>
        <v>Summer</v>
      </c>
      <c r="M2594" t="s">
        <v>73</v>
      </c>
      <c r="N2594" t="s">
        <v>13</v>
      </c>
      <c r="O2594" t="s">
        <v>23</v>
      </c>
      <c r="P2594" t="str">
        <f t="shared" si="512"/>
        <v>Yes</v>
      </c>
      <c r="Q2594" t="str">
        <f t="shared" si="513"/>
        <v>No</v>
      </c>
      <c r="R2594" t="str">
        <f t="shared" si="514"/>
        <v>No</v>
      </c>
      <c r="S2594">
        <v>575</v>
      </c>
      <c r="T2594" t="s">
        <v>14</v>
      </c>
      <c r="V2594" t="str">
        <f t="shared" si="515"/>
        <v>Non Intersection</v>
      </c>
      <c r="W2594" t="s">
        <v>2147</v>
      </c>
      <c r="X2594">
        <v>42.364880999999997</v>
      </c>
      <c r="Y2594">
        <v>-71.102534000000006</v>
      </c>
      <c r="Z2594" t="s">
        <v>2148</v>
      </c>
    </row>
    <row r="2595" spans="1:26">
      <c r="A2595">
        <v>26422</v>
      </c>
      <c r="B2595" s="1">
        <v>40785.5625</v>
      </c>
      <c r="C2595" s="1">
        <f t="shared" si="504"/>
        <v>40544</v>
      </c>
      <c r="D2595" s="4">
        <f t="shared" si="505"/>
        <v>0.66388888888888886</v>
      </c>
      <c r="E2595" s="3">
        <f t="shared" si="506"/>
        <v>2011</v>
      </c>
      <c r="F2595" s="3">
        <f t="shared" si="507"/>
        <v>8</v>
      </c>
      <c r="G2595" s="3">
        <f t="shared" si="508"/>
        <v>30</v>
      </c>
      <c r="H2595" s="3">
        <f t="shared" si="509"/>
        <v>13</v>
      </c>
      <c r="I2595" s="3">
        <f t="shared" si="510"/>
        <v>30</v>
      </c>
      <c r="J2595" s="3">
        <f t="shared" si="511"/>
        <v>3</v>
      </c>
      <c r="K2595" s="3" t="str">
        <f>IF(AND(D2595&gt;='Season Lookup'!$D$15,D2595&lt;'Season Lookup'!$D$16),"Spring",IF(AND(D2595&gt;='Season Lookup'!$D$16,D2595&lt;'Season Lookup'!$D$17),"Summer",IF(AND(D2595&gt;='Season Lookup'!$D$17,D2595&lt;'Season Lookup'!$D$18),"Fall",IF(OR(D2595&gt;='Season Lookup'!$D$18,D2595&lt;'Season Lookup'!$D$15),"Winter"))))</f>
        <v>Summer</v>
      </c>
      <c r="L2595" s="3" t="str">
        <f>VLOOKUP(F2595,'Season Lookup'!$A$1:$B$13,2,0)</f>
        <v>Summer</v>
      </c>
      <c r="M2595" t="s">
        <v>73</v>
      </c>
      <c r="N2595" t="s">
        <v>13</v>
      </c>
      <c r="O2595" t="s">
        <v>549</v>
      </c>
      <c r="P2595" t="str">
        <f t="shared" si="512"/>
        <v>Yes</v>
      </c>
      <c r="Q2595" t="str">
        <f t="shared" si="513"/>
        <v>No</v>
      </c>
      <c r="R2595" t="str">
        <f t="shared" si="514"/>
        <v>No</v>
      </c>
      <c r="T2595" t="s">
        <v>19</v>
      </c>
      <c r="U2595" t="s">
        <v>260</v>
      </c>
      <c r="V2595" t="str">
        <f t="shared" si="515"/>
        <v>Intersection</v>
      </c>
      <c r="W2595" t="s">
        <v>640</v>
      </c>
      <c r="X2595">
        <v>42.371020000000001</v>
      </c>
      <c r="Y2595">
        <v>-71.079847999999998</v>
      </c>
      <c r="Z2595" t="s">
        <v>641</v>
      </c>
    </row>
    <row r="2596" spans="1:26">
      <c r="A2596">
        <v>26423</v>
      </c>
      <c r="B2596" s="1">
        <v>40785.708333333336</v>
      </c>
      <c r="C2596" s="1">
        <f t="shared" si="504"/>
        <v>40544</v>
      </c>
      <c r="D2596" s="4">
        <f t="shared" si="505"/>
        <v>0.66388888888888886</v>
      </c>
      <c r="E2596" s="3">
        <f t="shared" si="506"/>
        <v>2011</v>
      </c>
      <c r="F2596" s="3">
        <f t="shared" si="507"/>
        <v>8</v>
      </c>
      <c r="G2596" s="3">
        <f t="shared" si="508"/>
        <v>30</v>
      </c>
      <c r="H2596" s="3">
        <f t="shared" si="509"/>
        <v>17</v>
      </c>
      <c r="I2596" s="3">
        <f t="shared" si="510"/>
        <v>0</v>
      </c>
      <c r="J2596" s="3">
        <f t="shared" si="511"/>
        <v>3</v>
      </c>
      <c r="K2596" s="3" t="str">
        <f>IF(AND(D2596&gt;='Season Lookup'!$D$15,D2596&lt;'Season Lookup'!$D$16),"Spring",IF(AND(D2596&gt;='Season Lookup'!$D$16,D2596&lt;'Season Lookup'!$D$17),"Summer",IF(AND(D2596&gt;='Season Lookup'!$D$17,D2596&lt;'Season Lookup'!$D$18),"Fall",IF(OR(D2596&gt;='Season Lookup'!$D$18,D2596&lt;'Season Lookup'!$D$15),"Winter"))))</f>
        <v>Summer</v>
      </c>
      <c r="L2596" s="3" t="str">
        <f>VLOOKUP(F2596,'Season Lookup'!$A$1:$B$13,2,0)</f>
        <v>Summer</v>
      </c>
      <c r="M2596" t="s">
        <v>73</v>
      </c>
      <c r="N2596" t="s">
        <v>13</v>
      </c>
      <c r="O2596" t="s">
        <v>619</v>
      </c>
      <c r="P2596" t="str">
        <f t="shared" si="512"/>
        <v>Yes</v>
      </c>
      <c r="Q2596" t="str">
        <f t="shared" si="513"/>
        <v>No</v>
      </c>
      <c r="R2596" t="str">
        <f t="shared" si="514"/>
        <v>No</v>
      </c>
      <c r="S2596">
        <v>1</v>
      </c>
      <c r="T2596" t="s">
        <v>3638</v>
      </c>
      <c r="V2596" t="str">
        <f t="shared" si="515"/>
        <v>Non Intersection</v>
      </c>
      <c r="W2596" t="s">
        <v>3639</v>
      </c>
      <c r="X2596">
        <v>42.371169000000002</v>
      </c>
      <c r="Y2596">
        <v>-71.114514999999997</v>
      </c>
      <c r="Z2596" t="s">
        <v>3640</v>
      </c>
    </row>
    <row r="2597" spans="1:26">
      <c r="A2597">
        <v>26635</v>
      </c>
      <c r="B2597" s="1">
        <v>40785.604155092595</v>
      </c>
      <c r="C2597" s="1">
        <f t="shared" si="504"/>
        <v>40544</v>
      </c>
      <c r="D2597" s="4">
        <f t="shared" si="505"/>
        <v>0.66388888888888886</v>
      </c>
      <c r="E2597" s="3">
        <f t="shared" si="506"/>
        <v>2011</v>
      </c>
      <c r="F2597" s="3">
        <f t="shared" si="507"/>
        <v>8</v>
      </c>
      <c r="G2597" s="3">
        <f t="shared" si="508"/>
        <v>30</v>
      </c>
      <c r="H2597" s="3">
        <f t="shared" si="509"/>
        <v>14</v>
      </c>
      <c r="I2597" s="3">
        <f t="shared" si="510"/>
        <v>29</v>
      </c>
      <c r="J2597" s="3">
        <f t="shared" si="511"/>
        <v>3</v>
      </c>
      <c r="K2597" s="3" t="str">
        <f>IF(AND(D2597&gt;='Season Lookup'!$D$15,D2597&lt;'Season Lookup'!$D$16),"Spring",IF(AND(D2597&gt;='Season Lookup'!$D$16,D2597&lt;'Season Lookup'!$D$17),"Summer",IF(AND(D2597&gt;='Season Lookup'!$D$17,D2597&lt;'Season Lookup'!$D$18),"Fall",IF(OR(D2597&gt;='Season Lookup'!$D$18,D2597&lt;'Season Lookup'!$D$15),"Winter"))))</f>
        <v>Summer</v>
      </c>
      <c r="L2597" s="3" t="str">
        <f>VLOOKUP(F2597,'Season Lookup'!$A$1:$B$13,2,0)</f>
        <v>Summer</v>
      </c>
      <c r="M2597" t="s">
        <v>12</v>
      </c>
      <c r="N2597" t="s">
        <v>13</v>
      </c>
      <c r="O2597" t="s">
        <v>23</v>
      </c>
      <c r="P2597" t="str">
        <f t="shared" si="512"/>
        <v>Yes</v>
      </c>
      <c r="Q2597" t="str">
        <f t="shared" si="513"/>
        <v>No</v>
      </c>
      <c r="R2597" t="str">
        <f t="shared" si="514"/>
        <v>No</v>
      </c>
      <c r="T2597" t="s">
        <v>302</v>
      </c>
      <c r="V2597" t="str">
        <f t="shared" si="515"/>
        <v>Intersection</v>
      </c>
      <c r="W2597" t="s">
        <v>3641</v>
      </c>
      <c r="X2597">
        <v>0</v>
      </c>
      <c r="Y2597">
        <v>0</v>
      </c>
      <c r="Z2597" t="s">
        <v>81</v>
      </c>
    </row>
    <row r="2598" spans="1:26">
      <c r="A2598">
        <v>26424</v>
      </c>
      <c r="B2598" s="1">
        <v>40786.577766203707</v>
      </c>
      <c r="C2598" s="1">
        <f t="shared" si="504"/>
        <v>40544</v>
      </c>
      <c r="D2598" s="4">
        <f t="shared" si="505"/>
        <v>0.66666666666666663</v>
      </c>
      <c r="E2598" s="3">
        <f t="shared" si="506"/>
        <v>2011</v>
      </c>
      <c r="F2598" s="3">
        <f t="shared" si="507"/>
        <v>8</v>
      </c>
      <c r="G2598" s="3">
        <f t="shared" si="508"/>
        <v>31</v>
      </c>
      <c r="H2598" s="3">
        <f t="shared" si="509"/>
        <v>13</v>
      </c>
      <c r="I2598" s="3">
        <f t="shared" si="510"/>
        <v>51</v>
      </c>
      <c r="J2598" s="3">
        <f t="shared" si="511"/>
        <v>4</v>
      </c>
      <c r="K2598" s="3" t="str">
        <f>IF(AND(D2598&gt;='Season Lookup'!$D$15,D2598&lt;'Season Lookup'!$D$16),"Spring",IF(AND(D2598&gt;='Season Lookup'!$D$16,D2598&lt;'Season Lookup'!$D$17),"Summer",IF(AND(D2598&gt;='Season Lookup'!$D$17,D2598&lt;'Season Lookup'!$D$18),"Fall",IF(OR(D2598&gt;='Season Lookup'!$D$18,D2598&lt;'Season Lookup'!$D$15),"Winter"))))</f>
        <v>Summer</v>
      </c>
      <c r="L2598" s="3" t="str">
        <f>VLOOKUP(F2598,'Season Lookup'!$A$1:$B$13,2,0)</f>
        <v>Summer</v>
      </c>
      <c r="M2598" t="s">
        <v>82</v>
      </c>
      <c r="N2598" t="s">
        <v>13</v>
      </c>
      <c r="O2598" t="s">
        <v>13</v>
      </c>
      <c r="P2598" t="str">
        <f t="shared" si="512"/>
        <v>Yes</v>
      </c>
      <c r="Q2598" t="str">
        <f t="shared" si="513"/>
        <v>No</v>
      </c>
      <c r="R2598" t="str">
        <f t="shared" si="514"/>
        <v>No</v>
      </c>
      <c r="S2598" t="s">
        <v>3642</v>
      </c>
      <c r="T2598" t="s">
        <v>105</v>
      </c>
      <c r="V2598" t="str">
        <f t="shared" si="515"/>
        <v>Non Intersection</v>
      </c>
      <c r="W2598" t="s">
        <v>3643</v>
      </c>
      <c r="X2598">
        <v>42.371575999999997</v>
      </c>
      <c r="Y2598">
        <v>-71.106898999999999</v>
      </c>
      <c r="Z2598" t="s">
        <v>3644</v>
      </c>
    </row>
    <row r="2599" spans="1:26">
      <c r="A2599">
        <v>26425</v>
      </c>
      <c r="B2599" s="1">
        <v>40786.381944444445</v>
      </c>
      <c r="C2599" s="1">
        <f t="shared" si="504"/>
        <v>40544</v>
      </c>
      <c r="D2599" s="4">
        <f t="shared" si="505"/>
        <v>0.66666666666666663</v>
      </c>
      <c r="E2599" s="3">
        <f t="shared" si="506"/>
        <v>2011</v>
      </c>
      <c r="F2599" s="3">
        <f t="shared" si="507"/>
        <v>8</v>
      </c>
      <c r="G2599" s="3">
        <f t="shared" si="508"/>
        <v>31</v>
      </c>
      <c r="H2599" s="3">
        <f t="shared" si="509"/>
        <v>9</v>
      </c>
      <c r="I2599" s="3">
        <f t="shared" si="510"/>
        <v>10</v>
      </c>
      <c r="J2599" s="3">
        <f t="shared" si="511"/>
        <v>4</v>
      </c>
      <c r="K2599" s="3" t="str">
        <f>IF(AND(D2599&gt;='Season Lookup'!$D$15,D2599&lt;'Season Lookup'!$D$16),"Spring",IF(AND(D2599&gt;='Season Lookup'!$D$16,D2599&lt;'Season Lookup'!$D$17),"Summer",IF(AND(D2599&gt;='Season Lookup'!$D$17,D2599&lt;'Season Lookup'!$D$18),"Fall",IF(OR(D2599&gt;='Season Lookup'!$D$18,D2599&lt;'Season Lookup'!$D$15),"Winter"))))</f>
        <v>Summer</v>
      </c>
      <c r="L2599" s="3" t="str">
        <f>VLOOKUP(F2599,'Season Lookup'!$A$1:$B$13,2,0)</f>
        <v>Summer</v>
      </c>
      <c r="M2599" t="s">
        <v>82</v>
      </c>
      <c r="N2599" t="s">
        <v>13</v>
      </c>
      <c r="O2599" t="s">
        <v>13</v>
      </c>
      <c r="P2599" t="str">
        <f t="shared" si="512"/>
        <v>Yes</v>
      </c>
      <c r="Q2599" t="str">
        <f t="shared" si="513"/>
        <v>No</v>
      </c>
      <c r="R2599" t="str">
        <f t="shared" si="514"/>
        <v>No</v>
      </c>
      <c r="S2599">
        <v>450</v>
      </c>
      <c r="T2599" t="s">
        <v>42</v>
      </c>
      <c r="V2599" t="str">
        <f t="shared" si="515"/>
        <v>Non Intersection</v>
      </c>
      <c r="W2599" t="s">
        <v>3645</v>
      </c>
      <c r="X2599">
        <v>42.359143000000003</v>
      </c>
      <c r="Y2599">
        <v>-71.111013</v>
      </c>
      <c r="Z2599" t="s">
        <v>3646</v>
      </c>
    </row>
    <row r="2600" spans="1:26">
      <c r="A2600">
        <v>26426</v>
      </c>
      <c r="B2600" s="1">
        <v>40786.431250000001</v>
      </c>
      <c r="C2600" s="1">
        <f t="shared" si="504"/>
        <v>40544</v>
      </c>
      <c r="D2600" s="4">
        <f t="shared" si="505"/>
        <v>0.66666666666666663</v>
      </c>
      <c r="E2600" s="3">
        <f t="shared" si="506"/>
        <v>2011</v>
      </c>
      <c r="F2600" s="3">
        <f t="shared" si="507"/>
        <v>8</v>
      </c>
      <c r="G2600" s="3">
        <f t="shared" si="508"/>
        <v>31</v>
      </c>
      <c r="H2600" s="3">
        <f t="shared" si="509"/>
        <v>10</v>
      </c>
      <c r="I2600" s="3">
        <f t="shared" si="510"/>
        <v>21</v>
      </c>
      <c r="J2600" s="3">
        <f t="shared" si="511"/>
        <v>4</v>
      </c>
      <c r="K2600" s="3" t="str">
        <f>IF(AND(D2600&gt;='Season Lookup'!$D$15,D2600&lt;'Season Lookup'!$D$16),"Spring",IF(AND(D2600&gt;='Season Lookup'!$D$16,D2600&lt;'Season Lookup'!$D$17),"Summer",IF(AND(D2600&gt;='Season Lookup'!$D$17,D2600&lt;'Season Lookup'!$D$18),"Fall",IF(OR(D2600&gt;='Season Lookup'!$D$18,D2600&lt;'Season Lookup'!$D$15),"Winter"))))</f>
        <v>Summer</v>
      </c>
      <c r="L2600" s="3" t="str">
        <f>VLOOKUP(F2600,'Season Lookup'!$A$1:$B$13,2,0)</f>
        <v>Summer</v>
      </c>
      <c r="M2600" t="s">
        <v>82</v>
      </c>
      <c r="N2600" t="s">
        <v>13</v>
      </c>
      <c r="O2600" t="s">
        <v>132</v>
      </c>
      <c r="P2600" t="str">
        <f t="shared" si="512"/>
        <v>Yes</v>
      </c>
      <c r="Q2600" t="str">
        <f t="shared" si="513"/>
        <v>Yes</v>
      </c>
      <c r="R2600" t="str">
        <f t="shared" si="514"/>
        <v>No</v>
      </c>
      <c r="T2600" t="s">
        <v>19</v>
      </c>
      <c r="U2600" t="s">
        <v>189</v>
      </c>
      <c r="V2600" t="str">
        <f t="shared" si="515"/>
        <v>Intersection</v>
      </c>
      <c r="W2600" t="s">
        <v>244</v>
      </c>
      <c r="X2600">
        <v>42.372750000000003</v>
      </c>
      <c r="Y2600">
        <v>-71.093288000000001</v>
      </c>
      <c r="Z2600" t="s">
        <v>245</v>
      </c>
    </row>
    <row r="2601" spans="1:26">
      <c r="A2601">
        <v>26427</v>
      </c>
      <c r="B2601" s="1">
        <v>40786.618043981478</v>
      </c>
      <c r="C2601" s="1">
        <f t="shared" si="504"/>
        <v>40544</v>
      </c>
      <c r="D2601" s="4">
        <f t="shared" si="505"/>
        <v>0.66666666666666663</v>
      </c>
      <c r="E2601" s="3">
        <f t="shared" si="506"/>
        <v>2011</v>
      </c>
      <c r="F2601" s="3">
        <f t="shared" si="507"/>
        <v>8</v>
      </c>
      <c r="G2601" s="3">
        <f t="shared" si="508"/>
        <v>31</v>
      </c>
      <c r="H2601" s="3">
        <f t="shared" si="509"/>
        <v>14</v>
      </c>
      <c r="I2601" s="3">
        <f t="shared" si="510"/>
        <v>49</v>
      </c>
      <c r="J2601" s="3">
        <f t="shared" si="511"/>
        <v>4</v>
      </c>
      <c r="K2601" s="3" t="str">
        <f>IF(AND(D2601&gt;='Season Lookup'!$D$15,D2601&lt;'Season Lookup'!$D$16),"Spring",IF(AND(D2601&gt;='Season Lookup'!$D$16,D2601&lt;'Season Lookup'!$D$17),"Summer",IF(AND(D2601&gt;='Season Lookup'!$D$17,D2601&lt;'Season Lookup'!$D$18),"Fall",IF(OR(D2601&gt;='Season Lookup'!$D$18,D2601&lt;'Season Lookup'!$D$15),"Winter"))))</f>
        <v>Summer</v>
      </c>
      <c r="L2601" s="3" t="str">
        <f>VLOOKUP(F2601,'Season Lookup'!$A$1:$B$13,2,0)</f>
        <v>Summer</v>
      </c>
      <c r="M2601" t="s">
        <v>82</v>
      </c>
      <c r="N2601" t="s">
        <v>13</v>
      </c>
      <c r="O2601" t="s">
        <v>23</v>
      </c>
      <c r="P2601" t="str">
        <f t="shared" si="512"/>
        <v>Yes</v>
      </c>
      <c r="Q2601" t="str">
        <f t="shared" si="513"/>
        <v>No</v>
      </c>
      <c r="R2601" t="str">
        <f t="shared" si="514"/>
        <v>No</v>
      </c>
      <c r="T2601" t="s">
        <v>69</v>
      </c>
      <c r="U2601" t="s">
        <v>850</v>
      </c>
      <c r="V2601" t="str">
        <f t="shared" si="515"/>
        <v>Intersection</v>
      </c>
      <c r="W2601" t="s">
        <v>3647</v>
      </c>
      <c r="X2601">
        <v>42.356400000000001</v>
      </c>
      <c r="Y2601">
        <v>-71.110451999999995</v>
      </c>
      <c r="Z2601" t="s">
        <v>3648</v>
      </c>
    </row>
    <row r="2602" spans="1:26">
      <c r="A2602">
        <v>26428</v>
      </c>
      <c r="B2602" s="1">
        <v>40786.631944444445</v>
      </c>
      <c r="C2602" s="1">
        <f t="shared" si="504"/>
        <v>40544</v>
      </c>
      <c r="D2602" s="4">
        <f t="shared" si="505"/>
        <v>0.66666666666666663</v>
      </c>
      <c r="E2602" s="3">
        <f t="shared" si="506"/>
        <v>2011</v>
      </c>
      <c r="F2602" s="3">
        <f t="shared" si="507"/>
        <v>8</v>
      </c>
      <c r="G2602" s="3">
        <f t="shared" si="508"/>
        <v>31</v>
      </c>
      <c r="H2602" s="3">
        <f t="shared" si="509"/>
        <v>15</v>
      </c>
      <c r="I2602" s="3">
        <f t="shared" si="510"/>
        <v>10</v>
      </c>
      <c r="J2602" s="3">
        <f t="shared" si="511"/>
        <v>4</v>
      </c>
      <c r="K2602" s="3" t="str">
        <f>IF(AND(D2602&gt;='Season Lookup'!$D$15,D2602&lt;'Season Lookup'!$D$16),"Spring",IF(AND(D2602&gt;='Season Lookup'!$D$16,D2602&lt;'Season Lookup'!$D$17),"Summer",IF(AND(D2602&gt;='Season Lookup'!$D$17,D2602&lt;'Season Lookup'!$D$18),"Fall",IF(OR(D2602&gt;='Season Lookup'!$D$18,D2602&lt;'Season Lookup'!$D$15),"Winter"))))</f>
        <v>Summer</v>
      </c>
      <c r="L2602" s="3" t="str">
        <f>VLOOKUP(F2602,'Season Lookup'!$A$1:$B$13,2,0)</f>
        <v>Summer</v>
      </c>
      <c r="M2602" t="s">
        <v>82</v>
      </c>
      <c r="N2602" t="s">
        <v>13</v>
      </c>
      <c r="O2602" t="s">
        <v>132</v>
      </c>
      <c r="P2602" t="str">
        <f t="shared" si="512"/>
        <v>Yes</v>
      </c>
      <c r="Q2602" t="str">
        <f t="shared" si="513"/>
        <v>Yes</v>
      </c>
      <c r="R2602" t="str">
        <f t="shared" si="514"/>
        <v>No</v>
      </c>
      <c r="S2602">
        <v>1039</v>
      </c>
      <c r="T2602" t="s">
        <v>14</v>
      </c>
      <c r="U2602" t="s">
        <v>805</v>
      </c>
      <c r="V2602" t="str">
        <f t="shared" si="515"/>
        <v>Non Intersection</v>
      </c>
      <c r="W2602" t="s">
        <v>3649</v>
      </c>
      <c r="X2602">
        <v>42.369929999999997</v>
      </c>
      <c r="Y2602">
        <v>-71.112459000000001</v>
      </c>
      <c r="Z2602" t="s">
        <v>3650</v>
      </c>
    </row>
    <row r="2603" spans="1:26">
      <c r="A2603">
        <v>26429</v>
      </c>
      <c r="B2603" s="1">
        <v>40786.640266203707</v>
      </c>
      <c r="C2603" s="1">
        <f t="shared" si="504"/>
        <v>40544</v>
      </c>
      <c r="D2603" s="4">
        <f t="shared" si="505"/>
        <v>0.66666666666666663</v>
      </c>
      <c r="E2603" s="3">
        <f t="shared" si="506"/>
        <v>2011</v>
      </c>
      <c r="F2603" s="3">
        <f t="shared" si="507"/>
        <v>8</v>
      </c>
      <c r="G2603" s="3">
        <f t="shared" si="508"/>
        <v>31</v>
      </c>
      <c r="H2603" s="3">
        <f t="shared" si="509"/>
        <v>15</v>
      </c>
      <c r="I2603" s="3">
        <f t="shared" si="510"/>
        <v>21</v>
      </c>
      <c r="J2603" s="3">
        <f t="shared" si="511"/>
        <v>4</v>
      </c>
      <c r="K2603" s="3" t="str">
        <f>IF(AND(D2603&gt;='Season Lookup'!$D$15,D2603&lt;'Season Lookup'!$D$16),"Spring",IF(AND(D2603&gt;='Season Lookup'!$D$16,D2603&lt;'Season Lookup'!$D$17),"Summer",IF(AND(D2603&gt;='Season Lookup'!$D$17,D2603&lt;'Season Lookup'!$D$18),"Fall",IF(OR(D2603&gt;='Season Lookup'!$D$18,D2603&lt;'Season Lookup'!$D$15),"Winter"))))</f>
        <v>Summer</v>
      </c>
      <c r="L2603" s="3" t="str">
        <f>VLOOKUP(F2603,'Season Lookup'!$A$1:$B$13,2,0)</f>
        <v>Summer</v>
      </c>
      <c r="M2603" t="s">
        <v>82</v>
      </c>
      <c r="N2603" t="s">
        <v>35</v>
      </c>
      <c r="O2603" t="s">
        <v>36</v>
      </c>
      <c r="P2603" t="str">
        <f t="shared" si="512"/>
        <v>Yes</v>
      </c>
      <c r="Q2603" t="str">
        <f t="shared" si="513"/>
        <v>No</v>
      </c>
      <c r="R2603" t="str">
        <f t="shared" si="514"/>
        <v>No</v>
      </c>
      <c r="T2603" t="s">
        <v>45</v>
      </c>
      <c r="U2603" t="s">
        <v>252</v>
      </c>
      <c r="V2603" t="str">
        <f t="shared" si="515"/>
        <v>Intersection</v>
      </c>
      <c r="W2603" t="s">
        <v>3265</v>
      </c>
      <c r="X2603">
        <v>42.386164999999998</v>
      </c>
      <c r="Y2603">
        <v>-71.130977000000001</v>
      </c>
      <c r="Z2603" t="s">
        <v>811</v>
      </c>
    </row>
    <row r="2604" spans="1:26">
      <c r="A2604">
        <v>26430</v>
      </c>
      <c r="B2604" s="1">
        <v>40786.681250000001</v>
      </c>
      <c r="C2604" s="1">
        <f t="shared" si="504"/>
        <v>40544</v>
      </c>
      <c r="D2604" s="4">
        <f t="shared" si="505"/>
        <v>0.66666666666666663</v>
      </c>
      <c r="E2604" s="3">
        <f t="shared" si="506"/>
        <v>2011</v>
      </c>
      <c r="F2604" s="3">
        <f t="shared" si="507"/>
        <v>8</v>
      </c>
      <c r="G2604" s="3">
        <f t="shared" si="508"/>
        <v>31</v>
      </c>
      <c r="H2604" s="3">
        <f t="shared" si="509"/>
        <v>16</v>
      </c>
      <c r="I2604" s="3">
        <f t="shared" si="510"/>
        <v>21</v>
      </c>
      <c r="J2604" s="3">
        <f t="shared" si="511"/>
        <v>4</v>
      </c>
      <c r="K2604" s="3" t="str">
        <f>IF(AND(D2604&gt;='Season Lookup'!$D$15,D2604&lt;'Season Lookup'!$D$16),"Spring",IF(AND(D2604&gt;='Season Lookup'!$D$16,D2604&lt;'Season Lookup'!$D$17),"Summer",IF(AND(D2604&gt;='Season Lookup'!$D$17,D2604&lt;'Season Lookup'!$D$18),"Fall",IF(OR(D2604&gt;='Season Lookup'!$D$18,D2604&lt;'Season Lookup'!$D$15),"Winter"))))</f>
        <v>Summer</v>
      </c>
      <c r="L2604" s="3" t="str">
        <f>VLOOKUP(F2604,'Season Lookup'!$A$1:$B$13,2,0)</f>
        <v>Summer</v>
      </c>
      <c r="M2604" t="s">
        <v>82</v>
      </c>
      <c r="N2604" t="s">
        <v>13</v>
      </c>
      <c r="O2604" t="s">
        <v>132</v>
      </c>
      <c r="P2604" t="str">
        <f t="shared" si="512"/>
        <v>Yes</v>
      </c>
      <c r="Q2604" t="str">
        <f t="shared" si="513"/>
        <v>Yes</v>
      </c>
      <c r="R2604" t="str">
        <f t="shared" si="514"/>
        <v>No</v>
      </c>
      <c r="T2604" t="s">
        <v>387</v>
      </c>
      <c r="V2604" t="str">
        <f t="shared" si="515"/>
        <v>Intersection</v>
      </c>
      <c r="W2604" t="s">
        <v>3651</v>
      </c>
      <c r="X2604">
        <v>0</v>
      </c>
      <c r="Y2604">
        <v>0</v>
      </c>
      <c r="Z2604" t="s">
        <v>81</v>
      </c>
    </row>
    <row r="2605" spans="1:26">
      <c r="A2605">
        <v>26431</v>
      </c>
      <c r="B2605" s="1">
        <v>40786.71875</v>
      </c>
      <c r="C2605" s="1">
        <f t="shared" si="504"/>
        <v>40544</v>
      </c>
      <c r="D2605" s="4">
        <f t="shared" si="505"/>
        <v>0.66666666666666663</v>
      </c>
      <c r="E2605" s="3">
        <f t="shared" si="506"/>
        <v>2011</v>
      </c>
      <c r="F2605" s="3">
        <f t="shared" si="507"/>
        <v>8</v>
      </c>
      <c r="G2605" s="3">
        <f t="shared" si="508"/>
        <v>31</v>
      </c>
      <c r="H2605" s="3">
        <f t="shared" si="509"/>
        <v>17</v>
      </c>
      <c r="I2605" s="3">
        <f t="shared" si="510"/>
        <v>15</v>
      </c>
      <c r="J2605" s="3">
        <f t="shared" si="511"/>
        <v>4</v>
      </c>
      <c r="K2605" s="3" t="str">
        <f>IF(AND(D2605&gt;='Season Lookup'!$D$15,D2605&lt;'Season Lookup'!$D$16),"Spring",IF(AND(D2605&gt;='Season Lookup'!$D$16,D2605&lt;'Season Lookup'!$D$17),"Summer",IF(AND(D2605&gt;='Season Lookup'!$D$17,D2605&lt;'Season Lookup'!$D$18),"Fall",IF(OR(D2605&gt;='Season Lookup'!$D$18,D2605&lt;'Season Lookup'!$D$15),"Winter"))))</f>
        <v>Summer</v>
      </c>
      <c r="L2605" s="3" t="str">
        <f>VLOOKUP(F2605,'Season Lookup'!$A$1:$B$13,2,0)</f>
        <v>Summer</v>
      </c>
      <c r="M2605" t="s">
        <v>82</v>
      </c>
      <c r="N2605" t="s">
        <v>13</v>
      </c>
      <c r="O2605" t="s">
        <v>23</v>
      </c>
      <c r="P2605" t="str">
        <f t="shared" si="512"/>
        <v>Yes</v>
      </c>
      <c r="Q2605" t="str">
        <f t="shared" si="513"/>
        <v>No</v>
      </c>
      <c r="R2605" t="str">
        <f t="shared" si="514"/>
        <v>No</v>
      </c>
      <c r="T2605" t="s">
        <v>316</v>
      </c>
      <c r="V2605" t="str">
        <f t="shared" si="515"/>
        <v>Intersection</v>
      </c>
      <c r="W2605" t="s">
        <v>1374</v>
      </c>
      <c r="X2605">
        <v>0</v>
      </c>
      <c r="Y2605">
        <v>0</v>
      </c>
      <c r="Z2605" t="s">
        <v>81</v>
      </c>
    </row>
    <row r="2606" spans="1:26">
      <c r="A2606">
        <v>26432</v>
      </c>
      <c r="B2606" s="1">
        <v>40786.927083333336</v>
      </c>
      <c r="C2606" s="1">
        <f t="shared" si="504"/>
        <v>40544</v>
      </c>
      <c r="D2606" s="4">
        <f t="shared" si="505"/>
        <v>0.66666666666666663</v>
      </c>
      <c r="E2606" s="3">
        <f t="shared" si="506"/>
        <v>2011</v>
      </c>
      <c r="F2606" s="3">
        <f t="shared" si="507"/>
        <v>8</v>
      </c>
      <c r="G2606" s="3">
        <f t="shared" si="508"/>
        <v>31</v>
      </c>
      <c r="H2606" s="3">
        <f t="shared" si="509"/>
        <v>22</v>
      </c>
      <c r="I2606" s="3">
        <f t="shared" si="510"/>
        <v>15</v>
      </c>
      <c r="J2606" s="3">
        <f t="shared" si="511"/>
        <v>4</v>
      </c>
      <c r="K2606" s="3" t="str">
        <f>IF(AND(D2606&gt;='Season Lookup'!$D$15,D2606&lt;'Season Lookup'!$D$16),"Spring",IF(AND(D2606&gt;='Season Lookup'!$D$16,D2606&lt;'Season Lookup'!$D$17),"Summer",IF(AND(D2606&gt;='Season Lookup'!$D$17,D2606&lt;'Season Lookup'!$D$18),"Fall",IF(OR(D2606&gt;='Season Lookup'!$D$18,D2606&lt;'Season Lookup'!$D$15),"Winter"))))</f>
        <v>Summer</v>
      </c>
      <c r="L2606" s="3" t="str">
        <f>VLOOKUP(F2606,'Season Lookup'!$A$1:$B$13,2,0)</f>
        <v>Summer</v>
      </c>
      <c r="M2606" t="s">
        <v>82</v>
      </c>
      <c r="N2606" t="s">
        <v>13</v>
      </c>
      <c r="O2606" t="s">
        <v>23</v>
      </c>
      <c r="P2606" t="str">
        <f t="shared" si="512"/>
        <v>Yes</v>
      </c>
      <c r="Q2606" t="str">
        <f t="shared" si="513"/>
        <v>No</v>
      </c>
      <c r="R2606" t="str">
        <f t="shared" si="514"/>
        <v>No</v>
      </c>
      <c r="T2606" t="s">
        <v>14</v>
      </c>
      <c r="U2606" t="s">
        <v>340</v>
      </c>
      <c r="V2606" t="str">
        <f t="shared" si="515"/>
        <v>Intersection</v>
      </c>
      <c r="W2606" t="s">
        <v>1394</v>
      </c>
      <c r="X2606">
        <v>42.389418999999997</v>
      </c>
      <c r="Y2606">
        <v>-71.120031999999995</v>
      </c>
      <c r="Z2606" t="s">
        <v>753</v>
      </c>
    </row>
    <row r="2607" spans="1:26">
      <c r="A2607">
        <v>26435</v>
      </c>
      <c r="B2607" s="1">
        <v>40786.760405092595</v>
      </c>
      <c r="C2607" s="1">
        <f t="shared" si="504"/>
        <v>40544</v>
      </c>
      <c r="D2607" s="4">
        <f t="shared" si="505"/>
        <v>0.66666666666666663</v>
      </c>
      <c r="E2607" s="3">
        <f t="shared" si="506"/>
        <v>2011</v>
      </c>
      <c r="F2607" s="3">
        <f t="shared" si="507"/>
        <v>8</v>
      </c>
      <c r="G2607" s="3">
        <f t="shared" si="508"/>
        <v>31</v>
      </c>
      <c r="H2607" s="3">
        <f t="shared" si="509"/>
        <v>18</v>
      </c>
      <c r="I2607" s="3">
        <f t="shared" si="510"/>
        <v>14</v>
      </c>
      <c r="J2607" s="3">
        <f t="shared" si="511"/>
        <v>4</v>
      </c>
      <c r="K2607" s="3" t="str">
        <f>IF(AND(D2607&gt;='Season Lookup'!$D$15,D2607&lt;'Season Lookup'!$D$16),"Spring",IF(AND(D2607&gt;='Season Lookup'!$D$16,D2607&lt;'Season Lookup'!$D$17),"Summer",IF(AND(D2607&gt;='Season Lookup'!$D$17,D2607&lt;'Season Lookup'!$D$18),"Fall",IF(OR(D2607&gt;='Season Lookup'!$D$18,D2607&lt;'Season Lookup'!$D$15),"Winter"))))</f>
        <v>Summer</v>
      </c>
      <c r="L2607" s="3" t="str">
        <f>VLOOKUP(F2607,'Season Lookup'!$A$1:$B$13,2,0)</f>
        <v>Summer</v>
      </c>
      <c r="M2607" t="s">
        <v>82</v>
      </c>
      <c r="N2607" t="s">
        <v>35</v>
      </c>
      <c r="O2607" t="s">
        <v>36</v>
      </c>
      <c r="P2607" t="str">
        <f t="shared" si="512"/>
        <v>Yes</v>
      </c>
      <c r="Q2607" t="str">
        <f t="shared" si="513"/>
        <v>No</v>
      </c>
      <c r="R2607" t="str">
        <f t="shared" si="514"/>
        <v>No</v>
      </c>
      <c r="S2607">
        <v>1</v>
      </c>
      <c r="T2607" t="s">
        <v>1958</v>
      </c>
      <c r="V2607" t="str">
        <f t="shared" si="515"/>
        <v>Non Intersection</v>
      </c>
      <c r="W2607" t="s">
        <v>3652</v>
      </c>
      <c r="X2607">
        <v>42.389781999999997</v>
      </c>
      <c r="Y2607">
        <v>-71.121581000000006</v>
      </c>
      <c r="Z2607" t="s">
        <v>3653</v>
      </c>
    </row>
    <row r="2608" spans="1:26">
      <c r="A2608">
        <v>26455</v>
      </c>
      <c r="B2608" s="1">
        <v>40786.467361111114</v>
      </c>
      <c r="C2608" s="1">
        <f t="shared" si="504"/>
        <v>40544</v>
      </c>
      <c r="D2608" s="4">
        <f t="shared" si="505"/>
        <v>0.66666666666666663</v>
      </c>
      <c r="E2608" s="3">
        <f t="shared" si="506"/>
        <v>2011</v>
      </c>
      <c r="F2608" s="3">
        <f t="shared" si="507"/>
        <v>8</v>
      </c>
      <c r="G2608" s="3">
        <f t="shared" si="508"/>
        <v>31</v>
      </c>
      <c r="H2608" s="3">
        <f t="shared" si="509"/>
        <v>11</v>
      </c>
      <c r="I2608" s="3">
        <f t="shared" si="510"/>
        <v>13</v>
      </c>
      <c r="J2608" s="3">
        <f t="shared" si="511"/>
        <v>4</v>
      </c>
      <c r="K2608" s="3" t="str">
        <f>IF(AND(D2608&gt;='Season Lookup'!$D$15,D2608&lt;'Season Lookup'!$D$16),"Spring",IF(AND(D2608&gt;='Season Lookup'!$D$16,D2608&lt;'Season Lookup'!$D$17),"Summer",IF(AND(D2608&gt;='Season Lookup'!$D$17,D2608&lt;'Season Lookup'!$D$18),"Fall",IF(OR(D2608&gt;='Season Lookup'!$D$18,D2608&lt;'Season Lookup'!$D$15),"Winter"))))</f>
        <v>Summer</v>
      </c>
      <c r="L2608" s="3" t="str">
        <f>VLOOKUP(F2608,'Season Lookup'!$A$1:$B$13,2,0)</f>
        <v>Summer</v>
      </c>
      <c r="M2608" t="s">
        <v>82</v>
      </c>
      <c r="N2608" t="s">
        <v>13</v>
      </c>
      <c r="O2608" t="s">
        <v>23</v>
      </c>
      <c r="P2608" t="str">
        <f t="shared" si="512"/>
        <v>Yes</v>
      </c>
      <c r="Q2608" t="str">
        <f t="shared" si="513"/>
        <v>No</v>
      </c>
      <c r="R2608" t="str">
        <f t="shared" si="514"/>
        <v>No</v>
      </c>
      <c r="T2608" t="s">
        <v>634</v>
      </c>
      <c r="U2608" t="s">
        <v>14</v>
      </c>
      <c r="V2608" t="str">
        <f t="shared" si="515"/>
        <v>Intersection</v>
      </c>
      <c r="W2608" t="s">
        <v>3654</v>
      </c>
      <c r="X2608">
        <v>42.379987</v>
      </c>
      <c r="Y2608">
        <v>-71.119923</v>
      </c>
      <c r="Z2608" t="s">
        <v>3655</v>
      </c>
    </row>
    <row r="2609" spans="1:26">
      <c r="A2609">
        <v>26433</v>
      </c>
      <c r="B2609" s="1">
        <v>40787.21875</v>
      </c>
      <c r="C2609" s="1">
        <f t="shared" si="504"/>
        <v>40544</v>
      </c>
      <c r="D2609" s="4">
        <f t="shared" si="505"/>
        <v>0.66666666666666663</v>
      </c>
      <c r="E2609" s="3">
        <f t="shared" si="506"/>
        <v>2011</v>
      </c>
      <c r="F2609" s="3">
        <f t="shared" si="507"/>
        <v>9</v>
      </c>
      <c r="G2609" s="3">
        <f t="shared" si="508"/>
        <v>1</v>
      </c>
      <c r="H2609" s="3">
        <f t="shared" si="509"/>
        <v>5</v>
      </c>
      <c r="I2609" s="3">
        <f t="shared" si="510"/>
        <v>15</v>
      </c>
      <c r="J2609" s="3">
        <f t="shared" si="511"/>
        <v>5</v>
      </c>
      <c r="K2609" s="3" t="str">
        <f>IF(AND(D2609&gt;='Season Lookup'!$D$15,D2609&lt;'Season Lookup'!$D$16),"Spring",IF(AND(D2609&gt;='Season Lookup'!$D$16,D2609&lt;'Season Lookup'!$D$17),"Summer",IF(AND(D2609&gt;='Season Lookup'!$D$17,D2609&lt;'Season Lookup'!$D$18),"Fall",IF(OR(D2609&gt;='Season Lookup'!$D$18,D2609&lt;'Season Lookup'!$D$15),"Winter"))))</f>
        <v>Summer</v>
      </c>
      <c r="L2609" s="3" t="str">
        <f>VLOOKUP(F2609,'Season Lookup'!$A$1:$B$13,2,0)</f>
        <v>Fall</v>
      </c>
      <c r="M2609" t="s">
        <v>78</v>
      </c>
      <c r="N2609" t="s">
        <v>13</v>
      </c>
      <c r="O2609" t="s">
        <v>13</v>
      </c>
      <c r="P2609" t="str">
        <f t="shared" si="512"/>
        <v>Yes</v>
      </c>
      <c r="Q2609" t="str">
        <f t="shared" si="513"/>
        <v>No</v>
      </c>
      <c r="R2609" t="str">
        <f t="shared" si="514"/>
        <v>No</v>
      </c>
      <c r="T2609" t="s">
        <v>260</v>
      </c>
      <c r="U2609" t="s">
        <v>1502</v>
      </c>
      <c r="V2609" t="str">
        <f t="shared" si="515"/>
        <v>Intersection</v>
      </c>
      <c r="W2609" t="s">
        <v>1503</v>
      </c>
      <c r="X2609">
        <v>42.371716999999997</v>
      </c>
      <c r="Y2609">
        <v>-71.079684999999998</v>
      </c>
      <c r="Z2609" t="s">
        <v>1504</v>
      </c>
    </row>
    <row r="2610" spans="1:26">
      <c r="A2610">
        <v>26434</v>
      </c>
      <c r="B2610" s="1">
        <v>40787.729155092595</v>
      </c>
      <c r="C2610" s="1">
        <f t="shared" si="504"/>
        <v>40544</v>
      </c>
      <c r="D2610" s="4">
        <f t="shared" si="505"/>
        <v>0.66666666666666663</v>
      </c>
      <c r="E2610" s="3">
        <f t="shared" si="506"/>
        <v>2011</v>
      </c>
      <c r="F2610" s="3">
        <f t="shared" si="507"/>
        <v>9</v>
      </c>
      <c r="G2610" s="3">
        <f t="shared" si="508"/>
        <v>1</v>
      </c>
      <c r="H2610" s="3">
        <f t="shared" si="509"/>
        <v>17</v>
      </c>
      <c r="I2610" s="3">
        <f t="shared" si="510"/>
        <v>29</v>
      </c>
      <c r="J2610" s="3">
        <f t="shared" si="511"/>
        <v>5</v>
      </c>
      <c r="K2610" s="3" t="str">
        <f>IF(AND(D2610&gt;='Season Lookup'!$D$15,D2610&lt;'Season Lookup'!$D$16),"Spring",IF(AND(D2610&gt;='Season Lookup'!$D$16,D2610&lt;'Season Lookup'!$D$17),"Summer",IF(AND(D2610&gt;='Season Lookup'!$D$17,D2610&lt;'Season Lookup'!$D$18),"Fall",IF(OR(D2610&gt;='Season Lookup'!$D$18,D2610&lt;'Season Lookup'!$D$15),"Winter"))))</f>
        <v>Summer</v>
      </c>
      <c r="L2610" s="3" t="str">
        <f>VLOOKUP(F2610,'Season Lookup'!$A$1:$B$13,2,0)</f>
        <v>Fall</v>
      </c>
      <c r="M2610" t="s">
        <v>78</v>
      </c>
      <c r="N2610" t="s">
        <v>13</v>
      </c>
      <c r="O2610" t="s">
        <v>23</v>
      </c>
      <c r="P2610" t="str">
        <f t="shared" si="512"/>
        <v>Yes</v>
      </c>
      <c r="Q2610" t="str">
        <f t="shared" si="513"/>
        <v>No</v>
      </c>
      <c r="R2610" t="str">
        <f t="shared" si="514"/>
        <v>No</v>
      </c>
      <c r="T2610" t="s">
        <v>312</v>
      </c>
      <c r="U2610" t="s">
        <v>41</v>
      </c>
      <c r="V2610" t="str">
        <f t="shared" si="515"/>
        <v>Intersection</v>
      </c>
      <c r="W2610" t="s">
        <v>3656</v>
      </c>
      <c r="X2610">
        <v>42.364573999999998</v>
      </c>
      <c r="Y2610">
        <v>-71.106688000000005</v>
      </c>
      <c r="Z2610" t="s">
        <v>3356</v>
      </c>
    </row>
    <row r="2611" spans="1:26">
      <c r="A2611">
        <v>26437</v>
      </c>
      <c r="B2611" s="1">
        <v>40787.375</v>
      </c>
      <c r="C2611" s="1">
        <f t="shared" si="504"/>
        <v>40544</v>
      </c>
      <c r="D2611" s="4">
        <f t="shared" si="505"/>
        <v>0.66666666666666663</v>
      </c>
      <c r="E2611" s="3">
        <f t="shared" si="506"/>
        <v>2011</v>
      </c>
      <c r="F2611" s="3">
        <f t="shared" si="507"/>
        <v>9</v>
      </c>
      <c r="G2611" s="3">
        <f t="shared" si="508"/>
        <v>1</v>
      </c>
      <c r="H2611" s="3">
        <f t="shared" si="509"/>
        <v>9</v>
      </c>
      <c r="I2611" s="3">
        <f t="shared" si="510"/>
        <v>0</v>
      </c>
      <c r="J2611" s="3">
        <f t="shared" si="511"/>
        <v>5</v>
      </c>
      <c r="K2611" s="3" t="str">
        <f>IF(AND(D2611&gt;='Season Lookup'!$D$15,D2611&lt;'Season Lookup'!$D$16),"Spring",IF(AND(D2611&gt;='Season Lookup'!$D$16,D2611&lt;'Season Lookup'!$D$17),"Summer",IF(AND(D2611&gt;='Season Lookup'!$D$17,D2611&lt;'Season Lookup'!$D$18),"Fall",IF(OR(D2611&gt;='Season Lookup'!$D$18,D2611&lt;'Season Lookup'!$D$15),"Winter"))))</f>
        <v>Summer</v>
      </c>
      <c r="L2611" s="3" t="str">
        <f>VLOOKUP(F2611,'Season Lookup'!$A$1:$B$13,2,0)</f>
        <v>Fall</v>
      </c>
      <c r="M2611" t="s">
        <v>78</v>
      </c>
      <c r="N2611" t="s">
        <v>13</v>
      </c>
      <c r="O2611" t="s">
        <v>23</v>
      </c>
      <c r="P2611" t="str">
        <f t="shared" si="512"/>
        <v>Yes</v>
      </c>
      <c r="Q2611" t="str">
        <f t="shared" si="513"/>
        <v>No</v>
      </c>
      <c r="R2611" t="str">
        <f t="shared" si="514"/>
        <v>No</v>
      </c>
      <c r="S2611">
        <v>24</v>
      </c>
      <c r="T2611" t="s">
        <v>698</v>
      </c>
      <c r="V2611" t="str">
        <f t="shared" si="515"/>
        <v>Non Intersection</v>
      </c>
      <c r="W2611" t="s">
        <v>3657</v>
      </c>
      <c r="X2611">
        <v>42.369399000000001</v>
      </c>
      <c r="Y2611">
        <v>-71.078813999999994</v>
      </c>
      <c r="Z2611" t="s">
        <v>3658</v>
      </c>
    </row>
    <row r="2612" spans="1:26">
      <c r="A2612">
        <v>26438</v>
      </c>
      <c r="B2612" s="1">
        <v>40787.4375</v>
      </c>
      <c r="C2612" s="1">
        <f t="shared" si="504"/>
        <v>40544</v>
      </c>
      <c r="D2612" s="4">
        <f t="shared" si="505"/>
        <v>0.66666666666666663</v>
      </c>
      <c r="E2612" s="3">
        <f t="shared" si="506"/>
        <v>2011</v>
      </c>
      <c r="F2612" s="3">
        <f t="shared" si="507"/>
        <v>9</v>
      </c>
      <c r="G2612" s="3">
        <f t="shared" si="508"/>
        <v>1</v>
      </c>
      <c r="H2612" s="3">
        <f t="shared" si="509"/>
        <v>10</v>
      </c>
      <c r="I2612" s="3">
        <f t="shared" si="510"/>
        <v>30</v>
      </c>
      <c r="J2612" s="3">
        <f t="shared" si="511"/>
        <v>5</v>
      </c>
      <c r="K2612" s="3" t="str">
        <f>IF(AND(D2612&gt;='Season Lookup'!$D$15,D2612&lt;'Season Lookup'!$D$16),"Spring",IF(AND(D2612&gt;='Season Lookup'!$D$16,D2612&lt;'Season Lookup'!$D$17),"Summer",IF(AND(D2612&gt;='Season Lookup'!$D$17,D2612&lt;'Season Lookup'!$D$18),"Fall",IF(OR(D2612&gt;='Season Lookup'!$D$18,D2612&lt;'Season Lookup'!$D$15),"Winter"))))</f>
        <v>Summer</v>
      </c>
      <c r="L2612" s="3" t="str">
        <f>VLOOKUP(F2612,'Season Lookup'!$A$1:$B$13,2,0)</f>
        <v>Fall</v>
      </c>
      <c r="M2612" t="s">
        <v>78</v>
      </c>
      <c r="N2612" t="s">
        <v>13</v>
      </c>
      <c r="O2612" t="s">
        <v>13</v>
      </c>
      <c r="P2612" t="str">
        <f t="shared" si="512"/>
        <v>Yes</v>
      </c>
      <c r="Q2612" t="str">
        <f t="shared" si="513"/>
        <v>No</v>
      </c>
      <c r="R2612" t="str">
        <f t="shared" si="514"/>
        <v>No</v>
      </c>
      <c r="S2612">
        <v>120</v>
      </c>
      <c r="T2612" t="s">
        <v>202</v>
      </c>
      <c r="V2612" t="str">
        <f t="shared" si="515"/>
        <v>Non Intersection</v>
      </c>
      <c r="W2612" t="s">
        <v>1413</v>
      </c>
      <c r="X2612">
        <v>42.358848000000002</v>
      </c>
      <c r="Y2612">
        <v>-71.096286000000006</v>
      </c>
      <c r="Z2612" t="s">
        <v>1414</v>
      </c>
    </row>
    <row r="2613" spans="1:26">
      <c r="A2613">
        <v>26441</v>
      </c>
      <c r="B2613" s="1">
        <v>40788.708333333336</v>
      </c>
      <c r="C2613" s="1">
        <f t="shared" si="504"/>
        <v>40544</v>
      </c>
      <c r="D2613" s="4">
        <f t="shared" si="505"/>
        <v>0.6694444444444444</v>
      </c>
      <c r="E2613" s="3">
        <f t="shared" si="506"/>
        <v>2011</v>
      </c>
      <c r="F2613" s="3">
        <f t="shared" si="507"/>
        <v>9</v>
      </c>
      <c r="G2613" s="3">
        <f t="shared" si="508"/>
        <v>2</v>
      </c>
      <c r="H2613" s="3">
        <f t="shared" si="509"/>
        <v>17</v>
      </c>
      <c r="I2613" s="3">
        <f t="shared" si="510"/>
        <v>0</v>
      </c>
      <c r="J2613" s="3">
        <f t="shared" si="511"/>
        <v>6</v>
      </c>
      <c r="K2613" s="3" t="str">
        <f>IF(AND(D2613&gt;='Season Lookup'!$D$15,D2613&lt;'Season Lookup'!$D$16),"Spring",IF(AND(D2613&gt;='Season Lookup'!$D$16,D2613&lt;'Season Lookup'!$D$17),"Summer",IF(AND(D2613&gt;='Season Lookup'!$D$17,D2613&lt;'Season Lookup'!$D$18),"Fall",IF(OR(D2613&gt;='Season Lookup'!$D$18,D2613&lt;'Season Lookup'!$D$15),"Winter"))))</f>
        <v>Summer</v>
      </c>
      <c r="L2613" s="3" t="str">
        <f>VLOOKUP(F2613,'Season Lookup'!$A$1:$B$13,2,0)</f>
        <v>Fall</v>
      </c>
      <c r="M2613" t="s">
        <v>12</v>
      </c>
      <c r="N2613" t="s">
        <v>13</v>
      </c>
      <c r="O2613" t="s">
        <v>23</v>
      </c>
      <c r="P2613" t="str">
        <f t="shared" si="512"/>
        <v>Yes</v>
      </c>
      <c r="Q2613" t="str">
        <f t="shared" si="513"/>
        <v>No</v>
      </c>
      <c r="R2613" t="str">
        <f t="shared" si="514"/>
        <v>No</v>
      </c>
      <c r="T2613" t="s">
        <v>74</v>
      </c>
      <c r="U2613" t="s">
        <v>105</v>
      </c>
      <c r="V2613" t="str">
        <f t="shared" si="515"/>
        <v>Intersection</v>
      </c>
      <c r="W2613" t="s">
        <v>1497</v>
      </c>
      <c r="X2613">
        <v>42.365434999999998</v>
      </c>
      <c r="Y2613">
        <v>-71.091111999999995</v>
      </c>
      <c r="Z2613" t="s">
        <v>879</v>
      </c>
    </row>
    <row r="2614" spans="1:26">
      <c r="A2614">
        <v>26456</v>
      </c>
      <c r="B2614" s="1">
        <v>40788.6875</v>
      </c>
      <c r="C2614" s="1">
        <f t="shared" si="504"/>
        <v>40544</v>
      </c>
      <c r="D2614" s="4">
        <f t="shared" si="505"/>
        <v>0.6694444444444444</v>
      </c>
      <c r="E2614" s="3">
        <f t="shared" si="506"/>
        <v>2011</v>
      </c>
      <c r="F2614" s="3">
        <f t="shared" si="507"/>
        <v>9</v>
      </c>
      <c r="G2614" s="3">
        <f t="shared" si="508"/>
        <v>2</v>
      </c>
      <c r="H2614" s="3">
        <f t="shared" si="509"/>
        <v>16</v>
      </c>
      <c r="I2614" s="3">
        <f t="shared" si="510"/>
        <v>30</v>
      </c>
      <c r="J2614" s="3">
        <f t="shared" si="511"/>
        <v>6</v>
      </c>
      <c r="K2614" s="3" t="str">
        <f>IF(AND(D2614&gt;='Season Lookup'!$D$15,D2614&lt;'Season Lookup'!$D$16),"Spring",IF(AND(D2614&gt;='Season Lookup'!$D$16,D2614&lt;'Season Lookup'!$D$17),"Summer",IF(AND(D2614&gt;='Season Lookup'!$D$17,D2614&lt;'Season Lookup'!$D$18),"Fall",IF(OR(D2614&gt;='Season Lookup'!$D$18,D2614&lt;'Season Lookup'!$D$15),"Winter"))))</f>
        <v>Summer</v>
      </c>
      <c r="L2614" s="3" t="str">
        <f>VLOOKUP(F2614,'Season Lookup'!$A$1:$B$13,2,0)</f>
        <v>Fall</v>
      </c>
      <c r="M2614" t="s">
        <v>12</v>
      </c>
      <c r="N2614" t="s">
        <v>13</v>
      </c>
      <c r="O2614" t="s">
        <v>13</v>
      </c>
      <c r="P2614" t="str">
        <f t="shared" si="512"/>
        <v>Yes</v>
      </c>
      <c r="Q2614" t="str">
        <f t="shared" si="513"/>
        <v>No</v>
      </c>
      <c r="R2614" t="str">
        <f t="shared" si="514"/>
        <v>No</v>
      </c>
      <c r="S2614">
        <v>124</v>
      </c>
      <c r="T2614" t="s">
        <v>145</v>
      </c>
      <c r="V2614" t="str">
        <f t="shared" si="515"/>
        <v>Non Intersection</v>
      </c>
      <c r="W2614" t="s">
        <v>3659</v>
      </c>
      <c r="X2614">
        <v>42.382263999999999</v>
      </c>
      <c r="Y2614">
        <v>-71.124111999999997</v>
      </c>
      <c r="Z2614" t="s">
        <v>3660</v>
      </c>
    </row>
    <row r="2615" spans="1:26">
      <c r="A2615">
        <v>26442</v>
      </c>
      <c r="B2615" s="1">
        <v>40789.404861111114</v>
      </c>
      <c r="C2615" s="1">
        <f t="shared" si="504"/>
        <v>40544</v>
      </c>
      <c r="D2615" s="4">
        <f t="shared" si="505"/>
        <v>0.67222222222222228</v>
      </c>
      <c r="E2615" s="3">
        <f t="shared" si="506"/>
        <v>2011</v>
      </c>
      <c r="F2615" s="3">
        <f t="shared" si="507"/>
        <v>9</v>
      </c>
      <c r="G2615" s="3">
        <f t="shared" si="508"/>
        <v>3</v>
      </c>
      <c r="H2615" s="3">
        <f t="shared" si="509"/>
        <v>9</v>
      </c>
      <c r="I2615" s="3">
        <f t="shared" si="510"/>
        <v>43</v>
      </c>
      <c r="J2615" s="3">
        <f t="shared" si="511"/>
        <v>7</v>
      </c>
      <c r="K2615" s="3" t="str">
        <f>IF(AND(D2615&gt;='Season Lookup'!$D$15,D2615&lt;'Season Lookup'!$D$16),"Spring",IF(AND(D2615&gt;='Season Lookup'!$D$16,D2615&lt;'Season Lookup'!$D$17),"Summer",IF(AND(D2615&gt;='Season Lookup'!$D$17,D2615&lt;'Season Lookup'!$D$18),"Fall",IF(OR(D2615&gt;='Season Lookup'!$D$18,D2615&lt;'Season Lookup'!$D$15),"Winter"))))</f>
        <v>Summer</v>
      </c>
      <c r="L2615" s="3" t="str">
        <f>VLOOKUP(F2615,'Season Lookup'!$A$1:$B$13,2,0)</f>
        <v>Fall</v>
      </c>
      <c r="M2615" t="s">
        <v>31</v>
      </c>
      <c r="N2615" t="s">
        <v>13</v>
      </c>
      <c r="O2615" t="s">
        <v>23</v>
      </c>
      <c r="P2615" t="str">
        <f t="shared" si="512"/>
        <v>Yes</v>
      </c>
      <c r="Q2615" t="str">
        <f t="shared" si="513"/>
        <v>No</v>
      </c>
      <c r="R2615" t="str">
        <f t="shared" si="514"/>
        <v>No</v>
      </c>
      <c r="S2615">
        <v>110</v>
      </c>
      <c r="T2615" t="s">
        <v>74</v>
      </c>
      <c r="V2615" t="str">
        <f t="shared" si="515"/>
        <v>Non Intersection</v>
      </c>
      <c r="W2615" t="s">
        <v>3661</v>
      </c>
      <c r="X2615">
        <v>42.369629000000003</v>
      </c>
      <c r="Y2615">
        <v>-71.096018999999998</v>
      </c>
      <c r="Z2615" t="s">
        <v>3662</v>
      </c>
    </row>
    <row r="2616" spans="1:26">
      <c r="A2616">
        <v>28046</v>
      </c>
      <c r="B2616" s="1">
        <v>40789.522210648145</v>
      </c>
      <c r="C2616" s="1">
        <f t="shared" si="504"/>
        <v>40544</v>
      </c>
      <c r="D2616" s="4">
        <f t="shared" si="505"/>
        <v>0.67222222222222228</v>
      </c>
      <c r="E2616" s="3">
        <f t="shared" si="506"/>
        <v>2011</v>
      </c>
      <c r="F2616" s="3">
        <f t="shared" si="507"/>
        <v>9</v>
      </c>
      <c r="G2616" s="3">
        <f t="shared" si="508"/>
        <v>3</v>
      </c>
      <c r="H2616" s="3">
        <f t="shared" si="509"/>
        <v>12</v>
      </c>
      <c r="I2616" s="3">
        <f t="shared" si="510"/>
        <v>31</v>
      </c>
      <c r="J2616" s="3">
        <f t="shared" si="511"/>
        <v>7</v>
      </c>
      <c r="K2616" s="3" t="str">
        <f>IF(AND(D2616&gt;='Season Lookup'!$D$15,D2616&lt;'Season Lookup'!$D$16),"Spring",IF(AND(D2616&gt;='Season Lookup'!$D$16,D2616&lt;'Season Lookup'!$D$17),"Summer",IF(AND(D2616&gt;='Season Lookup'!$D$17,D2616&lt;'Season Lookup'!$D$18),"Fall",IF(OR(D2616&gt;='Season Lookup'!$D$18,D2616&lt;'Season Lookup'!$D$15),"Winter"))))</f>
        <v>Summer</v>
      </c>
      <c r="L2616" s="3" t="str">
        <f>VLOOKUP(F2616,'Season Lookup'!$A$1:$B$13,2,0)</f>
        <v>Fall</v>
      </c>
      <c r="M2616" t="s">
        <v>56</v>
      </c>
      <c r="N2616" t="s">
        <v>132</v>
      </c>
      <c r="O2616" t="s">
        <v>23</v>
      </c>
      <c r="P2616" t="str">
        <f t="shared" si="512"/>
        <v>No</v>
      </c>
      <c r="Q2616" t="str">
        <f t="shared" si="513"/>
        <v>Yes</v>
      </c>
      <c r="R2616" t="str">
        <f t="shared" si="514"/>
        <v>No</v>
      </c>
      <c r="T2616" t="s">
        <v>199</v>
      </c>
      <c r="U2616" t="s">
        <v>935</v>
      </c>
      <c r="V2616" t="str">
        <f t="shared" si="515"/>
        <v>Intersection</v>
      </c>
      <c r="W2616" t="s">
        <v>3514</v>
      </c>
      <c r="X2616">
        <v>42.376232999999999</v>
      </c>
      <c r="Y2616">
        <v>-71.125648999999996</v>
      </c>
      <c r="Z2616" t="s">
        <v>3515</v>
      </c>
    </row>
    <row r="2617" spans="1:26">
      <c r="A2617">
        <v>26444</v>
      </c>
      <c r="B2617" s="1">
        <v>40791.340277777781</v>
      </c>
      <c r="C2617" s="1">
        <f t="shared" si="504"/>
        <v>40544</v>
      </c>
      <c r="D2617" s="4">
        <f t="shared" si="505"/>
        <v>0.67777777777777781</v>
      </c>
      <c r="E2617" s="3">
        <f t="shared" si="506"/>
        <v>2011</v>
      </c>
      <c r="F2617" s="3">
        <f t="shared" si="507"/>
        <v>9</v>
      </c>
      <c r="G2617" s="3">
        <f t="shared" si="508"/>
        <v>5</v>
      </c>
      <c r="H2617" s="3">
        <f t="shared" si="509"/>
        <v>8</v>
      </c>
      <c r="I2617" s="3">
        <f t="shared" si="510"/>
        <v>10</v>
      </c>
      <c r="J2617" s="3">
        <f t="shared" si="511"/>
        <v>2</v>
      </c>
      <c r="K2617" s="3" t="str">
        <f>IF(AND(D2617&gt;='Season Lookup'!$D$15,D2617&lt;'Season Lookup'!$D$16),"Spring",IF(AND(D2617&gt;='Season Lookup'!$D$16,D2617&lt;'Season Lookup'!$D$17),"Summer",IF(AND(D2617&gt;='Season Lookup'!$D$17,D2617&lt;'Season Lookup'!$D$18),"Fall",IF(OR(D2617&gt;='Season Lookup'!$D$18,D2617&lt;'Season Lookup'!$D$15),"Winter"))))</f>
        <v>Summer</v>
      </c>
      <c r="L2617" s="3" t="str">
        <f>VLOOKUP(F2617,'Season Lookup'!$A$1:$B$13,2,0)</f>
        <v>Fall</v>
      </c>
      <c r="M2617" t="s">
        <v>56</v>
      </c>
      <c r="N2617" t="s">
        <v>13</v>
      </c>
      <c r="O2617" t="s">
        <v>13</v>
      </c>
      <c r="P2617" t="str">
        <f t="shared" si="512"/>
        <v>Yes</v>
      </c>
      <c r="Q2617" t="str">
        <f t="shared" si="513"/>
        <v>No</v>
      </c>
      <c r="R2617" t="str">
        <f t="shared" si="514"/>
        <v>No</v>
      </c>
      <c r="S2617">
        <v>56</v>
      </c>
      <c r="T2617" t="s">
        <v>185</v>
      </c>
      <c r="V2617" t="str">
        <f t="shared" si="515"/>
        <v>Non Intersection</v>
      </c>
      <c r="W2617" t="s">
        <v>3665</v>
      </c>
      <c r="X2617">
        <v>42.380744999999997</v>
      </c>
      <c r="Y2617">
        <v>-71.125938000000005</v>
      </c>
      <c r="Z2617" t="s">
        <v>3666</v>
      </c>
    </row>
    <row r="2618" spans="1:26">
      <c r="A2618">
        <v>26450</v>
      </c>
      <c r="B2618" s="1">
        <v>40791.618043981478</v>
      </c>
      <c r="C2618" s="1">
        <f t="shared" si="504"/>
        <v>40544</v>
      </c>
      <c r="D2618" s="4">
        <f t="shared" si="505"/>
        <v>0.67777777777777781</v>
      </c>
      <c r="E2618" s="3">
        <f t="shared" si="506"/>
        <v>2011</v>
      </c>
      <c r="F2618" s="3">
        <f t="shared" si="507"/>
        <v>9</v>
      </c>
      <c r="G2618" s="3">
        <f t="shared" si="508"/>
        <v>5</v>
      </c>
      <c r="H2618" s="3">
        <f t="shared" si="509"/>
        <v>14</v>
      </c>
      <c r="I2618" s="3">
        <f t="shared" si="510"/>
        <v>49</v>
      </c>
      <c r="J2618" s="3">
        <f t="shared" si="511"/>
        <v>2</v>
      </c>
      <c r="K2618" s="3" t="str">
        <f>IF(AND(D2618&gt;='Season Lookup'!$D$15,D2618&lt;'Season Lookup'!$D$16),"Spring",IF(AND(D2618&gt;='Season Lookup'!$D$16,D2618&lt;'Season Lookup'!$D$17),"Summer",IF(AND(D2618&gt;='Season Lookup'!$D$17,D2618&lt;'Season Lookup'!$D$18),"Fall",IF(OR(D2618&gt;='Season Lookup'!$D$18,D2618&lt;'Season Lookup'!$D$15),"Winter"))))</f>
        <v>Summer</v>
      </c>
      <c r="L2618" s="3" t="str">
        <f>VLOOKUP(F2618,'Season Lookup'!$A$1:$B$13,2,0)</f>
        <v>Fall</v>
      </c>
      <c r="M2618" t="s">
        <v>56</v>
      </c>
      <c r="N2618" t="s">
        <v>13</v>
      </c>
      <c r="O2618" t="s">
        <v>152</v>
      </c>
      <c r="P2618" t="str">
        <f t="shared" si="512"/>
        <v>Yes</v>
      </c>
      <c r="Q2618" t="str">
        <f t="shared" si="513"/>
        <v>No</v>
      </c>
      <c r="R2618" t="str">
        <f t="shared" si="514"/>
        <v>Yes</v>
      </c>
      <c r="T2618" t="s">
        <v>14</v>
      </c>
      <c r="U2618" t="s">
        <v>170</v>
      </c>
      <c r="V2618" t="str">
        <f t="shared" si="515"/>
        <v>Intersection</v>
      </c>
      <c r="W2618" t="s">
        <v>2954</v>
      </c>
      <c r="X2618">
        <v>42.400934999999997</v>
      </c>
      <c r="Y2618">
        <v>-71.135994999999994</v>
      </c>
      <c r="Z2618" t="s">
        <v>2955</v>
      </c>
    </row>
    <row r="2619" spans="1:26">
      <c r="A2619">
        <v>26613</v>
      </c>
      <c r="B2619" s="1">
        <v>40791.352071759262</v>
      </c>
      <c r="C2619" s="1">
        <f t="shared" si="504"/>
        <v>40544</v>
      </c>
      <c r="D2619" s="4">
        <f t="shared" si="505"/>
        <v>0.67777777777777781</v>
      </c>
      <c r="E2619" s="3">
        <f t="shared" si="506"/>
        <v>2011</v>
      </c>
      <c r="F2619" s="3">
        <f t="shared" si="507"/>
        <v>9</v>
      </c>
      <c r="G2619" s="3">
        <f t="shared" si="508"/>
        <v>5</v>
      </c>
      <c r="H2619" s="3">
        <f t="shared" si="509"/>
        <v>8</v>
      </c>
      <c r="I2619" s="3">
        <f t="shared" si="510"/>
        <v>26</v>
      </c>
      <c r="J2619" s="3">
        <f t="shared" si="511"/>
        <v>2</v>
      </c>
      <c r="K2619" s="3" t="str">
        <f>IF(AND(D2619&gt;='Season Lookup'!$D$15,D2619&lt;'Season Lookup'!$D$16),"Spring",IF(AND(D2619&gt;='Season Lookup'!$D$16,D2619&lt;'Season Lookup'!$D$17),"Summer",IF(AND(D2619&gt;='Season Lookup'!$D$17,D2619&lt;'Season Lookup'!$D$18),"Fall",IF(OR(D2619&gt;='Season Lookup'!$D$18,D2619&lt;'Season Lookup'!$D$15),"Winter"))))</f>
        <v>Summer</v>
      </c>
      <c r="L2619" s="3" t="str">
        <f>VLOOKUP(F2619,'Season Lookup'!$A$1:$B$13,2,0)</f>
        <v>Fall</v>
      </c>
      <c r="M2619" t="s">
        <v>82</v>
      </c>
      <c r="N2619" t="s">
        <v>13</v>
      </c>
      <c r="O2619" t="s">
        <v>13</v>
      </c>
      <c r="P2619" t="str">
        <f t="shared" si="512"/>
        <v>Yes</v>
      </c>
      <c r="Q2619" t="str">
        <f t="shared" si="513"/>
        <v>No</v>
      </c>
      <c r="R2619" t="str">
        <f t="shared" si="514"/>
        <v>No</v>
      </c>
      <c r="T2619" t="s">
        <v>19</v>
      </c>
      <c r="U2619" t="s">
        <v>410</v>
      </c>
      <c r="V2619" t="str">
        <f t="shared" si="515"/>
        <v>Intersection</v>
      </c>
      <c r="W2619" t="s">
        <v>3667</v>
      </c>
      <c r="X2619">
        <v>42.374232999999997</v>
      </c>
      <c r="Y2619">
        <v>-71.104741000000004</v>
      </c>
      <c r="Z2619" t="s">
        <v>2118</v>
      </c>
    </row>
    <row r="2620" spans="1:26">
      <c r="A2620">
        <v>26445</v>
      </c>
      <c r="B2620" s="1">
        <v>40792.395833333336</v>
      </c>
      <c r="C2620" s="1">
        <f t="shared" ref="C2620:C2682" si="516">EOMONTH(B2620,MONTH(B2620)*-1)+1</f>
        <v>40544</v>
      </c>
      <c r="D2620" s="4">
        <f t="shared" ref="D2620:D2682" si="517">YEARFRAC(C2620,B2620)</f>
        <v>0.68055555555555558</v>
      </c>
      <c r="E2620" s="3">
        <f t="shared" ref="E2620:E2682" si="518">YEAR(B2620)</f>
        <v>2011</v>
      </c>
      <c r="F2620" s="3">
        <f t="shared" ref="F2620:F2682" si="519">MONTH(B2620)</f>
        <v>9</v>
      </c>
      <c r="G2620" s="3">
        <f t="shared" ref="G2620:G2682" si="520">DAY(B2620)</f>
        <v>6</v>
      </c>
      <c r="H2620" s="3">
        <f t="shared" ref="H2620:H2682" si="521">HOUR(B2620)</f>
        <v>9</v>
      </c>
      <c r="I2620" s="3">
        <f t="shared" ref="I2620:I2682" si="522">MINUTE(B2620)</f>
        <v>30</v>
      </c>
      <c r="J2620" s="3">
        <f t="shared" ref="J2620:J2682" si="523">WEEKDAY(B2620,1)</f>
        <v>3</v>
      </c>
      <c r="K2620" s="3" t="str">
        <f>IF(AND(D2620&gt;='Season Lookup'!$D$15,D2620&lt;'Season Lookup'!$D$16),"Spring",IF(AND(D2620&gt;='Season Lookup'!$D$16,D2620&lt;'Season Lookup'!$D$17),"Summer",IF(AND(D2620&gt;='Season Lookup'!$D$17,D2620&lt;'Season Lookup'!$D$18),"Fall",IF(OR(D2620&gt;='Season Lookup'!$D$18,D2620&lt;'Season Lookup'!$D$15),"Winter"))))</f>
        <v>Summer</v>
      </c>
      <c r="L2620" s="3" t="str">
        <f>VLOOKUP(F2620,'Season Lookup'!$A$1:$B$13,2,0)</f>
        <v>Fall</v>
      </c>
      <c r="M2620" t="s">
        <v>73</v>
      </c>
      <c r="N2620" t="s">
        <v>13</v>
      </c>
      <c r="O2620" t="s">
        <v>132</v>
      </c>
      <c r="P2620" t="str">
        <f t="shared" ref="P2620:P2682" si="524">IF(OR(N2620="Auto",O2620="Auto"),"Yes",IF(OR(N2620="Taxi",O2620="Taxi"),"Yes",IF(OR(N2620="Truck",O2620="Truck"),"Yes",IF(OR(N2620="Van",O2620="Van"),"Yes","No"))))</f>
        <v>Yes</v>
      </c>
      <c r="Q2620" t="str">
        <f t="shared" ref="Q2620:Q2682" si="525">IF(OR(N2620="Bicycle",O2620="Bicycle"),"Yes","No")</f>
        <v>Yes</v>
      </c>
      <c r="R2620" t="str">
        <f t="shared" ref="R2620:R2682" si="526">IF(OR(N2620="Pedestrian",O2620="Pedestrian"),"Yes","No")</f>
        <v>No</v>
      </c>
      <c r="T2620" t="s">
        <v>134</v>
      </c>
      <c r="V2620" t="str">
        <f t="shared" ref="V2620:V2682" si="527">IF(ISBLANK(S2620),"Intersection","Non Intersection")</f>
        <v>Intersection</v>
      </c>
      <c r="W2620" t="s">
        <v>3668</v>
      </c>
      <c r="X2620">
        <v>0</v>
      </c>
      <c r="Y2620">
        <v>0</v>
      </c>
      <c r="Z2620" t="s">
        <v>81</v>
      </c>
    </row>
    <row r="2621" spans="1:26">
      <c r="A2621">
        <v>26446</v>
      </c>
      <c r="B2621" s="1">
        <v>40792.527777777781</v>
      </c>
      <c r="C2621" s="1">
        <f t="shared" si="516"/>
        <v>40544</v>
      </c>
      <c r="D2621" s="4">
        <f t="shared" si="517"/>
        <v>0.68055555555555558</v>
      </c>
      <c r="E2621" s="3">
        <f t="shared" si="518"/>
        <v>2011</v>
      </c>
      <c r="F2621" s="3">
        <f t="shared" si="519"/>
        <v>9</v>
      </c>
      <c r="G2621" s="3">
        <f t="shared" si="520"/>
        <v>6</v>
      </c>
      <c r="H2621" s="3">
        <f t="shared" si="521"/>
        <v>12</v>
      </c>
      <c r="I2621" s="3">
        <f t="shared" si="522"/>
        <v>40</v>
      </c>
      <c r="J2621" s="3">
        <f t="shared" si="523"/>
        <v>3</v>
      </c>
      <c r="K2621" s="3" t="str">
        <f>IF(AND(D2621&gt;='Season Lookup'!$D$15,D2621&lt;'Season Lookup'!$D$16),"Spring",IF(AND(D2621&gt;='Season Lookup'!$D$16,D2621&lt;'Season Lookup'!$D$17),"Summer",IF(AND(D2621&gt;='Season Lookup'!$D$17,D2621&lt;'Season Lookup'!$D$18),"Fall",IF(OR(D2621&gt;='Season Lookup'!$D$18,D2621&lt;'Season Lookup'!$D$15),"Winter"))))</f>
        <v>Summer</v>
      </c>
      <c r="L2621" s="3" t="str">
        <f>VLOOKUP(F2621,'Season Lookup'!$A$1:$B$13,2,0)</f>
        <v>Fall</v>
      </c>
      <c r="M2621" t="s">
        <v>73</v>
      </c>
      <c r="N2621" t="s">
        <v>13</v>
      </c>
      <c r="O2621" t="s">
        <v>13</v>
      </c>
      <c r="P2621" t="str">
        <f t="shared" si="524"/>
        <v>Yes</v>
      </c>
      <c r="Q2621" t="str">
        <f t="shared" si="525"/>
        <v>No</v>
      </c>
      <c r="R2621" t="str">
        <f t="shared" si="526"/>
        <v>No</v>
      </c>
      <c r="T2621" t="s">
        <v>1189</v>
      </c>
      <c r="U2621" t="s">
        <v>216</v>
      </c>
      <c r="V2621" t="str">
        <f t="shared" si="527"/>
        <v>Intersection</v>
      </c>
      <c r="W2621" t="s">
        <v>3669</v>
      </c>
      <c r="X2621">
        <v>42.365209</v>
      </c>
      <c r="Y2621">
        <v>-71.097910999999996</v>
      </c>
      <c r="Z2621" t="s">
        <v>3670</v>
      </c>
    </row>
    <row r="2622" spans="1:26">
      <c r="A2622">
        <v>26447</v>
      </c>
      <c r="B2622" s="1">
        <v>40792.565960648149</v>
      </c>
      <c r="C2622" s="1">
        <f t="shared" si="516"/>
        <v>40544</v>
      </c>
      <c r="D2622" s="4">
        <f t="shared" si="517"/>
        <v>0.68055555555555558</v>
      </c>
      <c r="E2622" s="3">
        <f t="shared" si="518"/>
        <v>2011</v>
      </c>
      <c r="F2622" s="3">
        <f t="shared" si="519"/>
        <v>9</v>
      </c>
      <c r="G2622" s="3">
        <f t="shared" si="520"/>
        <v>6</v>
      </c>
      <c r="H2622" s="3">
        <f t="shared" si="521"/>
        <v>13</v>
      </c>
      <c r="I2622" s="3">
        <f t="shared" si="522"/>
        <v>34</v>
      </c>
      <c r="J2622" s="3">
        <f t="shared" si="523"/>
        <v>3</v>
      </c>
      <c r="K2622" s="3" t="str">
        <f>IF(AND(D2622&gt;='Season Lookup'!$D$15,D2622&lt;'Season Lookup'!$D$16),"Spring",IF(AND(D2622&gt;='Season Lookup'!$D$16,D2622&lt;'Season Lookup'!$D$17),"Summer",IF(AND(D2622&gt;='Season Lookup'!$D$17,D2622&lt;'Season Lookup'!$D$18),"Fall",IF(OR(D2622&gt;='Season Lookup'!$D$18,D2622&lt;'Season Lookup'!$D$15),"Winter"))))</f>
        <v>Summer</v>
      </c>
      <c r="L2622" s="3" t="str">
        <f>VLOOKUP(F2622,'Season Lookup'!$A$1:$B$13,2,0)</f>
        <v>Fall</v>
      </c>
      <c r="M2622" t="s">
        <v>73</v>
      </c>
      <c r="N2622" t="s">
        <v>13</v>
      </c>
      <c r="O2622" t="s">
        <v>549</v>
      </c>
      <c r="P2622" t="str">
        <f t="shared" si="524"/>
        <v>Yes</v>
      </c>
      <c r="Q2622" t="str">
        <f t="shared" si="525"/>
        <v>No</v>
      </c>
      <c r="R2622" t="str">
        <f t="shared" si="526"/>
        <v>No</v>
      </c>
      <c r="T2622" t="s">
        <v>32</v>
      </c>
      <c r="U2622" t="s">
        <v>444</v>
      </c>
      <c r="V2622" t="str">
        <f t="shared" si="527"/>
        <v>Intersection</v>
      </c>
      <c r="W2622" t="s">
        <v>445</v>
      </c>
      <c r="X2622">
        <v>42.363101999999998</v>
      </c>
      <c r="Y2622">
        <v>-71.095277999999993</v>
      </c>
      <c r="Z2622" t="s">
        <v>446</v>
      </c>
    </row>
    <row r="2623" spans="1:26">
      <c r="A2623">
        <v>26448</v>
      </c>
      <c r="B2623" s="1">
        <v>40792.777083333334</v>
      </c>
      <c r="C2623" s="1">
        <f t="shared" si="516"/>
        <v>40544</v>
      </c>
      <c r="D2623" s="4">
        <f t="shared" si="517"/>
        <v>0.68055555555555558</v>
      </c>
      <c r="E2623" s="3">
        <f t="shared" si="518"/>
        <v>2011</v>
      </c>
      <c r="F2623" s="3">
        <f t="shared" si="519"/>
        <v>9</v>
      </c>
      <c r="G2623" s="3">
        <f t="shared" si="520"/>
        <v>6</v>
      </c>
      <c r="H2623" s="3">
        <f t="shared" si="521"/>
        <v>18</v>
      </c>
      <c r="I2623" s="3">
        <f t="shared" si="522"/>
        <v>39</v>
      </c>
      <c r="J2623" s="3">
        <f t="shared" si="523"/>
        <v>3</v>
      </c>
      <c r="K2623" s="3" t="str">
        <f>IF(AND(D2623&gt;='Season Lookup'!$D$15,D2623&lt;'Season Lookup'!$D$16),"Spring",IF(AND(D2623&gt;='Season Lookup'!$D$16,D2623&lt;'Season Lookup'!$D$17),"Summer",IF(AND(D2623&gt;='Season Lookup'!$D$17,D2623&lt;'Season Lookup'!$D$18),"Fall",IF(OR(D2623&gt;='Season Lookup'!$D$18,D2623&lt;'Season Lookup'!$D$15),"Winter"))))</f>
        <v>Summer</v>
      </c>
      <c r="L2623" s="3" t="str">
        <f>VLOOKUP(F2623,'Season Lookup'!$A$1:$B$13,2,0)</f>
        <v>Fall</v>
      </c>
      <c r="M2623" t="s">
        <v>73</v>
      </c>
      <c r="N2623" t="s">
        <v>13</v>
      </c>
      <c r="O2623" t="s">
        <v>132</v>
      </c>
      <c r="P2623" t="str">
        <f t="shared" si="524"/>
        <v>Yes</v>
      </c>
      <c r="Q2623" t="str">
        <f t="shared" si="525"/>
        <v>Yes</v>
      </c>
      <c r="R2623" t="str">
        <f t="shared" si="526"/>
        <v>No</v>
      </c>
      <c r="T2623" t="s">
        <v>185</v>
      </c>
      <c r="U2623" t="s">
        <v>145</v>
      </c>
      <c r="V2623" t="str">
        <f t="shared" si="527"/>
        <v>Intersection</v>
      </c>
      <c r="W2623" t="s">
        <v>3671</v>
      </c>
      <c r="X2623">
        <v>42.379657000000002</v>
      </c>
      <c r="Y2623">
        <v>-71.124694000000005</v>
      </c>
      <c r="Z2623" t="s">
        <v>3672</v>
      </c>
    </row>
    <row r="2624" spans="1:26">
      <c r="A2624">
        <v>26449</v>
      </c>
      <c r="B2624" s="1">
        <v>40792.777777777781</v>
      </c>
      <c r="C2624" s="1">
        <f t="shared" si="516"/>
        <v>40544</v>
      </c>
      <c r="D2624" s="4">
        <f t="shared" si="517"/>
        <v>0.68055555555555558</v>
      </c>
      <c r="E2624" s="3">
        <f t="shared" si="518"/>
        <v>2011</v>
      </c>
      <c r="F2624" s="3">
        <f t="shared" si="519"/>
        <v>9</v>
      </c>
      <c r="G2624" s="3">
        <f t="shared" si="520"/>
        <v>6</v>
      </c>
      <c r="H2624" s="3">
        <f t="shared" si="521"/>
        <v>18</v>
      </c>
      <c r="I2624" s="3">
        <f t="shared" si="522"/>
        <v>40</v>
      </c>
      <c r="J2624" s="3">
        <f t="shared" si="523"/>
        <v>3</v>
      </c>
      <c r="K2624" s="3" t="str">
        <f>IF(AND(D2624&gt;='Season Lookup'!$D$15,D2624&lt;'Season Lookup'!$D$16),"Spring",IF(AND(D2624&gt;='Season Lookup'!$D$16,D2624&lt;'Season Lookup'!$D$17),"Summer",IF(AND(D2624&gt;='Season Lookup'!$D$17,D2624&lt;'Season Lookup'!$D$18),"Fall",IF(OR(D2624&gt;='Season Lookup'!$D$18,D2624&lt;'Season Lookup'!$D$15),"Winter"))))</f>
        <v>Summer</v>
      </c>
      <c r="L2624" s="3" t="str">
        <f>VLOOKUP(F2624,'Season Lookup'!$A$1:$B$13,2,0)</f>
        <v>Fall</v>
      </c>
      <c r="M2624" t="s">
        <v>73</v>
      </c>
      <c r="N2624" t="s">
        <v>13</v>
      </c>
      <c r="O2624" t="s">
        <v>13</v>
      </c>
      <c r="P2624" t="str">
        <f t="shared" si="524"/>
        <v>Yes</v>
      </c>
      <c r="Q2624" t="str">
        <f t="shared" si="525"/>
        <v>No</v>
      </c>
      <c r="R2624" t="str">
        <f t="shared" si="526"/>
        <v>No</v>
      </c>
      <c r="T2624" t="s">
        <v>19</v>
      </c>
      <c r="U2624" t="s">
        <v>993</v>
      </c>
      <c r="V2624" t="str">
        <f t="shared" si="527"/>
        <v>Intersection</v>
      </c>
      <c r="W2624" t="s">
        <v>1636</v>
      </c>
      <c r="X2624">
        <v>42.371443999999997</v>
      </c>
      <c r="Y2624">
        <v>-71.08314</v>
      </c>
      <c r="Z2624" t="s">
        <v>1637</v>
      </c>
    </row>
    <row r="2625" spans="1:26">
      <c r="A2625">
        <v>26451</v>
      </c>
      <c r="B2625" s="1">
        <v>40793.368043981478</v>
      </c>
      <c r="C2625" s="1">
        <f t="shared" si="516"/>
        <v>40544</v>
      </c>
      <c r="D2625" s="4">
        <f t="shared" si="517"/>
        <v>0.68333333333333335</v>
      </c>
      <c r="E2625" s="3">
        <f t="shared" si="518"/>
        <v>2011</v>
      </c>
      <c r="F2625" s="3">
        <f t="shared" si="519"/>
        <v>9</v>
      </c>
      <c r="G2625" s="3">
        <f t="shared" si="520"/>
        <v>7</v>
      </c>
      <c r="H2625" s="3">
        <f t="shared" si="521"/>
        <v>8</v>
      </c>
      <c r="I2625" s="3">
        <f t="shared" si="522"/>
        <v>49</v>
      </c>
      <c r="J2625" s="3">
        <f t="shared" si="523"/>
        <v>4</v>
      </c>
      <c r="K2625" s="3" t="str">
        <f>IF(AND(D2625&gt;='Season Lookup'!$D$15,D2625&lt;'Season Lookup'!$D$16),"Spring",IF(AND(D2625&gt;='Season Lookup'!$D$16,D2625&lt;'Season Lookup'!$D$17),"Summer",IF(AND(D2625&gt;='Season Lookup'!$D$17,D2625&lt;'Season Lookup'!$D$18),"Fall",IF(OR(D2625&gt;='Season Lookup'!$D$18,D2625&lt;'Season Lookup'!$D$15),"Winter"))))</f>
        <v>Summer</v>
      </c>
      <c r="L2625" s="3" t="str">
        <f>VLOOKUP(F2625,'Season Lookup'!$A$1:$B$13,2,0)</f>
        <v>Fall</v>
      </c>
      <c r="M2625" t="s">
        <v>82</v>
      </c>
      <c r="N2625" t="s">
        <v>13</v>
      </c>
      <c r="O2625" t="s">
        <v>13</v>
      </c>
      <c r="P2625" t="str">
        <f t="shared" si="524"/>
        <v>Yes</v>
      </c>
      <c r="Q2625" t="str">
        <f t="shared" si="525"/>
        <v>No</v>
      </c>
      <c r="R2625" t="str">
        <f t="shared" si="526"/>
        <v>No</v>
      </c>
      <c r="S2625">
        <v>100</v>
      </c>
      <c r="T2625" t="s">
        <v>209</v>
      </c>
      <c r="V2625" t="str">
        <f t="shared" si="527"/>
        <v>Non Intersection</v>
      </c>
      <c r="W2625" t="s">
        <v>3673</v>
      </c>
      <c r="X2625">
        <v>42.365116999999998</v>
      </c>
      <c r="Y2625">
        <v>-71.080832999999998</v>
      </c>
      <c r="Z2625" t="s">
        <v>3674</v>
      </c>
    </row>
    <row r="2626" spans="1:26">
      <c r="A2626">
        <v>26452</v>
      </c>
      <c r="B2626" s="1">
        <v>40793.4375</v>
      </c>
      <c r="C2626" s="1">
        <f t="shared" si="516"/>
        <v>40544</v>
      </c>
      <c r="D2626" s="4">
        <f t="shared" si="517"/>
        <v>0.68333333333333335</v>
      </c>
      <c r="E2626" s="3">
        <f t="shared" si="518"/>
        <v>2011</v>
      </c>
      <c r="F2626" s="3">
        <f t="shared" si="519"/>
        <v>9</v>
      </c>
      <c r="G2626" s="3">
        <f t="shared" si="520"/>
        <v>7</v>
      </c>
      <c r="H2626" s="3">
        <f t="shared" si="521"/>
        <v>10</v>
      </c>
      <c r="I2626" s="3">
        <f t="shared" si="522"/>
        <v>30</v>
      </c>
      <c r="J2626" s="3">
        <f t="shared" si="523"/>
        <v>4</v>
      </c>
      <c r="K2626" s="3" t="str">
        <f>IF(AND(D2626&gt;='Season Lookup'!$D$15,D2626&lt;'Season Lookup'!$D$16),"Spring",IF(AND(D2626&gt;='Season Lookup'!$D$16,D2626&lt;'Season Lookup'!$D$17),"Summer",IF(AND(D2626&gt;='Season Lookup'!$D$17,D2626&lt;'Season Lookup'!$D$18),"Fall",IF(OR(D2626&gt;='Season Lookup'!$D$18,D2626&lt;'Season Lookup'!$D$15),"Winter"))))</f>
        <v>Summer</v>
      </c>
      <c r="L2626" s="3" t="str">
        <f>VLOOKUP(F2626,'Season Lookup'!$A$1:$B$13,2,0)</f>
        <v>Fall</v>
      </c>
      <c r="M2626" t="s">
        <v>82</v>
      </c>
      <c r="N2626" t="s">
        <v>13</v>
      </c>
      <c r="O2626" t="s">
        <v>619</v>
      </c>
      <c r="P2626" t="str">
        <f t="shared" si="524"/>
        <v>Yes</v>
      </c>
      <c r="Q2626" t="str">
        <f t="shared" si="525"/>
        <v>No</v>
      </c>
      <c r="R2626" t="str">
        <f t="shared" si="526"/>
        <v>No</v>
      </c>
      <c r="T2626" t="s">
        <v>14</v>
      </c>
      <c r="U2626" t="s">
        <v>354</v>
      </c>
      <c r="V2626" t="str">
        <f t="shared" si="527"/>
        <v>Intersection</v>
      </c>
      <c r="W2626" t="s">
        <v>1234</v>
      </c>
      <c r="X2626">
        <v>42.384872000000001</v>
      </c>
      <c r="Y2626">
        <v>-71.119394</v>
      </c>
      <c r="Z2626" t="s">
        <v>1235</v>
      </c>
    </row>
    <row r="2627" spans="1:26">
      <c r="A2627">
        <v>26454</v>
      </c>
      <c r="B2627" s="1">
        <v>40793.5625</v>
      </c>
      <c r="C2627" s="1">
        <f t="shared" si="516"/>
        <v>40544</v>
      </c>
      <c r="D2627" s="4">
        <f t="shared" si="517"/>
        <v>0.68333333333333335</v>
      </c>
      <c r="E2627" s="3">
        <f t="shared" si="518"/>
        <v>2011</v>
      </c>
      <c r="F2627" s="3">
        <f t="shared" si="519"/>
        <v>9</v>
      </c>
      <c r="G2627" s="3">
        <f t="shared" si="520"/>
        <v>7</v>
      </c>
      <c r="H2627" s="3">
        <f t="shared" si="521"/>
        <v>13</v>
      </c>
      <c r="I2627" s="3">
        <f t="shared" si="522"/>
        <v>30</v>
      </c>
      <c r="J2627" s="3">
        <f t="shared" si="523"/>
        <v>4</v>
      </c>
      <c r="K2627" s="3" t="str">
        <f>IF(AND(D2627&gt;='Season Lookup'!$D$15,D2627&lt;'Season Lookup'!$D$16),"Spring",IF(AND(D2627&gt;='Season Lookup'!$D$16,D2627&lt;'Season Lookup'!$D$17),"Summer",IF(AND(D2627&gt;='Season Lookup'!$D$17,D2627&lt;'Season Lookup'!$D$18),"Fall",IF(OR(D2627&gt;='Season Lookup'!$D$18,D2627&lt;'Season Lookup'!$D$15),"Winter"))))</f>
        <v>Summer</v>
      </c>
      <c r="L2627" s="3" t="str">
        <f>VLOOKUP(F2627,'Season Lookup'!$A$1:$B$13,2,0)</f>
        <v>Fall</v>
      </c>
      <c r="M2627" t="s">
        <v>82</v>
      </c>
      <c r="N2627" t="s">
        <v>35</v>
      </c>
      <c r="O2627" t="s">
        <v>23</v>
      </c>
      <c r="P2627" t="str">
        <f t="shared" si="524"/>
        <v>Yes</v>
      </c>
      <c r="Q2627" t="str">
        <f t="shared" si="525"/>
        <v>No</v>
      </c>
      <c r="R2627" t="str">
        <f t="shared" si="526"/>
        <v>No</v>
      </c>
      <c r="T2627" t="s">
        <v>74</v>
      </c>
      <c r="U2627" t="s">
        <v>745</v>
      </c>
      <c r="V2627" t="str">
        <f t="shared" si="527"/>
        <v>Intersection</v>
      </c>
      <c r="W2627" t="s">
        <v>2006</v>
      </c>
      <c r="X2627">
        <v>42.371015</v>
      </c>
      <c r="Y2627">
        <v>-71.097530000000006</v>
      </c>
      <c r="Z2627" t="s">
        <v>1822</v>
      </c>
    </row>
    <row r="2628" spans="1:26">
      <c r="A2628">
        <v>26461</v>
      </c>
      <c r="B2628" s="1">
        <v>40793.966666666667</v>
      </c>
      <c r="C2628" s="1">
        <f t="shared" si="516"/>
        <v>40544</v>
      </c>
      <c r="D2628" s="4">
        <f t="shared" si="517"/>
        <v>0.68333333333333335</v>
      </c>
      <c r="E2628" s="3">
        <f t="shared" si="518"/>
        <v>2011</v>
      </c>
      <c r="F2628" s="3">
        <f t="shared" si="519"/>
        <v>9</v>
      </c>
      <c r="G2628" s="3">
        <f t="shared" si="520"/>
        <v>7</v>
      </c>
      <c r="H2628" s="3">
        <f t="shared" si="521"/>
        <v>23</v>
      </c>
      <c r="I2628" s="3">
        <f t="shared" si="522"/>
        <v>12</v>
      </c>
      <c r="J2628" s="3">
        <f t="shared" si="523"/>
        <v>4</v>
      </c>
      <c r="K2628" s="3" t="str">
        <f>IF(AND(D2628&gt;='Season Lookup'!$D$15,D2628&lt;'Season Lookup'!$D$16),"Spring",IF(AND(D2628&gt;='Season Lookup'!$D$16,D2628&lt;'Season Lookup'!$D$17),"Summer",IF(AND(D2628&gt;='Season Lookup'!$D$17,D2628&lt;'Season Lookup'!$D$18),"Fall",IF(OR(D2628&gt;='Season Lookup'!$D$18,D2628&lt;'Season Lookup'!$D$15),"Winter"))))</f>
        <v>Summer</v>
      </c>
      <c r="L2628" s="3" t="str">
        <f>VLOOKUP(F2628,'Season Lookup'!$A$1:$B$13,2,0)</f>
        <v>Fall</v>
      </c>
      <c r="M2628" t="s">
        <v>82</v>
      </c>
      <c r="N2628" t="s">
        <v>13</v>
      </c>
      <c r="O2628" t="s">
        <v>13</v>
      </c>
      <c r="P2628" t="str">
        <f t="shared" si="524"/>
        <v>Yes</v>
      </c>
      <c r="Q2628" t="str">
        <f t="shared" si="525"/>
        <v>No</v>
      </c>
      <c r="R2628" t="str">
        <f t="shared" si="526"/>
        <v>No</v>
      </c>
      <c r="T2628" t="s">
        <v>129</v>
      </c>
      <c r="U2628" t="s">
        <v>209</v>
      </c>
      <c r="V2628" t="str">
        <f t="shared" si="527"/>
        <v>Intersection</v>
      </c>
      <c r="W2628" t="s">
        <v>646</v>
      </c>
      <c r="X2628">
        <v>42.397409000000003</v>
      </c>
      <c r="Y2628">
        <v>-71.130286999999996</v>
      </c>
      <c r="Z2628" t="s">
        <v>647</v>
      </c>
    </row>
    <row r="2629" spans="1:26">
      <c r="A2629">
        <v>26457</v>
      </c>
      <c r="B2629" s="1">
        <v>40794.125</v>
      </c>
      <c r="C2629" s="1">
        <f t="shared" si="516"/>
        <v>40544</v>
      </c>
      <c r="D2629" s="4">
        <f t="shared" si="517"/>
        <v>0.68611111111111112</v>
      </c>
      <c r="E2629" s="3">
        <f t="shared" si="518"/>
        <v>2011</v>
      </c>
      <c r="F2629" s="3">
        <f t="shared" si="519"/>
        <v>9</v>
      </c>
      <c r="G2629" s="3">
        <f t="shared" si="520"/>
        <v>8</v>
      </c>
      <c r="H2629" s="3">
        <f t="shared" si="521"/>
        <v>3</v>
      </c>
      <c r="I2629" s="3">
        <f t="shared" si="522"/>
        <v>0</v>
      </c>
      <c r="J2629" s="3">
        <f t="shared" si="523"/>
        <v>5</v>
      </c>
      <c r="K2629" s="3" t="str">
        <f>IF(AND(D2629&gt;='Season Lookup'!$D$15,D2629&lt;'Season Lookup'!$D$16),"Spring",IF(AND(D2629&gt;='Season Lookup'!$D$16,D2629&lt;'Season Lookup'!$D$17),"Summer",IF(AND(D2629&gt;='Season Lookup'!$D$17,D2629&lt;'Season Lookup'!$D$18),"Fall",IF(OR(D2629&gt;='Season Lookup'!$D$18,D2629&lt;'Season Lookup'!$D$15),"Winter"))))</f>
        <v>Summer</v>
      </c>
      <c r="L2629" s="3" t="str">
        <f>VLOOKUP(F2629,'Season Lookup'!$A$1:$B$13,2,0)</f>
        <v>Fall</v>
      </c>
      <c r="M2629" t="s">
        <v>78</v>
      </c>
      <c r="N2629" t="s">
        <v>13</v>
      </c>
      <c r="O2629" t="s">
        <v>152</v>
      </c>
      <c r="P2629" t="str">
        <f t="shared" si="524"/>
        <v>Yes</v>
      </c>
      <c r="Q2629" t="str">
        <f t="shared" si="525"/>
        <v>No</v>
      </c>
      <c r="R2629" t="str">
        <f t="shared" si="526"/>
        <v>Yes</v>
      </c>
      <c r="T2629" t="s">
        <v>238</v>
      </c>
      <c r="U2629" t="s">
        <v>805</v>
      </c>
      <c r="V2629" t="str">
        <f t="shared" si="527"/>
        <v>Intersection</v>
      </c>
      <c r="W2629" t="s">
        <v>983</v>
      </c>
      <c r="X2629">
        <v>42.377628999999999</v>
      </c>
      <c r="Y2629">
        <v>-71.109392999999997</v>
      </c>
      <c r="Z2629" t="s">
        <v>984</v>
      </c>
    </row>
    <row r="2630" spans="1:26">
      <c r="A2630">
        <v>26458</v>
      </c>
      <c r="B2630" s="1">
        <v>40794.277777777781</v>
      </c>
      <c r="C2630" s="1">
        <f t="shared" si="516"/>
        <v>40544</v>
      </c>
      <c r="D2630" s="4">
        <f t="shared" si="517"/>
        <v>0.68611111111111112</v>
      </c>
      <c r="E2630" s="3">
        <f t="shared" si="518"/>
        <v>2011</v>
      </c>
      <c r="F2630" s="3">
        <f t="shared" si="519"/>
        <v>9</v>
      </c>
      <c r="G2630" s="3">
        <f t="shared" si="520"/>
        <v>8</v>
      </c>
      <c r="H2630" s="3">
        <f t="shared" si="521"/>
        <v>6</v>
      </c>
      <c r="I2630" s="3">
        <f t="shared" si="522"/>
        <v>40</v>
      </c>
      <c r="J2630" s="3">
        <f t="shared" si="523"/>
        <v>5</v>
      </c>
      <c r="K2630" s="3" t="str">
        <f>IF(AND(D2630&gt;='Season Lookup'!$D$15,D2630&lt;'Season Lookup'!$D$16),"Spring",IF(AND(D2630&gt;='Season Lookup'!$D$16,D2630&lt;'Season Lookup'!$D$17),"Summer",IF(AND(D2630&gt;='Season Lookup'!$D$17,D2630&lt;'Season Lookup'!$D$18),"Fall",IF(OR(D2630&gt;='Season Lookup'!$D$18,D2630&lt;'Season Lookup'!$D$15),"Winter"))))</f>
        <v>Summer</v>
      </c>
      <c r="L2630" s="3" t="str">
        <f>VLOOKUP(F2630,'Season Lookup'!$A$1:$B$13,2,0)</f>
        <v>Fall</v>
      </c>
      <c r="M2630" t="s">
        <v>78</v>
      </c>
      <c r="N2630" t="s">
        <v>13</v>
      </c>
      <c r="O2630" t="s">
        <v>18</v>
      </c>
      <c r="P2630" t="str">
        <f t="shared" si="524"/>
        <v>Yes</v>
      </c>
      <c r="Q2630" t="str">
        <f t="shared" si="525"/>
        <v>No</v>
      </c>
      <c r="R2630" t="str">
        <f t="shared" si="526"/>
        <v>No</v>
      </c>
      <c r="T2630" t="s">
        <v>14</v>
      </c>
      <c r="U2630" t="s">
        <v>94</v>
      </c>
      <c r="V2630" t="str">
        <f t="shared" si="527"/>
        <v>Intersection</v>
      </c>
      <c r="W2630" t="s">
        <v>95</v>
      </c>
      <c r="X2630">
        <v>42.381853</v>
      </c>
      <c r="Y2630">
        <v>-71.119722999999993</v>
      </c>
      <c r="Z2630" t="s">
        <v>96</v>
      </c>
    </row>
    <row r="2631" spans="1:26">
      <c r="A2631">
        <v>26459</v>
      </c>
      <c r="B2631" s="1">
        <v>40794.381944444445</v>
      </c>
      <c r="C2631" s="1">
        <f t="shared" si="516"/>
        <v>40544</v>
      </c>
      <c r="D2631" s="4">
        <f t="shared" si="517"/>
        <v>0.68611111111111112</v>
      </c>
      <c r="E2631" s="3">
        <f t="shared" si="518"/>
        <v>2011</v>
      </c>
      <c r="F2631" s="3">
        <f t="shared" si="519"/>
        <v>9</v>
      </c>
      <c r="G2631" s="3">
        <f t="shared" si="520"/>
        <v>8</v>
      </c>
      <c r="H2631" s="3">
        <f t="shared" si="521"/>
        <v>9</v>
      </c>
      <c r="I2631" s="3">
        <f t="shared" si="522"/>
        <v>10</v>
      </c>
      <c r="J2631" s="3">
        <f t="shared" si="523"/>
        <v>5</v>
      </c>
      <c r="K2631" s="3" t="str">
        <f>IF(AND(D2631&gt;='Season Lookup'!$D$15,D2631&lt;'Season Lookup'!$D$16),"Spring",IF(AND(D2631&gt;='Season Lookup'!$D$16,D2631&lt;'Season Lookup'!$D$17),"Summer",IF(AND(D2631&gt;='Season Lookup'!$D$17,D2631&lt;'Season Lookup'!$D$18),"Fall",IF(OR(D2631&gt;='Season Lookup'!$D$18,D2631&lt;'Season Lookup'!$D$15),"Winter"))))</f>
        <v>Summer</v>
      </c>
      <c r="L2631" s="3" t="str">
        <f>VLOOKUP(F2631,'Season Lookup'!$A$1:$B$13,2,0)</f>
        <v>Fall</v>
      </c>
      <c r="M2631" t="s">
        <v>78</v>
      </c>
      <c r="N2631" t="s">
        <v>13</v>
      </c>
      <c r="O2631" t="s">
        <v>152</v>
      </c>
      <c r="P2631" t="str">
        <f t="shared" si="524"/>
        <v>Yes</v>
      </c>
      <c r="Q2631" t="str">
        <f t="shared" si="525"/>
        <v>No</v>
      </c>
      <c r="R2631" t="str">
        <f t="shared" si="526"/>
        <v>Yes</v>
      </c>
      <c r="T2631" t="s">
        <v>19</v>
      </c>
      <c r="U2631" t="s">
        <v>993</v>
      </c>
      <c r="V2631" t="str">
        <f t="shared" si="527"/>
        <v>Intersection</v>
      </c>
      <c r="W2631" t="s">
        <v>1636</v>
      </c>
      <c r="X2631">
        <v>42.371443999999997</v>
      </c>
      <c r="Y2631">
        <v>-71.08314</v>
      </c>
      <c r="Z2631" t="s">
        <v>1637</v>
      </c>
    </row>
    <row r="2632" spans="1:26">
      <c r="A2632">
        <v>26460</v>
      </c>
      <c r="B2632" s="1">
        <v>40794.61109953704</v>
      </c>
      <c r="C2632" s="1">
        <f t="shared" si="516"/>
        <v>40544</v>
      </c>
      <c r="D2632" s="4">
        <f t="shared" si="517"/>
        <v>0.68611111111111112</v>
      </c>
      <c r="E2632" s="3">
        <f t="shared" si="518"/>
        <v>2011</v>
      </c>
      <c r="F2632" s="3">
        <f t="shared" si="519"/>
        <v>9</v>
      </c>
      <c r="G2632" s="3">
        <f t="shared" si="520"/>
        <v>8</v>
      </c>
      <c r="H2632" s="3">
        <f t="shared" si="521"/>
        <v>14</v>
      </c>
      <c r="I2632" s="3">
        <f t="shared" si="522"/>
        <v>39</v>
      </c>
      <c r="J2632" s="3">
        <f t="shared" si="523"/>
        <v>5</v>
      </c>
      <c r="K2632" s="3" t="str">
        <f>IF(AND(D2632&gt;='Season Lookup'!$D$15,D2632&lt;'Season Lookup'!$D$16),"Spring",IF(AND(D2632&gt;='Season Lookup'!$D$16,D2632&lt;'Season Lookup'!$D$17),"Summer",IF(AND(D2632&gt;='Season Lookup'!$D$17,D2632&lt;'Season Lookup'!$D$18),"Fall",IF(OR(D2632&gt;='Season Lookup'!$D$18,D2632&lt;'Season Lookup'!$D$15),"Winter"))))</f>
        <v>Summer</v>
      </c>
      <c r="L2632" s="3" t="str">
        <f>VLOOKUP(F2632,'Season Lookup'!$A$1:$B$13,2,0)</f>
        <v>Fall</v>
      </c>
      <c r="M2632" t="s">
        <v>78</v>
      </c>
      <c r="N2632" t="s">
        <v>13</v>
      </c>
      <c r="O2632" t="s">
        <v>13</v>
      </c>
      <c r="P2632" t="str">
        <f t="shared" si="524"/>
        <v>Yes</v>
      </c>
      <c r="Q2632" t="str">
        <f t="shared" si="525"/>
        <v>No</v>
      </c>
      <c r="R2632" t="str">
        <f t="shared" si="526"/>
        <v>No</v>
      </c>
      <c r="T2632" t="s">
        <v>185</v>
      </c>
      <c r="U2632" t="s">
        <v>449</v>
      </c>
      <c r="V2632" t="str">
        <f t="shared" si="527"/>
        <v>Intersection</v>
      </c>
      <c r="W2632" t="s">
        <v>729</v>
      </c>
      <c r="X2632">
        <v>42.375973999999999</v>
      </c>
      <c r="Y2632">
        <v>-71.120982999999995</v>
      </c>
      <c r="Z2632" t="s">
        <v>730</v>
      </c>
    </row>
    <row r="2633" spans="1:26">
      <c r="A2633">
        <v>26463</v>
      </c>
      <c r="B2633" s="1">
        <v>40795.0625</v>
      </c>
      <c r="C2633" s="1">
        <f t="shared" si="516"/>
        <v>40544</v>
      </c>
      <c r="D2633" s="4">
        <f t="shared" si="517"/>
        <v>0.68888888888888888</v>
      </c>
      <c r="E2633" s="3">
        <f t="shared" si="518"/>
        <v>2011</v>
      </c>
      <c r="F2633" s="3">
        <f t="shared" si="519"/>
        <v>9</v>
      </c>
      <c r="G2633" s="3">
        <f t="shared" si="520"/>
        <v>9</v>
      </c>
      <c r="H2633" s="3">
        <f t="shared" si="521"/>
        <v>1</v>
      </c>
      <c r="I2633" s="3">
        <f t="shared" si="522"/>
        <v>30</v>
      </c>
      <c r="J2633" s="3">
        <f t="shared" si="523"/>
        <v>6</v>
      </c>
      <c r="K2633" s="3" t="str">
        <f>IF(AND(D2633&gt;='Season Lookup'!$D$15,D2633&lt;'Season Lookup'!$D$16),"Spring",IF(AND(D2633&gt;='Season Lookup'!$D$16,D2633&lt;'Season Lookup'!$D$17),"Summer",IF(AND(D2633&gt;='Season Lookup'!$D$17,D2633&lt;'Season Lookup'!$D$18),"Fall",IF(OR(D2633&gt;='Season Lookup'!$D$18,D2633&lt;'Season Lookup'!$D$15),"Winter"))))</f>
        <v>Summer</v>
      </c>
      <c r="L2633" s="3" t="str">
        <f>VLOOKUP(F2633,'Season Lookup'!$A$1:$B$13,2,0)</f>
        <v>Fall</v>
      </c>
      <c r="M2633" t="s">
        <v>12</v>
      </c>
      <c r="N2633" t="s">
        <v>13</v>
      </c>
      <c r="O2633" t="s">
        <v>23</v>
      </c>
      <c r="P2633" t="str">
        <f t="shared" si="524"/>
        <v>Yes</v>
      </c>
      <c r="Q2633" t="str">
        <f t="shared" si="525"/>
        <v>No</v>
      </c>
      <c r="R2633" t="str">
        <f t="shared" si="526"/>
        <v>No</v>
      </c>
      <c r="S2633">
        <v>93</v>
      </c>
      <c r="T2633" t="s">
        <v>155</v>
      </c>
      <c r="V2633" t="str">
        <f t="shared" si="527"/>
        <v>Non Intersection</v>
      </c>
      <c r="W2633" t="s">
        <v>3675</v>
      </c>
      <c r="X2633">
        <v>42.388858999999997</v>
      </c>
      <c r="Y2633">
        <v>-71.124471999999997</v>
      </c>
      <c r="Z2633" t="s">
        <v>3676</v>
      </c>
    </row>
    <row r="2634" spans="1:26">
      <c r="A2634">
        <v>26462</v>
      </c>
      <c r="B2634" s="1">
        <v>40796.035405092596</v>
      </c>
      <c r="C2634" s="1">
        <f t="shared" si="516"/>
        <v>40544</v>
      </c>
      <c r="D2634" s="4">
        <f t="shared" si="517"/>
        <v>0.69166666666666665</v>
      </c>
      <c r="E2634" s="3">
        <f t="shared" si="518"/>
        <v>2011</v>
      </c>
      <c r="F2634" s="3">
        <f t="shared" si="519"/>
        <v>9</v>
      </c>
      <c r="G2634" s="3">
        <f t="shared" si="520"/>
        <v>10</v>
      </c>
      <c r="H2634" s="3">
        <f t="shared" si="521"/>
        <v>0</v>
      </c>
      <c r="I2634" s="3">
        <f t="shared" si="522"/>
        <v>50</v>
      </c>
      <c r="J2634" s="3">
        <f t="shared" si="523"/>
        <v>7</v>
      </c>
      <c r="K2634" s="3" t="str">
        <f>IF(AND(D2634&gt;='Season Lookup'!$D$15,D2634&lt;'Season Lookup'!$D$16),"Spring",IF(AND(D2634&gt;='Season Lookup'!$D$16,D2634&lt;'Season Lookup'!$D$17),"Summer",IF(AND(D2634&gt;='Season Lookup'!$D$17,D2634&lt;'Season Lookup'!$D$18),"Fall",IF(OR(D2634&gt;='Season Lookup'!$D$18,D2634&lt;'Season Lookup'!$D$15),"Winter"))))</f>
        <v>Summer</v>
      </c>
      <c r="L2634" s="3" t="str">
        <f>VLOOKUP(F2634,'Season Lookup'!$A$1:$B$13,2,0)</f>
        <v>Fall</v>
      </c>
      <c r="M2634" t="s">
        <v>31</v>
      </c>
      <c r="N2634" t="s">
        <v>18</v>
      </c>
      <c r="O2634" t="s">
        <v>132</v>
      </c>
      <c r="P2634" t="str">
        <f t="shared" si="524"/>
        <v>Yes</v>
      </c>
      <c r="Q2634" t="str">
        <f t="shared" si="525"/>
        <v>Yes</v>
      </c>
      <c r="R2634" t="str">
        <f t="shared" si="526"/>
        <v>No</v>
      </c>
      <c r="T2634" t="s">
        <v>14</v>
      </c>
      <c r="U2634" t="s">
        <v>195</v>
      </c>
      <c r="V2634" t="str">
        <f t="shared" si="527"/>
        <v>Intersection</v>
      </c>
      <c r="W2634" t="s">
        <v>196</v>
      </c>
      <c r="X2634">
        <v>42.362949999999998</v>
      </c>
      <c r="Y2634">
        <v>-71.099580000000003</v>
      </c>
      <c r="Z2634" t="s">
        <v>197</v>
      </c>
    </row>
    <row r="2635" spans="1:26">
      <c r="A2635">
        <v>26464</v>
      </c>
      <c r="B2635" s="1">
        <v>40796.425682870373</v>
      </c>
      <c r="C2635" s="1">
        <f t="shared" si="516"/>
        <v>40544</v>
      </c>
      <c r="D2635" s="4">
        <f t="shared" si="517"/>
        <v>0.69166666666666665</v>
      </c>
      <c r="E2635" s="3">
        <f t="shared" si="518"/>
        <v>2011</v>
      </c>
      <c r="F2635" s="3">
        <f t="shared" si="519"/>
        <v>9</v>
      </c>
      <c r="G2635" s="3">
        <f t="shared" si="520"/>
        <v>10</v>
      </c>
      <c r="H2635" s="3">
        <f t="shared" si="521"/>
        <v>10</v>
      </c>
      <c r="I2635" s="3">
        <f t="shared" si="522"/>
        <v>12</v>
      </c>
      <c r="J2635" s="3">
        <f t="shared" si="523"/>
        <v>7</v>
      </c>
      <c r="K2635" s="3" t="str">
        <f>IF(AND(D2635&gt;='Season Lookup'!$D$15,D2635&lt;'Season Lookup'!$D$16),"Spring",IF(AND(D2635&gt;='Season Lookup'!$D$16,D2635&lt;'Season Lookup'!$D$17),"Summer",IF(AND(D2635&gt;='Season Lookup'!$D$17,D2635&lt;'Season Lookup'!$D$18),"Fall",IF(OR(D2635&gt;='Season Lookup'!$D$18,D2635&lt;'Season Lookup'!$D$15),"Winter"))))</f>
        <v>Summer</v>
      </c>
      <c r="L2635" s="3" t="str">
        <f>VLOOKUP(F2635,'Season Lookup'!$A$1:$B$13,2,0)</f>
        <v>Fall</v>
      </c>
      <c r="M2635" t="s">
        <v>31</v>
      </c>
      <c r="N2635" t="s">
        <v>13</v>
      </c>
      <c r="O2635" t="s">
        <v>13</v>
      </c>
      <c r="P2635" t="str">
        <f t="shared" si="524"/>
        <v>Yes</v>
      </c>
      <c r="Q2635" t="str">
        <f t="shared" si="525"/>
        <v>No</v>
      </c>
      <c r="R2635" t="str">
        <f t="shared" si="526"/>
        <v>No</v>
      </c>
      <c r="T2635" t="s">
        <v>189</v>
      </c>
      <c r="U2635" t="s">
        <v>32</v>
      </c>
      <c r="V2635" t="str">
        <f t="shared" si="527"/>
        <v>Intersection</v>
      </c>
      <c r="W2635" t="s">
        <v>3338</v>
      </c>
      <c r="X2635">
        <v>42.363207000000003</v>
      </c>
      <c r="Y2635">
        <v>-71.096699999999998</v>
      </c>
      <c r="Z2635" t="s">
        <v>1738</v>
      </c>
    </row>
    <row r="2636" spans="1:26">
      <c r="A2636">
        <v>26465</v>
      </c>
      <c r="B2636" s="1">
        <v>40796.583333333336</v>
      </c>
      <c r="C2636" s="1">
        <f t="shared" si="516"/>
        <v>40544</v>
      </c>
      <c r="D2636" s="4">
        <f t="shared" si="517"/>
        <v>0.69166666666666665</v>
      </c>
      <c r="E2636" s="3">
        <f t="shared" si="518"/>
        <v>2011</v>
      </c>
      <c r="F2636" s="3">
        <f t="shared" si="519"/>
        <v>9</v>
      </c>
      <c r="G2636" s="3">
        <f t="shared" si="520"/>
        <v>10</v>
      </c>
      <c r="H2636" s="3">
        <f t="shared" si="521"/>
        <v>14</v>
      </c>
      <c r="I2636" s="3">
        <f t="shared" si="522"/>
        <v>0</v>
      </c>
      <c r="J2636" s="3">
        <f t="shared" si="523"/>
        <v>7</v>
      </c>
      <c r="K2636" s="3" t="str">
        <f>IF(AND(D2636&gt;='Season Lookup'!$D$15,D2636&lt;'Season Lookup'!$D$16),"Spring",IF(AND(D2636&gt;='Season Lookup'!$D$16,D2636&lt;'Season Lookup'!$D$17),"Summer",IF(AND(D2636&gt;='Season Lookup'!$D$17,D2636&lt;'Season Lookup'!$D$18),"Fall",IF(OR(D2636&gt;='Season Lookup'!$D$18,D2636&lt;'Season Lookup'!$D$15),"Winter"))))</f>
        <v>Summer</v>
      </c>
      <c r="L2636" s="3" t="str">
        <f>VLOOKUP(F2636,'Season Lookup'!$A$1:$B$13,2,0)</f>
        <v>Fall</v>
      </c>
      <c r="M2636" t="s">
        <v>31</v>
      </c>
      <c r="N2636" t="s">
        <v>13</v>
      </c>
      <c r="O2636" t="s">
        <v>23</v>
      </c>
      <c r="P2636" t="str">
        <f t="shared" si="524"/>
        <v>Yes</v>
      </c>
      <c r="Q2636" t="str">
        <f t="shared" si="525"/>
        <v>No</v>
      </c>
      <c r="R2636" t="str">
        <f t="shared" si="526"/>
        <v>No</v>
      </c>
      <c r="S2636">
        <v>145</v>
      </c>
      <c r="T2636" t="s">
        <v>199</v>
      </c>
      <c r="V2636" t="str">
        <f t="shared" si="527"/>
        <v>Non Intersection</v>
      </c>
      <c r="W2636" t="s">
        <v>3677</v>
      </c>
      <c r="X2636">
        <v>42.378056000000001</v>
      </c>
      <c r="Y2636">
        <v>-71.130677000000006</v>
      </c>
      <c r="Z2636" t="s">
        <v>3678</v>
      </c>
    </row>
    <row r="2637" spans="1:26">
      <c r="A2637">
        <v>26466</v>
      </c>
      <c r="B2637" s="1">
        <v>40796.611805555556</v>
      </c>
      <c r="C2637" s="1">
        <f t="shared" si="516"/>
        <v>40544</v>
      </c>
      <c r="D2637" s="4">
        <f t="shared" si="517"/>
        <v>0.69166666666666665</v>
      </c>
      <c r="E2637" s="3">
        <f t="shared" si="518"/>
        <v>2011</v>
      </c>
      <c r="F2637" s="3">
        <f t="shared" si="519"/>
        <v>9</v>
      </c>
      <c r="G2637" s="3">
        <f t="shared" si="520"/>
        <v>10</v>
      </c>
      <c r="H2637" s="3">
        <f t="shared" si="521"/>
        <v>14</v>
      </c>
      <c r="I2637" s="3">
        <f t="shared" si="522"/>
        <v>41</v>
      </c>
      <c r="J2637" s="3">
        <f t="shared" si="523"/>
        <v>7</v>
      </c>
      <c r="K2637" s="3" t="str">
        <f>IF(AND(D2637&gt;='Season Lookup'!$D$15,D2637&lt;'Season Lookup'!$D$16),"Spring",IF(AND(D2637&gt;='Season Lookup'!$D$16,D2637&lt;'Season Lookup'!$D$17),"Summer",IF(AND(D2637&gt;='Season Lookup'!$D$17,D2637&lt;'Season Lookup'!$D$18),"Fall",IF(OR(D2637&gt;='Season Lookup'!$D$18,D2637&lt;'Season Lookup'!$D$15),"Winter"))))</f>
        <v>Summer</v>
      </c>
      <c r="L2637" s="3" t="str">
        <f>VLOOKUP(F2637,'Season Lookup'!$A$1:$B$13,2,0)</f>
        <v>Fall</v>
      </c>
      <c r="M2637" t="s">
        <v>31</v>
      </c>
      <c r="N2637" t="s">
        <v>13</v>
      </c>
      <c r="O2637" t="s">
        <v>13</v>
      </c>
      <c r="P2637" t="str">
        <f t="shared" si="524"/>
        <v>Yes</v>
      </c>
      <c r="Q2637" t="str">
        <f t="shared" si="525"/>
        <v>No</v>
      </c>
      <c r="R2637" t="str">
        <f t="shared" si="526"/>
        <v>No</v>
      </c>
      <c r="T2637" t="s">
        <v>14</v>
      </c>
      <c r="U2637" t="s">
        <v>1426</v>
      </c>
      <c r="V2637" t="str">
        <f t="shared" si="527"/>
        <v>Intersection</v>
      </c>
      <c r="W2637" t="s">
        <v>2369</v>
      </c>
      <c r="X2637">
        <v>42.395333000000001</v>
      </c>
      <c r="Y2637">
        <v>-71.127921000000001</v>
      </c>
      <c r="Z2637" t="s">
        <v>2370</v>
      </c>
    </row>
    <row r="2638" spans="1:26">
      <c r="A2638">
        <v>26467</v>
      </c>
      <c r="B2638" s="1">
        <v>40797.472210648149</v>
      </c>
      <c r="C2638" s="1">
        <f t="shared" si="516"/>
        <v>40544</v>
      </c>
      <c r="D2638" s="4">
        <f t="shared" si="517"/>
        <v>0.69444444444444442</v>
      </c>
      <c r="E2638" s="3">
        <f t="shared" si="518"/>
        <v>2011</v>
      </c>
      <c r="F2638" s="3">
        <f t="shared" si="519"/>
        <v>9</v>
      </c>
      <c r="G2638" s="3">
        <f t="shared" si="520"/>
        <v>11</v>
      </c>
      <c r="H2638" s="3">
        <f t="shared" si="521"/>
        <v>11</v>
      </c>
      <c r="I2638" s="3">
        <f t="shared" si="522"/>
        <v>19</v>
      </c>
      <c r="J2638" s="3">
        <f t="shared" si="523"/>
        <v>1</v>
      </c>
      <c r="K2638" s="3" t="str">
        <f>IF(AND(D2638&gt;='Season Lookup'!$D$15,D2638&lt;'Season Lookup'!$D$16),"Spring",IF(AND(D2638&gt;='Season Lookup'!$D$16,D2638&lt;'Season Lookup'!$D$17),"Summer",IF(AND(D2638&gt;='Season Lookup'!$D$17,D2638&lt;'Season Lookup'!$D$18),"Fall",IF(OR(D2638&gt;='Season Lookup'!$D$18,D2638&lt;'Season Lookup'!$D$15),"Winter"))))</f>
        <v>Summer</v>
      </c>
      <c r="L2638" s="3" t="str">
        <f>VLOOKUP(F2638,'Season Lookup'!$A$1:$B$13,2,0)</f>
        <v>Fall</v>
      </c>
      <c r="M2638" t="s">
        <v>48</v>
      </c>
      <c r="N2638" t="s">
        <v>13</v>
      </c>
      <c r="O2638" t="s">
        <v>13</v>
      </c>
      <c r="P2638" t="str">
        <f t="shared" si="524"/>
        <v>Yes</v>
      </c>
      <c r="Q2638" t="str">
        <f t="shared" si="525"/>
        <v>No</v>
      </c>
      <c r="R2638" t="str">
        <f t="shared" si="526"/>
        <v>No</v>
      </c>
      <c r="S2638">
        <v>806</v>
      </c>
      <c r="T2638" t="s">
        <v>14</v>
      </c>
      <c r="V2638" t="str">
        <f t="shared" si="527"/>
        <v>Non Intersection</v>
      </c>
      <c r="W2638" t="s">
        <v>3679</v>
      </c>
      <c r="X2638">
        <v>42.366743999999997</v>
      </c>
      <c r="Y2638">
        <v>-71.106221000000005</v>
      </c>
      <c r="Z2638" t="s">
        <v>3680</v>
      </c>
    </row>
    <row r="2639" spans="1:26">
      <c r="A2639">
        <v>26468</v>
      </c>
      <c r="B2639" s="1">
        <v>40797.645833333336</v>
      </c>
      <c r="C2639" s="1">
        <f t="shared" si="516"/>
        <v>40544</v>
      </c>
      <c r="D2639" s="4">
        <f t="shared" si="517"/>
        <v>0.69444444444444442</v>
      </c>
      <c r="E2639" s="3">
        <f t="shared" si="518"/>
        <v>2011</v>
      </c>
      <c r="F2639" s="3">
        <f t="shared" si="519"/>
        <v>9</v>
      </c>
      <c r="G2639" s="3">
        <f t="shared" si="520"/>
        <v>11</v>
      </c>
      <c r="H2639" s="3">
        <f t="shared" si="521"/>
        <v>15</v>
      </c>
      <c r="I2639" s="3">
        <f t="shared" si="522"/>
        <v>30</v>
      </c>
      <c r="J2639" s="3">
        <f t="shared" si="523"/>
        <v>1</v>
      </c>
      <c r="K2639" s="3" t="str">
        <f>IF(AND(D2639&gt;='Season Lookup'!$D$15,D2639&lt;'Season Lookup'!$D$16),"Spring",IF(AND(D2639&gt;='Season Lookup'!$D$16,D2639&lt;'Season Lookup'!$D$17),"Summer",IF(AND(D2639&gt;='Season Lookup'!$D$17,D2639&lt;'Season Lookup'!$D$18),"Fall",IF(OR(D2639&gt;='Season Lookup'!$D$18,D2639&lt;'Season Lookup'!$D$15),"Winter"))))</f>
        <v>Summer</v>
      </c>
      <c r="L2639" s="3" t="str">
        <f>VLOOKUP(F2639,'Season Lookup'!$A$1:$B$13,2,0)</f>
        <v>Fall</v>
      </c>
      <c r="M2639" t="s">
        <v>48</v>
      </c>
      <c r="N2639" t="s">
        <v>13</v>
      </c>
      <c r="O2639" t="s">
        <v>23</v>
      </c>
      <c r="P2639" t="str">
        <f t="shared" si="524"/>
        <v>Yes</v>
      </c>
      <c r="Q2639" t="str">
        <f t="shared" si="525"/>
        <v>No</v>
      </c>
      <c r="R2639" t="str">
        <f t="shared" si="526"/>
        <v>No</v>
      </c>
      <c r="S2639">
        <v>670</v>
      </c>
      <c r="T2639" t="s">
        <v>899</v>
      </c>
      <c r="V2639" t="str">
        <f t="shared" si="527"/>
        <v>Non Intersection</v>
      </c>
      <c r="W2639" t="s">
        <v>3681</v>
      </c>
      <c r="X2639">
        <v>42.377822999999999</v>
      </c>
      <c r="Y2639">
        <v>-71.152068999999997</v>
      </c>
      <c r="Z2639" t="s">
        <v>3682</v>
      </c>
    </row>
    <row r="2640" spans="1:26">
      <c r="A2640">
        <v>26469</v>
      </c>
      <c r="B2640" s="1">
        <v>40798.041655092595</v>
      </c>
      <c r="C2640" s="1">
        <f t="shared" si="516"/>
        <v>40544</v>
      </c>
      <c r="D2640" s="4">
        <f t="shared" si="517"/>
        <v>0.69722222222222219</v>
      </c>
      <c r="E2640" s="3">
        <f t="shared" si="518"/>
        <v>2011</v>
      </c>
      <c r="F2640" s="3">
        <f t="shared" si="519"/>
        <v>9</v>
      </c>
      <c r="G2640" s="3">
        <f t="shared" si="520"/>
        <v>12</v>
      </c>
      <c r="H2640" s="3">
        <f t="shared" si="521"/>
        <v>0</v>
      </c>
      <c r="I2640" s="3">
        <f t="shared" si="522"/>
        <v>59</v>
      </c>
      <c r="J2640" s="3">
        <f t="shared" si="523"/>
        <v>2</v>
      </c>
      <c r="K2640" s="3" t="str">
        <f>IF(AND(D2640&gt;='Season Lookup'!$D$15,D2640&lt;'Season Lookup'!$D$16),"Spring",IF(AND(D2640&gt;='Season Lookup'!$D$16,D2640&lt;'Season Lookup'!$D$17),"Summer",IF(AND(D2640&gt;='Season Lookup'!$D$17,D2640&lt;'Season Lookup'!$D$18),"Fall",IF(OR(D2640&gt;='Season Lookup'!$D$18,D2640&lt;'Season Lookup'!$D$15),"Winter"))))</f>
        <v>Summer</v>
      </c>
      <c r="L2640" s="3" t="str">
        <f>VLOOKUP(F2640,'Season Lookup'!$A$1:$B$13,2,0)</f>
        <v>Fall</v>
      </c>
      <c r="M2640" t="s">
        <v>56</v>
      </c>
      <c r="N2640" t="s">
        <v>13</v>
      </c>
      <c r="O2640" t="s">
        <v>23</v>
      </c>
      <c r="P2640" t="str">
        <f t="shared" si="524"/>
        <v>Yes</v>
      </c>
      <c r="Q2640" t="str">
        <f t="shared" si="525"/>
        <v>No</v>
      </c>
      <c r="R2640" t="str">
        <f t="shared" si="526"/>
        <v>No</v>
      </c>
      <c r="S2640">
        <v>108</v>
      </c>
      <c r="T2640" t="s">
        <v>1214</v>
      </c>
      <c r="V2640" t="str">
        <f t="shared" si="527"/>
        <v>Non Intersection</v>
      </c>
      <c r="W2640" t="s">
        <v>3683</v>
      </c>
      <c r="X2640">
        <v>42.396417999999997</v>
      </c>
      <c r="Y2640">
        <v>-71.132529000000005</v>
      </c>
      <c r="Z2640" t="s">
        <v>3684</v>
      </c>
    </row>
    <row r="2641" spans="1:26">
      <c r="A2641">
        <v>26470</v>
      </c>
      <c r="B2641" s="1">
        <v>40798.333333333336</v>
      </c>
      <c r="C2641" s="1">
        <f t="shared" si="516"/>
        <v>40544</v>
      </c>
      <c r="D2641" s="4">
        <f t="shared" si="517"/>
        <v>0.69722222222222219</v>
      </c>
      <c r="E2641" s="3">
        <f t="shared" si="518"/>
        <v>2011</v>
      </c>
      <c r="F2641" s="3">
        <f t="shared" si="519"/>
        <v>9</v>
      </c>
      <c r="G2641" s="3">
        <f t="shared" si="520"/>
        <v>12</v>
      </c>
      <c r="H2641" s="3">
        <f t="shared" si="521"/>
        <v>8</v>
      </c>
      <c r="I2641" s="3">
        <f t="shared" si="522"/>
        <v>0</v>
      </c>
      <c r="J2641" s="3">
        <f t="shared" si="523"/>
        <v>2</v>
      </c>
      <c r="K2641" s="3" t="str">
        <f>IF(AND(D2641&gt;='Season Lookup'!$D$15,D2641&lt;'Season Lookup'!$D$16),"Spring",IF(AND(D2641&gt;='Season Lookup'!$D$16,D2641&lt;'Season Lookup'!$D$17),"Summer",IF(AND(D2641&gt;='Season Lookup'!$D$17,D2641&lt;'Season Lookup'!$D$18),"Fall",IF(OR(D2641&gt;='Season Lookup'!$D$18,D2641&lt;'Season Lookup'!$D$15),"Winter"))))</f>
        <v>Summer</v>
      </c>
      <c r="L2641" s="3" t="str">
        <f>VLOOKUP(F2641,'Season Lookup'!$A$1:$B$13,2,0)</f>
        <v>Fall</v>
      </c>
      <c r="M2641" t="s">
        <v>56</v>
      </c>
      <c r="N2641" t="s">
        <v>246</v>
      </c>
      <c r="O2641" t="s">
        <v>23</v>
      </c>
      <c r="P2641" t="str">
        <f t="shared" si="524"/>
        <v>No</v>
      </c>
      <c r="Q2641" t="str">
        <f t="shared" si="525"/>
        <v>No</v>
      </c>
      <c r="R2641" t="str">
        <f t="shared" si="526"/>
        <v>No</v>
      </c>
      <c r="T2641" t="s">
        <v>667</v>
      </c>
      <c r="U2641" t="s">
        <v>19</v>
      </c>
      <c r="V2641" t="str">
        <f t="shared" si="527"/>
        <v>Intersection</v>
      </c>
      <c r="W2641" t="s">
        <v>2283</v>
      </c>
      <c r="X2641">
        <v>42.373249999999999</v>
      </c>
      <c r="Y2641">
        <v>-71.097130000000007</v>
      </c>
      <c r="Z2641" t="s">
        <v>2284</v>
      </c>
    </row>
    <row r="2642" spans="1:26">
      <c r="A2642">
        <v>26508</v>
      </c>
      <c r="B2642" s="1">
        <v>40798.475694444445</v>
      </c>
      <c r="C2642" s="1">
        <f t="shared" si="516"/>
        <v>40544</v>
      </c>
      <c r="D2642" s="4">
        <f t="shared" si="517"/>
        <v>0.69722222222222219</v>
      </c>
      <c r="E2642" s="3">
        <f t="shared" si="518"/>
        <v>2011</v>
      </c>
      <c r="F2642" s="3">
        <f t="shared" si="519"/>
        <v>9</v>
      </c>
      <c r="G2642" s="3">
        <f t="shared" si="520"/>
        <v>12</v>
      </c>
      <c r="H2642" s="3">
        <f t="shared" si="521"/>
        <v>11</v>
      </c>
      <c r="I2642" s="3">
        <f t="shared" si="522"/>
        <v>25</v>
      </c>
      <c r="J2642" s="3">
        <f t="shared" si="523"/>
        <v>2</v>
      </c>
      <c r="K2642" s="3" t="str">
        <f>IF(AND(D2642&gt;='Season Lookup'!$D$15,D2642&lt;'Season Lookup'!$D$16),"Spring",IF(AND(D2642&gt;='Season Lookup'!$D$16,D2642&lt;'Season Lookup'!$D$17),"Summer",IF(AND(D2642&gt;='Season Lookup'!$D$17,D2642&lt;'Season Lookup'!$D$18),"Fall",IF(OR(D2642&gt;='Season Lookup'!$D$18,D2642&lt;'Season Lookup'!$D$15),"Winter"))))</f>
        <v>Summer</v>
      </c>
      <c r="L2642" s="3" t="str">
        <f>VLOOKUP(F2642,'Season Lookup'!$A$1:$B$13,2,0)</f>
        <v>Fall</v>
      </c>
      <c r="M2642" t="s">
        <v>56</v>
      </c>
      <c r="N2642" t="s">
        <v>13</v>
      </c>
      <c r="O2642" t="s">
        <v>13</v>
      </c>
      <c r="P2642" t="str">
        <f t="shared" si="524"/>
        <v>Yes</v>
      </c>
      <c r="Q2642" t="str">
        <f t="shared" si="525"/>
        <v>No</v>
      </c>
      <c r="R2642" t="str">
        <f t="shared" si="526"/>
        <v>No</v>
      </c>
      <c r="T2642" t="s">
        <v>710</v>
      </c>
      <c r="V2642" t="str">
        <f t="shared" si="527"/>
        <v>Intersection</v>
      </c>
      <c r="W2642" t="s">
        <v>726</v>
      </c>
      <c r="X2642">
        <v>0</v>
      </c>
      <c r="Y2642">
        <v>0</v>
      </c>
      <c r="Z2642" t="s">
        <v>81</v>
      </c>
    </row>
    <row r="2643" spans="1:26">
      <c r="A2643">
        <v>26472</v>
      </c>
      <c r="B2643" s="1">
        <v>40799.61109953704</v>
      </c>
      <c r="C2643" s="1">
        <f t="shared" si="516"/>
        <v>40544</v>
      </c>
      <c r="D2643" s="4">
        <f t="shared" si="517"/>
        <v>0.7</v>
      </c>
      <c r="E2643" s="3">
        <f t="shared" si="518"/>
        <v>2011</v>
      </c>
      <c r="F2643" s="3">
        <f t="shared" si="519"/>
        <v>9</v>
      </c>
      <c r="G2643" s="3">
        <f t="shared" si="520"/>
        <v>13</v>
      </c>
      <c r="H2643" s="3">
        <f t="shared" si="521"/>
        <v>14</v>
      </c>
      <c r="I2643" s="3">
        <f t="shared" si="522"/>
        <v>39</v>
      </c>
      <c r="J2643" s="3">
        <f t="shared" si="523"/>
        <v>3</v>
      </c>
      <c r="K2643" s="3" t="str">
        <f>IF(AND(D2643&gt;='Season Lookup'!$D$15,D2643&lt;'Season Lookup'!$D$16),"Spring",IF(AND(D2643&gt;='Season Lookup'!$D$16,D2643&lt;'Season Lookup'!$D$17),"Summer",IF(AND(D2643&gt;='Season Lookup'!$D$17,D2643&lt;'Season Lookup'!$D$18),"Fall",IF(OR(D2643&gt;='Season Lookup'!$D$18,D2643&lt;'Season Lookup'!$D$15),"Winter"))))</f>
        <v>Summer</v>
      </c>
      <c r="L2643" s="3" t="str">
        <f>VLOOKUP(F2643,'Season Lookup'!$A$1:$B$13,2,0)</f>
        <v>Fall</v>
      </c>
      <c r="M2643" t="s">
        <v>73</v>
      </c>
      <c r="N2643" t="s">
        <v>13</v>
      </c>
      <c r="O2643" t="s">
        <v>13</v>
      </c>
      <c r="P2643" t="str">
        <f t="shared" si="524"/>
        <v>Yes</v>
      </c>
      <c r="Q2643" t="str">
        <f t="shared" si="525"/>
        <v>No</v>
      </c>
      <c r="R2643" t="str">
        <f t="shared" si="526"/>
        <v>No</v>
      </c>
      <c r="T2643" t="s">
        <v>42</v>
      </c>
      <c r="U2643" t="s">
        <v>178</v>
      </c>
      <c r="V2643" t="str">
        <f t="shared" si="527"/>
        <v>Intersection</v>
      </c>
      <c r="W2643" t="s">
        <v>179</v>
      </c>
      <c r="X2643">
        <v>42.360131000000003</v>
      </c>
      <c r="Y2643">
        <v>-71.112776999999994</v>
      </c>
      <c r="Z2643" t="s">
        <v>180</v>
      </c>
    </row>
    <row r="2644" spans="1:26">
      <c r="A2644">
        <v>26473</v>
      </c>
      <c r="B2644" s="1">
        <v>40799.489583333336</v>
      </c>
      <c r="C2644" s="1">
        <f t="shared" si="516"/>
        <v>40544</v>
      </c>
      <c r="D2644" s="4">
        <f t="shared" si="517"/>
        <v>0.7</v>
      </c>
      <c r="E2644" s="3">
        <f t="shared" si="518"/>
        <v>2011</v>
      </c>
      <c r="F2644" s="3">
        <f t="shared" si="519"/>
        <v>9</v>
      </c>
      <c r="G2644" s="3">
        <f t="shared" si="520"/>
        <v>13</v>
      </c>
      <c r="H2644" s="3">
        <f t="shared" si="521"/>
        <v>11</v>
      </c>
      <c r="I2644" s="3">
        <f t="shared" si="522"/>
        <v>45</v>
      </c>
      <c r="J2644" s="3">
        <f t="shared" si="523"/>
        <v>3</v>
      </c>
      <c r="K2644" s="3" t="str">
        <f>IF(AND(D2644&gt;='Season Lookup'!$D$15,D2644&lt;'Season Lookup'!$D$16),"Spring",IF(AND(D2644&gt;='Season Lookup'!$D$16,D2644&lt;'Season Lookup'!$D$17),"Summer",IF(AND(D2644&gt;='Season Lookup'!$D$17,D2644&lt;'Season Lookup'!$D$18),"Fall",IF(OR(D2644&gt;='Season Lookup'!$D$18,D2644&lt;'Season Lookup'!$D$15),"Winter"))))</f>
        <v>Summer</v>
      </c>
      <c r="L2644" s="3" t="str">
        <f>VLOOKUP(F2644,'Season Lookup'!$A$1:$B$13,2,0)</f>
        <v>Fall</v>
      </c>
      <c r="M2644" t="s">
        <v>73</v>
      </c>
      <c r="N2644" t="s">
        <v>13</v>
      </c>
      <c r="O2644" t="s">
        <v>13</v>
      </c>
      <c r="P2644" t="str">
        <f t="shared" si="524"/>
        <v>Yes</v>
      </c>
      <c r="Q2644" t="str">
        <f t="shared" si="525"/>
        <v>No</v>
      </c>
      <c r="R2644" t="str">
        <f t="shared" si="526"/>
        <v>No</v>
      </c>
      <c r="T2644" t="s">
        <v>199</v>
      </c>
      <c r="U2644" t="s">
        <v>980</v>
      </c>
      <c r="V2644" t="str">
        <f t="shared" si="527"/>
        <v>Intersection</v>
      </c>
      <c r="W2644" t="s">
        <v>1185</v>
      </c>
      <c r="X2644">
        <v>42.376345000000001</v>
      </c>
      <c r="Y2644">
        <v>-71.139753999999996</v>
      </c>
      <c r="Z2644" t="s">
        <v>1186</v>
      </c>
    </row>
    <row r="2645" spans="1:26">
      <c r="A2645">
        <v>26474</v>
      </c>
      <c r="B2645" s="1">
        <v>40800.336099537039</v>
      </c>
      <c r="C2645" s="1">
        <f t="shared" si="516"/>
        <v>40544</v>
      </c>
      <c r="D2645" s="4">
        <f t="shared" si="517"/>
        <v>0.70277777777777772</v>
      </c>
      <c r="E2645" s="3">
        <f t="shared" si="518"/>
        <v>2011</v>
      </c>
      <c r="F2645" s="3">
        <f t="shared" si="519"/>
        <v>9</v>
      </c>
      <c r="G2645" s="3">
        <f t="shared" si="520"/>
        <v>14</v>
      </c>
      <c r="H2645" s="3">
        <f t="shared" si="521"/>
        <v>8</v>
      </c>
      <c r="I2645" s="3">
        <f t="shared" si="522"/>
        <v>3</v>
      </c>
      <c r="J2645" s="3">
        <f t="shared" si="523"/>
        <v>4</v>
      </c>
      <c r="K2645" s="3" t="str">
        <f>IF(AND(D2645&gt;='Season Lookup'!$D$15,D2645&lt;'Season Lookup'!$D$16),"Spring",IF(AND(D2645&gt;='Season Lookup'!$D$16,D2645&lt;'Season Lookup'!$D$17),"Summer",IF(AND(D2645&gt;='Season Lookup'!$D$17,D2645&lt;'Season Lookup'!$D$18),"Fall",IF(OR(D2645&gt;='Season Lookup'!$D$18,D2645&lt;'Season Lookup'!$D$15),"Winter"))))</f>
        <v>Summer</v>
      </c>
      <c r="L2645" s="3" t="str">
        <f>VLOOKUP(F2645,'Season Lookup'!$A$1:$B$13,2,0)</f>
        <v>Fall</v>
      </c>
      <c r="M2645" t="s">
        <v>82</v>
      </c>
      <c r="N2645" t="s">
        <v>13</v>
      </c>
      <c r="O2645" t="s">
        <v>132</v>
      </c>
      <c r="P2645" t="str">
        <f t="shared" si="524"/>
        <v>Yes</v>
      </c>
      <c r="Q2645" t="str">
        <f t="shared" si="525"/>
        <v>Yes</v>
      </c>
      <c r="R2645" t="str">
        <f t="shared" si="526"/>
        <v>No</v>
      </c>
      <c r="T2645" t="s">
        <v>796</v>
      </c>
      <c r="U2645" t="s">
        <v>105</v>
      </c>
      <c r="V2645" t="str">
        <f t="shared" si="527"/>
        <v>Intersection</v>
      </c>
      <c r="W2645" t="s">
        <v>3685</v>
      </c>
      <c r="X2645">
        <v>42.365791999999999</v>
      </c>
      <c r="Y2645">
        <v>-71.092070000000007</v>
      </c>
      <c r="Z2645" t="s">
        <v>2562</v>
      </c>
    </row>
    <row r="2646" spans="1:26">
      <c r="A2646">
        <v>26475</v>
      </c>
      <c r="B2646" s="1">
        <v>40800.354155092595</v>
      </c>
      <c r="C2646" s="1">
        <f t="shared" si="516"/>
        <v>40544</v>
      </c>
      <c r="D2646" s="4">
        <f t="shared" si="517"/>
        <v>0.70277777777777772</v>
      </c>
      <c r="E2646" s="3">
        <f t="shared" si="518"/>
        <v>2011</v>
      </c>
      <c r="F2646" s="3">
        <f t="shared" si="519"/>
        <v>9</v>
      </c>
      <c r="G2646" s="3">
        <f t="shared" si="520"/>
        <v>14</v>
      </c>
      <c r="H2646" s="3">
        <f t="shared" si="521"/>
        <v>8</v>
      </c>
      <c r="I2646" s="3">
        <f t="shared" si="522"/>
        <v>29</v>
      </c>
      <c r="J2646" s="3">
        <f t="shared" si="523"/>
        <v>4</v>
      </c>
      <c r="K2646" s="3" t="str">
        <f>IF(AND(D2646&gt;='Season Lookup'!$D$15,D2646&lt;'Season Lookup'!$D$16),"Spring",IF(AND(D2646&gt;='Season Lookup'!$D$16,D2646&lt;'Season Lookup'!$D$17),"Summer",IF(AND(D2646&gt;='Season Lookup'!$D$17,D2646&lt;'Season Lookup'!$D$18),"Fall",IF(OR(D2646&gt;='Season Lookup'!$D$18,D2646&lt;'Season Lookup'!$D$15),"Winter"))))</f>
        <v>Summer</v>
      </c>
      <c r="L2646" s="3" t="str">
        <f>VLOOKUP(F2646,'Season Lookup'!$A$1:$B$13,2,0)</f>
        <v>Fall</v>
      </c>
      <c r="M2646" t="s">
        <v>82</v>
      </c>
      <c r="N2646" t="s">
        <v>13</v>
      </c>
      <c r="O2646" t="s">
        <v>13</v>
      </c>
      <c r="P2646" t="str">
        <f t="shared" si="524"/>
        <v>Yes</v>
      </c>
      <c r="Q2646" t="str">
        <f t="shared" si="525"/>
        <v>No</v>
      </c>
      <c r="R2646" t="str">
        <f t="shared" si="526"/>
        <v>No</v>
      </c>
      <c r="T2646" t="s">
        <v>14</v>
      </c>
      <c r="U2646" t="s">
        <v>185</v>
      </c>
      <c r="V2646" t="str">
        <f t="shared" si="527"/>
        <v>Intersection</v>
      </c>
      <c r="W2646" t="s">
        <v>1247</v>
      </c>
      <c r="X2646">
        <v>42.375131000000003</v>
      </c>
      <c r="Y2646">
        <v>-71.119151000000002</v>
      </c>
      <c r="Z2646" t="s">
        <v>1248</v>
      </c>
    </row>
    <row r="2647" spans="1:26">
      <c r="A2647">
        <v>26476</v>
      </c>
      <c r="B2647" s="1">
        <v>40800.36109953704</v>
      </c>
      <c r="C2647" s="1">
        <f t="shared" si="516"/>
        <v>40544</v>
      </c>
      <c r="D2647" s="4">
        <f t="shared" si="517"/>
        <v>0.70277777777777772</v>
      </c>
      <c r="E2647" s="3">
        <f t="shared" si="518"/>
        <v>2011</v>
      </c>
      <c r="F2647" s="3">
        <f t="shared" si="519"/>
        <v>9</v>
      </c>
      <c r="G2647" s="3">
        <f t="shared" si="520"/>
        <v>14</v>
      </c>
      <c r="H2647" s="3">
        <f t="shared" si="521"/>
        <v>8</v>
      </c>
      <c r="I2647" s="3">
        <f t="shared" si="522"/>
        <v>39</v>
      </c>
      <c r="J2647" s="3">
        <f t="shared" si="523"/>
        <v>4</v>
      </c>
      <c r="K2647" s="3" t="str">
        <f>IF(AND(D2647&gt;='Season Lookup'!$D$15,D2647&lt;'Season Lookup'!$D$16),"Spring",IF(AND(D2647&gt;='Season Lookup'!$D$16,D2647&lt;'Season Lookup'!$D$17),"Summer",IF(AND(D2647&gt;='Season Lookup'!$D$17,D2647&lt;'Season Lookup'!$D$18),"Fall",IF(OR(D2647&gt;='Season Lookup'!$D$18,D2647&lt;'Season Lookup'!$D$15),"Winter"))))</f>
        <v>Summer</v>
      </c>
      <c r="L2647" s="3" t="str">
        <f>VLOOKUP(F2647,'Season Lookup'!$A$1:$B$13,2,0)</f>
        <v>Fall</v>
      </c>
      <c r="M2647" t="s">
        <v>82</v>
      </c>
      <c r="N2647" t="s">
        <v>13</v>
      </c>
      <c r="O2647" t="s">
        <v>13</v>
      </c>
      <c r="P2647" t="str">
        <f t="shared" si="524"/>
        <v>Yes</v>
      </c>
      <c r="Q2647" t="str">
        <f t="shared" si="525"/>
        <v>No</v>
      </c>
      <c r="R2647" t="str">
        <f t="shared" si="526"/>
        <v>No</v>
      </c>
      <c r="T2647" t="s">
        <v>199</v>
      </c>
      <c r="U2647" t="s">
        <v>14</v>
      </c>
      <c r="V2647" t="str">
        <f t="shared" si="527"/>
        <v>Intersection</v>
      </c>
      <c r="W2647" t="s">
        <v>3686</v>
      </c>
      <c r="X2647">
        <v>42.373466999999998</v>
      </c>
      <c r="Y2647">
        <v>-71.119388999999998</v>
      </c>
      <c r="Z2647" t="s">
        <v>575</v>
      </c>
    </row>
    <row r="2648" spans="1:26">
      <c r="A2648">
        <v>26477</v>
      </c>
      <c r="B2648" s="1">
        <v>40800.375</v>
      </c>
      <c r="C2648" s="1">
        <f t="shared" si="516"/>
        <v>40544</v>
      </c>
      <c r="D2648" s="4">
        <f t="shared" si="517"/>
        <v>0.70277777777777772</v>
      </c>
      <c r="E2648" s="3">
        <f t="shared" si="518"/>
        <v>2011</v>
      </c>
      <c r="F2648" s="3">
        <f t="shared" si="519"/>
        <v>9</v>
      </c>
      <c r="G2648" s="3">
        <f t="shared" si="520"/>
        <v>14</v>
      </c>
      <c r="H2648" s="3">
        <f t="shared" si="521"/>
        <v>9</v>
      </c>
      <c r="I2648" s="3">
        <f t="shared" si="522"/>
        <v>0</v>
      </c>
      <c r="J2648" s="3">
        <f t="shared" si="523"/>
        <v>4</v>
      </c>
      <c r="K2648" s="3" t="str">
        <f>IF(AND(D2648&gt;='Season Lookup'!$D$15,D2648&lt;'Season Lookup'!$D$16),"Spring",IF(AND(D2648&gt;='Season Lookup'!$D$16,D2648&lt;'Season Lookup'!$D$17),"Summer",IF(AND(D2648&gt;='Season Lookup'!$D$17,D2648&lt;'Season Lookup'!$D$18),"Fall",IF(OR(D2648&gt;='Season Lookup'!$D$18,D2648&lt;'Season Lookup'!$D$15),"Winter"))))</f>
        <v>Summer</v>
      </c>
      <c r="L2648" s="3" t="str">
        <f>VLOOKUP(F2648,'Season Lookup'!$A$1:$B$13,2,0)</f>
        <v>Fall</v>
      </c>
      <c r="M2648" t="s">
        <v>82</v>
      </c>
      <c r="N2648" t="s">
        <v>13</v>
      </c>
      <c r="O2648" t="s">
        <v>13</v>
      </c>
      <c r="P2648" t="str">
        <f t="shared" si="524"/>
        <v>Yes</v>
      </c>
      <c r="Q2648" t="str">
        <f t="shared" si="525"/>
        <v>No</v>
      </c>
      <c r="R2648" t="str">
        <f t="shared" si="526"/>
        <v>No</v>
      </c>
      <c r="T2648" t="s">
        <v>14</v>
      </c>
      <c r="U2648" t="s">
        <v>202</v>
      </c>
      <c r="V2648" t="str">
        <f t="shared" si="527"/>
        <v>Intersection</v>
      </c>
      <c r="W2648" t="s">
        <v>361</v>
      </c>
      <c r="X2648">
        <v>42.360154000000001</v>
      </c>
      <c r="Y2648">
        <v>-71.094881999999998</v>
      </c>
      <c r="Z2648" t="s">
        <v>223</v>
      </c>
    </row>
    <row r="2649" spans="1:26">
      <c r="A2649">
        <v>26478</v>
      </c>
      <c r="B2649" s="1">
        <v>40800.458333333336</v>
      </c>
      <c r="C2649" s="1">
        <f t="shared" si="516"/>
        <v>40544</v>
      </c>
      <c r="D2649" s="4">
        <f t="shared" si="517"/>
        <v>0.70277777777777772</v>
      </c>
      <c r="E2649" s="3">
        <f t="shared" si="518"/>
        <v>2011</v>
      </c>
      <c r="F2649" s="3">
        <f t="shared" si="519"/>
        <v>9</v>
      </c>
      <c r="G2649" s="3">
        <f t="shared" si="520"/>
        <v>14</v>
      </c>
      <c r="H2649" s="3">
        <f t="shared" si="521"/>
        <v>11</v>
      </c>
      <c r="I2649" s="3">
        <f t="shared" si="522"/>
        <v>0</v>
      </c>
      <c r="J2649" s="3">
        <f t="shared" si="523"/>
        <v>4</v>
      </c>
      <c r="K2649" s="3" t="str">
        <f>IF(AND(D2649&gt;='Season Lookup'!$D$15,D2649&lt;'Season Lookup'!$D$16),"Spring",IF(AND(D2649&gt;='Season Lookup'!$D$16,D2649&lt;'Season Lookup'!$D$17),"Summer",IF(AND(D2649&gt;='Season Lookup'!$D$17,D2649&lt;'Season Lookup'!$D$18),"Fall",IF(OR(D2649&gt;='Season Lookup'!$D$18,D2649&lt;'Season Lookup'!$D$15),"Winter"))))</f>
        <v>Summer</v>
      </c>
      <c r="L2649" s="3" t="str">
        <f>VLOOKUP(F2649,'Season Lookup'!$A$1:$B$13,2,0)</f>
        <v>Fall</v>
      </c>
      <c r="M2649" t="s">
        <v>82</v>
      </c>
      <c r="N2649" t="s">
        <v>13</v>
      </c>
      <c r="O2649" t="s">
        <v>13</v>
      </c>
      <c r="P2649" t="str">
        <f t="shared" si="524"/>
        <v>Yes</v>
      </c>
      <c r="Q2649" t="str">
        <f t="shared" si="525"/>
        <v>No</v>
      </c>
      <c r="R2649" t="str">
        <f t="shared" si="526"/>
        <v>No</v>
      </c>
      <c r="S2649">
        <v>725</v>
      </c>
      <c r="T2649" t="s">
        <v>186</v>
      </c>
      <c r="V2649" t="str">
        <f t="shared" si="527"/>
        <v>Non Intersection</v>
      </c>
      <c r="W2649" t="s">
        <v>617</v>
      </c>
      <c r="X2649">
        <v>42.390473999999998</v>
      </c>
      <c r="Y2649">
        <v>-71.152218000000005</v>
      </c>
      <c r="Z2649" t="s">
        <v>618</v>
      </c>
    </row>
    <row r="2650" spans="1:26">
      <c r="A2650">
        <v>26479</v>
      </c>
      <c r="B2650" s="1">
        <v>40800.534710648149</v>
      </c>
      <c r="C2650" s="1">
        <f t="shared" si="516"/>
        <v>40544</v>
      </c>
      <c r="D2650" s="4">
        <f t="shared" si="517"/>
        <v>0.70277777777777772</v>
      </c>
      <c r="E2650" s="3">
        <f t="shared" si="518"/>
        <v>2011</v>
      </c>
      <c r="F2650" s="3">
        <f t="shared" si="519"/>
        <v>9</v>
      </c>
      <c r="G2650" s="3">
        <f t="shared" si="520"/>
        <v>14</v>
      </c>
      <c r="H2650" s="3">
        <f t="shared" si="521"/>
        <v>12</v>
      </c>
      <c r="I2650" s="3">
        <f t="shared" si="522"/>
        <v>49</v>
      </c>
      <c r="J2650" s="3">
        <f t="shared" si="523"/>
        <v>4</v>
      </c>
      <c r="K2650" s="3" t="str">
        <f>IF(AND(D2650&gt;='Season Lookup'!$D$15,D2650&lt;'Season Lookup'!$D$16),"Spring",IF(AND(D2650&gt;='Season Lookup'!$D$16,D2650&lt;'Season Lookup'!$D$17),"Summer",IF(AND(D2650&gt;='Season Lookup'!$D$17,D2650&lt;'Season Lookup'!$D$18),"Fall",IF(OR(D2650&gt;='Season Lookup'!$D$18,D2650&lt;'Season Lookup'!$D$15),"Winter"))))</f>
        <v>Summer</v>
      </c>
      <c r="L2650" s="3" t="str">
        <f>VLOOKUP(F2650,'Season Lookup'!$A$1:$B$13,2,0)</f>
        <v>Fall</v>
      </c>
      <c r="M2650" t="s">
        <v>82</v>
      </c>
      <c r="N2650" t="s">
        <v>13</v>
      </c>
      <c r="O2650" t="s">
        <v>23</v>
      </c>
      <c r="P2650" t="str">
        <f t="shared" si="524"/>
        <v>Yes</v>
      </c>
      <c r="Q2650" t="str">
        <f t="shared" si="525"/>
        <v>No</v>
      </c>
      <c r="R2650" t="str">
        <f t="shared" si="526"/>
        <v>No</v>
      </c>
      <c r="S2650">
        <v>746</v>
      </c>
      <c r="T2650" t="s">
        <v>19</v>
      </c>
      <c r="V2650" t="str">
        <f t="shared" si="527"/>
        <v>Non Intersection</v>
      </c>
      <c r="W2650" t="s">
        <v>3687</v>
      </c>
      <c r="X2650">
        <v>42.372138999999997</v>
      </c>
      <c r="Y2650">
        <v>-71.089348000000001</v>
      </c>
      <c r="Z2650" t="s">
        <v>3688</v>
      </c>
    </row>
    <row r="2651" spans="1:26">
      <c r="A2651">
        <v>26480</v>
      </c>
      <c r="B2651" s="1">
        <v>40800.541655092595</v>
      </c>
      <c r="C2651" s="1">
        <f t="shared" si="516"/>
        <v>40544</v>
      </c>
      <c r="D2651" s="4">
        <f t="shared" si="517"/>
        <v>0.70277777777777772</v>
      </c>
      <c r="E2651" s="3">
        <f t="shared" si="518"/>
        <v>2011</v>
      </c>
      <c r="F2651" s="3">
        <f t="shared" si="519"/>
        <v>9</v>
      </c>
      <c r="G2651" s="3">
        <f t="shared" si="520"/>
        <v>14</v>
      </c>
      <c r="H2651" s="3">
        <f t="shared" si="521"/>
        <v>12</v>
      </c>
      <c r="I2651" s="3">
        <f t="shared" si="522"/>
        <v>59</v>
      </c>
      <c r="J2651" s="3">
        <f t="shared" si="523"/>
        <v>4</v>
      </c>
      <c r="K2651" s="3" t="str">
        <f>IF(AND(D2651&gt;='Season Lookup'!$D$15,D2651&lt;'Season Lookup'!$D$16),"Spring",IF(AND(D2651&gt;='Season Lookup'!$D$16,D2651&lt;'Season Lookup'!$D$17),"Summer",IF(AND(D2651&gt;='Season Lookup'!$D$17,D2651&lt;'Season Lookup'!$D$18),"Fall",IF(OR(D2651&gt;='Season Lookup'!$D$18,D2651&lt;'Season Lookup'!$D$15),"Winter"))))</f>
        <v>Summer</v>
      </c>
      <c r="L2651" s="3" t="str">
        <f>VLOOKUP(F2651,'Season Lookup'!$A$1:$B$13,2,0)</f>
        <v>Fall</v>
      </c>
      <c r="M2651" t="s">
        <v>82</v>
      </c>
      <c r="N2651" t="s">
        <v>13</v>
      </c>
      <c r="O2651" t="s">
        <v>23</v>
      </c>
      <c r="P2651" t="str">
        <f t="shared" si="524"/>
        <v>Yes</v>
      </c>
      <c r="Q2651" t="str">
        <f t="shared" si="525"/>
        <v>No</v>
      </c>
      <c r="R2651" t="str">
        <f t="shared" si="526"/>
        <v>No</v>
      </c>
      <c r="S2651">
        <v>211</v>
      </c>
      <c r="T2651" t="s">
        <v>170</v>
      </c>
      <c r="V2651" t="str">
        <f t="shared" si="527"/>
        <v>Non Intersection</v>
      </c>
      <c r="W2651" t="s">
        <v>1359</v>
      </c>
      <c r="X2651">
        <v>42.389553999999997</v>
      </c>
      <c r="Y2651">
        <v>-71.142674999999997</v>
      </c>
      <c r="Z2651" t="s">
        <v>1360</v>
      </c>
    </row>
    <row r="2652" spans="1:26">
      <c r="A2652">
        <v>26481</v>
      </c>
      <c r="B2652" s="1">
        <v>40800.779861111114</v>
      </c>
      <c r="C2652" s="1">
        <f t="shared" si="516"/>
        <v>40544</v>
      </c>
      <c r="D2652" s="4">
        <f t="shared" si="517"/>
        <v>0.70277777777777772</v>
      </c>
      <c r="E2652" s="3">
        <f t="shared" si="518"/>
        <v>2011</v>
      </c>
      <c r="F2652" s="3">
        <f t="shared" si="519"/>
        <v>9</v>
      </c>
      <c r="G2652" s="3">
        <f t="shared" si="520"/>
        <v>14</v>
      </c>
      <c r="H2652" s="3">
        <f t="shared" si="521"/>
        <v>18</v>
      </c>
      <c r="I2652" s="3">
        <f t="shared" si="522"/>
        <v>43</v>
      </c>
      <c r="J2652" s="3">
        <f t="shared" si="523"/>
        <v>4</v>
      </c>
      <c r="K2652" s="3" t="str">
        <f>IF(AND(D2652&gt;='Season Lookup'!$D$15,D2652&lt;'Season Lookup'!$D$16),"Spring",IF(AND(D2652&gt;='Season Lookup'!$D$16,D2652&lt;'Season Lookup'!$D$17),"Summer",IF(AND(D2652&gt;='Season Lookup'!$D$17,D2652&lt;'Season Lookup'!$D$18),"Fall",IF(OR(D2652&gt;='Season Lookup'!$D$18,D2652&lt;'Season Lookup'!$D$15),"Winter"))))</f>
        <v>Summer</v>
      </c>
      <c r="L2652" s="3" t="str">
        <f>VLOOKUP(F2652,'Season Lookup'!$A$1:$B$13,2,0)</f>
        <v>Fall</v>
      </c>
      <c r="M2652" t="s">
        <v>82</v>
      </c>
      <c r="N2652" t="s">
        <v>13</v>
      </c>
      <c r="O2652" t="s">
        <v>132</v>
      </c>
      <c r="P2652" t="str">
        <f t="shared" si="524"/>
        <v>Yes</v>
      </c>
      <c r="Q2652" t="str">
        <f t="shared" si="525"/>
        <v>Yes</v>
      </c>
      <c r="R2652" t="str">
        <f t="shared" si="526"/>
        <v>No</v>
      </c>
      <c r="S2652">
        <v>287</v>
      </c>
      <c r="T2652" t="s">
        <v>342</v>
      </c>
      <c r="V2652" t="str">
        <f t="shared" si="527"/>
        <v>Non Intersection</v>
      </c>
      <c r="W2652" t="s">
        <v>3689</v>
      </c>
      <c r="X2652">
        <v>42.372509999999998</v>
      </c>
      <c r="Y2652">
        <v>-71.099131</v>
      </c>
      <c r="Z2652" t="s">
        <v>3690</v>
      </c>
    </row>
    <row r="2653" spans="1:26">
      <c r="A2653">
        <v>26483</v>
      </c>
      <c r="B2653" s="1">
        <v>40800.6875</v>
      </c>
      <c r="C2653" s="1">
        <f t="shared" si="516"/>
        <v>40544</v>
      </c>
      <c r="D2653" s="4">
        <f t="shared" si="517"/>
        <v>0.70277777777777772</v>
      </c>
      <c r="E2653" s="3">
        <f t="shared" si="518"/>
        <v>2011</v>
      </c>
      <c r="F2653" s="3">
        <f t="shared" si="519"/>
        <v>9</v>
      </c>
      <c r="G2653" s="3">
        <f t="shared" si="520"/>
        <v>14</v>
      </c>
      <c r="H2653" s="3">
        <f t="shared" si="521"/>
        <v>16</v>
      </c>
      <c r="I2653" s="3">
        <f t="shared" si="522"/>
        <v>30</v>
      </c>
      <c r="J2653" s="3">
        <f t="shared" si="523"/>
        <v>4</v>
      </c>
      <c r="K2653" s="3" t="str">
        <f>IF(AND(D2653&gt;='Season Lookup'!$D$15,D2653&lt;'Season Lookup'!$D$16),"Spring",IF(AND(D2653&gt;='Season Lookup'!$D$16,D2653&lt;'Season Lookup'!$D$17),"Summer",IF(AND(D2653&gt;='Season Lookup'!$D$17,D2653&lt;'Season Lookup'!$D$18),"Fall",IF(OR(D2653&gt;='Season Lookup'!$D$18,D2653&lt;'Season Lookup'!$D$15),"Winter"))))</f>
        <v>Summer</v>
      </c>
      <c r="L2653" s="3" t="str">
        <f>VLOOKUP(F2653,'Season Lookup'!$A$1:$B$13,2,0)</f>
        <v>Fall</v>
      </c>
      <c r="M2653" t="s">
        <v>82</v>
      </c>
      <c r="N2653" t="s">
        <v>13</v>
      </c>
      <c r="O2653" t="s">
        <v>132</v>
      </c>
      <c r="P2653" t="str">
        <f t="shared" si="524"/>
        <v>Yes</v>
      </c>
      <c r="Q2653" t="str">
        <f t="shared" si="525"/>
        <v>Yes</v>
      </c>
      <c r="R2653" t="str">
        <f t="shared" si="526"/>
        <v>No</v>
      </c>
      <c r="T2653" t="s">
        <v>216</v>
      </c>
      <c r="U2653" t="s">
        <v>189</v>
      </c>
      <c r="V2653" t="str">
        <f t="shared" si="527"/>
        <v>Intersection</v>
      </c>
      <c r="W2653" t="s">
        <v>3691</v>
      </c>
      <c r="X2653">
        <v>42.364863</v>
      </c>
      <c r="Y2653">
        <v>-71.096266</v>
      </c>
      <c r="Z2653" t="s">
        <v>3692</v>
      </c>
    </row>
    <row r="2654" spans="1:26">
      <c r="A2654">
        <v>26510</v>
      </c>
      <c r="B2654" s="1">
        <v>40800.791655092595</v>
      </c>
      <c r="C2654" s="1">
        <f t="shared" si="516"/>
        <v>40544</v>
      </c>
      <c r="D2654" s="4">
        <f t="shared" si="517"/>
        <v>0.70277777777777772</v>
      </c>
      <c r="E2654" s="3">
        <f t="shared" si="518"/>
        <v>2011</v>
      </c>
      <c r="F2654" s="3">
        <f t="shared" si="519"/>
        <v>9</v>
      </c>
      <c r="G2654" s="3">
        <f t="shared" si="520"/>
        <v>14</v>
      </c>
      <c r="H2654" s="3">
        <f t="shared" si="521"/>
        <v>18</v>
      </c>
      <c r="I2654" s="3">
        <f t="shared" si="522"/>
        <v>59</v>
      </c>
      <c r="J2654" s="3">
        <f t="shared" si="523"/>
        <v>4</v>
      </c>
      <c r="K2654" s="3" t="str">
        <f>IF(AND(D2654&gt;='Season Lookup'!$D$15,D2654&lt;'Season Lookup'!$D$16),"Spring",IF(AND(D2654&gt;='Season Lookup'!$D$16,D2654&lt;'Season Lookup'!$D$17),"Summer",IF(AND(D2654&gt;='Season Lookup'!$D$17,D2654&lt;'Season Lookup'!$D$18),"Fall",IF(OR(D2654&gt;='Season Lookup'!$D$18,D2654&lt;'Season Lookup'!$D$15),"Winter"))))</f>
        <v>Summer</v>
      </c>
      <c r="L2654" s="3" t="str">
        <f>VLOOKUP(F2654,'Season Lookup'!$A$1:$B$13,2,0)</f>
        <v>Fall</v>
      </c>
      <c r="M2654" t="s">
        <v>82</v>
      </c>
      <c r="N2654" t="s">
        <v>13</v>
      </c>
      <c r="O2654" t="s">
        <v>152</v>
      </c>
      <c r="P2654" t="str">
        <f t="shared" si="524"/>
        <v>Yes</v>
      </c>
      <c r="Q2654" t="str">
        <f t="shared" si="525"/>
        <v>No</v>
      </c>
      <c r="R2654" t="str">
        <f t="shared" si="526"/>
        <v>Yes</v>
      </c>
      <c r="T2654" t="s">
        <v>198</v>
      </c>
      <c r="U2654" t="s">
        <v>3693</v>
      </c>
      <c r="V2654" t="str">
        <f t="shared" si="527"/>
        <v>Intersection</v>
      </c>
      <c r="W2654" t="s">
        <v>3694</v>
      </c>
      <c r="X2654">
        <v>42.371757000000002</v>
      </c>
      <c r="Y2654">
        <v>-71.117846999999998</v>
      </c>
      <c r="Z2654" t="s">
        <v>3695</v>
      </c>
    </row>
    <row r="2655" spans="1:26">
      <c r="A2655">
        <v>26482</v>
      </c>
      <c r="B2655" s="1">
        <v>40801.479155092595</v>
      </c>
      <c r="C2655" s="1">
        <f t="shared" si="516"/>
        <v>40544</v>
      </c>
      <c r="D2655" s="4">
        <f t="shared" si="517"/>
        <v>0.7055555555555556</v>
      </c>
      <c r="E2655" s="3">
        <f t="shared" si="518"/>
        <v>2011</v>
      </c>
      <c r="F2655" s="3">
        <f t="shared" si="519"/>
        <v>9</v>
      </c>
      <c r="G2655" s="3">
        <f t="shared" si="520"/>
        <v>15</v>
      </c>
      <c r="H2655" s="3">
        <f t="shared" si="521"/>
        <v>11</v>
      </c>
      <c r="I2655" s="3">
        <f t="shared" si="522"/>
        <v>29</v>
      </c>
      <c r="J2655" s="3">
        <f t="shared" si="523"/>
        <v>5</v>
      </c>
      <c r="K2655" s="3" t="str">
        <f>IF(AND(D2655&gt;='Season Lookup'!$D$15,D2655&lt;'Season Lookup'!$D$16),"Spring",IF(AND(D2655&gt;='Season Lookup'!$D$16,D2655&lt;'Season Lookup'!$D$17),"Summer",IF(AND(D2655&gt;='Season Lookup'!$D$17,D2655&lt;'Season Lookup'!$D$18),"Fall",IF(OR(D2655&gt;='Season Lookup'!$D$18,D2655&lt;'Season Lookup'!$D$15),"Winter"))))</f>
        <v>Summer</v>
      </c>
      <c r="L2655" s="3" t="str">
        <f>VLOOKUP(F2655,'Season Lookup'!$A$1:$B$13,2,0)</f>
        <v>Fall</v>
      </c>
      <c r="M2655" t="s">
        <v>78</v>
      </c>
      <c r="N2655" t="s">
        <v>13</v>
      </c>
      <c r="O2655" t="s">
        <v>13</v>
      </c>
      <c r="P2655" t="str">
        <f t="shared" si="524"/>
        <v>Yes</v>
      </c>
      <c r="Q2655" t="str">
        <f t="shared" si="525"/>
        <v>No</v>
      </c>
      <c r="R2655" t="str">
        <f t="shared" si="526"/>
        <v>No</v>
      </c>
      <c r="S2655">
        <v>873</v>
      </c>
      <c r="T2655" t="s">
        <v>19</v>
      </c>
      <c r="V2655" t="str">
        <f t="shared" si="527"/>
        <v>Non Intersection</v>
      </c>
      <c r="W2655" t="s">
        <v>3696</v>
      </c>
      <c r="X2655">
        <v>42.372596999999999</v>
      </c>
      <c r="Y2655">
        <v>-71.091357000000002</v>
      </c>
      <c r="Z2655" t="s">
        <v>3697</v>
      </c>
    </row>
    <row r="2656" spans="1:26">
      <c r="A2656">
        <v>26484</v>
      </c>
      <c r="B2656" s="1">
        <v>40801.366666666669</v>
      </c>
      <c r="C2656" s="1">
        <f t="shared" si="516"/>
        <v>40544</v>
      </c>
      <c r="D2656" s="4">
        <f t="shared" si="517"/>
        <v>0.7055555555555556</v>
      </c>
      <c r="E2656" s="3">
        <f t="shared" si="518"/>
        <v>2011</v>
      </c>
      <c r="F2656" s="3">
        <f t="shared" si="519"/>
        <v>9</v>
      </c>
      <c r="G2656" s="3">
        <f t="shared" si="520"/>
        <v>15</v>
      </c>
      <c r="H2656" s="3">
        <f t="shared" si="521"/>
        <v>8</v>
      </c>
      <c r="I2656" s="3">
        <f t="shared" si="522"/>
        <v>48</v>
      </c>
      <c r="J2656" s="3">
        <f t="shared" si="523"/>
        <v>5</v>
      </c>
      <c r="K2656" s="3" t="str">
        <f>IF(AND(D2656&gt;='Season Lookup'!$D$15,D2656&lt;'Season Lookup'!$D$16),"Spring",IF(AND(D2656&gt;='Season Lookup'!$D$16,D2656&lt;'Season Lookup'!$D$17),"Summer",IF(AND(D2656&gt;='Season Lookup'!$D$17,D2656&lt;'Season Lookup'!$D$18),"Fall",IF(OR(D2656&gt;='Season Lookup'!$D$18,D2656&lt;'Season Lookup'!$D$15),"Winter"))))</f>
        <v>Summer</v>
      </c>
      <c r="L2656" s="3" t="str">
        <f>VLOOKUP(F2656,'Season Lookup'!$A$1:$B$13,2,0)</f>
        <v>Fall</v>
      </c>
      <c r="M2656" t="s">
        <v>78</v>
      </c>
      <c r="N2656" t="s">
        <v>13</v>
      </c>
      <c r="O2656" t="s">
        <v>13</v>
      </c>
      <c r="P2656" t="str">
        <f t="shared" si="524"/>
        <v>Yes</v>
      </c>
      <c r="Q2656" t="str">
        <f t="shared" si="525"/>
        <v>No</v>
      </c>
      <c r="R2656" t="str">
        <f t="shared" si="526"/>
        <v>No</v>
      </c>
      <c r="T2656" t="s">
        <v>14</v>
      </c>
      <c r="U2656" t="s">
        <v>126</v>
      </c>
      <c r="V2656" t="str">
        <f t="shared" si="527"/>
        <v>Intersection</v>
      </c>
      <c r="W2656" t="s">
        <v>127</v>
      </c>
      <c r="X2656">
        <v>42.388964999999999</v>
      </c>
      <c r="Y2656">
        <v>-71.119694999999993</v>
      </c>
      <c r="Z2656" t="s">
        <v>128</v>
      </c>
    </row>
    <row r="2657" spans="1:26">
      <c r="A2657">
        <v>26485</v>
      </c>
      <c r="B2657" s="1">
        <v>40801.4375</v>
      </c>
      <c r="C2657" s="1">
        <f t="shared" si="516"/>
        <v>40544</v>
      </c>
      <c r="D2657" s="4">
        <f t="shared" si="517"/>
        <v>0.7055555555555556</v>
      </c>
      <c r="E2657" s="3">
        <f t="shared" si="518"/>
        <v>2011</v>
      </c>
      <c r="F2657" s="3">
        <f t="shared" si="519"/>
        <v>9</v>
      </c>
      <c r="G2657" s="3">
        <f t="shared" si="520"/>
        <v>15</v>
      </c>
      <c r="H2657" s="3">
        <f t="shared" si="521"/>
        <v>10</v>
      </c>
      <c r="I2657" s="3">
        <f t="shared" si="522"/>
        <v>30</v>
      </c>
      <c r="J2657" s="3">
        <f t="shared" si="523"/>
        <v>5</v>
      </c>
      <c r="K2657" s="3" t="str">
        <f>IF(AND(D2657&gt;='Season Lookup'!$D$15,D2657&lt;'Season Lookup'!$D$16),"Spring",IF(AND(D2657&gt;='Season Lookup'!$D$16,D2657&lt;'Season Lookup'!$D$17),"Summer",IF(AND(D2657&gt;='Season Lookup'!$D$17,D2657&lt;'Season Lookup'!$D$18),"Fall",IF(OR(D2657&gt;='Season Lookup'!$D$18,D2657&lt;'Season Lookup'!$D$15),"Winter"))))</f>
        <v>Summer</v>
      </c>
      <c r="L2657" s="3" t="str">
        <f>VLOOKUP(F2657,'Season Lookup'!$A$1:$B$13,2,0)</f>
        <v>Fall</v>
      </c>
      <c r="M2657" t="s">
        <v>78</v>
      </c>
      <c r="N2657" t="s">
        <v>13</v>
      </c>
      <c r="O2657" t="s">
        <v>23</v>
      </c>
      <c r="P2657" t="str">
        <f t="shared" si="524"/>
        <v>Yes</v>
      </c>
      <c r="Q2657" t="str">
        <f t="shared" si="525"/>
        <v>No</v>
      </c>
      <c r="R2657" t="str">
        <f t="shared" si="526"/>
        <v>No</v>
      </c>
      <c r="T2657" t="s">
        <v>365</v>
      </c>
      <c r="U2657" t="s">
        <v>3698</v>
      </c>
      <c r="V2657" t="str">
        <f t="shared" si="527"/>
        <v>Intersection</v>
      </c>
      <c r="W2657" t="s">
        <v>3699</v>
      </c>
      <c r="X2657">
        <v>42.368203000000001</v>
      </c>
      <c r="Y2657">
        <v>-71.079856000000007</v>
      </c>
      <c r="Z2657" t="s">
        <v>3700</v>
      </c>
    </row>
    <row r="2658" spans="1:26">
      <c r="A2658">
        <v>26486</v>
      </c>
      <c r="B2658" s="1">
        <v>40801.581932870373</v>
      </c>
      <c r="C2658" s="1">
        <f t="shared" si="516"/>
        <v>40544</v>
      </c>
      <c r="D2658" s="4">
        <f t="shared" si="517"/>
        <v>0.7055555555555556</v>
      </c>
      <c r="E2658" s="3">
        <f t="shared" si="518"/>
        <v>2011</v>
      </c>
      <c r="F2658" s="3">
        <f t="shared" si="519"/>
        <v>9</v>
      </c>
      <c r="G2658" s="3">
        <f t="shared" si="520"/>
        <v>15</v>
      </c>
      <c r="H2658" s="3">
        <f t="shared" si="521"/>
        <v>13</v>
      </c>
      <c r="I2658" s="3">
        <f t="shared" si="522"/>
        <v>57</v>
      </c>
      <c r="J2658" s="3">
        <f t="shared" si="523"/>
        <v>5</v>
      </c>
      <c r="K2658" s="3" t="str">
        <f>IF(AND(D2658&gt;='Season Lookup'!$D$15,D2658&lt;'Season Lookup'!$D$16),"Spring",IF(AND(D2658&gt;='Season Lookup'!$D$16,D2658&lt;'Season Lookup'!$D$17),"Summer",IF(AND(D2658&gt;='Season Lookup'!$D$17,D2658&lt;'Season Lookup'!$D$18),"Fall",IF(OR(D2658&gt;='Season Lookup'!$D$18,D2658&lt;'Season Lookup'!$D$15),"Winter"))))</f>
        <v>Summer</v>
      </c>
      <c r="L2658" s="3" t="str">
        <f>VLOOKUP(F2658,'Season Lookup'!$A$1:$B$13,2,0)</f>
        <v>Fall</v>
      </c>
      <c r="M2658" t="s">
        <v>78</v>
      </c>
      <c r="N2658" t="s">
        <v>13</v>
      </c>
      <c r="O2658" t="s">
        <v>35</v>
      </c>
      <c r="P2658" t="str">
        <f t="shared" si="524"/>
        <v>Yes</v>
      </c>
      <c r="Q2658" t="str">
        <f t="shared" si="525"/>
        <v>No</v>
      </c>
      <c r="R2658" t="str">
        <f t="shared" si="526"/>
        <v>No</v>
      </c>
      <c r="T2658" t="s">
        <v>2206</v>
      </c>
      <c r="U2658" t="s">
        <v>1182</v>
      </c>
      <c r="V2658" t="str">
        <f t="shared" si="527"/>
        <v>Intersection</v>
      </c>
      <c r="W2658" t="s">
        <v>3701</v>
      </c>
      <c r="X2658">
        <v>42.360770000000002</v>
      </c>
      <c r="Y2658">
        <v>-71.085362000000003</v>
      </c>
      <c r="Z2658" t="s">
        <v>2208</v>
      </c>
    </row>
    <row r="2659" spans="1:26">
      <c r="A2659">
        <v>26487</v>
      </c>
      <c r="B2659" s="1">
        <v>40801.6875</v>
      </c>
      <c r="C2659" s="1">
        <f t="shared" si="516"/>
        <v>40544</v>
      </c>
      <c r="D2659" s="4">
        <f t="shared" si="517"/>
        <v>0.7055555555555556</v>
      </c>
      <c r="E2659" s="3">
        <f t="shared" si="518"/>
        <v>2011</v>
      </c>
      <c r="F2659" s="3">
        <f t="shared" si="519"/>
        <v>9</v>
      </c>
      <c r="G2659" s="3">
        <f t="shared" si="520"/>
        <v>15</v>
      </c>
      <c r="H2659" s="3">
        <f t="shared" si="521"/>
        <v>16</v>
      </c>
      <c r="I2659" s="3">
        <f t="shared" si="522"/>
        <v>30</v>
      </c>
      <c r="J2659" s="3">
        <f t="shared" si="523"/>
        <v>5</v>
      </c>
      <c r="K2659" s="3" t="str">
        <f>IF(AND(D2659&gt;='Season Lookup'!$D$15,D2659&lt;'Season Lookup'!$D$16),"Spring",IF(AND(D2659&gt;='Season Lookup'!$D$16,D2659&lt;'Season Lookup'!$D$17),"Summer",IF(AND(D2659&gt;='Season Lookup'!$D$17,D2659&lt;'Season Lookup'!$D$18),"Fall",IF(OR(D2659&gt;='Season Lookup'!$D$18,D2659&lt;'Season Lookup'!$D$15),"Winter"))))</f>
        <v>Summer</v>
      </c>
      <c r="L2659" s="3" t="str">
        <f>VLOOKUP(F2659,'Season Lookup'!$A$1:$B$13,2,0)</f>
        <v>Fall</v>
      </c>
      <c r="M2659" t="s">
        <v>78</v>
      </c>
      <c r="N2659" t="s">
        <v>13</v>
      </c>
      <c r="O2659" t="s">
        <v>132</v>
      </c>
      <c r="P2659" t="str">
        <f t="shared" si="524"/>
        <v>Yes</v>
      </c>
      <c r="Q2659" t="str">
        <f t="shared" si="525"/>
        <v>Yes</v>
      </c>
      <c r="R2659" t="str">
        <f t="shared" si="526"/>
        <v>No</v>
      </c>
      <c r="T2659" t="s">
        <v>14</v>
      </c>
      <c r="U2659" t="s">
        <v>601</v>
      </c>
      <c r="V2659" t="str">
        <f t="shared" si="527"/>
        <v>Intersection</v>
      </c>
      <c r="W2659" t="s">
        <v>602</v>
      </c>
      <c r="X2659">
        <v>42.397973</v>
      </c>
      <c r="Y2659">
        <v>-71.130897000000004</v>
      </c>
      <c r="Z2659" t="s">
        <v>603</v>
      </c>
    </row>
    <row r="2660" spans="1:26">
      <c r="A2660">
        <v>26488</v>
      </c>
      <c r="B2660" s="1">
        <v>40801.857638888891</v>
      </c>
      <c r="C2660" s="1">
        <f t="shared" si="516"/>
        <v>40544</v>
      </c>
      <c r="D2660" s="4">
        <f t="shared" si="517"/>
        <v>0.7055555555555556</v>
      </c>
      <c r="E2660" s="3">
        <f t="shared" si="518"/>
        <v>2011</v>
      </c>
      <c r="F2660" s="3">
        <f t="shared" si="519"/>
        <v>9</v>
      </c>
      <c r="G2660" s="3">
        <f t="shared" si="520"/>
        <v>15</v>
      </c>
      <c r="H2660" s="3">
        <f t="shared" si="521"/>
        <v>20</v>
      </c>
      <c r="I2660" s="3">
        <f t="shared" si="522"/>
        <v>35</v>
      </c>
      <c r="J2660" s="3">
        <f t="shared" si="523"/>
        <v>5</v>
      </c>
      <c r="K2660" s="3" t="str">
        <f>IF(AND(D2660&gt;='Season Lookup'!$D$15,D2660&lt;'Season Lookup'!$D$16),"Spring",IF(AND(D2660&gt;='Season Lookup'!$D$16,D2660&lt;'Season Lookup'!$D$17),"Summer",IF(AND(D2660&gt;='Season Lookup'!$D$17,D2660&lt;'Season Lookup'!$D$18),"Fall",IF(OR(D2660&gt;='Season Lookup'!$D$18,D2660&lt;'Season Lookup'!$D$15),"Winter"))))</f>
        <v>Summer</v>
      </c>
      <c r="L2660" s="3" t="str">
        <f>VLOOKUP(F2660,'Season Lookup'!$A$1:$B$13,2,0)</f>
        <v>Fall</v>
      </c>
      <c r="M2660" t="s">
        <v>78</v>
      </c>
      <c r="N2660" t="s">
        <v>13</v>
      </c>
      <c r="O2660" t="s">
        <v>132</v>
      </c>
      <c r="P2660" t="str">
        <f t="shared" si="524"/>
        <v>Yes</v>
      </c>
      <c r="Q2660" t="str">
        <f t="shared" si="525"/>
        <v>Yes</v>
      </c>
      <c r="R2660" t="str">
        <f t="shared" si="526"/>
        <v>No</v>
      </c>
      <c r="T2660" t="s">
        <v>133</v>
      </c>
      <c r="U2660" t="s">
        <v>101</v>
      </c>
      <c r="V2660" t="str">
        <f t="shared" si="527"/>
        <v>Intersection</v>
      </c>
      <c r="W2660" t="s">
        <v>3702</v>
      </c>
      <c r="X2660">
        <v>42.366993000000001</v>
      </c>
      <c r="Y2660">
        <v>-71.097860999999995</v>
      </c>
      <c r="Z2660" t="s">
        <v>2898</v>
      </c>
    </row>
    <row r="2661" spans="1:26">
      <c r="A2661">
        <v>26489</v>
      </c>
      <c r="B2661" s="1">
        <v>40801.5</v>
      </c>
      <c r="C2661" s="1">
        <f t="shared" si="516"/>
        <v>40544</v>
      </c>
      <c r="D2661" s="4">
        <f t="shared" si="517"/>
        <v>0.7055555555555556</v>
      </c>
      <c r="E2661" s="3">
        <f t="shared" si="518"/>
        <v>2011</v>
      </c>
      <c r="F2661" s="3">
        <f t="shared" si="519"/>
        <v>9</v>
      </c>
      <c r="G2661" s="3">
        <f t="shared" si="520"/>
        <v>15</v>
      </c>
      <c r="H2661" s="3">
        <f t="shared" si="521"/>
        <v>12</v>
      </c>
      <c r="I2661" s="3">
        <f t="shared" si="522"/>
        <v>0</v>
      </c>
      <c r="J2661" s="3">
        <f t="shared" si="523"/>
        <v>5</v>
      </c>
      <c r="K2661" s="3" t="str">
        <f>IF(AND(D2661&gt;='Season Lookup'!$D$15,D2661&lt;'Season Lookup'!$D$16),"Spring",IF(AND(D2661&gt;='Season Lookup'!$D$16,D2661&lt;'Season Lookup'!$D$17),"Summer",IF(AND(D2661&gt;='Season Lookup'!$D$17,D2661&lt;'Season Lookup'!$D$18),"Fall",IF(OR(D2661&gt;='Season Lookup'!$D$18,D2661&lt;'Season Lookup'!$D$15),"Winter"))))</f>
        <v>Summer</v>
      </c>
      <c r="L2661" s="3" t="str">
        <f>VLOOKUP(F2661,'Season Lookup'!$A$1:$B$13,2,0)</f>
        <v>Fall</v>
      </c>
      <c r="M2661" t="s">
        <v>78</v>
      </c>
      <c r="N2661" t="s">
        <v>13</v>
      </c>
      <c r="O2661" t="s">
        <v>23</v>
      </c>
      <c r="P2661" t="str">
        <f t="shared" si="524"/>
        <v>Yes</v>
      </c>
      <c r="Q2661" t="str">
        <f t="shared" si="525"/>
        <v>No</v>
      </c>
      <c r="R2661" t="str">
        <f t="shared" si="526"/>
        <v>No</v>
      </c>
      <c r="S2661">
        <v>1</v>
      </c>
      <c r="T2661" t="s">
        <v>351</v>
      </c>
      <c r="V2661" t="str">
        <f t="shared" si="527"/>
        <v>Non Intersection</v>
      </c>
      <c r="W2661" t="s">
        <v>352</v>
      </c>
      <c r="X2661">
        <v>42.367719999999998</v>
      </c>
      <c r="Y2661">
        <v>-71.074383999999995</v>
      </c>
      <c r="Z2661" t="s">
        <v>353</v>
      </c>
    </row>
    <row r="2662" spans="1:26">
      <c r="A2662">
        <v>26490</v>
      </c>
      <c r="B2662" s="1">
        <v>40801.599988425929</v>
      </c>
      <c r="C2662" s="1">
        <f t="shared" si="516"/>
        <v>40544</v>
      </c>
      <c r="D2662" s="4">
        <f t="shared" si="517"/>
        <v>0.7055555555555556</v>
      </c>
      <c r="E2662" s="3">
        <f t="shared" si="518"/>
        <v>2011</v>
      </c>
      <c r="F2662" s="3">
        <f t="shared" si="519"/>
        <v>9</v>
      </c>
      <c r="G2662" s="3">
        <f t="shared" si="520"/>
        <v>15</v>
      </c>
      <c r="H2662" s="3">
        <f t="shared" si="521"/>
        <v>14</v>
      </c>
      <c r="I2662" s="3">
        <f t="shared" si="522"/>
        <v>23</v>
      </c>
      <c r="J2662" s="3">
        <f t="shared" si="523"/>
        <v>5</v>
      </c>
      <c r="K2662" s="3" t="str">
        <f>IF(AND(D2662&gt;='Season Lookup'!$D$15,D2662&lt;'Season Lookup'!$D$16),"Spring",IF(AND(D2662&gt;='Season Lookup'!$D$16,D2662&lt;'Season Lookup'!$D$17),"Summer",IF(AND(D2662&gt;='Season Lookup'!$D$17,D2662&lt;'Season Lookup'!$D$18),"Fall",IF(OR(D2662&gt;='Season Lookup'!$D$18,D2662&lt;'Season Lookup'!$D$15),"Winter"))))</f>
        <v>Summer</v>
      </c>
      <c r="L2662" s="3" t="str">
        <f>VLOOKUP(F2662,'Season Lookup'!$A$1:$B$13,2,0)</f>
        <v>Fall</v>
      </c>
      <c r="M2662" t="s">
        <v>78</v>
      </c>
      <c r="N2662" t="s">
        <v>13</v>
      </c>
      <c r="O2662" t="s">
        <v>132</v>
      </c>
      <c r="P2662" t="str">
        <f t="shared" si="524"/>
        <v>Yes</v>
      </c>
      <c r="Q2662" t="str">
        <f t="shared" si="525"/>
        <v>Yes</v>
      </c>
      <c r="R2662" t="str">
        <f t="shared" si="526"/>
        <v>No</v>
      </c>
      <c r="T2662" t="s">
        <v>19</v>
      </c>
      <c r="U2662" t="s">
        <v>971</v>
      </c>
      <c r="V2662" t="str">
        <f t="shared" si="527"/>
        <v>Intersection</v>
      </c>
      <c r="W2662" t="s">
        <v>1785</v>
      </c>
      <c r="X2662">
        <v>42.374406999999998</v>
      </c>
      <c r="Y2662">
        <v>-71.106082000000001</v>
      </c>
      <c r="Z2662" t="s">
        <v>973</v>
      </c>
    </row>
    <row r="2663" spans="1:26">
      <c r="A2663">
        <v>26493</v>
      </c>
      <c r="B2663" s="1">
        <v>40802.403460648151</v>
      </c>
      <c r="C2663" s="1">
        <f t="shared" si="516"/>
        <v>40544</v>
      </c>
      <c r="D2663" s="4">
        <f t="shared" si="517"/>
        <v>0.70833333333333337</v>
      </c>
      <c r="E2663" s="3">
        <f t="shared" si="518"/>
        <v>2011</v>
      </c>
      <c r="F2663" s="3">
        <f t="shared" si="519"/>
        <v>9</v>
      </c>
      <c r="G2663" s="3">
        <f t="shared" si="520"/>
        <v>16</v>
      </c>
      <c r="H2663" s="3">
        <f t="shared" si="521"/>
        <v>9</v>
      </c>
      <c r="I2663" s="3">
        <f t="shared" si="522"/>
        <v>40</v>
      </c>
      <c r="J2663" s="3">
        <f t="shared" si="523"/>
        <v>6</v>
      </c>
      <c r="K2663" s="3" t="str">
        <f>IF(AND(D2663&gt;='Season Lookup'!$D$15,D2663&lt;'Season Lookup'!$D$16),"Spring",IF(AND(D2663&gt;='Season Lookup'!$D$16,D2663&lt;'Season Lookup'!$D$17),"Summer",IF(AND(D2663&gt;='Season Lookup'!$D$17,D2663&lt;'Season Lookup'!$D$18),"Fall",IF(OR(D2663&gt;='Season Lookup'!$D$18,D2663&lt;'Season Lookup'!$D$15),"Winter"))))</f>
        <v>Summer</v>
      </c>
      <c r="L2663" s="3" t="str">
        <f>VLOOKUP(F2663,'Season Lookup'!$A$1:$B$13,2,0)</f>
        <v>Fall</v>
      </c>
      <c r="M2663" t="s">
        <v>12</v>
      </c>
      <c r="N2663" t="s">
        <v>13</v>
      </c>
      <c r="O2663" t="s">
        <v>13</v>
      </c>
      <c r="P2663" t="str">
        <f t="shared" si="524"/>
        <v>Yes</v>
      </c>
      <c r="Q2663" t="str">
        <f t="shared" si="525"/>
        <v>No</v>
      </c>
      <c r="R2663" t="str">
        <f t="shared" si="526"/>
        <v>No</v>
      </c>
      <c r="T2663" t="s">
        <v>19</v>
      </c>
      <c r="U2663" t="s">
        <v>760</v>
      </c>
      <c r="V2663" t="str">
        <f t="shared" si="527"/>
        <v>Intersection</v>
      </c>
      <c r="W2663" t="s">
        <v>3703</v>
      </c>
      <c r="X2663">
        <v>42.371920000000003</v>
      </c>
      <c r="Y2663">
        <v>-71.086872</v>
      </c>
      <c r="Z2663" t="s">
        <v>3704</v>
      </c>
    </row>
    <row r="2664" spans="1:26">
      <c r="A2664">
        <v>26494</v>
      </c>
      <c r="B2664" s="1">
        <v>40802.5</v>
      </c>
      <c r="C2664" s="1">
        <f t="shared" si="516"/>
        <v>40544</v>
      </c>
      <c r="D2664" s="4">
        <f t="shared" si="517"/>
        <v>0.70833333333333337</v>
      </c>
      <c r="E2664" s="3">
        <f t="shared" si="518"/>
        <v>2011</v>
      </c>
      <c r="F2664" s="3">
        <f t="shared" si="519"/>
        <v>9</v>
      </c>
      <c r="G2664" s="3">
        <f t="shared" si="520"/>
        <v>16</v>
      </c>
      <c r="H2664" s="3">
        <f t="shared" si="521"/>
        <v>12</v>
      </c>
      <c r="I2664" s="3">
        <f t="shared" si="522"/>
        <v>0</v>
      </c>
      <c r="J2664" s="3">
        <f t="shared" si="523"/>
        <v>6</v>
      </c>
      <c r="K2664" s="3" t="str">
        <f>IF(AND(D2664&gt;='Season Lookup'!$D$15,D2664&lt;'Season Lookup'!$D$16),"Spring",IF(AND(D2664&gt;='Season Lookup'!$D$16,D2664&lt;'Season Lookup'!$D$17),"Summer",IF(AND(D2664&gt;='Season Lookup'!$D$17,D2664&lt;'Season Lookup'!$D$18),"Fall",IF(OR(D2664&gt;='Season Lookup'!$D$18,D2664&lt;'Season Lookup'!$D$15),"Winter"))))</f>
        <v>Summer</v>
      </c>
      <c r="L2664" s="3" t="str">
        <f>VLOOKUP(F2664,'Season Lookup'!$A$1:$B$13,2,0)</f>
        <v>Fall</v>
      </c>
      <c r="M2664" t="s">
        <v>12</v>
      </c>
      <c r="N2664" t="s">
        <v>13</v>
      </c>
      <c r="O2664" t="s">
        <v>152</v>
      </c>
      <c r="P2664" t="str">
        <f t="shared" si="524"/>
        <v>Yes</v>
      </c>
      <c r="Q2664" t="str">
        <f t="shared" si="525"/>
        <v>No</v>
      </c>
      <c r="R2664" t="str">
        <f t="shared" si="526"/>
        <v>Yes</v>
      </c>
      <c r="T2664" t="s">
        <v>105</v>
      </c>
      <c r="U2664" t="s">
        <v>104</v>
      </c>
      <c r="V2664" t="str">
        <f t="shared" si="527"/>
        <v>Intersection</v>
      </c>
      <c r="W2664" t="s">
        <v>2336</v>
      </c>
      <c r="X2664">
        <v>42.370072</v>
      </c>
      <c r="Y2664">
        <v>-71.102932999999993</v>
      </c>
      <c r="Z2664" t="s">
        <v>2337</v>
      </c>
    </row>
    <row r="2665" spans="1:26">
      <c r="A2665">
        <v>26495</v>
      </c>
      <c r="B2665" s="1">
        <v>40802.588877314818</v>
      </c>
      <c r="C2665" s="1">
        <f t="shared" si="516"/>
        <v>40544</v>
      </c>
      <c r="D2665" s="4">
        <f t="shared" si="517"/>
        <v>0.70833333333333337</v>
      </c>
      <c r="E2665" s="3">
        <f t="shared" si="518"/>
        <v>2011</v>
      </c>
      <c r="F2665" s="3">
        <f t="shared" si="519"/>
        <v>9</v>
      </c>
      <c r="G2665" s="3">
        <f t="shared" si="520"/>
        <v>16</v>
      </c>
      <c r="H2665" s="3">
        <f t="shared" si="521"/>
        <v>14</v>
      </c>
      <c r="I2665" s="3">
        <f t="shared" si="522"/>
        <v>7</v>
      </c>
      <c r="J2665" s="3">
        <f t="shared" si="523"/>
        <v>6</v>
      </c>
      <c r="K2665" s="3" t="str">
        <f>IF(AND(D2665&gt;='Season Lookup'!$D$15,D2665&lt;'Season Lookup'!$D$16),"Spring",IF(AND(D2665&gt;='Season Lookup'!$D$16,D2665&lt;'Season Lookup'!$D$17),"Summer",IF(AND(D2665&gt;='Season Lookup'!$D$17,D2665&lt;'Season Lookup'!$D$18),"Fall",IF(OR(D2665&gt;='Season Lookup'!$D$18,D2665&lt;'Season Lookup'!$D$15),"Winter"))))</f>
        <v>Summer</v>
      </c>
      <c r="L2665" s="3" t="str">
        <f>VLOOKUP(F2665,'Season Lookup'!$A$1:$B$13,2,0)</f>
        <v>Fall</v>
      </c>
      <c r="M2665" t="s">
        <v>12</v>
      </c>
      <c r="N2665" t="s">
        <v>13</v>
      </c>
      <c r="O2665" t="s">
        <v>18</v>
      </c>
      <c r="P2665" t="str">
        <f t="shared" si="524"/>
        <v>Yes</v>
      </c>
      <c r="Q2665" t="str">
        <f t="shared" si="525"/>
        <v>No</v>
      </c>
      <c r="R2665" t="str">
        <f t="shared" si="526"/>
        <v>No</v>
      </c>
      <c r="S2665">
        <v>1</v>
      </c>
      <c r="V2665" t="str">
        <f t="shared" si="527"/>
        <v>Non Intersection</v>
      </c>
      <c r="W2665" t="s">
        <v>3705</v>
      </c>
      <c r="X2665">
        <v>0</v>
      </c>
      <c r="Y2665">
        <v>0</v>
      </c>
      <c r="Z2665" t="s">
        <v>81</v>
      </c>
    </row>
    <row r="2666" spans="1:26">
      <c r="A2666">
        <v>26496</v>
      </c>
      <c r="B2666" s="1">
        <v>40802.708333333336</v>
      </c>
      <c r="C2666" s="1">
        <f t="shared" si="516"/>
        <v>40544</v>
      </c>
      <c r="D2666" s="4">
        <f t="shared" si="517"/>
        <v>0.70833333333333337</v>
      </c>
      <c r="E2666" s="3">
        <f t="shared" si="518"/>
        <v>2011</v>
      </c>
      <c r="F2666" s="3">
        <f t="shared" si="519"/>
        <v>9</v>
      </c>
      <c r="G2666" s="3">
        <f t="shared" si="520"/>
        <v>16</v>
      </c>
      <c r="H2666" s="3">
        <f t="shared" si="521"/>
        <v>17</v>
      </c>
      <c r="I2666" s="3">
        <f t="shared" si="522"/>
        <v>0</v>
      </c>
      <c r="J2666" s="3">
        <f t="shared" si="523"/>
        <v>6</v>
      </c>
      <c r="K2666" s="3" t="str">
        <f>IF(AND(D2666&gt;='Season Lookup'!$D$15,D2666&lt;'Season Lookup'!$D$16),"Spring",IF(AND(D2666&gt;='Season Lookup'!$D$16,D2666&lt;'Season Lookup'!$D$17),"Summer",IF(AND(D2666&gt;='Season Lookup'!$D$17,D2666&lt;'Season Lookup'!$D$18),"Fall",IF(OR(D2666&gt;='Season Lookup'!$D$18,D2666&lt;'Season Lookup'!$D$15),"Winter"))))</f>
        <v>Summer</v>
      </c>
      <c r="L2666" s="3" t="str">
        <f>VLOOKUP(F2666,'Season Lookup'!$A$1:$B$13,2,0)</f>
        <v>Fall</v>
      </c>
      <c r="M2666" t="s">
        <v>12</v>
      </c>
      <c r="N2666" t="s">
        <v>13</v>
      </c>
      <c r="O2666" t="s">
        <v>13</v>
      </c>
      <c r="P2666" t="str">
        <f t="shared" si="524"/>
        <v>Yes</v>
      </c>
      <c r="Q2666" t="str">
        <f t="shared" si="525"/>
        <v>No</v>
      </c>
      <c r="R2666" t="str">
        <f t="shared" si="526"/>
        <v>No</v>
      </c>
      <c r="S2666">
        <v>84</v>
      </c>
      <c r="T2666" t="s">
        <v>14</v>
      </c>
      <c r="V2666" t="str">
        <f t="shared" si="527"/>
        <v>Non Intersection</v>
      </c>
      <c r="W2666" t="s">
        <v>888</v>
      </c>
      <c r="X2666">
        <v>42.358874999999998</v>
      </c>
      <c r="Y2666">
        <v>-71.094617</v>
      </c>
      <c r="Z2666" t="s">
        <v>889</v>
      </c>
    </row>
    <row r="2667" spans="1:26">
      <c r="A2667">
        <v>26497</v>
      </c>
      <c r="B2667" s="1">
        <v>40802.760405092595</v>
      </c>
      <c r="C2667" s="1">
        <f t="shared" si="516"/>
        <v>40544</v>
      </c>
      <c r="D2667" s="4">
        <f t="shared" si="517"/>
        <v>0.70833333333333337</v>
      </c>
      <c r="E2667" s="3">
        <f t="shared" si="518"/>
        <v>2011</v>
      </c>
      <c r="F2667" s="3">
        <f t="shared" si="519"/>
        <v>9</v>
      </c>
      <c r="G2667" s="3">
        <f t="shared" si="520"/>
        <v>16</v>
      </c>
      <c r="H2667" s="3">
        <f t="shared" si="521"/>
        <v>18</v>
      </c>
      <c r="I2667" s="3">
        <f t="shared" si="522"/>
        <v>14</v>
      </c>
      <c r="J2667" s="3">
        <f t="shared" si="523"/>
        <v>6</v>
      </c>
      <c r="K2667" s="3" t="str">
        <f>IF(AND(D2667&gt;='Season Lookup'!$D$15,D2667&lt;'Season Lookup'!$D$16),"Spring",IF(AND(D2667&gt;='Season Lookup'!$D$16,D2667&lt;'Season Lookup'!$D$17),"Summer",IF(AND(D2667&gt;='Season Lookup'!$D$17,D2667&lt;'Season Lookup'!$D$18),"Fall",IF(OR(D2667&gt;='Season Lookup'!$D$18,D2667&lt;'Season Lookup'!$D$15),"Winter"))))</f>
        <v>Summer</v>
      </c>
      <c r="L2667" s="3" t="str">
        <f>VLOOKUP(F2667,'Season Lookup'!$A$1:$B$13,2,0)</f>
        <v>Fall</v>
      </c>
      <c r="M2667" t="s">
        <v>12</v>
      </c>
      <c r="N2667" t="s">
        <v>13</v>
      </c>
      <c r="O2667" t="s">
        <v>132</v>
      </c>
      <c r="P2667" t="str">
        <f t="shared" si="524"/>
        <v>Yes</v>
      </c>
      <c r="Q2667" t="str">
        <f t="shared" si="525"/>
        <v>Yes</v>
      </c>
      <c r="R2667" t="str">
        <f t="shared" si="526"/>
        <v>No</v>
      </c>
      <c r="T2667" t="s">
        <v>14</v>
      </c>
      <c r="U2667" t="s">
        <v>119</v>
      </c>
      <c r="V2667" t="str">
        <f t="shared" si="527"/>
        <v>Intersection</v>
      </c>
      <c r="W2667" t="s">
        <v>247</v>
      </c>
      <c r="X2667">
        <v>42.360827999999998</v>
      </c>
      <c r="Y2667">
        <v>-71.096012000000002</v>
      </c>
      <c r="Z2667" t="s">
        <v>248</v>
      </c>
    </row>
    <row r="2668" spans="1:26">
      <c r="A2668">
        <v>26498</v>
      </c>
      <c r="B2668" s="1">
        <v>40803.118043981478</v>
      </c>
      <c r="C2668" s="1">
        <f t="shared" si="516"/>
        <v>40544</v>
      </c>
      <c r="D2668" s="4">
        <f t="shared" si="517"/>
        <v>0.71111111111111114</v>
      </c>
      <c r="E2668" s="3">
        <f t="shared" si="518"/>
        <v>2011</v>
      </c>
      <c r="F2668" s="3">
        <f t="shared" si="519"/>
        <v>9</v>
      </c>
      <c r="G2668" s="3">
        <f t="shared" si="520"/>
        <v>17</v>
      </c>
      <c r="H2668" s="3">
        <f t="shared" si="521"/>
        <v>2</v>
      </c>
      <c r="I2668" s="3">
        <f t="shared" si="522"/>
        <v>49</v>
      </c>
      <c r="J2668" s="3">
        <f t="shared" si="523"/>
        <v>7</v>
      </c>
      <c r="K2668" s="3" t="str">
        <f>IF(AND(D2668&gt;='Season Lookup'!$D$15,D2668&lt;'Season Lookup'!$D$16),"Spring",IF(AND(D2668&gt;='Season Lookup'!$D$16,D2668&lt;'Season Lookup'!$D$17),"Summer",IF(AND(D2668&gt;='Season Lookup'!$D$17,D2668&lt;'Season Lookup'!$D$18),"Fall",IF(OR(D2668&gt;='Season Lookup'!$D$18,D2668&lt;'Season Lookup'!$D$15),"Winter"))))</f>
        <v>Summer</v>
      </c>
      <c r="L2668" s="3" t="str">
        <f>VLOOKUP(F2668,'Season Lookup'!$A$1:$B$13,2,0)</f>
        <v>Fall</v>
      </c>
      <c r="M2668" t="s">
        <v>31</v>
      </c>
      <c r="N2668" t="s">
        <v>18</v>
      </c>
      <c r="O2668" t="s">
        <v>132</v>
      </c>
      <c r="P2668" t="str">
        <f t="shared" si="524"/>
        <v>Yes</v>
      </c>
      <c r="Q2668" t="str">
        <f t="shared" si="525"/>
        <v>Yes</v>
      </c>
      <c r="R2668" t="str">
        <f t="shared" si="526"/>
        <v>No</v>
      </c>
      <c r="T2668" t="s">
        <v>14</v>
      </c>
      <c r="U2668" t="s">
        <v>203</v>
      </c>
      <c r="V2668" t="str">
        <f t="shared" si="527"/>
        <v>Intersection</v>
      </c>
      <c r="W2668" t="s">
        <v>3246</v>
      </c>
      <c r="X2668">
        <v>42.357363999999997</v>
      </c>
      <c r="Y2668">
        <v>-71.092567000000003</v>
      </c>
      <c r="Z2668" t="s">
        <v>3247</v>
      </c>
    </row>
    <row r="2669" spans="1:26">
      <c r="A2669">
        <v>26499</v>
      </c>
      <c r="B2669" s="1">
        <v>40803.4375</v>
      </c>
      <c r="C2669" s="1">
        <f t="shared" si="516"/>
        <v>40544</v>
      </c>
      <c r="D2669" s="4">
        <f t="shared" si="517"/>
        <v>0.71111111111111114</v>
      </c>
      <c r="E2669" s="3">
        <f t="shared" si="518"/>
        <v>2011</v>
      </c>
      <c r="F2669" s="3">
        <f t="shared" si="519"/>
        <v>9</v>
      </c>
      <c r="G2669" s="3">
        <f t="shared" si="520"/>
        <v>17</v>
      </c>
      <c r="H2669" s="3">
        <f t="shared" si="521"/>
        <v>10</v>
      </c>
      <c r="I2669" s="3">
        <f t="shared" si="522"/>
        <v>30</v>
      </c>
      <c r="J2669" s="3">
        <f t="shared" si="523"/>
        <v>7</v>
      </c>
      <c r="K2669" s="3" t="str">
        <f>IF(AND(D2669&gt;='Season Lookup'!$D$15,D2669&lt;'Season Lookup'!$D$16),"Spring",IF(AND(D2669&gt;='Season Lookup'!$D$16,D2669&lt;'Season Lookup'!$D$17),"Summer",IF(AND(D2669&gt;='Season Lookup'!$D$17,D2669&lt;'Season Lookup'!$D$18),"Fall",IF(OR(D2669&gt;='Season Lookup'!$D$18,D2669&lt;'Season Lookup'!$D$15),"Winter"))))</f>
        <v>Summer</v>
      </c>
      <c r="L2669" s="3" t="str">
        <f>VLOOKUP(F2669,'Season Lookup'!$A$1:$B$13,2,0)</f>
        <v>Fall</v>
      </c>
      <c r="M2669" t="s">
        <v>31</v>
      </c>
      <c r="N2669" t="s">
        <v>13</v>
      </c>
      <c r="O2669" t="s">
        <v>23</v>
      </c>
      <c r="P2669" t="str">
        <f t="shared" si="524"/>
        <v>Yes</v>
      </c>
      <c r="Q2669" t="str">
        <f t="shared" si="525"/>
        <v>No</v>
      </c>
      <c r="R2669" t="str">
        <f t="shared" si="526"/>
        <v>No</v>
      </c>
      <c r="S2669">
        <v>80</v>
      </c>
      <c r="T2669" t="s">
        <v>249</v>
      </c>
      <c r="V2669" t="str">
        <f t="shared" si="527"/>
        <v>Non Intersection</v>
      </c>
      <c r="W2669" t="s">
        <v>2357</v>
      </c>
      <c r="X2669">
        <v>42.360219999999998</v>
      </c>
      <c r="Y2669">
        <v>-71.100797</v>
      </c>
      <c r="Z2669" t="s">
        <v>2358</v>
      </c>
    </row>
    <row r="2670" spans="1:26">
      <c r="A2670">
        <v>26500</v>
      </c>
      <c r="B2670" s="1">
        <v>40803.51734953704</v>
      </c>
      <c r="C2670" s="1">
        <f t="shared" si="516"/>
        <v>40544</v>
      </c>
      <c r="D2670" s="4">
        <f t="shared" si="517"/>
        <v>0.71111111111111114</v>
      </c>
      <c r="E2670" s="3">
        <f t="shared" si="518"/>
        <v>2011</v>
      </c>
      <c r="F2670" s="3">
        <f t="shared" si="519"/>
        <v>9</v>
      </c>
      <c r="G2670" s="3">
        <f t="shared" si="520"/>
        <v>17</v>
      </c>
      <c r="H2670" s="3">
        <f t="shared" si="521"/>
        <v>12</v>
      </c>
      <c r="I2670" s="3">
        <f t="shared" si="522"/>
        <v>24</v>
      </c>
      <c r="J2670" s="3">
        <f t="shared" si="523"/>
        <v>7</v>
      </c>
      <c r="K2670" s="3" t="str">
        <f>IF(AND(D2670&gt;='Season Lookup'!$D$15,D2670&lt;'Season Lookup'!$D$16),"Spring",IF(AND(D2670&gt;='Season Lookup'!$D$16,D2670&lt;'Season Lookup'!$D$17),"Summer",IF(AND(D2670&gt;='Season Lookup'!$D$17,D2670&lt;'Season Lookup'!$D$18),"Fall",IF(OR(D2670&gt;='Season Lookup'!$D$18,D2670&lt;'Season Lookup'!$D$15),"Winter"))))</f>
        <v>Summer</v>
      </c>
      <c r="L2670" s="3" t="str">
        <f>VLOOKUP(F2670,'Season Lookup'!$A$1:$B$13,2,0)</f>
        <v>Fall</v>
      </c>
      <c r="M2670" t="s">
        <v>31</v>
      </c>
      <c r="N2670" t="s">
        <v>13</v>
      </c>
      <c r="O2670" t="s">
        <v>13</v>
      </c>
      <c r="P2670" t="str">
        <f t="shared" si="524"/>
        <v>Yes</v>
      </c>
      <c r="Q2670" t="str">
        <f t="shared" si="525"/>
        <v>No</v>
      </c>
      <c r="R2670" t="str">
        <f t="shared" si="526"/>
        <v>No</v>
      </c>
      <c r="T2670" t="s">
        <v>252</v>
      </c>
      <c r="U2670" t="s">
        <v>186</v>
      </c>
      <c r="V2670" t="str">
        <f t="shared" si="527"/>
        <v>Intersection</v>
      </c>
      <c r="W2670" t="s">
        <v>1880</v>
      </c>
      <c r="X2670">
        <v>42.383833000000003</v>
      </c>
      <c r="Y2670">
        <v>-71.134089000000003</v>
      </c>
      <c r="Z2670" t="s">
        <v>1881</v>
      </c>
    </row>
    <row r="2671" spans="1:26">
      <c r="A2671">
        <v>26501</v>
      </c>
      <c r="B2671" s="1">
        <v>40803.628460648149</v>
      </c>
      <c r="C2671" s="1">
        <f t="shared" si="516"/>
        <v>40544</v>
      </c>
      <c r="D2671" s="4">
        <f t="shared" si="517"/>
        <v>0.71111111111111114</v>
      </c>
      <c r="E2671" s="3">
        <f t="shared" si="518"/>
        <v>2011</v>
      </c>
      <c r="F2671" s="3">
        <f t="shared" si="519"/>
        <v>9</v>
      </c>
      <c r="G2671" s="3">
        <f t="shared" si="520"/>
        <v>17</v>
      </c>
      <c r="H2671" s="3">
        <f t="shared" si="521"/>
        <v>15</v>
      </c>
      <c r="I2671" s="3">
        <f t="shared" si="522"/>
        <v>4</v>
      </c>
      <c r="J2671" s="3">
        <f t="shared" si="523"/>
        <v>7</v>
      </c>
      <c r="K2671" s="3" t="str">
        <f>IF(AND(D2671&gt;='Season Lookup'!$D$15,D2671&lt;'Season Lookup'!$D$16),"Spring",IF(AND(D2671&gt;='Season Lookup'!$D$16,D2671&lt;'Season Lookup'!$D$17),"Summer",IF(AND(D2671&gt;='Season Lookup'!$D$17,D2671&lt;'Season Lookup'!$D$18),"Fall",IF(OR(D2671&gt;='Season Lookup'!$D$18,D2671&lt;'Season Lookup'!$D$15),"Winter"))))</f>
        <v>Summer</v>
      </c>
      <c r="L2671" s="3" t="str">
        <f>VLOOKUP(F2671,'Season Lookup'!$A$1:$B$13,2,0)</f>
        <v>Fall</v>
      </c>
      <c r="M2671" t="s">
        <v>31</v>
      </c>
      <c r="N2671" t="s">
        <v>13</v>
      </c>
      <c r="O2671" t="s">
        <v>36</v>
      </c>
      <c r="P2671" t="str">
        <f t="shared" si="524"/>
        <v>Yes</v>
      </c>
      <c r="Q2671" t="str">
        <f t="shared" si="525"/>
        <v>No</v>
      </c>
      <c r="R2671" t="str">
        <f t="shared" si="526"/>
        <v>No</v>
      </c>
      <c r="T2671" t="s">
        <v>42</v>
      </c>
      <c r="U2671" t="s">
        <v>14</v>
      </c>
      <c r="V2671" t="str">
        <f t="shared" si="527"/>
        <v>Intersection</v>
      </c>
      <c r="W2671" t="s">
        <v>2114</v>
      </c>
      <c r="X2671">
        <v>42.370356000000001</v>
      </c>
      <c r="Y2671">
        <v>-71.113274000000004</v>
      </c>
      <c r="Z2671" t="s">
        <v>2115</v>
      </c>
    </row>
    <row r="2672" spans="1:26">
      <c r="A2672">
        <v>26502</v>
      </c>
      <c r="B2672" s="1">
        <v>40803.677083333336</v>
      </c>
      <c r="C2672" s="1">
        <f t="shared" si="516"/>
        <v>40544</v>
      </c>
      <c r="D2672" s="4">
        <f t="shared" si="517"/>
        <v>0.71111111111111114</v>
      </c>
      <c r="E2672" s="3">
        <f t="shared" si="518"/>
        <v>2011</v>
      </c>
      <c r="F2672" s="3">
        <f t="shared" si="519"/>
        <v>9</v>
      </c>
      <c r="G2672" s="3">
        <f t="shared" si="520"/>
        <v>17</v>
      </c>
      <c r="H2672" s="3">
        <f t="shared" si="521"/>
        <v>16</v>
      </c>
      <c r="I2672" s="3">
        <f t="shared" si="522"/>
        <v>15</v>
      </c>
      <c r="J2672" s="3">
        <f t="shared" si="523"/>
        <v>7</v>
      </c>
      <c r="K2672" s="3" t="str">
        <f>IF(AND(D2672&gt;='Season Lookup'!$D$15,D2672&lt;'Season Lookup'!$D$16),"Spring",IF(AND(D2672&gt;='Season Lookup'!$D$16,D2672&lt;'Season Lookup'!$D$17),"Summer",IF(AND(D2672&gt;='Season Lookup'!$D$17,D2672&lt;'Season Lookup'!$D$18),"Fall",IF(OR(D2672&gt;='Season Lookup'!$D$18,D2672&lt;'Season Lookup'!$D$15),"Winter"))))</f>
        <v>Summer</v>
      </c>
      <c r="L2672" s="3" t="str">
        <f>VLOOKUP(F2672,'Season Lookup'!$A$1:$B$13,2,0)</f>
        <v>Fall</v>
      </c>
      <c r="M2672" t="s">
        <v>31</v>
      </c>
      <c r="N2672" t="s">
        <v>13</v>
      </c>
      <c r="O2672" t="s">
        <v>13</v>
      </c>
      <c r="P2672" t="str">
        <f t="shared" si="524"/>
        <v>Yes</v>
      </c>
      <c r="Q2672" t="str">
        <f t="shared" si="525"/>
        <v>No</v>
      </c>
      <c r="R2672" t="str">
        <f t="shared" si="526"/>
        <v>No</v>
      </c>
      <c r="T2672" t="s">
        <v>296</v>
      </c>
      <c r="U2672" t="s">
        <v>185</v>
      </c>
      <c r="V2672" t="str">
        <f t="shared" si="527"/>
        <v>Intersection</v>
      </c>
      <c r="W2672" t="s">
        <v>297</v>
      </c>
      <c r="X2672">
        <v>42.376564000000002</v>
      </c>
      <c r="Y2672">
        <v>-71.122185000000002</v>
      </c>
      <c r="Z2672" t="s">
        <v>298</v>
      </c>
    </row>
    <row r="2673" spans="1:26">
      <c r="A2673">
        <v>26503</v>
      </c>
      <c r="B2673" s="1">
        <v>40803.958333333336</v>
      </c>
      <c r="C2673" s="1">
        <f t="shared" si="516"/>
        <v>40544</v>
      </c>
      <c r="D2673" s="4">
        <f t="shared" si="517"/>
        <v>0.71111111111111114</v>
      </c>
      <c r="E2673" s="3">
        <f t="shared" si="518"/>
        <v>2011</v>
      </c>
      <c r="F2673" s="3">
        <f t="shared" si="519"/>
        <v>9</v>
      </c>
      <c r="G2673" s="3">
        <f t="shared" si="520"/>
        <v>17</v>
      </c>
      <c r="H2673" s="3">
        <f t="shared" si="521"/>
        <v>23</v>
      </c>
      <c r="I2673" s="3">
        <f t="shared" si="522"/>
        <v>0</v>
      </c>
      <c r="J2673" s="3">
        <f t="shared" si="523"/>
        <v>7</v>
      </c>
      <c r="K2673" s="3" t="str">
        <f>IF(AND(D2673&gt;='Season Lookup'!$D$15,D2673&lt;'Season Lookup'!$D$16),"Spring",IF(AND(D2673&gt;='Season Lookup'!$D$16,D2673&lt;'Season Lookup'!$D$17),"Summer",IF(AND(D2673&gt;='Season Lookup'!$D$17,D2673&lt;'Season Lookup'!$D$18),"Fall",IF(OR(D2673&gt;='Season Lookup'!$D$18,D2673&lt;'Season Lookup'!$D$15),"Winter"))))</f>
        <v>Summer</v>
      </c>
      <c r="L2673" s="3" t="str">
        <f>VLOOKUP(F2673,'Season Lookup'!$A$1:$B$13,2,0)</f>
        <v>Fall</v>
      </c>
      <c r="M2673" t="s">
        <v>31</v>
      </c>
      <c r="N2673" t="s">
        <v>13</v>
      </c>
      <c r="O2673" t="s">
        <v>23</v>
      </c>
      <c r="P2673" t="str">
        <f t="shared" si="524"/>
        <v>Yes</v>
      </c>
      <c r="Q2673" t="str">
        <f t="shared" si="525"/>
        <v>No</v>
      </c>
      <c r="R2673" t="str">
        <f t="shared" si="526"/>
        <v>No</v>
      </c>
      <c r="S2673">
        <v>402</v>
      </c>
      <c r="T2673" t="s">
        <v>745</v>
      </c>
      <c r="V2673" t="str">
        <f t="shared" si="527"/>
        <v>Non Intersection</v>
      </c>
      <c r="W2673" t="s">
        <v>3706</v>
      </c>
      <c r="X2673">
        <v>42.374074</v>
      </c>
      <c r="Y2673">
        <v>-71.095547999999994</v>
      </c>
      <c r="Z2673" t="s">
        <v>3707</v>
      </c>
    </row>
    <row r="2674" spans="1:26">
      <c r="A2674">
        <v>26504</v>
      </c>
      <c r="B2674" s="1">
        <v>40804.490266203706</v>
      </c>
      <c r="C2674" s="1">
        <f t="shared" si="516"/>
        <v>40544</v>
      </c>
      <c r="D2674" s="4">
        <f t="shared" si="517"/>
        <v>0.71388888888888891</v>
      </c>
      <c r="E2674" s="3">
        <f t="shared" si="518"/>
        <v>2011</v>
      </c>
      <c r="F2674" s="3">
        <f t="shared" si="519"/>
        <v>9</v>
      </c>
      <c r="G2674" s="3">
        <f t="shared" si="520"/>
        <v>18</v>
      </c>
      <c r="H2674" s="3">
        <f t="shared" si="521"/>
        <v>11</v>
      </c>
      <c r="I2674" s="3">
        <f t="shared" si="522"/>
        <v>45</v>
      </c>
      <c r="J2674" s="3">
        <f t="shared" si="523"/>
        <v>1</v>
      </c>
      <c r="K2674" s="3" t="str">
        <f>IF(AND(D2674&gt;='Season Lookup'!$D$15,D2674&lt;'Season Lookup'!$D$16),"Spring",IF(AND(D2674&gt;='Season Lookup'!$D$16,D2674&lt;'Season Lookup'!$D$17),"Summer",IF(AND(D2674&gt;='Season Lookup'!$D$17,D2674&lt;'Season Lookup'!$D$18),"Fall",IF(OR(D2674&gt;='Season Lookup'!$D$18,D2674&lt;'Season Lookup'!$D$15),"Winter"))))</f>
        <v>Summer</v>
      </c>
      <c r="L2674" s="3" t="str">
        <f>VLOOKUP(F2674,'Season Lookup'!$A$1:$B$13,2,0)</f>
        <v>Fall</v>
      </c>
      <c r="M2674" t="s">
        <v>48</v>
      </c>
      <c r="N2674" t="s">
        <v>13</v>
      </c>
      <c r="O2674" t="s">
        <v>13</v>
      </c>
      <c r="P2674" t="str">
        <f t="shared" si="524"/>
        <v>Yes</v>
      </c>
      <c r="Q2674" t="str">
        <f t="shared" si="525"/>
        <v>No</v>
      </c>
      <c r="R2674" t="str">
        <f t="shared" si="526"/>
        <v>No</v>
      </c>
      <c r="T2674" t="s">
        <v>14</v>
      </c>
      <c r="U2674" t="s">
        <v>104</v>
      </c>
      <c r="V2674" t="str">
        <f t="shared" si="527"/>
        <v>Intersection</v>
      </c>
      <c r="W2674" t="s">
        <v>1129</v>
      </c>
      <c r="X2674">
        <v>42.366590000000002</v>
      </c>
      <c r="Y2674">
        <v>-71.105680000000007</v>
      </c>
      <c r="Z2674" t="s">
        <v>435</v>
      </c>
    </row>
    <row r="2675" spans="1:26">
      <c r="A2675">
        <v>26505</v>
      </c>
      <c r="B2675" s="1">
        <v>40804.458333333336</v>
      </c>
      <c r="C2675" s="1">
        <f t="shared" si="516"/>
        <v>40544</v>
      </c>
      <c r="D2675" s="4">
        <f t="shared" si="517"/>
        <v>0.71388888888888891</v>
      </c>
      <c r="E2675" s="3">
        <f t="shared" si="518"/>
        <v>2011</v>
      </c>
      <c r="F2675" s="3">
        <f t="shared" si="519"/>
        <v>9</v>
      </c>
      <c r="G2675" s="3">
        <f t="shared" si="520"/>
        <v>18</v>
      </c>
      <c r="H2675" s="3">
        <f t="shared" si="521"/>
        <v>11</v>
      </c>
      <c r="I2675" s="3">
        <f t="shared" si="522"/>
        <v>0</v>
      </c>
      <c r="J2675" s="3">
        <f t="shared" si="523"/>
        <v>1</v>
      </c>
      <c r="K2675" s="3" t="str">
        <f>IF(AND(D2675&gt;='Season Lookup'!$D$15,D2675&lt;'Season Lookup'!$D$16),"Spring",IF(AND(D2675&gt;='Season Lookup'!$D$16,D2675&lt;'Season Lookup'!$D$17),"Summer",IF(AND(D2675&gt;='Season Lookup'!$D$17,D2675&lt;'Season Lookup'!$D$18),"Fall",IF(OR(D2675&gt;='Season Lookup'!$D$18,D2675&lt;'Season Lookup'!$D$15),"Winter"))))</f>
        <v>Summer</v>
      </c>
      <c r="L2675" s="3" t="str">
        <f>VLOOKUP(F2675,'Season Lookup'!$A$1:$B$13,2,0)</f>
        <v>Fall</v>
      </c>
      <c r="M2675" t="s">
        <v>48</v>
      </c>
      <c r="N2675" t="s">
        <v>13</v>
      </c>
      <c r="O2675" t="s">
        <v>23</v>
      </c>
      <c r="P2675" t="str">
        <f t="shared" si="524"/>
        <v>Yes</v>
      </c>
      <c r="Q2675" t="str">
        <f t="shared" si="525"/>
        <v>No</v>
      </c>
      <c r="R2675" t="str">
        <f t="shared" si="526"/>
        <v>No</v>
      </c>
      <c r="S2675">
        <v>70</v>
      </c>
      <c r="T2675" t="s">
        <v>1182</v>
      </c>
      <c r="V2675" t="str">
        <f t="shared" si="527"/>
        <v>Non Intersection</v>
      </c>
      <c r="W2675" t="s">
        <v>3708</v>
      </c>
      <c r="X2675">
        <v>42.360033999999999</v>
      </c>
      <c r="Y2675">
        <v>-71.087128000000007</v>
      </c>
      <c r="Z2675" t="s">
        <v>3709</v>
      </c>
    </row>
    <row r="2676" spans="1:26">
      <c r="A2676">
        <v>26506</v>
      </c>
      <c r="B2676" s="1">
        <v>40804.65625</v>
      </c>
      <c r="C2676" s="1">
        <f t="shared" si="516"/>
        <v>40544</v>
      </c>
      <c r="D2676" s="4">
        <f t="shared" si="517"/>
        <v>0.71388888888888891</v>
      </c>
      <c r="E2676" s="3">
        <f t="shared" si="518"/>
        <v>2011</v>
      </c>
      <c r="F2676" s="3">
        <f t="shared" si="519"/>
        <v>9</v>
      </c>
      <c r="G2676" s="3">
        <f t="shared" si="520"/>
        <v>18</v>
      </c>
      <c r="H2676" s="3">
        <f t="shared" si="521"/>
        <v>15</v>
      </c>
      <c r="I2676" s="3">
        <f t="shared" si="522"/>
        <v>45</v>
      </c>
      <c r="J2676" s="3">
        <f t="shared" si="523"/>
        <v>1</v>
      </c>
      <c r="K2676" s="3" t="str">
        <f>IF(AND(D2676&gt;='Season Lookup'!$D$15,D2676&lt;'Season Lookup'!$D$16),"Spring",IF(AND(D2676&gt;='Season Lookup'!$D$16,D2676&lt;'Season Lookup'!$D$17),"Summer",IF(AND(D2676&gt;='Season Lookup'!$D$17,D2676&lt;'Season Lookup'!$D$18),"Fall",IF(OR(D2676&gt;='Season Lookup'!$D$18,D2676&lt;'Season Lookup'!$D$15),"Winter"))))</f>
        <v>Summer</v>
      </c>
      <c r="L2676" s="3" t="str">
        <f>VLOOKUP(F2676,'Season Lookup'!$A$1:$B$13,2,0)</f>
        <v>Fall</v>
      </c>
      <c r="M2676" t="s">
        <v>48</v>
      </c>
      <c r="N2676" t="s">
        <v>13</v>
      </c>
      <c r="O2676" t="s">
        <v>152</v>
      </c>
      <c r="P2676" t="str">
        <f t="shared" si="524"/>
        <v>Yes</v>
      </c>
      <c r="Q2676" t="str">
        <f t="shared" si="525"/>
        <v>No</v>
      </c>
      <c r="R2676" t="str">
        <f t="shared" si="526"/>
        <v>Yes</v>
      </c>
      <c r="S2676">
        <v>275</v>
      </c>
      <c r="T2676" t="s">
        <v>710</v>
      </c>
      <c r="V2676" t="str">
        <f t="shared" si="527"/>
        <v>Non Intersection</v>
      </c>
      <c r="W2676" t="s">
        <v>3710</v>
      </c>
      <c r="X2676">
        <v>42.383769000000001</v>
      </c>
      <c r="Y2676">
        <v>-71.141605999999996</v>
      </c>
      <c r="Z2676" t="s">
        <v>3711</v>
      </c>
    </row>
    <row r="2677" spans="1:26">
      <c r="A2677">
        <v>26507</v>
      </c>
      <c r="B2677" s="1">
        <v>40804.65625</v>
      </c>
      <c r="C2677" s="1">
        <f t="shared" si="516"/>
        <v>40544</v>
      </c>
      <c r="D2677" s="4">
        <f t="shared" si="517"/>
        <v>0.71388888888888891</v>
      </c>
      <c r="E2677" s="3">
        <f t="shared" si="518"/>
        <v>2011</v>
      </c>
      <c r="F2677" s="3">
        <f t="shared" si="519"/>
        <v>9</v>
      </c>
      <c r="G2677" s="3">
        <f t="shared" si="520"/>
        <v>18</v>
      </c>
      <c r="H2677" s="3">
        <f t="shared" si="521"/>
        <v>15</v>
      </c>
      <c r="I2677" s="3">
        <f t="shared" si="522"/>
        <v>45</v>
      </c>
      <c r="J2677" s="3">
        <f t="shared" si="523"/>
        <v>1</v>
      </c>
      <c r="K2677" s="3" t="str">
        <f>IF(AND(D2677&gt;='Season Lookup'!$D$15,D2677&lt;'Season Lookup'!$D$16),"Spring",IF(AND(D2677&gt;='Season Lookup'!$D$16,D2677&lt;'Season Lookup'!$D$17),"Summer",IF(AND(D2677&gt;='Season Lookup'!$D$17,D2677&lt;'Season Lookup'!$D$18),"Fall",IF(OR(D2677&gt;='Season Lookup'!$D$18,D2677&lt;'Season Lookup'!$D$15),"Winter"))))</f>
        <v>Summer</v>
      </c>
      <c r="L2677" s="3" t="str">
        <f>VLOOKUP(F2677,'Season Lookup'!$A$1:$B$13,2,0)</f>
        <v>Fall</v>
      </c>
      <c r="M2677" t="s">
        <v>48</v>
      </c>
      <c r="N2677" t="s">
        <v>13</v>
      </c>
      <c r="O2677" t="s">
        <v>152</v>
      </c>
      <c r="P2677" t="str">
        <f t="shared" si="524"/>
        <v>Yes</v>
      </c>
      <c r="Q2677" t="str">
        <f t="shared" si="525"/>
        <v>No</v>
      </c>
      <c r="R2677" t="str">
        <f t="shared" si="526"/>
        <v>Yes</v>
      </c>
      <c r="S2677">
        <v>285</v>
      </c>
      <c r="T2677" t="s">
        <v>710</v>
      </c>
      <c r="V2677" t="str">
        <f t="shared" si="527"/>
        <v>Non Intersection</v>
      </c>
      <c r="W2677" t="s">
        <v>3712</v>
      </c>
      <c r="X2677">
        <v>42.384559000000003</v>
      </c>
      <c r="Y2677">
        <v>-71.141664000000006</v>
      </c>
      <c r="Z2677" t="s">
        <v>3713</v>
      </c>
    </row>
    <row r="2678" spans="1:26">
      <c r="A2678">
        <v>26550</v>
      </c>
      <c r="B2678" s="1">
        <v>40804.479155092595</v>
      </c>
      <c r="C2678" s="1">
        <f t="shared" si="516"/>
        <v>40544</v>
      </c>
      <c r="D2678" s="4">
        <f t="shared" si="517"/>
        <v>0.71388888888888891</v>
      </c>
      <c r="E2678" s="3">
        <f t="shared" si="518"/>
        <v>2011</v>
      </c>
      <c r="F2678" s="3">
        <f t="shared" si="519"/>
        <v>9</v>
      </c>
      <c r="G2678" s="3">
        <f t="shared" si="520"/>
        <v>18</v>
      </c>
      <c r="H2678" s="3">
        <f t="shared" si="521"/>
        <v>11</v>
      </c>
      <c r="I2678" s="3">
        <f t="shared" si="522"/>
        <v>29</v>
      </c>
      <c r="J2678" s="3">
        <f t="shared" si="523"/>
        <v>1</v>
      </c>
      <c r="K2678" s="3" t="str">
        <f>IF(AND(D2678&gt;='Season Lookup'!$D$15,D2678&lt;'Season Lookup'!$D$16),"Spring",IF(AND(D2678&gt;='Season Lookup'!$D$16,D2678&lt;'Season Lookup'!$D$17),"Summer",IF(AND(D2678&gt;='Season Lookup'!$D$17,D2678&lt;'Season Lookup'!$D$18),"Fall",IF(OR(D2678&gt;='Season Lookup'!$D$18,D2678&lt;'Season Lookup'!$D$15),"Winter"))))</f>
        <v>Summer</v>
      </c>
      <c r="L2678" s="3" t="str">
        <f>VLOOKUP(F2678,'Season Lookup'!$A$1:$B$13,2,0)</f>
        <v>Fall</v>
      </c>
      <c r="M2678" t="s">
        <v>48</v>
      </c>
      <c r="N2678" t="s">
        <v>13</v>
      </c>
      <c r="O2678" t="s">
        <v>23</v>
      </c>
      <c r="P2678" t="str">
        <f t="shared" si="524"/>
        <v>Yes</v>
      </c>
      <c r="Q2678" t="str">
        <f t="shared" si="525"/>
        <v>No</v>
      </c>
      <c r="R2678" t="str">
        <f t="shared" si="526"/>
        <v>No</v>
      </c>
      <c r="T2678" t="s">
        <v>1062</v>
      </c>
      <c r="V2678" t="str">
        <f t="shared" si="527"/>
        <v>Intersection</v>
      </c>
      <c r="W2678" t="s">
        <v>1283</v>
      </c>
      <c r="X2678">
        <v>0</v>
      </c>
      <c r="Y2678">
        <v>0</v>
      </c>
      <c r="Z2678" t="s">
        <v>81</v>
      </c>
    </row>
    <row r="2679" spans="1:26">
      <c r="A2679">
        <v>26509</v>
      </c>
      <c r="B2679" s="1">
        <v>40805.694444444445</v>
      </c>
      <c r="C2679" s="1">
        <f t="shared" si="516"/>
        <v>40544</v>
      </c>
      <c r="D2679" s="4">
        <f t="shared" si="517"/>
        <v>0.71666666666666667</v>
      </c>
      <c r="E2679" s="3">
        <f t="shared" si="518"/>
        <v>2011</v>
      </c>
      <c r="F2679" s="3">
        <f t="shared" si="519"/>
        <v>9</v>
      </c>
      <c r="G2679" s="3">
        <f t="shared" si="520"/>
        <v>19</v>
      </c>
      <c r="H2679" s="3">
        <f t="shared" si="521"/>
        <v>16</v>
      </c>
      <c r="I2679" s="3">
        <f t="shared" si="522"/>
        <v>40</v>
      </c>
      <c r="J2679" s="3">
        <f t="shared" si="523"/>
        <v>2</v>
      </c>
      <c r="K2679" s="3" t="str">
        <f>IF(AND(D2679&gt;='Season Lookup'!$D$15,D2679&lt;'Season Lookup'!$D$16),"Spring",IF(AND(D2679&gt;='Season Lookup'!$D$16,D2679&lt;'Season Lookup'!$D$17),"Summer",IF(AND(D2679&gt;='Season Lookup'!$D$17,D2679&lt;'Season Lookup'!$D$18),"Fall",IF(OR(D2679&gt;='Season Lookup'!$D$18,D2679&lt;'Season Lookup'!$D$15),"Winter"))))</f>
        <v>Summer</v>
      </c>
      <c r="L2679" s="3" t="str">
        <f>VLOOKUP(F2679,'Season Lookup'!$A$1:$B$13,2,0)</f>
        <v>Fall</v>
      </c>
      <c r="M2679" t="s">
        <v>56</v>
      </c>
      <c r="N2679" t="s">
        <v>13</v>
      </c>
      <c r="O2679" t="s">
        <v>13</v>
      </c>
      <c r="P2679" t="str">
        <f t="shared" si="524"/>
        <v>Yes</v>
      </c>
      <c r="Q2679" t="str">
        <f t="shared" si="525"/>
        <v>No</v>
      </c>
      <c r="R2679" t="str">
        <f t="shared" si="526"/>
        <v>No</v>
      </c>
      <c r="T2679" t="s">
        <v>14</v>
      </c>
      <c r="U2679" t="s">
        <v>342</v>
      </c>
      <c r="V2679" t="str">
        <f t="shared" si="527"/>
        <v>Intersection</v>
      </c>
      <c r="W2679" t="s">
        <v>2590</v>
      </c>
      <c r="X2679">
        <v>42.365574000000002</v>
      </c>
      <c r="Y2679">
        <v>-71.103990999999994</v>
      </c>
      <c r="Z2679" t="s">
        <v>267</v>
      </c>
    </row>
    <row r="2680" spans="1:26">
      <c r="A2680">
        <v>26511</v>
      </c>
      <c r="B2680" s="1">
        <v>40805.359016203707</v>
      </c>
      <c r="C2680" s="1">
        <f t="shared" si="516"/>
        <v>40544</v>
      </c>
      <c r="D2680" s="4">
        <f t="shared" si="517"/>
        <v>0.71666666666666667</v>
      </c>
      <c r="E2680" s="3">
        <f t="shared" si="518"/>
        <v>2011</v>
      </c>
      <c r="F2680" s="3">
        <f t="shared" si="519"/>
        <v>9</v>
      </c>
      <c r="G2680" s="3">
        <f t="shared" si="520"/>
        <v>19</v>
      </c>
      <c r="H2680" s="3">
        <f t="shared" si="521"/>
        <v>8</v>
      </c>
      <c r="I2680" s="3">
        <f t="shared" si="522"/>
        <v>36</v>
      </c>
      <c r="J2680" s="3">
        <f t="shared" si="523"/>
        <v>2</v>
      </c>
      <c r="K2680" s="3" t="str">
        <f>IF(AND(D2680&gt;='Season Lookup'!$D$15,D2680&lt;'Season Lookup'!$D$16),"Spring",IF(AND(D2680&gt;='Season Lookup'!$D$16,D2680&lt;'Season Lookup'!$D$17),"Summer",IF(AND(D2680&gt;='Season Lookup'!$D$17,D2680&lt;'Season Lookup'!$D$18),"Fall",IF(OR(D2680&gt;='Season Lookup'!$D$18,D2680&lt;'Season Lookup'!$D$15),"Winter"))))</f>
        <v>Summer</v>
      </c>
      <c r="L2680" s="3" t="str">
        <f>VLOOKUP(F2680,'Season Lookup'!$A$1:$B$13,2,0)</f>
        <v>Fall</v>
      </c>
      <c r="M2680" t="s">
        <v>56</v>
      </c>
      <c r="N2680" t="s">
        <v>13</v>
      </c>
      <c r="O2680" t="s">
        <v>152</v>
      </c>
      <c r="P2680" t="str">
        <f t="shared" si="524"/>
        <v>Yes</v>
      </c>
      <c r="Q2680" t="str">
        <f t="shared" si="525"/>
        <v>No</v>
      </c>
      <c r="R2680" t="str">
        <f t="shared" si="526"/>
        <v>Yes</v>
      </c>
      <c r="S2680">
        <v>45</v>
      </c>
      <c r="T2680" t="s">
        <v>2668</v>
      </c>
      <c r="V2680" t="str">
        <f t="shared" si="527"/>
        <v>Non Intersection</v>
      </c>
      <c r="W2680" t="s">
        <v>3714</v>
      </c>
      <c r="X2680">
        <v>42.391689999999997</v>
      </c>
      <c r="Y2680">
        <v>-71.129328999999998</v>
      </c>
      <c r="Z2680" t="s">
        <v>3715</v>
      </c>
    </row>
    <row r="2681" spans="1:26">
      <c r="A2681">
        <v>26538</v>
      </c>
      <c r="B2681" s="1">
        <v>40805.340277777781</v>
      </c>
      <c r="C2681" s="1">
        <f t="shared" si="516"/>
        <v>40544</v>
      </c>
      <c r="D2681" s="4">
        <f t="shared" si="517"/>
        <v>0.71666666666666667</v>
      </c>
      <c r="E2681" s="3">
        <f t="shared" si="518"/>
        <v>2011</v>
      </c>
      <c r="F2681" s="3">
        <f t="shared" si="519"/>
        <v>9</v>
      </c>
      <c r="G2681" s="3">
        <f t="shared" si="520"/>
        <v>19</v>
      </c>
      <c r="H2681" s="3">
        <f t="shared" si="521"/>
        <v>8</v>
      </c>
      <c r="I2681" s="3">
        <f t="shared" si="522"/>
        <v>10</v>
      </c>
      <c r="J2681" s="3">
        <f t="shared" si="523"/>
        <v>2</v>
      </c>
      <c r="K2681" s="3" t="str">
        <f>IF(AND(D2681&gt;='Season Lookup'!$D$15,D2681&lt;'Season Lookup'!$D$16),"Spring",IF(AND(D2681&gt;='Season Lookup'!$D$16,D2681&lt;'Season Lookup'!$D$17),"Summer",IF(AND(D2681&gt;='Season Lookup'!$D$17,D2681&lt;'Season Lookup'!$D$18),"Fall",IF(OR(D2681&gt;='Season Lookup'!$D$18,D2681&lt;'Season Lookup'!$D$15),"Winter"))))</f>
        <v>Summer</v>
      </c>
      <c r="L2681" s="3" t="str">
        <f>VLOOKUP(F2681,'Season Lookup'!$A$1:$B$13,2,0)</f>
        <v>Fall</v>
      </c>
      <c r="N2681" t="s">
        <v>13</v>
      </c>
      <c r="O2681" t="s">
        <v>13</v>
      </c>
      <c r="P2681" t="str">
        <f t="shared" si="524"/>
        <v>Yes</v>
      </c>
      <c r="Q2681" t="str">
        <f t="shared" si="525"/>
        <v>No</v>
      </c>
      <c r="R2681" t="str">
        <f t="shared" si="526"/>
        <v>No</v>
      </c>
      <c r="T2681" t="s">
        <v>19</v>
      </c>
      <c r="U2681" t="s">
        <v>1006</v>
      </c>
      <c r="V2681" t="str">
        <f t="shared" si="527"/>
        <v>Intersection</v>
      </c>
      <c r="W2681" t="s">
        <v>2309</v>
      </c>
      <c r="X2681">
        <v>42.375056000000001</v>
      </c>
      <c r="Y2681">
        <v>-71.111099999999993</v>
      </c>
      <c r="Z2681" t="s">
        <v>2310</v>
      </c>
    </row>
    <row r="2682" spans="1:26">
      <c r="A2682">
        <v>26512</v>
      </c>
      <c r="B2682" s="1">
        <v>40806.32984953704</v>
      </c>
      <c r="C2682" s="1">
        <f t="shared" si="516"/>
        <v>40544</v>
      </c>
      <c r="D2682" s="4">
        <f t="shared" si="517"/>
        <v>0.71944444444444444</v>
      </c>
      <c r="E2682" s="3">
        <f t="shared" si="518"/>
        <v>2011</v>
      </c>
      <c r="F2682" s="3">
        <f t="shared" si="519"/>
        <v>9</v>
      </c>
      <c r="G2682" s="3">
        <f t="shared" si="520"/>
        <v>20</v>
      </c>
      <c r="H2682" s="3">
        <f t="shared" si="521"/>
        <v>7</v>
      </c>
      <c r="I2682" s="3">
        <f t="shared" si="522"/>
        <v>54</v>
      </c>
      <c r="J2682" s="3">
        <f t="shared" si="523"/>
        <v>3</v>
      </c>
      <c r="K2682" s="3" t="str">
        <f>IF(AND(D2682&gt;='Season Lookup'!$D$15,D2682&lt;'Season Lookup'!$D$16),"Spring",IF(AND(D2682&gt;='Season Lookup'!$D$16,D2682&lt;'Season Lookup'!$D$17),"Summer",IF(AND(D2682&gt;='Season Lookup'!$D$17,D2682&lt;'Season Lookup'!$D$18),"Fall",IF(OR(D2682&gt;='Season Lookup'!$D$18,D2682&lt;'Season Lookup'!$D$15),"Winter"))))</f>
        <v>Summer</v>
      </c>
      <c r="L2682" s="3" t="str">
        <f>VLOOKUP(F2682,'Season Lookup'!$A$1:$B$13,2,0)</f>
        <v>Fall</v>
      </c>
      <c r="M2682" t="s">
        <v>73</v>
      </c>
      <c r="N2682" t="s">
        <v>13</v>
      </c>
      <c r="O2682" t="s">
        <v>18</v>
      </c>
      <c r="P2682" t="str">
        <f t="shared" si="524"/>
        <v>Yes</v>
      </c>
      <c r="Q2682" t="str">
        <f t="shared" si="525"/>
        <v>No</v>
      </c>
      <c r="R2682" t="str">
        <f t="shared" si="526"/>
        <v>No</v>
      </c>
      <c r="T2682" t="s">
        <v>185</v>
      </c>
      <c r="U2682" t="s">
        <v>14</v>
      </c>
      <c r="V2682" t="str">
        <f t="shared" si="527"/>
        <v>Intersection</v>
      </c>
      <c r="W2682" t="s">
        <v>1003</v>
      </c>
      <c r="X2682">
        <v>42.375487</v>
      </c>
      <c r="Y2682">
        <v>-71.119919999999993</v>
      </c>
      <c r="Z2682" t="s">
        <v>1004</v>
      </c>
    </row>
    <row r="2683" spans="1:26">
      <c r="A2683">
        <v>26513</v>
      </c>
      <c r="B2683" s="1">
        <v>40806.434027777781</v>
      </c>
      <c r="C2683" s="1">
        <f t="shared" ref="C2683:C2745" si="528">EOMONTH(B2683,MONTH(B2683)*-1)+1</f>
        <v>40544</v>
      </c>
      <c r="D2683" s="4">
        <f t="shared" ref="D2683:D2745" si="529">YEARFRAC(C2683,B2683)</f>
        <v>0.71944444444444444</v>
      </c>
      <c r="E2683" s="3">
        <f t="shared" ref="E2683:E2745" si="530">YEAR(B2683)</f>
        <v>2011</v>
      </c>
      <c r="F2683" s="3">
        <f t="shared" ref="F2683:F2745" si="531">MONTH(B2683)</f>
        <v>9</v>
      </c>
      <c r="G2683" s="3">
        <f t="shared" ref="G2683:G2745" si="532">DAY(B2683)</f>
        <v>20</v>
      </c>
      <c r="H2683" s="3">
        <f t="shared" ref="H2683:H2745" si="533">HOUR(B2683)</f>
        <v>10</v>
      </c>
      <c r="I2683" s="3">
        <f t="shared" ref="I2683:I2745" si="534">MINUTE(B2683)</f>
        <v>25</v>
      </c>
      <c r="J2683" s="3">
        <f t="shared" ref="J2683:J2745" si="535">WEEKDAY(B2683,1)</f>
        <v>3</v>
      </c>
      <c r="K2683" s="3" t="str">
        <f>IF(AND(D2683&gt;='Season Lookup'!$D$15,D2683&lt;'Season Lookup'!$D$16),"Spring",IF(AND(D2683&gt;='Season Lookup'!$D$16,D2683&lt;'Season Lookup'!$D$17),"Summer",IF(AND(D2683&gt;='Season Lookup'!$D$17,D2683&lt;'Season Lookup'!$D$18),"Fall",IF(OR(D2683&gt;='Season Lookup'!$D$18,D2683&lt;'Season Lookup'!$D$15),"Winter"))))</f>
        <v>Summer</v>
      </c>
      <c r="L2683" s="3" t="str">
        <f>VLOOKUP(F2683,'Season Lookup'!$A$1:$B$13,2,0)</f>
        <v>Fall</v>
      </c>
      <c r="M2683" t="s">
        <v>73</v>
      </c>
      <c r="N2683" t="s">
        <v>13</v>
      </c>
      <c r="O2683" t="s">
        <v>549</v>
      </c>
      <c r="P2683" t="str">
        <f t="shared" ref="P2683:P2745" si="536">IF(OR(N2683="Auto",O2683="Auto"),"Yes",IF(OR(N2683="Taxi",O2683="Taxi"),"Yes",IF(OR(N2683="Truck",O2683="Truck"),"Yes",IF(OR(N2683="Van",O2683="Van"),"Yes","No"))))</f>
        <v>Yes</v>
      </c>
      <c r="Q2683" t="str">
        <f t="shared" ref="Q2683:Q2745" si="537">IF(OR(N2683="Bicycle",O2683="Bicycle"),"Yes","No")</f>
        <v>No</v>
      </c>
      <c r="R2683" t="str">
        <f t="shared" ref="R2683:R2745" si="538">IF(OR(N2683="Pedestrian",O2683="Pedestrian"),"Yes","No")</f>
        <v>No</v>
      </c>
      <c r="T2683" t="s">
        <v>14</v>
      </c>
      <c r="U2683" t="s">
        <v>487</v>
      </c>
      <c r="V2683" t="str">
        <f t="shared" ref="V2683:V2745" si="539">IF(ISBLANK(S2683),"Intersection","Non Intersection")</f>
        <v>Intersection</v>
      </c>
      <c r="W2683" t="s">
        <v>787</v>
      </c>
      <c r="X2683">
        <v>42.390293999999997</v>
      </c>
      <c r="Y2683">
        <v>-71.120996000000005</v>
      </c>
      <c r="Z2683" t="s">
        <v>788</v>
      </c>
    </row>
    <row r="2684" spans="1:26">
      <c r="A2684">
        <v>26514</v>
      </c>
      <c r="B2684" s="1">
        <v>40806.215277777781</v>
      </c>
      <c r="C2684" s="1">
        <f t="shared" si="528"/>
        <v>40544</v>
      </c>
      <c r="D2684" s="4">
        <f t="shared" si="529"/>
        <v>0.71944444444444444</v>
      </c>
      <c r="E2684" s="3">
        <f t="shared" si="530"/>
        <v>2011</v>
      </c>
      <c r="F2684" s="3">
        <f t="shared" si="531"/>
        <v>9</v>
      </c>
      <c r="G2684" s="3">
        <f t="shared" si="532"/>
        <v>20</v>
      </c>
      <c r="H2684" s="3">
        <f t="shared" si="533"/>
        <v>5</v>
      </c>
      <c r="I2684" s="3">
        <f t="shared" si="534"/>
        <v>10</v>
      </c>
      <c r="J2684" s="3">
        <f t="shared" si="535"/>
        <v>3</v>
      </c>
      <c r="K2684" s="3" t="str">
        <f>IF(AND(D2684&gt;='Season Lookup'!$D$15,D2684&lt;'Season Lookup'!$D$16),"Spring",IF(AND(D2684&gt;='Season Lookup'!$D$16,D2684&lt;'Season Lookup'!$D$17),"Summer",IF(AND(D2684&gt;='Season Lookup'!$D$17,D2684&lt;'Season Lookup'!$D$18),"Fall",IF(OR(D2684&gt;='Season Lookup'!$D$18,D2684&lt;'Season Lookup'!$D$15),"Winter"))))</f>
        <v>Summer</v>
      </c>
      <c r="L2684" s="3" t="str">
        <f>VLOOKUP(F2684,'Season Lookup'!$A$1:$B$13,2,0)</f>
        <v>Fall</v>
      </c>
      <c r="M2684" t="s">
        <v>73</v>
      </c>
      <c r="N2684" t="s">
        <v>13</v>
      </c>
      <c r="O2684" t="s">
        <v>13</v>
      </c>
      <c r="P2684" t="str">
        <f t="shared" si="536"/>
        <v>Yes</v>
      </c>
      <c r="Q2684" t="str">
        <f t="shared" si="537"/>
        <v>No</v>
      </c>
      <c r="R2684" t="str">
        <f t="shared" si="538"/>
        <v>No</v>
      </c>
      <c r="T2684" t="s">
        <v>209</v>
      </c>
      <c r="U2684" t="s">
        <v>147</v>
      </c>
      <c r="V2684" t="str">
        <f t="shared" si="539"/>
        <v>Intersection</v>
      </c>
      <c r="W2684" t="s">
        <v>1876</v>
      </c>
      <c r="X2684">
        <v>42.366151000000002</v>
      </c>
      <c r="Y2684">
        <v>-71.086074999999994</v>
      </c>
      <c r="Z2684" t="s">
        <v>1877</v>
      </c>
    </row>
    <row r="2685" spans="1:26">
      <c r="A2685">
        <v>26515</v>
      </c>
      <c r="B2685" s="1">
        <v>40806.527777777781</v>
      </c>
      <c r="C2685" s="1">
        <f t="shared" si="528"/>
        <v>40544</v>
      </c>
      <c r="D2685" s="4">
        <f t="shared" si="529"/>
        <v>0.71944444444444444</v>
      </c>
      <c r="E2685" s="3">
        <f t="shared" si="530"/>
        <v>2011</v>
      </c>
      <c r="F2685" s="3">
        <f t="shared" si="531"/>
        <v>9</v>
      </c>
      <c r="G2685" s="3">
        <f t="shared" si="532"/>
        <v>20</v>
      </c>
      <c r="H2685" s="3">
        <f t="shared" si="533"/>
        <v>12</v>
      </c>
      <c r="I2685" s="3">
        <f t="shared" si="534"/>
        <v>40</v>
      </c>
      <c r="J2685" s="3">
        <f t="shared" si="535"/>
        <v>3</v>
      </c>
      <c r="K2685" s="3" t="str">
        <f>IF(AND(D2685&gt;='Season Lookup'!$D$15,D2685&lt;'Season Lookup'!$D$16),"Spring",IF(AND(D2685&gt;='Season Lookup'!$D$16,D2685&lt;'Season Lookup'!$D$17),"Summer",IF(AND(D2685&gt;='Season Lookup'!$D$17,D2685&lt;'Season Lookup'!$D$18),"Fall",IF(OR(D2685&gt;='Season Lookup'!$D$18,D2685&lt;'Season Lookup'!$D$15),"Winter"))))</f>
        <v>Summer</v>
      </c>
      <c r="L2685" s="3" t="str">
        <f>VLOOKUP(F2685,'Season Lookup'!$A$1:$B$13,2,0)</f>
        <v>Fall</v>
      </c>
      <c r="M2685" t="s">
        <v>73</v>
      </c>
      <c r="N2685" t="s">
        <v>13</v>
      </c>
      <c r="O2685" t="s">
        <v>13</v>
      </c>
      <c r="P2685" t="str">
        <f t="shared" si="536"/>
        <v>Yes</v>
      </c>
      <c r="Q2685" t="str">
        <f t="shared" si="537"/>
        <v>No</v>
      </c>
      <c r="R2685" t="str">
        <f t="shared" si="538"/>
        <v>No</v>
      </c>
      <c r="T2685" t="s">
        <v>185</v>
      </c>
      <c r="U2685" t="s">
        <v>988</v>
      </c>
      <c r="V2685" t="str">
        <f t="shared" si="539"/>
        <v>Intersection</v>
      </c>
      <c r="W2685" t="s">
        <v>3716</v>
      </c>
      <c r="X2685">
        <v>42.381402999999999</v>
      </c>
      <c r="Y2685">
        <v>-71.126132999999996</v>
      </c>
      <c r="Z2685" t="s">
        <v>3717</v>
      </c>
    </row>
    <row r="2686" spans="1:26">
      <c r="A2686">
        <v>26516</v>
      </c>
      <c r="B2686" s="1">
        <v>40806.591666666667</v>
      </c>
      <c r="C2686" s="1">
        <f t="shared" si="528"/>
        <v>40544</v>
      </c>
      <c r="D2686" s="4">
        <f t="shared" si="529"/>
        <v>0.71944444444444444</v>
      </c>
      <c r="E2686" s="3">
        <f t="shared" si="530"/>
        <v>2011</v>
      </c>
      <c r="F2686" s="3">
        <f t="shared" si="531"/>
        <v>9</v>
      </c>
      <c r="G2686" s="3">
        <f t="shared" si="532"/>
        <v>20</v>
      </c>
      <c r="H2686" s="3">
        <f t="shared" si="533"/>
        <v>14</v>
      </c>
      <c r="I2686" s="3">
        <f t="shared" si="534"/>
        <v>12</v>
      </c>
      <c r="J2686" s="3">
        <f t="shared" si="535"/>
        <v>3</v>
      </c>
      <c r="K2686" s="3" t="str">
        <f>IF(AND(D2686&gt;='Season Lookup'!$D$15,D2686&lt;'Season Lookup'!$D$16),"Spring",IF(AND(D2686&gt;='Season Lookup'!$D$16,D2686&lt;'Season Lookup'!$D$17),"Summer",IF(AND(D2686&gt;='Season Lookup'!$D$17,D2686&lt;'Season Lookup'!$D$18),"Fall",IF(OR(D2686&gt;='Season Lookup'!$D$18,D2686&lt;'Season Lookup'!$D$15),"Winter"))))</f>
        <v>Summer</v>
      </c>
      <c r="L2686" s="3" t="str">
        <f>VLOOKUP(F2686,'Season Lookup'!$A$1:$B$13,2,0)</f>
        <v>Fall</v>
      </c>
      <c r="M2686" t="s">
        <v>73</v>
      </c>
      <c r="N2686" t="s">
        <v>13</v>
      </c>
      <c r="O2686" t="s">
        <v>132</v>
      </c>
      <c r="P2686" t="str">
        <f t="shared" si="536"/>
        <v>Yes</v>
      </c>
      <c r="Q2686" t="str">
        <f t="shared" si="537"/>
        <v>Yes</v>
      </c>
      <c r="R2686" t="str">
        <f t="shared" si="538"/>
        <v>No</v>
      </c>
      <c r="T2686" t="s">
        <v>3487</v>
      </c>
      <c r="U2686" t="s">
        <v>261</v>
      </c>
      <c r="V2686" t="str">
        <f t="shared" si="539"/>
        <v>Intersection</v>
      </c>
      <c r="W2686" t="s">
        <v>3718</v>
      </c>
      <c r="X2686">
        <v>42.371124999999999</v>
      </c>
      <c r="Y2686">
        <v>-71.086286999999999</v>
      </c>
      <c r="Z2686" t="s">
        <v>3719</v>
      </c>
    </row>
    <row r="2687" spans="1:26">
      <c r="A2687">
        <v>26517</v>
      </c>
      <c r="B2687" s="1">
        <v>40806.638888888891</v>
      </c>
      <c r="C2687" s="1">
        <f t="shared" si="528"/>
        <v>40544</v>
      </c>
      <c r="D2687" s="4">
        <f t="shared" si="529"/>
        <v>0.71944444444444444</v>
      </c>
      <c r="E2687" s="3">
        <f t="shared" si="530"/>
        <v>2011</v>
      </c>
      <c r="F2687" s="3">
        <f t="shared" si="531"/>
        <v>9</v>
      </c>
      <c r="G2687" s="3">
        <f t="shared" si="532"/>
        <v>20</v>
      </c>
      <c r="H2687" s="3">
        <f t="shared" si="533"/>
        <v>15</v>
      </c>
      <c r="I2687" s="3">
        <f t="shared" si="534"/>
        <v>20</v>
      </c>
      <c r="J2687" s="3">
        <f t="shared" si="535"/>
        <v>3</v>
      </c>
      <c r="K2687" s="3" t="str">
        <f>IF(AND(D2687&gt;='Season Lookup'!$D$15,D2687&lt;'Season Lookup'!$D$16),"Spring",IF(AND(D2687&gt;='Season Lookup'!$D$16,D2687&lt;'Season Lookup'!$D$17),"Summer",IF(AND(D2687&gt;='Season Lookup'!$D$17,D2687&lt;'Season Lookup'!$D$18),"Fall",IF(OR(D2687&gt;='Season Lookup'!$D$18,D2687&lt;'Season Lookup'!$D$15),"Winter"))))</f>
        <v>Summer</v>
      </c>
      <c r="L2687" s="3" t="str">
        <f>VLOOKUP(F2687,'Season Lookup'!$A$1:$B$13,2,0)</f>
        <v>Fall</v>
      </c>
      <c r="M2687" t="s">
        <v>73</v>
      </c>
      <c r="N2687" t="s">
        <v>13</v>
      </c>
      <c r="O2687" t="s">
        <v>13</v>
      </c>
      <c r="P2687" t="str">
        <f t="shared" si="536"/>
        <v>Yes</v>
      </c>
      <c r="Q2687" t="str">
        <f t="shared" si="537"/>
        <v>No</v>
      </c>
      <c r="R2687" t="str">
        <f t="shared" si="538"/>
        <v>No</v>
      </c>
      <c r="S2687">
        <v>419</v>
      </c>
      <c r="T2687" t="s">
        <v>186</v>
      </c>
      <c r="V2687" t="str">
        <f t="shared" si="539"/>
        <v>Non Intersection</v>
      </c>
      <c r="W2687" t="s">
        <v>3720</v>
      </c>
      <c r="X2687">
        <v>42.385945999999997</v>
      </c>
      <c r="Y2687">
        <v>-71.138543999999996</v>
      </c>
      <c r="Z2687" t="s">
        <v>3721</v>
      </c>
    </row>
    <row r="2688" spans="1:26">
      <c r="A2688">
        <v>26518</v>
      </c>
      <c r="B2688" s="1">
        <v>40806.659710648149</v>
      </c>
      <c r="C2688" s="1">
        <f t="shared" si="528"/>
        <v>40544</v>
      </c>
      <c r="D2688" s="4">
        <f t="shared" si="529"/>
        <v>0.71944444444444444</v>
      </c>
      <c r="E2688" s="3">
        <f t="shared" si="530"/>
        <v>2011</v>
      </c>
      <c r="F2688" s="3">
        <f t="shared" si="531"/>
        <v>9</v>
      </c>
      <c r="G2688" s="3">
        <f t="shared" si="532"/>
        <v>20</v>
      </c>
      <c r="H2688" s="3">
        <f t="shared" si="533"/>
        <v>15</v>
      </c>
      <c r="I2688" s="3">
        <f t="shared" si="534"/>
        <v>49</v>
      </c>
      <c r="J2688" s="3">
        <f t="shared" si="535"/>
        <v>3</v>
      </c>
      <c r="K2688" s="3" t="str">
        <f>IF(AND(D2688&gt;='Season Lookup'!$D$15,D2688&lt;'Season Lookup'!$D$16),"Spring",IF(AND(D2688&gt;='Season Lookup'!$D$16,D2688&lt;'Season Lookup'!$D$17),"Summer",IF(AND(D2688&gt;='Season Lookup'!$D$17,D2688&lt;'Season Lookup'!$D$18),"Fall",IF(OR(D2688&gt;='Season Lookup'!$D$18,D2688&lt;'Season Lookup'!$D$15),"Winter"))))</f>
        <v>Summer</v>
      </c>
      <c r="L2688" s="3" t="str">
        <f>VLOOKUP(F2688,'Season Lookup'!$A$1:$B$13,2,0)</f>
        <v>Fall</v>
      </c>
      <c r="M2688" t="s">
        <v>73</v>
      </c>
      <c r="N2688" t="s">
        <v>13</v>
      </c>
      <c r="O2688" t="s">
        <v>23</v>
      </c>
      <c r="P2688" t="str">
        <f t="shared" si="536"/>
        <v>Yes</v>
      </c>
      <c r="Q2688" t="str">
        <f t="shared" si="537"/>
        <v>No</v>
      </c>
      <c r="R2688" t="str">
        <f t="shared" si="538"/>
        <v>No</v>
      </c>
      <c r="S2688">
        <v>270</v>
      </c>
      <c r="T2688" t="s">
        <v>186</v>
      </c>
      <c r="V2688" t="str">
        <f t="shared" si="539"/>
        <v>Non Intersection</v>
      </c>
      <c r="W2688" t="s">
        <v>3722</v>
      </c>
      <c r="X2688">
        <v>42.383381</v>
      </c>
      <c r="Y2688">
        <v>-71.133257</v>
      </c>
      <c r="Z2688" t="s">
        <v>3723</v>
      </c>
    </row>
    <row r="2689" spans="1:26">
      <c r="A2689">
        <v>26555</v>
      </c>
      <c r="B2689" s="1">
        <v>40806.302083333336</v>
      </c>
      <c r="C2689" s="1">
        <f t="shared" si="528"/>
        <v>40544</v>
      </c>
      <c r="D2689" s="4">
        <f t="shared" si="529"/>
        <v>0.71944444444444444</v>
      </c>
      <c r="E2689" s="3">
        <f t="shared" si="530"/>
        <v>2011</v>
      </c>
      <c r="F2689" s="3">
        <f t="shared" si="531"/>
        <v>9</v>
      </c>
      <c r="G2689" s="3">
        <f t="shared" si="532"/>
        <v>20</v>
      </c>
      <c r="H2689" s="3">
        <f t="shared" si="533"/>
        <v>7</v>
      </c>
      <c r="I2689" s="3">
        <f t="shared" si="534"/>
        <v>15</v>
      </c>
      <c r="J2689" s="3">
        <f t="shared" si="535"/>
        <v>3</v>
      </c>
      <c r="K2689" s="3" t="str">
        <f>IF(AND(D2689&gt;='Season Lookup'!$D$15,D2689&lt;'Season Lookup'!$D$16),"Spring",IF(AND(D2689&gt;='Season Lookup'!$D$16,D2689&lt;'Season Lookup'!$D$17),"Summer",IF(AND(D2689&gt;='Season Lookup'!$D$17,D2689&lt;'Season Lookup'!$D$18),"Fall",IF(OR(D2689&gt;='Season Lookup'!$D$18,D2689&lt;'Season Lookup'!$D$15),"Winter"))))</f>
        <v>Summer</v>
      </c>
      <c r="L2689" s="3" t="str">
        <f>VLOOKUP(F2689,'Season Lookup'!$A$1:$B$13,2,0)</f>
        <v>Fall</v>
      </c>
      <c r="M2689" t="s">
        <v>78</v>
      </c>
      <c r="N2689" t="s">
        <v>13</v>
      </c>
      <c r="O2689" t="s">
        <v>13</v>
      </c>
      <c r="P2689" t="str">
        <f t="shared" si="536"/>
        <v>Yes</v>
      </c>
      <c r="Q2689" t="str">
        <f t="shared" si="537"/>
        <v>No</v>
      </c>
      <c r="R2689" t="str">
        <f t="shared" si="538"/>
        <v>No</v>
      </c>
      <c r="T2689" t="s">
        <v>198</v>
      </c>
      <c r="U2689" t="s">
        <v>1438</v>
      </c>
      <c r="V2689" t="str">
        <f t="shared" si="539"/>
        <v>Intersection</v>
      </c>
      <c r="W2689" t="s">
        <v>2797</v>
      </c>
      <c r="X2689">
        <v>42.372252000000003</v>
      </c>
      <c r="Y2689">
        <v>-71.119338999999997</v>
      </c>
      <c r="Z2689" t="s">
        <v>1787</v>
      </c>
    </row>
    <row r="2690" spans="1:26">
      <c r="A2690">
        <v>26519</v>
      </c>
      <c r="B2690" s="1">
        <v>40807.305543981478</v>
      </c>
      <c r="C2690" s="1">
        <f t="shared" si="528"/>
        <v>40544</v>
      </c>
      <c r="D2690" s="4">
        <f t="shared" si="529"/>
        <v>0.72222222222222221</v>
      </c>
      <c r="E2690" s="3">
        <f t="shared" si="530"/>
        <v>2011</v>
      </c>
      <c r="F2690" s="3">
        <f t="shared" si="531"/>
        <v>9</v>
      </c>
      <c r="G2690" s="3">
        <f t="shared" si="532"/>
        <v>21</v>
      </c>
      <c r="H2690" s="3">
        <f t="shared" si="533"/>
        <v>7</v>
      </c>
      <c r="I2690" s="3">
        <f t="shared" si="534"/>
        <v>19</v>
      </c>
      <c r="J2690" s="3">
        <f t="shared" si="535"/>
        <v>4</v>
      </c>
      <c r="K2690" s="3" t="str">
        <f>IF(AND(D2690&gt;='Season Lookup'!$D$15,D2690&lt;'Season Lookup'!$D$16),"Spring",IF(AND(D2690&gt;='Season Lookup'!$D$16,D2690&lt;'Season Lookup'!$D$17),"Summer",IF(AND(D2690&gt;='Season Lookup'!$D$17,D2690&lt;'Season Lookup'!$D$18),"Fall",IF(OR(D2690&gt;='Season Lookup'!$D$18,D2690&lt;'Season Lookup'!$D$15),"Winter"))))</f>
        <v>Summer</v>
      </c>
      <c r="L2690" s="3" t="str">
        <f>VLOOKUP(F2690,'Season Lookup'!$A$1:$B$13,2,0)</f>
        <v>Fall</v>
      </c>
      <c r="M2690" t="s">
        <v>82</v>
      </c>
      <c r="N2690" t="s">
        <v>13</v>
      </c>
      <c r="O2690" t="s">
        <v>13</v>
      </c>
      <c r="P2690" t="str">
        <f t="shared" si="536"/>
        <v>Yes</v>
      </c>
      <c r="Q2690" t="str">
        <f t="shared" si="537"/>
        <v>No</v>
      </c>
      <c r="R2690" t="str">
        <f t="shared" si="538"/>
        <v>No</v>
      </c>
      <c r="T2690" t="s">
        <v>15</v>
      </c>
      <c r="U2690" t="s">
        <v>45</v>
      </c>
      <c r="V2690" t="str">
        <f t="shared" si="539"/>
        <v>Intersection</v>
      </c>
      <c r="W2690" t="s">
        <v>3724</v>
      </c>
      <c r="X2690">
        <v>42.393492000000002</v>
      </c>
      <c r="Y2690">
        <v>-71.132870999999994</v>
      </c>
      <c r="Z2690" t="s">
        <v>3725</v>
      </c>
    </row>
    <row r="2691" spans="1:26">
      <c r="A2691">
        <v>26520</v>
      </c>
      <c r="B2691" s="1">
        <v>40807.354155092595</v>
      </c>
      <c r="C2691" s="1">
        <f t="shared" si="528"/>
        <v>40544</v>
      </c>
      <c r="D2691" s="4">
        <f t="shared" si="529"/>
        <v>0.72222222222222221</v>
      </c>
      <c r="E2691" s="3">
        <f t="shared" si="530"/>
        <v>2011</v>
      </c>
      <c r="F2691" s="3">
        <f t="shared" si="531"/>
        <v>9</v>
      </c>
      <c r="G2691" s="3">
        <f t="shared" si="532"/>
        <v>21</v>
      </c>
      <c r="H2691" s="3">
        <f t="shared" si="533"/>
        <v>8</v>
      </c>
      <c r="I2691" s="3">
        <f t="shared" si="534"/>
        <v>29</v>
      </c>
      <c r="J2691" s="3">
        <f t="shared" si="535"/>
        <v>4</v>
      </c>
      <c r="K2691" s="3" t="str">
        <f>IF(AND(D2691&gt;='Season Lookup'!$D$15,D2691&lt;'Season Lookup'!$D$16),"Spring",IF(AND(D2691&gt;='Season Lookup'!$D$16,D2691&lt;'Season Lookup'!$D$17),"Summer",IF(AND(D2691&gt;='Season Lookup'!$D$17,D2691&lt;'Season Lookup'!$D$18),"Fall",IF(OR(D2691&gt;='Season Lookup'!$D$18,D2691&lt;'Season Lookup'!$D$15),"Winter"))))</f>
        <v>Summer</v>
      </c>
      <c r="L2691" s="3" t="str">
        <f>VLOOKUP(F2691,'Season Lookup'!$A$1:$B$13,2,0)</f>
        <v>Fall</v>
      </c>
      <c r="M2691" t="s">
        <v>82</v>
      </c>
      <c r="N2691" t="s">
        <v>13</v>
      </c>
      <c r="O2691" t="s">
        <v>152</v>
      </c>
      <c r="P2691" t="str">
        <f t="shared" si="536"/>
        <v>Yes</v>
      </c>
      <c r="Q2691" t="str">
        <f t="shared" si="537"/>
        <v>No</v>
      </c>
      <c r="R2691" t="str">
        <f t="shared" si="538"/>
        <v>Yes</v>
      </c>
      <c r="T2691" t="s">
        <v>19</v>
      </c>
      <c r="U2691" t="s">
        <v>75</v>
      </c>
      <c r="V2691" t="str">
        <f t="shared" si="539"/>
        <v>Intersection</v>
      </c>
      <c r="W2691" t="s">
        <v>321</v>
      </c>
      <c r="X2691">
        <v>42.373016999999997</v>
      </c>
      <c r="Y2691">
        <v>-71.095346000000006</v>
      </c>
      <c r="Z2691" t="s">
        <v>322</v>
      </c>
    </row>
    <row r="2692" spans="1:26">
      <c r="A2692">
        <v>26521</v>
      </c>
      <c r="B2692" s="1">
        <v>40807.496527777781</v>
      </c>
      <c r="C2692" s="1">
        <f t="shared" si="528"/>
        <v>40544</v>
      </c>
      <c r="D2692" s="4">
        <f t="shared" si="529"/>
        <v>0.72222222222222221</v>
      </c>
      <c r="E2692" s="3">
        <f t="shared" si="530"/>
        <v>2011</v>
      </c>
      <c r="F2692" s="3">
        <f t="shared" si="531"/>
        <v>9</v>
      </c>
      <c r="G2692" s="3">
        <f t="shared" si="532"/>
        <v>21</v>
      </c>
      <c r="H2692" s="3">
        <f t="shared" si="533"/>
        <v>11</v>
      </c>
      <c r="I2692" s="3">
        <f t="shared" si="534"/>
        <v>55</v>
      </c>
      <c r="J2692" s="3">
        <f t="shared" si="535"/>
        <v>4</v>
      </c>
      <c r="K2692" s="3" t="str">
        <f>IF(AND(D2692&gt;='Season Lookup'!$D$15,D2692&lt;'Season Lookup'!$D$16),"Spring",IF(AND(D2692&gt;='Season Lookup'!$D$16,D2692&lt;'Season Lookup'!$D$17),"Summer",IF(AND(D2692&gt;='Season Lookup'!$D$17,D2692&lt;'Season Lookup'!$D$18),"Fall",IF(OR(D2692&gt;='Season Lookup'!$D$18,D2692&lt;'Season Lookup'!$D$15),"Winter"))))</f>
        <v>Summer</v>
      </c>
      <c r="L2692" s="3" t="str">
        <f>VLOOKUP(F2692,'Season Lookup'!$A$1:$B$13,2,0)</f>
        <v>Fall</v>
      </c>
      <c r="M2692" t="s">
        <v>82</v>
      </c>
      <c r="N2692" t="s">
        <v>13</v>
      </c>
      <c r="O2692" t="s">
        <v>13</v>
      </c>
      <c r="P2692" t="str">
        <f t="shared" si="536"/>
        <v>Yes</v>
      </c>
      <c r="Q2692" t="str">
        <f t="shared" si="537"/>
        <v>No</v>
      </c>
      <c r="R2692" t="str">
        <f t="shared" si="538"/>
        <v>No</v>
      </c>
      <c r="T2692" t="s">
        <v>105</v>
      </c>
      <c r="U2692" t="s">
        <v>745</v>
      </c>
      <c r="V2692" t="str">
        <f t="shared" si="539"/>
        <v>Intersection</v>
      </c>
      <c r="W2692" t="s">
        <v>1070</v>
      </c>
      <c r="X2692">
        <v>42.368519999999997</v>
      </c>
      <c r="Y2692">
        <v>-71.099001000000001</v>
      </c>
      <c r="Z2692" t="s">
        <v>1071</v>
      </c>
    </row>
    <row r="2693" spans="1:26">
      <c r="A2693">
        <v>26522</v>
      </c>
      <c r="B2693" s="1">
        <v>40807.545138888891</v>
      </c>
      <c r="C2693" s="1">
        <f t="shared" si="528"/>
        <v>40544</v>
      </c>
      <c r="D2693" s="4">
        <f t="shared" si="529"/>
        <v>0.72222222222222221</v>
      </c>
      <c r="E2693" s="3">
        <f t="shared" si="530"/>
        <v>2011</v>
      </c>
      <c r="F2693" s="3">
        <f t="shared" si="531"/>
        <v>9</v>
      </c>
      <c r="G2693" s="3">
        <f t="shared" si="532"/>
        <v>21</v>
      </c>
      <c r="H2693" s="3">
        <f t="shared" si="533"/>
        <v>13</v>
      </c>
      <c r="I2693" s="3">
        <f t="shared" si="534"/>
        <v>5</v>
      </c>
      <c r="J2693" s="3">
        <f t="shared" si="535"/>
        <v>4</v>
      </c>
      <c r="K2693" s="3" t="str">
        <f>IF(AND(D2693&gt;='Season Lookup'!$D$15,D2693&lt;'Season Lookup'!$D$16),"Spring",IF(AND(D2693&gt;='Season Lookup'!$D$16,D2693&lt;'Season Lookup'!$D$17),"Summer",IF(AND(D2693&gt;='Season Lookup'!$D$17,D2693&lt;'Season Lookup'!$D$18),"Fall",IF(OR(D2693&gt;='Season Lookup'!$D$18,D2693&lt;'Season Lookup'!$D$15),"Winter"))))</f>
        <v>Summer</v>
      </c>
      <c r="L2693" s="3" t="str">
        <f>VLOOKUP(F2693,'Season Lookup'!$A$1:$B$13,2,0)</f>
        <v>Fall</v>
      </c>
      <c r="M2693" t="s">
        <v>82</v>
      </c>
      <c r="N2693" t="s">
        <v>13</v>
      </c>
      <c r="O2693" t="s">
        <v>13</v>
      </c>
      <c r="P2693" t="str">
        <f t="shared" si="536"/>
        <v>Yes</v>
      </c>
      <c r="Q2693" t="str">
        <f t="shared" si="537"/>
        <v>No</v>
      </c>
      <c r="R2693" t="str">
        <f t="shared" si="538"/>
        <v>No</v>
      </c>
      <c r="T2693" t="s">
        <v>32</v>
      </c>
      <c r="V2693" t="str">
        <f t="shared" si="539"/>
        <v>Intersection</v>
      </c>
      <c r="W2693" t="s">
        <v>2991</v>
      </c>
      <c r="X2693">
        <v>0</v>
      </c>
      <c r="Y2693">
        <v>0</v>
      </c>
      <c r="Z2693" t="s">
        <v>81</v>
      </c>
    </row>
    <row r="2694" spans="1:26">
      <c r="A2694">
        <v>26523</v>
      </c>
      <c r="B2694" s="1">
        <v>40807.947905092595</v>
      </c>
      <c r="C2694" s="1">
        <f t="shared" si="528"/>
        <v>40544</v>
      </c>
      <c r="D2694" s="4">
        <f t="shared" si="529"/>
        <v>0.72222222222222221</v>
      </c>
      <c r="E2694" s="3">
        <f t="shared" si="530"/>
        <v>2011</v>
      </c>
      <c r="F2694" s="3">
        <f t="shared" si="531"/>
        <v>9</v>
      </c>
      <c r="G2694" s="3">
        <f t="shared" si="532"/>
        <v>21</v>
      </c>
      <c r="H2694" s="3">
        <f t="shared" si="533"/>
        <v>22</v>
      </c>
      <c r="I2694" s="3">
        <f t="shared" si="534"/>
        <v>44</v>
      </c>
      <c r="J2694" s="3">
        <f t="shared" si="535"/>
        <v>4</v>
      </c>
      <c r="K2694" s="3" t="str">
        <f>IF(AND(D2694&gt;='Season Lookup'!$D$15,D2694&lt;'Season Lookup'!$D$16),"Spring",IF(AND(D2694&gt;='Season Lookup'!$D$16,D2694&lt;'Season Lookup'!$D$17),"Summer",IF(AND(D2694&gt;='Season Lookup'!$D$17,D2694&lt;'Season Lookup'!$D$18),"Fall",IF(OR(D2694&gt;='Season Lookup'!$D$18,D2694&lt;'Season Lookup'!$D$15),"Winter"))))</f>
        <v>Summer</v>
      </c>
      <c r="L2694" s="3" t="str">
        <f>VLOOKUP(F2694,'Season Lookup'!$A$1:$B$13,2,0)</f>
        <v>Fall</v>
      </c>
      <c r="M2694" t="s">
        <v>82</v>
      </c>
      <c r="N2694" t="s">
        <v>13</v>
      </c>
      <c r="O2694" t="s">
        <v>152</v>
      </c>
      <c r="P2694" t="str">
        <f t="shared" si="536"/>
        <v>Yes</v>
      </c>
      <c r="Q2694" t="str">
        <f t="shared" si="537"/>
        <v>No</v>
      </c>
      <c r="R2694" t="str">
        <f t="shared" si="538"/>
        <v>Yes</v>
      </c>
      <c r="T2694" t="s">
        <v>108</v>
      </c>
      <c r="U2694" t="s">
        <v>70</v>
      </c>
      <c r="V2694" t="str">
        <f t="shared" si="539"/>
        <v>Intersection</v>
      </c>
      <c r="W2694" t="s">
        <v>645</v>
      </c>
      <c r="X2694">
        <v>42.363650999999997</v>
      </c>
      <c r="Y2694">
        <v>-71.103735</v>
      </c>
      <c r="Z2694" t="s">
        <v>154</v>
      </c>
    </row>
    <row r="2695" spans="1:26">
      <c r="A2695">
        <v>26524</v>
      </c>
      <c r="B2695" s="1">
        <v>40808.376377314817</v>
      </c>
      <c r="C2695" s="1">
        <f t="shared" si="528"/>
        <v>40544</v>
      </c>
      <c r="D2695" s="4">
        <f t="shared" si="529"/>
        <v>0.72499999999999998</v>
      </c>
      <c r="E2695" s="3">
        <f t="shared" si="530"/>
        <v>2011</v>
      </c>
      <c r="F2695" s="3">
        <f t="shared" si="531"/>
        <v>9</v>
      </c>
      <c r="G2695" s="3">
        <f t="shared" si="532"/>
        <v>22</v>
      </c>
      <c r="H2695" s="3">
        <f t="shared" si="533"/>
        <v>9</v>
      </c>
      <c r="I2695" s="3">
        <f t="shared" si="534"/>
        <v>1</v>
      </c>
      <c r="J2695" s="3">
        <f t="shared" si="535"/>
        <v>5</v>
      </c>
      <c r="K2695" s="3" t="str">
        <f>IF(AND(D2695&gt;='Season Lookup'!$D$15,D2695&lt;'Season Lookup'!$D$16),"Spring",IF(AND(D2695&gt;='Season Lookup'!$D$16,D2695&lt;'Season Lookup'!$D$17),"Summer",IF(AND(D2695&gt;='Season Lookup'!$D$17,D2695&lt;'Season Lookup'!$D$18),"Fall",IF(OR(D2695&gt;='Season Lookup'!$D$18,D2695&lt;'Season Lookup'!$D$15),"Winter"))))</f>
        <v>Summer</v>
      </c>
      <c r="L2695" s="3" t="str">
        <f>VLOOKUP(F2695,'Season Lookup'!$A$1:$B$13,2,0)</f>
        <v>Fall</v>
      </c>
      <c r="M2695" t="s">
        <v>78</v>
      </c>
      <c r="N2695" t="s">
        <v>13</v>
      </c>
      <c r="O2695" t="s">
        <v>13</v>
      </c>
      <c r="P2695" t="str">
        <f t="shared" si="536"/>
        <v>Yes</v>
      </c>
      <c r="Q2695" t="str">
        <f t="shared" si="537"/>
        <v>No</v>
      </c>
      <c r="R2695" t="str">
        <f t="shared" si="538"/>
        <v>No</v>
      </c>
      <c r="T2695" t="s">
        <v>105</v>
      </c>
      <c r="U2695" t="s">
        <v>74</v>
      </c>
      <c r="V2695" t="str">
        <f t="shared" si="539"/>
        <v>Intersection</v>
      </c>
      <c r="W2695" t="s">
        <v>878</v>
      </c>
      <c r="X2695">
        <v>42.365434999999998</v>
      </c>
      <c r="Y2695">
        <v>-71.091111999999995</v>
      </c>
      <c r="Z2695" t="s">
        <v>879</v>
      </c>
    </row>
    <row r="2696" spans="1:26">
      <c r="A2696">
        <v>26525</v>
      </c>
      <c r="B2696" s="1">
        <v>40808.452766203707</v>
      </c>
      <c r="C2696" s="1">
        <f t="shared" si="528"/>
        <v>40544</v>
      </c>
      <c r="D2696" s="4">
        <f t="shared" si="529"/>
        <v>0.72499999999999998</v>
      </c>
      <c r="E2696" s="3">
        <f t="shared" si="530"/>
        <v>2011</v>
      </c>
      <c r="F2696" s="3">
        <f t="shared" si="531"/>
        <v>9</v>
      </c>
      <c r="G2696" s="3">
        <f t="shared" si="532"/>
        <v>22</v>
      </c>
      <c r="H2696" s="3">
        <f t="shared" si="533"/>
        <v>10</v>
      </c>
      <c r="I2696" s="3">
        <f t="shared" si="534"/>
        <v>51</v>
      </c>
      <c r="J2696" s="3">
        <f t="shared" si="535"/>
        <v>5</v>
      </c>
      <c r="K2696" s="3" t="str">
        <f>IF(AND(D2696&gt;='Season Lookup'!$D$15,D2696&lt;'Season Lookup'!$D$16),"Spring",IF(AND(D2696&gt;='Season Lookup'!$D$16,D2696&lt;'Season Lookup'!$D$17),"Summer",IF(AND(D2696&gt;='Season Lookup'!$D$17,D2696&lt;'Season Lookup'!$D$18),"Fall",IF(OR(D2696&gt;='Season Lookup'!$D$18,D2696&lt;'Season Lookup'!$D$15),"Winter"))))</f>
        <v>Summer</v>
      </c>
      <c r="L2696" s="3" t="str">
        <f>VLOOKUP(F2696,'Season Lookup'!$A$1:$B$13,2,0)</f>
        <v>Fall</v>
      </c>
      <c r="M2696" t="s">
        <v>78</v>
      </c>
      <c r="N2696" t="s">
        <v>13</v>
      </c>
      <c r="O2696" t="s">
        <v>13</v>
      </c>
      <c r="P2696" t="str">
        <f t="shared" si="536"/>
        <v>Yes</v>
      </c>
      <c r="Q2696" t="str">
        <f t="shared" si="537"/>
        <v>No</v>
      </c>
      <c r="R2696" t="str">
        <f t="shared" si="538"/>
        <v>No</v>
      </c>
      <c r="T2696" t="s">
        <v>3726</v>
      </c>
      <c r="U2696" t="s">
        <v>202</v>
      </c>
      <c r="V2696" t="str">
        <f t="shared" si="539"/>
        <v>Intersection</v>
      </c>
      <c r="W2696" t="s">
        <v>3727</v>
      </c>
      <c r="X2696">
        <v>42.355429999999998</v>
      </c>
      <c r="Y2696">
        <v>-71.104468999999995</v>
      </c>
      <c r="Z2696" t="s">
        <v>3728</v>
      </c>
    </row>
    <row r="2697" spans="1:26">
      <c r="A2697">
        <v>26526</v>
      </c>
      <c r="B2697" s="1">
        <v>40808.496527777781</v>
      </c>
      <c r="C2697" s="1">
        <f t="shared" si="528"/>
        <v>40544</v>
      </c>
      <c r="D2697" s="4">
        <f t="shared" si="529"/>
        <v>0.72499999999999998</v>
      </c>
      <c r="E2697" s="3">
        <f t="shared" si="530"/>
        <v>2011</v>
      </c>
      <c r="F2697" s="3">
        <f t="shared" si="531"/>
        <v>9</v>
      </c>
      <c r="G2697" s="3">
        <f t="shared" si="532"/>
        <v>22</v>
      </c>
      <c r="H2697" s="3">
        <f t="shared" si="533"/>
        <v>11</v>
      </c>
      <c r="I2697" s="3">
        <f t="shared" si="534"/>
        <v>55</v>
      </c>
      <c r="J2697" s="3">
        <f t="shared" si="535"/>
        <v>5</v>
      </c>
      <c r="K2697" s="3" t="str">
        <f>IF(AND(D2697&gt;='Season Lookup'!$D$15,D2697&lt;'Season Lookup'!$D$16),"Spring",IF(AND(D2697&gt;='Season Lookup'!$D$16,D2697&lt;'Season Lookup'!$D$17),"Summer",IF(AND(D2697&gt;='Season Lookup'!$D$17,D2697&lt;'Season Lookup'!$D$18),"Fall",IF(OR(D2697&gt;='Season Lookup'!$D$18,D2697&lt;'Season Lookup'!$D$15),"Winter"))))</f>
        <v>Summer</v>
      </c>
      <c r="L2697" s="3" t="str">
        <f>VLOOKUP(F2697,'Season Lookup'!$A$1:$B$13,2,0)</f>
        <v>Fall</v>
      </c>
      <c r="M2697" t="s">
        <v>78</v>
      </c>
      <c r="N2697" t="s">
        <v>13</v>
      </c>
      <c r="O2697" t="s">
        <v>35</v>
      </c>
      <c r="P2697" t="str">
        <f t="shared" si="536"/>
        <v>Yes</v>
      </c>
      <c r="Q2697" t="str">
        <f t="shared" si="537"/>
        <v>No</v>
      </c>
      <c r="R2697" t="str">
        <f t="shared" si="538"/>
        <v>No</v>
      </c>
      <c r="T2697" t="s">
        <v>186</v>
      </c>
      <c r="U2697" t="s">
        <v>1132</v>
      </c>
      <c r="V2697" t="str">
        <f t="shared" si="539"/>
        <v>Intersection</v>
      </c>
      <c r="W2697" t="s">
        <v>1133</v>
      </c>
      <c r="X2697">
        <v>42.389614999999999</v>
      </c>
      <c r="Y2697">
        <v>-71.148118999999994</v>
      </c>
      <c r="Z2697" t="s">
        <v>1134</v>
      </c>
    </row>
    <row r="2698" spans="1:26">
      <c r="A2698">
        <v>26527</v>
      </c>
      <c r="B2698" s="1">
        <v>40808.740960648145</v>
      </c>
      <c r="C2698" s="1">
        <f t="shared" si="528"/>
        <v>40544</v>
      </c>
      <c r="D2698" s="4">
        <f t="shared" si="529"/>
        <v>0.72499999999999998</v>
      </c>
      <c r="E2698" s="3">
        <f t="shared" si="530"/>
        <v>2011</v>
      </c>
      <c r="F2698" s="3">
        <f t="shared" si="531"/>
        <v>9</v>
      </c>
      <c r="G2698" s="3">
        <f t="shared" si="532"/>
        <v>22</v>
      </c>
      <c r="H2698" s="3">
        <f t="shared" si="533"/>
        <v>17</v>
      </c>
      <c r="I2698" s="3">
        <f t="shared" si="534"/>
        <v>46</v>
      </c>
      <c r="J2698" s="3">
        <f t="shared" si="535"/>
        <v>5</v>
      </c>
      <c r="K2698" s="3" t="str">
        <f>IF(AND(D2698&gt;='Season Lookup'!$D$15,D2698&lt;'Season Lookup'!$D$16),"Spring",IF(AND(D2698&gt;='Season Lookup'!$D$16,D2698&lt;'Season Lookup'!$D$17),"Summer",IF(AND(D2698&gt;='Season Lookup'!$D$17,D2698&lt;'Season Lookup'!$D$18),"Fall",IF(OR(D2698&gt;='Season Lookup'!$D$18,D2698&lt;'Season Lookup'!$D$15),"Winter"))))</f>
        <v>Summer</v>
      </c>
      <c r="L2698" s="3" t="str">
        <f>VLOOKUP(F2698,'Season Lookup'!$A$1:$B$13,2,0)</f>
        <v>Fall</v>
      </c>
      <c r="M2698" t="s">
        <v>78</v>
      </c>
      <c r="N2698" t="s">
        <v>13</v>
      </c>
      <c r="O2698" t="s">
        <v>13</v>
      </c>
      <c r="P2698" t="str">
        <f t="shared" si="536"/>
        <v>Yes</v>
      </c>
      <c r="Q2698" t="str">
        <f t="shared" si="537"/>
        <v>No</v>
      </c>
      <c r="R2698" t="str">
        <f t="shared" si="538"/>
        <v>No</v>
      </c>
      <c r="S2698">
        <v>489</v>
      </c>
      <c r="T2698" t="s">
        <v>105</v>
      </c>
      <c r="U2698" t="s">
        <v>19</v>
      </c>
      <c r="V2698" t="str">
        <f t="shared" si="539"/>
        <v>Non Intersection</v>
      </c>
      <c r="W2698" t="s">
        <v>3072</v>
      </c>
      <c r="X2698">
        <v>42.375183999999997</v>
      </c>
      <c r="Y2698">
        <v>-71.114621</v>
      </c>
      <c r="Z2698" t="s">
        <v>3073</v>
      </c>
    </row>
    <row r="2699" spans="1:26">
      <c r="A2699">
        <v>26529</v>
      </c>
      <c r="B2699" s="1">
        <v>40809.409710648149</v>
      </c>
      <c r="C2699" s="1">
        <f t="shared" si="528"/>
        <v>40544</v>
      </c>
      <c r="D2699" s="4">
        <f t="shared" si="529"/>
        <v>0.72777777777777775</v>
      </c>
      <c r="E2699" s="3">
        <f t="shared" si="530"/>
        <v>2011</v>
      </c>
      <c r="F2699" s="3">
        <f t="shared" si="531"/>
        <v>9</v>
      </c>
      <c r="G2699" s="3">
        <f t="shared" si="532"/>
        <v>23</v>
      </c>
      <c r="H2699" s="3">
        <f t="shared" si="533"/>
        <v>9</v>
      </c>
      <c r="I2699" s="3">
        <f t="shared" si="534"/>
        <v>49</v>
      </c>
      <c r="J2699" s="3">
        <f t="shared" si="535"/>
        <v>6</v>
      </c>
      <c r="K2699" s="3" t="str">
        <f>IF(AND(D2699&gt;='Season Lookup'!$D$15,D2699&lt;'Season Lookup'!$D$16),"Spring",IF(AND(D2699&gt;='Season Lookup'!$D$16,D2699&lt;'Season Lookup'!$D$17),"Summer",IF(AND(D2699&gt;='Season Lookup'!$D$17,D2699&lt;'Season Lookup'!$D$18),"Fall",IF(OR(D2699&gt;='Season Lookup'!$D$18,D2699&lt;'Season Lookup'!$D$15),"Winter"))))</f>
        <v>Fall</v>
      </c>
      <c r="L2699" s="3" t="str">
        <f>VLOOKUP(F2699,'Season Lookup'!$A$1:$B$13,2,0)</f>
        <v>Fall</v>
      </c>
      <c r="M2699" t="s">
        <v>12</v>
      </c>
      <c r="N2699" t="s">
        <v>18</v>
      </c>
      <c r="O2699" t="s">
        <v>152</v>
      </c>
      <c r="P2699" t="str">
        <f t="shared" si="536"/>
        <v>Yes</v>
      </c>
      <c r="Q2699" t="str">
        <f t="shared" si="537"/>
        <v>No</v>
      </c>
      <c r="R2699" t="str">
        <f t="shared" si="538"/>
        <v>Yes</v>
      </c>
      <c r="T2699" t="s">
        <v>105</v>
      </c>
      <c r="U2699" t="s">
        <v>189</v>
      </c>
      <c r="V2699" t="str">
        <f t="shared" si="539"/>
        <v>Intersection</v>
      </c>
      <c r="W2699" t="s">
        <v>477</v>
      </c>
      <c r="X2699">
        <v>42.367106999999997</v>
      </c>
      <c r="Y2699">
        <v>-71.095416</v>
      </c>
      <c r="Z2699" t="s">
        <v>478</v>
      </c>
    </row>
    <row r="2700" spans="1:26">
      <c r="A2700">
        <v>26530</v>
      </c>
      <c r="B2700" s="1">
        <v>40809.458333333336</v>
      </c>
      <c r="C2700" s="1">
        <f t="shared" si="528"/>
        <v>40544</v>
      </c>
      <c r="D2700" s="4">
        <f t="shared" si="529"/>
        <v>0.72777777777777775</v>
      </c>
      <c r="E2700" s="3">
        <f t="shared" si="530"/>
        <v>2011</v>
      </c>
      <c r="F2700" s="3">
        <f t="shared" si="531"/>
        <v>9</v>
      </c>
      <c r="G2700" s="3">
        <f t="shared" si="532"/>
        <v>23</v>
      </c>
      <c r="H2700" s="3">
        <f t="shared" si="533"/>
        <v>11</v>
      </c>
      <c r="I2700" s="3">
        <f t="shared" si="534"/>
        <v>0</v>
      </c>
      <c r="J2700" s="3">
        <f t="shared" si="535"/>
        <v>6</v>
      </c>
      <c r="K2700" s="3" t="str">
        <f>IF(AND(D2700&gt;='Season Lookup'!$D$15,D2700&lt;'Season Lookup'!$D$16),"Spring",IF(AND(D2700&gt;='Season Lookup'!$D$16,D2700&lt;'Season Lookup'!$D$17),"Summer",IF(AND(D2700&gt;='Season Lookup'!$D$17,D2700&lt;'Season Lookup'!$D$18),"Fall",IF(OR(D2700&gt;='Season Lookup'!$D$18,D2700&lt;'Season Lookup'!$D$15),"Winter"))))</f>
        <v>Fall</v>
      </c>
      <c r="L2700" s="3" t="str">
        <f>VLOOKUP(F2700,'Season Lookup'!$A$1:$B$13,2,0)</f>
        <v>Fall</v>
      </c>
      <c r="M2700" t="s">
        <v>12</v>
      </c>
      <c r="N2700" t="s">
        <v>13</v>
      </c>
      <c r="O2700" t="s">
        <v>23</v>
      </c>
      <c r="P2700" t="str">
        <f t="shared" si="536"/>
        <v>Yes</v>
      </c>
      <c r="Q2700" t="str">
        <f t="shared" si="537"/>
        <v>No</v>
      </c>
      <c r="R2700" t="str">
        <f t="shared" si="538"/>
        <v>No</v>
      </c>
      <c r="S2700">
        <v>100</v>
      </c>
      <c r="T2700" t="s">
        <v>1062</v>
      </c>
      <c r="V2700" t="str">
        <f t="shared" si="539"/>
        <v>Non Intersection</v>
      </c>
      <c r="W2700" t="s">
        <v>1143</v>
      </c>
      <c r="X2700">
        <v>42.369137000000002</v>
      </c>
      <c r="Y2700">
        <v>-71.077147999999994</v>
      </c>
      <c r="Z2700" t="s">
        <v>1144</v>
      </c>
    </row>
    <row r="2701" spans="1:26">
      <c r="A2701">
        <v>26540</v>
      </c>
      <c r="B2701" s="1">
        <v>40809.322905092595</v>
      </c>
      <c r="C2701" s="1">
        <f t="shared" si="528"/>
        <v>40544</v>
      </c>
      <c r="D2701" s="4">
        <f t="shared" si="529"/>
        <v>0.72777777777777775</v>
      </c>
      <c r="E2701" s="3">
        <f t="shared" si="530"/>
        <v>2011</v>
      </c>
      <c r="F2701" s="3">
        <f t="shared" si="531"/>
        <v>9</v>
      </c>
      <c r="G2701" s="3">
        <f t="shared" si="532"/>
        <v>23</v>
      </c>
      <c r="H2701" s="3">
        <f t="shared" si="533"/>
        <v>7</v>
      </c>
      <c r="I2701" s="3">
        <f t="shared" si="534"/>
        <v>44</v>
      </c>
      <c r="J2701" s="3">
        <f t="shared" si="535"/>
        <v>6</v>
      </c>
      <c r="K2701" s="3" t="str">
        <f>IF(AND(D2701&gt;='Season Lookup'!$D$15,D2701&lt;'Season Lookup'!$D$16),"Spring",IF(AND(D2701&gt;='Season Lookup'!$D$16,D2701&lt;'Season Lookup'!$D$17),"Summer",IF(AND(D2701&gt;='Season Lookup'!$D$17,D2701&lt;'Season Lookup'!$D$18),"Fall",IF(OR(D2701&gt;='Season Lookup'!$D$18,D2701&lt;'Season Lookup'!$D$15),"Winter"))))</f>
        <v>Fall</v>
      </c>
      <c r="L2701" s="3" t="str">
        <f>VLOOKUP(F2701,'Season Lookup'!$A$1:$B$13,2,0)</f>
        <v>Fall</v>
      </c>
      <c r="M2701" t="s">
        <v>12</v>
      </c>
      <c r="N2701" t="s">
        <v>13</v>
      </c>
      <c r="O2701" t="s">
        <v>36</v>
      </c>
      <c r="P2701" t="str">
        <f t="shared" si="536"/>
        <v>Yes</v>
      </c>
      <c r="Q2701" t="str">
        <f t="shared" si="537"/>
        <v>No</v>
      </c>
      <c r="R2701" t="str">
        <f t="shared" si="538"/>
        <v>No</v>
      </c>
      <c r="S2701">
        <v>730</v>
      </c>
      <c r="T2701" t="s">
        <v>186</v>
      </c>
      <c r="V2701" t="str">
        <f t="shared" si="539"/>
        <v>Non Intersection</v>
      </c>
      <c r="W2701" t="s">
        <v>3729</v>
      </c>
      <c r="X2701">
        <v>0</v>
      </c>
      <c r="Y2701">
        <v>0</v>
      </c>
      <c r="Z2701" t="s">
        <v>81</v>
      </c>
    </row>
    <row r="2702" spans="1:26">
      <c r="A2702">
        <v>26531</v>
      </c>
      <c r="B2702" s="1">
        <v>40810.072905092595</v>
      </c>
      <c r="C2702" s="1">
        <f t="shared" si="528"/>
        <v>40544</v>
      </c>
      <c r="D2702" s="4">
        <f t="shared" si="529"/>
        <v>0.73055555555555551</v>
      </c>
      <c r="E2702" s="3">
        <f t="shared" si="530"/>
        <v>2011</v>
      </c>
      <c r="F2702" s="3">
        <f t="shared" si="531"/>
        <v>9</v>
      </c>
      <c r="G2702" s="3">
        <f t="shared" si="532"/>
        <v>24</v>
      </c>
      <c r="H2702" s="3">
        <f t="shared" si="533"/>
        <v>1</v>
      </c>
      <c r="I2702" s="3">
        <f t="shared" si="534"/>
        <v>44</v>
      </c>
      <c r="J2702" s="3">
        <f t="shared" si="535"/>
        <v>7</v>
      </c>
      <c r="K2702" s="3" t="str">
        <f>IF(AND(D2702&gt;='Season Lookup'!$D$15,D2702&lt;'Season Lookup'!$D$16),"Spring",IF(AND(D2702&gt;='Season Lookup'!$D$16,D2702&lt;'Season Lookup'!$D$17),"Summer",IF(AND(D2702&gt;='Season Lookup'!$D$17,D2702&lt;'Season Lookup'!$D$18),"Fall",IF(OR(D2702&gt;='Season Lookup'!$D$18,D2702&lt;'Season Lookup'!$D$15),"Winter"))))</f>
        <v>Fall</v>
      </c>
      <c r="L2702" s="3" t="str">
        <f>VLOOKUP(F2702,'Season Lookup'!$A$1:$B$13,2,0)</f>
        <v>Fall</v>
      </c>
      <c r="M2702" t="s">
        <v>31</v>
      </c>
      <c r="N2702" t="s">
        <v>18</v>
      </c>
      <c r="O2702" t="s">
        <v>13</v>
      </c>
      <c r="P2702" t="str">
        <f t="shared" si="536"/>
        <v>Yes</v>
      </c>
      <c r="Q2702" t="str">
        <f t="shared" si="537"/>
        <v>No</v>
      </c>
      <c r="R2702" t="str">
        <f t="shared" si="538"/>
        <v>No</v>
      </c>
      <c r="S2702">
        <v>1201</v>
      </c>
      <c r="T2702" t="s">
        <v>14</v>
      </c>
      <c r="V2702" t="str">
        <f t="shared" si="539"/>
        <v>Non Intersection</v>
      </c>
      <c r="W2702" t="s">
        <v>3730</v>
      </c>
      <c r="X2702">
        <v>42.371839999999999</v>
      </c>
      <c r="Y2702">
        <v>-71.114564999999999</v>
      </c>
      <c r="Z2702" t="s">
        <v>3731</v>
      </c>
    </row>
    <row r="2703" spans="1:26">
      <c r="A2703">
        <v>26532</v>
      </c>
      <c r="B2703" s="1">
        <v>40810.364583333336</v>
      </c>
      <c r="C2703" s="1">
        <f t="shared" si="528"/>
        <v>40544</v>
      </c>
      <c r="D2703" s="4">
        <f t="shared" si="529"/>
        <v>0.73055555555555551</v>
      </c>
      <c r="E2703" s="3">
        <f t="shared" si="530"/>
        <v>2011</v>
      </c>
      <c r="F2703" s="3">
        <f t="shared" si="531"/>
        <v>9</v>
      </c>
      <c r="G2703" s="3">
        <f t="shared" si="532"/>
        <v>24</v>
      </c>
      <c r="H2703" s="3">
        <f t="shared" si="533"/>
        <v>8</v>
      </c>
      <c r="I2703" s="3">
        <f t="shared" si="534"/>
        <v>45</v>
      </c>
      <c r="J2703" s="3">
        <f t="shared" si="535"/>
        <v>7</v>
      </c>
      <c r="K2703" s="3" t="str">
        <f>IF(AND(D2703&gt;='Season Lookup'!$D$15,D2703&lt;'Season Lookup'!$D$16),"Spring",IF(AND(D2703&gt;='Season Lookup'!$D$16,D2703&lt;'Season Lookup'!$D$17),"Summer",IF(AND(D2703&gt;='Season Lookup'!$D$17,D2703&lt;'Season Lookup'!$D$18),"Fall",IF(OR(D2703&gt;='Season Lookup'!$D$18,D2703&lt;'Season Lookup'!$D$15),"Winter"))))</f>
        <v>Fall</v>
      </c>
      <c r="L2703" s="3" t="str">
        <f>VLOOKUP(F2703,'Season Lookup'!$A$1:$B$13,2,0)</f>
        <v>Fall</v>
      </c>
      <c r="M2703" t="s">
        <v>31</v>
      </c>
      <c r="N2703" t="s">
        <v>13</v>
      </c>
      <c r="O2703" t="s">
        <v>13</v>
      </c>
      <c r="P2703" t="str">
        <f t="shared" si="536"/>
        <v>Yes</v>
      </c>
      <c r="Q2703" t="str">
        <f t="shared" si="537"/>
        <v>No</v>
      </c>
      <c r="R2703" t="str">
        <f t="shared" si="538"/>
        <v>No</v>
      </c>
      <c r="T2703" t="s">
        <v>958</v>
      </c>
      <c r="U2703" t="s">
        <v>3732</v>
      </c>
      <c r="V2703" t="str">
        <f t="shared" si="539"/>
        <v>Intersection</v>
      </c>
      <c r="W2703" t="s">
        <v>3733</v>
      </c>
      <c r="X2703">
        <v>42.359484000000002</v>
      </c>
      <c r="Y2703">
        <v>-71.100984999999994</v>
      </c>
      <c r="Z2703" t="s">
        <v>3734</v>
      </c>
    </row>
    <row r="2704" spans="1:26">
      <c r="A2704">
        <v>26533</v>
      </c>
      <c r="B2704" s="1">
        <v>40810.5625</v>
      </c>
      <c r="C2704" s="1">
        <f t="shared" si="528"/>
        <v>40544</v>
      </c>
      <c r="D2704" s="4">
        <f t="shared" si="529"/>
        <v>0.73055555555555551</v>
      </c>
      <c r="E2704" s="3">
        <f t="shared" si="530"/>
        <v>2011</v>
      </c>
      <c r="F2704" s="3">
        <f t="shared" si="531"/>
        <v>9</v>
      </c>
      <c r="G2704" s="3">
        <f t="shared" si="532"/>
        <v>24</v>
      </c>
      <c r="H2704" s="3">
        <f t="shared" si="533"/>
        <v>13</v>
      </c>
      <c r="I2704" s="3">
        <f t="shared" si="534"/>
        <v>30</v>
      </c>
      <c r="J2704" s="3">
        <f t="shared" si="535"/>
        <v>7</v>
      </c>
      <c r="K2704" s="3" t="str">
        <f>IF(AND(D2704&gt;='Season Lookup'!$D$15,D2704&lt;'Season Lookup'!$D$16),"Spring",IF(AND(D2704&gt;='Season Lookup'!$D$16,D2704&lt;'Season Lookup'!$D$17),"Summer",IF(AND(D2704&gt;='Season Lookup'!$D$17,D2704&lt;'Season Lookup'!$D$18),"Fall",IF(OR(D2704&gt;='Season Lookup'!$D$18,D2704&lt;'Season Lookup'!$D$15),"Winter"))))</f>
        <v>Fall</v>
      </c>
      <c r="L2704" s="3" t="str">
        <f>VLOOKUP(F2704,'Season Lookup'!$A$1:$B$13,2,0)</f>
        <v>Fall</v>
      </c>
      <c r="M2704" t="s">
        <v>31</v>
      </c>
      <c r="N2704" t="s">
        <v>13</v>
      </c>
      <c r="O2704" t="s">
        <v>13</v>
      </c>
      <c r="P2704" t="str">
        <f t="shared" si="536"/>
        <v>Yes</v>
      </c>
      <c r="Q2704" t="str">
        <f t="shared" si="537"/>
        <v>No</v>
      </c>
      <c r="R2704" t="str">
        <f t="shared" si="538"/>
        <v>No</v>
      </c>
      <c r="S2704">
        <v>738</v>
      </c>
      <c r="T2704" t="s">
        <v>19</v>
      </c>
      <c r="V2704" t="str">
        <f t="shared" si="539"/>
        <v>Non Intersection</v>
      </c>
      <c r="W2704" t="s">
        <v>3044</v>
      </c>
      <c r="X2704">
        <v>42.372115000000001</v>
      </c>
      <c r="Y2704">
        <v>-71.089167000000003</v>
      </c>
      <c r="Z2704" t="s">
        <v>3045</v>
      </c>
    </row>
    <row r="2705" spans="1:26">
      <c r="A2705">
        <v>26534</v>
      </c>
      <c r="B2705" s="1">
        <v>40810.708333333336</v>
      </c>
      <c r="C2705" s="1">
        <f t="shared" si="528"/>
        <v>40544</v>
      </c>
      <c r="D2705" s="4">
        <f t="shared" si="529"/>
        <v>0.73055555555555551</v>
      </c>
      <c r="E2705" s="3">
        <f t="shared" si="530"/>
        <v>2011</v>
      </c>
      <c r="F2705" s="3">
        <f t="shared" si="531"/>
        <v>9</v>
      </c>
      <c r="G2705" s="3">
        <f t="shared" si="532"/>
        <v>24</v>
      </c>
      <c r="H2705" s="3">
        <f t="shared" si="533"/>
        <v>17</v>
      </c>
      <c r="I2705" s="3">
        <f t="shared" si="534"/>
        <v>0</v>
      </c>
      <c r="J2705" s="3">
        <f t="shared" si="535"/>
        <v>7</v>
      </c>
      <c r="K2705" s="3" t="str">
        <f>IF(AND(D2705&gt;='Season Lookup'!$D$15,D2705&lt;'Season Lookup'!$D$16),"Spring",IF(AND(D2705&gt;='Season Lookup'!$D$16,D2705&lt;'Season Lookup'!$D$17),"Summer",IF(AND(D2705&gt;='Season Lookup'!$D$17,D2705&lt;'Season Lookup'!$D$18),"Fall",IF(OR(D2705&gt;='Season Lookup'!$D$18,D2705&lt;'Season Lookup'!$D$15),"Winter"))))</f>
        <v>Fall</v>
      </c>
      <c r="L2705" s="3" t="str">
        <f>VLOOKUP(F2705,'Season Lookup'!$A$1:$B$13,2,0)</f>
        <v>Fall</v>
      </c>
      <c r="M2705" t="s">
        <v>31</v>
      </c>
      <c r="N2705" t="s">
        <v>13</v>
      </c>
      <c r="O2705" t="s">
        <v>13</v>
      </c>
      <c r="P2705" t="str">
        <f t="shared" si="536"/>
        <v>Yes</v>
      </c>
      <c r="Q2705" t="str">
        <f t="shared" si="537"/>
        <v>No</v>
      </c>
      <c r="R2705" t="str">
        <f t="shared" si="538"/>
        <v>No</v>
      </c>
      <c r="S2705">
        <v>6</v>
      </c>
      <c r="T2705" t="s">
        <v>1177</v>
      </c>
      <c r="V2705" t="str">
        <f t="shared" si="539"/>
        <v>Non Intersection</v>
      </c>
      <c r="W2705" t="s">
        <v>3735</v>
      </c>
      <c r="X2705">
        <v>42.372428999999997</v>
      </c>
      <c r="Y2705">
        <v>-71.116468999999995</v>
      </c>
      <c r="Z2705" t="s">
        <v>3736</v>
      </c>
    </row>
    <row r="2706" spans="1:26">
      <c r="A2706">
        <v>26545</v>
      </c>
      <c r="B2706" s="1">
        <v>40810.666655092595</v>
      </c>
      <c r="C2706" s="1">
        <f t="shared" si="528"/>
        <v>40544</v>
      </c>
      <c r="D2706" s="4">
        <f t="shared" si="529"/>
        <v>0.73055555555555551</v>
      </c>
      <c r="E2706" s="3">
        <f t="shared" si="530"/>
        <v>2011</v>
      </c>
      <c r="F2706" s="3">
        <f t="shared" si="531"/>
        <v>9</v>
      </c>
      <c r="G2706" s="3">
        <f t="shared" si="532"/>
        <v>24</v>
      </c>
      <c r="H2706" s="3">
        <f t="shared" si="533"/>
        <v>15</v>
      </c>
      <c r="I2706" s="3">
        <f t="shared" si="534"/>
        <v>59</v>
      </c>
      <c r="J2706" s="3">
        <f t="shared" si="535"/>
        <v>7</v>
      </c>
      <c r="K2706" s="3" t="str">
        <f>IF(AND(D2706&gt;='Season Lookup'!$D$15,D2706&lt;'Season Lookup'!$D$16),"Spring",IF(AND(D2706&gt;='Season Lookup'!$D$16,D2706&lt;'Season Lookup'!$D$17),"Summer",IF(AND(D2706&gt;='Season Lookup'!$D$17,D2706&lt;'Season Lookup'!$D$18),"Fall",IF(OR(D2706&gt;='Season Lookup'!$D$18,D2706&lt;'Season Lookup'!$D$15),"Winter"))))</f>
        <v>Fall</v>
      </c>
      <c r="L2706" s="3" t="str">
        <f>VLOOKUP(F2706,'Season Lookup'!$A$1:$B$13,2,0)</f>
        <v>Fall</v>
      </c>
      <c r="M2706" t="s">
        <v>31</v>
      </c>
      <c r="N2706" t="s">
        <v>13</v>
      </c>
      <c r="O2706" t="s">
        <v>23</v>
      </c>
      <c r="P2706" t="str">
        <f t="shared" si="536"/>
        <v>Yes</v>
      </c>
      <c r="Q2706" t="str">
        <f t="shared" si="537"/>
        <v>No</v>
      </c>
      <c r="R2706" t="str">
        <f t="shared" si="538"/>
        <v>No</v>
      </c>
      <c r="S2706">
        <v>259</v>
      </c>
      <c r="T2706" t="s">
        <v>27</v>
      </c>
      <c r="V2706" t="str">
        <f t="shared" si="539"/>
        <v>Non Intersection</v>
      </c>
      <c r="W2706" t="s">
        <v>3737</v>
      </c>
      <c r="X2706">
        <v>42.364711999999997</v>
      </c>
      <c r="Y2706">
        <v>-71.111855000000006</v>
      </c>
      <c r="Z2706" t="s">
        <v>3738</v>
      </c>
    </row>
    <row r="2707" spans="1:26">
      <c r="A2707">
        <v>26546</v>
      </c>
      <c r="B2707" s="1">
        <v>40810.833333333336</v>
      </c>
      <c r="C2707" s="1">
        <f t="shared" si="528"/>
        <v>40544</v>
      </c>
      <c r="D2707" s="4">
        <f t="shared" si="529"/>
        <v>0.73055555555555551</v>
      </c>
      <c r="E2707" s="3">
        <f t="shared" si="530"/>
        <v>2011</v>
      </c>
      <c r="F2707" s="3">
        <f t="shared" si="531"/>
        <v>9</v>
      </c>
      <c r="G2707" s="3">
        <f t="shared" si="532"/>
        <v>24</v>
      </c>
      <c r="H2707" s="3">
        <f t="shared" si="533"/>
        <v>20</v>
      </c>
      <c r="I2707" s="3">
        <f t="shared" si="534"/>
        <v>0</v>
      </c>
      <c r="J2707" s="3">
        <f t="shared" si="535"/>
        <v>7</v>
      </c>
      <c r="K2707" s="3" t="str">
        <f>IF(AND(D2707&gt;='Season Lookup'!$D$15,D2707&lt;'Season Lookup'!$D$16),"Spring",IF(AND(D2707&gt;='Season Lookup'!$D$16,D2707&lt;'Season Lookup'!$D$17),"Summer",IF(AND(D2707&gt;='Season Lookup'!$D$17,D2707&lt;'Season Lookup'!$D$18),"Fall",IF(OR(D2707&gt;='Season Lookup'!$D$18,D2707&lt;'Season Lookup'!$D$15),"Winter"))))</f>
        <v>Fall</v>
      </c>
      <c r="L2707" s="3" t="str">
        <f>VLOOKUP(F2707,'Season Lookup'!$A$1:$B$13,2,0)</f>
        <v>Fall</v>
      </c>
      <c r="M2707" t="s">
        <v>31</v>
      </c>
      <c r="N2707" t="s">
        <v>13</v>
      </c>
      <c r="O2707" t="s">
        <v>23</v>
      </c>
      <c r="P2707" t="str">
        <f t="shared" si="536"/>
        <v>Yes</v>
      </c>
      <c r="Q2707" t="str">
        <f t="shared" si="537"/>
        <v>No</v>
      </c>
      <c r="R2707" t="str">
        <f t="shared" si="538"/>
        <v>No</v>
      </c>
      <c r="S2707">
        <v>288</v>
      </c>
      <c r="T2707" t="s">
        <v>745</v>
      </c>
      <c r="V2707" t="str">
        <f t="shared" si="539"/>
        <v>Non Intersection</v>
      </c>
      <c r="W2707" t="s">
        <v>3739</v>
      </c>
      <c r="X2707">
        <v>42.371296000000001</v>
      </c>
      <c r="Y2707">
        <v>-71.097264999999993</v>
      </c>
      <c r="Z2707" t="s">
        <v>3740</v>
      </c>
    </row>
    <row r="2708" spans="1:26">
      <c r="A2708">
        <v>26535</v>
      </c>
      <c r="B2708" s="1">
        <v>40811.513888888891</v>
      </c>
      <c r="C2708" s="1">
        <f t="shared" si="528"/>
        <v>40544</v>
      </c>
      <c r="D2708" s="4">
        <f t="shared" si="529"/>
        <v>0.73333333333333328</v>
      </c>
      <c r="E2708" s="3">
        <f t="shared" si="530"/>
        <v>2011</v>
      </c>
      <c r="F2708" s="3">
        <f t="shared" si="531"/>
        <v>9</v>
      </c>
      <c r="G2708" s="3">
        <f t="shared" si="532"/>
        <v>25</v>
      </c>
      <c r="H2708" s="3">
        <f t="shared" si="533"/>
        <v>12</v>
      </c>
      <c r="I2708" s="3">
        <f t="shared" si="534"/>
        <v>20</v>
      </c>
      <c r="J2708" s="3">
        <f t="shared" si="535"/>
        <v>1</v>
      </c>
      <c r="K2708" s="3" t="str">
        <f>IF(AND(D2708&gt;='Season Lookup'!$D$15,D2708&lt;'Season Lookup'!$D$16),"Spring",IF(AND(D2708&gt;='Season Lookup'!$D$16,D2708&lt;'Season Lookup'!$D$17),"Summer",IF(AND(D2708&gt;='Season Lookup'!$D$17,D2708&lt;'Season Lookup'!$D$18),"Fall",IF(OR(D2708&gt;='Season Lookup'!$D$18,D2708&lt;'Season Lookup'!$D$15),"Winter"))))</f>
        <v>Fall</v>
      </c>
      <c r="L2708" s="3" t="str">
        <f>VLOOKUP(F2708,'Season Lookup'!$A$1:$B$13,2,0)</f>
        <v>Fall</v>
      </c>
      <c r="M2708" t="s">
        <v>48</v>
      </c>
      <c r="N2708" t="s">
        <v>13</v>
      </c>
      <c r="O2708" t="s">
        <v>13</v>
      </c>
      <c r="P2708" t="str">
        <f t="shared" si="536"/>
        <v>Yes</v>
      </c>
      <c r="Q2708" t="str">
        <f t="shared" si="537"/>
        <v>No</v>
      </c>
      <c r="R2708" t="str">
        <f t="shared" si="538"/>
        <v>No</v>
      </c>
      <c r="T2708" t="s">
        <v>74</v>
      </c>
      <c r="U2708" t="s">
        <v>342</v>
      </c>
      <c r="V2708" t="str">
        <f t="shared" si="539"/>
        <v>Intersection</v>
      </c>
      <c r="W2708" t="s">
        <v>462</v>
      </c>
      <c r="X2708">
        <v>42.372202000000001</v>
      </c>
      <c r="Y2708">
        <v>-71.098974999999996</v>
      </c>
      <c r="Z2708" t="s">
        <v>463</v>
      </c>
    </row>
    <row r="2709" spans="1:26">
      <c r="A2709">
        <v>26536</v>
      </c>
      <c r="B2709" s="1">
        <v>40811.727071759262</v>
      </c>
      <c r="C2709" s="1">
        <f t="shared" si="528"/>
        <v>40544</v>
      </c>
      <c r="D2709" s="4">
        <f t="shared" si="529"/>
        <v>0.73333333333333328</v>
      </c>
      <c r="E2709" s="3">
        <f t="shared" si="530"/>
        <v>2011</v>
      </c>
      <c r="F2709" s="3">
        <f t="shared" si="531"/>
        <v>9</v>
      </c>
      <c r="G2709" s="3">
        <f t="shared" si="532"/>
        <v>25</v>
      </c>
      <c r="H2709" s="3">
        <f t="shared" si="533"/>
        <v>17</v>
      </c>
      <c r="I2709" s="3">
        <f t="shared" si="534"/>
        <v>26</v>
      </c>
      <c r="J2709" s="3">
        <f t="shared" si="535"/>
        <v>1</v>
      </c>
      <c r="K2709" s="3" t="str">
        <f>IF(AND(D2709&gt;='Season Lookup'!$D$15,D2709&lt;'Season Lookup'!$D$16),"Spring",IF(AND(D2709&gt;='Season Lookup'!$D$16,D2709&lt;'Season Lookup'!$D$17),"Summer",IF(AND(D2709&gt;='Season Lookup'!$D$17,D2709&lt;'Season Lookup'!$D$18),"Fall",IF(OR(D2709&gt;='Season Lookup'!$D$18,D2709&lt;'Season Lookup'!$D$15),"Winter"))))</f>
        <v>Fall</v>
      </c>
      <c r="L2709" s="3" t="str">
        <f>VLOOKUP(F2709,'Season Lookup'!$A$1:$B$13,2,0)</f>
        <v>Fall</v>
      </c>
      <c r="M2709" t="s">
        <v>48</v>
      </c>
      <c r="N2709" t="s">
        <v>13</v>
      </c>
      <c r="O2709" t="s">
        <v>23</v>
      </c>
      <c r="P2709" t="str">
        <f t="shared" si="536"/>
        <v>Yes</v>
      </c>
      <c r="Q2709" t="str">
        <f t="shared" si="537"/>
        <v>No</v>
      </c>
      <c r="R2709" t="str">
        <f t="shared" si="538"/>
        <v>No</v>
      </c>
      <c r="S2709">
        <v>167</v>
      </c>
      <c r="T2709" t="s">
        <v>75</v>
      </c>
      <c r="V2709" t="str">
        <f t="shared" si="539"/>
        <v>Non Intersection</v>
      </c>
      <c r="W2709" t="s">
        <v>3741</v>
      </c>
      <c r="X2709">
        <v>42.370899999999999</v>
      </c>
      <c r="Y2709">
        <v>-71.096716999999998</v>
      </c>
      <c r="Z2709" t="s">
        <v>3742</v>
      </c>
    </row>
    <row r="2710" spans="1:26">
      <c r="A2710">
        <v>26541</v>
      </c>
      <c r="B2710" s="1">
        <v>40812.5625</v>
      </c>
      <c r="C2710" s="1">
        <f t="shared" si="528"/>
        <v>40544</v>
      </c>
      <c r="D2710" s="4">
        <f t="shared" si="529"/>
        <v>0.73611111111111116</v>
      </c>
      <c r="E2710" s="3">
        <f t="shared" si="530"/>
        <v>2011</v>
      </c>
      <c r="F2710" s="3">
        <f t="shared" si="531"/>
        <v>9</v>
      </c>
      <c r="G2710" s="3">
        <f t="shared" si="532"/>
        <v>26</v>
      </c>
      <c r="H2710" s="3">
        <f t="shared" si="533"/>
        <v>13</v>
      </c>
      <c r="I2710" s="3">
        <f t="shared" si="534"/>
        <v>30</v>
      </c>
      <c r="J2710" s="3">
        <f t="shared" si="535"/>
        <v>2</v>
      </c>
      <c r="K2710" s="3" t="str">
        <f>IF(AND(D2710&gt;='Season Lookup'!$D$15,D2710&lt;'Season Lookup'!$D$16),"Spring",IF(AND(D2710&gt;='Season Lookup'!$D$16,D2710&lt;'Season Lookup'!$D$17),"Summer",IF(AND(D2710&gt;='Season Lookup'!$D$17,D2710&lt;'Season Lookup'!$D$18),"Fall",IF(OR(D2710&gt;='Season Lookup'!$D$18,D2710&lt;'Season Lookup'!$D$15),"Winter"))))</f>
        <v>Fall</v>
      </c>
      <c r="L2710" s="3" t="str">
        <f>VLOOKUP(F2710,'Season Lookup'!$A$1:$B$13,2,0)</f>
        <v>Fall</v>
      </c>
      <c r="M2710" t="s">
        <v>56</v>
      </c>
      <c r="N2710" t="s">
        <v>13</v>
      </c>
      <c r="O2710" t="s">
        <v>13</v>
      </c>
      <c r="P2710" t="str">
        <f t="shared" si="536"/>
        <v>Yes</v>
      </c>
      <c r="Q2710" t="str">
        <f t="shared" si="537"/>
        <v>No</v>
      </c>
      <c r="R2710" t="str">
        <f t="shared" si="538"/>
        <v>No</v>
      </c>
      <c r="S2710">
        <v>748</v>
      </c>
      <c r="T2710" t="s">
        <v>203</v>
      </c>
      <c r="V2710" t="str">
        <f t="shared" si="539"/>
        <v>Non Intersection</v>
      </c>
      <c r="W2710" t="s">
        <v>1731</v>
      </c>
      <c r="X2710">
        <v>42.358068000000003</v>
      </c>
      <c r="Y2710">
        <v>-71.114272999999997</v>
      </c>
      <c r="Z2710" t="s">
        <v>1732</v>
      </c>
    </row>
    <row r="2711" spans="1:26">
      <c r="A2711">
        <v>26542</v>
      </c>
      <c r="B2711" s="1">
        <v>40812.3125</v>
      </c>
      <c r="C2711" s="1">
        <f t="shared" si="528"/>
        <v>40544</v>
      </c>
      <c r="D2711" s="4">
        <f t="shared" si="529"/>
        <v>0.73611111111111116</v>
      </c>
      <c r="E2711" s="3">
        <f t="shared" si="530"/>
        <v>2011</v>
      </c>
      <c r="F2711" s="3">
        <f t="shared" si="531"/>
        <v>9</v>
      </c>
      <c r="G2711" s="3">
        <f t="shared" si="532"/>
        <v>26</v>
      </c>
      <c r="H2711" s="3">
        <f t="shared" si="533"/>
        <v>7</v>
      </c>
      <c r="I2711" s="3">
        <f t="shared" si="534"/>
        <v>30</v>
      </c>
      <c r="J2711" s="3">
        <f t="shared" si="535"/>
        <v>2</v>
      </c>
      <c r="K2711" s="3" t="str">
        <f>IF(AND(D2711&gt;='Season Lookup'!$D$15,D2711&lt;'Season Lookup'!$D$16),"Spring",IF(AND(D2711&gt;='Season Lookup'!$D$16,D2711&lt;'Season Lookup'!$D$17),"Summer",IF(AND(D2711&gt;='Season Lookup'!$D$17,D2711&lt;'Season Lookup'!$D$18),"Fall",IF(OR(D2711&gt;='Season Lookup'!$D$18,D2711&lt;'Season Lookup'!$D$15),"Winter"))))</f>
        <v>Fall</v>
      </c>
      <c r="L2711" s="3" t="str">
        <f>VLOOKUP(F2711,'Season Lookup'!$A$1:$B$13,2,0)</f>
        <v>Fall</v>
      </c>
      <c r="M2711" t="s">
        <v>56</v>
      </c>
      <c r="N2711" t="s">
        <v>13</v>
      </c>
      <c r="O2711" t="s">
        <v>23</v>
      </c>
      <c r="P2711" t="str">
        <f t="shared" si="536"/>
        <v>Yes</v>
      </c>
      <c r="Q2711" t="str">
        <f t="shared" si="537"/>
        <v>No</v>
      </c>
      <c r="R2711" t="str">
        <f t="shared" si="538"/>
        <v>No</v>
      </c>
      <c r="T2711" t="s">
        <v>1332</v>
      </c>
      <c r="V2711" t="str">
        <f t="shared" si="539"/>
        <v>Intersection</v>
      </c>
      <c r="W2711" t="s">
        <v>3743</v>
      </c>
      <c r="X2711">
        <v>0</v>
      </c>
      <c r="Y2711">
        <v>0</v>
      </c>
      <c r="Z2711" t="s">
        <v>81</v>
      </c>
    </row>
    <row r="2712" spans="1:26">
      <c r="A2712">
        <v>26543</v>
      </c>
      <c r="B2712" s="1">
        <v>40812.309027777781</v>
      </c>
      <c r="C2712" s="1">
        <f t="shared" si="528"/>
        <v>40544</v>
      </c>
      <c r="D2712" s="4">
        <f t="shared" si="529"/>
        <v>0.73611111111111116</v>
      </c>
      <c r="E2712" s="3">
        <f t="shared" si="530"/>
        <v>2011</v>
      </c>
      <c r="F2712" s="3">
        <f t="shared" si="531"/>
        <v>9</v>
      </c>
      <c r="G2712" s="3">
        <f t="shared" si="532"/>
        <v>26</v>
      </c>
      <c r="H2712" s="3">
        <f t="shared" si="533"/>
        <v>7</v>
      </c>
      <c r="I2712" s="3">
        <f t="shared" si="534"/>
        <v>25</v>
      </c>
      <c r="J2712" s="3">
        <f t="shared" si="535"/>
        <v>2</v>
      </c>
      <c r="K2712" s="3" t="str">
        <f>IF(AND(D2712&gt;='Season Lookup'!$D$15,D2712&lt;'Season Lookup'!$D$16),"Spring",IF(AND(D2712&gt;='Season Lookup'!$D$16,D2712&lt;'Season Lookup'!$D$17),"Summer",IF(AND(D2712&gt;='Season Lookup'!$D$17,D2712&lt;'Season Lookup'!$D$18),"Fall",IF(OR(D2712&gt;='Season Lookup'!$D$18,D2712&lt;'Season Lookup'!$D$15),"Winter"))))</f>
        <v>Fall</v>
      </c>
      <c r="L2712" s="3" t="str">
        <f>VLOOKUP(F2712,'Season Lookup'!$A$1:$B$13,2,0)</f>
        <v>Fall</v>
      </c>
      <c r="M2712" t="s">
        <v>56</v>
      </c>
      <c r="N2712" t="s">
        <v>35</v>
      </c>
      <c r="O2712" t="s">
        <v>13</v>
      </c>
      <c r="P2712" t="str">
        <f t="shared" si="536"/>
        <v>Yes</v>
      </c>
      <c r="Q2712" t="str">
        <f t="shared" si="537"/>
        <v>No</v>
      </c>
      <c r="R2712" t="str">
        <f t="shared" si="538"/>
        <v>No</v>
      </c>
      <c r="T2712" t="s">
        <v>14</v>
      </c>
      <c r="U2712" t="s">
        <v>1426</v>
      </c>
      <c r="V2712" t="str">
        <f t="shared" si="539"/>
        <v>Intersection</v>
      </c>
      <c r="W2712" t="s">
        <v>2369</v>
      </c>
      <c r="X2712">
        <v>42.395333000000001</v>
      </c>
      <c r="Y2712">
        <v>-71.127921000000001</v>
      </c>
      <c r="Z2712" t="s">
        <v>2370</v>
      </c>
    </row>
    <row r="2713" spans="1:26">
      <c r="A2713">
        <v>26544</v>
      </c>
      <c r="B2713" s="1">
        <v>40812.849305555559</v>
      </c>
      <c r="C2713" s="1">
        <f t="shared" si="528"/>
        <v>40544</v>
      </c>
      <c r="D2713" s="4">
        <f t="shared" si="529"/>
        <v>0.73611111111111116</v>
      </c>
      <c r="E2713" s="3">
        <f t="shared" si="530"/>
        <v>2011</v>
      </c>
      <c r="F2713" s="3">
        <f t="shared" si="531"/>
        <v>9</v>
      </c>
      <c r="G2713" s="3">
        <f t="shared" si="532"/>
        <v>26</v>
      </c>
      <c r="H2713" s="3">
        <f t="shared" si="533"/>
        <v>20</v>
      </c>
      <c r="I2713" s="3">
        <f t="shared" si="534"/>
        <v>23</v>
      </c>
      <c r="J2713" s="3">
        <f t="shared" si="535"/>
        <v>2</v>
      </c>
      <c r="K2713" s="3" t="str">
        <f>IF(AND(D2713&gt;='Season Lookup'!$D$15,D2713&lt;'Season Lookup'!$D$16),"Spring",IF(AND(D2713&gt;='Season Lookup'!$D$16,D2713&lt;'Season Lookup'!$D$17),"Summer",IF(AND(D2713&gt;='Season Lookup'!$D$17,D2713&lt;'Season Lookup'!$D$18),"Fall",IF(OR(D2713&gt;='Season Lookup'!$D$18,D2713&lt;'Season Lookup'!$D$15),"Winter"))))</f>
        <v>Fall</v>
      </c>
      <c r="L2713" s="3" t="str">
        <f>VLOOKUP(F2713,'Season Lookup'!$A$1:$B$13,2,0)</f>
        <v>Fall</v>
      </c>
      <c r="M2713" t="s">
        <v>56</v>
      </c>
      <c r="N2713" t="s">
        <v>13</v>
      </c>
      <c r="O2713" t="s">
        <v>23</v>
      </c>
      <c r="P2713" t="str">
        <f t="shared" si="536"/>
        <v>Yes</v>
      </c>
      <c r="Q2713" t="str">
        <f t="shared" si="537"/>
        <v>No</v>
      </c>
      <c r="R2713" t="str">
        <f t="shared" si="538"/>
        <v>No</v>
      </c>
      <c r="T2713" t="s">
        <v>14</v>
      </c>
      <c r="U2713" t="s">
        <v>1182</v>
      </c>
      <c r="V2713" t="str">
        <f t="shared" si="539"/>
        <v>Intersection</v>
      </c>
      <c r="W2713" t="s">
        <v>1240</v>
      </c>
      <c r="X2713">
        <v>42.358187999999998</v>
      </c>
      <c r="Y2713">
        <v>-71.093089000000006</v>
      </c>
      <c r="Z2713" t="s">
        <v>1241</v>
      </c>
    </row>
    <row r="2714" spans="1:26">
      <c r="A2714">
        <v>26547</v>
      </c>
      <c r="B2714" s="1">
        <v>40813.371527777781</v>
      </c>
      <c r="C2714" s="1">
        <f t="shared" si="528"/>
        <v>40544</v>
      </c>
      <c r="D2714" s="4">
        <f t="shared" si="529"/>
        <v>0.73888888888888893</v>
      </c>
      <c r="E2714" s="3">
        <f t="shared" si="530"/>
        <v>2011</v>
      </c>
      <c r="F2714" s="3">
        <f t="shared" si="531"/>
        <v>9</v>
      </c>
      <c r="G2714" s="3">
        <f t="shared" si="532"/>
        <v>27</v>
      </c>
      <c r="H2714" s="3">
        <f t="shared" si="533"/>
        <v>8</v>
      </c>
      <c r="I2714" s="3">
        <f t="shared" si="534"/>
        <v>55</v>
      </c>
      <c r="J2714" s="3">
        <f t="shared" si="535"/>
        <v>3</v>
      </c>
      <c r="K2714" s="3" t="str">
        <f>IF(AND(D2714&gt;='Season Lookup'!$D$15,D2714&lt;'Season Lookup'!$D$16),"Spring",IF(AND(D2714&gt;='Season Lookup'!$D$16,D2714&lt;'Season Lookup'!$D$17),"Summer",IF(AND(D2714&gt;='Season Lookup'!$D$17,D2714&lt;'Season Lookup'!$D$18),"Fall",IF(OR(D2714&gt;='Season Lookup'!$D$18,D2714&lt;'Season Lookup'!$D$15),"Winter"))))</f>
        <v>Fall</v>
      </c>
      <c r="L2714" s="3" t="str">
        <f>VLOOKUP(F2714,'Season Lookup'!$A$1:$B$13,2,0)</f>
        <v>Fall</v>
      </c>
      <c r="M2714" t="s">
        <v>73</v>
      </c>
      <c r="N2714" t="s">
        <v>13</v>
      </c>
      <c r="O2714" t="s">
        <v>13</v>
      </c>
      <c r="P2714" t="str">
        <f t="shared" si="536"/>
        <v>Yes</v>
      </c>
      <c r="Q2714" t="str">
        <f t="shared" si="537"/>
        <v>No</v>
      </c>
      <c r="R2714" t="str">
        <f t="shared" si="538"/>
        <v>No</v>
      </c>
      <c r="T2714" t="s">
        <v>14</v>
      </c>
      <c r="U2714" t="s">
        <v>119</v>
      </c>
      <c r="V2714" t="str">
        <f t="shared" si="539"/>
        <v>Intersection</v>
      </c>
      <c r="W2714" t="s">
        <v>247</v>
      </c>
      <c r="X2714">
        <v>42.360827999999998</v>
      </c>
      <c r="Y2714">
        <v>-71.096012000000002</v>
      </c>
      <c r="Z2714" t="s">
        <v>248</v>
      </c>
    </row>
    <row r="2715" spans="1:26">
      <c r="A2715">
        <v>26548</v>
      </c>
      <c r="B2715" s="1">
        <v>40813.465277777781</v>
      </c>
      <c r="C2715" s="1">
        <f t="shared" si="528"/>
        <v>40544</v>
      </c>
      <c r="D2715" s="4">
        <f t="shared" si="529"/>
        <v>0.73888888888888893</v>
      </c>
      <c r="E2715" s="3">
        <f t="shared" si="530"/>
        <v>2011</v>
      </c>
      <c r="F2715" s="3">
        <f t="shared" si="531"/>
        <v>9</v>
      </c>
      <c r="G2715" s="3">
        <f t="shared" si="532"/>
        <v>27</v>
      </c>
      <c r="H2715" s="3">
        <f t="shared" si="533"/>
        <v>11</v>
      </c>
      <c r="I2715" s="3">
        <f t="shared" si="534"/>
        <v>10</v>
      </c>
      <c r="J2715" s="3">
        <f t="shared" si="535"/>
        <v>3</v>
      </c>
      <c r="K2715" s="3" t="str">
        <f>IF(AND(D2715&gt;='Season Lookup'!$D$15,D2715&lt;'Season Lookup'!$D$16),"Spring",IF(AND(D2715&gt;='Season Lookup'!$D$16,D2715&lt;'Season Lookup'!$D$17),"Summer",IF(AND(D2715&gt;='Season Lookup'!$D$17,D2715&lt;'Season Lookup'!$D$18),"Fall",IF(OR(D2715&gt;='Season Lookup'!$D$18,D2715&lt;'Season Lookup'!$D$15),"Winter"))))</f>
        <v>Fall</v>
      </c>
      <c r="L2715" s="3" t="str">
        <f>VLOOKUP(F2715,'Season Lookup'!$A$1:$B$13,2,0)</f>
        <v>Fall</v>
      </c>
      <c r="M2715" t="s">
        <v>73</v>
      </c>
      <c r="N2715" t="s">
        <v>35</v>
      </c>
      <c r="O2715" t="s">
        <v>36</v>
      </c>
      <c r="P2715" t="str">
        <f t="shared" si="536"/>
        <v>Yes</v>
      </c>
      <c r="Q2715" t="str">
        <f t="shared" si="537"/>
        <v>No</v>
      </c>
      <c r="R2715" t="str">
        <f t="shared" si="538"/>
        <v>No</v>
      </c>
      <c r="T2715" t="s">
        <v>74</v>
      </c>
      <c r="U2715" t="s">
        <v>2484</v>
      </c>
      <c r="V2715" t="str">
        <f t="shared" si="539"/>
        <v>Intersection</v>
      </c>
      <c r="W2715" t="s">
        <v>3744</v>
      </c>
      <c r="X2715">
        <v>42.372844999999998</v>
      </c>
      <c r="Y2715">
        <v>-71.099759000000006</v>
      </c>
      <c r="Z2715" t="s">
        <v>968</v>
      </c>
    </row>
    <row r="2716" spans="1:26">
      <c r="A2716">
        <v>26549</v>
      </c>
      <c r="B2716" s="1">
        <v>40813.520833333336</v>
      </c>
      <c r="C2716" s="1">
        <f t="shared" si="528"/>
        <v>40544</v>
      </c>
      <c r="D2716" s="4">
        <f t="shared" si="529"/>
        <v>0.73888888888888893</v>
      </c>
      <c r="E2716" s="3">
        <f t="shared" si="530"/>
        <v>2011</v>
      </c>
      <c r="F2716" s="3">
        <f t="shared" si="531"/>
        <v>9</v>
      </c>
      <c r="G2716" s="3">
        <f t="shared" si="532"/>
        <v>27</v>
      </c>
      <c r="H2716" s="3">
        <f t="shared" si="533"/>
        <v>12</v>
      </c>
      <c r="I2716" s="3">
        <f t="shared" si="534"/>
        <v>30</v>
      </c>
      <c r="J2716" s="3">
        <f t="shared" si="535"/>
        <v>3</v>
      </c>
      <c r="K2716" s="3" t="str">
        <f>IF(AND(D2716&gt;='Season Lookup'!$D$15,D2716&lt;'Season Lookup'!$D$16),"Spring",IF(AND(D2716&gt;='Season Lookup'!$D$16,D2716&lt;'Season Lookup'!$D$17),"Summer",IF(AND(D2716&gt;='Season Lookup'!$D$17,D2716&lt;'Season Lookup'!$D$18),"Fall",IF(OR(D2716&gt;='Season Lookup'!$D$18,D2716&lt;'Season Lookup'!$D$15),"Winter"))))</f>
        <v>Fall</v>
      </c>
      <c r="L2716" s="3" t="str">
        <f>VLOOKUP(F2716,'Season Lookup'!$A$1:$B$13,2,0)</f>
        <v>Fall</v>
      </c>
      <c r="M2716" t="s">
        <v>73</v>
      </c>
      <c r="N2716" t="s">
        <v>13</v>
      </c>
      <c r="O2716" t="s">
        <v>13</v>
      </c>
      <c r="P2716" t="str">
        <f t="shared" si="536"/>
        <v>Yes</v>
      </c>
      <c r="Q2716" t="str">
        <f t="shared" si="537"/>
        <v>No</v>
      </c>
      <c r="R2716" t="str">
        <f t="shared" si="538"/>
        <v>No</v>
      </c>
      <c r="T2716" t="s">
        <v>1960</v>
      </c>
      <c r="U2716" t="s">
        <v>199</v>
      </c>
      <c r="V2716" t="str">
        <f t="shared" si="539"/>
        <v>Intersection</v>
      </c>
      <c r="W2716" t="s">
        <v>3745</v>
      </c>
      <c r="X2716">
        <v>42.374426</v>
      </c>
      <c r="Y2716">
        <v>-71.121896000000007</v>
      </c>
      <c r="Z2716" t="s">
        <v>1962</v>
      </c>
    </row>
    <row r="2717" spans="1:26">
      <c r="A2717">
        <v>26551</v>
      </c>
      <c r="B2717" s="1">
        <v>40814.379155092596</v>
      </c>
      <c r="C2717" s="1">
        <f t="shared" si="528"/>
        <v>40544</v>
      </c>
      <c r="D2717" s="4">
        <f t="shared" si="529"/>
        <v>0.7416666666666667</v>
      </c>
      <c r="E2717" s="3">
        <f t="shared" si="530"/>
        <v>2011</v>
      </c>
      <c r="F2717" s="3">
        <f t="shared" si="531"/>
        <v>9</v>
      </c>
      <c r="G2717" s="3">
        <f t="shared" si="532"/>
        <v>28</v>
      </c>
      <c r="H2717" s="3">
        <f t="shared" si="533"/>
        <v>9</v>
      </c>
      <c r="I2717" s="3">
        <f t="shared" si="534"/>
        <v>5</v>
      </c>
      <c r="J2717" s="3">
        <f t="shared" si="535"/>
        <v>4</v>
      </c>
      <c r="K2717" s="3" t="str">
        <f>IF(AND(D2717&gt;='Season Lookup'!$D$15,D2717&lt;'Season Lookup'!$D$16),"Spring",IF(AND(D2717&gt;='Season Lookup'!$D$16,D2717&lt;'Season Lookup'!$D$17),"Summer",IF(AND(D2717&gt;='Season Lookup'!$D$17,D2717&lt;'Season Lookup'!$D$18),"Fall",IF(OR(D2717&gt;='Season Lookup'!$D$18,D2717&lt;'Season Lookup'!$D$15),"Winter"))))</f>
        <v>Fall</v>
      </c>
      <c r="L2717" s="3" t="str">
        <f>VLOOKUP(F2717,'Season Lookup'!$A$1:$B$13,2,0)</f>
        <v>Fall</v>
      </c>
      <c r="M2717" t="s">
        <v>82</v>
      </c>
      <c r="N2717" t="s">
        <v>13</v>
      </c>
      <c r="O2717" t="s">
        <v>132</v>
      </c>
      <c r="P2717" t="str">
        <f t="shared" si="536"/>
        <v>Yes</v>
      </c>
      <c r="Q2717" t="str">
        <f t="shared" si="537"/>
        <v>Yes</v>
      </c>
      <c r="R2717" t="str">
        <f t="shared" si="538"/>
        <v>No</v>
      </c>
      <c r="T2717" t="s">
        <v>19</v>
      </c>
      <c r="U2717" t="s">
        <v>75</v>
      </c>
      <c r="V2717" t="str">
        <f t="shared" si="539"/>
        <v>Intersection</v>
      </c>
      <c r="W2717" t="s">
        <v>321</v>
      </c>
      <c r="X2717">
        <v>42.373016999999997</v>
      </c>
      <c r="Y2717">
        <v>-71.095346000000006</v>
      </c>
      <c r="Z2717" t="s">
        <v>322</v>
      </c>
    </row>
    <row r="2718" spans="1:26">
      <c r="A2718">
        <v>26552</v>
      </c>
      <c r="B2718" s="1">
        <v>40814.507638888892</v>
      </c>
      <c r="C2718" s="1">
        <f t="shared" si="528"/>
        <v>40544</v>
      </c>
      <c r="D2718" s="4">
        <f t="shared" si="529"/>
        <v>0.7416666666666667</v>
      </c>
      <c r="E2718" s="3">
        <f t="shared" si="530"/>
        <v>2011</v>
      </c>
      <c r="F2718" s="3">
        <f t="shared" si="531"/>
        <v>9</v>
      </c>
      <c r="G2718" s="3">
        <f t="shared" si="532"/>
        <v>28</v>
      </c>
      <c r="H2718" s="3">
        <f t="shared" si="533"/>
        <v>12</v>
      </c>
      <c r="I2718" s="3">
        <f t="shared" si="534"/>
        <v>11</v>
      </c>
      <c r="J2718" s="3">
        <f t="shared" si="535"/>
        <v>4</v>
      </c>
      <c r="K2718" s="3" t="str">
        <f>IF(AND(D2718&gt;='Season Lookup'!$D$15,D2718&lt;'Season Lookup'!$D$16),"Spring",IF(AND(D2718&gt;='Season Lookup'!$D$16,D2718&lt;'Season Lookup'!$D$17),"Summer",IF(AND(D2718&gt;='Season Lookup'!$D$17,D2718&lt;'Season Lookup'!$D$18),"Fall",IF(OR(D2718&gt;='Season Lookup'!$D$18,D2718&lt;'Season Lookup'!$D$15),"Winter"))))</f>
        <v>Fall</v>
      </c>
      <c r="L2718" s="3" t="str">
        <f>VLOOKUP(F2718,'Season Lookup'!$A$1:$B$13,2,0)</f>
        <v>Fall</v>
      </c>
      <c r="M2718" t="s">
        <v>82</v>
      </c>
      <c r="N2718" t="s">
        <v>13</v>
      </c>
      <c r="O2718" t="s">
        <v>23</v>
      </c>
      <c r="P2718" t="str">
        <f t="shared" si="536"/>
        <v>Yes</v>
      </c>
      <c r="Q2718" t="str">
        <f t="shared" si="537"/>
        <v>No</v>
      </c>
      <c r="R2718" t="str">
        <f t="shared" si="538"/>
        <v>No</v>
      </c>
      <c r="T2718" t="s">
        <v>316</v>
      </c>
      <c r="U2718" t="s">
        <v>315</v>
      </c>
      <c r="V2718" t="str">
        <f t="shared" si="539"/>
        <v>Intersection</v>
      </c>
      <c r="W2718" t="s">
        <v>3185</v>
      </c>
      <c r="X2718">
        <v>42.365853000000001</v>
      </c>
      <c r="Y2718">
        <v>-71.102331000000007</v>
      </c>
      <c r="Z2718" t="s">
        <v>318</v>
      </c>
    </row>
    <row r="2719" spans="1:26">
      <c r="A2719">
        <v>26623</v>
      </c>
      <c r="B2719" s="1">
        <v>40814.434027777781</v>
      </c>
      <c r="C2719" s="1">
        <f t="shared" si="528"/>
        <v>40544</v>
      </c>
      <c r="D2719" s="4">
        <f t="shared" si="529"/>
        <v>0.7416666666666667</v>
      </c>
      <c r="E2719" s="3">
        <f t="shared" si="530"/>
        <v>2011</v>
      </c>
      <c r="F2719" s="3">
        <f t="shared" si="531"/>
        <v>9</v>
      </c>
      <c r="G2719" s="3">
        <f t="shared" si="532"/>
        <v>28</v>
      </c>
      <c r="H2719" s="3">
        <f t="shared" si="533"/>
        <v>10</v>
      </c>
      <c r="I2719" s="3">
        <f t="shared" si="534"/>
        <v>25</v>
      </c>
      <c r="J2719" s="3">
        <f t="shared" si="535"/>
        <v>4</v>
      </c>
      <c r="K2719" s="3" t="str">
        <f>IF(AND(D2719&gt;='Season Lookup'!$D$15,D2719&lt;'Season Lookup'!$D$16),"Spring",IF(AND(D2719&gt;='Season Lookup'!$D$16,D2719&lt;'Season Lookup'!$D$17),"Summer",IF(AND(D2719&gt;='Season Lookup'!$D$17,D2719&lt;'Season Lookup'!$D$18),"Fall",IF(OR(D2719&gt;='Season Lookup'!$D$18,D2719&lt;'Season Lookup'!$D$15),"Winter"))))</f>
        <v>Fall</v>
      </c>
      <c r="L2719" s="3" t="str">
        <f>VLOOKUP(F2719,'Season Lookup'!$A$1:$B$13,2,0)</f>
        <v>Fall</v>
      </c>
      <c r="M2719" t="s">
        <v>82</v>
      </c>
      <c r="N2719" t="s">
        <v>13</v>
      </c>
      <c r="O2719" t="s">
        <v>23</v>
      </c>
      <c r="P2719" t="str">
        <f t="shared" si="536"/>
        <v>Yes</v>
      </c>
      <c r="Q2719" t="str">
        <f t="shared" si="537"/>
        <v>No</v>
      </c>
      <c r="R2719" t="str">
        <f t="shared" si="538"/>
        <v>No</v>
      </c>
      <c r="T2719" t="s">
        <v>315</v>
      </c>
      <c r="U2719" t="s">
        <v>316</v>
      </c>
      <c r="V2719" t="str">
        <f t="shared" si="539"/>
        <v>Intersection</v>
      </c>
      <c r="W2719" t="s">
        <v>317</v>
      </c>
      <c r="X2719">
        <v>42.365853000000001</v>
      </c>
      <c r="Y2719">
        <v>-71.102331000000007</v>
      </c>
      <c r="Z2719" t="s">
        <v>318</v>
      </c>
    </row>
    <row r="2720" spans="1:26">
      <c r="A2720">
        <v>26554</v>
      </c>
      <c r="B2720" s="1">
        <v>40815.0625</v>
      </c>
      <c r="C2720" s="1">
        <f t="shared" si="528"/>
        <v>40544</v>
      </c>
      <c r="D2720" s="4">
        <f t="shared" si="529"/>
        <v>0.74444444444444446</v>
      </c>
      <c r="E2720" s="3">
        <f t="shared" si="530"/>
        <v>2011</v>
      </c>
      <c r="F2720" s="3">
        <f t="shared" si="531"/>
        <v>9</v>
      </c>
      <c r="G2720" s="3">
        <f t="shared" si="532"/>
        <v>29</v>
      </c>
      <c r="H2720" s="3">
        <f t="shared" si="533"/>
        <v>1</v>
      </c>
      <c r="I2720" s="3">
        <f t="shared" si="534"/>
        <v>30</v>
      </c>
      <c r="J2720" s="3">
        <f t="shared" si="535"/>
        <v>5</v>
      </c>
      <c r="K2720" s="3" t="str">
        <f>IF(AND(D2720&gt;='Season Lookup'!$D$15,D2720&lt;'Season Lookup'!$D$16),"Spring",IF(AND(D2720&gt;='Season Lookup'!$D$16,D2720&lt;'Season Lookup'!$D$17),"Summer",IF(AND(D2720&gt;='Season Lookup'!$D$17,D2720&lt;'Season Lookup'!$D$18),"Fall",IF(OR(D2720&gt;='Season Lookup'!$D$18,D2720&lt;'Season Lookup'!$D$15),"Winter"))))</f>
        <v>Fall</v>
      </c>
      <c r="L2720" s="3" t="str">
        <f>VLOOKUP(F2720,'Season Lookup'!$A$1:$B$13,2,0)</f>
        <v>Fall</v>
      </c>
      <c r="M2720" t="s">
        <v>78</v>
      </c>
      <c r="N2720" t="s">
        <v>13</v>
      </c>
      <c r="O2720" t="s">
        <v>23</v>
      </c>
      <c r="P2720" t="str">
        <f t="shared" si="536"/>
        <v>Yes</v>
      </c>
      <c r="Q2720" t="str">
        <f t="shared" si="537"/>
        <v>No</v>
      </c>
      <c r="R2720" t="str">
        <f t="shared" si="538"/>
        <v>No</v>
      </c>
      <c r="S2720">
        <v>277</v>
      </c>
      <c r="T2720" t="s">
        <v>15</v>
      </c>
      <c r="V2720" t="str">
        <f t="shared" si="539"/>
        <v>Non Intersection</v>
      </c>
      <c r="W2720" t="s">
        <v>3746</v>
      </c>
      <c r="X2720">
        <v>42.393704999999997</v>
      </c>
      <c r="Y2720">
        <v>-71.135295999999997</v>
      </c>
      <c r="Z2720" t="s">
        <v>3747</v>
      </c>
    </row>
    <row r="2721" spans="1:26">
      <c r="A2721">
        <v>26567</v>
      </c>
      <c r="B2721" s="1">
        <v>40815.79859953704</v>
      </c>
      <c r="C2721" s="1">
        <f t="shared" si="528"/>
        <v>40544</v>
      </c>
      <c r="D2721" s="4">
        <f t="shared" si="529"/>
        <v>0.74444444444444446</v>
      </c>
      <c r="E2721" s="3">
        <f t="shared" si="530"/>
        <v>2011</v>
      </c>
      <c r="F2721" s="3">
        <f t="shared" si="531"/>
        <v>9</v>
      </c>
      <c r="G2721" s="3">
        <f t="shared" si="532"/>
        <v>29</v>
      </c>
      <c r="H2721" s="3">
        <f t="shared" si="533"/>
        <v>19</v>
      </c>
      <c r="I2721" s="3">
        <f t="shared" si="534"/>
        <v>9</v>
      </c>
      <c r="J2721" s="3">
        <f t="shared" si="535"/>
        <v>5</v>
      </c>
      <c r="K2721" s="3" t="str">
        <f>IF(AND(D2721&gt;='Season Lookup'!$D$15,D2721&lt;'Season Lookup'!$D$16),"Spring",IF(AND(D2721&gt;='Season Lookup'!$D$16,D2721&lt;'Season Lookup'!$D$17),"Summer",IF(AND(D2721&gt;='Season Lookup'!$D$17,D2721&lt;'Season Lookup'!$D$18),"Fall",IF(OR(D2721&gt;='Season Lookup'!$D$18,D2721&lt;'Season Lookup'!$D$15),"Winter"))))</f>
        <v>Fall</v>
      </c>
      <c r="L2721" s="3" t="str">
        <f>VLOOKUP(F2721,'Season Lookup'!$A$1:$B$13,2,0)</f>
        <v>Fall</v>
      </c>
      <c r="M2721" t="s">
        <v>78</v>
      </c>
      <c r="N2721" t="s">
        <v>13</v>
      </c>
      <c r="O2721" t="s">
        <v>13</v>
      </c>
      <c r="P2721" t="str">
        <f t="shared" si="536"/>
        <v>Yes</v>
      </c>
      <c r="Q2721" t="str">
        <f t="shared" si="537"/>
        <v>No</v>
      </c>
      <c r="R2721" t="str">
        <f t="shared" si="538"/>
        <v>No</v>
      </c>
      <c r="T2721" t="s">
        <v>108</v>
      </c>
      <c r="U2721" t="s">
        <v>41</v>
      </c>
      <c r="V2721" t="str">
        <f t="shared" si="539"/>
        <v>Intersection</v>
      </c>
      <c r="W2721" t="s">
        <v>3748</v>
      </c>
      <c r="X2721">
        <v>42.364893000000002</v>
      </c>
      <c r="Y2721">
        <v>-71.105806999999999</v>
      </c>
      <c r="Z2721" t="s">
        <v>428</v>
      </c>
    </row>
    <row r="2722" spans="1:26">
      <c r="A2722">
        <v>26556</v>
      </c>
      <c r="B2722" s="1">
        <v>40816.434027777781</v>
      </c>
      <c r="C2722" s="1">
        <f t="shared" si="528"/>
        <v>40544</v>
      </c>
      <c r="D2722" s="4">
        <f t="shared" si="529"/>
        <v>0.74722222222222223</v>
      </c>
      <c r="E2722" s="3">
        <f t="shared" si="530"/>
        <v>2011</v>
      </c>
      <c r="F2722" s="3">
        <f t="shared" si="531"/>
        <v>9</v>
      </c>
      <c r="G2722" s="3">
        <f t="shared" si="532"/>
        <v>30</v>
      </c>
      <c r="H2722" s="3">
        <f t="shared" si="533"/>
        <v>10</v>
      </c>
      <c r="I2722" s="3">
        <f t="shared" si="534"/>
        <v>25</v>
      </c>
      <c r="J2722" s="3">
        <f t="shared" si="535"/>
        <v>6</v>
      </c>
      <c r="K2722" s="3" t="str">
        <f>IF(AND(D2722&gt;='Season Lookup'!$D$15,D2722&lt;'Season Lookup'!$D$16),"Spring",IF(AND(D2722&gt;='Season Lookup'!$D$16,D2722&lt;'Season Lookup'!$D$17),"Summer",IF(AND(D2722&gt;='Season Lookup'!$D$17,D2722&lt;'Season Lookup'!$D$18),"Fall",IF(OR(D2722&gt;='Season Lookup'!$D$18,D2722&lt;'Season Lookup'!$D$15),"Winter"))))</f>
        <v>Fall</v>
      </c>
      <c r="L2722" s="3" t="str">
        <f>VLOOKUP(F2722,'Season Lookup'!$A$1:$B$13,2,0)</f>
        <v>Fall</v>
      </c>
      <c r="M2722" t="s">
        <v>12</v>
      </c>
      <c r="N2722" t="s">
        <v>13</v>
      </c>
      <c r="O2722" t="s">
        <v>13</v>
      </c>
      <c r="P2722" t="str">
        <f t="shared" si="536"/>
        <v>Yes</v>
      </c>
      <c r="Q2722" t="str">
        <f t="shared" si="537"/>
        <v>No</v>
      </c>
      <c r="R2722" t="str">
        <f t="shared" si="538"/>
        <v>No</v>
      </c>
      <c r="T2722" t="s">
        <v>42</v>
      </c>
      <c r="U2722" t="s">
        <v>27</v>
      </c>
      <c r="V2722" t="str">
        <f t="shared" si="539"/>
        <v>Intersection</v>
      </c>
      <c r="W2722" t="s">
        <v>3749</v>
      </c>
      <c r="X2722">
        <v>42.364483999999997</v>
      </c>
      <c r="Y2722">
        <v>-71.113893000000004</v>
      </c>
      <c r="Z2722" t="s">
        <v>1023</v>
      </c>
    </row>
    <row r="2723" spans="1:26">
      <c r="A2723">
        <v>26557</v>
      </c>
      <c r="B2723" s="1">
        <v>40816.694444444445</v>
      </c>
      <c r="C2723" s="1">
        <f t="shared" si="528"/>
        <v>40544</v>
      </c>
      <c r="D2723" s="4">
        <f t="shared" si="529"/>
        <v>0.74722222222222223</v>
      </c>
      <c r="E2723" s="3">
        <f t="shared" si="530"/>
        <v>2011</v>
      </c>
      <c r="F2723" s="3">
        <f t="shared" si="531"/>
        <v>9</v>
      </c>
      <c r="G2723" s="3">
        <f t="shared" si="532"/>
        <v>30</v>
      </c>
      <c r="H2723" s="3">
        <f t="shared" si="533"/>
        <v>16</v>
      </c>
      <c r="I2723" s="3">
        <f t="shared" si="534"/>
        <v>40</v>
      </c>
      <c r="J2723" s="3">
        <f t="shared" si="535"/>
        <v>6</v>
      </c>
      <c r="K2723" s="3" t="str">
        <f>IF(AND(D2723&gt;='Season Lookup'!$D$15,D2723&lt;'Season Lookup'!$D$16),"Spring",IF(AND(D2723&gt;='Season Lookup'!$D$16,D2723&lt;'Season Lookup'!$D$17),"Summer",IF(AND(D2723&gt;='Season Lookup'!$D$17,D2723&lt;'Season Lookup'!$D$18),"Fall",IF(OR(D2723&gt;='Season Lookup'!$D$18,D2723&lt;'Season Lookup'!$D$15),"Winter"))))</f>
        <v>Fall</v>
      </c>
      <c r="L2723" s="3" t="str">
        <f>VLOOKUP(F2723,'Season Lookup'!$A$1:$B$13,2,0)</f>
        <v>Fall</v>
      </c>
      <c r="M2723" t="s">
        <v>12</v>
      </c>
      <c r="N2723" t="s">
        <v>13</v>
      </c>
      <c r="O2723" t="s">
        <v>23</v>
      </c>
      <c r="P2723" t="str">
        <f t="shared" si="536"/>
        <v>Yes</v>
      </c>
      <c r="Q2723" t="str">
        <f t="shared" si="537"/>
        <v>No</v>
      </c>
      <c r="R2723" t="str">
        <f t="shared" si="538"/>
        <v>No</v>
      </c>
      <c r="T2723" t="s">
        <v>14</v>
      </c>
      <c r="U2723" t="s">
        <v>185</v>
      </c>
      <c r="V2723" t="str">
        <f t="shared" si="539"/>
        <v>Intersection</v>
      </c>
      <c r="W2723" t="s">
        <v>1247</v>
      </c>
      <c r="X2723">
        <v>42.375131000000003</v>
      </c>
      <c r="Y2723">
        <v>-71.119151000000002</v>
      </c>
      <c r="Z2723" t="s">
        <v>1248</v>
      </c>
    </row>
    <row r="2724" spans="1:26">
      <c r="A2724">
        <v>26558</v>
      </c>
      <c r="B2724" s="1">
        <v>40816.742349537039</v>
      </c>
      <c r="C2724" s="1">
        <f t="shared" si="528"/>
        <v>40544</v>
      </c>
      <c r="D2724" s="4">
        <f t="shared" si="529"/>
        <v>0.74722222222222223</v>
      </c>
      <c r="E2724" s="3">
        <f t="shared" si="530"/>
        <v>2011</v>
      </c>
      <c r="F2724" s="3">
        <f t="shared" si="531"/>
        <v>9</v>
      </c>
      <c r="G2724" s="3">
        <f t="shared" si="532"/>
        <v>30</v>
      </c>
      <c r="H2724" s="3">
        <f t="shared" si="533"/>
        <v>17</v>
      </c>
      <c r="I2724" s="3">
        <f t="shared" si="534"/>
        <v>48</v>
      </c>
      <c r="J2724" s="3">
        <f t="shared" si="535"/>
        <v>6</v>
      </c>
      <c r="K2724" s="3" t="str">
        <f>IF(AND(D2724&gt;='Season Lookup'!$D$15,D2724&lt;'Season Lookup'!$D$16),"Spring",IF(AND(D2724&gt;='Season Lookup'!$D$16,D2724&lt;'Season Lookup'!$D$17),"Summer",IF(AND(D2724&gt;='Season Lookup'!$D$17,D2724&lt;'Season Lookup'!$D$18),"Fall",IF(OR(D2724&gt;='Season Lookup'!$D$18,D2724&lt;'Season Lookup'!$D$15),"Winter"))))</f>
        <v>Fall</v>
      </c>
      <c r="L2724" s="3" t="str">
        <f>VLOOKUP(F2724,'Season Lookup'!$A$1:$B$13,2,0)</f>
        <v>Fall</v>
      </c>
      <c r="M2724" t="s">
        <v>12</v>
      </c>
      <c r="N2724" t="s">
        <v>13</v>
      </c>
      <c r="O2724" t="s">
        <v>23</v>
      </c>
      <c r="P2724" t="str">
        <f t="shared" si="536"/>
        <v>Yes</v>
      </c>
      <c r="Q2724" t="str">
        <f t="shared" si="537"/>
        <v>No</v>
      </c>
      <c r="R2724" t="str">
        <f t="shared" si="538"/>
        <v>No</v>
      </c>
      <c r="T2724" t="s">
        <v>14</v>
      </c>
      <c r="U2724" t="s">
        <v>185</v>
      </c>
      <c r="V2724" t="str">
        <f t="shared" si="539"/>
        <v>Intersection</v>
      </c>
      <c r="W2724" t="s">
        <v>1247</v>
      </c>
      <c r="X2724">
        <v>42.375131000000003</v>
      </c>
      <c r="Y2724">
        <v>-71.119151000000002</v>
      </c>
      <c r="Z2724" t="s">
        <v>1248</v>
      </c>
    </row>
    <row r="2725" spans="1:26">
      <c r="A2725">
        <v>26559</v>
      </c>
      <c r="B2725" s="1">
        <v>40816.793055555558</v>
      </c>
      <c r="C2725" s="1">
        <f t="shared" si="528"/>
        <v>40544</v>
      </c>
      <c r="D2725" s="4">
        <f t="shared" si="529"/>
        <v>0.74722222222222223</v>
      </c>
      <c r="E2725" s="3">
        <f t="shared" si="530"/>
        <v>2011</v>
      </c>
      <c r="F2725" s="3">
        <f t="shared" si="531"/>
        <v>9</v>
      </c>
      <c r="G2725" s="3">
        <f t="shared" si="532"/>
        <v>30</v>
      </c>
      <c r="H2725" s="3">
        <f t="shared" si="533"/>
        <v>19</v>
      </c>
      <c r="I2725" s="3">
        <f t="shared" si="534"/>
        <v>2</v>
      </c>
      <c r="J2725" s="3">
        <f t="shared" si="535"/>
        <v>6</v>
      </c>
      <c r="K2725" s="3" t="str">
        <f>IF(AND(D2725&gt;='Season Lookup'!$D$15,D2725&lt;'Season Lookup'!$D$16),"Spring",IF(AND(D2725&gt;='Season Lookup'!$D$16,D2725&lt;'Season Lookup'!$D$17),"Summer",IF(AND(D2725&gt;='Season Lookup'!$D$17,D2725&lt;'Season Lookup'!$D$18),"Fall",IF(OR(D2725&gt;='Season Lookup'!$D$18,D2725&lt;'Season Lookup'!$D$15),"Winter"))))</f>
        <v>Fall</v>
      </c>
      <c r="L2725" s="3" t="str">
        <f>VLOOKUP(F2725,'Season Lookup'!$A$1:$B$13,2,0)</f>
        <v>Fall</v>
      </c>
      <c r="M2725" t="s">
        <v>12</v>
      </c>
      <c r="N2725" t="s">
        <v>13</v>
      </c>
      <c r="O2725" t="s">
        <v>132</v>
      </c>
      <c r="P2725" t="str">
        <f t="shared" si="536"/>
        <v>Yes</v>
      </c>
      <c r="Q2725" t="str">
        <f t="shared" si="537"/>
        <v>Yes</v>
      </c>
      <c r="R2725" t="str">
        <f t="shared" si="538"/>
        <v>No</v>
      </c>
      <c r="S2725">
        <v>850</v>
      </c>
      <c r="T2725" t="s">
        <v>14</v>
      </c>
      <c r="V2725" t="str">
        <f t="shared" si="539"/>
        <v>Non Intersection</v>
      </c>
      <c r="W2725" t="s">
        <v>3750</v>
      </c>
      <c r="X2725">
        <v>42.367100999999998</v>
      </c>
      <c r="Y2725">
        <v>-71.107418999999993</v>
      </c>
      <c r="Z2725" t="s">
        <v>3751</v>
      </c>
    </row>
    <row r="2726" spans="1:26">
      <c r="A2726">
        <v>26568</v>
      </c>
      <c r="B2726" s="1">
        <v>40816.708333333336</v>
      </c>
      <c r="C2726" s="1">
        <f t="shared" si="528"/>
        <v>40544</v>
      </c>
      <c r="D2726" s="4">
        <f t="shared" si="529"/>
        <v>0.74722222222222223</v>
      </c>
      <c r="E2726" s="3">
        <f t="shared" si="530"/>
        <v>2011</v>
      </c>
      <c r="F2726" s="3">
        <f t="shared" si="531"/>
        <v>9</v>
      </c>
      <c r="G2726" s="3">
        <f t="shared" si="532"/>
        <v>30</v>
      </c>
      <c r="H2726" s="3">
        <f t="shared" si="533"/>
        <v>17</v>
      </c>
      <c r="I2726" s="3">
        <f t="shared" si="534"/>
        <v>0</v>
      </c>
      <c r="J2726" s="3">
        <f t="shared" si="535"/>
        <v>6</v>
      </c>
      <c r="K2726" s="3" t="str">
        <f>IF(AND(D2726&gt;='Season Lookup'!$D$15,D2726&lt;'Season Lookup'!$D$16),"Spring",IF(AND(D2726&gt;='Season Lookup'!$D$16,D2726&lt;'Season Lookup'!$D$17),"Summer",IF(AND(D2726&gt;='Season Lookup'!$D$17,D2726&lt;'Season Lookup'!$D$18),"Fall",IF(OR(D2726&gt;='Season Lookup'!$D$18,D2726&lt;'Season Lookup'!$D$15),"Winter"))))</f>
        <v>Fall</v>
      </c>
      <c r="L2726" s="3" t="str">
        <f>VLOOKUP(F2726,'Season Lookup'!$A$1:$B$13,2,0)</f>
        <v>Fall</v>
      </c>
      <c r="M2726" t="s">
        <v>12</v>
      </c>
      <c r="N2726" t="s">
        <v>246</v>
      </c>
      <c r="O2726" t="s">
        <v>23</v>
      </c>
      <c r="P2726" t="str">
        <f t="shared" si="536"/>
        <v>No</v>
      </c>
      <c r="Q2726" t="str">
        <f t="shared" si="537"/>
        <v>No</v>
      </c>
      <c r="R2726" t="str">
        <f t="shared" si="538"/>
        <v>No</v>
      </c>
      <c r="S2726">
        <v>5</v>
      </c>
      <c r="T2726" t="s">
        <v>70</v>
      </c>
      <c r="U2726" t="s">
        <v>42</v>
      </c>
      <c r="V2726" t="str">
        <f t="shared" si="539"/>
        <v>Non Intersection</v>
      </c>
      <c r="W2726" t="s">
        <v>3752</v>
      </c>
      <c r="X2726">
        <v>42.364609999999999</v>
      </c>
      <c r="Y2726">
        <v>-71.102677999999997</v>
      </c>
      <c r="Z2726" t="s">
        <v>3753</v>
      </c>
    </row>
    <row r="2727" spans="1:26">
      <c r="A2727">
        <v>26560</v>
      </c>
      <c r="B2727" s="1">
        <v>40817.427083333336</v>
      </c>
      <c r="C2727" s="1">
        <f t="shared" si="528"/>
        <v>40544</v>
      </c>
      <c r="D2727" s="4">
        <f t="shared" si="529"/>
        <v>0.75</v>
      </c>
      <c r="E2727" s="3">
        <f t="shared" si="530"/>
        <v>2011</v>
      </c>
      <c r="F2727" s="3">
        <f t="shared" si="531"/>
        <v>10</v>
      </c>
      <c r="G2727" s="3">
        <f t="shared" si="532"/>
        <v>1</v>
      </c>
      <c r="H2727" s="3">
        <f t="shared" si="533"/>
        <v>10</v>
      </c>
      <c r="I2727" s="3">
        <f t="shared" si="534"/>
        <v>15</v>
      </c>
      <c r="J2727" s="3">
        <f t="shared" si="535"/>
        <v>7</v>
      </c>
      <c r="K2727" s="3" t="str">
        <f>IF(AND(D2727&gt;='Season Lookup'!$D$15,D2727&lt;'Season Lookup'!$D$16),"Spring",IF(AND(D2727&gt;='Season Lookup'!$D$16,D2727&lt;'Season Lookup'!$D$17),"Summer",IF(AND(D2727&gt;='Season Lookup'!$D$17,D2727&lt;'Season Lookup'!$D$18),"Fall",IF(OR(D2727&gt;='Season Lookup'!$D$18,D2727&lt;'Season Lookup'!$D$15),"Winter"))))</f>
        <v>Fall</v>
      </c>
      <c r="L2727" s="3" t="str">
        <f>VLOOKUP(F2727,'Season Lookup'!$A$1:$B$13,2,0)</f>
        <v>Fall</v>
      </c>
      <c r="M2727" t="s">
        <v>31</v>
      </c>
      <c r="N2727" t="s">
        <v>13</v>
      </c>
      <c r="O2727" t="s">
        <v>36</v>
      </c>
      <c r="P2727" t="str">
        <f t="shared" si="536"/>
        <v>Yes</v>
      </c>
      <c r="Q2727" t="str">
        <f t="shared" si="537"/>
        <v>No</v>
      </c>
      <c r="R2727" t="str">
        <f t="shared" si="538"/>
        <v>No</v>
      </c>
      <c r="T2727" t="s">
        <v>19</v>
      </c>
      <c r="V2727" t="str">
        <f t="shared" si="539"/>
        <v>Intersection</v>
      </c>
      <c r="W2727" t="s">
        <v>2237</v>
      </c>
      <c r="X2727">
        <v>0</v>
      </c>
      <c r="Y2727">
        <v>0</v>
      </c>
      <c r="Z2727" t="s">
        <v>81</v>
      </c>
    </row>
    <row r="2728" spans="1:26">
      <c r="A2728">
        <v>26561</v>
      </c>
      <c r="B2728" s="1">
        <v>40817.65625</v>
      </c>
      <c r="C2728" s="1">
        <f t="shared" si="528"/>
        <v>40544</v>
      </c>
      <c r="D2728" s="4">
        <f t="shared" si="529"/>
        <v>0.75</v>
      </c>
      <c r="E2728" s="3">
        <f t="shared" si="530"/>
        <v>2011</v>
      </c>
      <c r="F2728" s="3">
        <f t="shared" si="531"/>
        <v>10</v>
      </c>
      <c r="G2728" s="3">
        <f t="shared" si="532"/>
        <v>1</v>
      </c>
      <c r="H2728" s="3">
        <f t="shared" si="533"/>
        <v>15</v>
      </c>
      <c r="I2728" s="3">
        <f t="shared" si="534"/>
        <v>45</v>
      </c>
      <c r="J2728" s="3">
        <f t="shared" si="535"/>
        <v>7</v>
      </c>
      <c r="K2728" s="3" t="str">
        <f>IF(AND(D2728&gt;='Season Lookup'!$D$15,D2728&lt;'Season Lookup'!$D$16),"Spring",IF(AND(D2728&gt;='Season Lookup'!$D$16,D2728&lt;'Season Lookup'!$D$17),"Summer",IF(AND(D2728&gt;='Season Lookup'!$D$17,D2728&lt;'Season Lookup'!$D$18),"Fall",IF(OR(D2728&gt;='Season Lookup'!$D$18,D2728&lt;'Season Lookup'!$D$15),"Winter"))))</f>
        <v>Fall</v>
      </c>
      <c r="L2728" s="3" t="str">
        <f>VLOOKUP(F2728,'Season Lookup'!$A$1:$B$13,2,0)</f>
        <v>Fall</v>
      </c>
      <c r="M2728" t="s">
        <v>31</v>
      </c>
      <c r="N2728" t="s">
        <v>35</v>
      </c>
      <c r="O2728" t="s">
        <v>13</v>
      </c>
      <c r="P2728" t="str">
        <f t="shared" si="536"/>
        <v>Yes</v>
      </c>
      <c r="Q2728" t="str">
        <f t="shared" si="537"/>
        <v>No</v>
      </c>
      <c r="R2728" t="str">
        <f t="shared" si="538"/>
        <v>No</v>
      </c>
      <c r="S2728">
        <v>1493</v>
      </c>
      <c r="T2728" t="s">
        <v>19</v>
      </c>
      <c r="V2728" t="str">
        <f t="shared" si="539"/>
        <v>Non Intersection</v>
      </c>
      <c r="W2728" t="s">
        <v>1660</v>
      </c>
      <c r="X2728">
        <v>42.374417000000001</v>
      </c>
      <c r="Y2728">
        <v>-71.104436000000007</v>
      </c>
      <c r="Z2728" t="s">
        <v>1661</v>
      </c>
    </row>
    <row r="2729" spans="1:26">
      <c r="A2729">
        <v>26562</v>
      </c>
      <c r="B2729" s="1">
        <v>40817.84375</v>
      </c>
      <c r="C2729" s="1">
        <f t="shared" si="528"/>
        <v>40544</v>
      </c>
      <c r="D2729" s="4">
        <f t="shared" si="529"/>
        <v>0.75</v>
      </c>
      <c r="E2729" s="3">
        <f t="shared" si="530"/>
        <v>2011</v>
      </c>
      <c r="F2729" s="3">
        <f t="shared" si="531"/>
        <v>10</v>
      </c>
      <c r="G2729" s="3">
        <f t="shared" si="532"/>
        <v>1</v>
      </c>
      <c r="H2729" s="3">
        <f t="shared" si="533"/>
        <v>20</v>
      </c>
      <c r="I2729" s="3">
        <f t="shared" si="534"/>
        <v>15</v>
      </c>
      <c r="J2729" s="3">
        <f t="shared" si="535"/>
        <v>7</v>
      </c>
      <c r="K2729" s="3" t="str">
        <f>IF(AND(D2729&gt;='Season Lookup'!$D$15,D2729&lt;'Season Lookup'!$D$16),"Spring",IF(AND(D2729&gt;='Season Lookup'!$D$16,D2729&lt;'Season Lookup'!$D$17),"Summer",IF(AND(D2729&gt;='Season Lookup'!$D$17,D2729&lt;'Season Lookup'!$D$18),"Fall",IF(OR(D2729&gt;='Season Lookup'!$D$18,D2729&lt;'Season Lookup'!$D$15),"Winter"))))</f>
        <v>Fall</v>
      </c>
      <c r="L2729" s="3" t="str">
        <f>VLOOKUP(F2729,'Season Lookup'!$A$1:$B$13,2,0)</f>
        <v>Fall</v>
      </c>
      <c r="M2729" t="s">
        <v>31</v>
      </c>
      <c r="N2729" t="s">
        <v>13</v>
      </c>
      <c r="O2729" t="s">
        <v>13</v>
      </c>
      <c r="P2729" t="str">
        <f t="shared" si="536"/>
        <v>Yes</v>
      </c>
      <c r="Q2729" t="str">
        <f t="shared" si="537"/>
        <v>No</v>
      </c>
      <c r="R2729" t="str">
        <f t="shared" si="538"/>
        <v>No</v>
      </c>
      <c r="S2729">
        <v>29</v>
      </c>
      <c r="T2729" t="s">
        <v>185</v>
      </c>
      <c r="V2729" t="str">
        <f t="shared" si="539"/>
        <v>Non Intersection</v>
      </c>
      <c r="W2729" t="s">
        <v>3754</v>
      </c>
      <c r="X2729">
        <v>42.378810999999999</v>
      </c>
      <c r="Y2729">
        <v>-71.123895000000005</v>
      </c>
      <c r="Z2729" t="s">
        <v>3755</v>
      </c>
    </row>
    <row r="2730" spans="1:26">
      <c r="A2730">
        <v>26563</v>
      </c>
      <c r="B2730" s="1">
        <v>40817.881944444445</v>
      </c>
      <c r="C2730" s="1">
        <f t="shared" si="528"/>
        <v>40544</v>
      </c>
      <c r="D2730" s="4">
        <f t="shared" si="529"/>
        <v>0.75</v>
      </c>
      <c r="E2730" s="3">
        <f t="shared" si="530"/>
        <v>2011</v>
      </c>
      <c r="F2730" s="3">
        <f t="shared" si="531"/>
        <v>10</v>
      </c>
      <c r="G2730" s="3">
        <f t="shared" si="532"/>
        <v>1</v>
      </c>
      <c r="H2730" s="3">
        <f t="shared" si="533"/>
        <v>21</v>
      </c>
      <c r="I2730" s="3">
        <f t="shared" si="534"/>
        <v>10</v>
      </c>
      <c r="J2730" s="3">
        <f t="shared" si="535"/>
        <v>7</v>
      </c>
      <c r="K2730" s="3" t="str">
        <f>IF(AND(D2730&gt;='Season Lookup'!$D$15,D2730&lt;'Season Lookup'!$D$16),"Spring",IF(AND(D2730&gt;='Season Lookup'!$D$16,D2730&lt;'Season Lookup'!$D$17),"Summer",IF(AND(D2730&gt;='Season Lookup'!$D$17,D2730&lt;'Season Lookup'!$D$18),"Fall",IF(OR(D2730&gt;='Season Lookup'!$D$18,D2730&lt;'Season Lookup'!$D$15),"Winter"))))</f>
        <v>Fall</v>
      </c>
      <c r="L2730" s="3" t="str">
        <f>VLOOKUP(F2730,'Season Lookup'!$A$1:$B$13,2,0)</f>
        <v>Fall</v>
      </c>
      <c r="M2730" t="s">
        <v>31</v>
      </c>
      <c r="N2730" t="s">
        <v>13</v>
      </c>
      <c r="O2730" t="s">
        <v>23</v>
      </c>
      <c r="P2730" t="str">
        <f t="shared" si="536"/>
        <v>Yes</v>
      </c>
      <c r="Q2730" t="str">
        <f t="shared" si="537"/>
        <v>No</v>
      </c>
      <c r="R2730" t="str">
        <f t="shared" si="538"/>
        <v>No</v>
      </c>
      <c r="T2730" t="s">
        <v>326</v>
      </c>
      <c r="U2730" t="s">
        <v>1223</v>
      </c>
      <c r="V2730" t="str">
        <f t="shared" si="539"/>
        <v>Intersection</v>
      </c>
      <c r="W2730" t="s">
        <v>3756</v>
      </c>
      <c r="X2730">
        <v>42.372154000000002</v>
      </c>
      <c r="Y2730">
        <v>-71.120489000000006</v>
      </c>
      <c r="Z2730" t="s">
        <v>548</v>
      </c>
    </row>
    <row r="2731" spans="1:26">
      <c r="A2731">
        <v>26564</v>
      </c>
      <c r="B2731" s="1">
        <v>40817.996527777781</v>
      </c>
      <c r="C2731" s="1">
        <f t="shared" si="528"/>
        <v>40544</v>
      </c>
      <c r="D2731" s="4">
        <f t="shared" si="529"/>
        <v>0.75</v>
      </c>
      <c r="E2731" s="3">
        <f t="shared" si="530"/>
        <v>2011</v>
      </c>
      <c r="F2731" s="3">
        <f t="shared" si="531"/>
        <v>10</v>
      </c>
      <c r="G2731" s="3">
        <f t="shared" si="532"/>
        <v>1</v>
      </c>
      <c r="H2731" s="3">
        <f t="shared" si="533"/>
        <v>23</v>
      </c>
      <c r="I2731" s="3">
        <f t="shared" si="534"/>
        <v>55</v>
      </c>
      <c r="J2731" s="3">
        <f t="shared" si="535"/>
        <v>7</v>
      </c>
      <c r="K2731" s="3" t="str">
        <f>IF(AND(D2731&gt;='Season Lookup'!$D$15,D2731&lt;'Season Lookup'!$D$16),"Spring",IF(AND(D2731&gt;='Season Lookup'!$D$16,D2731&lt;'Season Lookup'!$D$17),"Summer",IF(AND(D2731&gt;='Season Lookup'!$D$17,D2731&lt;'Season Lookup'!$D$18),"Fall",IF(OR(D2731&gt;='Season Lookup'!$D$18,D2731&lt;'Season Lookup'!$D$15),"Winter"))))</f>
        <v>Fall</v>
      </c>
      <c r="L2731" s="3" t="str">
        <f>VLOOKUP(F2731,'Season Lookup'!$A$1:$B$13,2,0)</f>
        <v>Fall</v>
      </c>
      <c r="M2731" t="s">
        <v>31</v>
      </c>
      <c r="N2731" t="s">
        <v>13</v>
      </c>
      <c r="O2731" t="s">
        <v>23</v>
      </c>
      <c r="P2731" t="str">
        <f t="shared" si="536"/>
        <v>Yes</v>
      </c>
      <c r="Q2731" t="str">
        <f t="shared" si="537"/>
        <v>No</v>
      </c>
      <c r="R2731" t="str">
        <f t="shared" si="538"/>
        <v>No</v>
      </c>
      <c r="S2731">
        <v>812</v>
      </c>
      <c r="T2731" t="s">
        <v>203</v>
      </c>
      <c r="V2731" t="str">
        <f t="shared" si="539"/>
        <v>Non Intersection</v>
      </c>
      <c r="W2731" t="s">
        <v>1634</v>
      </c>
      <c r="X2731">
        <v>42.361199999999997</v>
      </c>
      <c r="Y2731">
        <v>-71.115055999999996</v>
      </c>
      <c r="Z2731" t="s">
        <v>1635</v>
      </c>
    </row>
    <row r="2732" spans="1:26">
      <c r="A2732">
        <v>26572</v>
      </c>
      <c r="B2732" s="1">
        <v>40817.48541666667</v>
      </c>
      <c r="C2732" s="1">
        <f t="shared" si="528"/>
        <v>40544</v>
      </c>
      <c r="D2732" s="4">
        <f t="shared" si="529"/>
        <v>0.75</v>
      </c>
      <c r="E2732" s="3">
        <f t="shared" si="530"/>
        <v>2011</v>
      </c>
      <c r="F2732" s="3">
        <f t="shared" si="531"/>
        <v>10</v>
      </c>
      <c r="G2732" s="3">
        <f t="shared" si="532"/>
        <v>1</v>
      </c>
      <c r="H2732" s="3">
        <f t="shared" si="533"/>
        <v>11</v>
      </c>
      <c r="I2732" s="3">
        <f t="shared" si="534"/>
        <v>39</v>
      </c>
      <c r="J2732" s="3">
        <f t="shared" si="535"/>
        <v>7</v>
      </c>
      <c r="K2732" s="3" t="str">
        <f>IF(AND(D2732&gt;='Season Lookup'!$D$15,D2732&lt;'Season Lookup'!$D$16),"Spring",IF(AND(D2732&gt;='Season Lookup'!$D$16,D2732&lt;'Season Lookup'!$D$17),"Summer",IF(AND(D2732&gt;='Season Lookup'!$D$17,D2732&lt;'Season Lookup'!$D$18),"Fall",IF(OR(D2732&gt;='Season Lookup'!$D$18,D2732&lt;'Season Lookup'!$D$15),"Winter"))))</f>
        <v>Fall</v>
      </c>
      <c r="L2732" s="3" t="str">
        <f>VLOOKUP(F2732,'Season Lookup'!$A$1:$B$13,2,0)</f>
        <v>Fall</v>
      </c>
      <c r="M2732" t="s">
        <v>31</v>
      </c>
      <c r="N2732" t="s">
        <v>13</v>
      </c>
      <c r="O2732" t="s">
        <v>13</v>
      </c>
      <c r="P2732" t="str">
        <f t="shared" si="536"/>
        <v>Yes</v>
      </c>
      <c r="Q2732" t="str">
        <f t="shared" si="537"/>
        <v>No</v>
      </c>
      <c r="R2732" t="str">
        <f t="shared" si="538"/>
        <v>No</v>
      </c>
      <c r="T2732" t="s">
        <v>198</v>
      </c>
      <c r="U2732" t="s">
        <v>229</v>
      </c>
      <c r="V2732" t="str">
        <f t="shared" si="539"/>
        <v>Intersection</v>
      </c>
      <c r="W2732" t="s">
        <v>1927</v>
      </c>
      <c r="X2732">
        <v>42.371077</v>
      </c>
      <c r="Y2732">
        <v>-71.116118</v>
      </c>
      <c r="Z2732" t="s">
        <v>1928</v>
      </c>
    </row>
    <row r="2733" spans="1:26">
      <c r="A2733">
        <v>26565</v>
      </c>
      <c r="B2733" s="1">
        <v>40818.416655092595</v>
      </c>
      <c r="C2733" s="1">
        <f t="shared" si="528"/>
        <v>40544</v>
      </c>
      <c r="D2733" s="4">
        <f t="shared" si="529"/>
        <v>0.75277777777777777</v>
      </c>
      <c r="E2733" s="3">
        <f t="shared" si="530"/>
        <v>2011</v>
      </c>
      <c r="F2733" s="3">
        <f t="shared" si="531"/>
        <v>10</v>
      </c>
      <c r="G2733" s="3">
        <f t="shared" si="532"/>
        <v>2</v>
      </c>
      <c r="H2733" s="3">
        <f t="shared" si="533"/>
        <v>9</v>
      </c>
      <c r="I2733" s="3">
        <f t="shared" si="534"/>
        <v>59</v>
      </c>
      <c r="J2733" s="3">
        <f t="shared" si="535"/>
        <v>1</v>
      </c>
      <c r="K2733" s="3" t="str">
        <f>IF(AND(D2733&gt;='Season Lookup'!$D$15,D2733&lt;'Season Lookup'!$D$16),"Spring",IF(AND(D2733&gt;='Season Lookup'!$D$16,D2733&lt;'Season Lookup'!$D$17),"Summer",IF(AND(D2733&gt;='Season Lookup'!$D$17,D2733&lt;'Season Lookup'!$D$18),"Fall",IF(OR(D2733&gt;='Season Lookup'!$D$18,D2733&lt;'Season Lookup'!$D$15),"Winter"))))</f>
        <v>Fall</v>
      </c>
      <c r="L2733" s="3" t="str">
        <f>VLOOKUP(F2733,'Season Lookup'!$A$1:$B$13,2,0)</f>
        <v>Fall</v>
      </c>
      <c r="M2733" t="s">
        <v>48</v>
      </c>
      <c r="N2733" t="s">
        <v>329</v>
      </c>
      <c r="O2733" t="s">
        <v>23</v>
      </c>
      <c r="P2733" t="str">
        <f t="shared" si="536"/>
        <v>No</v>
      </c>
      <c r="Q2733" t="str">
        <f t="shared" si="537"/>
        <v>No</v>
      </c>
      <c r="R2733" t="str">
        <f t="shared" si="538"/>
        <v>No</v>
      </c>
      <c r="S2733">
        <v>100</v>
      </c>
      <c r="T2733" t="s">
        <v>192</v>
      </c>
      <c r="V2733" t="str">
        <f t="shared" si="539"/>
        <v>Non Intersection</v>
      </c>
      <c r="W2733" t="s">
        <v>3757</v>
      </c>
      <c r="X2733">
        <v>42.368963000000001</v>
      </c>
      <c r="Y2733">
        <v>-71.108018999999999</v>
      </c>
      <c r="Z2733" t="s">
        <v>3758</v>
      </c>
    </row>
    <row r="2734" spans="1:26">
      <c r="A2734">
        <v>26566</v>
      </c>
      <c r="B2734" s="1">
        <v>40818.958333333336</v>
      </c>
      <c r="C2734" s="1">
        <f t="shared" si="528"/>
        <v>40544</v>
      </c>
      <c r="D2734" s="4">
        <f t="shared" si="529"/>
        <v>0.75277777777777777</v>
      </c>
      <c r="E2734" s="3">
        <f t="shared" si="530"/>
        <v>2011</v>
      </c>
      <c r="F2734" s="3">
        <f t="shared" si="531"/>
        <v>10</v>
      </c>
      <c r="G2734" s="3">
        <f t="shared" si="532"/>
        <v>2</v>
      </c>
      <c r="H2734" s="3">
        <f t="shared" si="533"/>
        <v>23</v>
      </c>
      <c r="I2734" s="3">
        <f t="shared" si="534"/>
        <v>0</v>
      </c>
      <c r="J2734" s="3">
        <f t="shared" si="535"/>
        <v>1</v>
      </c>
      <c r="K2734" s="3" t="str">
        <f>IF(AND(D2734&gt;='Season Lookup'!$D$15,D2734&lt;'Season Lookup'!$D$16),"Spring",IF(AND(D2734&gt;='Season Lookup'!$D$16,D2734&lt;'Season Lookup'!$D$17),"Summer",IF(AND(D2734&gt;='Season Lookup'!$D$17,D2734&lt;'Season Lookup'!$D$18),"Fall",IF(OR(D2734&gt;='Season Lookup'!$D$18,D2734&lt;'Season Lookup'!$D$15),"Winter"))))</f>
        <v>Fall</v>
      </c>
      <c r="L2734" s="3" t="str">
        <f>VLOOKUP(F2734,'Season Lookup'!$A$1:$B$13,2,0)</f>
        <v>Fall</v>
      </c>
      <c r="M2734" t="s">
        <v>48</v>
      </c>
      <c r="N2734" t="s">
        <v>13</v>
      </c>
      <c r="O2734" t="s">
        <v>132</v>
      </c>
      <c r="P2734" t="str">
        <f t="shared" si="536"/>
        <v>Yes</v>
      </c>
      <c r="Q2734" t="str">
        <f t="shared" si="537"/>
        <v>Yes</v>
      </c>
      <c r="R2734" t="str">
        <f t="shared" si="538"/>
        <v>No</v>
      </c>
      <c r="S2734">
        <v>32</v>
      </c>
      <c r="T2734" t="s">
        <v>202</v>
      </c>
      <c r="V2734" t="str">
        <f t="shared" si="539"/>
        <v>Non Intersection</v>
      </c>
      <c r="W2734" t="s">
        <v>3759</v>
      </c>
      <c r="X2734">
        <v>42.361735000000003</v>
      </c>
      <c r="Y2734">
        <v>-71.091339000000005</v>
      </c>
      <c r="Z2734" t="s">
        <v>3760</v>
      </c>
    </row>
    <row r="2735" spans="1:26">
      <c r="A2735">
        <v>26569</v>
      </c>
      <c r="B2735" s="1">
        <v>40818.791655092595</v>
      </c>
      <c r="C2735" s="1">
        <f t="shared" si="528"/>
        <v>40544</v>
      </c>
      <c r="D2735" s="4">
        <f t="shared" si="529"/>
        <v>0.75277777777777777</v>
      </c>
      <c r="E2735" s="3">
        <f t="shared" si="530"/>
        <v>2011</v>
      </c>
      <c r="F2735" s="3">
        <f t="shared" si="531"/>
        <v>10</v>
      </c>
      <c r="G2735" s="3">
        <f t="shared" si="532"/>
        <v>2</v>
      </c>
      <c r="H2735" s="3">
        <f t="shared" si="533"/>
        <v>18</v>
      </c>
      <c r="I2735" s="3">
        <f t="shared" si="534"/>
        <v>59</v>
      </c>
      <c r="J2735" s="3">
        <f t="shared" si="535"/>
        <v>1</v>
      </c>
      <c r="K2735" s="3" t="str">
        <f>IF(AND(D2735&gt;='Season Lookup'!$D$15,D2735&lt;'Season Lookup'!$D$16),"Spring",IF(AND(D2735&gt;='Season Lookup'!$D$16,D2735&lt;'Season Lookup'!$D$17),"Summer",IF(AND(D2735&gt;='Season Lookup'!$D$17,D2735&lt;'Season Lookup'!$D$18),"Fall",IF(OR(D2735&gt;='Season Lookup'!$D$18,D2735&lt;'Season Lookup'!$D$15),"Winter"))))</f>
        <v>Fall</v>
      </c>
      <c r="L2735" s="3" t="str">
        <f>VLOOKUP(F2735,'Season Lookup'!$A$1:$B$13,2,0)</f>
        <v>Fall</v>
      </c>
      <c r="M2735" t="s">
        <v>48</v>
      </c>
      <c r="N2735" t="s">
        <v>13</v>
      </c>
      <c r="O2735" t="s">
        <v>23</v>
      </c>
      <c r="P2735" t="str">
        <f t="shared" si="536"/>
        <v>Yes</v>
      </c>
      <c r="Q2735" t="str">
        <f t="shared" si="537"/>
        <v>No</v>
      </c>
      <c r="R2735" t="str">
        <f t="shared" si="538"/>
        <v>No</v>
      </c>
      <c r="T2735" t="s">
        <v>3761</v>
      </c>
      <c r="V2735" t="str">
        <f t="shared" si="539"/>
        <v>Intersection</v>
      </c>
      <c r="W2735" t="s">
        <v>3762</v>
      </c>
      <c r="X2735">
        <v>0</v>
      </c>
      <c r="Y2735">
        <v>0</v>
      </c>
      <c r="Z2735" t="s">
        <v>81</v>
      </c>
    </row>
    <row r="2736" spans="1:26">
      <c r="A2736">
        <v>26573</v>
      </c>
      <c r="B2736" s="1">
        <v>40818.541655092595</v>
      </c>
      <c r="C2736" s="1">
        <f t="shared" si="528"/>
        <v>40544</v>
      </c>
      <c r="D2736" s="4">
        <f t="shared" si="529"/>
        <v>0.75277777777777777</v>
      </c>
      <c r="E2736" s="3">
        <f t="shared" si="530"/>
        <v>2011</v>
      </c>
      <c r="F2736" s="3">
        <f t="shared" si="531"/>
        <v>10</v>
      </c>
      <c r="G2736" s="3">
        <f t="shared" si="532"/>
        <v>2</v>
      </c>
      <c r="H2736" s="3">
        <f t="shared" si="533"/>
        <v>12</v>
      </c>
      <c r="I2736" s="3">
        <f t="shared" si="534"/>
        <v>59</v>
      </c>
      <c r="J2736" s="3">
        <f t="shared" si="535"/>
        <v>1</v>
      </c>
      <c r="K2736" s="3" t="str">
        <f>IF(AND(D2736&gt;='Season Lookup'!$D$15,D2736&lt;'Season Lookup'!$D$16),"Spring",IF(AND(D2736&gt;='Season Lookup'!$D$16,D2736&lt;'Season Lookup'!$D$17),"Summer",IF(AND(D2736&gt;='Season Lookup'!$D$17,D2736&lt;'Season Lookup'!$D$18),"Fall",IF(OR(D2736&gt;='Season Lookup'!$D$18,D2736&lt;'Season Lookup'!$D$15),"Winter"))))</f>
        <v>Fall</v>
      </c>
      <c r="L2736" s="3" t="str">
        <f>VLOOKUP(F2736,'Season Lookup'!$A$1:$B$13,2,0)</f>
        <v>Fall</v>
      </c>
      <c r="M2736" t="s">
        <v>48</v>
      </c>
      <c r="N2736" t="s">
        <v>13</v>
      </c>
      <c r="O2736" t="s">
        <v>132</v>
      </c>
      <c r="P2736" t="str">
        <f t="shared" si="536"/>
        <v>Yes</v>
      </c>
      <c r="Q2736" t="str">
        <f t="shared" si="537"/>
        <v>Yes</v>
      </c>
      <c r="R2736" t="str">
        <f t="shared" si="538"/>
        <v>No</v>
      </c>
      <c r="S2736">
        <v>303</v>
      </c>
      <c r="T2736" t="s">
        <v>105</v>
      </c>
      <c r="U2736" t="s">
        <v>667</v>
      </c>
      <c r="V2736" t="str">
        <f t="shared" si="539"/>
        <v>Non Intersection</v>
      </c>
      <c r="W2736" t="s">
        <v>3763</v>
      </c>
      <c r="X2736">
        <v>42.368944999999997</v>
      </c>
      <c r="Y2736">
        <v>-71.099721000000002</v>
      </c>
      <c r="Z2736" t="s">
        <v>3764</v>
      </c>
    </row>
    <row r="2737" spans="1:26">
      <c r="A2737">
        <v>26570</v>
      </c>
      <c r="B2737" s="1">
        <v>40819.510405092595</v>
      </c>
      <c r="C2737" s="1">
        <f t="shared" si="528"/>
        <v>40544</v>
      </c>
      <c r="D2737" s="4">
        <f t="shared" si="529"/>
        <v>0.75555555555555554</v>
      </c>
      <c r="E2737" s="3">
        <f t="shared" si="530"/>
        <v>2011</v>
      </c>
      <c r="F2737" s="3">
        <f t="shared" si="531"/>
        <v>10</v>
      </c>
      <c r="G2737" s="3">
        <f t="shared" si="532"/>
        <v>3</v>
      </c>
      <c r="H2737" s="3">
        <f t="shared" si="533"/>
        <v>12</v>
      </c>
      <c r="I2737" s="3">
        <f t="shared" si="534"/>
        <v>14</v>
      </c>
      <c r="J2737" s="3">
        <f t="shared" si="535"/>
        <v>2</v>
      </c>
      <c r="K2737" s="3" t="str">
        <f>IF(AND(D2737&gt;='Season Lookup'!$D$15,D2737&lt;'Season Lookup'!$D$16),"Spring",IF(AND(D2737&gt;='Season Lookup'!$D$16,D2737&lt;'Season Lookup'!$D$17),"Summer",IF(AND(D2737&gt;='Season Lookup'!$D$17,D2737&lt;'Season Lookup'!$D$18),"Fall",IF(OR(D2737&gt;='Season Lookup'!$D$18,D2737&lt;'Season Lookup'!$D$15),"Winter"))))</f>
        <v>Fall</v>
      </c>
      <c r="L2737" s="3" t="str">
        <f>VLOOKUP(F2737,'Season Lookup'!$A$1:$B$13,2,0)</f>
        <v>Fall</v>
      </c>
      <c r="M2737" t="s">
        <v>56</v>
      </c>
      <c r="N2737" t="s">
        <v>13</v>
      </c>
      <c r="O2737" t="s">
        <v>23</v>
      </c>
      <c r="P2737" t="str">
        <f t="shared" si="536"/>
        <v>Yes</v>
      </c>
      <c r="Q2737" t="str">
        <f t="shared" si="537"/>
        <v>No</v>
      </c>
      <c r="R2737" t="str">
        <f t="shared" si="538"/>
        <v>No</v>
      </c>
      <c r="S2737">
        <v>34</v>
      </c>
      <c r="T2737" t="s">
        <v>238</v>
      </c>
      <c r="V2737" t="str">
        <f t="shared" si="539"/>
        <v>Non Intersection</v>
      </c>
      <c r="W2737" t="s">
        <v>3765</v>
      </c>
      <c r="X2737">
        <v>42.376593</v>
      </c>
      <c r="Y2737">
        <v>-71.113028999999997</v>
      </c>
      <c r="Z2737" t="s">
        <v>3766</v>
      </c>
    </row>
    <row r="2738" spans="1:26">
      <c r="A2738">
        <v>26571</v>
      </c>
      <c r="B2738" s="1">
        <v>40819.463877314818</v>
      </c>
      <c r="C2738" s="1">
        <f t="shared" si="528"/>
        <v>40544</v>
      </c>
      <c r="D2738" s="4">
        <f t="shared" si="529"/>
        <v>0.75555555555555554</v>
      </c>
      <c r="E2738" s="3">
        <f t="shared" si="530"/>
        <v>2011</v>
      </c>
      <c r="F2738" s="3">
        <f t="shared" si="531"/>
        <v>10</v>
      </c>
      <c r="G2738" s="3">
        <f t="shared" si="532"/>
        <v>3</v>
      </c>
      <c r="H2738" s="3">
        <f t="shared" si="533"/>
        <v>11</v>
      </c>
      <c r="I2738" s="3">
        <f t="shared" si="534"/>
        <v>7</v>
      </c>
      <c r="J2738" s="3">
        <f t="shared" si="535"/>
        <v>2</v>
      </c>
      <c r="K2738" s="3" t="str">
        <f>IF(AND(D2738&gt;='Season Lookup'!$D$15,D2738&lt;'Season Lookup'!$D$16),"Spring",IF(AND(D2738&gt;='Season Lookup'!$D$16,D2738&lt;'Season Lookup'!$D$17),"Summer",IF(AND(D2738&gt;='Season Lookup'!$D$17,D2738&lt;'Season Lookup'!$D$18),"Fall",IF(OR(D2738&gt;='Season Lookup'!$D$18,D2738&lt;'Season Lookup'!$D$15),"Winter"))))</f>
        <v>Fall</v>
      </c>
      <c r="L2738" s="3" t="str">
        <f>VLOOKUP(F2738,'Season Lookup'!$A$1:$B$13,2,0)</f>
        <v>Fall</v>
      </c>
      <c r="M2738" t="s">
        <v>56</v>
      </c>
      <c r="N2738" t="s">
        <v>13</v>
      </c>
      <c r="O2738" t="s">
        <v>23</v>
      </c>
      <c r="P2738" t="str">
        <f t="shared" si="536"/>
        <v>Yes</v>
      </c>
      <c r="Q2738" t="str">
        <f t="shared" si="537"/>
        <v>No</v>
      </c>
      <c r="R2738" t="str">
        <f t="shared" si="538"/>
        <v>No</v>
      </c>
      <c r="S2738">
        <v>725</v>
      </c>
      <c r="T2738" t="s">
        <v>186</v>
      </c>
      <c r="V2738" t="str">
        <f t="shared" si="539"/>
        <v>Non Intersection</v>
      </c>
      <c r="W2738" t="s">
        <v>617</v>
      </c>
      <c r="X2738">
        <v>42.390473999999998</v>
      </c>
      <c r="Y2738">
        <v>-71.152218000000005</v>
      </c>
      <c r="Z2738" t="s">
        <v>618</v>
      </c>
    </row>
    <row r="2739" spans="1:26">
      <c r="A2739">
        <v>26624</v>
      </c>
      <c r="B2739" s="1">
        <v>40819.340277777781</v>
      </c>
      <c r="C2739" s="1">
        <f t="shared" si="528"/>
        <v>40544</v>
      </c>
      <c r="D2739" s="4">
        <f t="shared" si="529"/>
        <v>0.75555555555555554</v>
      </c>
      <c r="E2739" s="3">
        <f t="shared" si="530"/>
        <v>2011</v>
      </c>
      <c r="F2739" s="3">
        <f t="shared" si="531"/>
        <v>10</v>
      </c>
      <c r="G2739" s="3">
        <f t="shared" si="532"/>
        <v>3</v>
      </c>
      <c r="H2739" s="3">
        <f t="shared" si="533"/>
        <v>8</v>
      </c>
      <c r="I2739" s="3">
        <f t="shared" si="534"/>
        <v>10</v>
      </c>
      <c r="J2739" s="3">
        <f t="shared" si="535"/>
        <v>2</v>
      </c>
      <c r="K2739" s="3" t="str">
        <f>IF(AND(D2739&gt;='Season Lookup'!$D$15,D2739&lt;'Season Lookup'!$D$16),"Spring",IF(AND(D2739&gt;='Season Lookup'!$D$16,D2739&lt;'Season Lookup'!$D$17),"Summer",IF(AND(D2739&gt;='Season Lookup'!$D$17,D2739&lt;'Season Lookup'!$D$18),"Fall",IF(OR(D2739&gt;='Season Lookup'!$D$18,D2739&lt;'Season Lookup'!$D$15),"Winter"))))</f>
        <v>Fall</v>
      </c>
      <c r="L2739" s="3" t="str">
        <f>VLOOKUP(F2739,'Season Lookup'!$A$1:$B$13,2,0)</f>
        <v>Fall</v>
      </c>
      <c r="M2739" t="s">
        <v>56</v>
      </c>
      <c r="N2739" t="s">
        <v>13</v>
      </c>
      <c r="O2739" t="s">
        <v>549</v>
      </c>
      <c r="P2739" t="str">
        <f t="shared" si="536"/>
        <v>Yes</v>
      </c>
      <c r="Q2739" t="str">
        <f t="shared" si="537"/>
        <v>No</v>
      </c>
      <c r="R2739" t="str">
        <f t="shared" si="538"/>
        <v>No</v>
      </c>
      <c r="T2739" t="s">
        <v>74</v>
      </c>
      <c r="U2739" t="s">
        <v>1053</v>
      </c>
      <c r="V2739" t="str">
        <f t="shared" si="539"/>
        <v>Intersection</v>
      </c>
      <c r="W2739" t="s">
        <v>1054</v>
      </c>
      <c r="X2739">
        <v>42.36748</v>
      </c>
      <c r="Y2739">
        <v>-71.093227999999996</v>
      </c>
      <c r="Z2739" t="s">
        <v>1055</v>
      </c>
    </row>
    <row r="2740" spans="1:26">
      <c r="A2740">
        <v>26574</v>
      </c>
      <c r="B2740" s="1">
        <v>40820.375</v>
      </c>
      <c r="C2740" s="1">
        <f t="shared" si="528"/>
        <v>40544</v>
      </c>
      <c r="D2740" s="4">
        <f t="shared" si="529"/>
        <v>0.7583333333333333</v>
      </c>
      <c r="E2740" s="3">
        <f t="shared" si="530"/>
        <v>2011</v>
      </c>
      <c r="F2740" s="3">
        <f t="shared" si="531"/>
        <v>10</v>
      </c>
      <c r="G2740" s="3">
        <f t="shared" si="532"/>
        <v>4</v>
      </c>
      <c r="H2740" s="3">
        <f t="shared" si="533"/>
        <v>9</v>
      </c>
      <c r="I2740" s="3">
        <f t="shared" si="534"/>
        <v>0</v>
      </c>
      <c r="J2740" s="3">
        <f t="shared" si="535"/>
        <v>3</v>
      </c>
      <c r="K2740" s="3" t="str">
        <f>IF(AND(D2740&gt;='Season Lookup'!$D$15,D2740&lt;'Season Lookup'!$D$16),"Spring",IF(AND(D2740&gt;='Season Lookup'!$D$16,D2740&lt;'Season Lookup'!$D$17),"Summer",IF(AND(D2740&gt;='Season Lookup'!$D$17,D2740&lt;'Season Lookup'!$D$18),"Fall",IF(OR(D2740&gt;='Season Lookup'!$D$18,D2740&lt;'Season Lookup'!$D$15),"Winter"))))</f>
        <v>Fall</v>
      </c>
      <c r="L2740" s="3" t="str">
        <f>VLOOKUP(F2740,'Season Lookup'!$A$1:$B$13,2,0)</f>
        <v>Fall</v>
      </c>
      <c r="M2740" t="s">
        <v>73</v>
      </c>
      <c r="N2740" t="s">
        <v>13</v>
      </c>
      <c r="O2740" t="s">
        <v>23</v>
      </c>
      <c r="P2740" t="str">
        <f t="shared" si="536"/>
        <v>Yes</v>
      </c>
      <c r="Q2740" t="str">
        <f t="shared" si="537"/>
        <v>No</v>
      </c>
      <c r="R2740" t="str">
        <f t="shared" si="538"/>
        <v>No</v>
      </c>
      <c r="T2740" t="s">
        <v>14</v>
      </c>
      <c r="U2740" t="s">
        <v>498</v>
      </c>
      <c r="V2740" t="str">
        <f t="shared" si="539"/>
        <v>Intersection</v>
      </c>
      <c r="W2740" t="s">
        <v>2747</v>
      </c>
      <c r="X2740">
        <v>42.369567000000004</v>
      </c>
      <c r="Y2740">
        <v>-71.111861000000005</v>
      </c>
      <c r="Z2740" t="s">
        <v>2748</v>
      </c>
    </row>
    <row r="2741" spans="1:26">
      <c r="A2741">
        <v>26575</v>
      </c>
      <c r="B2741" s="1">
        <v>40820.375</v>
      </c>
      <c r="C2741" s="1">
        <f t="shared" si="528"/>
        <v>40544</v>
      </c>
      <c r="D2741" s="4">
        <f t="shared" si="529"/>
        <v>0.7583333333333333</v>
      </c>
      <c r="E2741" s="3">
        <f t="shared" si="530"/>
        <v>2011</v>
      </c>
      <c r="F2741" s="3">
        <f t="shared" si="531"/>
        <v>10</v>
      </c>
      <c r="G2741" s="3">
        <f t="shared" si="532"/>
        <v>4</v>
      </c>
      <c r="H2741" s="3">
        <f t="shared" si="533"/>
        <v>9</v>
      </c>
      <c r="I2741" s="3">
        <f t="shared" si="534"/>
        <v>0</v>
      </c>
      <c r="J2741" s="3">
        <f t="shared" si="535"/>
        <v>3</v>
      </c>
      <c r="K2741" s="3" t="str">
        <f>IF(AND(D2741&gt;='Season Lookup'!$D$15,D2741&lt;'Season Lookup'!$D$16),"Spring",IF(AND(D2741&gt;='Season Lookup'!$D$16,D2741&lt;'Season Lookup'!$D$17),"Summer",IF(AND(D2741&gt;='Season Lookup'!$D$17,D2741&lt;'Season Lookup'!$D$18),"Fall",IF(OR(D2741&gt;='Season Lookup'!$D$18,D2741&lt;'Season Lookup'!$D$15),"Winter"))))</f>
        <v>Fall</v>
      </c>
      <c r="L2741" s="3" t="str">
        <f>VLOOKUP(F2741,'Season Lookup'!$A$1:$B$13,2,0)</f>
        <v>Fall</v>
      </c>
      <c r="M2741" t="s">
        <v>73</v>
      </c>
      <c r="N2741" t="s">
        <v>35</v>
      </c>
      <c r="O2741" t="s">
        <v>35</v>
      </c>
      <c r="P2741" t="str">
        <f t="shared" si="536"/>
        <v>Yes</v>
      </c>
      <c r="Q2741" t="str">
        <f t="shared" si="537"/>
        <v>No</v>
      </c>
      <c r="R2741" t="str">
        <f t="shared" si="538"/>
        <v>No</v>
      </c>
      <c r="S2741">
        <v>201</v>
      </c>
      <c r="T2741" t="s">
        <v>202</v>
      </c>
      <c r="V2741" t="str">
        <f t="shared" si="539"/>
        <v>Non Intersection</v>
      </c>
      <c r="W2741" t="s">
        <v>2721</v>
      </c>
      <c r="X2741">
        <v>42.358013</v>
      </c>
      <c r="Y2741">
        <v>-71.099462000000003</v>
      </c>
      <c r="Z2741" t="s">
        <v>2722</v>
      </c>
    </row>
    <row r="2742" spans="1:26">
      <c r="A2742">
        <v>26576</v>
      </c>
      <c r="B2742" s="1">
        <v>40820.495833333334</v>
      </c>
      <c r="C2742" s="1">
        <f t="shared" si="528"/>
        <v>40544</v>
      </c>
      <c r="D2742" s="4">
        <f t="shared" si="529"/>
        <v>0.7583333333333333</v>
      </c>
      <c r="E2742" s="3">
        <f t="shared" si="530"/>
        <v>2011</v>
      </c>
      <c r="F2742" s="3">
        <f t="shared" si="531"/>
        <v>10</v>
      </c>
      <c r="G2742" s="3">
        <f t="shared" si="532"/>
        <v>4</v>
      </c>
      <c r="H2742" s="3">
        <f t="shared" si="533"/>
        <v>11</v>
      </c>
      <c r="I2742" s="3">
        <f t="shared" si="534"/>
        <v>54</v>
      </c>
      <c r="J2742" s="3">
        <f t="shared" si="535"/>
        <v>3</v>
      </c>
      <c r="K2742" s="3" t="str">
        <f>IF(AND(D2742&gt;='Season Lookup'!$D$15,D2742&lt;'Season Lookup'!$D$16),"Spring",IF(AND(D2742&gt;='Season Lookup'!$D$16,D2742&lt;'Season Lookup'!$D$17),"Summer",IF(AND(D2742&gt;='Season Lookup'!$D$17,D2742&lt;'Season Lookup'!$D$18),"Fall",IF(OR(D2742&gt;='Season Lookup'!$D$18,D2742&lt;'Season Lookup'!$D$15),"Winter"))))</f>
        <v>Fall</v>
      </c>
      <c r="L2742" s="3" t="str">
        <f>VLOOKUP(F2742,'Season Lookup'!$A$1:$B$13,2,0)</f>
        <v>Fall</v>
      </c>
      <c r="M2742" t="s">
        <v>73</v>
      </c>
      <c r="N2742" t="s">
        <v>13</v>
      </c>
      <c r="O2742" t="s">
        <v>13</v>
      </c>
      <c r="P2742" t="str">
        <f t="shared" si="536"/>
        <v>Yes</v>
      </c>
      <c r="Q2742" t="str">
        <f t="shared" si="537"/>
        <v>No</v>
      </c>
      <c r="R2742" t="str">
        <f t="shared" si="538"/>
        <v>No</v>
      </c>
      <c r="S2742">
        <v>89</v>
      </c>
      <c r="T2742" t="s">
        <v>75</v>
      </c>
      <c r="V2742" t="str">
        <f t="shared" si="539"/>
        <v>Non Intersection</v>
      </c>
      <c r="W2742" t="s">
        <v>3767</v>
      </c>
      <c r="X2742">
        <v>42.369428999999997</v>
      </c>
      <c r="Y2742">
        <v>-71.097622999999999</v>
      </c>
      <c r="Z2742" t="s">
        <v>3768</v>
      </c>
    </row>
    <row r="2743" spans="1:26">
      <c r="A2743">
        <v>26577</v>
      </c>
      <c r="B2743" s="1">
        <v>40820.666655092595</v>
      </c>
      <c r="C2743" s="1">
        <f t="shared" si="528"/>
        <v>40544</v>
      </c>
      <c r="D2743" s="4">
        <f t="shared" si="529"/>
        <v>0.7583333333333333</v>
      </c>
      <c r="E2743" s="3">
        <f t="shared" si="530"/>
        <v>2011</v>
      </c>
      <c r="F2743" s="3">
        <f t="shared" si="531"/>
        <v>10</v>
      </c>
      <c r="G2743" s="3">
        <f t="shared" si="532"/>
        <v>4</v>
      </c>
      <c r="H2743" s="3">
        <f t="shared" si="533"/>
        <v>15</v>
      </c>
      <c r="I2743" s="3">
        <f t="shared" si="534"/>
        <v>59</v>
      </c>
      <c r="J2743" s="3">
        <f t="shared" si="535"/>
        <v>3</v>
      </c>
      <c r="K2743" s="3" t="str">
        <f>IF(AND(D2743&gt;='Season Lookup'!$D$15,D2743&lt;'Season Lookup'!$D$16),"Spring",IF(AND(D2743&gt;='Season Lookup'!$D$16,D2743&lt;'Season Lookup'!$D$17),"Summer",IF(AND(D2743&gt;='Season Lookup'!$D$17,D2743&lt;'Season Lookup'!$D$18),"Fall",IF(OR(D2743&gt;='Season Lookup'!$D$18,D2743&lt;'Season Lookup'!$D$15),"Winter"))))</f>
        <v>Fall</v>
      </c>
      <c r="L2743" s="3" t="str">
        <f>VLOOKUP(F2743,'Season Lookup'!$A$1:$B$13,2,0)</f>
        <v>Fall</v>
      </c>
      <c r="M2743" t="s">
        <v>73</v>
      </c>
      <c r="N2743" t="s">
        <v>13</v>
      </c>
      <c r="O2743" t="s">
        <v>13</v>
      </c>
      <c r="P2743" t="str">
        <f t="shared" si="536"/>
        <v>Yes</v>
      </c>
      <c r="Q2743" t="str">
        <f t="shared" si="537"/>
        <v>No</v>
      </c>
      <c r="R2743" t="str">
        <f t="shared" si="538"/>
        <v>No</v>
      </c>
      <c r="T2743" t="s">
        <v>19</v>
      </c>
      <c r="U2743" t="s">
        <v>134</v>
      </c>
      <c r="V2743" t="str">
        <f t="shared" si="539"/>
        <v>Intersection</v>
      </c>
      <c r="W2743" t="s">
        <v>150</v>
      </c>
      <c r="X2743">
        <v>42.375473999999997</v>
      </c>
      <c r="Y2743">
        <v>-71.114321000000004</v>
      </c>
      <c r="Z2743" t="s">
        <v>151</v>
      </c>
    </row>
    <row r="2744" spans="1:26">
      <c r="A2744">
        <v>26578</v>
      </c>
      <c r="B2744" s="1">
        <v>40820.745127314818</v>
      </c>
      <c r="C2744" s="1">
        <f t="shared" si="528"/>
        <v>40544</v>
      </c>
      <c r="D2744" s="4">
        <f t="shared" si="529"/>
        <v>0.7583333333333333</v>
      </c>
      <c r="E2744" s="3">
        <f t="shared" si="530"/>
        <v>2011</v>
      </c>
      <c r="F2744" s="3">
        <f t="shared" si="531"/>
        <v>10</v>
      </c>
      <c r="G2744" s="3">
        <f t="shared" si="532"/>
        <v>4</v>
      </c>
      <c r="H2744" s="3">
        <f t="shared" si="533"/>
        <v>17</v>
      </c>
      <c r="I2744" s="3">
        <f t="shared" si="534"/>
        <v>52</v>
      </c>
      <c r="J2744" s="3">
        <f t="shared" si="535"/>
        <v>3</v>
      </c>
      <c r="K2744" s="3" t="str">
        <f>IF(AND(D2744&gt;='Season Lookup'!$D$15,D2744&lt;'Season Lookup'!$D$16),"Spring",IF(AND(D2744&gt;='Season Lookup'!$D$16,D2744&lt;'Season Lookup'!$D$17),"Summer",IF(AND(D2744&gt;='Season Lookup'!$D$17,D2744&lt;'Season Lookup'!$D$18),"Fall",IF(OR(D2744&gt;='Season Lookup'!$D$18,D2744&lt;'Season Lookup'!$D$15),"Winter"))))</f>
        <v>Fall</v>
      </c>
      <c r="L2744" s="3" t="str">
        <f>VLOOKUP(F2744,'Season Lookup'!$A$1:$B$13,2,0)</f>
        <v>Fall</v>
      </c>
      <c r="M2744" t="s">
        <v>73</v>
      </c>
      <c r="N2744" t="s">
        <v>13</v>
      </c>
      <c r="O2744" t="s">
        <v>23</v>
      </c>
      <c r="P2744" t="str">
        <f t="shared" si="536"/>
        <v>Yes</v>
      </c>
      <c r="Q2744" t="str">
        <f t="shared" si="537"/>
        <v>No</v>
      </c>
      <c r="R2744" t="str">
        <f t="shared" si="538"/>
        <v>No</v>
      </c>
      <c r="S2744">
        <v>34</v>
      </c>
      <c r="T2744" t="s">
        <v>166</v>
      </c>
      <c r="V2744" t="str">
        <f t="shared" si="539"/>
        <v>Non Intersection</v>
      </c>
      <c r="W2744" t="s">
        <v>3769</v>
      </c>
      <c r="X2744">
        <v>42.376939999999998</v>
      </c>
      <c r="Y2744">
        <v>-71.156025999999997</v>
      </c>
      <c r="Z2744" t="s">
        <v>3770</v>
      </c>
    </row>
    <row r="2745" spans="1:26">
      <c r="A2745">
        <v>26579</v>
      </c>
      <c r="B2745" s="1">
        <v>40820.787488425929</v>
      </c>
      <c r="C2745" s="1">
        <f t="shared" si="528"/>
        <v>40544</v>
      </c>
      <c r="D2745" s="4">
        <f t="shared" si="529"/>
        <v>0.7583333333333333</v>
      </c>
      <c r="E2745" s="3">
        <f t="shared" si="530"/>
        <v>2011</v>
      </c>
      <c r="F2745" s="3">
        <f t="shared" si="531"/>
        <v>10</v>
      </c>
      <c r="G2745" s="3">
        <f t="shared" si="532"/>
        <v>4</v>
      </c>
      <c r="H2745" s="3">
        <f t="shared" si="533"/>
        <v>18</v>
      </c>
      <c r="I2745" s="3">
        <f t="shared" si="534"/>
        <v>53</v>
      </c>
      <c r="J2745" s="3">
        <f t="shared" si="535"/>
        <v>3</v>
      </c>
      <c r="K2745" s="3" t="str">
        <f>IF(AND(D2745&gt;='Season Lookup'!$D$15,D2745&lt;'Season Lookup'!$D$16),"Spring",IF(AND(D2745&gt;='Season Lookup'!$D$16,D2745&lt;'Season Lookup'!$D$17),"Summer",IF(AND(D2745&gt;='Season Lookup'!$D$17,D2745&lt;'Season Lookup'!$D$18),"Fall",IF(OR(D2745&gt;='Season Lookup'!$D$18,D2745&lt;'Season Lookup'!$D$15),"Winter"))))</f>
        <v>Fall</v>
      </c>
      <c r="L2745" s="3" t="str">
        <f>VLOOKUP(F2745,'Season Lookup'!$A$1:$B$13,2,0)</f>
        <v>Fall</v>
      </c>
      <c r="M2745" t="s">
        <v>73</v>
      </c>
      <c r="N2745" t="s">
        <v>13</v>
      </c>
      <c r="O2745" t="s">
        <v>36</v>
      </c>
      <c r="P2745" t="str">
        <f t="shared" si="536"/>
        <v>Yes</v>
      </c>
      <c r="Q2745" t="str">
        <f t="shared" si="537"/>
        <v>No</v>
      </c>
      <c r="R2745" t="str">
        <f t="shared" si="538"/>
        <v>No</v>
      </c>
      <c r="S2745">
        <v>11</v>
      </c>
      <c r="T2745" t="s">
        <v>166</v>
      </c>
      <c r="V2745" t="str">
        <f t="shared" si="539"/>
        <v>Non Intersection</v>
      </c>
      <c r="W2745" t="s">
        <v>3771</v>
      </c>
      <c r="X2745">
        <v>42.376094000000002</v>
      </c>
      <c r="Y2745">
        <v>-71.156143</v>
      </c>
      <c r="Z2745" t="s">
        <v>3772</v>
      </c>
    </row>
    <row r="2746" spans="1:26">
      <c r="A2746">
        <v>26580</v>
      </c>
      <c r="B2746" s="1">
        <v>40820.838182870371</v>
      </c>
      <c r="C2746" s="1">
        <f t="shared" ref="C2746:C2806" si="540">EOMONTH(B2746,MONTH(B2746)*-1)+1</f>
        <v>40544</v>
      </c>
      <c r="D2746" s="4">
        <f t="shared" ref="D2746:D2806" si="541">YEARFRAC(C2746,B2746)</f>
        <v>0.7583333333333333</v>
      </c>
      <c r="E2746" s="3">
        <f t="shared" ref="E2746:E2806" si="542">YEAR(B2746)</f>
        <v>2011</v>
      </c>
      <c r="F2746" s="3">
        <f t="shared" ref="F2746:F2806" si="543">MONTH(B2746)</f>
        <v>10</v>
      </c>
      <c r="G2746" s="3">
        <f t="shared" ref="G2746:G2806" si="544">DAY(B2746)</f>
        <v>4</v>
      </c>
      <c r="H2746" s="3">
        <f t="shared" ref="H2746:H2806" si="545">HOUR(B2746)</f>
        <v>20</v>
      </c>
      <c r="I2746" s="3">
        <f t="shared" ref="I2746:I2806" si="546">MINUTE(B2746)</f>
        <v>6</v>
      </c>
      <c r="J2746" s="3">
        <f t="shared" ref="J2746:J2806" si="547">WEEKDAY(B2746,1)</f>
        <v>3</v>
      </c>
      <c r="K2746" s="3" t="str">
        <f>IF(AND(D2746&gt;='Season Lookup'!$D$15,D2746&lt;'Season Lookup'!$D$16),"Spring",IF(AND(D2746&gt;='Season Lookup'!$D$16,D2746&lt;'Season Lookup'!$D$17),"Summer",IF(AND(D2746&gt;='Season Lookup'!$D$17,D2746&lt;'Season Lookup'!$D$18),"Fall",IF(OR(D2746&gt;='Season Lookup'!$D$18,D2746&lt;'Season Lookup'!$D$15),"Winter"))))</f>
        <v>Fall</v>
      </c>
      <c r="L2746" s="3" t="str">
        <f>VLOOKUP(F2746,'Season Lookup'!$A$1:$B$13,2,0)</f>
        <v>Fall</v>
      </c>
      <c r="M2746" t="s">
        <v>73</v>
      </c>
      <c r="N2746" t="s">
        <v>13</v>
      </c>
      <c r="O2746" t="s">
        <v>132</v>
      </c>
      <c r="P2746" t="str">
        <f t="shared" ref="P2746:P2806" si="548">IF(OR(N2746="Auto",O2746="Auto"),"Yes",IF(OR(N2746="Taxi",O2746="Taxi"),"Yes",IF(OR(N2746="Truck",O2746="Truck"),"Yes",IF(OR(N2746="Van",O2746="Van"),"Yes","No"))))</f>
        <v>Yes</v>
      </c>
      <c r="Q2746" t="str">
        <f t="shared" ref="Q2746:Q2806" si="549">IF(OR(N2746="Bicycle",O2746="Bicycle"),"Yes","No")</f>
        <v>Yes</v>
      </c>
      <c r="R2746" t="str">
        <f t="shared" ref="R2746:R2806" si="550">IF(OR(N2746="Pedestrian",O2746="Pedestrian"),"Yes","No")</f>
        <v>No</v>
      </c>
      <c r="T2746" t="s">
        <v>74</v>
      </c>
      <c r="U2746" t="s">
        <v>75</v>
      </c>
      <c r="V2746" t="str">
        <f t="shared" ref="V2746:V2806" si="551">IF(ISBLANK(S2746),"Intersection","Non Intersection")</f>
        <v>Intersection</v>
      </c>
      <c r="W2746" t="s">
        <v>76</v>
      </c>
      <c r="X2746">
        <v>42.370480000000001</v>
      </c>
      <c r="Y2746">
        <v>-71.096879000000001</v>
      </c>
      <c r="Z2746" t="s">
        <v>77</v>
      </c>
    </row>
    <row r="2747" spans="1:26">
      <c r="A2747">
        <v>26581</v>
      </c>
      <c r="B2747" s="1">
        <v>40820.896516203706</v>
      </c>
      <c r="C2747" s="1">
        <f t="shared" si="540"/>
        <v>40544</v>
      </c>
      <c r="D2747" s="4">
        <f t="shared" si="541"/>
        <v>0.7583333333333333</v>
      </c>
      <c r="E2747" s="3">
        <f t="shared" si="542"/>
        <v>2011</v>
      </c>
      <c r="F2747" s="3">
        <f t="shared" si="543"/>
        <v>10</v>
      </c>
      <c r="G2747" s="3">
        <f t="shared" si="544"/>
        <v>4</v>
      </c>
      <c r="H2747" s="3">
        <f t="shared" si="545"/>
        <v>21</v>
      </c>
      <c r="I2747" s="3">
        <f t="shared" si="546"/>
        <v>30</v>
      </c>
      <c r="J2747" s="3">
        <f t="shared" si="547"/>
        <v>3</v>
      </c>
      <c r="K2747" s="3" t="str">
        <f>IF(AND(D2747&gt;='Season Lookup'!$D$15,D2747&lt;'Season Lookup'!$D$16),"Spring",IF(AND(D2747&gt;='Season Lookup'!$D$16,D2747&lt;'Season Lookup'!$D$17),"Summer",IF(AND(D2747&gt;='Season Lookup'!$D$17,D2747&lt;'Season Lookup'!$D$18),"Fall",IF(OR(D2747&gt;='Season Lookup'!$D$18,D2747&lt;'Season Lookup'!$D$15),"Winter"))))</f>
        <v>Fall</v>
      </c>
      <c r="L2747" s="3" t="str">
        <f>VLOOKUP(F2747,'Season Lookup'!$A$1:$B$13,2,0)</f>
        <v>Fall</v>
      </c>
      <c r="M2747" t="s">
        <v>73</v>
      </c>
      <c r="N2747" t="s">
        <v>13</v>
      </c>
      <c r="O2747" t="s">
        <v>152</v>
      </c>
      <c r="P2747" t="str">
        <f t="shared" si="548"/>
        <v>Yes</v>
      </c>
      <c r="Q2747" t="str">
        <f t="shared" si="549"/>
        <v>No</v>
      </c>
      <c r="R2747" t="str">
        <f t="shared" si="550"/>
        <v>Yes</v>
      </c>
      <c r="S2747">
        <v>235</v>
      </c>
      <c r="T2747" t="s">
        <v>119</v>
      </c>
      <c r="V2747" t="str">
        <f t="shared" si="551"/>
        <v>Non Intersection</v>
      </c>
      <c r="W2747" t="s">
        <v>3773</v>
      </c>
      <c r="X2747">
        <v>42.358865000000002</v>
      </c>
      <c r="Y2747">
        <v>-71.100701999999998</v>
      </c>
      <c r="Z2747" t="s">
        <v>3774</v>
      </c>
    </row>
    <row r="2748" spans="1:26">
      <c r="A2748">
        <v>26582</v>
      </c>
      <c r="B2748" s="1">
        <v>40821.375</v>
      </c>
      <c r="C2748" s="1">
        <f t="shared" si="540"/>
        <v>40544</v>
      </c>
      <c r="D2748" s="4">
        <f t="shared" si="541"/>
        <v>0.76111111111111107</v>
      </c>
      <c r="E2748" s="3">
        <f t="shared" si="542"/>
        <v>2011</v>
      </c>
      <c r="F2748" s="3">
        <f t="shared" si="543"/>
        <v>10</v>
      </c>
      <c r="G2748" s="3">
        <f t="shared" si="544"/>
        <v>5</v>
      </c>
      <c r="H2748" s="3">
        <f t="shared" si="545"/>
        <v>9</v>
      </c>
      <c r="I2748" s="3">
        <f t="shared" si="546"/>
        <v>0</v>
      </c>
      <c r="J2748" s="3">
        <f t="shared" si="547"/>
        <v>4</v>
      </c>
      <c r="K2748" s="3" t="str">
        <f>IF(AND(D2748&gt;='Season Lookup'!$D$15,D2748&lt;'Season Lookup'!$D$16),"Spring",IF(AND(D2748&gt;='Season Lookup'!$D$16,D2748&lt;'Season Lookup'!$D$17),"Summer",IF(AND(D2748&gt;='Season Lookup'!$D$17,D2748&lt;'Season Lookup'!$D$18),"Fall",IF(OR(D2748&gt;='Season Lookup'!$D$18,D2748&lt;'Season Lookup'!$D$15),"Winter"))))</f>
        <v>Fall</v>
      </c>
      <c r="L2748" s="3" t="str">
        <f>VLOOKUP(F2748,'Season Lookup'!$A$1:$B$13,2,0)</f>
        <v>Fall</v>
      </c>
      <c r="M2748" t="s">
        <v>82</v>
      </c>
      <c r="N2748" t="s">
        <v>13</v>
      </c>
      <c r="O2748" t="s">
        <v>13</v>
      </c>
      <c r="P2748" t="str">
        <f t="shared" si="548"/>
        <v>Yes</v>
      </c>
      <c r="Q2748" t="str">
        <f t="shared" si="549"/>
        <v>No</v>
      </c>
      <c r="R2748" t="str">
        <f t="shared" si="550"/>
        <v>No</v>
      </c>
      <c r="S2748">
        <v>28</v>
      </c>
      <c r="T2748" t="s">
        <v>167</v>
      </c>
      <c r="V2748" t="str">
        <f t="shared" si="551"/>
        <v>Non Intersection</v>
      </c>
      <c r="W2748" t="s">
        <v>3775</v>
      </c>
      <c r="X2748">
        <v>42.381523000000001</v>
      </c>
      <c r="Y2748">
        <v>-71.117462000000003</v>
      </c>
      <c r="Z2748" t="s">
        <v>3776</v>
      </c>
    </row>
    <row r="2749" spans="1:26">
      <c r="A2749">
        <v>26583</v>
      </c>
      <c r="B2749" s="1">
        <v>40821.465277777781</v>
      </c>
      <c r="C2749" s="1">
        <f t="shared" si="540"/>
        <v>40544</v>
      </c>
      <c r="D2749" s="4">
        <f t="shared" si="541"/>
        <v>0.76111111111111107</v>
      </c>
      <c r="E2749" s="3">
        <f t="shared" si="542"/>
        <v>2011</v>
      </c>
      <c r="F2749" s="3">
        <f t="shared" si="543"/>
        <v>10</v>
      </c>
      <c r="G2749" s="3">
        <f t="shared" si="544"/>
        <v>5</v>
      </c>
      <c r="H2749" s="3">
        <f t="shared" si="545"/>
        <v>11</v>
      </c>
      <c r="I2749" s="3">
        <f t="shared" si="546"/>
        <v>10</v>
      </c>
      <c r="J2749" s="3">
        <f t="shared" si="547"/>
        <v>4</v>
      </c>
      <c r="K2749" s="3" t="str">
        <f>IF(AND(D2749&gt;='Season Lookup'!$D$15,D2749&lt;'Season Lookup'!$D$16),"Spring",IF(AND(D2749&gt;='Season Lookup'!$D$16,D2749&lt;'Season Lookup'!$D$17),"Summer",IF(AND(D2749&gt;='Season Lookup'!$D$17,D2749&lt;'Season Lookup'!$D$18),"Fall",IF(OR(D2749&gt;='Season Lookup'!$D$18,D2749&lt;'Season Lookup'!$D$15),"Winter"))))</f>
        <v>Fall</v>
      </c>
      <c r="L2749" s="3" t="str">
        <f>VLOOKUP(F2749,'Season Lookup'!$A$1:$B$13,2,0)</f>
        <v>Fall</v>
      </c>
      <c r="M2749" t="s">
        <v>82</v>
      </c>
      <c r="N2749" t="s">
        <v>13</v>
      </c>
      <c r="O2749" t="s">
        <v>35</v>
      </c>
      <c r="P2749" t="str">
        <f t="shared" si="548"/>
        <v>Yes</v>
      </c>
      <c r="Q2749" t="str">
        <f t="shared" si="549"/>
        <v>No</v>
      </c>
      <c r="R2749" t="str">
        <f t="shared" si="550"/>
        <v>No</v>
      </c>
      <c r="T2749" t="s">
        <v>142</v>
      </c>
      <c r="U2749" t="s">
        <v>2136</v>
      </c>
      <c r="V2749" t="str">
        <f t="shared" si="551"/>
        <v>Intersection</v>
      </c>
      <c r="W2749" t="s">
        <v>2137</v>
      </c>
      <c r="X2749">
        <v>42.381225999999998</v>
      </c>
      <c r="Y2749">
        <v>-71.138323</v>
      </c>
      <c r="Z2749" t="s">
        <v>2138</v>
      </c>
    </row>
    <row r="2750" spans="1:26">
      <c r="A2750">
        <v>26584</v>
      </c>
      <c r="B2750" s="1">
        <v>40821.625</v>
      </c>
      <c r="C2750" s="1">
        <f t="shared" si="540"/>
        <v>40544</v>
      </c>
      <c r="D2750" s="4">
        <f t="shared" si="541"/>
        <v>0.76111111111111107</v>
      </c>
      <c r="E2750" s="3">
        <f t="shared" si="542"/>
        <v>2011</v>
      </c>
      <c r="F2750" s="3">
        <f t="shared" si="543"/>
        <v>10</v>
      </c>
      <c r="G2750" s="3">
        <f t="shared" si="544"/>
        <v>5</v>
      </c>
      <c r="H2750" s="3">
        <f t="shared" si="545"/>
        <v>15</v>
      </c>
      <c r="I2750" s="3">
        <f t="shared" si="546"/>
        <v>0</v>
      </c>
      <c r="J2750" s="3">
        <f t="shared" si="547"/>
        <v>4</v>
      </c>
      <c r="K2750" s="3" t="str">
        <f>IF(AND(D2750&gt;='Season Lookup'!$D$15,D2750&lt;'Season Lookup'!$D$16),"Spring",IF(AND(D2750&gt;='Season Lookup'!$D$16,D2750&lt;'Season Lookup'!$D$17),"Summer",IF(AND(D2750&gt;='Season Lookup'!$D$17,D2750&lt;'Season Lookup'!$D$18),"Fall",IF(OR(D2750&gt;='Season Lookup'!$D$18,D2750&lt;'Season Lookup'!$D$15),"Winter"))))</f>
        <v>Fall</v>
      </c>
      <c r="L2750" s="3" t="str">
        <f>VLOOKUP(F2750,'Season Lookup'!$A$1:$B$13,2,0)</f>
        <v>Fall</v>
      </c>
      <c r="M2750" t="s">
        <v>82</v>
      </c>
      <c r="N2750" t="s">
        <v>35</v>
      </c>
      <c r="O2750" t="s">
        <v>23</v>
      </c>
      <c r="P2750" t="str">
        <f t="shared" si="548"/>
        <v>Yes</v>
      </c>
      <c r="Q2750" t="str">
        <f t="shared" si="549"/>
        <v>No</v>
      </c>
      <c r="R2750" t="str">
        <f t="shared" si="550"/>
        <v>No</v>
      </c>
      <c r="S2750">
        <v>73</v>
      </c>
      <c r="T2750" t="s">
        <v>37</v>
      </c>
      <c r="V2750" t="str">
        <f t="shared" si="551"/>
        <v>Non Intersection</v>
      </c>
      <c r="W2750" t="s">
        <v>3777</v>
      </c>
      <c r="X2750">
        <v>42.361626999999999</v>
      </c>
      <c r="Y2750">
        <v>-71.108530999999999</v>
      </c>
      <c r="Z2750" t="s">
        <v>3778</v>
      </c>
    </row>
    <row r="2751" spans="1:26">
      <c r="A2751">
        <v>26585</v>
      </c>
      <c r="B2751" s="1">
        <v>40821.67082175926</v>
      </c>
      <c r="C2751" s="1">
        <f t="shared" si="540"/>
        <v>40544</v>
      </c>
      <c r="D2751" s="4">
        <f t="shared" si="541"/>
        <v>0.76111111111111107</v>
      </c>
      <c r="E2751" s="3">
        <f t="shared" si="542"/>
        <v>2011</v>
      </c>
      <c r="F2751" s="3">
        <f t="shared" si="543"/>
        <v>10</v>
      </c>
      <c r="G2751" s="3">
        <f t="shared" si="544"/>
        <v>5</v>
      </c>
      <c r="H2751" s="3">
        <f t="shared" si="545"/>
        <v>16</v>
      </c>
      <c r="I2751" s="3">
        <f t="shared" si="546"/>
        <v>5</v>
      </c>
      <c r="J2751" s="3">
        <f t="shared" si="547"/>
        <v>4</v>
      </c>
      <c r="K2751" s="3" t="str">
        <f>IF(AND(D2751&gt;='Season Lookup'!$D$15,D2751&lt;'Season Lookup'!$D$16),"Spring",IF(AND(D2751&gt;='Season Lookup'!$D$16,D2751&lt;'Season Lookup'!$D$17),"Summer",IF(AND(D2751&gt;='Season Lookup'!$D$17,D2751&lt;'Season Lookup'!$D$18),"Fall",IF(OR(D2751&gt;='Season Lookup'!$D$18,D2751&lt;'Season Lookup'!$D$15),"Winter"))))</f>
        <v>Fall</v>
      </c>
      <c r="L2751" s="3" t="str">
        <f>VLOOKUP(F2751,'Season Lookup'!$A$1:$B$13,2,0)</f>
        <v>Fall</v>
      </c>
      <c r="M2751" t="s">
        <v>82</v>
      </c>
      <c r="N2751" t="s">
        <v>13</v>
      </c>
      <c r="O2751" t="s">
        <v>13</v>
      </c>
      <c r="P2751" t="str">
        <f t="shared" si="548"/>
        <v>Yes</v>
      </c>
      <c r="Q2751" t="str">
        <f t="shared" si="549"/>
        <v>No</v>
      </c>
      <c r="R2751" t="str">
        <f t="shared" si="550"/>
        <v>No</v>
      </c>
      <c r="S2751">
        <v>1151</v>
      </c>
      <c r="T2751" t="s">
        <v>19</v>
      </c>
      <c r="V2751" t="str">
        <f t="shared" si="551"/>
        <v>Non Intersection</v>
      </c>
      <c r="W2751" t="s">
        <v>3779</v>
      </c>
      <c r="X2751">
        <v>42.373254000000003</v>
      </c>
      <c r="Y2751">
        <v>-71.096451000000002</v>
      </c>
      <c r="Z2751" t="s">
        <v>3780</v>
      </c>
    </row>
    <row r="2752" spans="1:26">
      <c r="A2752">
        <v>26588</v>
      </c>
      <c r="B2752" s="1">
        <v>40821.701388888891</v>
      </c>
      <c r="C2752" s="1">
        <f t="shared" si="540"/>
        <v>40544</v>
      </c>
      <c r="D2752" s="4">
        <f t="shared" si="541"/>
        <v>0.76111111111111107</v>
      </c>
      <c r="E2752" s="3">
        <f t="shared" si="542"/>
        <v>2011</v>
      </c>
      <c r="F2752" s="3">
        <f t="shared" si="543"/>
        <v>10</v>
      </c>
      <c r="G2752" s="3">
        <f t="shared" si="544"/>
        <v>5</v>
      </c>
      <c r="H2752" s="3">
        <f t="shared" si="545"/>
        <v>16</v>
      </c>
      <c r="I2752" s="3">
        <f t="shared" si="546"/>
        <v>50</v>
      </c>
      <c r="J2752" s="3">
        <f t="shared" si="547"/>
        <v>4</v>
      </c>
      <c r="K2752" s="3" t="str">
        <f>IF(AND(D2752&gt;='Season Lookup'!$D$15,D2752&lt;'Season Lookup'!$D$16),"Spring",IF(AND(D2752&gt;='Season Lookup'!$D$16,D2752&lt;'Season Lookup'!$D$17),"Summer",IF(AND(D2752&gt;='Season Lookup'!$D$17,D2752&lt;'Season Lookup'!$D$18),"Fall",IF(OR(D2752&gt;='Season Lookup'!$D$18,D2752&lt;'Season Lookup'!$D$15),"Winter"))))</f>
        <v>Fall</v>
      </c>
      <c r="L2752" s="3" t="str">
        <f>VLOOKUP(F2752,'Season Lookup'!$A$1:$B$13,2,0)</f>
        <v>Fall</v>
      </c>
      <c r="M2752" t="s">
        <v>82</v>
      </c>
      <c r="N2752" t="s">
        <v>13</v>
      </c>
      <c r="O2752" t="s">
        <v>23</v>
      </c>
      <c r="P2752" t="str">
        <f t="shared" si="548"/>
        <v>Yes</v>
      </c>
      <c r="Q2752" t="str">
        <f t="shared" si="549"/>
        <v>No</v>
      </c>
      <c r="R2752" t="str">
        <f t="shared" si="550"/>
        <v>No</v>
      </c>
      <c r="S2752">
        <v>36</v>
      </c>
      <c r="T2752" t="s">
        <v>2609</v>
      </c>
      <c r="V2752" t="str">
        <f t="shared" si="551"/>
        <v>Non Intersection</v>
      </c>
      <c r="W2752" t="s">
        <v>3781</v>
      </c>
      <c r="X2752">
        <v>42.379748999999997</v>
      </c>
      <c r="Y2752">
        <v>-71.128431000000006</v>
      </c>
      <c r="Z2752" t="s">
        <v>3782</v>
      </c>
    </row>
    <row r="2753" spans="1:26">
      <c r="A2753">
        <v>26586</v>
      </c>
      <c r="B2753" s="1">
        <v>40822.305543981478</v>
      </c>
      <c r="C2753" s="1">
        <f t="shared" si="540"/>
        <v>40544</v>
      </c>
      <c r="D2753" s="4">
        <f t="shared" si="541"/>
        <v>0.76388888888888884</v>
      </c>
      <c r="E2753" s="3">
        <f t="shared" si="542"/>
        <v>2011</v>
      </c>
      <c r="F2753" s="3">
        <f t="shared" si="543"/>
        <v>10</v>
      </c>
      <c r="G2753" s="3">
        <f t="shared" si="544"/>
        <v>6</v>
      </c>
      <c r="H2753" s="3">
        <f t="shared" si="545"/>
        <v>7</v>
      </c>
      <c r="I2753" s="3">
        <f t="shared" si="546"/>
        <v>19</v>
      </c>
      <c r="J2753" s="3">
        <f t="shared" si="547"/>
        <v>5</v>
      </c>
      <c r="K2753" s="3" t="str">
        <f>IF(AND(D2753&gt;='Season Lookup'!$D$15,D2753&lt;'Season Lookup'!$D$16),"Spring",IF(AND(D2753&gt;='Season Lookup'!$D$16,D2753&lt;'Season Lookup'!$D$17),"Summer",IF(AND(D2753&gt;='Season Lookup'!$D$17,D2753&lt;'Season Lookup'!$D$18),"Fall",IF(OR(D2753&gt;='Season Lookup'!$D$18,D2753&lt;'Season Lookup'!$D$15),"Winter"))))</f>
        <v>Fall</v>
      </c>
      <c r="L2753" s="3" t="str">
        <f>VLOOKUP(F2753,'Season Lookup'!$A$1:$B$13,2,0)</f>
        <v>Fall</v>
      </c>
      <c r="M2753" t="s">
        <v>78</v>
      </c>
      <c r="N2753" t="s">
        <v>13</v>
      </c>
      <c r="O2753" t="s">
        <v>132</v>
      </c>
      <c r="P2753" t="str">
        <f t="shared" si="548"/>
        <v>Yes</v>
      </c>
      <c r="Q2753" t="str">
        <f t="shared" si="549"/>
        <v>Yes</v>
      </c>
      <c r="R2753" t="str">
        <f t="shared" si="550"/>
        <v>No</v>
      </c>
      <c r="T2753" t="s">
        <v>105</v>
      </c>
      <c r="U2753" t="s">
        <v>189</v>
      </c>
      <c r="V2753" t="str">
        <f t="shared" si="551"/>
        <v>Intersection</v>
      </c>
      <c r="W2753" t="s">
        <v>477</v>
      </c>
      <c r="X2753">
        <v>42.367106999999997</v>
      </c>
      <c r="Y2753">
        <v>-71.095416</v>
      </c>
      <c r="Z2753" t="s">
        <v>478</v>
      </c>
    </row>
    <row r="2754" spans="1:26">
      <c r="A2754">
        <v>26587</v>
      </c>
      <c r="B2754" s="1">
        <v>40822.270833333336</v>
      </c>
      <c r="C2754" s="1">
        <f t="shared" si="540"/>
        <v>40544</v>
      </c>
      <c r="D2754" s="4">
        <f t="shared" si="541"/>
        <v>0.76388888888888884</v>
      </c>
      <c r="E2754" s="3">
        <f t="shared" si="542"/>
        <v>2011</v>
      </c>
      <c r="F2754" s="3">
        <f t="shared" si="543"/>
        <v>10</v>
      </c>
      <c r="G2754" s="3">
        <f t="shared" si="544"/>
        <v>6</v>
      </c>
      <c r="H2754" s="3">
        <f t="shared" si="545"/>
        <v>6</v>
      </c>
      <c r="I2754" s="3">
        <f t="shared" si="546"/>
        <v>30</v>
      </c>
      <c r="J2754" s="3">
        <f t="shared" si="547"/>
        <v>5</v>
      </c>
      <c r="K2754" s="3" t="str">
        <f>IF(AND(D2754&gt;='Season Lookup'!$D$15,D2754&lt;'Season Lookup'!$D$16),"Spring",IF(AND(D2754&gt;='Season Lookup'!$D$16,D2754&lt;'Season Lookup'!$D$17),"Summer",IF(AND(D2754&gt;='Season Lookup'!$D$17,D2754&lt;'Season Lookup'!$D$18),"Fall",IF(OR(D2754&gt;='Season Lookup'!$D$18,D2754&lt;'Season Lookup'!$D$15),"Winter"))))</f>
        <v>Fall</v>
      </c>
      <c r="L2754" s="3" t="str">
        <f>VLOOKUP(F2754,'Season Lookup'!$A$1:$B$13,2,0)</f>
        <v>Fall</v>
      </c>
      <c r="M2754" t="s">
        <v>78</v>
      </c>
      <c r="N2754" t="s">
        <v>13</v>
      </c>
      <c r="O2754" t="s">
        <v>1085</v>
      </c>
      <c r="P2754" t="str">
        <f t="shared" si="548"/>
        <v>Yes</v>
      </c>
      <c r="Q2754" t="str">
        <f t="shared" si="549"/>
        <v>No</v>
      </c>
      <c r="R2754" t="str">
        <f t="shared" si="550"/>
        <v>No</v>
      </c>
      <c r="T2754" t="s">
        <v>199</v>
      </c>
      <c r="U2754" t="s">
        <v>198</v>
      </c>
      <c r="V2754" t="str">
        <f t="shared" si="551"/>
        <v>Intersection</v>
      </c>
      <c r="W2754" t="s">
        <v>1759</v>
      </c>
      <c r="X2754">
        <v>42.375281999999999</v>
      </c>
      <c r="Y2754">
        <v>-71.145695000000003</v>
      </c>
      <c r="Z2754" t="s">
        <v>201</v>
      </c>
    </row>
    <row r="2755" spans="1:26">
      <c r="A2755">
        <v>26589</v>
      </c>
      <c r="B2755" s="1">
        <v>40822.5625</v>
      </c>
      <c r="C2755" s="1">
        <f t="shared" si="540"/>
        <v>40544</v>
      </c>
      <c r="D2755" s="4">
        <f t="shared" si="541"/>
        <v>0.76388888888888884</v>
      </c>
      <c r="E2755" s="3">
        <f t="shared" si="542"/>
        <v>2011</v>
      </c>
      <c r="F2755" s="3">
        <f t="shared" si="543"/>
        <v>10</v>
      </c>
      <c r="G2755" s="3">
        <f t="shared" si="544"/>
        <v>6</v>
      </c>
      <c r="H2755" s="3">
        <f t="shared" si="545"/>
        <v>13</v>
      </c>
      <c r="I2755" s="3">
        <f t="shared" si="546"/>
        <v>30</v>
      </c>
      <c r="J2755" s="3">
        <f t="shared" si="547"/>
        <v>5</v>
      </c>
      <c r="K2755" s="3" t="str">
        <f>IF(AND(D2755&gt;='Season Lookup'!$D$15,D2755&lt;'Season Lookup'!$D$16),"Spring",IF(AND(D2755&gt;='Season Lookup'!$D$16,D2755&lt;'Season Lookup'!$D$17),"Summer",IF(AND(D2755&gt;='Season Lookup'!$D$17,D2755&lt;'Season Lookup'!$D$18),"Fall",IF(OR(D2755&gt;='Season Lookup'!$D$18,D2755&lt;'Season Lookup'!$D$15),"Winter"))))</f>
        <v>Fall</v>
      </c>
      <c r="L2755" s="3" t="str">
        <f>VLOOKUP(F2755,'Season Lookup'!$A$1:$B$13,2,0)</f>
        <v>Fall</v>
      </c>
      <c r="M2755" t="s">
        <v>78</v>
      </c>
      <c r="N2755" t="s">
        <v>13</v>
      </c>
      <c r="O2755" t="s">
        <v>13</v>
      </c>
      <c r="P2755" t="str">
        <f t="shared" si="548"/>
        <v>Yes</v>
      </c>
      <c r="Q2755" t="str">
        <f t="shared" si="549"/>
        <v>No</v>
      </c>
      <c r="R2755" t="str">
        <f t="shared" si="550"/>
        <v>No</v>
      </c>
      <c r="S2755">
        <v>705</v>
      </c>
      <c r="T2755" t="s">
        <v>186</v>
      </c>
      <c r="V2755" t="str">
        <f t="shared" si="551"/>
        <v>Non Intersection</v>
      </c>
      <c r="W2755" t="s">
        <v>3783</v>
      </c>
      <c r="X2755">
        <v>42.390264000000002</v>
      </c>
      <c r="Y2755">
        <v>-71.151590999999996</v>
      </c>
      <c r="Z2755" t="s">
        <v>3784</v>
      </c>
    </row>
    <row r="2756" spans="1:26">
      <c r="A2756">
        <v>26591</v>
      </c>
      <c r="B2756" s="1">
        <v>40823.397210648145</v>
      </c>
      <c r="C2756" s="1">
        <f t="shared" si="540"/>
        <v>40544</v>
      </c>
      <c r="D2756" s="4">
        <f t="shared" si="541"/>
        <v>0.76666666666666672</v>
      </c>
      <c r="E2756" s="3">
        <f t="shared" si="542"/>
        <v>2011</v>
      </c>
      <c r="F2756" s="3">
        <f t="shared" si="543"/>
        <v>10</v>
      </c>
      <c r="G2756" s="3">
        <f t="shared" si="544"/>
        <v>7</v>
      </c>
      <c r="H2756" s="3">
        <f t="shared" si="545"/>
        <v>9</v>
      </c>
      <c r="I2756" s="3">
        <f t="shared" si="546"/>
        <v>31</v>
      </c>
      <c r="J2756" s="3">
        <f t="shared" si="547"/>
        <v>6</v>
      </c>
      <c r="K2756" s="3" t="str">
        <f>IF(AND(D2756&gt;='Season Lookup'!$D$15,D2756&lt;'Season Lookup'!$D$16),"Spring",IF(AND(D2756&gt;='Season Lookup'!$D$16,D2756&lt;'Season Lookup'!$D$17),"Summer",IF(AND(D2756&gt;='Season Lookup'!$D$17,D2756&lt;'Season Lookup'!$D$18),"Fall",IF(OR(D2756&gt;='Season Lookup'!$D$18,D2756&lt;'Season Lookup'!$D$15),"Winter"))))</f>
        <v>Fall</v>
      </c>
      <c r="L2756" s="3" t="str">
        <f>VLOOKUP(F2756,'Season Lookup'!$A$1:$B$13,2,0)</f>
        <v>Fall</v>
      </c>
      <c r="M2756" t="s">
        <v>12</v>
      </c>
      <c r="N2756" t="s">
        <v>13</v>
      </c>
      <c r="O2756" t="s">
        <v>13</v>
      </c>
      <c r="P2756" t="str">
        <f t="shared" si="548"/>
        <v>Yes</v>
      </c>
      <c r="Q2756" t="str">
        <f t="shared" si="549"/>
        <v>No</v>
      </c>
      <c r="R2756" t="str">
        <f t="shared" si="550"/>
        <v>No</v>
      </c>
      <c r="T2756" t="s">
        <v>42</v>
      </c>
      <c r="U2756" t="s">
        <v>1024</v>
      </c>
      <c r="V2756" t="str">
        <f t="shared" si="551"/>
        <v>Intersection</v>
      </c>
      <c r="W2756" t="s">
        <v>2183</v>
      </c>
      <c r="X2756">
        <v>42.367941999999999</v>
      </c>
      <c r="Y2756">
        <v>-71.113525999999993</v>
      </c>
      <c r="Z2756" t="s">
        <v>1108</v>
      </c>
    </row>
    <row r="2757" spans="1:26">
      <c r="A2757">
        <v>26592</v>
      </c>
      <c r="B2757" s="1">
        <v>40823.402777777781</v>
      </c>
      <c r="C2757" s="1">
        <f t="shared" si="540"/>
        <v>40544</v>
      </c>
      <c r="D2757" s="4">
        <f t="shared" si="541"/>
        <v>0.76666666666666672</v>
      </c>
      <c r="E2757" s="3">
        <f t="shared" si="542"/>
        <v>2011</v>
      </c>
      <c r="F2757" s="3">
        <f t="shared" si="543"/>
        <v>10</v>
      </c>
      <c r="G2757" s="3">
        <f t="shared" si="544"/>
        <v>7</v>
      </c>
      <c r="H2757" s="3">
        <f t="shared" si="545"/>
        <v>9</v>
      </c>
      <c r="I2757" s="3">
        <f t="shared" si="546"/>
        <v>40</v>
      </c>
      <c r="J2757" s="3">
        <f t="shared" si="547"/>
        <v>6</v>
      </c>
      <c r="K2757" s="3" t="str">
        <f>IF(AND(D2757&gt;='Season Lookup'!$D$15,D2757&lt;'Season Lookup'!$D$16),"Spring",IF(AND(D2757&gt;='Season Lookup'!$D$16,D2757&lt;'Season Lookup'!$D$17),"Summer",IF(AND(D2757&gt;='Season Lookup'!$D$17,D2757&lt;'Season Lookup'!$D$18),"Fall",IF(OR(D2757&gt;='Season Lookup'!$D$18,D2757&lt;'Season Lookup'!$D$15),"Winter"))))</f>
        <v>Fall</v>
      </c>
      <c r="L2757" s="3" t="str">
        <f>VLOOKUP(F2757,'Season Lookup'!$A$1:$B$13,2,0)</f>
        <v>Fall</v>
      </c>
      <c r="M2757" t="s">
        <v>12</v>
      </c>
      <c r="N2757" t="s">
        <v>132</v>
      </c>
      <c r="O2757" t="s">
        <v>152</v>
      </c>
      <c r="P2757" t="str">
        <f t="shared" si="548"/>
        <v>No</v>
      </c>
      <c r="Q2757" t="str">
        <f t="shared" si="549"/>
        <v>Yes</v>
      </c>
      <c r="R2757" t="str">
        <f t="shared" si="550"/>
        <v>Yes</v>
      </c>
      <c r="S2757">
        <v>583</v>
      </c>
      <c r="T2757" t="s">
        <v>198</v>
      </c>
      <c r="V2757" t="str">
        <f t="shared" si="551"/>
        <v>Non Intersection</v>
      </c>
      <c r="W2757" t="s">
        <v>3785</v>
      </c>
      <c r="X2757">
        <v>42.375425999999997</v>
      </c>
      <c r="Y2757">
        <v>-71.145213999999996</v>
      </c>
      <c r="Z2757" t="s">
        <v>3786</v>
      </c>
    </row>
    <row r="2758" spans="1:26">
      <c r="A2758">
        <v>26593</v>
      </c>
      <c r="B2758" s="1">
        <v>40823.416655092595</v>
      </c>
      <c r="C2758" s="1">
        <f t="shared" si="540"/>
        <v>40544</v>
      </c>
      <c r="D2758" s="4">
        <f t="shared" si="541"/>
        <v>0.76666666666666672</v>
      </c>
      <c r="E2758" s="3">
        <f t="shared" si="542"/>
        <v>2011</v>
      </c>
      <c r="F2758" s="3">
        <f t="shared" si="543"/>
        <v>10</v>
      </c>
      <c r="G2758" s="3">
        <f t="shared" si="544"/>
        <v>7</v>
      </c>
      <c r="H2758" s="3">
        <f t="shared" si="545"/>
        <v>9</v>
      </c>
      <c r="I2758" s="3">
        <f t="shared" si="546"/>
        <v>59</v>
      </c>
      <c r="J2758" s="3">
        <f t="shared" si="547"/>
        <v>6</v>
      </c>
      <c r="K2758" s="3" t="str">
        <f>IF(AND(D2758&gt;='Season Lookup'!$D$15,D2758&lt;'Season Lookup'!$D$16),"Spring",IF(AND(D2758&gt;='Season Lookup'!$D$16,D2758&lt;'Season Lookup'!$D$17),"Summer",IF(AND(D2758&gt;='Season Lookup'!$D$17,D2758&lt;'Season Lookup'!$D$18),"Fall",IF(OR(D2758&gt;='Season Lookup'!$D$18,D2758&lt;'Season Lookup'!$D$15),"Winter"))))</f>
        <v>Fall</v>
      </c>
      <c r="L2758" s="3" t="str">
        <f>VLOOKUP(F2758,'Season Lookup'!$A$1:$B$13,2,0)</f>
        <v>Fall</v>
      </c>
      <c r="M2758" t="s">
        <v>12</v>
      </c>
      <c r="N2758" t="s">
        <v>13</v>
      </c>
      <c r="O2758" t="s">
        <v>13</v>
      </c>
      <c r="P2758" t="str">
        <f t="shared" si="548"/>
        <v>Yes</v>
      </c>
      <c r="Q2758" t="str">
        <f t="shared" si="549"/>
        <v>No</v>
      </c>
      <c r="R2758" t="str">
        <f t="shared" si="550"/>
        <v>No</v>
      </c>
      <c r="S2758">
        <v>316</v>
      </c>
      <c r="T2758" t="s">
        <v>587</v>
      </c>
      <c r="V2758" t="str">
        <f t="shared" si="551"/>
        <v>Non Intersection</v>
      </c>
      <c r="W2758" t="s">
        <v>3787</v>
      </c>
      <c r="X2758">
        <v>42.373894</v>
      </c>
      <c r="Y2758">
        <v>-71.094640999999996</v>
      </c>
      <c r="Z2758" t="s">
        <v>3788</v>
      </c>
    </row>
    <row r="2759" spans="1:26">
      <c r="A2759">
        <v>26594</v>
      </c>
      <c r="B2759" s="1">
        <v>40823.572905092595</v>
      </c>
      <c r="C2759" s="1">
        <f t="shared" si="540"/>
        <v>40544</v>
      </c>
      <c r="D2759" s="4">
        <f t="shared" si="541"/>
        <v>0.76666666666666672</v>
      </c>
      <c r="E2759" s="3">
        <f t="shared" si="542"/>
        <v>2011</v>
      </c>
      <c r="F2759" s="3">
        <f t="shared" si="543"/>
        <v>10</v>
      </c>
      <c r="G2759" s="3">
        <f t="shared" si="544"/>
        <v>7</v>
      </c>
      <c r="H2759" s="3">
        <f t="shared" si="545"/>
        <v>13</v>
      </c>
      <c r="I2759" s="3">
        <f t="shared" si="546"/>
        <v>44</v>
      </c>
      <c r="J2759" s="3">
        <f t="shared" si="547"/>
        <v>6</v>
      </c>
      <c r="K2759" s="3" t="str">
        <f>IF(AND(D2759&gt;='Season Lookup'!$D$15,D2759&lt;'Season Lookup'!$D$16),"Spring",IF(AND(D2759&gt;='Season Lookup'!$D$16,D2759&lt;'Season Lookup'!$D$17),"Summer",IF(AND(D2759&gt;='Season Lookup'!$D$17,D2759&lt;'Season Lookup'!$D$18),"Fall",IF(OR(D2759&gt;='Season Lookup'!$D$18,D2759&lt;'Season Lookup'!$D$15),"Winter"))))</f>
        <v>Fall</v>
      </c>
      <c r="L2759" s="3" t="str">
        <f>VLOOKUP(F2759,'Season Lookup'!$A$1:$B$13,2,0)</f>
        <v>Fall</v>
      </c>
      <c r="M2759" t="s">
        <v>12</v>
      </c>
      <c r="N2759" t="s">
        <v>13</v>
      </c>
      <c r="O2759" t="s">
        <v>23</v>
      </c>
      <c r="P2759" t="str">
        <f t="shared" si="548"/>
        <v>Yes</v>
      </c>
      <c r="Q2759" t="str">
        <f t="shared" si="549"/>
        <v>No</v>
      </c>
      <c r="R2759" t="str">
        <f t="shared" si="550"/>
        <v>No</v>
      </c>
      <c r="S2759">
        <v>1783</v>
      </c>
      <c r="T2759" t="s">
        <v>14</v>
      </c>
      <c r="U2759" t="s">
        <v>3789</v>
      </c>
      <c r="V2759" t="str">
        <f t="shared" si="551"/>
        <v>Non Intersection</v>
      </c>
      <c r="W2759" t="s">
        <v>2228</v>
      </c>
      <c r="X2759">
        <v>42.385987999999998</v>
      </c>
      <c r="Y2759">
        <v>-71.119062</v>
      </c>
      <c r="Z2759" t="s">
        <v>2229</v>
      </c>
    </row>
    <row r="2760" spans="1:26">
      <c r="A2760">
        <v>26595</v>
      </c>
      <c r="B2760" s="1">
        <v>40823.65625</v>
      </c>
      <c r="C2760" s="1">
        <f t="shared" si="540"/>
        <v>40544</v>
      </c>
      <c r="D2760" s="4">
        <f t="shared" si="541"/>
        <v>0.76666666666666672</v>
      </c>
      <c r="E2760" s="3">
        <f t="shared" si="542"/>
        <v>2011</v>
      </c>
      <c r="F2760" s="3">
        <f t="shared" si="543"/>
        <v>10</v>
      </c>
      <c r="G2760" s="3">
        <f t="shared" si="544"/>
        <v>7</v>
      </c>
      <c r="H2760" s="3">
        <f t="shared" si="545"/>
        <v>15</v>
      </c>
      <c r="I2760" s="3">
        <f t="shared" si="546"/>
        <v>45</v>
      </c>
      <c r="J2760" s="3">
        <f t="shared" si="547"/>
        <v>6</v>
      </c>
      <c r="K2760" s="3" t="str">
        <f>IF(AND(D2760&gt;='Season Lookup'!$D$15,D2760&lt;'Season Lookup'!$D$16),"Spring",IF(AND(D2760&gt;='Season Lookup'!$D$16,D2760&lt;'Season Lookup'!$D$17),"Summer",IF(AND(D2760&gt;='Season Lookup'!$D$17,D2760&lt;'Season Lookup'!$D$18),"Fall",IF(OR(D2760&gt;='Season Lookup'!$D$18,D2760&lt;'Season Lookup'!$D$15),"Winter"))))</f>
        <v>Fall</v>
      </c>
      <c r="L2760" s="3" t="str">
        <f>VLOOKUP(F2760,'Season Lookup'!$A$1:$B$13,2,0)</f>
        <v>Fall</v>
      </c>
      <c r="M2760" t="s">
        <v>12</v>
      </c>
      <c r="N2760" t="s">
        <v>13</v>
      </c>
      <c r="O2760" t="s">
        <v>23</v>
      </c>
      <c r="P2760" t="str">
        <f t="shared" si="548"/>
        <v>Yes</v>
      </c>
      <c r="Q2760" t="str">
        <f t="shared" si="549"/>
        <v>No</v>
      </c>
      <c r="R2760" t="str">
        <f t="shared" si="550"/>
        <v>No</v>
      </c>
      <c r="T2760" t="s">
        <v>14</v>
      </c>
      <c r="U2760" t="s">
        <v>213</v>
      </c>
      <c r="V2760" t="str">
        <f t="shared" si="551"/>
        <v>Intersection</v>
      </c>
      <c r="W2760" t="s">
        <v>214</v>
      </c>
      <c r="X2760">
        <v>42.398823999999998</v>
      </c>
      <c r="Y2760">
        <v>-71.131961000000004</v>
      </c>
      <c r="Z2760" t="s">
        <v>215</v>
      </c>
    </row>
    <row r="2761" spans="1:26">
      <c r="A2761">
        <v>26596</v>
      </c>
      <c r="B2761" s="1">
        <v>40823.696527777778</v>
      </c>
      <c r="C2761" s="1">
        <f t="shared" si="540"/>
        <v>40544</v>
      </c>
      <c r="D2761" s="4">
        <f t="shared" si="541"/>
        <v>0.76666666666666672</v>
      </c>
      <c r="E2761" s="3">
        <f t="shared" si="542"/>
        <v>2011</v>
      </c>
      <c r="F2761" s="3">
        <f t="shared" si="543"/>
        <v>10</v>
      </c>
      <c r="G2761" s="3">
        <f t="shared" si="544"/>
        <v>7</v>
      </c>
      <c r="H2761" s="3">
        <f t="shared" si="545"/>
        <v>16</v>
      </c>
      <c r="I2761" s="3">
        <f t="shared" si="546"/>
        <v>43</v>
      </c>
      <c r="J2761" s="3">
        <f t="shared" si="547"/>
        <v>6</v>
      </c>
      <c r="K2761" s="3" t="str">
        <f>IF(AND(D2761&gt;='Season Lookup'!$D$15,D2761&lt;'Season Lookup'!$D$16),"Spring",IF(AND(D2761&gt;='Season Lookup'!$D$16,D2761&lt;'Season Lookup'!$D$17),"Summer",IF(AND(D2761&gt;='Season Lookup'!$D$17,D2761&lt;'Season Lookup'!$D$18),"Fall",IF(OR(D2761&gt;='Season Lookup'!$D$18,D2761&lt;'Season Lookup'!$D$15),"Winter"))))</f>
        <v>Fall</v>
      </c>
      <c r="L2761" s="3" t="str">
        <f>VLOOKUP(F2761,'Season Lookup'!$A$1:$B$13,2,0)</f>
        <v>Fall</v>
      </c>
      <c r="M2761" t="s">
        <v>12</v>
      </c>
      <c r="N2761" t="s">
        <v>13</v>
      </c>
      <c r="O2761" t="s">
        <v>132</v>
      </c>
      <c r="P2761" t="str">
        <f t="shared" si="548"/>
        <v>Yes</v>
      </c>
      <c r="Q2761" t="str">
        <f t="shared" si="549"/>
        <v>Yes</v>
      </c>
      <c r="R2761" t="str">
        <f t="shared" si="550"/>
        <v>No</v>
      </c>
      <c r="T2761" t="s">
        <v>14</v>
      </c>
      <c r="U2761" t="s">
        <v>3790</v>
      </c>
      <c r="V2761" t="str">
        <f t="shared" si="551"/>
        <v>Intersection</v>
      </c>
      <c r="W2761" t="s">
        <v>3791</v>
      </c>
      <c r="X2761">
        <v>42.385838999999997</v>
      </c>
      <c r="Y2761">
        <v>-71.119287</v>
      </c>
      <c r="Z2761" t="s">
        <v>3792</v>
      </c>
    </row>
    <row r="2762" spans="1:26">
      <c r="A2762">
        <v>26597</v>
      </c>
      <c r="B2762" s="1">
        <v>40824.041655092595</v>
      </c>
      <c r="C2762" s="1">
        <f t="shared" si="540"/>
        <v>40544</v>
      </c>
      <c r="D2762" s="4">
        <f t="shared" si="541"/>
        <v>0.76944444444444449</v>
      </c>
      <c r="E2762" s="3">
        <f t="shared" si="542"/>
        <v>2011</v>
      </c>
      <c r="F2762" s="3">
        <f t="shared" si="543"/>
        <v>10</v>
      </c>
      <c r="G2762" s="3">
        <f t="shared" si="544"/>
        <v>8</v>
      </c>
      <c r="H2762" s="3">
        <f t="shared" si="545"/>
        <v>0</v>
      </c>
      <c r="I2762" s="3">
        <f t="shared" si="546"/>
        <v>59</v>
      </c>
      <c r="J2762" s="3">
        <f t="shared" si="547"/>
        <v>7</v>
      </c>
      <c r="K2762" s="3" t="str">
        <f>IF(AND(D2762&gt;='Season Lookup'!$D$15,D2762&lt;'Season Lookup'!$D$16),"Spring",IF(AND(D2762&gt;='Season Lookup'!$D$16,D2762&lt;'Season Lookup'!$D$17),"Summer",IF(AND(D2762&gt;='Season Lookup'!$D$17,D2762&lt;'Season Lookup'!$D$18),"Fall",IF(OR(D2762&gt;='Season Lookup'!$D$18,D2762&lt;'Season Lookup'!$D$15),"Winter"))))</f>
        <v>Fall</v>
      </c>
      <c r="L2762" s="3" t="str">
        <f>VLOOKUP(F2762,'Season Lookup'!$A$1:$B$13,2,0)</f>
        <v>Fall</v>
      </c>
      <c r="M2762" t="s">
        <v>31</v>
      </c>
      <c r="N2762" t="s">
        <v>13</v>
      </c>
      <c r="O2762" t="s">
        <v>329</v>
      </c>
      <c r="P2762" t="str">
        <f t="shared" si="548"/>
        <v>Yes</v>
      </c>
      <c r="Q2762" t="str">
        <f t="shared" si="549"/>
        <v>No</v>
      </c>
      <c r="R2762" t="str">
        <f t="shared" si="550"/>
        <v>No</v>
      </c>
      <c r="T2762" t="s">
        <v>453</v>
      </c>
      <c r="U2762" t="s">
        <v>14</v>
      </c>
      <c r="V2762" t="str">
        <f t="shared" si="551"/>
        <v>Intersection</v>
      </c>
      <c r="W2762" t="s">
        <v>1622</v>
      </c>
      <c r="X2762">
        <v>42.364013999999997</v>
      </c>
      <c r="Y2762">
        <v>-71.101389999999995</v>
      </c>
      <c r="Z2762" t="s">
        <v>1623</v>
      </c>
    </row>
    <row r="2763" spans="1:26">
      <c r="A2763">
        <v>26598</v>
      </c>
      <c r="B2763" s="1">
        <v>40824.347210648149</v>
      </c>
      <c r="C2763" s="1">
        <f t="shared" si="540"/>
        <v>40544</v>
      </c>
      <c r="D2763" s="4">
        <f t="shared" si="541"/>
        <v>0.76944444444444449</v>
      </c>
      <c r="E2763" s="3">
        <f t="shared" si="542"/>
        <v>2011</v>
      </c>
      <c r="F2763" s="3">
        <f t="shared" si="543"/>
        <v>10</v>
      </c>
      <c r="G2763" s="3">
        <f t="shared" si="544"/>
        <v>8</v>
      </c>
      <c r="H2763" s="3">
        <f t="shared" si="545"/>
        <v>8</v>
      </c>
      <c r="I2763" s="3">
        <f t="shared" si="546"/>
        <v>19</v>
      </c>
      <c r="J2763" s="3">
        <f t="shared" si="547"/>
        <v>7</v>
      </c>
      <c r="K2763" s="3" t="str">
        <f>IF(AND(D2763&gt;='Season Lookup'!$D$15,D2763&lt;'Season Lookup'!$D$16),"Spring",IF(AND(D2763&gt;='Season Lookup'!$D$16,D2763&lt;'Season Lookup'!$D$17),"Summer",IF(AND(D2763&gt;='Season Lookup'!$D$17,D2763&lt;'Season Lookup'!$D$18),"Fall",IF(OR(D2763&gt;='Season Lookup'!$D$18,D2763&lt;'Season Lookup'!$D$15),"Winter"))))</f>
        <v>Fall</v>
      </c>
      <c r="L2763" s="3" t="str">
        <f>VLOOKUP(F2763,'Season Lookup'!$A$1:$B$13,2,0)</f>
        <v>Fall</v>
      </c>
      <c r="M2763" t="s">
        <v>31</v>
      </c>
      <c r="N2763" t="s">
        <v>13</v>
      </c>
      <c r="O2763" t="s">
        <v>23</v>
      </c>
      <c r="P2763" t="str">
        <f t="shared" si="548"/>
        <v>Yes</v>
      </c>
      <c r="Q2763" t="str">
        <f t="shared" si="549"/>
        <v>No</v>
      </c>
      <c r="R2763" t="str">
        <f t="shared" si="550"/>
        <v>No</v>
      </c>
      <c r="S2763">
        <v>372</v>
      </c>
      <c r="T2763" t="s">
        <v>342</v>
      </c>
      <c r="V2763" t="str">
        <f t="shared" si="551"/>
        <v>Non Intersection</v>
      </c>
      <c r="W2763" t="s">
        <v>3793</v>
      </c>
      <c r="X2763">
        <v>42.374156999999997</v>
      </c>
      <c r="Y2763">
        <v>-71.097458000000003</v>
      </c>
      <c r="Z2763" t="s">
        <v>3794</v>
      </c>
    </row>
    <row r="2764" spans="1:26">
      <c r="A2764">
        <v>26599</v>
      </c>
      <c r="B2764" s="1">
        <v>40825.665277777778</v>
      </c>
      <c r="C2764" s="1">
        <f t="shared" si="540"/>
        <v>40544</v>
      </c>
      <c r="D2764" s="4">
        <f t="shared" si="541"/>
        <v>0.77222222222222225</v>
      </c>
      <c r="E2764" s="3">
        <f t="shared" si="542"/>
        <v>2011</v>
      </c>
      <c r="F2764" s="3">
        <f t="shared" si="543"/>
        <v>10</v>
      </c>
      <c r="G2764" s="3">
        <f t="shared" si="544"/>
        <v>9</v>
      </c>
      <c r="H2764" s="3">
        <f t="shared" si="545"/>
        <v>15</v>
      </c>
      <c r="I2764" s="3">
        <f t="shared" si="546"/>
        <v>58</v>
      </c>
      <c r="J2764" s="3">
        <f t="shared" si="547"/>
        <v>1</v>
      </c>
      <c r="K2764" s="3" t="str">
        <f>IF(AND(D2764&gt;='Season Lookup'!$D$15,D2764&lt;'Season Lookup'!$D$16),"Spring",IF(AND(D2764&gt;='Season Lookup'!$D$16,D2764&lt;'Season Lookup'!$D$17),"Summer",IF(AND(D2764&gt;='Season Lookup'!$D$17,D2764&lt;'Season Lookup'!$D$18),"Fall",IF(OR(D2764&gt;='Season Lookup'!$D$18,D2764&lt;'Season Lookup'!$D$15),"Winter"))))</f>
        <v>Fall</v>
      </c>
      <c r="L2764" s="3" t="str">
        <f>VLOOKUP(F2764,'Season Lookup'!$A$1:$B$13,2,0)</f>
        <v>Fall</v>
      </c>
      <c r="M2764" t="s">
        <v>48</v>
      </c>
      <c r="N2764" t="s">
        <v>13</v>
      </c>
      <c r="O2764" t="s">
        <v>23</v>
      </c>
      <c r="P2764" t="str">
        <f t="shared" si="548"/>
        <v>Yes</v>
      </c>
      <c r="Q2764" t="str">
        <f t="shared" si="549"/>
        <v>No</v>
      </c>
      <c r="R2764" t="str">
        <f t="shared" si="550"/>
        <v>No</v>
      </c>
      <c r="T2764" t="s">
        <v>14</v>
      </c>
      <c r="U2764" t="s">
        <v>185</v>
      </c>
      <c r="V2764" t="str">
        <f t="shared" si="551"/>
        <v>Intersection</v>
      </c>
      <c r="W2764" t="s">
        <v>1247</v>
      </c>
      <c r="X2764">
        <v>42.375131000000003</v>
      </c>
      <c r="Y2764">
        <v>-71.119151000000002</v>
      </c>
      <c r="Z2764" t="s">
        <v>1248</v>
      </c>
    </row>
    <row r="2765" spans="1:26">
      <c r="A2765">
        <v>26601</v>
      </c>
      <c r="B2765" s="1">
        <v>40825.520833333336</v>
      </c>
      <c r="C2765" s="1">
        <f t="shared" si="540"/>
        <v>40544</v>
      </c>
      <c r="D2765" s="4">
        <f t="shared" si="541"/>
        <v>0.77222222222222225</v>
      </c>
      <c r="E2765" s="3">
        <f t="shared" si="542"/>
        <v>2011</v>
      </c>
      <c r="F2765" s="3">
        <f t="shared" si="543"/>
        <v>10</v>
      </c>
      <c r="G2765" s="3">
        <f t="shared" si="544"/>
        <v>9</v>
      </c>
      <c r="H2765" s="3">
        <f t="shared" si="545"/>
        <v>12</v>
      </c>
      <c r="I2765" s="3">
        <f t="shared" si="546"/>
        <v>30</v>
      </c>
      <c r="J2765" s="3">
        <f t="shared" si="547"/>
        <v>1</v>
      </c>
      <c r="K2765" s="3" t="str">
        <f>IF(AND(D2765&gt;='Season Lookup'!$D$15,D2765&lt;'Season Lookup'!$D$16),"Spring",IF(AND(D2765&gt;='Season Lookup'!$D$16,D2765&lt;'Season Lookup'!$D$17),"Summer",IF(AND(D2765&gt;='Season Lookup'!$D$17,D2765&lt;'Season Lookup'!$D$18),"Fall",IF(OR(D2765&gt;='Season Lookup'!$D$18,D2765&lt;'Season Lookup'!$D$15),"Winter"))))</f>
        <v>Fall</v>
      </c>
      <c r="L2765" s="3" t="str">
        <f>VLOOKUP(F2765,'Season Lookup'!$A$1:$B$13,2,0)</f>
        <v>Fall</v>
      </c>
      <c r="M2765" t="s">
        <v>48</v>
      </c>
      <c r="N2765" t="s">
        <v>13</v>
      </c>
      <c r="O2765" t="s">
        <v>23</v>
      </c>
      <c r="P2765" t="str">
        <f t="shared" si="548"/>
        <v>Yes</v>
      </c>
      <c r="Q2765" t="str">
        <f t="shared" si="549"/>
        <v>No</v>
      </c>
      <c r="R2765" t="str">
        <f t="shared" si="550"/>
        <v>No</v>
      </c>
      <c r="S2765">
        <v>344</v>
      </c>
      <c r="T2765" t="s">
        <v>105</v>
      </c>
      <c r="V2765" t="str">
        <f t="shared" si="551"/>
        <v>Non Intersection</v>
      </c>
      <c r="W2765" t="s">
        <v>3795</v>
      </c>
      <c r="X2765">
        <v>42.370081999999996</v>
      </c>
      <c r="Y2765">
        <v>-71.103381999999996</v>
      </c>
      <c r="Z2765" t="s">
        <v>3796</v>
      </c>
    </row>
    <row r="2766" spans="1:26">
      <c r="A2766">
        <v>26605</v>
      </c>
      <c r="B2766" s="1">
        <v>40825.958333333336</v>
      </c>
      <c r="C2766" s="1">
        <f t="shared" si="540"/>
        <v>40544</v>
      </c>
      <c r="D2766" s="4">
        <f t="shared" si="541"/>
        <v>0.77222222222222225</v>
      </c>
      <c r="E2766" s="3">
        <f t="shared" si="542"/>
        <v>2011</v>
      </c>
      <c r="F2766" s="3">
        <f t="shared" si="543"/>
        <v>10</v>
      </c>
      <c r="G2766" s="3">
        <f t="shared" si="544"/>
        <v>9</v>
      </c>
      <c r="H2766" s="3">
        <f t="shared" si="545"/>
        <v>23</v>
      </c>
      <c r="I2766" s="3">
        <f t="shared" si="546"/>
        <v>0</v>
      </c>
      <c r="J2766" s="3">
        <f t="shared" si="547"/>
        <v>1</v>
      </c>
      <c r="K2766" s="3" t="str">
        <f>IF(AND(D2766&gt;='Season Lookup'!$D$15,D2766&lt;'Season Lookup'!$D$16),"Spring",IF(AND(D2766&gt;='Season Lookup'!$D$16,D2766&lt;'Season Lookup'!$D$17),"Summer",IF(AND(D2766&gt;='Season Lookup'!$D$17,D2766&lt;'Season Lookup'!$D$18),"Fall",IF(OR(D2766&gt;='Season Lookup'!$D$18,D2766&lt;'Season Lookup'!$D$15),"Winter"))))</f>
        <v>Fall</v>
      </c>
      <c r="L2766" s="3" t="str">
        <f>VLOOKUP(F2766,'Season Lookup'!$A$1:$B$13,2,0)</f>
        <v>Fall</v>
      </c>
      <c r="M2766" t="s">
        <v>48</v>
      </c>
      <c r="N2766" t="s">
        <v>13</v>
      </c>
      <c r="O2766" t="s">
        <v>23</v>
      </c>
      <c r="P2766" t="str">
        <f t="shared" si="548"/>
        <v>Yes</v>
      </c>
      <c r="Q2766" t="str">
        <f t="shared" si="549"/>
        <v>No</v>
      </c>
      <c r="R2766" t="str">
        <f t="shared" si="550"/>
        <v>No</v>
      </c>
      <c r="S2766">
        <v>699</v>
      </c>
      <c r="T2766" t="s">
        <v>198</v>
      </c>
      <c r="V2766" t="str">
        <f t="shared" si="551"/>
        <v>Non Intersection</v>
      </c>
      <c r="W2766" t="s">
        <v>585</v>
      </c>
      <c r="X2766">
        <v>42.375056999999998</v>
      </c>
      <c r="Y2766">
        <v>-71.148745000000005</v>
      </c>
      <c r="Z2766" t="s">
        <v>586</v>
      </c>
    </row>
    <row r="2767" spans="1:26">
      <c r="A2767">
        <v>26683</v>
      </c>
      <c r="B2767" s="1">
        <v>40825.607638888891</v>
      </c>
      <c r="C2767" s="1">
        <f t="shared" si="540"/>
        <v>40544</v>
      </c>
      <c r="D2767" s="4">
        <f t="shared" si="541"/>
        <v>0.77222222222222225</v>
      </c>
      <c r="E2767" s="3">
        <f t="shared" si="542"/>
        <v>2011</v>
      </c>
      <c r="F2767" s="3">
        <f t="shared" si="543"/>
        <v>10</v>
      </c>
      <c r="G2767" s="3">
        <f t="shared" si="544"/>
        <v>9</v>
      </c>
      <c r="H2767" s="3">
        <f t="shared" si="545"/>
        <v>14</v>
      </c>
      <c r="I2767" s="3">
        <f t="shared" si="546"/>
        <v>35</v>
      </c>
      <c r="J2767" s="3">
        <f t="shared" si="547"/>
        <v>1</v>
      </c>
      <c r="K2767" s="3" t="str">
        <f>IF(AND(D2767&gt;='Season Lookup'!$D$15,D2767&lt;'Season Lookup'!$D$16),"Spring",IF(AND(D2767&gt;='Season Lookup'!$D$16,D2767&lt;'Season Lookup'!$D$17),"Summer",IF(AND(D2767&gt;='Season Lookup'!$D$17,D2767&lt;'Season Lookup'!$D$18),"Fall",IF(OR(D2767&gt;='Season Lookup'!$D$18,D2767&lt;'Season Lookup'!$D$15),"Winter"))))</f>
        <v>Fall</v>
      </c>
      <c r="L2767" s="3" t="str">
        <f>VLOOKUP(F2767,'Season Lookup'!$A$1:$B$13,2,0)</f>
        <v>Fall</v>
      </c>
      <c r="N2767" t="s">
        <v>13</v>
      </c>
      <c r="O2767" t="s">
        <v>13</v>
      </c>
      <c r="P2767" t="str">
        <f t="shared" si="548"/>
        <v>Yes</v>
      </c>
      <c r="Q2767" t="str">
        <f t="shared" si="549"/>
        <v>No</v>
      </c>
      <c r="R2767" t="str">
        <f t="shared" si="550"/>
        <v>No</v>
      </c>
      <c r="T2767" t="s">
        <v>108</v>
      </c>
      <c r="U2767" t="s">
        <v>2240</v>
      </c>
      <c r="V2767" t="str">
        <f t="shared" si="551"/>
        <v>Intersection</v>
      </c>
      <c r="W2767" t="s">
        <v>3797</v>
      </c>
      <c r="X2767">
        <v>42.367756999999997</v>
      </c>
      <c r="Y2767">
        <v>-71.111097000000001</v>
      </c>
      <c r="Z2767" t="s">
        <v>3798</v>
      </c>
    </row>
    <row r="2768" spans="1:26">
      <c r="A2768">
        <v>26600</v>
      </c>
      <c r="B2768" s="1">
        <v>40826.625</v>
      </c>
      <c r="C2768" s="1">
        <f t="shared" si="540"/>
        <v>40544</v>
      </c>
      <c r="D2768" s="4">
        <f t="shared" si="541"/>
        <v>0.77500000000000002</v>
      </c>
      <c r="E2768" s="3">
        <f t="shared" si="542"/>
        <v>2011</v>
      </c>
      <c r="F2768" s="3">
        <f t="shared" si="543"/>
        <v>10</v>
      </c>
      <c r="G2768" s="3">
        <f t="shared" si="544"/>
        <v>10</v>
      </c>
      <c r="H2768" s="3">
        <f t="shared" si="545"/>
        <v>15</v>
      </c>
      <c r="I2768" s="3">
        <f t="shared" si="546"/>
        <v>0</v>
      </c>
      <c r="J2768" s="3">
        <f t="shared" si="547"/>
        <v>2</v>
      </c>
      <c r="K2768" s="3" t="str">
        <f>IF(AND(D2768&gt;='Season Lookup'!$D$15,D2768&lt;'Season Lookup'!$D$16),"Spring",IF(AND(D2768&gt;='Season Lookup'!$D$16,D2768&lt;'Season Lookup'!$D$17),"Summer",IF(AND(D2768&gt;='Season Lookup'!$D$17,D2768&lt;'Season Lookup'!$D$18),"Fall",IF(OR(D2768&gt;='Season Lookup'!$D$18,D2768&lt;'Season Lookup'!$D$15),"Winter"))))</f>
        <v>Fall</v>
      </c>
      <c r="L2768" s="3" t="str">
        <f>VLOOKUP(F2768,'Season Lookup'!$A$1:$B$13,2,0)</f>
        <v>Fall</v>
      </c>
      <c r="M2768" t="s">
        <v>56</v>
      </c>
      <c r="N2768" t="s">
        <v>13</v>
      </c>
      <c r="O2768" t="s">
        <v>13</v>
      </c>
      <c r="P2768" t="str">
        <f t="shared" si="548"/>
        <v>Yes</v>
      </c>
      <c r="Q2768" t="str">
        <f t="shared" si="549"/>
        <v>No</v>
      </c>
      <c r="R2768" t="str">
        <f t="shared" si="550"/>
        <v>No</v>
      </c>
      <c r="T2768" t="s">
        <v>74</v>
      </c>
      <c r="U2768" t="s">
        <v>19</v>
      </c>
      <c r="V2768" t="str">
        <f t="shared" si="551"/>
        <v>Intersection</v>
      </c>
      <c r="W2768" t="s">
        <v>2236</v>
      </c>
      <c r="X2768">
        <v>42.373728999999997</v>
      </c>
      <c r="Y2768">
        <v>-71.100836999999999</v>
      </c>
      <c r="Z2768" t="s">
        <v>112</v>
      </c>
    </row>
    <row r="2769" spans="1:26">
      <c r="A2769">
        <v>26602</v>
      </c>
      <c r="B2769" s="1">
        <v>40826.895833333336</v>
      </c>
      <c r="C2769" s="1">
        <f t="shared" si="540"/>
        <v>40544</v>
      </c>
      <c r="D2769" s="4">
        <f t="shared" si="541"/>
        <v>0.77500000000000002</v>
      </c>
      <c r="E2769" s="3">
        <f t="shared" si="542"/>
        <v>2011</v>
      </c>
      <c r="F2769" s="3">
        <f t="shared" si="543"/>
        <v>10</v>
      </c>
      <c r="G2769" s="3">
        <f t="shared" si="544"/>
        <v>10</v>
      </c>
      <c r="H2769" s="3">
        <f t="shared" si="545"/>
        <v>21</v>
      </c>
      <c r="I2769" s="3">
        <f t="shared" si="546"/>
        <v>30</v>
      </c>
      <c r="J2769" s="3">
        <f t="shared" si="547"/>
        <v>2</v>
      </c>
      <c r="K2769" s="3" t="str">
        <f>IF(AND(D2769&gt;='Season Lookup'!$D$15,D2769&lt;'Season Lookup'!$D$16),"Spring",IF(AND(D2769&gt;='Season Lookup'!$D$16,D2769&lt;'Season Lookup'!$D$17),"Summer",IF(AND(D2769&gt;='Season Lookup'!$D$17,D2769&lt;'Season Lookup'!$D$18),"Fall",IF(OR(D2769&gt;='Season Lookup'!$D$18,D2769&lt;'Season Lookup'!$D$15),"Winter"))))</f>
        <v>Fall</v>
      </c>
      <c r="L2769" s="3" t="str">
        <f>VLOOKUP(F2769,'Season Lookup'!$A$1:$B$13,2,0)</f>
        <v>Fall</v>
      </c>
      <c r="M2769" t="s">
        <v>56</v>
      </c>
      <c r="N2769" t="s">
        <v>13</v>
      </c>
      <c r="O2769" t="s">
        <v>23</v>
      </c>
      <c r="P2769" t="str">
        <f t="shared" si="548"/>
        <v>Yes</v>
      </c>
      <c r="Q2769" t="str">
        <f t="shared" si="549"/>
        <v>No</v>
      </c>
      <c r="R2769" t="str">
        <f t="shared" si="550"/>
        <v>No</v>
      </c>
      <c r="S2769">
        <v>279</v>
      </c>
      <c r="T2769" t="s">
        <v>41</v>
      </c>
      <c r="V2769" t="str">
        <f t="shared" si="551"/>
        <v>Non Intersection</v>
      </c>
      <c r="W2769" t="s">
        <v>3799</v>
      </c>
      <c r="X2769">
        <v>42.362568000000003</v>
      </c>
      <c r="Y2769">
        <v>-71.112881000000002</v>
      </c>
      <c r="Z2769" t="s">
        <v>3800</v>
      </c>
    </row>
    <row r="2770" spans="1:26">
      <c r="A2770">
        <v>26603</v>
      </c>
      <c r="B2770" s="1">
        <v>40827.47152777778</v>
      </c>
      <c r="C2770" s="1">
        <f t="shared" si="540"/>
        <v>40544</v>
      </c>
      <c r="D2770" s="4">
        <f t="shared" si="541"/>
        <v>0.77777777777777779</v>
      </c>
      <c r="E2770" s="3">
        <f t="shared" si="542"/>
        <v>2011</v>
      </c>
      <c r="F2770" s="3">
        <f t="shared" si="543"/>
        <v>10</v>
      </c>
      <c r="G2770" s="3">
        <f t="shared" si="544"/>
        <v>11</v>
      </c>
      <c r="H2770" s="3">
        <f t="shared" si="545"/>
        <v>11</v>
      </c>
      <c r="I2770" s="3">
        <f t="shared" si="546"/>
        <v>19</v>
      </c>
      <c r="J2770" s="3">
        <f t="shared" si="547"/>
        <v>3</v>
      </c>
      <c r="K2770" s="3" t="str">
        <f>IF(AND(D2770&gt;='Season Lookup'!$D$15,D2770&lt;'Season Lookup'!$D$16),"Spring",IF(AND(D2770&gt;='Season Lookup'!$D$16,D2770&lt;'Season Lookup'!$D$17),"Summer",IF(AND(D2770&gt;='Season Lookup'!$D$17,D2770&lt;'Season Lookup'!$D$18),"Fall",IF(OR(D2770&gt;='Season Lookup'!$D$18,D2770&lt;'Season Lookup'!$D$15),"Winter"))))</f>
        <v>Fall</v>
      </c>
      <c r="L2770" s="3" t="str">
        <f>VLOOKUP(F2770,'Season Lookup'!$A$1:$B$13,2,0)</f>
        <v>Fall</v>
      </c>
      <c r="M2770" t="s">
        <v>73</v>
      </c>
      <c r="N2770" t="s">
        <v>13</v>
      </c>
      <c r="O2770" t="s">
        <v>23</v>
      </c>
      <c r="P2770" t="str">
        <f t="shared" si="548"/>
        <v>Yes</v>
      </c>
      <c r="Q2770" t="str">
        <f t="shared" si="549"/>
        <v>No</v>
      </c>
      <c r="R2770" t="str">
        <f t="shared" si="550"/>
        <v>No</v>
      </c>
      <c r="S2770">
        <v>184</v>
      </c>
      <c r="T2770" t="s">
        <v>133</v>
      </c>
      <c r="V2770" t="str">
        <f t="shared" si="551"/>
        <v>Non Intersection</v>
      </c>
      <c r="W2770" t="s">
        <v>3801</v>
      </c>
      <c r="X2770">
        <v>42.366627000000001</v>
      </c>
      <c r="Y2770">
        <v>-71.097013000000004</v>
      </c>
      <c r="Z2770" t="s">
        <v>3802</v>
      </c>
    </row>
    <row r="2771" spans="1:26">
      <c r="A2771">
        <v>26606</v>
      </c>
      <c r="B2771" s="1">
        <v>40827.375</v>
      </c>
      <c r="C2771" s="1">
        <f t="shared" si="540"/>
        <v>40544</v>
      </c>
      <c r="D2771" s="4">
        <f t="shared" si="541"/>
        <v>0.77777777777777779</v>
      </c>
      <c r="E2771" s="3">
        <f t="shared" si="542"/>
        <v>2011</v>
      </c>
      <c r="F2771" s="3">
        <f t="shared" si="543"/>
        <v>10</v>
      </c>
      <c r="G2771" s="3">
        <f t="shared" si="544"/>
        <v>11</v>
      </c>
      <c r="H2771" s="3">
        <f t="shared" si="545"/>
        <v>9</v>
      </c>
      <c r="I2771" s="3">
        <f t="shared" si="546"/>
        <v>0</v>
      </c>
      <c r="J2771" s="3">
        <f t="shared" si="547"/>
        <v>3</v>
      </c>
      <c r="K2771" s="3" t="str">
        <f>IF(AND(D2771&gt;='Season Lookup'!$D$15,D2771&lt;'Season Lookup'!$D$16),"Spring",IF(AND(D2771&gt;='Season Lookup'!$D$16,D2771&lt;'Season Lookup'!$D$17),"Summer",IF(AND(D2771&gt;='Season Lookup'!$D$17,D2771&lt;'Season Lookup'!$D$18),"Fall",IF(OR(D2771&gt;='Season Lookup'!$D$18,D2771&lt;'Season Lookup'!$D$15),"Winter"))))</f>
        <v>Fall</v>
      </c>
      <c r="L2771" s="3" t="str">
        <f>VLOOKUP(F2771,'Season Lookup'!$A$1:$B$13,2,0)</f>
        <v>Fall</v>
      </c>
      <c r="M2771" t="s">
        <v>73</v>
      </c>
      <c r="N2771" t="s">
        <v>13</v>
      </c>
      <c r="O2771" t="s">
        <v>132</v>
      </c>
      <c r="P2771" t="str">
        <f t="shared" si="548"/>
        <v>Yes</v>
      </c>
      <c r="Q2771" t="str">
        <f t="shared" si="549"/>
        <v>Yes</v>
      </c>
      <c r="R2771" t="str">
        <f t="shared" si="550"/>
        <v>No</v>
      </c>
      <c r="S2771">
        <v>738</v>
      </c>
      <c r="T2771" t="s">
        <v>19</v>
      </c>
      <c r="V2771" t="str">
        <f t="shared" si="551"/>
        <v>Non Intersection</v>
      </c>
      <c r="W2771" t="s">
        <v>3044</v>
      </c>
      <c r="X2771">
        <v>42.372115000000001</v>
      </c>
      <c r="Y2771">
        <v>-71.089167000000003</v>
      </c>
      <c r="Z2771" t="s">
        <v>3045</v>
      </c>
    </row>
    <row r="2772" spans="1:26">
      <c r="A2772">
        <v>26607</v>
      </c>
      <c r="B2772" s="1">
        <v>40827.742349537039</v>
      </c>
      <c r="C2772" s="1">
        <f t="shared" si="540"/>
        <v>40544</v>
      </c>
      <c r="D2772" s="4">
        <f t="shared" si="541"/>
        <v>0.77777777777777779</v>
      </c>
      <c r="E2772" s="3">
        <f t="shared" si="542"/>
        <v>2011</v>
      </c>
      <c r="F2772" s="3">
        <f t="shared" si="543"/>
        <v>10</v>
      </c>
      <c r="G2772" s="3">
        <f t="shared" si="544"/>
        <v>11</v>
      </c>
      <c r="H2772" s="3">
        <f t="shared" si="545"/>
        <v>17</v>
      </c>
      <c r="I2772" s="3">
        <f t="shared" si="546"/>
        <v>48</v>
      </c>
      <c r="J2772" s="3">
        <f t="shared" si="547"/>
        <v>3</v>
      </c>
      <c r="K2772" s="3" t="str">
        <f>IF(AND(D2772&gt;='Season Lookup'!$D$15,D2772&lt;'Season Lookup'!$D$16),"Spring",IF(AND(D2772&gt;='Season Lookup'!$D$16,D2772&lt;'Season Lookup'!$D$17),"Summer",IF(AND(D2772&gt;='Season Lookup'!$D$17,D2772&lt;'Season Lookup'!$D$18),"Fall",IF(OR(D2772&gt;='Season Lookup'!$D$18,D2772&lt;'Season Lookup'!$D$15),"Winter"))))</f>
        <v>Fall</v>
      </c>
      <c r="L2772" s="3" t="str">
        <f>VLOOKUP(F2772,'Season Lookup'!$A$1:$B$13,2,0)</f>
        <v>Fall</v>
      </c>
      <c r="M2772" t="s">
        <v>73</v>
      </c>
      <c r="N2772" t="s">
        <v>18</v>
      </c>
      <c r="O2772" t="s">
        <v>132</v>
      </c>
      <c r="P2772" t="str">
        <f t="shared" si="548"/>
        <v>Yes</v>
      </c>
      <c r="Q2772" t="str">
        <f t="shared" si="549"/>
        <v>Yes</v>
      </c>
      <c r="R2772" t="str">
        <f t="shared" si="550"/>
        <v>No</v>
      </c>
      <c r="T2772" t="s">
        <v>19</v>
      </c>
      <c r="U2772" t="s">
        <v>1739</v>
      </c>
      <c r="V2772" t="str">
        <f t="shared" si="551"/>
        <v>Intersection</v>
      </c>
      <c r="W2772" t="s">
        <v>1740</v>
      </c>
      <c r="X2772">
        <v>42.372408999999998</v>
      </c>
      <c r="Y2772">
        <v>-71.090655999999996</v>
      </c>
      <c r="Z2772" t="s">
        <v>1741</v>
      </c>
    </row>
    <row r="2773" spans="1:26">
      <c r="A2773">
        <v>26611</v>
      </c>
      <c r="B2773" s="1">
        <v>40827.291655092595</v>
      </c>
      <c r="C2773" s="1">
        <f t="shared" si="540"/>
        <v>40544</v>
      </c>
      <c r="D2773" s="4">
        <f t="shared" si="541"/>
        <v>0.77777777777777779</v>
      </c>
      <c r="E2773" s="3">
        <f t="shared" si="542"/>
        <v>2011</v>
      </c>
      <c r="F2773" s="3">
        <f t="shared" si="543"/>
        <v>10</v>
      </c>
      <c r="G2773" s="3">
        <f t="shared" si="544"/>
        <v>11</v>
      </c>
      <c r="H2773" s="3">
        <f t="shared" si="545"/>
        <v>6</v>
      </c>
      <c r="I2773" s="3">
        <f t="shared" si="546"/>
        <v>59</v>
      </c>
      <c r="J2773" s="3">
        <f t="shared" si="547"/>
        <v>3</v>
      </c>
      <c r="K2773" s="3" t="str">
        <f>IF(AND(D2773&gt;='Season Lookup'!$D$15,D2773&lt;'Season Lookup'!$D$16),"Spring",IF(AND(D2773&gt;='Season Lookup'!$D$16,D2773&lt;'Season Lookup'!$D$17),"Summer",IF(AND(D2773&gt;='Season Lookup'!$D$17,D2773&lt;'Season Lookup'!$D$18),"Fall",IF(OR(D2773&gt;='Season Lookup'!$D$18,D2773&lt;'Season Lookup'!$D$15),"Winter"))))</f>
        <v>Fall</v>
      </c>
      <c r="L2773" s="3" t="str">
        <f>VLOOKUP(F2773,'Season Lookup'!$A$1:$B$13,2,0)</f>
        <v>Fall</v>
      </c>
      <c r="M2773" t="s">
        <v>73</v>
      </c>
      <c r="N2773" t="s">
        <v>13</v>
      </c>
      <c r="O2773" t="s">
        <v>23</v>
      </c>
      <c r="P2773" t="str">
        <f t="shared" si="548"/>
        <v>Yes</v>
      </c>
      <c r="Q2773" t="str">
        <f t="shared" si="549"/>
        <v>No</v>
      </c>
      <c r="R2773" t="str">
        <f t="shared" si="550"/>
        <v>No</v>
      </c>
      <c r="S2773">
        <v>350</v>
      </c>
      <c r="T2773" t="s">
        <v>3803</v>
      </c>
      <c r="V2773" t="str">
        <f t="shared" si="551"/>
        <v>Non Intersection</v>
      </c>
      <c r="W2773" t="s">
        <v>3804</v>
      </c>
      <c r="X2773">
        <v>42.363500000000002</v>
      </c>
      <c r="Y2773">
        <v>-71.081934000000004</v>
      </c>
      <c r="Z2773" t="s">
        <v>3805</v>
      </c>
    </row>
    <row r="2774" spans="1:26">
      <c r="A2774">
        <v>26608</v>
      </c>
      <c r="B2774" s="1">
        <v>40828.45484953704</v>
      </c>
      <c r="C2774" s="1">
        <f t="shared" si="540"/>
        <v>40544</v>
      </c>
      <c r="D2774" s="4">
        <f t="shared" si="541"/>
        <v>0.78055555555555556</v>
      </c>
      <c r="E2774" s="3">
        <f t="shared" si="542"/>
        <v>2011</v>
      </c>
      <c r="F2774" s="3">
        <f t="shared" si="543"/>
        <v>10</v>
      </c>
      <c r="G2774" s="3">
        <f t="shared" si="544"/>
        <v>12</v>
      </c>
      <c r="H2774" s="3">
        <f t="shared" si="545"/>
        <v>10</v>
      </c>
      <c r="I2774" s="3">
        <f t="shared" si="546"/>
        <v>54</v>
      </c>
      <c r="J2774" s="3">
        <f t="shared" si="547"/>
        <v>4</v>
      </c>
      <c r="K2774" s="3" t="str">
        <f>IF(AND(D2774&gt;='Season Lookup'!$D$15,D2774&lt;'Season Lookup'!$D$16),"Spring",IF(AND(D2774&gt;='Season Lookup'!$D$16,D2774&lt;'Season Lookup'!$D$17),"Summer",IF(AND(D2774&gt;='Season Lookup'!$D$17,D2774&lt;'Season Lookup'!$D$18),"Fall",IF(OR(D2774&gt;='Season Lookup'!$D$18,D2774&lt;'Season Lookup'!$D$15),"Winter"))))</f>
        <v>Fall</v>
      </c>
      <c r="L2774" s="3" t="str">
        <f>VLOOKUP(F2774,'Season Lookup'!$A$1:$B$13,2,0)</f>
        <v>Fall</v>
      </c>
      <c r="M2774" t="s">
        <v>82</v>
      </c>
      <c r="N2774" t="s">
        <v>573</v>
      </c>
      <c r="O2774" t="s">
        <v>36</v>
      </c>
      <c r="P2774" t="str">
        <f t="shared" si="548"/>
        <v>No</v>
      </c>
      <c r="Q2774" t="str">
        <f t="shared" si="549"/>
        <v>No</v>
      </c>
      <c r="R2774" t="str">
        <f t="shared" si="550"/>
        <v>No</v>
      </c>
      <c r="T2774" t="s">
        <v>74</v>
      </c>
      <c r="U2774" t="s">
        <v>19</v>
      </c>
      <c r="V2774" t="str">
        <f t="shared" si="551"/>
        <v>Intersection</v>
      </c>
      <c r="W2774" t="s">
        <v>2236</v>
      </c>
      <c r="X2774">
        <v>42.373728999999997</v>
      </c>
      <c r="Y2774">
        <v>-71.100836999999999</v>
      </c>
      <c r="Z2774" t="s">
        <v>112</v>
      </c>
    </row>
    <row r="2775" spans="1:26">
      <c r="A2775">
        <v>26609</v>
      </c>
      <c r="B2775" s="1">
        <v>40828.527777777781</v>
      </c>
      <c r="C2775" s="1">
        <f t="shared" si="540"/>
        <v>40544</v>
      </c>
      <c r="D2775" s="4">
        <f t="shared" si="541"/>
        <v>0.78055555555555556</v>
      </c>
      <c r="E2775" s="3">
        <f t="shared" si="542"/>
        <v>2011</v>
      </c>
      <c r="F2775" s="3">
        <f t="shared" si="543"/>
        <v>10</v>
      </c>
      <c r="G2775" s="3">
        <f t="shared" si="544"/>
        <v>12</v>
      </c>
      <c r="H2775" s="3">
        <f t="shared" si="545"/>
        <v>12</v>
      </c>
      <c r="I2775" s="3">
        <f t="shared" si="546"/>
        <v>40</v>
      </c>
      <c r="J2775" s="3">
        <f t="shared" si="547"/>
        <v>4</v>
      </c>
      <c r="K2775" s="3" t="str">
        <f>IF(AND(D2775&gt;='Season Lookup'!$D$15,D2775&lt;'Season Lookup'!$D$16),"Spring",IF(AND(D2775&gt;='Season Lookup'!$D$16,D2775&lt;'Season Lookup'!$D$17),"Summer",IF(AND(D2775&gt;='Season Lookup'!$D$17,D2775&lt;'Season Lookup'!$D$18),"Fall",IF(OR(D2775&gt;='Season Lookup'!$D$18,D2775&lt;'Season Lookup'!$D$15),"Winter"))))</f>
        <v>Fall</v>
      </c>
      <c r="L2775" s="3" t="str">
        <f>VLOOKUP(F2775,'Season Lookup'!$A$1:$B$13,2,0)</f>
        <v>Fall</v>
      </c>
      <c r="M2775" t="s">
        <v>82</v>
      </c>
      <c r="N2775" t="s">
        <v>13</v>
      </c>
      <c r="O2775" t="s">
        <v>152</v>
      </c>
      <c r="P2775" t="str">
        <f t="shared" si="548"/>
        <v>Yes</v>
      </c>
      <c r="Q2775" t="str">
        <f t="shared" si="549"/>
        <v>No</v>
      </c>
      <c r="R2775" t="str">
        <f t="shared" si="550"/>
        <v>Yes</v>
      </c>
      <c r="T2775" t="s">
        <v>587</v>
      </c>
      <c r="U2775" t="s">
        <v>124</v>
      </c>
      <c r="V2775" t="str">
        <f t="shared" si="551"/>
        <v>Intersection</v>
      </c>
      <c r="W2775" t="s">
        <v>3806</v>
      </c>
      <c r="X2775">
        <v>42.369990000000001</v>
      </c>
      <c r="Y2775">
        <v>-71.093404000000007</v>
      </c>
      <c r="Z2775" t="s">
        <v>3807</v>
      </c>
    </row>
    <row r="2776" spans="1:26">
      <c r="A2776">
        <v>26610</v>
      </c>
      <c r="B2776" s="1">
        <v>40828.814571759256</v>
      </c>
      <c r="C2776" s="1">
        <f t="shared" si="540"/>
        <v>40544</v>
      </c>
      <c r="D2776" s="4">
        <f t="shared" si="541"/>
        <v>0.78055555555555556</v>
      </c>
      <c r="E2776" s="3">
        <f t="shared" si="542"/>
        <v>2011</v>
      </c>
      <c r="F2776" s="3">
        <f t="shared" si="543"/>
        <v>10</v>
      </c>
      <c r="G2776" s="3">
        <f t="shared" si="544"/>
        <v>12</v>
      </c>
      <c r="H2776" s="3">
        <f t="shared" si="545"/>
        <v>19</v>
      </c>
      <c r="I2776" s="3">
        <f t="shared" si="546"/>
        <v>32</v>
      </c>
      <c r="J2776" s="3">
        <f t="shared" si="547"/>
        <v>4</v>
      </c>
      <c r="K2776" s="3" t="str">
        <f>IF(AND(D2776&gt;='Season Lookup'!$D$15,D2776&lt;'Season Lookup'!$D$16),"Spring",IF(AND(D2776&gt;='Season Lookup'!$D$16,D2776&lt;'Season Lookup'!$D$17),"Summer",IF(AND(D2776&gt;='Season Lookup'!$D$17,D2776&lt;'Season Lookup'!$D$18),"Fall",IF(OR(D2776&gt;='Season Lookup'!$D$18,D2776&lt;'Season Lookup'!$D$15),"Winter"))))</f>
        <v>Fall</v>
      </c>
      <c r="L2776" s="3" t="str">
        <f>VLOOKUP(F2776,'Season Lookup'!$A$1:$B$13,2,0)</f>
        <v>Fall</v>
      </c>
      <c r="M2776" t="s">
        <v>82</v>
      </c>
      <c r="N2776" t="s">
        <v>1085</v>
      </c>
      <c r="O2776" t="s">
        <v>132</v>
      </c>
      <c r="P2776" t="str">
        <f t="shared" si="548"/>
        <v>Yes</v>
      </c>
      <c r="Q2776" t="str">
        <f t="shared" si="549"/>
        <v>Yes</v>
      </c>
      <c r="R2776" t="str">
        <f t="shared" si="550"/>
        <v>No</v>
      </c>
      <c r="S2776">
        <v>1555</v>
      </c>
      <c r="T2776" t="s">
        <v>14</v>
      </c>
      <c r="V2776" t="str">
        <f t="shared" si="551"/>
        <v>Non Intersection</v>
      </c>
      <c r="W2776" t="s">
        <v>969</v>
      </c>
      <c r="X2776">
        <v>42.377893</v>
      </c>
      <c r="Y2776">
        <v>-71.119878</v>
      </c>
      <c r="Z2776" t="s">
        <v>970</v>
      </c>
    </row>
    <row r="2777" spans="1:26">
      <c r="A2777">
        <v>26612</v>
      </c>
      <c r="B2777" s="1">
        <v>40828.713182870371</v>
      </c>
      <c r="C2777" s="1">
        <f t="shared" si="540"/>
        <v>40544</v>
      </c>
      <c r="D2777" s="4">
        <f t="shared" si="541"/>
        <v>0.78055555555555556</v>
      </c>
      <c r="E2777" s="3">
        <f t="shared" si="542"/>
        <v>2011</v>
      </c>
      <c r="F2777" s="3">
        <f t="shared" si="543"/>
        <v>10</v>
      </c>
      <c r="G2777" s="3">
        <f t="shared" si="544"/>
        <v>12</v>
      </c>
      <c r="H2777" s="3">
        <f t="shared" si="545"/>
        <v>17</v>
      </c>
      <c r="I2777" s="3">
        <f t="shared" si="546"/>
        <v>6</v>
      </c>
      <c r="J2777" s="3">
        <f t="shared" si="547"/>
        <v>4</v>
      </c>
      <c r="K2777" s="3" t="str">
        <f>IF(AND(D2777&gt;='Season Lookup'!$D$15,D2777&lt;'Season Lookup'!$D$16),"Spring",IF(AND(D2777&gt;='Season Lookup'!$D$16,D2777&lt;'Season Lookup'!$D$17),"Summer",IF(AND(D2777&gt;='Season Lookup'!$D$17,D2777&lt;'Season Lookup'!$D$18),"Fall",IF(OR(D2777&gt;='Season Lookup'!$D$18,D2777&lt;'Season Lookup'!$D$15),"Winter"))))</f>
        <v>Fall</v>
      </c>
      <c r="L2777" s="3" t="str">
        <f>VLOOKUP(F2777,'Season Lookup'!$A$1:$B$13,2,0)</f>
        <v>Fall</v>
      </c>
      <c r="M2777" t="s">
        <v>82</v>
      </c>
      <c r="N2777" t="s">
        <v>13</v>
      </c>
      <c r="O2777" t="s">
        <v>36</v>
      </c>
      <c r="P2777" t="str">
        <f t="shared" si="548"/>
        <v>Yes</v>
      </c>
      <c r="Q2777" t="str">
        <f t="shared" si="549"/>
        <v>No</v>
      </c>
      <c r="R2777" t="str">
        <f t="shared" si="550"/>
        <v>No</v>
      </c>
      <c r="S2777">
        <v>10</v>
      </c>
      <c r="T2777" t="s">
        <v>1211</v>
      </c>
      <c r="V2777" t="str">
        <f t="shared" si="551"/>
        <v>Non Intersection</v>
      </c>
      <c r="W2777" t="s">
        <v>3808</v>
      </c>
      <c r="X2777">
        <v>42.373472999999997</v>
      </c>
      <c r="Y2777">
        <v>-71.121898999999999</v>
      </c>
      <c r="Z2777" t="s">
        <v>3809</v>
      </c>
    </row>
    <row r="2778" spans="1:26">
      <c r="A2778">
        <v>26614</v>
      </c>
      <c r="B2778" s="1">
        <v>40829.375</v>
      </c>
      <c r="C2778" s="1">
        <f t="shared" si="540"/>
        <v>40544</v>
      </c>
      <c r="D2778" s="4">
        <f t="shared" si="541"/>
        <v>0.78333333333333333</v>
      </c>
      <c r="E2778" s="3">
        <f t="shared" si="542"/>
        <v>2011</v>
      </c>
      <c r="F2778" s="3">
        <f t="shared" si="543"/>
        <v>10</v>
      </c>
      <c r="G2778" s="3">
        <f t="shared" si="544"/>
        <v>13</v>
      </c>
      <c r="H2778" s="3">
        <f t="shared" si="545"/>
        <v>9</v>
      </c>
      <c r="I2778" s="3">
        <f t="shared" si="546"/>
        <v>0</v>
      </c>
      <c r="J2778" s="3">
        <f t="shared" si="547"/>
        <v>5</v>
      </c>
      <c r="K2778" s="3" t="str">
        <f>IF(AND(D2778&gt;='Season Lookup'!$D$15,D2778&lt;'Season Lookup'!$D$16),"Spring",IF(AND(D2778&gt;='Season Lookup'!$D$16,D2778&lt;'Season Lookup'!$D$17),"Summer",IF(AND(D2778&gt;='Season Lookup'!$D$17,D2778&lt;'Season Lookup'!$D$18),"Fall",IF(OR(D2778&gt;='Season Lookup'!$D$18,D2778&lt;'Season Lookup'!$D$15),"Winter"))))</f>
        <v>Fall</v>
      </c>
      <c r="L2778" s="3" t="str">
        <f>VLOOKUP(F2778,'Season Lookup'!$A$1:$B$13,2,0)</f>
        <v>Fall</v>
      </c>
      <c r="M2778" t="s">
        <v>78</v>
      </c>
      <c r="N2778" t="s">
        <v>35</v>
      </c>
      <c r="O2778" t="s">
        <v>36</v>
      </c>
      <c r="P2778" t="str">
        <f t="shared" si="548"/>
        <v>Yes</v>
      </c>
      <c r="Q2778" t="str">
        <f t="shared" si="549"/>
        <v>No</v>
      </c>
      <c r="R2778" t="str">
        <f t="shared" si="550"/>
        <v>No</v>
      </c>
      <c r="T2778" t="s">
        <v>53</v>
      </c>
      <c r="V2778" t="str">
        <f t="shared" si="551"/>
        <v>Intersection</v>
      </c>
      <c r="W2778" t="s">
        <v>3810</v>
      </c>
      <c r="X2778">
        <v>0</v>
      </c>
      <c r="Y2778">
        <v>0</v>
      </c>
      <c r="Z2778" t="s">
        <v>81</v>
      </c>
    </row>
    <row r="2779" spans="1:26">
      <c r="A2779">
        <v>26615</v>
      </c>
      <c r="B2779" s="1">
        <v>40829.385405092595</v>
      </c>
      <c r="C2779" s="1">
        <f t="shared" si="540"/>
        <v>40544</v>
      </c>
      <c r="D2779" s="4">
        <f t="shared" si="541"/>
        <v>0.78333333333333333</v>
      </c>
      <c r="E2779" s="3">
        <f t="shared" si="542"/>
        <v>2011</v>
      </c>
      <c r="F2779" s="3">
        <f t="shared" si="543"/>
        <v>10</v>
      </c>
      <c r="G2779" s="3">
        <f t="shared" si="544"/>
        <v>13</v>
      </c>
      <c r="H2779" s="3">
        <f t="shared" si="545"/>
        <v>9</v>
      </c>
      <c r="I2779" s="3">
        <f t="shared" si="546"/>
        <v>14</v>
      </c>
      <c r="J2779" s="3">
        <f t="shared" si="547"/>
        <v>5</v>
      </c>
      <c r="K2779" s="3" t="str">
        <f>IF(AND(D2779&gt;='Season Lookup'!$D$15,D2779&lt;'Season Lookup'!$D$16),"Spring",IF(AND(D2779&gt;='Season Lookup'!$D$16,D2779&lt;'Season Lookup'!$D$17),"Summer",IF(AND(D2779&gt;='Season Lookup'!$D$17,D2779&lt;'Season Lookup'!$D$18),"Fall",IF(OR(D2779&gt;='Season Lookup'!$D$18,D2779&lt;'Season Lookup'!$D$15),"Winter"))))</f>
        <v>Fall</v>
      </c>
      <c r="L2779" s="3" t="str">
        <f>VLOOKUP(F2779,'Season Lookup'!$A$1:$B$13,2,0)</f>
        <v>Fall</v>
      </c>
      <c r="M2779" t="s">
        <v>78</v>
      </c>
      <c r="N2779" t="s">
        <v>13</v>
      </c>
      <c r="O2779" t="s">
        <v>152</v>
      </c>
      <c r="P2779" t="str">
        <f t="shared" si="548"/>
        <v>Yes</v>
      </c>
      <c r="Q2779" t="str">
        <f t="shared" si="549"/>
        <v>No</v>
      </c>
      <c r="R2779" t="str">
        <f t="shared" si="550"/>
        <v>Yes</v>
      </c>
      <c r="T2779" t="s">
        <v>27</v>
      </c>
      <c r="U2779" t="s">
        <v>757</v>
      </c>
      <c r="V2779" t="str">
        <f t="shared" si="551"/>
        <v>Intersection</v>
      </c>
      <c r="W2779" t="s">
        <v>1405</v>
      </c>
      <c r="X2779">
        <v>42.364404999999998</v>
      </c>
      <c r="Y2779">
        <v>-71.114819999999995</v>
      </c>
      <c r="Z2779" t="s">
        <v>1406</v>
      </c>
    </row>
    <row r="2780" spans="1:26">
      <c r="A2780">
        <v>26616</v>
      </c>
      <c r="B2780" s="1">
        <v>40829.39234953704</v>
      </c>
      <c r="C2780" s="1">
        <f t="shared" si="540"/>
        <v>40544</v>
      </c>
      <c r="D2780" s="4">
        <f t="shared" si="541"/>
        <v>0.78333333333333333</v>
      </c>
      <c r="E2780" s="3">
        <f t="shared" si="542"/>
        <v>2011</v>
      </c>
      <c r="F2780" s="3">
        <f t="shared" si="543"/>
        <v>10</v>
      </c>
      <c r="G2780" s="3">
        <f t="shared" si="544"/>
        <v>13</v>
      </c>
      <c r="H2780" s="3">
        <f t="shared" si="545"/>
        <v>9</v>
      </c>
      <c r="I2780" s="3">
        <f t="shared" si="546"/>
        <v>24</v>
      </c>
      <c r="J2780" s="3">
        <f t="shared" si="547"/>
        <v>5</v>
      </c>
      <c r="K2780" s="3" t="str">
        <f>IF(AND(D2780&gt;='Season Lookup'!$D$15,D2780&lt;'Season Lookup'!$D$16),"Spring",IF(AND(D2780&gt;='Season Lookup'!$D$16,D2780&lt;'Season Lookup'!$D$17),"Summer",IF(AND(D2780&gt;='Season Lookup'!$D$17,D2780&lt;'Season Lookup'!$D$18),"Fall",IF(OR(D2780&gt;='Season Lookup'!$D$18,D2780&lt;'Season Lookup'!$D$15),"Winter"))))</f>
        <v>Fall</v>
      </c>
      <c r="L2780" s="3" t="str">
        <f>VLOOKUP(F2780,'Season Lookup'!$A$1:$B$13,2,0)</f>
        <v>Fall</v>
      </c>
      <c r="M2780" t="s">
        <v>78</v>
      </c>
      <c r="N2780" t="s">
        <v>13</v>
      </c>
      <c r="O2780" t="s">
        <v>13</v>
      </c>
      <c r="P2780" t="str">
        <f t="shared" si="548"/>
        <v>Yes</v>
      </c>
      <c r="Q2780" t="str">
        <f t="shared" si="549"/>
        <v>No</v>
      </c>
      <c r="R2780" t="str">
        <f t="shared" si="550"/>
        <v>No</v>
      </c>
      <c r="T2780" t="s">
        <v>19</v>
      </c>
      <c r="U2780" t="s">
        <v>803</v>
      </c>
      <c r="V2780" t="str">
        <f t="shared" si="551"/>
        <v>Intersection</v>
      </c>
      <c r="W2780" t="s">
        <v>1561</v>
      </c>
      <c r="X2780">
        <v>42.374028000000003</v>
      </c>
      <c r="Y2780">
        <v>-71.103097000000005</v>
      </c>
      <c r="Z2780" t="s">
        <v>1562</v>
      </c>
    </row>
    <row r="2781" spans="1:26">
      <c r="A2781">
        <v>26617</v>
      </c>
      <c r="B2781" s="1">
        <v>40829.458333333336</v>
      </c>
      <c r="C2781" s="1">
        <f t="shared" si="540"/>
        <v>40544</v>
      </c>
      <c r="D2781" s="4">
        <f t="shared" si="541"/>
        <v>0.78333333333333333</v>
      </c>
      <c r="E2781" s="3">
        <f t="shared" si="542"/>
        <v>2011</v>
      </c>
      <c r="F2781" s="3">
        <f t="shared" si="543"/>
        <v>10</v>
      </c>
      <c r="G2781" s="3">
        <f t="shared" si="544"/>
        <v>13</v>
      </c>
      <c r="H2781" s="3">
        <f t="shared" si="545"/>
        <v>11</v>
      </c>
      <c r="I2781" s="3">
        <f t="shared" si="546"/>
        <v>0</v>
      </c>
      <c r="J2781" s="3">
        <f t="shared" si="547"/>
        <v>5</v>
      </c>
      <c r="K2781" s="3" t="str">
        <f>IF(AND(D2781&gt;='Season Lookup'!$D$15,D2781&lt;'Season Lookup'!$D$16),"Spring",IF(AND(D2781&gt;='Season Lookup'!$D$16,D2781&lt;'Season Lookup'!$D$17),"Summer",IF(AND(D2781&gt;='Season Lookup'!$D$17,D2781&lt;'Season Lookup'!$D$18),"Fall",IF(OR(D2781&gt;='Season Lookup'!$D$18,D2781&lt;'Season Lookup'!$D$15),"Winter"))))</f>
        <v>Fall</v>
      </c>
      <c r="L2781" s="3" t="str">
        <f>VLOOKUP(F2781,'Season Lookup'!$A$1:$B$13,2,0)</f>
        <v>Fall</v>
      </c>
      <c r="M2781" t="s">
        <v>78</v>
      </c>
      <c r="N2781" t="s">
        <v>13</v>
      </c>
      <c r="O2781" t="s">
        <v>13</v>
      </c>
      <c r="P2781" t="str">
        <f t="shared" si="548"/>
        <v>Yes</v>
      </c>
      <c r="Q2781" t="str">
        <f t="shared" si="549"/>
        <v>No</v>
      </c>
      <c r="R2781" t="str">
        <f t="shared" si="550"/>
        <v>No</v>
      </c>
      <c r="T2781" t="s">
        <v>170</v>
      </c>
      <c r="V2781" t="str">
        <f t="shared" si="551"/>
        <v>Intersection</v>
      </c>
      <c r="W2781" t="s">
        <v>604</v>
      </c>
      <c r="X2781">
        <v>0</v>
      </c>
      <c r="Y2781">
        <v>0</v>
      </c>
      <c r="Z2781" t="s">
        <v>81</v>
      </c>
    </row>
    <row r="2782" spans="1:26">
      <c r="A2782">
        <v>26618</v>
      </c>
      <c r="B2782" s="1">
        <v>40829.495127314818</v>
      </c>
      <c r="C2782" s="1">
        <f t="shared" si="540"/>
        <v>40544</v>
      </c>
      <c r="D2782" s="4">
        <f t="shared" si="541"/>
        <v>0.78333333333333333</v>
      </c>
      <c r="E2782" s="3">
        <f t="shared" si="542"/>
        <v>2011</v>
      </c>
      <c r="F2782" s="3">
        <f t="shared" si="543"/>
        <v>10</v>
      </c>
      <c r="G2782" s="3">
        <f t="shared" si="544"/>
        <v>13</v>
      </c>
      <c r="H2782" s="3">
        <f t="shared" si="545"/>
        <v>11</v>
      </c>
      <c r="I2782" s="3">
        <f t="shared" si="546"/>
        <v>52</v>
      </c>
      <c r="J2782" s="3">
        <f t="shared" si="547"/>
        <v>5</v>
      </c>
      <c r="K2782" s="3" t="str">
        <f>IF(AND(D2782&gt;='Season Lookup'!$D$15,D2782&lt;'Season Lookup'!$D$16),"Spring",IF(AND(D2782&gt;='Season Lookup'!$D$16,D2782&lt;'Season Lookup'!$D$17),"Summer",IF(AND(D2782&gt;='Season Lookup'!$D$17,D2782&lt;'Season Lookup'!$D$18),"Fall",IF(OR(D2782&gt;='Season Lookup'!$D$18,D2782&lt;'Season Lookup'!$D$15),"Winter"))))</f>
        <v>Fall</v>
      </c>
      <c r="L2782" s="3" t="str">
        <f>VLOOKUP(F2782,'Season Lookup'!$A$1:$B$13,2,0)</f>
        <v>Fall</v>
      </c>
      <c r="M2782" t="s">
        <v>78</v>
      </c>
      <c r="N2782" t="s">
        <v>35</v>
      </c>
      <c r="O2782" t="s">
        <v>13</v>
      </c>
      <c r="P2782" t="str">
        <f t="shared" si="548"/>
        <v>Yes</v>
      </c>
      <c r="Q2782" t="str">
        <f t="shared" si="549"/>
        <v>No</v>
      </c>
      <c r="R2782" t="str">
        <f t="shared" si="550"/>
        <v>No</v>
      </c>
      <c r="T2782" t="s">
        <v>41</v>
      </c>
      <c r="U2782" t="s">
        <v>178</v>
      </c>
      <c r="V2782" t="str">
        <f t="shared" si="551"/>
        <v>Intersection</v>
      </c>
      <c r="W2782" t="s">
        <v>2037</v>
      </c>
      <c r="X2782">
        <v>42.364041999999998</v>
      </c>
      <c r="Y2782">
        <v>-71.108254000000002</v>
      </c>
      <c r="Z2782" t="s">
        <v>1121</v>
      </c>
    </row>
    <row r="2783" spans="1:26">
      <c r="A2783">
        <v>26619</v>
      </c>
      <c r="B2783" s="1">
        <v>40829.5</v>
      </c>
      <c r="C2783" s="1">
        <f t="shared" si="540"/>
        <v>40544</v>
      </c>
      <c r="D2783" s="4">
        <f t="shared" si="541"/>
        <v>0.78333333333333333</v>
      </c>
      <c r="E2783" s="3">
        <f t="shared" si="542"/>
        <v>2011</v>
      </c>
      <c r="F2783" s="3">
        <f t="shared" si="543"/>
        <v>10</v>
      </c>
      <c r="G2783" s="3">
        <f t="shared" si="544"/>
        <v>13</v>
      </c>
      <c r="H2783" s="3">
        <f t="shared" si="545"/>
        <v>12</v>
      </c>
      <c r="I2783" s="3">
        <f t="shared" si="546"/>
        <v>0</v>
      </c>
      <c r="J2783" s="3">
        <f t="shared" si="547"/>
        <v>5</v>
      </c>
      <c r="K2783" s="3" t="str">
        <f>IF(AND(D2783&gt;='Season Lookup'!$D$15,D2783&lt;'Season Lookup'!$D$16),"Spring",IF(AND(D2783&gt;='Season Lookup'!$D$16,D2783&lt;'Season Lookup'!$D$17),"Summer",IF(AND(D2783&gt;='Season Lookup'!$D$17,D2783&lt;'Season Lookup'!$D$18),"Fall",IF(OR(D2783&gt;='Season Lookup'!$D$18,D2783&lt;'Season Lookup'!$D$15),"Winter"))))</f>
        <v>Fall</v>
      </c>
      <c r="L2783" s="3" t="str">
        <f>VLOOKUP(F2783,'Season Lookup'!$A$1:$B$13,2,0)</f>
        <v>Fall</v>
      </c>
      <c r="M2783" t="s">
        <v>78</v>
      </c>
      <c r="N2783" t="s">
        <v>13</v>
      </c>
      <c r="O2783" t="s">
        <v>23</v>
      </c>
      <c r="P2783" t="str">
        <f t="shared" si="548"/>
        <v>Yes</v>
      </c>
      <c r="Q2783" t="str">
        <f t="shared" si="549"/>
        <v>No</v>
      </c>
      <c r="R2783" t="str">
        <f t="shared" si="550"/>
        <v>No</v>
      </c>
      <c r="T2783" t="s">
        <v>14</v>
      </c>
      <c r="U2783" t="s">
        <v>754</v>
      </c>
      <c r="V2783" t="str">
        <f t="shared" si="551"/>
        <v>Intersection</v>
      </c>
      <c r="W2783" t="s">
        <v>1965</v>
      </c>
      <c r="X2783">
        <v>42.399365000000003</v>
      </c>
      <c r="Y2783">
        <v>-71.132712999999995</v>
      </c>
      <c r="Z2783" t="s">
        <v>756</v>
      </c>
    </row>
    <row r="2784" spans="1:26">
      <c r="A2784">
        <v>26620</v>
      </c>
      <c r="B2784" s="1">
        <v>40829.654861111114</v>
      </c>
      <c r="C2784" s="1">
        <f t="shared" si="540"/>
        <v>40544</v>
      </c>
      <c r="D2784" s="4">
        <f t="shared" si="541"/>
        <v>0.78333333333333333</v>
      </c>
      <c r="E2784" s="3">
        <f t="shared" si="542"/>
        <v>2011</v>
      </c>
      <c r="F2784" s="3">
        <f t="shared" si="543"/>
        <v>10</v>
      </c>
      <c r="G2784" s="3">
        <f t="shared" si="544"/>
        <v>13</v>
      </c>
      <c r="H2784" s="3">
        <f t="shared" si="545"/>
        <v>15</v>
      </c>
      <c r="I2784" s="3">
        <f t="shared" si="546"/>
        <v>43</v>
      </c>
      <c r="J2784" s="3">
        <f t="shared" si="547"/>
        <v>5</v>
      </c>
      <c r="K2784" s="3" t="str">
        <f>IF(AND(D2784&gt;='Season Lookup'!$D$15,D2784&lt;'Season Lookup'!$D$16),"Spring",IF(AND(D2784&gt;='Season Lookup'!$D$16,D2784&lt;'Season Lookup'!$D$17),"Summer",IF(AND(D2784&gt;='Season Lookup'!$D$17,D2784&lt;'Season Lookup'!$D$18),"Fall",IF(OR(D2784&gt;='Season Lookup'!$D$18,D2784&lt;'Season Lookup'!$D$15),"Winter"))))</f>
        <v>Fall</v>
      </c>
      <c r="L2784" s="3" t="str">
        <f>VLOOKUP(F2784,'Season Lookup'!$A$1:$B$13,2,0)</f>
        <v>Fall</v>
      </c>
      <c r="M2784" t="s">
        <v>78</v>
      </c>
      <c r="N2784" t="s">
        <v>13</v>
      </c>
      <c r="O2784" t="s">
        <v>13</v>
      </c>
      <c r="P2784" t="str">
        <f t="shared" si="548"/>
        <v>Yes</v>
      </c>
      <c r="Q2784" t="str">
        <f t="shared" si="549"/>
        <v>No</v>
      </c>
      <c r="R2784" t="str">
        <f t="shared" si="550"/>
        <v>No</v>
      </c>
      <c r="T2784" t="s">
        <v>209</v>
      </c>
      <c r="U2784" t="s">
        <v>760</v>
      </c>
      <c r="V2784" t="str">
        <f t="shared" si="551"/>
        <v>Intersection</v>
      </c>
      <c r="W2784" t="s">
        <v>1532</v>
      </c>
      <c r="X2784">
        <v>42.366591999999997</v>
      </c>
      <c r="Y2784">
        <v>-71.088200000000001</v>
      </c>
      <c r="Z2784" t="s">
        <v>762</v>
      </c>
    </row>
    <row r="2785" spans="1:26">
      <c r="A2785">
        <v>26621</v>
      </c>
      <c r="B2785" s="1">
        <v>40829.876377314817</v>
      </c>
      <c r="C2785" s="1">
        <f t="shared" si="540"/>
        <v>40544</v>
      </c>
      <c r="D2785" s="4">
        <f t="shared" si="541"/>
        <v>0.78333333333333333</v>
      </c>
      <c r="E2785" s="3">
        <f t="shared" si="542"/>
        <v>2011</v>
      </c>
      <c r="F2785" s="3">
        <f t="shared" si="543"/>
        <v>10</v>
      </c>
      <c r="G2785" s="3">
        <f t="shared" si="544"/>
        <v>13</v>
      </c>
      <c r="H2785" s="3">
        <f t="shared" si="545"/>
        <v>21</v>
      </c>
      <c r="I2785" s="3">
        <f t="shared" si="546"/>
        <v>1</v>
      </c>
      <c r="J2785" s="3">
        <f t="shared" si="547"/>
        <v>5</v>
      </c>
      <c r="K2785" s="3" t="str">
        <f>IF(AND(D2785&gt;='Season Lookup'!$D$15,D2785&lt;'Season Lookup'!$D$16),"Spring",IF(AND(D2785&gt;='Season Lookup'!$D$16,D2785&lt;'Season Lookup'!$D$17),"Summer",IF(AND(D2785&gt;='Season Lookup'!$D$17,D2785&lt;'Season Lookup'!$D$18),"Fall",IF(OR(D2785&gt;='Season Lookup'!$D$18,D2785&lt;'Season Lookup'!$D$15),"Winter"))))</f>
        <v>Fall</v>
      </c>
      <c r="L2785" s="3" t="str">
        <f>VLOOKUP(F2785,'Season Lookup'!$A$1:$B$13,2,0)</f>
        <v>Fall</v>
      </c>
      <c r="M2785" t="s">
        <v>78</v>
      </c>
      <c r="N2785" t="s">
        <v>13</v>
      </c>
      <c r="O2785" t="s">
        <v>36</v>
      </c>
      <c r="P2785" t="str">
        <f t="shared" si="548"/>
        <v>Yes</v>
      </c>
      <c r="Q2785" t="str">
        <f t="shared" si="549"/>
        <v>No</v>
      </c>
      <c r="R2785" t="str">
        <f t="shared" si="550"/>
        <v>No</v>
      </c>
      <c r="T2785" t="s">
        <v>105</v>
      </c>
      <c r="U2785" t="s">
        <v>189</v>
      </c>
      <c r="V2785" t="str">
        <f t="shared" si="551"/>
        <v>Intersection</v>
      </c>
      <c r="W2785" t="s">
        <v>477</v>
      </c>
      <c r="X2785">
        <v>42.367106999999997</v>
      </c>
      <c r="Y2785">
        <v>-71.095416</v>
      </c>
      <c r="Z2785" t="s">
        <v>478</v>
      </c>
    </row>
    <row r="2786" spans="1:26">
      <c r="A2786">
        <v>26633</v>
      </c>
      <c r="B2786" s="1">
        <v>40829.520833333336</v>
      </c>
      <c r="C2786" s="1">
        <f t="shared" si="540"/>
        <v>40544</v>
      </c>
      <c r="D2786" s="4">
        <f t="shared" si="541"/>
        <v>0.78333333333333333</v>
      </c>
      <c r="E2786" s="3">
        <f t="shared" si="542"/>
        <v>2011</v>
      </c>
      <c r="F2786" s="3">
        <f t="shared" si="543"/>
        <v>10</v>
      </c>
      <c r="G2786" s="3">
        <f t="shared" si="544"/>
        <v>13</v>
      </c>
      <c r="H2786" s="3">
        <f t="shared" si="545"/>
        <v>12</v>
      </c>
      <c r="I2786" s="3">
        <f t="shared" si="546"/>
        <v>30</v>
      </c>
      <c r="J2786" s="3">
        <f t="shared" si="547"/>
        <v>5</v>
      </c>
      <c r="K2786" s="3" t="str">
        <f>IF(AND(D2786&gt;='Season Lookup'!$D$15,D2786&lt;'Season Lookup'!$D$16),"Spring",IF(AND(D2786&gt;='Season Lookup'!$D$16,D2786&lt;'Season Lookup'!$D$17),"Summer",IF(AND(D2786&gt;='Season Lookup'!$D$17,D2786&lt;'Season Lookup'!$D$18),"Fall",IF(OR(D2786&gt;='Season Lookup'!$D$18,D2786&lt;'Season Lookup'!$D$15),"Winter"))))</f>
        <v>Fall</v>
      </c>
      <c r="L2786" s="3" t="str">
        <f>VLOOKUP(F2786,'Season Lookup'!$A$1:$B$13,2,0)</f>
        <v>Fall</v>
      </c>
      <c r="M2786" t="s">
        <v>78</v>
      </c>
      <c r="N2786" t="s">
        <v>35</v>
      </c>
      <c r="O2786" t="s">
        <v>23</v>
      </c>
      <c r="P2786" t="str">
        <f t="shared" si="548"/>
        <v>Yes</v>
      </c>
      <c r="Q2786" t="str">
        <f t="shared" si="549"/>
        <v>No</v>
      </c>
      <c r="R2786" t="str">
        <f t="shared" si="550"/>
        <v>No</v>
      </c>
      <c r="T2786" t="s">
        <v>178</v>
      </c>
      <c r="U2786" t="s">
        <v>42</v>
      </c>
      <c r="V2786" t="str">
        <f t="shared" si="551"/>
        <v>Intersection</v>
      </c>
      <c r="W2786" t="s">
        <v>3811</v>
      </c>
      <c r="X2786">
        <v>42.360131000000003</v>
      </c>
      <c r="Y2786">
        <v>-71.112776999999994</v>
      </c>
      <c r="Z2786" t="s">
        <v>180</v>
      </c>
    </row>
    <row r="2787" spans="1:26">
      <c r="A2787">
        <v>26636</v>
      </c>
      <c r="B2787" s="1">
        <v>40829.461793981478</v>
      </c>
      <c r="C2787" s="1">
        <f t="shared" si="540"/>
        <v>40544</v>
      </c>
      <c r="D2787" s="4">
        <f t="shared" si="541"/>
        <v>0.78333333333333333</v>
      </c>
      <c r="E2787" s="3">
        <f t="shared" si="542"/>
        <v>2011</v>
      </c>
      <c r="F2787" s="3">
        <f t="shared" si="543"/>
        <v>10</v>
      </c>
      <c r="G2787" s="3">
        <f t="shared" si="544"/>
        <v>13</v>
      </c>
      <c r="H2787" s="3">
        <f t="shared" si="545"/>
        <v>11</v>
      </c>
      <c r="I2787" s="3">
        <f t="shared" si="546"/>
        <v>4</v>
      </c>
      <c r="J2787" s="3">
        <f t="shared" si="547"/>
        <v>5</v>
      </c>
      <c r="K2787" s="3" t="str">
        <f>IF(AND(D2787&gt;='Season Lookup'!$D$15,D2787&lt;'Season Lookup'!$D$16),"Spring",IF(AND(D2787&gt;='Season Lookup'!$D$16,D2787&lt;'Season Lookup'!$D$17),"Summer",IF(AND(D2787&gt;='Season Lookup'!$D$17,D2787&lt;'Season Lookup'!$D$18),"Fall",IF(OR(D2787&gt;='Season Lookup'!$D$18,D2787&lt;'Season Lookup'!$D$15),"Winter"))))</f>
        <v>Fall</v>
      </c>
      <c r="L2787" s="3" t="str">
        <f>VLOOKUP(F2787,'Season Lookup'!$A$1:$B$13,2,0)</f>
        <v>Fall</v>
      </c>
      <c r="M2787" t="s">
        <v>78</v>
      </c>
      <c r="N2787" t="s">
        <v>13</v>
      </c>
      <c r="O2787" t="s">
        <v>152</v>
      </c>
      <c r="P2787" t="str">
        <f t="shared" si="548"/>
        <v>Yes</v>
      </c>
      <c r="Q2787" t="str">
        <f t="shared" si="549"/>
        <v>No</v>
      </c>
      <c r="R2787" t="str">
        <f t="shared" si="550"/>
        <v>Yes</v>
      </c>
      <c r="T2787" t="s">
        <v>14</v>
      </c>
      <c r="U2787" t="s">
        <v>550</v>
      </c>
      <c r="V2787" t="str">
        <f t="shared" si="551"/>
        <v>Intersection</v>
      </c>
      <c r="W2787" t="s">
        <v>551</v>
      </c>
      <c r="X2787">
        <v>42.388173000000002</v>
      </c>
      <c r="Y2787">
        <v>-71.119415000000004</v>
      </c>
      <c r="Z2787" t="s">
        <v>552</v>
      </c>
    </row>
    <row r="2788" spans="1:26">
      <c r="A2788">
        <v>26637</v>
      </c>
      <c r="B2788" s="1">
        <v>40829.590277777781</v>
      </c>
      <c r="C2788" s="1">
        <f t="shared" si="540"/>
        <v>40544</v>
      </c>
      <c r="D2788" s="4">
        <f t="shared" si="541"/>
        <v>0.78333333333333333</v>
      </c>
      <c r="E2788" s="3">
        <f t="shared" si="542"/>
        <v>2011</v>
      </c>
      <c r="F2788" s="3">
        <f t="shared" si="543"/>
        <v>10</v>
      </c>
      <c r="G2788" s="3">
        <f t="shared" si="544"/>
        <v>13</v>
      </c>
      <c r="H2788" s="3">
        <f t="shared" si="545"/>
        <v>14</v>
      </c>
      <c r="I2788" s="3">
        <f t="shared" si="546"/>
        <v>10</v>
      </c>
      <c r="J2788" s="3">
        <f t="shared" si="547"/>
        <v>5</v>
      </c>
      <c r="K2788" s="3" t="str">
        <f>IF(AND(D2788&gt;='Season Lookup'!$D$15,D2788&lt;'Season Lookup'!$D$16),"Spring",IF(AND(D2788&gt;='Season Lookup'!$D$16,D2788&lt;'Season Lookup'!$D$17),"Summer",IF(AND(D2788&gt;='Season Lookup'!$D$17,D2788&lt;'Season Lookup'!$D$18),"Fall",IF(OR(D2788&gt;='Season Lookup'!$D$18,D2788&lt;'Season Lookup'!$D$15),"Winter"))))</f>
        <v>Fall</v>
      </c>
      <c r="L2788" s="3" t="str">
        <f>VLOOKUP(F2788,'Season Lookup'!$A$1:$B$13,2,0)</f>
        <v>Fall</v>
      </c>
      <c r="M2788" t="s">
        <v>78</v>
      </c>
      <c r="N2788" t="s">
        <v>13</v>
      </c>
      <c r="O2788" t="s">
        <v>13</v>
      </c>
      <c r="P2788" t="str">
        <f t="shared" si="548"/>
        <v>Yes</v>
      </c>
      <c r="Q2788" t="str">
        <f t="shared" si="549"/>
        <v>No</v>
      </c>
      <c r="R2788" t="str">
        <f t="shared" si="550"/>
        <v>No</v>
      </c>
      <c r="T2788" t="s">
        <v>326</v>
      </c>
      <c r="U2788" t="s">
        <v>203</v>
      </c>
      <c r="V2788" t="str">
        <f t="shared" si="551"/>
        <v>Intersection</v>
      </c>
      <c r="W2788" t="s">
        <v>2827</v>
      </c>
      <c r="X2788">
        <v>42.369791999999997</v>
      </c>
      <c r="Y2788">
        <v>-71.122448000000006</v>
      </c>
      <c r="Z2788" t="s">
        <v>2828</v>
      </c>
    </row>
    <row r="2789" spans="1:26">
      <c r="A2789">
        <v>26622</v>
      </c>
      <c r="B2789" s="1">
        <v>40830.052083333336</v>
      </c>
      <c r="C2789" s="1">
        <f t="shared" si="540"/>
        <v>40544</v>
      </c>
      <c r="D2789" s="4">
        <f t="shared" si="541"/>
        <v>0.78611111111111109</v>
      </c>
      <c r="E2789" s="3">
        <f t="shared" si="542"/>
        <v>2011</v>
      </c>
      <c r="F2789" s="3">
        <f t="shared" si="543"/>
        <v>10</v>
      </c>
      <c r="G2789" s="3">
        <f t="shared" si="544"/>
        <v>14</v>
      </c>
      <c r="H2789" s="3">
        <f t="shared" si="545"/>
        <v>1</v>
      </c>
      <c r="I2789" s="3">
        <f t="shared" si="546"/>
        <v>15</v>
      </c>
      <c r="J2789" s="3">
        <f t="shared" si="547"/>
        <v>6</v>
      </c>
      <c r="K2789" s="3" t="str">
        <f>IF(AND(D2789&gt;='Season Lookup'!$D$15,D2789&lt;'Season Lookup'!$D$16),"Spring",IF(AND(D2789&gt;='Season Lookup'!$D$16,D2789&lt;'Season Lookup'!$D$17),"Summer",IF(AND(D2789&gt;='Season Lookup'!$D$17,D2789&lt;'Season Lookup'!$D$18),"Fall",IF(OR(D2789&gt;='Season Lookup'!$D$18,D2789&lt;'Season Lookup'!$D$15),"Winter"))))</f>
        <v>Fall</v>
      </c>
      <c r="L2789" s="3" t="str">
        <f>VLOOKUP(F2789,'Season Lookup'!$A$1:$B$13,2,0)</f>
        <v>Fall</v>
      </c>
      <c r="M2789" t="s">
        <v>12</v>
      </c>
      <c r="N2789" t="s">
        <v>13</v>
      </c>
      <c r="O2789" t="s">
        <v>13</v>
      </c>
      <c r="P2789" t="str">
        <f t="shared" si="548"/>
        <v>Yes</v>
      </c>
      <c r="Q2789" t="str">
        <f t="shared" si="549"/>
        <v>No</v>
      </c>
      <c r="R2789" t="str">
        <f t="shared" si="550"/>
        <v>No</v>
      </c>
      <c r="S2789">
        <v>1667</v>
      </c>
      <c r="T2789" t="s">
        <v>14</v>
      </c>
      <c r="V2789" t="str">
        <f t="shared" si="551"/>
        <v>Non Intersection</v>
      </c>
      <c r="W2789" t="s">
        <v>3812</v>
      </c>
      <c r="X2789">
        <v>42.382120999999998</v>
      </c>
      <c r="Y2789">
        <v>-71.119493000000006</v>
      </c>
      <c r="Z2789" t="s">
        <v>3813</v>
      </c>
    </row>
    <row r="2790" spans="1:26">
      <c r="A2790">
        <v>26625</v>
      </c>
      <c r="B2790" s="1">
        <v>40830.402083333334</v>
      </c>
      <c r="C2790" s="1">
        <f t="shared" si="540"/>
        <v>40544</v>
      </c>
      <c r="D2790" s="4">
        <f t="shared" si="541"/>
        <v>0.78611111111111109</v>
      </c>
      <c r="E2790" s="3">
        <f t="shared" si="542"/>
        <v>2011</v>
      </c>
      <c r="F2790" s="3">
        <f t="shared" si="543"/>
        <v>10</v>
      </c>
      <c r="G2790" s="3">
        <f t="shared" si="544"/>
        <v>14</v>
      </c>
      <c r="H2790" s="3">
        <f t="shared" si="545"/>
        <v>9</v>
      </c>
      <c r="I2790" s="3">
        <f t="shared" si="546"/>
        <v>39</v>
      </c>
      <c r="J2790" s="3">
        <f t="shared" si="547"/>
        <v>6</v>
      </c>
      <c r="K2790" s="3" t="str">
        <f>IF(AND(D2790&gt;='Season Lookup'!$D$15,D2790&lt;'Season Lookup'!$D$16),"Spring",IF(AND(D2790&gt;='Season Lookup'!$D$16,D2790&lt;'Season Lookup'!$D$17),"Summer",IF(AND(D2790&gt;='Season Lookup'!$D$17,D2790&lt;'Season Lookup'!$D$18),"Fall",IF(OR(D2790&gt;='Season Lookup'!$D$18,D2790&lt;'Season Lookup'!$D$15),"Winter"))))</f>
        <v>Fall</v>
      </c>
      <c r="L2790" s="3" t="str">
        <f>VLOOKUP(F2790,'Season Lookup'!$A$1:$B$13,2,0)</f>
        <v>Fall</v>
      </c>
      <c r="M2790" t="s">
        <v>12</v>
      </c>
      <c r="N2790" t="s">
        <v>13</v>
      </c>
      <c r="O2790" t="s">
        <v>13</v>
      </c>
      <c r="P2790" t="str">
        <f t="shared" si="548"/>
        <v>Yes</v>
      </c>
      <c r="Q2790" t="str">
        <f t="shared" si="549"/>
        <v>No</v>
      </c>
      <c r="R2790" t="str">
        <f t="shared" si="550"/>
        <v>No</v>
      </c>
      <c r="T2790" t="s">
        <v>105</v>
      </c>
      <c r="U2790" t="s">
        <v>189</v>
      </c>
      <c r="V2790" t="str">
        <f t="shared" si="551"/>
        <v>Intersection</v>
      </c>
      <c r="W2790" t="s">
        <v>477</v>
      </c>
      <c r="X2790">
        <v>42.367106999999997</v>
      </c>
      <c r="Y2790">
        <v>-71.095416</v>
      </c>
      <c r="Z2790" t="s">
        <v>478</v>
      </c>
    </row>
    <row r="2791" spans="1:26">
      <c r="A2791">
        <v>26626</v>
      </c>
      <c r="B2791" s="1">
        <v>40830.322905092595</v>
      </c>
      <c r="C2791" s="1">
        <f t="shared" si="540"/>
        <v>40544</v>
      </c>
      <c r="D2791" s="4">
        <f t="shared" si="541"/>
        <v>0.78611111111111109</v>
      </c>
      <c r="E2791" s="3">
        <f t="shared" si="542"/>
        <v>2011</v>
      </c>
      <c r="F2791" s="3">
        <f t="shared" si="543"/>
        <v>10</v>
      </c>
      <c r="G2791" s="3">
        <f t="shared" si="544"/>
        <v>14</v>
      </c>
      <c r="H2791" s="3">
        <f t="shared" si="545"/>
        <v>7</v>
      </c>
      <c r="I2791" s="3">
        <f t="shared" si="546"/>
        <v>44</v>
      </c>
      <c r="J2791" s="3">
        <f t="shared" si="547"/>
        <v>6</v>
      </c>
      <c r="K2791" s="3" t="str">
        <f>IF(AND(D2791&gt;='Season Lookup'!$D$15,D2791&lt;'Season Lookup'!$D$16),"Spring",IF(AND(D2791&gt;='Season Lookup'!$D$16,D2791&lt;'Season Lookup'!$D$17),"Summer",IF(AND(D2791&gt;='Season Lookup'!$D$17,D2791&lt;'Season Lookup'!$D$18),"Fall",IF(OR(D2791&gt;='Season Lookup'!$D$18,D2791&lt;'Season Lookup'!$D$15),"Winter"))))</f>
        <v>Fall</v>
      </c>
      <c r="L2791" s="3" t="str">
        <f>VLOOKUP(F2791,'Season Lookup'!$A$1:$B$13,2,0)</f>
        <v>Fall</v>
      </c>
      <c r="M2791" t="s">
        <v>12</v>
      </c>
      <c r="N2791" t="s">
        <v>13</v>
      </c>
      <c r="O2791" t="s">
        <v>13</v>
      </c>
      <c r="P2791" t="str">
        <f t="shared" si="548"/>
        <v>Yes</v>
      </c>
      <c r="Q2791" t="str">
        <f t="shared" si="549"/>
        <v>No</v>
      </c>
      <c r="R2791" t="str">
        <f t="shared" si="550"/>
        <v>No</v>
      </c>
      <c r="T2791" t="s">
        <v>42</v>
      </c>
      <c r="U2791" t="s">
        <v>27</v>
      </c>
      <c r="V2791" t="str">
        <f t="shared" si="551"/>
        <v>Intersection</v>
      </c>
      <c r="W2791" t="s">
        <v>3749</v>
      </c>
      <c r="X2791">
        <v>42.364483999999997</v>
      </c>
      <c r="Y2791">
        <v>-71.113893000000004</v>
      </c>
      <c r="Z2791" t="s">
        <v>1023</v>
      </c>
    </row>
    <row r="2792" spans="1:26">
      <c r="A2792">
        <v>26627</v>
      </c>
      <c r="B2792" s="1">
        <v>40830.351388888892</v>
      </c>
      <c r="C2792" s="1">
        <f t="shared" si="540"/>
        <v>40544</v>
      </c>
      <c r="D2792" s="4">
        <f t="shared" si="541"/>
        <v>0.78611111111111109</v>
      </c>
      <c r="E2792" s="3">
        <f t="shared" si="542"/>
        <v>2011</v>
      </c>
      <c r="F2792" s="3">
        <f t="shared" si="543"/>
        <v>10</v>
      </c>
      <c r="G2792" s="3">
        <f t="shared" si="544"/>
        <v>14</v>
      </c>
      <c r="H2792" s="3">
        <f t="shared" si="545"/>
        <v>8</v>
      </c>
      <c r="I2792" s="3">
        <f t="shared" si="546"/>
        <v>26</v>
      </c>
      <c r="J2792" s="3">
        <f t="shared" si="547"/>
        <v>6</v>
      </c>
      <c r="K2792" s="3" t="str">
        <f>IF(AND(D2792&gt;='Season Lookup'!$D$15,D2792&lt;'Season Lookup'!$D$16),"Spring",IF(AND(D2792&gt;='Season Lookup'!$D$16,D2792&lt;'Season Lookup'!$D$17),"Summer",IF(AND(D2792&gt;='Season Lookup'!$D$17,D2792&lt;'Season Lookup'!$D$18),"Fall",IF(OR(D2792&gt;='Season Lookup'!$D$18,D2792&lt;'Season Lookup'!$D$15),"Winter"))))</f>
        <v>Fall</v>
      </c>
      <c r="L2792" s="3" t="str">
        <f>VLOOKUP(F2792,'Season Lookup'!$A$1:$B$13,2,0)</f>
        <v>Fall</v>
      </c>
      <c r="M2792" t="s">
        <v>12</v>
      </c>
      <c r="N2792" t="s">
        <v>13</v>
      </c>
      <c r="O2792" t="s">
        <v>132</v>
      </c>
      <c r="P2792" t="str">
        <f t="shared" si="548"/>
        <v>Yes</v>
      </c>
      <c r="Q2792" t="str">
        <f t="shared" si="549"/>
        <v>Yes</v>
      </c>
      <c r="R2792" t="str">
        <f t="shared" si="550"/>
        <v>No</v>
      </c>
      <c r="S2792">
        <v>1000</v>
      </c>
      <c r="T2792" t="s">
        <v>19</v>
      </c>
      <c r="V2792" t="str">
        <f t="shared" si="551"/>
        <v>Non Intersection</v>
      </c>
      <c r="W2792" t="s">
        <v>3814</v>
      </c>
      <c r="X2792">
        <v>42.372653</v>
      </c>
      <c r="Y2792">
        <v>-71.093451000000002</v>
      </c>
      <c r="Z2792" t="s">
        <v>3815</v>
      </c>
    </row>
    <row r="2793" spans="1:26">
      <c r="A2793">
        <v>26628</v>
      </c>
      <c r="B2793" s="1">
        <v>40830.354155092595</v>
      </c>
      <c r="C2793" s="1">
        <f t="shared" si="540"/>
        <v>40544</v>
      </c>
      <c r="D2793" s="4">
        <f t="shared" si="541"/>
        <v>0.78611111111111109</v>
      </c>
      <c r="E2793" s="3">
        <f t="shared" si="542"/>
        <v>2011</v>
      </c>
      <c r="F2793" s="3">
        <f t="shared" si="543"/>
        <v>10</v>
      </c>
      <c r="G2793" s="3">
        <f t="shared" si="544"/>
        <v>14</v>
      </c>
      <c r="H2793" s="3">
        <f t="shared" si="545"/>
        <v>8</v>
      </c>
      <c r="I2793" s="3">
        <f t="shared" si="546"/>
        <v>29</v>
      </c>
      <c r="J2793" s="3">
        <f t="shared" si="547"/>
        <v>6</v>
      </c>
      <c r="K2793" s="3" t="str">
        <f>IF(AND(D2793&gt;='Season Lookup'!$D$15,D2793&lt;'Season Lookup'!$D$16),"Spring",IF(AND(D2793&gt;='Season Lookup'!$D$16,D2793&lt;'Season Lookup'!$D$17),"Summer",IF(AND(D2793&gt;='Season Lookup'!$D$17,D2793&lt;'Season Lookup'!$D$18),"Fall",IF(OR(D2793&gt;='Season Lookup'!$D$18,D2793&lt;'Season Lookup'!$D$15),"Winter"))))</f>
        <v>Fall</v>
      </c>
      <c r="L2793" s="3" t="str">
        <f>VLOOKUP(F2793,'Season Lookup'!$A$1:$B$13,2,0)</f>
        <v>Fall</v>
      </c>
      <c r="M2793" t="s">
        <v>12</v>
      </c>
      <c r="N2793" t="s">
        <v>13</v>
      </c>
      <c r="O2793" t="s">
        <v>132</v>
      </c>
      <c r="P2793" t="str">
        <f t="shared" si="548"/>
        <v>Yes</v>
      </c>
      <c r="Q2793" t="str">
        <f t="shared" si="549"/>
        <v>Yes</v>
      </c>
      <c r="R2793" t="str">
        <f t="shared" si="550"/>
        <v>No</v>
      </c>
      <c r="T2793" t="s">
        <v>198</v>
      </c>
      <c r="U2793" t="s">
        <v>464</v>
      </c>
      <c r="V2793" t="str">
        <f t="shared" si="551"/>
        <v>Intersection</v>
      </c>
      <c r="W2793" t="s">
        <v>1666</v>
      </c>
      <c r="X2793">
        <v>42.375273999999997</v>
      </c>
      <c r="Y2793">
        <v>-71.145841000000004</v>
      </c>
      <c r="Z2793" t="s">
        <v>1667</v>
      </c>
    </row>
    <row r="2794" spans="1:26">
      <c r="A2794">
        <v>26629</v>
      </c>
      <c r="B2794" s="1">
        <v>40830.813194444447</v>
      </c>
      <c r="C2794" s="1">
        <f t="shared" si="540"/>
        <v>40544</v>
      </c>
      <c r="D2794" s="4">
        <f t="shared" si="541"/>
        <v>0.78611111111111109</v>
      </c>
      <c r="E2794" s="3">
        <f t="shared" si="542"/>
        <v>2011</v>
      </c>
      <c r="F2794" s="3">
        <f t="shared" si="543"/>
        <v>10</v>
      </c>
      <c r="G2794" s="3">
        <f t="shared" si="544"/>
        <v>14</v>
      </c>
      <c r="H2794" s="3">
        <f t="shared" si="545"/>
        <v>19</v>
      </c>
      <c r="I2794" s="3">
        <f t="shared" si="546"/>
        <v>31</v>
      </c>
      <c r="J2794" s="3">
        <f t="shared" si="547"/>
        <v>6</v>
      </c>
      <c r="K2794" s="3" t="str">
        <f>IF(AND(D2794&gt;='Season Lookup'!$D$15,D2794&lt;'Season Lookup'!$D$16),"Spring",IF(AND(D2794&gt;='Season Lookup'!$D$16,D2794&lt;'Season Lookup'!$D$17),"Summer",IF(AND(D2794&gt;='Season Lookup'!$D$17,D2794&lt;'Season Lookup'!$D$18),"Fall",IF(OR(D2794&gt;='Season Lookup'!$D$18,D2794&lt;'Season Lookup'!$D$15),"Winter"))))</f>
        <v>Fall</v>
      </c>
      <c r="L2794" s="3" t="str">
        <f>VLOOKUP(F2794,'Season Lookup'!$A$1:$B$13,2,0)</f>
        <v>Fall</v>
      </c>
      <c r="M2794" t="s">
        <v>12</v>
      </c>
      <c r="N2794" t="s">
        <v>13</v>
      </c>
      <c r="O2794" t="s">
        <v>13</v>
      </c>
      <c r="P2794" t="str">
        <f t="shared" si="548"/>
        <v>Yes</v>
      </c>
      <c r="Q2794" t="str">
        <f t="shared" si="549"/>
        <v>No</v>
      </c>
      <c r="R2794" t="str">
        <f t="shared" si="550"/>
        <v>No</v>
      </c>
      <c r="T2794" t="s">
        <v>19</v>
      </c>
      <c r="U2794" t="s">
        <v>75</v>
      </c>
      <c r="V2794" t="str">
        <f t="shared" si="551"/>
        <v>Intersection</v>
      </c>
      <c r="W2794" t="s">
        <v>321</v>
      </c>
      <c r="X2794">
        <v>42.373016999999997</v>
      </c>
      <c r="Y2794">
        <v>-71.095346000000006</v>
      </c>
      <c r="Z2794" t="s">
        <v>322</v>
      </c>
    </row>
    <row r="2795" spans="1:26">
      <c r="A2795">
        <v>26638</v>
      </c>
      <c r="B2795" s="1">
        <v>40830.3125</v>
      </c>
      <c r="C2795" s="1">
        <f t="shared" si="540"/>
        <v>40544</v>
      </c>
      <c r="D2795" s="4">
        <f t="shared" si="541"/>
        <v>0.78611111111111109</v>
      </c>
      <c r="E2795" s="3">
        <f t="shared" si="542"/>
        <v>2011</v>
      </c>
      <c r="F2795" s="3">
        <f t="shared" si="543"/>
        <v>10</v>
      </c>
      <c r="G2795" s="3">
        <f t="shared" si="544"/>
        <v>14</v>
      </c>
      <c r="H2795" s="3">
        <f t="shared" si="545"/>
        <v>7</v>
      </c>
      <c r="I2795" s="3">
        <f t="shared" si="546"/>
        <v>30</v>
      </c>
      <c r="J2795" s="3">
        <f t="shared" si="547"/>
        <v>6</v>
      </c>
      <c r="K2795" s="3" t="str">
        <f>IF(AND(D2795&gt;='Season Lookup'!$D$15,D2795&lt;'Season Lookup'!$D$16),"Spring",IF(AND(D2795&gt;='Season Lookup'!$D$16,D2795&lt;'Season Lookup'!$D$17),"Summer",IF(AND(D2795&gt;='Season Lookup'!$D$17,D2795&lt;'Season Lookup'!$D$18),"Fall",IF(OR(D2795&gt;='Season Lookup'!$D$18,D2795&lt;'Season Lookup'!$D$15),"Winter"))))</f>
        <v>Fall</v>
      </c>
      <c r="L2795" s="3" t="str">
        <f>VLOOKUP(F2795,'Season Lookup'!$A$1:$B$13,2,0)</f>
        <v>Fall</v>
      </c>
      <c r="M2795" t="s">
        <v>12</v>
      </c>
      <c r="N2795" t="s">
        <v>13</v>
      </c>
      <c r="O2795" t="s">
        <v>23</v>
      </c>
      <c r="P2795" t="str">
        <f t="shared" si="548"/>
        <v>Yes</v>
      </c>
      <c r="Q2795" t="str">
        <f t="shared" si="549"/>
        <v>No</v>
      </c>
      <c r="R2795" t="str">
        <f t="shared" si="550"/>
        <v>No</v>
      </c>
      <c r="T2795" t="s">
        <v>185</v>
      </c>
      <c r="U2795" t="s">
        <v>14</v>
      </c>
      <c r="V2795" t="str">
        <f t="shared" si="551"/>
        <v>Intersection</v>
      </c>
      <c r="W2795" t="s">
        <v>1003</v>
      </c>
      <c r="X2795">
        <v>42.375487</v>
      </c>
      <c r="Y2795">
        <v>-71.119919999999993</v>
      </c>
      <c r="Z2795" t="s">
        <v>1004</v>
      </c>
    </row>
    <row r="2796" spans="1:26">
      <c r="A2796">
        <v>26639</v>
      </c>
      <c r="B2796" s="1">
        <v>40830.322905092595</v>
      </c>
      <c r="C2796" s="1">
        <f t="shared" si="540"/>
        <v>40544</v>
      </c>
      <c r="D2796" s="4">
        <f t="shared" si="541"/>
        <v>0.78611111111111109</v>
      </c>
      <c r="E2796" s="3">
        <f t="shared" si="542"/>
        <v>2011</v>
      </c>
      <c r="F2796" s="3">
        <f t="shared" si="543"/>
        <v>10</v>
      </c>
      <c r="G2796" s="3">
        <f t="shared" si="544"/>
        <v>14</v>
      </c>
      <c r="H2796" s="3">
        <f t="shared" si="545"/>
        <v>7</v>
      </c>
      <c r="I2796" s="3">
        <f t="shared" si="546"/>
        <v>44</v>
      </c>
      <c r="J2796" s="3">
        <f t="shared" si="547"/>
        <v>6</v>
      </c>
      <c r="K2796" s="3" t="str">
        <f>IF(AND(D2796&gt;='Season Lookup'!$D$15,D2796&lt;'Season Lookup'!$D$16),"Spring",IF(AND(D2796&gt;='Season Lookup'!$D$16,D2796&lt;'Season Lookup'!$D$17),"Summer",IF(AND(D2796&gt;='Season Lookup'!$D$17,D2796&lt;'Season Lookup'!$D$18),"Fall",IF(OR(D2796&gt;='Season Lookup'!$D$18,D2796&lt;'Season Lookup'!$D$15),"Winter"))))</f>
        <v>Fall</v>
      </c>
      <c r="L2796" s="3" t="str">
        <f>VLOOKUP(F2796,'Season Lookup'!$A$1:$B$13,2,0)</f>
        <v>Fall</v>
      </c>
      <c r="M2796" t="s">
        <v>12</v>
      </c>
      <c r="N2796" t="s">
        <v>13</v>
      </c>
      <c r="O2796" t="s">
        <v>132</v>
      </c>
      <c r="P2796" t="str">
        <f t="shared" si="548"/>
        <v>Yes</v>
      </c>
      <c r="Q2796" t="str">
        <f t="shared" si="549"/>
        <v>Yes</v>
      </c>
      <c r="R2796" t="str">
        <f t="shared" si="550"/>
        <v>No</v>
      </c>
      <c r="T2796" t="s">
        <v>209</v>
      </c>
      <c r="U2796" t="s">
        <v>147</v>
      </c>
      <c r="V2796" t="str">
        <f t="shared" si="551"/>
        <v>Intersection</v>
      </c>
      <c r="W2796" t="s">
        <v>1876</v>
      </c>
      <c r="X2796">
        <v>42.366151000000002</v>
      </c>
      <c r="Y2796">
        <v>-71.086074999999994</v>
      </c>
      <c r="Z2796" t="s">
        <v>1877</v>
      </c>
    </row>
    <row r="2797" spans="1:26">
      <c r="A2797">
        <v>26640</v>
      </c>
      <c r="B2797" s="1">
        <v>40830.635405092595</v>
      </c>
      <c r="C2797" s="1">
        <f t="shared" si="540"/>
        <v>40544</v>
      </c>
      <c r="D2797" s="4">
        <f t="shared" si="541"/>
        <v>0.78611111111111109</v>
      </c>
      <c r="E2797" s="3">
        <f t="shared" si="542"/>
        <v>2011</v>
      </c>
      <c r="F2797" s="3">
        <f t="shared" si="543"/>
        <v>10</v>
      </c>
      <c r="G2797" s="3">
        <f t="shared" si="544"/>
        <v>14</v>
      </c>
      <c r="H2797" s="3">
        <f t="shared" si="545"/>
        <v>15</v>
      </c>
      <c r="I2797" s="3">
        <f t="shared" si="546"/>
        <v>14</v>
      </c>
      <c r="J2797" s="3">
        <f t="shared" si="547"/>
        <v>6</v>
      </c>
      <c r="K2797" s="3" t="str">
        <f>IF(AND(D2797&gt;='Season Lookup'!$D$15,D2797&lt;'Season Lookup'!$D$16),"Spring",IF(AND(D2797&gt;='Season Lookup'!$D$16,D2797&lt;'Season Lookup'!$D$17),"Summer",IF(AND(D2797&gt;='Season Lookup'!$D$17,D2797&lt;'Season Lookup'!$D$18),"Fall",IF(OR(D2797&gt;='Season Lookup'!$D$18,D2797&lt;'Season Lookup'!$D$15),"Winter"))))</f>
        <v>Fall</v>
      </c>
      <c r="L2797" s="3" t="str">
        <f>VLOOKUP(F2797,'Season Lookup'!$A$1:$B$13,2,0)</f>
        <v>Fall</v>
      </c>
      <c r="M2797" t="s">
        <v>12</v>
      </c>
      <c r="N2797" t="s">
        <v>13</v>
      </c>
      <c r="O2797" t="s">
        <v>13</v>
      </c>
      <c r="P2797" t="str">
        <f t="shared" si="548"/>
        <v>Yes</v>
      </c>
      <c r="Q2797" t="str">
        <f t="shared" si="549"/>
        <v>No</v>
      </c>
      <c r="R2797" t="str">
        <f t="shared" si="550"/>
        <v>No</v>
      </c>
      <c r="T2797" t="s">
        <v>186</v>
      </c>
      <c r="U2797" t="s">
        <v>287</v>
      </c>
      <c r="V2797" t="str">
        <f t="shared" si="551"/>
        <v>Intersection</v>
      </c>
      <c r="W2797" t="s">
        <v>1130</v>
      </c>
      <c r="X2797">
        <v>42.385249999999999</v>
      </c>
      <c r="Y2797">
        <v>-71.137280000000004</v>
      </c>
      <c r="Z2797" t="s">
        <v>1131</v>
      </c>
    </row>
    <row r="2798" spans="1:26">
      <c r="A2798">
        <v>26641</v>
      </c>
      <c r="B2798" s="1">
        <v>40830.378460648149</v>
      </c>
      <c r="C2798" s="1">
        <f t="shared" si="540"/>
        <v>40544</v>
      </c>
      <c r="D2798" s="4">
        <f t="shared" si="541"/>
        <v>0.78611111111111109</v>
      </c>
      <c r="E2798" s="3">
        <f t="shared" si="542"/>
        <v>2011</v>
      </c>
      <c r="F2798" s="3">
        <f t="shared" si="543"/>
        <v>10</v>
      </c>
      <c r="G2798" s="3">
        <f t="shared" si="544"/>
        <v>14</v>
      </c>
      <c r="H2798" s="3">
        <f t="shared" si="545"/>
        <v>9</v>
      </c>
      <c r="I2798" s="3">
        <f t="shared" si="546"/>
        <v>4</v>
      </c>
      <c r="J2798" s="3">
        <f t="shared" si="547"/>
        <v>6</v>
      </c>
      <c r="K2798" s="3" t="str">
        <f>IF(AND(D2798&gt;='Season Lookup'!$D$15,D2798&lt;'Season Lookup'!$D$16),"Spring",IF(AND(D2798&gt;='Season Lookup'!$D$16,D2798&lt;'Season Lookup'!$D$17),"Summer",IF(AND(D2798&gt;='Season Lookup'!$D$17,D2798&lt;'Season Lookup'!$D$18),"Fall",IF(OR(D2798&gt;='Season Lookup'!$D$18,D2798&lt;'Season Lookup'!$D$15),"Winter"))))</f>
        <v>Fall</v>
      </c>
      <c r="L2798" s="3" t="str">
        <f>VLOOKUP(F2798,'Season Lookup'!$A$1:$B$13,2,0)</f>
        <v>Fall</v>
      </c>
      <c r="M2798" t="s">
        <v>12</v>
      </c>
      <c r="N2798" t="s">
        <v>13</v>
      </c>
      <c r="O2798" t="s">
        <v>23</v>
      </c>
      <c r="P2798" t="str">
        <f t="shared" si="548"/>
        <v>Yes</v>
      </c>
      <c r="Q2798" t="str">
        <f t="shared" si="549"/>
        <v>No</v>
      </c>
      <c r="R2798" t="str">
        <f t="shared" si="550"/>
        <v>No</v>
      </c>
      <c r="T2798" t="s">
        <v>185</v>
      </c>
      <c r="U2798" t="s">
        <v>14</v>
      </c>
      <c r="V2798" t="str">
        <f t="shared" si="551"/>
        <v>Intersection</v>
      </c>
      <c r="W2798" t="s">
        <v>1003</v>
      </c>
      <c r="X2798">
        <v>42.375487</v>
      </c>
      <c r="Y2798">
        <v>-71.119919999999993</v>
      </c>
      <c r="Z2798" t="s">
        <v>1004</v>
      </c>
    </row>
    <row r="2799" spans="1:26">
      <c r="A2799">
        <v>26642</v>
      </c>
      <c r="B2799" s="1">
        <v>40830.510405092595</v>
      </c>
      <c r="C2799" s="1">
        <f t="shared" si="540"/>
        <v>40544</v>
      </c>
      <c r="D2799" s="4">
        <f t="shared" si="541"/>
        <v>0.78611111111111109</v>
      </c>
      <c r="E2799" s="3">
        <f t="shared" si="542"/>
        <v>2011</v>
      </c>
      <c r="F2799" s="3">
        <f t="shared" si="543"/>
        <v>10</v>
      </c>
      <c r="G2799" s="3">
        <f t="shared" si="544"/>
        <v>14</v>
      </c>
      <c r="H2799" s="3">
        <f t="shared" si="545"/>
        <v>12</v>
      </c>
      <c r="I2799" s="3">
        <f t="shared" si="546"/>
        <v>14</v>
      </c>
      <c r="J2799" s="3">
        <f t="shared" si="547"/>
        <v>6</v>
      </c>
      <c r="K2799" s="3" t="str">
        <f>IF(AND(D2799&gt;='Season Lookup'!$D$15,D2799&lt;'Season Lookup'!$D$16),"Spring",IF(AND(D2799&gt;='Season Lookup'!$D$16,D2799&lt;'Season Lookup'!$D$17),"Summer",IF(AND(D2799&gt;='Season Lookup'!$D$17,D2799&lt;'Season Lookup'!$D$18),"Fall",IF(OR(D2799&gt;='Season Lookup'!$D$18,D2799&lt;'Season Lookup'!$D$15),"Winter"))))</f>
        <v>Fall</v>
      </c>
      <c r="L2799" s="3" t="str">
        <f>VLOOKUP(F2799,'Season Lookup'!$A$1:$B$13,2,0)</f>
        <v>Fall</v>
      </c>
      <c r="M2799" t="s">
        <v>12</v>
      </c>
      <c r="N2799" t="s">
        <v>18</v>
      </c>
      <c r="O2799" t="s">
        <v>13</v>
      </c>
      <c r="P2799" t="str">
        <f t="shared" si="548"/>
        <v>Yes</v>
      </c>
      <c r="Q2799" t="str">
        <f t="shared" si="549"/>
        <v>No</v>
      </c>
      <c r="R2799" t="str">
        <f t="shared" si="550"/>
        <v>No</v>
      </c>
      <c r="T2799" t="s">
        <v>805</v>
      </c>
      <c r="U2799" t="s">
        <v>133</v>
      </c>
      <c r="V2799" t="str">
        <f t="shared" si="551"/>
        <v>Intersection</v>
      </c>
      <c r="W2799" t="s">
        <v>1699</v>
      </c>
      <c r="X2799">
        <v>42.371454</v>
      </c>
      <c r="Y2799">
        <v>-71.112004999999996</v>
      </c>
      <c r="Z2799" t="s">
        <v>1700</v>
      </c>
    </row>
    <row r="2800" spans="1:26">
      <c r="A2800">
        <v>26643</v>
      </c>
      <c r="B2800" s="1">
        <v>40830.70484953704</v>
      </c>
      <c r="C2800" s="1">
        <f t="shared" si="540"/>
        <v>40544</v>
      </c>
      <c r="D2800" s="4">
        <f t="shared" si="541"/>
        <v>0.78611111111111109</v>
      </c>
      <c r="E2800" s="3">
        <f t="shared" si="542"/>
        <v>2011</v>
      </c>
      <c r="F2800" s="3">
        <f t="shared" si="543"/>
        <v>10</v>
      </c>
      <c r="G2800" s="3">
        <f t="shared" si="544"/>
        <v>14</v>
      </c>
      <c r="H2800" s="3">
        <f t="shared" si="545"/>
        <v>16</v>
      </c>
      <c r="I2800" s="3">
        <f t="shared" si="546"/>
        <v>54</v>
      </c>
      <c r="J2800" s="3">
        <f t="shared" si="547"/>
        <v>6</v>
      </c>
      <c r="K2800" s="3" t="str">
        <f>IF(AND(D2800&gt;='Season Lookup'!$D$15,D2800&lt;'Season Lookup'!$D$16),"Spring",IF(AND(D2800&gt;='Season Lookup'!$D$16,D2800&lt;'Season Lookup'!$D$17),"Summer",IF(AND(D2800&gt;='Season Lookup'!$D$17,D2800&lt;'Season Lookup'!$D$18),"Fall",IF(OR(D2800&gt;='Season Lookup'!$D$18,D2800&lt;'Season Lookup'!$D$15),"Winter"))))</f>
        <v>Fall</v>
      </c>
      <c r="L2800" s="3" t="str">
        <f>VLOOKUP(F2800,'Season Lookup'!$A$1:$B$13,2,0)</f>
        <v>Fall</v>
      </c>
      <c r="M2800" t="s">
        <v>12</v>
      </c>
      <c r="N2800" t="s">
        <v>13</v>
      </c>
      <c r="O2800" t="s">
        <v>36</v>
      </c>
      <c r="P2800" t="str">
        <f t="shared" si="548"/>
        <v>Yes</v>
      </c>
      <c r="Q2800" t="str">
        <f t="shared" si="549"/>
        <v>No</v>
      </c>
      <c r="R2800" t="str">
        <f t="shared" si="550"/>
        <v>No</v>
      </c>
      <c r="T2800" t="s">
        <v>19</v>
      </c>
      <c r="U2800" t="s">
        <v>101</v>
      </c>
      <c r="V2800" t="str">
        <f t="shared" si="551"/>
        <v>Intersection</v>
      </c>
      <c r="W2800" t="s">
        <v>438</v>
      </c>
      <c r="X2800">
        <v>42.372911999999999</v>
      </c>
      <c r="Y2800">
        <v>-71.094511999999995</v>
      </c>
      <c r="Z2800" t="s">
        <v>207</v>
      </c>
    </row>
    <row r="2801" spans="1:26">
      <c r="A2801">
        <v>26631</v>
      </c>
      <c r="B2801" s="1">
        <v>40831.5</v>
      </c>
      <c r="C2801" s="1">
        <f t="shared" si="540"/>
        <v>40544</v>
      </c>
      <c r="D2801" s="4">
        <f t="shared" si="541"/>
        <v>0.78888888888888886</v>
      </c>
      <c r="E2801" s="3">
        <f t="shared" si="542"/>
        <v>2011</v>
      </c>
      <c r="F2801" s="3">
        <f t="shared" si="543"/>
        <v>10</v>
      </c>
      <c r="G2801" s="3">
        <f t="shared" si="544"/>
        <v>15</v>
      </c>
      <c r="H2801" s="3">
        <f t="shared" si="545"/>
        <v>12</v>
      </c>
      <c r="I2801" s="3">
        <f t="shared" si="546"/>
        <v>0</v>
      </c>
      <c r="J2801" s="3">
        <f t="shared" si="547"/>
        <v>7</v>
      </c>
      <c r="K2801" s="3" t="str">
        <f>IF(AND(D2801&gt;='Season Lookup'!$D$15,D2801&lt;'Season Lookup'!$D$16),"Spring",IF(AND(D2801&gt;='Season Lookup'!$D$16,D2801&lt;'Season Lookup'!$D$17),"Summer",IF(AND(D2801&gt;='Season Lookup'!$D$17,D2801&lt;'Season Lookup'!$D$18),"Fall",IF(OR(D2801&gt;='Season Lookup'!$D$18,D2801&lt;'Season Lookup'!$D$15),"Winter"))))</f>
        <v>Fall</v>
      </c>
      <c r="L2801" s="3" t="str">
        <f>VLOOKUP(F2801,'Season Lookup'!$A$1:$B$13,2,0)</f>
        <v>Fall</v>
      </c>
      <c r="M2801" t="s">
        <v>31</v>
      </c>
      <c r="N2801" t="s">
        <v>13</v>
      </c>
      <c r="O2801" t="s">
        <v>132</v>
      </c>
      <c r="P2801" t="str">
        <f t="shared" si="548"/>
        <v>Yes</v>
      </c>
      <c r="Q2801" t="str">
        <f t="shared" si="549"/>
        <v>Yes</v>
      </c>
      <c r="R2801" t="str">
        <f t="shared" si="550"/>
        <v>No</v>
      </c>
      <c r="T2801" t="s">
        <v>1177</v>
      </c>
      <c r="U2801" t="s">
        <v>198</v>
      </c>
      <c r="V2801" t="str">
        <f t="shared" si="551"/>
        <v>Intersection</v>
      </c>
      <c r="W2801" t="s">
        <v>3817</v>
      </c>
      <c r="X2801">
        <v>42.371411999999999</v>
      </c>
      <c r="Y2801">
        <v>-71.117052999999999</v>
      </c>
      <c r="Z2801" t="s">
        <v>3195</v>
      </c>
    </row>
    <row r="2802" spans="1:26">
      <c r="A2802">
        <v>26632</v>
      </c>
      <c r="B2802" s="1">
        <v>40831.575682870367</v>
      </c>
      <c r="C2802" s="1">
        <f t="shared" si="540"/>
        <v>40544</v>
      </c>
      <c r="D2802" s="4">
        <f t="shared" si="541"/>
        <v>0.78888888888888886</v>
      </c>
      <c r="E2802" s="3">
        <f t="shared" si="542"/>
        <v>2011</v>
      </c>
      <c r="F2802" s="3">
        <f t="shared" si="543"/>
        <v>10</v>
      </c>
      <c r="G2802" s="3">
        <f t="shared" si="544"/>
        <v>15</v>
      </c>
      <c r="H2802" s="3">
        <f t="shared" si="545"/>
        <v>13</v>
      </c>
      <c r="I2802" s="3">
        <f t="shared" si="546"/>
        <v>48</v>
      </c>
      <c r="J2802" s="3">
        <f t="shared" si="547"/>
        <v>7</v>
      </c>
      <c r="K2802" s="3" t="str">
        <f>IF(AND(D2802&gt;='Season Lookup'!$D$15,D2802&lt;'Season Lookup'!$D$16),"Spring",IF(AND(D2802&gt;='Season Lookup'!$D$16,D2802&lt;'Season Lookup'!$D$17),"Summer",IF(AND(D2802&gt;='Season Lookup'!$D$17,D2802&lt;'Season Lookup'!$D$18),"Fall",IF(OR(D2802&gt;='Season Lookup'!$D$18,D2802&lt;'Season Lookup'!$D$15),"Winter"))))</f>
        <v>Fall</v>
      </c>
      <c r="L2802" s="3" t="str">
        <f>VLOOKUP(F2802,'Season Lookup'!$A$1:$B$13,2,0)</f>
        <v>Fall</v>
      </c>
      <c r="M2802" t="s">
        <v>31</v>
      </c>
      <c r="N2802" t="s">
        <v>619</v>
      </c>
      <c r="O2802" t="s">
        <v>23</v>
      </c>
      <c r="P2802" t="str">
        <f t="shared" si="548"/>
        <v>No</v>
      </c>
      <c r="Q2802" t="str">
        <f t="shared" si="549"/>
        <v>No</v>
      </c>
      <c r="R2802" t="str">
        <f t="shared" si="550"/>
        <v>No</v>
      </c>
      <c r="T2802" t="s">
        <v>14</v>
      </c>
      <c r="U2802" t="s">
        <v>1582</v>
      </c>
      <c r="V2802" t="str">
        <f t="shared" si="551"/>
        <v>Intersection</v>
      </c>
      <c r="W2802" t="s">
        <v>1625</v>
      </c>
      <c r="X2802">
        <v>42.398305999999998</v>
      </c>
      <c r="Y2802">
        <v>-71.131305999999995</v>
      </c>
      <c r="Z2802" t="s">
        <v>1626</v>
      </c>
    </row>
    <row r="2803" spans="1:26">
      <c r="A2803">
        <v>26651</v>
      </c>
      <c r="B2803" s="1">
        <v>40831.645833333336</v>
      </c>
      <c r="C2803" s="1">
        <f t="shared" si="540"/>
        <v>40544</v>
      </c>
      <c r="D2803" s="4">
        <f t="shared" si="541"/>
        <v>0.78888888888888886</v>
      </c>
      <c r="E2803" s="3">
        <f t="shared" si="542"/>
        <v>2011</v>
      </c>
      <c r="F2803" s="3">
        <f t="shared" si="543"/>
        <v>10</v>
      </c>
      <c r="G2803" s="3">
        <f t="shared" si="544"/>
        <v>15</v>
      </c>
      <c r="H2803" s="3">
        <f t="shared" si="545"/>
        <v>15</v>
      </c>
      <c r="I2803" s="3">
        <f t="shared" si="546"/>
        <v>30</v>
      </c>
      <c r="J2803" s="3">
        <f t="shared" si="547"/>
        <v>7</v>
      </c>
      <c r="K2803" s="3" t="str">
        <f>IF(AND(D2803&gt;='Season Lookup'!$D$15,D2803&lt;'Season Lookup'!$D$16),"Spring",IF(AND(D2803&gt;='Season Lookup'!$D$16,D2803&lt;'Season Lookup'!$D$17),"Summer",IF(AND(D2803&gt;='Season Lookup'!$D$17,D2803&lt;'Season Lookup'!$D$18),"Fall",IF(OR(D2803&gt;='Season Lookup'!$D$18,D2803&lt;'Season Lookup'!$D$15),"Winter"))))</f>
        <v>Fall</v>
      </c>
      <c r="L2803" s="3" t="str">
        <f>VLOOKUP(F2803,'Season Lookup'!$A$1:$B$13,2,0)</f>
        <v>Fall</v>
      </c>
      <c r="M2803" t="s">
        <v>31</v>
      </c>
      <c r="N2803" t="s">
        <v>13</v>
      </c>
      <c r="O2803" t="s">
        <v>23</v>
      </c>
      <c r="P2803" t="str">
        <f t="shared" si="548"/>
        <v>Yes</v>
      </c>
      <c r="Q2803" t="str">
        <f t="shared" si="549"/>
        <v>No</v>
      </c>
      <c r="R2803" t="str">
        <f t="shared" si="550"/>
        <v>No</v>
      </c>
      <c r="T2803" t="s">
        <v>316</v>
      </c>
      <c r="V2803" t="str">
        <f t="shared" si="551"/>
        <v>Intersection</v>
      </c>
      <c r="W2803" t="s">
        <v>1374</v>
      </c>
      <c r="X2803">
        <v>0</v>
      </c>
      <c r="Y2803">
        <v>0</v>
      </c>
      <c r="Z2803" t="s">
        <v>81</v>
      </c>
    </row>
    <row r="2804" spans="1:26">
      <c r="A2804">
        <v>26652</v>
      </c>
      <c r="B2804" s="1">
        <v>40831.958333333336</v>
      </c>
      <c r="C2804" s="1">
        <f t="shared" si="540"/>
        <v>40544</v>
      </c>
      <c r="D2804" s="4">
        <f t="shared" si="541"/>
        <v>0.78888888888888886</v>
      </c>
      <c r="E2804" s="3">
        <f t="shared" si="542"/>
        <v>2011</v>
      </c>
      <c r="F2804" s="3">
        <f t="shared" si="543"/>
        <v>10</v>
      </c>
      <c r="G2804" s="3">
        <f t="shared" si="544"/>
        <v>15</v>
      </c>
      <c r="H2804" s="3">
        <f t="shared" si="545"/>
        <v>23</v>
      </c>
      <c r="I2804" s="3">
        <f t="shared" si="546"/>
        <v>0</v>
      </c>
      <c r="J2804" s="3">
        <f t="shared" si="547"/>
        <v>7</v>
      </c>
      <c r="K2804" s="3" t="str">
        <f>IF(AND(D2804&gt;='Season Lookup'!$D$15,D2804&lt;'Season Lookup'!$D$16),"Spring",IF(AND(D2804&gt;='Season Lookup'!$D$16,D2804&lt;'Season Lookup'!$D$17),"Summer",IF(AND(D2804&gt;='Season Lookup'!$D$17,D2804&lt;'Season Lookup'!$D$18),"Fall",IF(OR(D2804&gt;='Season Lookup'!$D$18,D2804&lt;'Season Lookup'!$D$15),"Winter"))))</f>
        <v>Fall</v>
      </c>
      <c r="L2804" s="3" t="str">
        <f>VLOOKUP(F2804,'Season Lookup'!$A$1:$B$13,2,0)</f>
        <v>Fall</v>
      </c>
      <c r="M2804" t="s">
        <v>31</v>
      </c>
      <c r="N2804" t="s">
        <v>13</v>
      </c>
      <c r="O2804" t="s">
        <v>23</v>
      </c>
      <c r="P2804" t="str">
        <f t="shared" si="548"/>
        <v>Yes</v>
      </c>
      <c r="Q2804" t="str">
        <f t="shared" si="549"/>
        <v>No</v>
      </c>
      <c r="R2804" t="str">
        <f t="shared" si="550"/>
        <v>No</v>
      </c>
      <c r="S2804">
        <v>323</v>
      </c>
      <c r="T2804" t="s">
        <v>332</v>
      </c>
      <c r="V2804" t="str">
        <f t="shared" si="551"/>
        <v>Non Intersection</v>
      </c>
      <c r="W2804" t="s">
        <v>3818</v>
      </c>
      <c r="X2804">
        <v>42.360984000000002</v>
      </c>
      <c r="Y2804">
        <v>-71.112198000000006</v>
      </c>
      <c r="Z2804" t="s">
        <v>3819</v>
      </c>
    </row>
    <row r="2805" spans="1:26">
      <c r="A2805">
        <v>26634</v>
      </c>
      <c r="B2805" s="1">
        <v>40832.5625</v>
      </c>
      <c r="C2805" s="1">
        <f t="shared" si="540"/>
        <v>40544</v>
      </c>
      <c r="D2805" s="4">
        <f t="shared" si="541"/>
        <v>0.79166666666666663</v>
      </c>
      <c r="E2805" s="3">
        <f t="shared" si="542"/>
        <v>2011</v>
      </c>
      <c r="F2805" s="3">
        <f t="shared" si="543"/>
        <v>10</v>
      </c>
      <c r="G2805" s="3">
        <f t="shared" si="544"/>
        <v>16</v>
      </c>
      <c r="H2805" s="3">
        <f t="shared" si="545"/>
        <v>13</v>
      </c>
      <c r="I2805" s="3">
        <f t="shared" si="546"/>
        <v>30</v>
      </c>
      <c r="J2805" s="3">
        <f t="shared" si="547"/>
        <v>1</v>
      </c>
      <c r="K2805" s="3" t="str">
        <f>IF(AND(D2805&gt;='Season Lookup'!$D$15,D2805&lt;'Season Lookup'!$D$16),"Spring",IF(AND(D2805&gt;='Season Lookup'!$D$16,D2805&lt;'Season Lookup'!$D$17),"Summer",IF(AND(D2805&gt;='Season Lookup'!$D$17,D2805&lt;'Season Lookup'!$D$18),"Fall",IF(OR(D2805&gt;='Season Lookup'!$D$18,D2805&lt;'Season Lookup'!$D$15),"Winter"))))</f>
        <v>Fall</v>
      </c>
      <c r="L2805" s="3" t="str">
        <f>VLOOKUP(F2805,'Season Lookup'!$A$1:$B$13,2,0)</f>
        <v>Fall</v>
      </c>
      <c r="M2805" t="s">
        <v>48</v>
      </c>
      <c r="N2805" t="s">
        <v>13</v>
      </c>
      <c r="O2805" t="s">
        <v>13</v>
      </c>
      <c r="P2805" t="str">
        <f t="shared" si="548"/>
        <v>Yes</v>
      </c>
      <c r="Q2805" t="str">
        <f t="shared" si="549"/>
        <v>No</v>
      </c>
      <c r="R2805" t="str">
        <f t="shared" si="550"/>
        <v>No</v>
      </c>
      <c r="S2805">
        <v>545</v>
      </c>
      <c r="T2805" t="s">
        <v>186</v>
      </c>
      <c r="V2805" t="str">
        <f t="shared" si="551"/>
        <v>Non Intersection</v>
      </c>
      <c r="W2805" t="s">
        <v>3820</v>
      </c>
      <c r="X2805">
        <v>42.388094000000002</v>
      </c>
      <c r="Y2805">
        <v>-71.142565000000005</v>
      </c>
      <c r="Z2805" t="s">
        <v>3821</v>
      </c>
    </row>
    <row r="2806" spans="1:26">
      <c r="A2806">
        <v>26645</v>
      </c>
      <c r="B2806" s="1">
        <v>40832.520833333336</v>
      </c>
      <c r="C2806" s="1">
        <f t="shared" si="540"/>
        <v>40544</v>
      </c>
      <c r="D2806" s="4">
        <f t="shared" si="541"/>
        <v>0.79166666666666663</v>
      </c>
      <c r="E2806" s="3">
        <f t="shared" si="542"/>
        <v>2011</v>
      </c>
      <c r="F2806" s="3">
        <f t="shared" si="543"/>
        <v>10</v>
      </c>
      <c r="G2806" s="3">
        <f t="shared" si="544"/>
        <v>16</v>
      </c>
      <c r="H2806" s="3">
        <f t="shared" si="545"/>
        <v>12</v>
      </c>
      <c r="I2806" s="3">
        <f t="shared" si="546"/>
        <v>30</v>
      </c>
      <c r="J2806" s="3">
        <f t="shared" si="547"/>
        <v>1</v>
      </c>
      <c r="K2806" s="3" t="str">
        <f>IF(AND(D2806&gt;='Season Lookup'!$D$15,D2806&lt;'Season Lookup'!$D$16),"Spring",IF(AND(D2806&gt;='Season Lookup'!$D$16,D2806&lt;'Season Lookup'!$D$17),"Summer",IF(AND(D2806&gt;='Season Lookup'!$D$17,D2806&lt;'Season Lookup'!$D$18),"Fall",IF(OR(D2806&gt;='Season Lookup'!$D$18,D2806&lt;'Season Lookup'!$D$15),"Winter"))))</f>
        <v>Fall</v>
      </c>
      <c r="L2806" s="3" t="str">
        <f>VLOOKUP(F2806,'Season Lookup'!$A$1:$B$13,2,0)</f>
        <v>Fall</v>
      </c>
      <c r="M2806" t="s">
        <v>48</v>
      </c>
      <c r="N2806" t="s">
        <v>13</v>
      </c>
      <c r="O2806" t="s">
        <v>23</v>
      </c>
      <c r="P2806" t="str">
        <f t="shared" si="548"/>
        <v>Yes</v>
      </c>
      <c r="Q2806" t="str">
        <f t="shared" si="549"/>
        <v>No</v>
      </c>
      <c r="R2806" t="str">
        <f t="shared" si="550"/>
        <v>No</v>
      </c>
      <c r="S2806">
        <v>330</v>
      </c>
      <c r="T2806" t="s">
        <v>41</v>
      </c>
      <c r="V2806" t="str">
        <f t="shared" si="551"/>
        <v>Non Intersection</v>
      </c>
      <c r="W2806" t="s">
        <v>1098</v>
      </c>
      <c r="X2806">
        <v>42.361815</v>
      </c>
      <c r="Y2806">
        <v>-71.114017000000004</v>
      </c>
      <c r="Z2806" t="s">
        <v>1099</v>
      </c>
    </row>
    <row r="2807" spans="1:26">
      <c r="A2807">
        <v>26659</v>
      </c>
      <c r="B2807" s="1">
        <v>40832.5625</v>
      </c>
      <c r="C2807" s="1">
        <f t="shared" ref="C2807:C2869" si="552">EOMONTH(B2807,MONTH(B2807)*-1)+1</f>
        <v>40544</v>
      </c>
      <c r="D2807" s="4">
        <f t="shared" ref="D2807:D2869" si="553">YEARFRAC(C2807,B2807)</f>
        <v>0.79166666666666663</v>
      </c>
      <c r="E2807" s="3">
        <f t="shared" ref="E2807:E2869" si="554">YEAR(B2807)</f>
        <v>2011</v>
      </c>
      <c r="F2807" s="3">
        <f t="shared" ref="F2807:F2869" si="555">MONTH(B2807)</f>
        <v>10</v>
      </c>
      <c r="G2807" s="3">
        <f t="shared" ref="G2807:G2869" si="556">DAY(B2807)</f>
        <v>16</v>
      </c>
      <c r="H2807" s="3">
        <f t="shared" ref="H2807:H2869" si="557">HOUR(B2807)</f>
        <v>13</v>
      </c>
      <c r="I2807" s="3">
        <f t="shared" ref="I2807:I2869" si="558">MINUTE(B2807)</f>
        <v>30</v>
      </c>
      <c r="J2807" s="3">
        <f t="shared" ref="J2807:J2869" si="559">WEEKDAY(B2807,1)</f>
        <v>1</v>
      </c>
      <c r="K2807" s="3" t="str">
        <f>IF(AND(D2807&gt;='Season Lookup'!$D$15,D2807&lt;'Season Lookup'!$D$16),"Spring",IF(AND(D2807&gt;='Season Lookup'!$D$16,D2807&lt;'Season Lookup'!$D$17),"Summer",IF(AND(D2807&gt;='Season Lookup'!$D$17,D2807&lt;'Season Lookup'!$D$18),"Fall",IF(OR(D2807&gt;='Season Lookup'!$D$18,D2807&lt;'Season Lookup'!$D$15),"Winter"))))</f>
        <v>Fall</v>
      </c>
      <c r="L2807" s="3" t="str">
        <f>VLOOKUP(F2807,'Season Lookup'!$A$1:$B$13,2,0)</f>
        <v>Fall</v>
      </c>
      <c r="M2807" t="s">
        <v>48</v>
      </c>
      <c r="N2807" t="s">
        <v>13</v>
      </c>
      <c r="O2807" t="s">
        <v>23</v>
      </c>
      <c r="P2807" t="str">
        <f t="shared" ref="P2807:P2869" si="560">IF(OR(N2807="Auto",O2807="Auto"),"Yes",IF(OR(N2807="Taxi",O2807="Taxi"),"Yes",IF(OR(N2807="Truck",O2807="Truck"),"Yes",IF(OR(N2807="Van",O2807="Van"),"Yes","No"))))</f>
        <v>Yes</v>
      </c>
      <c r="Q2807" t="str">
        <f t="shared" ref="Q2807:Q2869" si="561">IF(OR(N2807="Bicycle",O2807="Bicycle"),"Yes","No")</f>
        <v>No</v>
      </c>
      <c r="R2807" t="str">
        <f t="shared" ref="R2807:R2869" si="562">IF(OR(N2807="Pedestrian",O2807="Pedestrian"),"Yes","No")</f>
        <v>No</v>
      </c>
      <c r="S2807">
        <v>185</v>
      </c>
      <c r="T2807" t="s">
        <v>170</v>
      </c>
      <c r="V2807" t="str">
        <f t="shared" ref="V2807:V2869" si="563">IF(ISBLANK(S2807),"Intersection","Non Intersection")</f>
        <v>Non Intersection</v>
      </c>
      <c r="W2807" t="s">
        <v>3822</v>
      </c>
      <c r="X2807">
        <v>42.390208000000001</v>
      </c>
      <c r="Y2807">
        <v>-71.142109000000005</v>
      </c>
      <c r="Z2807" t="s">
        <v>3823</v>
      </c>
    </row>
    <row r="2808" spans="1:26">
      <c r="A2808">
        <v>26646</v>
      </c>
      <c r="B2808" s="1">
        <v>40833.65902777778</v>
      </c>
      <c r="C2808" s="1">
        <f t="shared" si="552"/>
        <v>40544</v>
      </c>
      <c r="D2808" s="4">
        <f t="shared" si="553"/>
        <v>0.7944444444444444</v>
      </c>
      <c r="E2808" s="3">
        <f t="shared" si="554"/>
        <v>2011</v>
      </c>
      <c r="F2808" s="3">
        <f t="shared" si="555"/>
        <v>10</v>
      </c>
      <c r="G2808" s="3">
        <f t="shared" si="556"/>
        <v>17</v>
      </c>
      <c r="H2808" s="3">
        <f t="shared" si="557"/>
        <v>15</v>
      </c>
      <c r="I2808" s="3">
        <f t="shared" si="558"/>
        <v>49</v>
      </c>
      <c r="J2808" s="3">
        <f t="shared" si="559"/>
        <v>2</v>
      </c>
      <c r="K2808" s="3" t="str">
        <f>IF(AND(D2808&gt;='Season Lookup'!$D$15,D2808&lt;'Season Lookup'!$D$16),"Spring",IF(AND(D2808&gt;='Season Lookup'!$D$16,D2808&lt;'Season Lookup'!$D$17),"Summer",IF(AND(D2808&gt;='Season Lookup'!$D$17,D2808&lt;'Season Lookup'!$D$18),"Fall",IF(OR(D2808&gt;='Season Lookup'!$D$18,D2808&lt;'Season Lookup'!$D$15),"Winter"))))</f>
        <v>Fall</v>
      </c>
      <c r="L2808" s="3" t="str">
        <f>VLOOKUP(F2808,'Season Lookup'!$A$1:$B$13,2,0)</f>
        <v>Fall</v>
      </c>
      <c r="M2808" t="s">
        <v>56</v>
      </c>
      <c r="N2808" t="s">
        <v>35</v>
      </c>
      <c r="O2808" t="s">
        <v>36</v>
      </c>
      <c r="P2808" t="str">
        <f t="shared" si="560"/>
        <v>Yes</v>
      </c>
      <c r="Q2808" t="str">
        <f t="shared" si="561"/>
        <v>No</v>
      </c>
      <c r="R2808" t="str">
        <f t="shared" si="562"/>
        <v>No</v>
      </c>
      <c r="T2808" t="s">
        <v>198</v>
      </c>
      <c r="U2808" t="s">
        <v>50</v>
      </c>
      <c r="V2808" t="str">
        <f t="shared" si="563"/>
        <v>Intersection</v>
      </c>
      <c r="W2808" t="s">
        <v>3121</v>
      </c>
      <c r="X2808">
        <v>42.374597999999999</v>
      </c>
      <c r="Y2808">
        <v>-71.149917000000002</v>
      </c>
      <c r="Z2808" t="s">
        <v>911</v>
      </c>
    </row>
    <row r="2809" spans="1:26">
      <c r="A2809">
        <v>26647</v>
      </c>
      <c r="B2809" s="1">
        <v>40833.666655092595</v>
      </c>
      <c r="C2809" s="1">
        <f t="shared" si="552"/>
        <v>40544</v>
      </c>
      <c r="D2809" s="4">
        <f t="shared" si="553"/>
        <v>0.7944444444444444</v>
      </c>
      <c r="E2809" s="3">
        <f t="shared" si="554"/>
        <v>2011</v>
      </c>
      <c r="F2809" s="3">
        <f t="shared" si="555"/>
        <v>10</v>
      </c>
      <c r="G2809" s="3">
        <f t="shared" si="556"/>
        <v>17</v>
      </c>
      <c r="H2809" s="3">
        <f t="shared" si="557"/>
        <v>15</v>
      </c>
      <c r="I2809" s="3">
        <f t="shared" si="558"/>
        <v>59</v>
      </c>
      <c r="J2809" s="3">
        <f t="shared" si="559"/>
        <v>2</v>
      </c>
      <c r="K2809" s="3" t="str">
        <f>IF(AND(D2809&gt;='Season Lookup'!$D$15,D2809&lt;'Season Lookup'!$D$16),"Spring",IF(AND(D2809&gt;='Season Lookup'!$D$16,D2809&lt;'Season Lookup'!$D$17),"Summer",IF(AND(D2809&gt;='Season Lookup'!$D$17,D2809&lt;'Season Lookup'!$D$18),"Fall",IF(OR(D2809&gt;='Season Lookup'!$D$18,D2809&lt;'Season Lookup'!$D$15),"Winter"))))</f>
        <v>Fall</v>
      </c>
      <c r="L2809" s="3" t="str">
        <f>VLOOKUP(F2809,'Season Lookup'!$A$1:$B$13,2,0)</f>
        <v>Fall</v>
      </c>
      <c r="M2809" t="s">
        <v>56</v>
      </c>
      <c r="N2809" t="s">
        <v>13</v>
      </c>
      <c r="O2809" t="s">
        <v>152</v>
      </c>
      <c r="P2809" t="str">
        <f t="shared" si="560"/>
        <v>Yes</v>
      </c>
      <c r="Q2809" t="str">
        <f t="shared" si="561"/>
        <v>No</v>
      </c>
      <c r="R2809" t="str">
        <f t="shared" si="562"/>
        <v>Yes</v>
      </c>
      <c r="T2809" t="s">
        <v>745</v>
      </c>
      <c r="U2809" t="s">
        <v>316</v>
      </c>
      <c r="V2809" t="str">
        <f t="shared" si="563"/>
        <v>Intersection</v>
      </c>
      <c r="W2809" t="s">
        <v>3824</v>
      </c>
      <c r="X2809">
        <v>42.365231000000001</v>
      </c>
      <c r="Y2809">
        <v>-71.101285000000004</v>
      </c>
      <c r="Z2809" t="s">
        <v>1892</v>
      </c>
    </row>
    <row r="2810" spans="1:26">
      <c r="A2810">
        <v>26648</v>
      </c>
      <c r="B2810" s="1">
        <v>40833.809710648151</v>
      </c>
      <c r="C2810" s="1">
        <f t="shared" si="552"/>
        <v>40544</v>
      </c>
      <c r="D2810" s="4">
        <f t="shared" si="553"/>
        <v>0.7944444444444444</v>
      </c>
      <c r="E2810" s="3">
        <f t="shared" si="554"/>
        <v>2011</v>
      </c>
      <c r="F2810" s="3">
        <f t="shared" si="555"/>
        <v>10</v>
      </c>
      <c r="G2810" s="3">
        <f t="shared" si="556"/>
        <v>17</v>
      </c>
      <c r="H2810" s="3">
        <f t="shared" si="557"/>
        <v>19</v>
      </c>
      <c r="I2810" s="3">
        <f t="shared" si="558"/>
        <v>25</v>
      </c>
      <c r="J2810" s="3">
        <f t="shared" si="559"/>
        <v>2</v>
      </c>
      <c r="K2810" s="3" t="str">
        <f>IF(AND(D2810&gt;='Season Lookup'!$D$15,D2810&lt;'Season Lookup'!$D$16),"Spring",IF(AND(D2810&gt;='Season Lookup'!$D$16,D2810&lt;'Season Lookup'!$D$17),"Summer",IF(AND(D2810&gt;='Season Lookup'!$D$17,D2810&lt;'Season Lookup'!$D$18),"Fall",IF(OR(D2810&gt;='Season Lookup'!$D$18,D2810&lt;'Season Lookup'!$D$15),"Winter"))))</f>
        <v>Fall</v>
      </c>
      <c r="L2810" s="3" t="str">
        <f>VLOOKUP(F2810,'Season Lookup'!$A$1:$B$13,2,0)</f>
        <v>Fall</v>
      </c>
      <c r="M2810" t="s">
        <v>56</v>
      </c>
      <c r="N2810" t="s">
        <v>13</v>
      </c>
      <c r="O2810" t="s">
        <v>36</v>
      </c>
      <c r="P2810" t="str">
        <f t="shared" si="560"/>
        <v>Yes</v>
      </c>
      <c r="Q2810" t="str">
        <f t="shared" si="561"/>
        <v>No</v>
      </c>
      <c r="R2810" t="str">
        <f t="shared" si="562"/>
        <v>No</v>
      </c>
      <c r="S2810">
        <v>679</v>
      </c>
      <c r="T2810" t="s">
        <v>32</v>
      </c>
      <c r="U2810" t="s">
        <v>515</v>
      </c>
      <c r="V2810" t="str">
        <f t="shared" si="563"/>
        <v>Non Intersection</v>
      </c>
      <c r="W2810" t="s">
        <v>3825</v>
      </c>
      <c r="X2810">
        <v>42.36307</v>
      </c>
      <c r="Y2810">
        <v>-71.094164000000006</v>
      </c>
      <c r="Z2810" t="s">
        <v>3826</v>
      </c>
    </row>
    <row r="2811" spans="1:26">
      <c r="A2811">
        <v>26649</v>
      </c>
      <c r="B2811" s="1">
        <v>40834.520833333336</v>
      </c>
      <c r="C2811" s="1">
        <f t="shared" si="552"/>
        <v>40544</v>
      </c>
      <c r="D2811" s="4">
        <f t="shared" si="553"/>
        <v>0.79722222222222228</v>
      </c>
      <c r="E2811" s="3">
        <f t="shared" si="554"/>
        <v>2011</v>
      </c>
      <c r="F2811" s="3">
        <f t="shared" si="555"/>
        <v>10</v>
      </c>
      <c r="G2811" s="3">
        <f t="shared" si="556"/>
        <v>18</v>
      </c>
      <c r="H2811" s="3">
        <f t="shared" si="557"/>
        <v>12</v>
      </c>
      <c r="I2811" s="3">
        <f t="shared" si="558"/>
        <v>30</v>
      </c>
      <c r="J2811" s="3">
        <f t="shared" si="559"/>
        <v>3</v>
      </c>
      <c r="K2811" s="3" t="str">
        <f>IF(AND(D2811&gt;='Season Lookup'!$D$15,D2811&lt;'Season Lookup'!$D$16),"Spring",IF(AND(D2811&gt;='Season Lookup'!$D$16,D2811&lt;'Season Lookup'!$D$17),"Summer",IF(AND(D2811&gt;='Season Lookup'!$D$17,D2811&lt;'Season Lookup'!$D$18),"Fall",IF(OR(D2811&gt;='Season Lookup'!$D$18,D2811&lt;'Season Lookup'!$D$15),"Winter"))))</f>
        <v>Fall</v>
      </c>
      <c r="L2811" s="3" t="str">
        <f>VLOOKUP(F2811,'Season Lookup'!$A$1:$B$13,2,0)</f>
        <v>Fall</v>
      </c>
      <c r="M2811" t="s">
        <v>73</v>
      </c>
      <c r="N2811" t="s">
        <v>18</v>
      </c>
      <c r="O2811" t="s">
        <v>13</v>
      </c>
      <c r="P2811" t="str">
        <f t="shared" si="560"/>
        <v>Yes</v>
      </c>
      <c r="Q2811" t="str">
        <f t="shared" si="561"/>
        <v>No</v>
      </c>
      <c r="R2811" t="str">
        <f t="shared" si="562"/>
        <v>No</v>
      </c>
      <c r="T2811" t="s">
        <v>19</v>
      </c>
      <c r="U2811" t="s">
        <v>1006</v>
      </c>
      <c r="V2811" t="str">
        <f t="shared" si="563"/>
        <v>Intersection</v>
      </c>
      <c r="W2811" t="s">
        <v>2309</v>
      </c>
      <c r="X2811">
        <v>42.375056000000001</v>
      </c>
      <c r="Y2811">
        <v>-71.111099999999993</v>
      </c>
      <c r="Z2811" t="s">
        <v>2310</v>
      </c>
    </row>
    <row r="2812" spans="1:26">
      <c r="A2812">
        <v>26650</v>
      </c>
      <c r="B2812" s="1">
        <v>40834.326388888891</v>
      </c>
      <c r="C2812" s="1">
        <f t="shared" si="552"/>
        <v>40544</v>
      </c>
      <c r="D2812" s="4">
        <f t="shared" si="553"/>
        <v>0.79722222222222228</v>
      </c>
      <c r="E2812" s="3">
        <f t="shared" si="554"/>
        <v>2011</v>
      </c>
      <c r="F2812" s="3">
        <f t="shared" si="555"/>
        <v>10</v>
      </c>
      <c r="G2812" s="3">
        <f t="shared" si="556"/>
        <v>18</v>
      </c>
      <c r="H2812" s="3">
        <f t="shared" si="557"/>
        <v>7</v>
      </c>
      <c r="I2812" s="3">
        <f t="shared" si="558"/>
        <v>50</v>
      </c>
      <c r="J2812" s="3">
        <f t="shared" si="559"/>
        <v>3</v>
      </c>
      <c r="K2812" s="3" t="str">
        <f>IF(AND(D2812&gt;='Season Lookup'!$D$15,D2812&lt;'Season Lookup'!$D$16),"Spring",IF(AND(D2812&gt;='Season Lookup'!$D$16,D2812&lt;'Season Lookup'!$D$17),"Summer",IF(AND(D2812&gt;='Season Lookup'!$D$17,D2812&lt;'Season Lookup'!$D$18),"Fall",IF(OR(D2812&gt;='Season Lookup'!$D$18,D2812&lt;'Season Lookup'!$D$15),"Winter"))))</f>
        <v>Fall</v>
      </c>
      <c r="L2812" s="3" t="str">
        <f>VLOOKUP(F2812,'Season Lookup'!$A$1:$B$13,2,0)</f>
        <v>Fall</v>
      </c>
      <c r="M2812" t="s">
        <v>82</v>
      </c>
      <c r="N2812" t="s">
        <v>13</v>
      </c>
      <c r="O2812" t="s">
        <v>132</v>
      </c>
      <c r="P2812" t="str">
        <f t="shared" si="560"/>
        <v>Yes</v>
      </c>
      <c r="Q2812" t="str">
        <f t="shared" si="561"/>
        <v>Yes</v>
      </c>
      <c r="R2812" t="str">
        <f t="shared" si="562"/>
        <v>No</v>
      </c>
      <c r="T2812" t="s">
        <v>186</v>
      </c>
      <c r="U2812" t="s">
        <v>142</v>
      </c>
      <c r="V2812" t="str">
        <f t="shared" si="563"/>
        <v>Intersection</v>
      </c>
      <c r="W2812" t="s">
        <v>3373</v>
      </c>
      <c r="X2812">
        <v>42.382404000000001</v>
      </c>
      <c r="Y2812">
        <v>-71.130995999999996</v>
      </c>
      <c r="Z2812" t="s">
        <v>3374</v>
      </c>
    </row>
    <row r="2813" spans="1:26">
      <c r="A2813">
        <v>26653</v>
      </c>
      <c r="B2813" s="1">
        <v>40834.409710648149</v>
      </c>
      <c r="C2813" s="1">
        <f t="shared" si="552"/>
        <v>40544</v>
      </c>
      <c r="D2813" s="4">
        <f t="shared" si="553"/>
        <v>0.79722222222222228</v>
      </c>
      <c r="E2813" s="3">
        <f t="shared" si="554"/>
        <v>2011</v>
      </c>
      <c r="F2813" s="3">
        <f t="shared" si="555"/>
        <v>10</v>
      </c>
      <c r="G2813" s="3">
        <f t="shared" si="556"/>
        <v>18</v>
      </c>
      <c r="H2813" s="3">
        <f t="shared" si="557"/>
        <v>9</v>
      </c>
      <c r="I2813" s="3">
        <f t="shared" si="558"/>
        <v>49</v>
      </c>
      <c r="J2813" s="3">
        <f t="shared" si="559"/>
        <v>3</v>
      </c>
      <c r="K2813" s="3" t="str">
        <f>IF(AND(D2813&gt;='Season Lookup'!$D$15,D2813&lt;'Season Lookup'!$D$16),"Spring",IF(AND(D2813&gt;='Season Lookup'!$D$16,D2813&lt;'Season Lookup'!$D$17),"Summer",IF(AND(D2813&gt;='Season Lookup'!$D$17,D2813&lt;'Season Lookup'!$D$18),"Fall",IF(OR(D2813&gt;='Season Lookup'!$D$18,D2813&lt;'Season Lookup'!$D$15),"Winter"))))</f>
        <v>Fall</v>
      </c>
      <c r="L2813" s="3" t="str">
        <f>VLOOKUP(F2813,'Season Lookup'!$A$1:$B$13,2,0)</f>
        <v>Fall</v>
      </c>
      <c r="M2813" t="s">
        <v>73</v>
      </c>
      <c r="N2813" t="s">
        <v>13</v>
      </c>
      <c r="O2813" t="s">
        <v>35</v>
      </c>
      <c r="P2813" t="str">
        <f t="shared" si="560"/>
        <v>Yes</v>
      </c>
      <c r="Q2813" t="str">
        <f t="shared" si="561"/>
        <v>No</v>
      </c>
      <c r="R2813" t="str">
        <f t="shared" si="562"/>
        <v>No</v>
      </c>
      <c r="T2813" t="s">
        <v>198</v>
      </c>
      <c r="U2813" t="s">
        <v>1906</v>
      </c>
      <c r="V2813" t="str">
        <f t="shared" si="563"/>
        <v>Intersection</v>
      </c>
      <c r="W2813" t="s">
        <v>3827</v>
      </c>
      <c r="X2813">
        <v>42.371969999999997</v>
      </c>
      <c r="Y2813">
        <v>-71.118573999999995</v>
      </c>
      <c r="Z2813" t="s">
        <v>3828</v>
      </c>
    </row>
    <row r="2814" spans="1:26">
      <c r="A2814">
        <v>26654</v>
      </c>
      <c r="B2814" s="1">
        <v>40834.773599537039</v>
      </c>
      <c r="C2814" s="1">
        <f t="shared" si="552"/>
        <v>40544</v>
      </c>
      <c r="D2814" s="4">
        <f t="shared" si="553"/>
        <v>0.79722222222222228</v>
      </c>
      <c r="E2814" s="3">
        <f t="shared" si="554"/>
        <v>2011</v>
      </c>
      <c r="F2814" s="3">
        <f t="shared" si="555"/>
        <v>10</v>
      </c>
      <c r="G2814" s="3">
        <f t="shared" si="556"/>
        <v>18</v>
      </c>
      <c r="H2814" s="3">
        <f t="shared" si="557"/>
        <v>18</v>
      </c>
      <c r="I2814" s="3">
        <f t="shared" si="558"/>
        <v>33</v>
      </c>
      <c r="J2814" s="3">
        <f t="shared" si="559"/>
        <v>3</v>
      </c>
      <c r="K2814" s="3" t="str">
        <f>IF(AND(D2814&gt;='Season Lookup'!$D$15,D2814&lt;'Season Lookup'!$D$16),"Spring",IF(AND(D2814&gt;='Season Lookup'!$D$16,D2814&lt;'Season Lookup'!$D$17),"Summer",IF(AND(D2814&gt;='Season Lookup'!$D$17,D2814&lt;'Season Lookup'!$D$18),"Fall",IF(OR(D2814&gt;='Season Lookup'!$D$18,D2814&lt;'Season Lookup'!$D$15),"Winter"))))</f>
        <v>Fall</v>
      </c>
      <c r="L2814" s="3" t="str">
        <f>VLOOKUP(F2814,'Season Lookup'!$A$1:$B$13,2,0)</f>
        <v>Fall</v>
      </c>
      <c r="M2814" t="s">
        <v>73</v>
      </c>
      <c r="N2814" t="s">
        <v>13</v>
      </c>
      <c r="O2814" t="s">
        <v>152</v>
      </c>
      <c r="P2814" t="str">
        <f t="shared" si="560"/>
        <v>Yes</v>
      </c>
      <c r="Q2814" t="str">
        <f t="shared" si="561"/>
        <v>No</v>
      </c>
      <c r="R2814" t="str">
        <f t="shared" si="562"/>
        <v>Yes</v>
      </c>
      <c r="T2814" t="s">
        <v>14</v>
      </c>
      <c r="U2814" t="s">
        <v>1095</v>
      </c>
      <c r="V2814" t="str">
        <f t="shared" si="563"/>
        <v>Intersection</v>
      </c>
      <c r="W2814" t="s">
        <v>2671</v>
      </c>
      <c r="X2814">
        <v>42.399821000000003</v>
      </c>
      <c r="Y2814">
        <v>-71.133488999999997</v>
      </c>
      <c r="Z2814" t="s">
        <v>2672</v>
      </c>
    </row>
    <row r="2815" spans="1:26">
      <c r="A2815">
        <v>26655</v>
      </c>
      <c r="B2815" s="1">
        <v>40834.927083333336</v>
      </c>
      <c r="C2815" s="1">
        <f t="shared" si="552"/>
        <v>40544</v>
      </c>
      <c r="D2815" s="4">
        <f t="shared" si="553"/>
        <v>0.79722222222222228</v>
      </c>
      <c r="E2815" s="3">
        <f t="shared" si="554"/>
        <v>2011</v>
      </c>
      <c r="F2815" s="3">
        <f t="shared" si="555"/>
        <v>10</v>
      </c>
      <c r="G2815" s="3">
        <f t="shared" si="556"/>
        <v>18</v>
      </c>
      <c r="H2815" s="3">
        <f t="shared" si="557"/>
        <v>22</v>
      </c>
      <c r="I2815" s="3">
        <f t="shared" si="558"/>
        <v>15</v>
      </c>
      <c r="J2815" s="3">
        <f t="shared" si="559"/>
        <v>3</v>
      </c>
      <c r="K2815" s="3" t="str">
        <f>IF(AND(D2815&gt;='Season Lookup'!$D$15,D2815&lt;'Season Lookup'!$D$16),"Spring",IF(AND(D2815&gt;='Season Lookup'!$D$16,D2815&lt;'Season Lookup'!$D$17),"Summer",IF(AND(D2815&gt;='Season Lookup'!$D$17,D2815&lt;'Season Lookup'!$D$18),"Fall",IF(OR(D2815&gt;='Season Lookup'!$D$18,D2815&lt;'Season Lookup'!$D$15),"Winter"))))</f>
        <v>Fall</v>
      </c>
      <c r="L2815" s="3" t="str">
        <f>VLOOKUP(F2815,'Season Lookup'!$A$1:$B$13,2,0)</f>
        <v>Fall</v>
      </c>
      <c r="M2815" t="s">
        <v>73</v>
      </c>
      <c r="N2815" t="s">
        <v>13</v>
      </c>
      <c r="O2815" t="s">
        <v>132</v>
      </c>
      <c r="P2815" t="str">
        <f t="shared" si="560"/>
        <v>Yes</v>
      </c>
      <c r="Q2815" t="str">
        <f t="shared" si="561"/>
        <v>Yes</v>
      </c>
      <c r="R2815" t="str">
        <f t="shared" si="562"/>
        <v>No</v>
      </c>
      <c r="T2815" t="s">
        <v>14</v>
      </c>
      <c r="U2815" t="s">
        <v>119</v>
      </c>
      <c r="V2815" t="str">
        <f t="shared" si="563"/>
        <v>Intersection</v>
      </c>
      <c r="W2815" t="s">
        <v>247</v>
      </c>
      <c r="X2815">
        <v>42.360827999999998</v>
      </c>
      <c r="Y2815">
        <v>-71.096012000000002</v>
      </c>
      <c r="Z2815" t="s">
        <v>248</v>
      </c>
    </row>
    <row r="2816" spans="1:26">
      <c r="A2816">
        <v>26684</v>
      </c>
      <c r="B2816" s="1">
        <v>40834.618043981478</v>
      </c>
      <c r="C2816" s="1">
        <f t="shared" si="552"/>
        <v>40544</v>
      </c>
      <c r="D2816" s="4">
        <f t="shared" si="553"/>
        <v>0.79722222222222228</v>
      </c>
      <c r="E2816" s="3">
        <f t="shared" si="554"/>
        <v>2011</v>
      </c>
      <c r="F2816" s="3">
        <f t="shared" si="555"/>
        <v>10</v>
      </c>
      <c r="G2816" s="3">
        <f t="shared" si="556"/>
        <v>18</v>
      </c>
      <c r="H2816" s="3">
        <f t="shared" si="557"/>
        <v>14</v>
      </c>
      <c r="I2816" s="3">
        <f t="shared" si="558"/>
        <v>49</v>
      </c>
      <c r="J2816" s="3">
        <f t="shared" si="559"/>
        <v>3</v>
      </c>
      <c r="K2816" s="3" t="str">
        <f>IF(AND(D2816&gt;='Season Lookup'!$D$15,D2816&lt;'Season Lookup'!$D$16),"Spring",IF(AND(D2816&gt;='Season Lookup'!$D$16,D2816&lt;'Season Lookup'!$D$17),"Summer",IF(AND(D2816&gt;='Season Lookup'!$D$17,D2816&lt;'Season Lookup'!$D$18),"Fall",IF(OR(D2816&gt;='Season Lookup'!$D$18,D2816&lt;'Season Lookup'!$D$15),"Winter"))))</f>
        <v>Fall</v>
      </c>
      <c r="L2816" s="3" t="str">
        <f>VLOOKUP(F2816,'Season Lookup'!$A$1:$B$13,2,0)</f>
        <v>Fall</v>
      </c>
      <c r="M2816" t="s">
        <v>73</v>
      </c>
      <c r="N2816" t="s">
        <v>13</v>
      </c>
      <c r="O2816" t="s">
        <v>13</v>
      </c>
      <c r="P2816" t="str">
        <f t="shared" si="560"/>
        <v>Yes</v>
      </c>
      <c r="Q2816" t="str">
        <f t="shared" si="561"/>
        <v>No</v>
      </c>
      <c r="R2816" t="str">
        <f t="shared" si="562"/>
        <v>No</v>
      </c>
      <c r="T2816" t="s">
        <v>74</v>
      </c>
      <c r="U2816" t="s">
        <v>342</v>
      </c>
      <c r="V2816" t="str">
        <f t="shared" si="563"/>
        <v>Intersection</v>
      </c>
      <c r="W2816" t="s">
        <v>462</v>
      </c>
      <c r="X2816">
        <v>42.372202000000001</v>
      </c>
      <c r="Y2816">
        <v>-71.098974999999996</v>
      </c>
      <c r="Z2816" t="s">
        <v>463</v>
      </c>
    </row>
    <row r="2817" spans="1:26">
      <c r="A2817">
        <v>26656</v>
      </c>
      <c r="B2817" s="1">
        <v>40835.899293981478</v>
      </c>
      <c r="C2817" s="1">
        <f t="shared" si="552"/>
        <v>40544</v>
      </c>
      <c r="D2817" s="4">
        <f t="shared" si="553"/>
        <v>0.8</v>
      </c>
      <c r="E2817" s="3">
        <f t="shared" si="554"/>
        <v>2011</v>
      </c>
      <c r="F2817" s="3">
        <f t="shared" si="555"/>
        <v>10</v>
      </c>
      <c r="G2817" s="3">
        <f t="shared" si="556"/>
        <v>19</v>
      </c>
      <c r="H2817" s="3">
        <f t="shared" si="557"/>
        <v>21</v>
      </c>
      <c r="I2817" s="3">
        <f t="shared" si="558"/>
        <v>34</v>
      </c>
      <c r="J2817" s="3">
        <f t="shared" si="559"/>
        <v>4</v>
      </c>
      <c r="K2817" s="3" t="str">
        <f>IF(AND(D2817&gt;='Season Lookup'!$D$15,D2817&lt;'Season Lookup'!$D$16),"Spring",IF(AND(D2817&gt;='Season Lookup'!$D$16,D2817&lt;'Season Lookup'!$D$17),"Summer",IF(AND(D2817&gt;='Season Lookup'!$D$17,D2817&lt;'Season Lookup'!$D$18),"Fall",IF(OR(D2817&gt;='Season Lookup'!$D$18,D2817&lt;'Season Lookup'!$D$15),"Winter"))))</f>
        <v>Fall</v>
      </c>
      <c r="L2817" s="3" t="str">
        <f>VLOOKUP(F2817,'Season Lookup'!$A$1:$B$13,2,0)</f>
        <v>Fall</v>
      </c>
      <c r="M2817" t="s">
        <v>82</v>
      </c>
      <c r="N2817" t="s">
        <v>13</v>
      </c>
      <c r="O2817" t="s">
        <v>13</v>
      </c>
      <c r="P2817" t="str">
        <f t="shared" si="560"/>
        <v>Yes</v>
      </c>
      <c r="Q2817" t="str">
        <f t="shared" si="561"/>
        <v>No</v>
      </c>
      <c r="R2817" t="str">
        <f t="shared" si="562"/>
        <v>No</v>
      </c>
      <c r="T2817" t="s">
        <v>32</v>
      </c>
      <c r="U2817" t="s">
        <v>189</v>
      </c>
      <c r="V2817" t="str">
        <f t="shared" si="563"/>
        <v>Intersection</v>
      </c>
      <c r="W2817" t="s">
        <v>1737</v>
      </c>
      <c r="X2817">
        <v>42.363207000000003</v>
      </c>
      <c r="Y2817">
        <v>-71.096699999999998</v>
      </c>
      <c r="Z2817" t="s">
        <v>1738</v>
      </c>
    </row>
    <row r="2818" spans="1:26">
      <c r="A2818">
        <v>26657</v>
      </c>
      <c r="B2818" s="1">
        <v>40835.395833333336</v>
      </c>
      <c r="C2818" s="1">
        <f t="shared" si="552"/>
        <v>40544</v>
      </c>
      <c r="D2818" s="4">
        <f t="shared" si="553"/>
        <v>0.8</v>
      </c>
      <c r="E2818" s="3">
        <f t="shared" si="554"/>
        <v>2011</v>
      </c>
      <c r="F2818" s="3">
        <f t="shared" si="555"/>
        <v>10</v>
      </c>
      <c r="G2818" s="3">
        <f t="shared" si="556"/>
        <v>19</v>
      </c>
      <c r="H2818" s="3">
        <f t="shared" si="557"/>
        <v>9</v>
      </c>
      <c r="I2818" s="3">
        <f t="shared" si="558"/>
        <v>30</v>
      </c>
      <c r="J2818" s="3">
        <f t="shared" si="559"/>
        <v>4</v>
      </c>
      <c r="K2818" s="3" t="str">
        <f>IF(AND(D2818&gt;='Season Lookup'!$D$15,D2818&lt;'Season Lookup'!$D$16),"Spring",IF(AND(D2818&gt;='Season Lookup'!$D$16,D2818&lt;'Season Lookup'!$D$17),"Summer",IF(AND(D2818&gt;='Season Lookup'!$D$17,D2818&lt;'Season Lookup'!$D$18),"Fall",IF(OR(D2818&gt;='Season Lookup'!$D$18,D2818&lt;'Season Lookup'!$D$15),"Winter"))))</f>
        <v>Fall</v>
      </c>
      <c r="L2818" s="3" t="str">
        <f>VLOOKUP(F2818,'Season Lookup'!$A$1:$B$13,2,0)</f>
        <v>Fall</v>
      </c>
      <c r="M2818" t="s">
        <v>82</v>
      </c>
      <c r="N2818" t="s">
        <v>18</v>
      </c>
      <c r="O2818" t="s">
        <v>1085</v>
      </c>
      <c r="P2818" t="str">
        <f t="shared" si="560"/>
        <v>Yes</v>
      </c>
      <c r="Q2818" t="str">
        <f t="shared" si="561"/>
        <v>No</v>
      </c>
      <c r="R2818" t="str">
        <f t="shared" si="562"/>
        <v>No</v>
      </c>
      <c r="T2818" t="s">
        <v>1177</v>
      </c>
      <c r="U2818" t="s">
        <v>3829</v>
      </c>
      <c r="V2818" t="str">
        <f t="shared" si="563"/>
        <v>Intersection</v>
      </c>
      <c r="W2818" t="s">
        <v>3830</v>
      </c>
      <c r="X2818">
        <v>42.370249999999999</v>
      </c>
      <c r="Y2818">
        <v>-71.117750999999998</v>
      </c>
      <c r="Z2818" t="s">
        <v>3831</v>
      </c>
    </row>
    <row r="2819" spans="1:26">
      <c r="A2819">
        <v>26658</v>
      </c>
      <c r="B2819" s="1">
        <v>40835.838877314818</v>
      </c>
      <c r="C2819" s="1">
        <f t="shared" si="552"/>
        <v>40544</v>
      </c>
      <c r="D2819" s="4">
        <f t="shared" si="553"/>
        <v>0.8</v>
      </c>
      <c r="E2819" s="3">
        <f t="shared" si="554"/>
        <v>2011</v>
      </c>
      <c r="F2819" s="3">
        <f t="shared" si="555"/>
        <v>10</v>
      </c>
      <c r="G2819" s="3">
        <f t="shared" si="556"/>
        <v>19</v>
      </c>
      <c r="H2819" s="3">
        <f t="shared" si="557"/>
        <v>20</v>
      </c>
      <c r="I2819" s="3">
        <f t="shared" si="558"/>
        <v>7</v>
      </c>
      <c r="J2819" s="3">
        <f t="shared" si="559"/>
        <v>4</v>
      </c>
      <c r="K2819" s="3" t="str">
        <f>IF(AND(D2819&gt;='Season Lookup'!$D$15,D2819&lt;'Season Lookup'!$D$16),"Spring",IF(AND(D2819&gt;='Season Lookup'!$D$16,D2819&lt;'Season Lookup'!$D$17),"Summer",IF(AND(D2819&gt;='Season Lookup'!$D$17,D2819&lt;'Season Lookup'!$D$18),"Fall",IF(OR(D2819&gt;='Season Lookup'!$D$18,D2819&lt;'Season Lookup'!$D$15),"Winter"))))</f>
        <v>Fall</v>
      </c>
      <c r="L2819" s="3" t="str">
        <f>VLOOKUP(F2819,'Season Lookup'!$A$1:$B$13,2,0)</f>
        <v>Fall</v>
      </c>
      <c r="M2819" t="s">
        <v>82</v>
      </c>
      <c r="N2819" t="s">
        <v>13</v>
      </c>
      <c r="O2819" t="s">
        <v>152</v>
      </c>
      <c r="P2819" t="str">
        <f t="shared" si="560"/>
        <v>Yes</v>
      </c>
      <c r="Q2819" t="str">
        <f t="shared" si="561"/>
        <v>No</v>
      </c>
      <c r="R2819" t="str">
        <f t="shared" si="562"/>
        <v>Yes</v>
      </c>
      <c r="T2819" t="s">
        <v>14</v>
      </c>
      <c r="U2819" t="s">
        <v>27</v>
      </c>
      <c r="V2819" t="str">
        <f t="shared" si="563"/>
        <v>Intersection</v>
      </c>
      <c r="W2819" t="s">
        <v>3832</v>
      </c>
      <c r="X2819">
        <v>42.365574000000002</v>
      </c>
      <c r="Y2819">
        <v>-71.103990999999994</v>
      </c>
      <c r="Z2819" t="s">
        <v>267</v>
      </c>
    </row>
    <row r="2820" spans="1:26">
      <c r="A2820">
        <v>26660</v>
      </c>
      <c r="B2820" s="1">
        <v>40835.572905092595</v>
      </c>
      <c r="C2820" s="1">
        <f t="shared" si="552"/>
        <v>40544</v>
      </c>
      <c r="D2820" s="4">
        <f t="shared" si="553"/>
        <v>0.8</v>
      </c>
      <c r="E2820" s="3">
        <f t="shared" si="554"/>
        <v>2011</v>
      </c>
      <c r="F2820" s="3">
        <f t="shared" si="555"/>
        <v>10</v>
      </c>
      <c r="G2820" s="3">
        <f t="shared" si="556"/>
        <v>19</v>
      </c>
      <c r="H2820" s="3">
        <f t="shared" si="557"/>
        <v>13</v>
      </c>
      <c r="I2820" s="3">
        <f t="shared" si="558"/>
        <v>44</v>
      </c>
      <c r="J2820" s="3">
        <f t="shared" si="559"/>
        <v>4</v>
      </c>
      <c r="K2820" s="3" t="str">
        <f>IF(AND(D2820&gt;='Season Lookup'!$D$15,D2820&lt;'Season Lookup'!$D$16),"Spring",IF(AND(D2820&gt;='Season Lookup'!$D$16,D2820&lt;'Season Lookup'!$D$17),"Summer",IF(AND(D2820&gt;='Season Lookup'!$D$17,D2820&lt;'Season Lookup'!$D$18),"Fall",IF(OR(D2820&gt;='Season Lookup'!$D$18,D2820&lt;'Season Lookup'!$D$15),"Winter"))))</f>
        <v>Fall</v>
      </c>
      <c r="L2820" s="3" t="str">
        <f>VLOOKUP(F2820,'Season Lookup'!$A$1:$B$13,2,0)</f>
        <v>Fall</v>
      </c>
      <c r="M2820" t="s">
        <v>82</v>
      </c>
      <c r="N2820" t="s">
        <v>13</v>
      </c>
      <c r="O2820" t="s">
        <v>23</v>
      </c>
      <c r="P2820" t="str">
        <f t="shared" si="560"/>
        <v>Yes</v>
      </c>
      <c r="Q2820" t="str">
        <f t="shared" si="561"/>
        <v>No</v>
      </c>
      <c r="R2820" t="str">
        <f t="shared" si="562"/>
        <v>No</v>
      </c>
      <c r="T2820" t="s">
        <v>50</v>
      </c>
      <c r="U2820" t="s">
        <v>899</v>
      </c>
      <c r="V2820" t="str">
        <f t="shared" si="563"/>
        <v>Intersection</v>
      </c>
      <c r="W2820" t="s">
        <v>900</v>
      </c>
      <c r="X2820">
        <v>42.374862999999998</v>
      </c>
      <c r="Y2820">
        <v>-71.151313000000002</v>
      </c>
      <c r="Z2820" t="s">
        <v>901</v>
      </c>
    </row>
    <row r="2821" spans="1:26">
      <c r="A2821">
        <v>26661</v>
      </c>
      <c r="B2821" s="1">
        <v>40836.291655092595</v>
      </c>
      <c r="C2821" s="1">
        <f t="shared" si="552"/>
        <v>40544</v>
      </c>
      <c r="D2821" s="4">
        <f t="shared" si="553"/>
        <v>0.80277777777777781</v>
      </c>
      <c r="E2821" s="3">
        <f t="shared" si="554"/>
        <v>2011</v>
      </c>
      <c r="F2821" s="3">
        <f t="shared" si="555"/>
        <v>10</v>
      </c>
      <c r="G2821" s="3">
        <f t="shared" si="556"/>
        <v>20</v>
      </c>
      <c r="H2821" s="3">
        <f t="shared" si="557"/>
        <v>6</v>
      </c>
      <c r="I2821" s="3">
        <f t="shared" si="558"/>
        <v>59</v>
      </c>
      <c r="J2821" s="3">
        <f t="shared" si="559"/>
        <v>5</v>
      </c>
      <c r="K2821" s="3" t="str">
        <f>IF(AND(D2821&gt;='Season Lookup'!$D$15,D2821&lt;'Season Lookup'!$D$16),"Spring",IF(AND(D2821&gt;='Season Lookup'!$D$16,D2821&lt;'Season Lookup'!$D$17),"Summer",IF(AND(D2821&gt;='Season Lookup'!$D$17,D2821&lt;'Season Lookup'!$D$18),"Fall",IF(OR(D2821&gt;='Season Lookup'!$D$18,D2821&lt;'Season Lookup'!$D$15),"Winter"))))</f>
        <v>Fall</v>
      </c>
      <c r="L2821" s="3" t="str">
        <f>VLOOKUP(F2821,'Season Lookup'!$A$1:$B$13,2,0)</f>
        <v>Fall</v>
      </c>
      <c r="M2821" t="s">
        <v>78</v>
      </c>
      <c r="N2821" t="s">
        <v>13</v>
      </c>
      <c r="O2821" t="s">
        <v>23</v>
      </c>
      <c r="P2821" t="str">
        <f t="shared" si="560"/>
        <v>Yes</v>
      </c>
      <c r="Q2821" t="str">
        <f t="shared" si="561"/>
        <v>No</v>
      </c>
      <c r="R2821" t="str">
        <f t="shared" si="562"/>
        <v>No</v>
      </c>
      <c r="S2821">
        <v>10</v>
      </c>
      <c r="T2821" t="s">
        <v>899</v>
      </c>
      <c r="V2821" t="str">
        <f t="shared" si="563"/>
        <v>Non Intersection</v>
      </c>
      <c r="W2821" t="s">
        <v>3833</v>
      </c>
      <c r="X2821">
        <v>0</v>
      </c>
      <c r="Y2821">
        <v>0</v>
      </c>
      <c r="Z2821" t="s">
        <v>81</v>
      </c>
    </row>
    <row r="2822" spans="1:26">
      <c r="A2822">
        <v>26662</v>
      </c>
      <c r="B2822" s="1">
        <v>40836.36109953704</v>
      </c>
      <c r="C2822" s="1">
        <f t="shared" si="552"/>
        <v>40544</v>
      </c>
      <c r="D2822" s="4">
        <f t="shared" si="553"/>
        <v>0.80277777777777781</v>
      </c>
      <c r="E2822" s="3">
        <f t="shared" si="554"/>
        <v>2011</v>
      </c>
      <c r="F2822" s="3">
        <f t="shared" si="555"/>
        <v>10</v>
      </c>
      <c r="G2822" s="3">
        <f t="shared" si="556"/>
        <v>20</v>
      </c>
      <c r="H2822" s="3">
        <f t="shared" si="557"/>
        <v>8</v>
      </c>
      <c r="I2822" s="3">
        <f t="shared" si="558"/>
        <v>39</v>
      </c>
      <c r="J2822" s="3">
        <f t="shared" si="559"/>
        <v>5</v>
      </c>
      <c r="K2822" s="3" t="str">
        <f>IF(AND(D2822&gt;='Season Lookup'!$D$15,D2822&lt;'Season Lookup'!$D$16),"Spring",IF(AND(D2822&gt;='Season Lookup'!$D$16,D2822&lt;'Season Lookup'!$D$17),"Summer",IF(AND(D2822&gt;='Season Lookup'!$D$17,D2822&lt;'Season Lookup'!$D$18),"Fall",IF(OR(D2822&gt;='Season Lookup'!$D$18,D2822&lt;'Season Lookup'!$D$15),"Winter"))))</f>
        <v>Fall</v>
      </c>
      <c r="L2822" s="3" t="str">
        <f>VLOOKUP(F2822,'Season Lookup'!$A$1:$B$13,2,0)</f>
        <v>Fall</v>
      </c>
      <c r="M2822" t="s">
        <v>78</v>
      </c>
      <c r="N2822" t="s">
        <v>13</v>
      </c>
      <c r="O2822" t="s">
        <v>132</v>
      </c>
      <c r="P2822" t="str">
        <f t="shared" si="560"/>
        <v>Yes</v>
      </c>
      <c r="Q2822" t="str">
        <f t="shared" si="561"/>
        <v>Yes</v>
      </c>
      <c r="R2822" t="str">
        <f t="shared" si="562"/>
        <v>No</v>
      </c>
      <c r="T2822" t="s">
        <v>14</v>
      </c>
      <c r="U2822" t="s">
        <v>1426</v>
      </c>
      <c r="V2822" t="str">
        <f t="shared" si="563"/>
        <v>Intersection</v>
      </c>
      <c r="W2822" t="s">
        <v>2369</v>
      </c>
      <c r="X2822">
        <v>42.395333000000001</v>
      </c>
      <c r="Y2822">
        <v>-71.127921000000001</v>
      </c>
      <c r="Z2822" t="s">
        <v>2370</v>
      </c>
    </row>
    <row r="2823" spans="1:26">
      <c r="A2823">
        <v>26663</v>
      </c>
      <c r="B2823" s="1">
        <v>40836.510405092595</v>
      </c>
      <c r="C2823" s="1">
        <f t="shared" si="552"/>
        <v>40544</v>
      </c>
      <c r="D2823" s="4">
        <f t="shared" si="553"/>
        <v>0.80277777777777781</v>
      </c>
      <c r="E2823" s="3">
        <f t="shared" si="554"/>
        <v>2011</v>
      </c>
      <c r="F2823" s="3">
        <f t="shared" si="555"/>
        <v>10</v>
      </c>
      <c r="G2823" s="3">
        <f t="shared" si="556"/>
        <v>20</v>
      </c>
      <c r="H2823" s="3">
        <f t="shared" si="557"/>
        <v>12</v>
      </c>
      <c r="I2823" s="3">
        <f t="shared" si="558"/>
        <v>14</v>
      </c>
      <c r="J2823" s="3">
        <f t="shared" si="559"/>
        <v>5</v>
      </c>
      <c r="K2823" s="3" t="str">
        <f>IF(AND(D2823&gt;='Season Lookup'!$D$15,D2823&lt;'Season Lookup'!$D$16),"Spring",IF(AND(D2823&gt;='Season Lookup'!$D$16,D2823&lt;'Season Lookup'!$D$17),"Summer",IF(AND(D2823&gt;='Season Lookup'!$D$17,D2823&lt;'Season Lookup'!$D$18),"Fall",IF(OR(D2823&gt;='Season Lookup'!$D$18,D2823&lt;'Season Lookup'!$D$15),"Winter"))))</f>
        <v>Fall</v>
      </c>
      <c r="L2823" s="3" t="str">
        <f>VLOOKUP(F2823,'Season Lookup'!$A$1:$B$13,2,0)</f>
        <v>Fall</v>
      </c>
      <c r="M2823" t="s">
        <v>78</v>
      </c>
      <c r="N2823" t="s">
        <v>13</v>
      </c>
      <c r="O2823" t="s">
        <v>13</v>
      </c>
      <c r="P2823" t="str">
        <f t="shared" si="560"/>
        <v>Yes</v>
      </c>
      <c r="Q2823" t="str">
        <f t="shared" si="561"/>
        <v>No</v>
      </c>
      <c r="R2823" t="str">
        <f t="shared" si="562"/>
        <v>No</v>
      </c>
      <c r="T2823" t="s">
        <v>1985</v>
      </c>
      <c r="U2823" t="s">
        <v>41</v>
      </c>
      <c r="V2823" t="str">
        <f t="shared" si="563"/>
        <v>Intersection</v>
      </c>
      <c r="W2823" t="s">
        <v>1986</v>
      </c>
      <c r="X2823">
        <v>42.363278999999999</v>
      </c>
      <c r="Y2823">
        <v>-71.110521000000006</v>
      </c>
      <c r="Z2823" t="s">
        <v>1987</v>
      </c>
    </row>
    <row r="2824" spans="1:26">
      <c r="A2824">
        <v>26664</v>
      </c>
      <c r="B2824" s="1">
        <v>40836.326388888891</v>
      </c>
      <c r="C2824" s="1">
        <f t="shared" si="552"/>
        <v>40544</v>
      </c>
      <c r="D2824" s="4">
        <f t="shared" si="553"/>
        <v>0.80277777777777781</v>
      </c>
      <c r="E2824" s="3">
        <f t="shared" si="554"/>
        <v>2011</v>
      </c>
      <c r="F2824" s="3">
        <f t="shared" si="555"/>
        <v>10</v>
      </c>
      <c r="G2824" s="3">
        <f t="shared" si="556"/>
        <v>20</v>
      </c>
      <c r="H2824" s="3">
        <f t="shared" si="557"/>
        <v>7</v>
      </c>
      <c r="I2824" s="3">
        <f t="shared" si="558"/>
        <v>50</v>
      </c>
      <c r="J2824" s="3">
        <f t="shared" si="559"/>
        <v>5</v>
      </c>
      <c r="K2824" s="3" t="str">
        <f>IF(AND(D2824&gt;='Season Lookup'!$D$15,D2824&lt;'Season Lookup'!$D$16),"Spring",IF(AND(D2824&gt;='Season Lookup'!$D$16,D2824&lt;'Season Lookup'!$D$17),"Summer",IF(AND(D2824&gt;='Season Lookup'!$D$17,D2824&lt;'Season Lookup'!$D$18),"Fall",IF(OR(D2824&gt;='Season Lookup'!$D$18,D2824&lt;'Season Lookup'!$D$15),"Winter"))))</f>
        <v>Fall</v>
      </c>
      <c r="L2824" s="3" t="str">
        <f>VLOOKUP(F2824,'Season Lookup'!$A$1:$B$13,2,0)</f>
        <v>Fall</v>
      </c>
      <c r="M2824" t="s">
        <v>78</v>
      </c>
      <c r="N2824" t="s">
        <v>35</v>
      </c>
      <c r="O2824" t="s">
        <v>23</v>
      </c>
      <c r="P2824" t="str">
        <f t="shared" si="560"/>
        <v>Yes</v>
      </c>
      <c r="Q2824" t="str">
        <f t="shared" si="561"/>
        <v>No</v>
      </c>
      <c r="R2824" t="str">
        <f t="shared" si="562"/>
        <v>No</v>
      </c>
      <c r="T2824" t="s">
        <v>340</v>
      </c>
      <c r="U2824" t="s">
        <v>75</v>
      </c>
      <c r="V2824" t="str">
        <f t="shared" si="563"/>
        <v>Intersection</v>
      </c>
      <c r="W2824" t="s">
        <v>3834</v>
      </c>
      <c r="X2824">
        <v>42.390560000000001</v>
      </c>
      <c r="Y2824">
        <v>-71.117958000000002</v>
      </c>
      <c r="Z2824" t="s">
        <v>3835</v>
      </c>
    </row>
    <row r="2825" spans="1:26">
      <c r="A2825">
        <v>26665</v>
      </c>
      <c r="B2825" s="1">
        <v>40836.54859953704</v>
      </c>
      <c r="C2825" s="1">
        <f t="shared" si="552"/>
        <v>40544</v>
      </c>
      <c r="D2825" s="4">
        <f t="shared" si="553"/>
        <v>0.80277777777777781</v>
      </c>
      <c r="E2825" s="3">
        <f t="shared" si="554"/>
        <v>2011</v>
      </c>
      <c r="F2825" s="3">
        <f t="shared" si="555"/>
        <v>10</v>
      </c>
      <c r="G2825" s="3">
        <f t="shared" si="556"/>
        <v>20</v>
      </c>
      <c r="H2825" s="3">
        <f t="shared" si="557"/>
        <v>13</v>
      </c>
      <c r="I2825" s="3">
        <f t="shared" si="558"/>
        <v>9</v>
      </c>
      <c r="J2825" s="3">
        <f t="shared" si="559"/>
        <v>5</v>
      </c>
      <c r="K2825" s="3" t="str">
        <f>IF(AND(D2825&gt;='Season Lookup'!$D$15,D2825&lt;'Season Lookup'!$D$16),"Spring",IF(AND(D2825&gt;='Season Lookup'!$D$16,D2825&lt;'Season Lookup'!$D$17),"Summer",IF(AND(D2825&gt;='Season Lookup'!$D$17,D2825&lt;'Season Lookup'!$D$18),"Fall",IF(OR(D2825&gt;='Season Lookup'!$D$18,D2825&lt;'Season Lookup'!$D$15),"Winter"))))</f>
        <v>Fall</v>
      </c>
      <c r="L2825" s="3" t="str">
        <f>VLOOKUP(F2825,'Season Lookup'!$A$1:$B$13,2,0)</f>
        <v>Fall</v>
      </c>
      <c r="M2825" t="s">
        <v>78</v>
      </c>
      <c r="N2825" t="s">
        <v>13</v>
      </c>
      <c r="O2825" t="s">
        <v>13</v>
      </c>
      <c r="P2825" t="str">
        <f t="shared" si="560"/>
        <v>Yes</v>
      </c>
      <c r="Q2825" t="str">
        <f t="shared" si="561"/>
        <v>No</v>
      </c>
      <c r="R2825" t="str">
        <f t="shared" si="562"/>
        <v>No</v>
      </c>
      <c r="T2825" t="s">
        <v>302</v>
      </c>
      <c r="U2825" t="s">
        <v>186</v>
      </c>
      <c r="V2825" t="str">
        <f t="shared" si="563"/>
        <v>Intersection</v>
      </c>
      <c r="W2825" t="s">
        <v>3836</v>
      </c>
      <c r="X2825">
        <v>42.377512000000003</v>
      </c>
      <c r="Y2825">
        <v>-71.122096999999997</v>
      </c>
      <c r="Z2825" t="s">
        <v>3837</v>
      </c>
    </row>
    <row r="2826" spans="1:26">
      <c r="A2826">
        <v>26666</v>
      </c>
      <c r="B2826" s="1">
        <v>40836.614583333336</v>
      </c>
      <c r="C2826" s="1">
        <f t="shared" si="552"/>
        <v>40544</v>
      </c>
      <c r="D2826" s="4">
        <f t="shared" si="553"/>
        <v>0.80277777777777781</v>
      </c>
      <c r="E2826" s="3">
        <f t="shared" si="554"/>
        <v>2011</v>
      </c>
      <c r="F2826" s="3">
        <f t="shared" si="555"/>
        <v>10</v>
      </c>
      <c r="G2826" s="3">
        <f t="shared" si="556"/>
        <v>20</v>
      </c>
      <c r="H2826" s="3">
        <f t="shared" si="557"/>
        <v>14</v>
      </c>
      <c r="I2826" s="3">
        <f t="shared" si="558"/>
        <v>45</v>
      </c>
      <c r="J2826" s="3">
        <f t="shared" si="559"/>
        <v>5</v>
      </c>
      <c r="K2826" s="3" t="str">
        <f>IF(AND(D2826&gt;='Season Lookup'!$D$15,D2826&lt;'Season Lookup'!$D$16),"Spring",IF(AND(D2826&gt;='Season Lookup'!$D$16,D2826&lt;'Season Lookup'!$D$17),"Summer",IF(AND(D2826&gt;='Season Lookup'!$D$17,D2826&lt;'Season Lookup'!$D$18),"Fall",IF(OR(D2826&gt;='Season Lookup'!$D$18,D2826&lt;'Season Lookup'!$D$15),"Winter"))))</f>
        <v>Fall</v>
      </c>
      <c r="L2826" s="3" t="str">
        <f>VLOOKUP(F2826,'Season Lookup'!$A$1:$B$13,2,0)</f>
        <v>Fall</v>
      </c>
      <c r="M2826" t="s">
        <v>78</v>
      </c>
      <c r="N2826" t="s">
        <v>13</v>
      </c>
      <c r="O2826" t="s">
        <v>152</v>
      </c>
      <c r="P2826" t="str">
        <f t="shared" si="560"/>
        <v>Yes</v>
      </c>
      <c r="Q2826" t="str">
        <f t="shared" si="561"/>
        <v>No</v>
      </c>
      <c r="R2826" t="str">
        <f t="shared" si="562"/>
        <v>Yes</v>
      </c>
      <c r="T2826" t="s">
        <v>189</v>
      </c>
      <c r="U2826" t="s">
        <v>19</v>
      </c>
      <c r="V2826" t="str">
        <f t="shared" si="563"/>
        <v>Intersection</v>
      </c>
      <c r="W2826" t="s">
        <v>331</v>
      </c>
      <c r="X2826">
        <v>42.372750000000003</v>
      </c>
      <c r="Y2826">
        <v>-71.093288000000001</v>
      </c>
      <c r="Z2826" t="s">
        <v>245</v>
      </c>
    </row>
    <row r="2827" spans="1:26">
      <c r="A2827">
        <v>26667</v>
      </c>
      <c r="B2827" s="1">
        <v>40836.64234953704</v>
      </c>
      <c r="C2827" s="1">
        <f t="shared" si="552"/>
        <v>40544</v>
      </c>
      <c r="D2827" s="4">
        <f t="shared" si="553"/>
        <v>0.80277777777777781</v>
      </c>
      <c r="E2827" s="3">
        <f t="shared" si="554"/>
        <v>2011</v>
      </c>
      <c r="F2827" s="3">
        <f t="shared" si="555"/>
        <v>10</v>
      </c>
      <c r="G2827" s="3">
        <f t="shared" si="556"/>
        <v>20</v>
      </c>
      <c r="H2827" s="3">
        <f t="shared" si="557"/>
        <v>15</v>
      </c>
      <c r="I2827" s="3">
        <f t="shared" si="558"/>
        <v>24</v>
      </c>
      <c r="J2827" s="3">
        <f t="shared" si="559"/>
        <v>5</v>
      </c>
      <c r="K2827" s="3" t="str">
        <f>IF(AND(D2827&gt;='Season Lookup'!$D$15,D2827&lt;'Season Lookup'!$D$16),"Spring",IF(AND(D2827&gt;='Season Lookup'!$D$16,D2827&lt;'Season Lookup'!$D$17),"Summer",IF(AND(D2827&gt;='Season Lookup'!$D$17,D2827&lt;'Season Lookup'!$D$18),"Fall",IF(OR(D2827&gt;='Season Lookup'!$D$18,D2827&lt;'Season Lookup'!$D$15),"Winter"))))</f>
        <v>Fall</v>
      </c>
      <c r="L2827" s="3" t="str">
        <f>VLOOKUP(F2827,'Season Lookup'!$A$1:$B$13,2,0)</f>
        <v>Fall</v>
      </c>
      <c r="M2827" t="s">
        <v>78</v>
      </c>
      <c r="N2827" t="s">
        <v>13</v>
      </c>
      <c r="O2827" t="s">
        <v>13</v>
      </c>
      <c r="P2827" t="str">
        <f t="shared" si="560"/>
        <v>Yes</v>
      </c>
      <c r="Q2827" t="str">
        <f t="shared" si="561"/>
        <v>No</v>
      </c>
      <c r="R2827" t="str">
        <f t="shared" si="562"/>
        <v>No</v>
      </c>
      <c r="T2827" t="s">
        <v>19</v>
      </c>
      <c r="U2827" t="s">
        <v>918</v>
      </c>
      <c r="V2827" t="str">
        <f t="shared" si="563"/>
        <v>Intersection</v>
      </c>
      <c r="W2827" t="s">
        <v>919</v>
      </c>
      <c r="X2827">
        <v>42.374284000000003</v>
      </c>
      <c r="Y2827">
        <v>-71.105138999999994</v>
      </c>
      <c r="Z2827" t="s">
        <v>920</v>
      </c>
    </row>
    <row r="2828" spans="1:26">
      <c r="A2828">
        <v>26668</v>
      </c>
      <c r="B2828" s="1">
        <v>40836.684710648151</v>
      </c>
      <c r="C2828" s="1">
        <f t="shared" si="552"/>
        <v>40544</v>
      </c>
      <c r="D2828" s="4">
        <f t="shared" si="553"/>
        <v>0.80277777777777781</v>
      </c>
      <c r="E2828" s="3">
        <f t="shared" si="554"/>
        <v>2011</v>
      </c>
      <c r="F2828" s="3">
        <f t="shared" si="555"/>
        <v>10</v>
      </c>
      <c r="G2828" s="3">
        <f t="shared" si="556"/>
        <v>20</v>
      </c>
      <c r="H2828" s="3">
        <f t="shared" si="557"/>
        <v>16</v>
      </c>
      <c r="I2828" s="3">
        <f t="shared" si="558"/>
        <v>25</v>
      </c>
      <c r="J2828" s="3">
        <f t="shared" si="559"/>
        <v>5</v>
      </c>
      <c r="K2828" s="3" t="str">
        <f>IF(AND(D2828&gt;='Season Lookup'!$D$15,D2828&lt;'Season Lookup'!$D$16),"Spring",IF(AND(D2828&gt;='Season Lookup'!$D$16,D2828&lt;'Season Lookup'!$D$17),"Summer",IF(AND(D2828&gt;='Season Lookup'!$D$17,D2828&lt;'Season Lookup'!$D$18),"Fall",IF(OR(D2828&gt;='Season Lookup'!$D$18,D2828&lt;'Season Lookup'!$D$15),"Winter"))))</f>
        <v>Fall</v>
      </c>
      <c r="L2828" s="3" t="str">
        <f>VLOOKUP(F2828,'Season Lookup'!$A$1:$B$13,2,0)</f>
        <v>Fall</v>
      </c>
      <c r="M2828" t="s">
        <v>78</v>
      </c>
      <c r="N2828" t="s">
        <v>13</v>
      </c>
      <c r="O2828" t="s">
        <v>13</v>
      </c>
      <c r="P2828" t="str">
        <f t="shared" si="560"/>
        <v>Yes</v>
      </c>
      <c r="Q2828" t="str">
        <f t="shared" si="561"/>
        <v>No</v>
      </c>
      <c r="R2828" t="str">
        <f t="shared" si="562"/>
        <v>No</v>
      </c>
      <c r="S2828">
        <v>35</v>
      </c>
      <c r="T2828" t="s">
        <v>268</v>
      </c>
      <c r="V2828" t="str">
        <f t="shared" si="563"/>
        <v>Non Intersection</v>
      </c>
      <c r="W2828" t="s">
        <v>933</v>
      </c>
      <c r="X2828">
        <v>42.388905999999999</v>
      </c>
      <c r="Y2828">
        <v>-71.119191999999998</v>
      </c>
      <c r="Z2828" t="s">
        <v>934</v>
      </c>
    </row>
    <row r="2829" spans="1:26">
      <c r="A2829">
        <v>26669</v>
      </c>
      <c r="B2829" s="1">
        <v>40836.832638888889</v>
      </c>
      <c r="C2829" s="1">
        <f t="shared" si="552"/>
        <v>40544</v>
      </c>
      <c r="D2829" s="4">
        <f t="shared" si="553"/>
        <v>0.80277777777777781</v>
      </c>
      <c r="E2829" s="3">
        <f t="shared" si="554"/>
        <v>2011</v>
      </c>
      <c r="F2829" s="3">
        <f t="shared" si="555"/>
        <v>10</v>
      </c>
      <c r="G2829" s="3">
        <f t="shared" si="556"/>
        <v>20</v>
      </c>
      <c r="H2829" s="3">
        <f t="shared" si="557"/>
        <v>19</v>
      </c>
      <c r="I2829" s="3">
        <f t="shared" si="558"/>
        <v>59</v>
      </c>
      <c r="J2829" s="3">
        <f t="shared" si="559"/>
        <v>5</v>
      </c>
      <c r="K2829" s="3" t="str">
        <f>IF(AND(D2829&gt;='Season Lookup'!$D$15,D2829&lt;'Season Lookup'!$D$16),"Spring",IF(AND(D2829&gt;='Season Lookup'!$D$16,D2829&lt;'Season Lookup'!$D$17),"Summer",IF(AND(D2829&gt;='Season Lookup'!$D$17,D2829&lt;'Season Lookup'!$D$18),"Fall",IF(OR(D2829&gt;='Season Lookup'!$D$18,D2829&lt;'Season Lookup'!$D$15),"Winter"))))</f>
        <v>Fall</v>
      </c>
      <c r="L2829" s="3" t="str">
        <f>VLOOKUP(F2829,'Season Lookup'!$A$1:$B$13,2,0)</f>
        <v>Fall</v>
      </c>
      <c r="M2829" t="s">
        <v>78</v>
      </c>
      <c r="N2829" t="s">
        <v>13</v>
      </c>
      <c r="O2829" t="s">
        <v>132</v>
      </c>
      <c r="P2829" t="str">
        <f t="shared" si="560"/>
        <v>Yes</v>
      </c>
      <c r="Q2829" t="str">
        <f t="shared" si="561"/>
        <v>Yes</v>
      </c>
      <c r="R2829" t="str">
        <f t="shared" si="562"/>
        <v>No</v>
      </c>
      <c r="S2829">
        <v>1000</v>
      </c>
      <c r="T2829" t="s">
        <v>19</v>
      </c>
      <c r="V2829" t="str">
        <f t="shared" si="563"/>
        <v>Non Intersection</v>
      </c>
      <c r="W2829" t="s">
        <v>3814</v>
      </c>
      <c r="X2829">
        <v>42.372653</v>
      </c>
      <c r="Y2829">
        <v>-71.093451000000002</v>
      </c>
      <c r="Z2829" t="s">
        <v>3815</v>
      </c>
    </row>
    <row r="2830" spans="1:26">
      <c r="A2830">
        <v>26670</v>
      </c>
      <c r="B2830" s="1">
        <v>40836.625</v>
      </c>
      <c r="C2830" s="1">
        <f t="shared" si="552"/>
        <v>40544</v>
      </c>
      <c r="D2830" s="4">
        <f t="shared" si="553"/>
        <v>0.80277777777777781</v>
      </c>
      <c r="E2830" s="3">
        <f t="shared" si="554"/>
        <v>2011</v>
      </c>
      <c r="F2830" s="3">
        <f t="shared" si="555"/>
        <v>10</v>
      </c>
      <c r="G2830" s="3">
        <f t="shared" si="556"/>
        <v>20</v>
      </c>
      <c r="H2830" s="3">
        <f t="shared" si="557"/>
        <v>15</v>
      </c>
      <c r="I2830" s="3">
        <f t="shared" si="558"/>
        <v>0</v>
      </c>
      <c r="J2830" s="3">
        <f t="shared" si="559"/>
        <v>5</v>
      </c>
      <c r="K2830" s="3" t="str">
        <f>IF(AND(D2830&gt;='Season Lookup'!$D$15,D2830&lt;'Season Lookup'!$D$16),"Spring",IF(AND(D2830&gt;='Season Lookup'!$D$16,D2830&lt;'Season Lookup'!$D$17),"Summer",IF(AND(D2830&gt;='Season Lookup'!$D$17,D2830&lt;'Season Lookup'!$D$18),"Fall",IF(OR(D2830&gt;='Season Lookup'!$D$18,D2830&lt;'Season Lookup'!$D$15),"Winter"))))</f>
        <v>Fall</v>
      </c>
      <c r="L2830" s="3" t="str">
        <f>VLOOKUP(F2830,'Season Lookup'!$A$1:$B$13,2,0)</f>
        <v>Fall</v>
      </c>
      <c r="M2830" t="s">
        <v>78</v>
      </c>
      <c r="N2830" t="s">
        <v>13</v>
      </c>
      <c r="O2830" t="s">
        <v>152</v>
      </c>
      <c r="P2830" t="str">
        <f t="shared" si="560"/>
        <v>Yes</v>
      </c>
      <c r="Q2830" t="str">
        <f t="shared" si="561"/>
        <v>No</v>
      </c>
      <c r="R2830" t="str">
        <f t="shared" si="562"/>
        <v>Yes</v>
      </c>
      <c r="S2830">
        <v>640</v>
      </c>
      <c r="T2830" t="s">
        <v>186</v>
      </c>
      <c r="V2830" t="str">
        <f t="shared" si="563"/>
        <v>Non Intersection</v>
      </c>
      <c r="W2830" t="s">
        <v>3838</v>
      </c>
      <c r="X2830">
        <v>42.389121000000003</v>
      </c>
      <c r="Y2830">
        <v>-71.148189000000002</v>
      </c>
      <c r="Z2830" t="s">
        <v>3839</v>
      </c>
    </row>
    <row r="2831" spans="1:26">
      <c r="A2831">
        <v>26671</v>
      </c>
      <c r="B2831" s="1">
        <v>40837.350694444445</v>
      </c>
      <c r="C2831" s="1">
        <f t="shared" si="552"/>
        <v>40544</v>
      </c>
      <c r="D2831" s="4">
        <f t="shared" si="553"/>
        <v>0.80555555555555558</v>
      </c>
      <c r="E2831" s="3">
        <f t="shared" si="554"/>
        <v>2011</v>
      </c>
      <c r="F2831" s="3">
        <f t="shared" si="555"/>
        <v>10</v>
      </c>
      <c r="G2831" s="3">
        <f t="shared" si="556"/>
        <v>21</v>
      </c>
      <c r="H2831" s="3">
        <f t="shared" si="557"/>
        <v>8</v>
      </c>
      <c r="I2831" s="3">
        <f t="shared" si="558"/>
        <v>25</v>
      </c>
      <c r="J2831" s="3">
        <f t="shared" si="559"/>
        <v>6</v>
      </c>
      <c r="K2831" s="3" t="str">
        <f>IF(AND(D2831&gt;='Season Lookup'!$D$15,D2831&lt;'Season Lookup'!$D$16),"Spring",IF(AND(D2831&gt;='Season Lookup'!$D$16,D2831&lt;'Season Lookup'!$D$17),"Summer",IF(AND(D2831&gt;='Season Lookup'!$D$17,D2831&lt;'Season Lookup'!$D$18),"Fall",IF(OR(D2831&gt;='Season Lookup'!$D$18,D2831&lt;'Season Lookup'!$D$15),"Winter"))))</f>
        <v>Fall</v>
      </c>
      <c r="L2831" s="3" t="str">
        <f>VLOOKUP(F2831,'Season Lookup'!$A$1:$B$13,2,0)</f>
        <v>Fall</v>
      </c>
      <c r="M2831" t="s">
        <v>12</v>
      </c>
      <c r="N2831" t="s">
        <v>13</v>
      </c>
      <c r="O2831" t="s">
        <v>13</v>
      </c>
      <c r="P2831" t="str">
        <f t="shared" si="560"/>
        <v>Yes</v>
      </c>
      <c r="Q2831" t="str">
        <f t="shared" si="561"/>
        <v>No</v>
      </c>
      <c r="R2831" t="str">
        <f t="shared" si="562"/>
        <v>No</v>
      </c>
      <c r="T2831" t="s">
        <v>199</v>
      </c>
      <c r="U2831" t="s">
        <v>1777</v>
      </c>
      <c r="V2831" t="str">
        <f t="shared" si="563"/>
        <v>Intersection</v>
      </c>
      <c r="W2831" t="s">
        <v>3840</v>
      </c>
      <c r="X2831">
        <v>42.375884999999997</v>
      </c>
      <c r="Y2831">
        <v>-71.142099999999999</v>
      </c>
      <c r="Z2831" t="s">
        <v>3841</v>
      </c>
    </row>
    <row r="2832" spans="1:26">
      <c r="A2832">
        <v>26673</v>
      </c>
      <c r="B2832" s="1">
        <v>40837.599305555559</v>
      </c>
      <c r="C2832" s="1">
        <f t="shared" si="552"/>
        <v>40544</v>
      </c>
      <c r="D2832" s="4">
        <f t="shared" si="553"/>
        <v>0.80555555555555558</v>
      </c>
      <c r="E2832" s="3">
        <f t="shared" si="554"/>
        <v>2011</v>
      </c>
      <c r="F2832" s="3">
        <f t="shared" si="555"/>
        <v>10</v>
      </c>
      <c r="G2832" s="3">
        <f t="shared" si="556"/>
        <v>21</v>
      </c>
      <c r="H2832" s="3">
        <f t="shared" si="557"/>
        <v>14</v>
      </c>
      <c r="I2832" s="3">
        <f t="shared" si="558"/>
        <v>23</v>
      </c>
      <c r="J2832" s="3">
        <f t="shared" si="559"/>
        <v>6</v>
      </c>
      <c r="K2832" s="3" t="str">
        <f>IF(AND(D2832&gt;='Season Lookup'!$D$15,D2832&lt;'Season Lookup'!$D$16),"Spring",IF(AND(D2832&gt;='Season Lookup'!$D$16,D2832&lt;'Season Lookup'!$D$17),"Summer",IF(AND(D2832&gt;='Season Lookup'!$D$17,D2832&lt;'Season Lookup'!$D$18),"Fall",IF(OR(D2832&gt;='Season Lookup'!$D$18,D2832&lt;'Season Lookup'!$D$15),"Winter"))))</f>
        <v>Fall</v>
      </c>
      <c r="L2832" s="3" t="str">
        <f>VLOOKUP(F2832,'Season Lookup'!$A$1:$B$13,2,0)</f>
        <v>Fall</v>
      </c>
      <c r="M2832" t="s">
        <v>12</v>
      </c>
      <c r="N2832" t="s">
        <v>13</v>
      </c>
      <c r="O2832" t="s">
        <v>35</v>
      </c>
      <c r="P2832" t="str">
        <f t="shared" si="560"/>
        <v>Yes</v>
      </c>
      <c r="Q2832" t="str">
        <f t="shared" si="561"/>
        <v>No</v>
      </c>
      <c r="R2832" t="str">
        <f t="shared" si="562"/>
        <v>No</v>
      </c>
      <c r="T2832" t="s">
        <v>667</v>
      </c>
      <c r="U2832" t="s">
        <v>19</v>
      </c>
      <c r="V2832" t="str">
        <f t="shared" si="563"/>
        <v>Intersection</v>
      </c>
      <c r="W2832" t="s">
        <v>2283</v>
      </c>
      <c r="X2832">
        <v>42.373249999999999</v>
      </c>
      <c r="Y2832">
        <v>-71.097130000000007</v>
      </c>
      <c r="Z2832" t="s">
        <v>2284</v>
      </c>
    </row>
    <row r="2833" spans="1:26">
      <c r="A2833">
        <v>26674</v>
      </c>
      <c r="B2833" s="1">
        <v>40837.645833333336</v>
      </c>
      <c r="C2833" s="1">
        <f t="shared" si="552"/>
        <v>40544</v>
      </c>
      <c r="D2833" s="4">
        <f t="shared" si="553"/>
        <v>0.80555555555555558</v>
      </c>
      <c r="E2833" s="3">
        <f t="shared" si="554"/>
        <v>2011</v>
      </c>
      <c r="F2833" s="3">
        <f t="shared" si="555"/>
        <v>10</v>
      </c>
      <c r="G2833" s="3">
        <f t="shared" si="556"/>
        <v>21</v>
      </c>
      <c r="H2833" s="3">
        <f t="shared" si="557"/>
        <v>15</v>
      </c>
      <c r="I2833" s="3">
        <f t="shared" si="558"/>
        <v>30</v>
      </c>
      <c r="J2833" s="3">
        <f t="shared" si="559"/>
        <v>6</v>
      </c>
      <c r="K2833" s="3" t="str">
        <f>IF(AND(D2833&gt;='Season Lookup'!$D$15,D2833&lt;'Season Lookup'!$D$16),"Spring",IF(AND(D2833&gt;='Season Lookup'!$D$16,D2833&lt;'Season Lookup'!$D$17),"Summer",IF(AND(D2833&gt;='Season Lookup'!$D$17,D2833&lt;'Season Lookup'!$D$18),"Fall",IF(OR(D2833&gt;='Season Lookup'!$D$18,D2833&lt;'Season Lookup'!$D$15),"Winter"))))</f>
        <v>Fall</v>
      </c>
      <c r="L2833" s="3" t="str">
        <f>VLOOKUP(F2833,'Season Lookup'!$A$1:$B$13,2,0)</f>
        <v>Fall</v>
      </c>
      <c r="M2833" t="s">
        <v>12</v>
      </c>
      <c r="N2833" t="s">
        <v>13</v>
      </c>
      <c r="O2833" t="s">
        <v>35</v>
      </c>
      <c r="P2833" t="str">
        <f t="shared" si="560"/>
        <v>Yes</v>
      </c>
      <c r="Q2833" t="str">
        <f t="shared" si="561"/>
        <v>No</v>
      </c>
      <c r="R2833" t="str">
        <f t="shared" si="562"/>
        <v>No</v>
      </c>
      <c r="T2833" t="s">
        <v>14</v>
      </c>
      <c r="U2833" t="s">
        <v>185</v>
      </c>
      <c r="V2833" t="str">
        <f t="shared" si="563"/>
        <v>Intersection</v>
      </c>
      <c r="W2833" t="s">
        <v>1247</v>
      </c>
      <c r="X2833">
        <v>42.375131000000003</v>
      </c>
      <c r="Y2833">
        <v>-71.119151000000002</v>
      </c>
      <c r="Z2833" t="s">
        <v>1248</v>
      </c>
    </row>
    <row r="2834" spans="1:26">
      <c r="A2834">
        <v>26675</v>
      </c>
      <c r="B2834" s="1">
        <v>40837.947905092595</v>
      </c>
      <c r="C2834" s="1">
        <f t="shared" si="552"/>
        <v>40544</v>
      </c>
      <c r="D2834" s="4">
        <f t="shared" si="553"/>
        <v>0.80555555555555558</v>
      </c>
      <c r="E2834" s="3">
        <f t="shared" si="554"/>
        <v>2011</v>
      </c>
      <c r="F2834" s="3">
        <f t="shared" si="555"/>
        <v>10</v>
      </c>
      <c r="G2834" s="3">
        <f t="shared" si="556"/>
        <v>21</v>
      </c>
      <c r="H2834" s="3">
        <f t="shared" si="557"/>
        <v>22</v>
      </c>
      <c r="I2834" s="3">
        <f t="shared" si="558"/>
        <v>44</v>
      </c>
      <c r="J2834" s="3">
        <f t="shared" si="559"/>
        <v>6</v>
      </c>
      <c r="K2834" s="3" t="str">
        <f>IF(AND(D2834&gt;='Season Lookup'!$D$15,D2834&lt;'Season Lookup'!$D$16),"Spring",IF(AND(D2834&gt;='Season Lookup'!$D$16,D2834&lt;'Season Lookup'!$D$17),"Summer",IF(AND(D2834&gt;='Season Lookup'!$D$17,D2834&lt;'Season Lookup'!$D$18),"Fall",IF(OR(D2834&gt;='Season Lookup'!$D$18,D2834&lt;'Season Lookup'!$D$15),"Winter"))))</f>
        <v>Fall</v>
      </c>
      <c r="L2834" s="3" t="str">
        <f>VLOOKUP(F2834,'Season Lookup'!$A$1:$B$13,2,0)</f>
        <v>Fall</v>
      </c>
      <c r="M2834" t="s">
        <v>12</v>
      </c>
      <c r="N2834" t="s">
        <v>13</v>
      </c>
      <c r="O2834" t="s">
        <v>23</v>
      </c>
      <c r="P2834" t="str">
        <f t="shared" si="560"/>
        <v>Yes</v>
      </c>
      <c r="Q2834" t="str">
        <f t="shared" si="561"/>
        <v>No</v>
      </c>
      <c r="R2834" t="str">
        <f t="shared" si="562"/>
        <v>No</v>
      </c>
      <c r="S2834">
        <v>41</v>
      </c>
      <c r="T2834" t="s">
        <v>667</v>
      </c>
      <c r="V2834" t="str">
        <f t="shared" si="563"/>
        <v>Non Intersection</v>
      </c>
      <c r="W2834" t="s">
        <v>3842</v>
      </c>
      <c r="X2834">
        <v>42.37106</v>
      </c>
      <c r="Y2834">
        <v>-71.098544000000004</v>
      </c>
      <c r="Z2834" t="s">
        <v>3843</v>
      </c>
    </row>
    <row r="2835" spans="1:26">
      <c r="A2835">
        <v>26676</v>
      </c>
      <c r="B2835" s="1">
        <v>40837.875</v>
      </c>
      <c r="C2835" s="1">
        <f t="shared" si="552"/>
        <v>40544</v>
      </c>
      <c r="D2835" s="4">
        <f t="shared" si="553"/>
        <v>0.80555555555555558</v>
      </c>
      <c r="E2835" s="3">
        <f t="shared" si="554"/>
        <v>2011</v>
      </c>
      <c r="F2835" s="3">
        <f t="shared" si="555"/>
        <v>10</v>
      </c>
      <c r="G2835" s="3">
        <f t="shared" si="556"/>
        <v>21</v>
      </c>
      <c r="H2835" s="3">
        <f t="shared" si="557"/>
        <v>21</v>
      </c>
      <c r="I2835" s="3">
        <f t="shared" si="558"/>
        <v>0</v>
      </c>
      <c r="J2835" s="3">
        <f t="shared" si="559"/>
        <v>6</v>
      </c>
      <c r="K2835" s="3" t="str">
        <f>IF(AND(D2835&gt;='Season Lookup'!$D$15,D2835&lt;'Season Lookup'!$D$16),"Spring",IF(AND(D2835&gt;='Season Lookup'!$D$16,D2835&lt;'Season Lookup'!$D$17),"Summer",IF(AND(D2835&gt;='Season Lookup'!$D$17,D2835&lt;'Season Lookup'!$D$18),"Fall",IF(OR(D2835&gt;='Season Lookup'!$D$18,D2835&lt;'Season Lookup'!$D$15),"Winter"))))</f>
        <v>Fall</v>
      </c>
      <c r="L2835" s="3" t="str">
        <f>VLOOKUP(F2835,'Season Lookup'!$A$1:$B$13,2,0)</f>
        <v>Fall</v>
      </c>
      <c r="M2835" t="s">
        <v>12</v>
      </c>
      <c r="N2835" t="s">
        <v>13</v>
      </c>
      <c r="O2835" t="s">
        <v>23</v>
      </c>
      <c r="P2835" t="str">
        <f t="shared" si="560"/>
        <v>Yes</v>
      </c>
      <c r="Q2835" t="str">
        <f t="shared" si="561"/>
        <v>No</v>
      </c>
      <c r="R2835" t="str">
        <f t="shared" si="562"/>
        <v>No</v>
      </c>
      <c r="T2835" t="s">
        <v>796</v>
      </c>
      <c r="U2835" t="s">
        <v>216</v>
      </c>
      <c r="V2835" t="str">
        <f t="shared" si="563"/>
        <v>Intersection</v>
      </c>
      <c r="W2835" t="s">
        <v>797</v>
      </c>
      <c r="X2835">
        <v>42.363883999999999</v>
      </c>
      <c r="Y2835">
        <v>-71.093157000000005</v>
      </c>
      <c r="Z2835" t="s">
        <v>798</v>
      </c>
    </row>
    <row r="2836" spans="1:26">
      <c r="A2836">
        <v>26682</v>
      </c>
      <c r="B2836" s="1">
        <v>40837.826388888891</v>
      </c>
      <c r="C2836" s="1">
        <f t="shared" si="552"/>
        <v>40544</v>
      </c>
      <c r="D2836" s="4">
        <f t="shared" si="553"/>
        <v>0.80555555555555558</v>
      </c>
      <c r="E2836" s="3">
        <f t="shared" si="554"/>
        <v>2011</v>
      </c>
      <c r="F2836" s="3">
        <f t="shared" si="555"/>
        <v>10</v>
      </c>
      <c r="G2836" s="3">
        <f t="shared" si="556"/>
        <v>21</v>
      </c>
      <c r="H2836" s="3">
        <f t="shared" si="557"/>
        <v>19</v>
      </c>
      <c r="I2836" s="3">
        <f t="shared" si="558"/>
        <v>50</v>
      </c>
      <c r="J2836" s="3">
        <f t="shared" si="559"/>
        <v>6</v>
      </c>
      <c r="K2836" s="3" t="str">
        <f>IF(AND(D2836&gt;='Season Lookup'!$D$15,D2836&lt;'Season Lookup'!$D$16),"Spring",IF(AND(D2836&gt;='Season Lookup'!$D$16,D2836&lt;'Season Lookup'!$D$17),"Summer",IF(AND(D2836&gt;='Season Lookup'!$D$17,D2836&lt;'Season Lookup'!$D$18),"Fall",IF(OR(D2836&gt;='Season Lookup'!$D$18,D2836&lt;'Season Lookup'!$D$15),"Winter"))))</f>
        <v>Fall</v>
      </c>
      <c r="L2836" s="3" t="str">
        <f>VLOOKUP(F2836,'Season Lookup'!$A$1:$B$13,2,0)</f>
        <v>Fall</v>
      </c>
      <c r="M2836" t="s">
        <v>12</v>
      </c>
      <c r="N2836" t="s">
        <v>13</v>
      </c>
      <c r="O2836" t="s">
        <v>132</v>
      </c>
      <c r="P2836" t="str">
        <f t="shared" si="560"/>
        <v>Yes</v>
      </c>
      <c r="Q2836" t="str">
        <f t="shared" si="561"/>
        <v>Yes</v>
      </c>
      <c r="R2836" t="str">
        <f t="shared" si="562"/>
        <v>No</v>
      </c>
      <c r="T2836" t="s">
        <v>19</v>
      </c>
      <c r="U2836" t="s">
        <v>3844</v>
      </c>
      <c r="V2836" t="str">
        <f t="shared" si="563"/>
        <v>Intersection</v>
      </c>
      <c r="W2836" t="s">
        <v>3845</v>
      </c>
      <c r="X2836">
        <v>42.372101999999998</v>
      </c>
      <c r="Y2836">
        <v>-71.088275999999993</v>
      </c>
      <c r="Z2836" t="s">
        <v>1218</v>
      </c>
    </row>
    <row r="2837" spans="1:26">
      <c r="A2837">
        <v>26705</v>
      </c>
      <c r="B2837" s="1">
        <v>40837.571527777778</v>
      </c>
      <c r="C2837" s="1">
        <f t="shared" si="552"/>
        <v>40544</v>
      </c>
      <c r="D2837" s="4">
        <f t="shared" si="553"/>
        <v>0.80555555555555558</v>
      </c>
      <c r="E2837" s="3">
        <f t="shared" si="554"/>
        <v>2011</v>
      </c>
      <c r="F2837" s="3">
        <f t="shared" si="555"/>
        <v>10</v>
      </c>
      <c r="G2837" s="3">
        <f t="shared" si="556"/>
        <v>21</v>
      </c>
      <c r="H2837" s="3">
        <f t="shared" si="557"/>
        <v>13</v>
      </c>
      <c r="I2837" s="3">
        <f t="shared" si="558"/>
        <v>43</v>
      </c>
      <c r="J2837" s="3">
        <f t="shared" si="559"/>
        <v>6</v>
      </c>
      <c r="K2837" s="3" t="str">
        <f>IF(AND(D2837&gt;='Season Lookup'!$D$15,D2837&lt;'Season Lookup'!$D$16),"Spring",IF(AND(D2837&gt;='Season Lookup'!$D$16,D2837&lt;'Season Lookup'!$D$17),"Summer",IF(AND(D2837&gt;='Season Lookup'!$D$17,D2837&lt;'Season Lookup'!$D$18),"Fall",IF(OR(D2837&gt;='Season Lookup'!$D$18,D2837&lt;'Season Lookup'!$D$15),"Winter"))))</f>
        <v>Fall</v>
      </c>
      <c r="L2837" s="3" t="str">
        <f>VLOOKUP(F2837,'Season Lookup'!$A$1:$B$13,2,0)</f>
        <v>Fall</v>
      </c>
      <c r="M2837" t="s">
        <v>12</v>
      </c>
      <c r="N2837" t="s">
        <v>13</v>
      </c>
      <c r="O2837" t="s">
        <v>36</v>
      </c>
      <c r="P2837" t="str">
        <f t="shared" si="560"/>
        <v>Yes</v>
      </c>
      <c r="Q2837" t="str">
        <f t="shared" si="561"/>
        <v>No</v>
      </c>
      <c r="R2837" t="str">
        <f t="shared" si="562"/>
        <v>No</v>
      </c>
      <c r="S2837">
        <v>2500</v>
      </c>
      <c r="T2837" t="s">
        <v>14</v>
      </c>
      <c r="V2837" t="str">
        <f t="shared" si="563"/>
        <v>Non Intersection</v>
      </c>
      <c r="W2837" t="s">
        <v>3846</v>
      </c>
      <c r="X2837">
        <v>42.398899999999998</v>
      </c>
      <c r="Y2837">
        <v>-71.132424999999998</v>
      </c>
      <c r="Z2837" t="s">
        <v>3847</v>
      </c>
    </row>
    <row r="2838" spans="1:26">
      <c r="A2838">
        <v>27184</v>
      </c>
      <c r="B2838" s="1">
        <v>40837.666655092595</v>
      </c>
      <c r="C2838" s="1">
        <f t="shared" si="552"/>
        <v>40544</v>
      </c>
      <c r="D2838" s="4">
        <f t="shared" si="553"/>
        <v>0.80555555555555558</v>
      </c>
      <c r="E2838" s="3">
        <f t="shared" si="554"/>
        <v>2011</v>
      </c>
      <c r="F2838" s="3">
        <f t="shared" si="555"/>
        <v>10</v>
      </c>
      <c r="G2838" s="3">
        <f t="shared" si="556"/>
        <v>21</v>
      </c>
      <c r="H2838" s="3">
        <f t="shared" si="557"/>
        <v>15</v>
      </c>
      <c r="I2838" s="3">
        <f t="shared" si="558"/>
        <v>59</v>
      </c>
      <c r="J2838" s="3">
        <f t="shared" si="559"/>
        <v>6</v>
      </c>
      <c r="K2838" s="3" t="str">
        <f>IF(AND(D2838&gt;='Season Lookup'!$D$15,D2838&lt;'Season Lookup'!$D$16),"Spring",IF(AND(D2838&gt;='Season Lookup'!$D$16,D2838&lt;'Season Lookup'!$D$17),"Summer",IF(AND(D2838&gt;='Season Lookup'!$D$17,D2838&lt;'Season Lookup'!$D$18),"Fall",IF(OR(D2838&gt;='Season Lookup'!$D$18,D2838&lt;'Season Lookup'!$D$15),"Winter"))))</f>
        <v>Fall</v>
      </c>
      <c r="L2838" s="3" t="str">
        <f>VLOOKUP(F2838,'Season Lookup'!$A$1:$B$13,2,0)</f>
        <v>Fall</v>
      </c>
      <c r="N2838" t="s">
        <v>35</v>
      </c>
      <c r="O2838" t="s">
        <v>132</v>
      </c>
      <c r="P2838" t="str">
        <f t="shared" si="560"/>
        <v>Yes</v>
      </c>
      <c r="Q2838" t="str">
        <f t="shared" si="561"/>
        <v>Yes</v>
      </c>
      <c r="R2838" t="str">
        <f t="shared" si="562"/>
        <v>No</v>
      </c>
      <c r="T2838" t="s">
        <v>32</v>
      </c>
      <c r="U2838" t="s">
        <v>189</v>
      </c>
      <c r="V2838" t="str">
        <f t="shared" si="563"/>
        <v>Intersection</v>
      </c>
      <c r="W2838" t="s">
        <v>1737</v>
      </c>
      <c r="X2838">
        <v>42.363207000000003</v>
      </c>
      <c r="Y2838">
        <v>-71.096699999999998</v>
      </c>
      <c r="Z2838" t="s">
        <v>1738</v>
      </c>
    </row>
    <row r="2839" spans="1:26">
      <c r="A2839">
        <v>26672</v>
      </c>
      <c r="B2839" s="1">
        <v>40838.545138888891</v>
      </c>
      <c r="C2839" s="1">
        <f t="shared" si="552"/>
        <v>40544</v>
      </c>
      <c r="D2839" s="4">
        <f t="shared" si="553"/>
        <v>0.80833333333333335</v>
      </c>
      <c r="E2839" s="3">
        <f t="shared" si="554"/>
        <v>2011</v>
      </c>
      <c r="F2839" s="3">
        <f t="shared" si="555"/>
        <v>10</v>
      </c>
      <c r="G2839" s="3">
        <f t="shared" si="556"/>
        <v>22</v>
      </c>
      <c r="H2839" s="3">
        <f t="shared" si="557"/>
        <v>13</v>
      </c>
      <c r="I2839" s="3">
        <f t="shared" si="558"/>
        <v>5</v>
      </c>
      <c r="J2839" s="3">
        <f t="shared" si="559"/>
        <v>7</v>
      </c>
      <c r="K2839" s="3" t="str">
        <f>IF(AND(D2839&gt;='Season Lookup'!$D$15,D2839&lt;'Season Lookup'!$D$16),"Spring",IF(AND(D2839&gt;='Season Lookup'!$D$16,D2839&lt;'Season Lookup'!$D$17),"Summer",IF(AND(D2839&gt;='Season Lookup'!$D$17,D2839&lt;'Season Lookup'!$D$18),"Fall",IF(OR(D2839&gt;='Season Lookup'!$D$18,D2839&lt;'Season Lookup'!$D$15),"Winter"))))</f>
        <v>Fall</v>
      </c>
      <c r="L2839" s="3" t="str">
        <f>VLOOKUP(F2839,'Season Lookup'!$A$1:$B$13,2,0)</f>
        <v>Fall</v>
      </c>
      <c r="M2839" t="s">
        <v>31</v>
      </c>
      <c r="N2839" t="s">
        <v>13</v>
      </c>
      <c r="O2839" t="s">
        <v>35</v>
      </c>
      <c r="P2839" t="str">
        <f t="shared" si="560"/>
        <v>Yes</v>
      </c>
      <c r="Q2839" t="str">
        <f t="shared" si="561"/>
        <v>No</v>
      </c>
      <c r="R2839" t="str">
        <f t="shared" si="562"/>
        <v>No</v>
      </c>
      <c r="T2839" t="s">
        <v>14</v>
      </c>
      <c r="U2839" t="s">
        <v>3848</v>
      </c>
      <c r="V2839" t="str">
        <f t="shared" si="563"/>
        <v>Intersection</v>
      </c>
      <c r="W2839" t="s">
        <v>3849</v>
      </c>
      <c r="X2839">
        <v>42.395333000000001</v>
      </c>
      <c r="Y2839">
        <v>-71.127921000000001</v>
      </c>
      <c r="Z2839" t="s">
        <v>2370</v>
      </c>
    </row>
    <row r="2840" spans="1:26">
      <c r="A2840">
        <v>26677</v>
      </c>
      <c r="B2840" s="1">
        <v>40838.479155092595</v>
      </c>
      <c r="C2840" s="1">
        <f t="shared" si="552"/>
        <v>40544</v>
      </c>
      <c r="D2840" s="4">
        <f t="shared" si="553"/>
        <v>0.80833333333333335</v>
      </c>
      <c r="E2840" s="3">
        <f t="shared" si="554"/>
        <v>2011</v>
      </c>
      <c r="F2840" s="3">
        <f t="shared" si="555"/>
        <v>10</v>
      </c>
      <c r="G2840" s="3">
        <f t="shared" si="556"/>
        <v>22</v>
      </c>
      <c r="H2840" s="3">
        <f t="shared" si="557"/>
        <v>11</v>
      </c>
      <c r="I2840" s="3">
        <f t="shared" si="558"/>
        <v>29</v>
      </c>
      <c r="J2840" s="3">
        <f t="shared" si="559"/>
        <v>7</v>
      </c>
      <c r="K2840" s="3" t="str">
        <f>IF(AND(D2840&gt;='Season Lookup'!$D$15,D2840&lt;'Season Lookup'!$D$16),"Spring",IF(AND(D2840&gt;='Season Lookup'!$D$16,D2840&lt;'Season Lookup'!$D$17),"Summer",IF(AND(D2840&gt;='Season Lookup'!$D$17,D2840&lt;'Season Lookup'!$D$18),"Fall",IF(OR(D2840&gt;='Season Lookup'!$D$18,D2840&lt;'Season Lookup'!$D$15),"Winter"))))</f>
        <v>Fall</v>
      </c>
      <c r="L2840" s="3" t="str">
        <f>VLOOKUP(F2840,'Season Lookup'!$A$1:$B$13,2,0)</f>
        <v>Fall</v>
      </c>
      <c r="M2840" t="s">
        <v>31</v>
      </c>
      <c r="N2840" t="s">
        <v>13</v>
      </c>
      <c r="O2840" t="s">
        <v>13</v>
      </c>
      <c r="P2840" t="str">
        <f t="shared" si="560"/>
        <v>Yes</v>
      </c>
      <c r="Q2840" t="str">
        <f t="shared" si="561"/>
        <v>No</v>
      </c>
      <c r="R2840" t="str">
        <f t="shared" si="562"/>
        <v>No</v>
      </c>
      <c r="S2840">
        <v>2465</v>
      </c>
      <c r="T2840" t="s">
        <v>14</v>
      </c>
      <c r="V2840" t="str">
        <f t="shared" si="563"/>
        <v>Non Intersection</v>
      </c>
      <c r="W2840" t="s">
        <v>3850</v>
      </c>
      <c r="X2840">
        <v>42.398820999999998</v>
      </c>
      <c r="Y2840">
        <v>-71.131703999999999</v>
      </c>
      <c r="Z2840" t="s">
        <v>3851</v>
      </c>
    </row>
    <row r="2841" spans="1:26">
      <c r="A2841">
        <v>26678</v>
      </c>
      <c r="B2841" s="1">
        <v>40838.545138888891</v>
      </c>
      <c r="C2841" s="1">
        <f t="shared" si="552"/>
        <v>40544</v>
      </c>
      <c r="D2841" s="4">
        <f t="shared" si="553"/>
        <v>0.80833333333333335</v>
      </c>
      <c r="E2841" s="3">
        <f t="shared" si="554"/>
        <v>2011</v>
      </c>
      <c r="F2841" s="3">
        <f t="shared" si="555"/>
        <v>10</v>
      </c>
      <c r="G2841" s="3">
        <f t="shared" si="556"/>
        <v>22</v>
      </c>
      <c r="H2841" s="3">
        <f t="shared" si="557"/>
        <v>13</v>
      </c>
      <c r="I2841" s="3">
        <f t="shared" si="558"/>
        <v>5</v>
      </c>
      <c r="J2841" s="3">
        <f t="shared" si="559"/>
        <v>7</v>
      </c>
      <c r="K2841" s="3" t="str">
        <f>IF(AND(D2841&gt;='Season Lookup'!$D$15,D2841&lt;'Season Lookup'!$D$16),"Spring",IF(AND(D2841&gt;='Season Lookup'!$D$16,D2841&lt;'Season Lookup'!$D$17),"Summer",IF(AND(D2841&gt;='Season Lookup'!$D$17,D2841&lt;'Season Lookup'!$D$18),"Fall",IF(OR(D2841&gt;='Season Lookup'!$D$18,D2841&lt;'Season Lookup'!$D$15),"Winter"))))</f>
        <v>Fall</v>
      </c>
      <c r="L2841" s="3" t="str">
        <f>VLOOKUP(F2841,'Season Lookup'!$A$1:$B$13,2,0)</f>
        <v>Fall</v>
      </c>
      <c r="M2841" t="s">
        <v>31</v>
      </c>
      <c r="N2841" t="s">
        <v>13</v>
      </c>
      <c r="O2841" t="s">
        <v>13</v>
      </c>
      <c r="P2841" t="str">
        <f t="shared" si="560"/>
        <v>Yes</v>
      </c>
      <c r="Q2841" t="str">
        <f t="shared" si="561"/>
        <v>No</v>
      </c>
      <c r="R2841" t="str">
        <f t="shared" si="562"/>
        <v>No</v>
      </c>
      <c r="T2841" t="s">
        <v>105</v>
      </c>
      <c r="U2841" t="s">
        <v>288</v>
      </c>
      <c r="V2841" t="str">
        <f t="shared" si="563"/>
        <v>Intersection</v>
      </c>
      <c r="W2841" t="s">
        <v>289</v>
      </c>
      <c r="X2841">
        <v>42.364812000000001</v>
      </c>
      <c r="Y2841">
        <v>-71.089386000000005</v>
      </c>
      <c r="Z2841" t="s">
        <v>290</v>
      </c>
    </row>
    <row r="2842" spans="1:26">
      <c r="A2842">
        <v>26679</v>
      </c>
      <c r="B2842" s="1">
        <v>40838.090277777781</v>
      </c>
      <c r="C2842" s="1">
        <f t="shared" si="552"/>
        <v>40544</v>
      </c>
      <c r="D2842" s="4">
        <f t="shared" si="553"/>
        <v>0.80833333333333335</v>
      </c>
      <c r="E2842" s="3">
        <f t="shared" si="554"/>
        <v>2011</v>
      </c>
      <c r="F2842" s="3">
        <f t="shared" si="555"/>
        <v>10</v>
      </c>
      <c r="G2842" s="3">
        <f t="shared" si="556"/>
        <v>22</v>
      </c>
      <c r="H2842" s="3">
        <f t="shared" si="557"/>
        <v>2</v>
      </c>
      <c r="I2842" s="3">
        <f t="shared" si="558"/>
        <v>10</v>
      </c>
      <c r="J2842" s="3">
        <f t="shared" si="559"/>
        <v>7</v>
      </c>
      <c r="K2842" s="3" t="str">
        <f>IF(AND(D2842&gt;='Season Lookup'!$D$15,D2842&lt;'Season Lookup'!$D$16),"Spring",IF(AND(D2842&gt;='Season Lookup'!$D$16,D2842&lt;'Season Lookup'!$D$17),"Summer",IF(AND(D2842&gt;='Season Lookup'!$D$17,D2842&lt;'Season Lookup'!$D$18),"Fall",IF(OR(D2842&gt;='Season Lookup'!$D$18,D2842&lt;'Season Lookup'!$D$15),"Winter"))))</f>
        <v>Fall</v>
      </c>
      <c r="L2842" s="3" t="str">
        <f>VLOOKUP(F2842,'Season Lookup'!$A$1:$B$13,2,0)</f>
        <v>Fall</v>
      </c>
      <c r="M2842" t="s">
        <v>31</v>
      </c>
      <c r="N2842" t="s">
        <v>18</v>
      </c>
      <c r="O2842" t="s">
        <v>35</v>
      </c>
      <c r="P2842" t="str">
        <f t="shared" si="560"/>
        <v>Yes</v>
      </c>
      <c r="Q2842" t="str">
        <f t="shared" si="561"/>
        <v>No</v>
      </c>
      <c r="R2842" t="str">
        <f t="shared" si="562"/>
        <v>No</v>
      </c>
      <c r="T2842" t="s">
        <v>74</v>
      </c>
      <c r="U2842" t="s">
        <v>342</v>
      </c>
      <c r="V2842" t="str">
        <f t="shared" si="563"/>
        <v>Intersection</v>
      </c>
      <c r="W2842" t="s">
        <v>462</v>
      </c>
      <c r="X2842">
        <v>42.372202000000001</v>
      </c>
      <c r="Y2842">
        <v>-71.098974999999996</v>
      </c>
      <c r="Z2842" t="s">
        <v>463</v>
      </c>
    </row>
    <row r="2843" spans="1:26">
      <c r="A2843">
        <v>26680</v>
      </c>
      <c r="B2843" s="1">
        <v>40838.930543981478</v>
      </c>
      <c r="C2843" s="1">
        <f t="shared" si="552"/>
        <v>40544</v>
      </c>
      <c r="D2843" s="4">
        <f t="shared" si="553"/>
        <v>0.80833333333333335</v>
      </c>
      <c r="E2843" s="3">
        <f t="shared" si="554"/>
        <v>2011</v>
      </c>
      <c r="F2843" s="3">
        <f t="shared" si="555"/>
        <v>10</v>
      </c>
      <c r="G2843" s="3">
        <f t="shared" si="556"/>
        <v>22</v>
      </c>
      <c r="H2843" s="3">
        <f t="shared" si="557"/>
        <v>22</v>
      </c>
      <c r="I2843" s="3">
        <f t="shared" si="558"/>
        <v>19</v>
      </c>
      <c r="J2843" s="3">
        <f t="shared" si="559"/>
        <v>7</v>
      </c>
      <c r="K2843" s="3" t="str">
        <f>IF(AND(D2843&gt;='Season Lookup'!$D$15,D2843&lt;'Season Lookup'!$D$16),"Spring",IF(AND(D2843&gt;='Season Lookup'!$D$16,D2843&lt;'Season Lookup'!$D$17),"Summer",IF(AND(D2843&gt;='Season Lookup'!$D$17,D2843&lt;'Season Lookup'!$D$18),"Fall",IF(OR(D2843&gt;='Season Lookup'!$D$18,D2843&lt;'Season Lookup'!$D$15),"Winter"))))</f>
        <v>Fall</v>
      </c>
      <c r="L2843" s="3" t="str">
        <f>VLOOKUP(F2843,'Season Lookup'!$A$1:$B$13,2,0)</f>
        <v>Fall</v>
      </c>
      <c r="M2843" t="s">
        <v>31</v>
      </c>
      <c r="N2843" t="s">
        <v>13</v>
      </c>
      <c r="O2843" t="s">
        <v>23</v>
      </c>
      <c r="P2843" t="str">
        <f t="shared" si="560"/>
        <v>Yes</v>
      </c>
      <c r="Q2843" t="str">
        <f t="shared" si="561"/>
        <v>No</v>
      </c>
      <c r="R2843" t="str">
        <f t="shared" si="562"/>
        <v>No</v>
      </c>
      <c r="S2843">
        <v>1</v>
      </c>
      <c r="T2843" t="s">
        <v>162</v>
      </c>
      <c r="V2843" t="str">
        <f t="shared" si="563"/>
        <v>Non Intersection</v>
      </c>
      <c r="W2843" t="s">
        <v>163</v>
      </c>
      <c r="X2843">
        <v>42.371983</v>
      </c>
      <c r="Y2843">
        <v>-71.122510000000005</v>
      </c>
      <c r="Z2843" t="s">
        <v>164</v>
      </c>
    </row>
    <row r="2844" spans="1:26">
      <c r="A2844">
        <v>26681</v>
      </c>
      <c r="B2844" s="1">
        <v>40838.9375</v>
      </c>
      <c r="C2844" s="1">
        <f t="shared" si="552"/>
        <v>40544</v>
      </c>
      <c r="D2844" s="4">
        <f t="shared" si="553"/>
        <v>0.80833333333333335</v>
      </c>
      <c r="E2844" s="3">
        <f t="shared" si="554"/>
        <v>2011</v>
      </c>
      <c r="F2844" s="3">
        <f t="shared" si="555"/>
        <v>10</v>
      </c>
      <c r="G2844" s="3">
        <f t="shared" si="556"/>
        <v>22</v>
      </c>
      <c r="H2844" s="3">
        <f t="shared" si="557"/>
        <v>22</v>
      </c>
      <c r="I2844" s="3">
        <f t="shared" si="558"/>
        <v>30</v>
      </c>
      <c r="J2844" s="3">
        <f t="shared" si="559"/>
        <v>7</v>
      </c>
      <c r="K2844" s="3" t="str">
        <f>IF(AND(D2844&gt;='Season Lookup'!$D$15,D2844&lt;'Season Lookup'!$D$16),"Spring",IF(AND(D2844&gt;='Season Lookup'!$D$16,D2844&lt;'Season Lookup'!$D$17),"Summer",IF(AND(D2844&gt;='Season Lookup'!$D$17,D2844&lt;'Season Lookup'!$D$18),"Fall",IF(OR(D2844&gt;='Season Lookup'!$D$18,D2844&lt;'Season Lookup'!$D$15),"Winter"))))</f>
        <v>Fall</v>
      </c>
      <c r="L2844" s="3" t="str">
        <f>VLOOKUP(F2844,'Season Lookup'!$A$1:$B$13,2,0)</f>
        <v>Fall</v>
      </c>
      <c r="M2844" t="s">
        <v>31</v>
      </c>
      <c r="N2844" t="s">
        <v>13</v>
      </c>
      <c r="O2844" t="s">
        <v>23</v>
      </c>
      <c r="P2844" t="str">
        <f t="shared" si="560"/>
        <v>Yes</v>
      </c>
      <c r="Q2844" t="str">
        <f t="shared" si="561"/>
        <v>No</v>
      </c>
      <c r="R2844" t="str">
        <f t="shared" si="562"/>
        <v>No</v>
      </c>
      <c r="S2844">
        <v>183</v>
      </c>
      <c r="T2844" t="s">
        <v>2060</v>
      </c>
      <c r="V2844" t="str">
        <f t="shared" si="563"/>
        <v>Non Intersection</v>
      </c>
      <c r="W2844" t="s">
        <v>3852</v>
      </c>
      <c r="X2844">
        <v>42.397557999999997</v>
      </c>
      <c r="Y2844">
        <v>-71.135664000000006</v>
      </c>
      <c r="Z2844" t="s">
        <v>3853</v>
      </c>
    </row>
    <row r="2845" spans="1:26">
      <c r="A2845">
        <v>26695</v>
      </c>
      <c r="B2845" s="1">
        <v>40838.534710648149</v>
      </c>
      <c r="C2845" s="1">
        <f t="shared" si="552"/>
        <v>40544</v>
      </c>
      <c r="D2845" s="4">
        <f t="shared" si="553"/>
        <v>0.80833333333333335</v>
      </c>
      <c r="E2845" s="3">
        <f t="shared" si="554"/>
        <v>2011</v>
      </c>
      <c r="F2845" s="3">
        <f t="shared" si="555"/>
        <v>10</v>
      </c>
      <c r="G2845" s="3">
        <f t="shared" si="556"/>
        <v>22</v>
      </c>
      <c r="H2845" s="3">
        <f t="shared" si="557"/>
        <v>12</v>
      </c>
      <c r="I2845" s="3">
        <f t="shared" si="558"/>
        <v>49</v>
      </c>
      <c r="J2845" s="3">
        <f t="shared" si="559"/>
        <v>7</v>
      </c>
      <c r="K2845" s="3" t="str">
        <f>IF(AND(D2845&gt;='Season Lookup'!$D$15,D2845&lt;'Season Lookup'!$D$16),"Spring",IF(AND(D2845&gt;='Season Lookup'!$D$16,D2845&lt;'Season Lookup'!$D$17),"Summer",IF(AND(D2845&gt;='Season Lookup'!$D$17,D2845&lt;'Season Lookup'!$D$18),"Fall",IF(OR(D2845&gt;='Season Lookup'!$D$18,D2845&lt;'Season Lookup'!$D$15),"Winter"))))</f>
        <v>Fall</v>
      </c>
      <c r="L2845" s="3" t="str">
        <f>VLOOKUP(F2845,'Season Lookup'!$A$1:$B$13,2,0)</f>
        <v>Fall</v>
      </c>
      <c r="M2845" t="s">
        <v>31</v>
      </c>
      <c r="N2845" t="s">
        <v>13</v>
      </c>
      <c r="O2845" t="s">
        <v>18</v>
      </c>
      <c r="P2845" t="str">
        <f t="shared" si="560"/>
        <v>Yes</v>
      </c>
      <c r="Q2845" t="str">
        <f t="shared" si="561"/>
        <v>No</v>
      </c>
      <c r="R2845" t="str">
        <f t="shared" si="562"/>
        <v>No</v>
      </c>
      <c r="T2845" t="s">
        <v>252</v>
      </c>
      <c r="U2845" t="s">
        <v>291</v>
      </c>
      <c r="V2845" t="str">
        <f t="shared" si="563"/>
        <v>Intersection</v>
      </c>
      <c r="W2845" t="s">
        <v>2263</v>
      </c>
      <c r="X2845">
        <v>42.387396000000003</v>
      </c>
      <c r="Y2845">
        <v>-71.127554000000003</v>
      </c>
      <c r="Z2845" t="s">
        <v>2264</v>
      </c>
    </row>
    <row r="2846" spans="1:26">
      <c r="A2846">
        <v>26696</v>
      </c>
      <c r="B2846" s="1">
        <v>40838.645833333336</v>
      </c>
      <c r="C2846" s="1">
        <f t="shared" si="552"/>
        <v>40544</v>
      </c>
      <c r="D2846" s="4">
        <f t="shared" si="553"/>
        <v>0.80833333333333335</v>
      </c>
      <c r="E2846" s="3">
        <f t="shared" si="554"/>
        <v>2011</v>
      </c>
      <c r="F2846" s="3">
        <f t="shared" si="555"/>
        <v>10</v>
      </c>
      <c r="G2846" s="3">
        <f t="shared" si="556"/>
        <v>22</v>
      </c>
      <c r="H2846" s="3">
        <f t="shared" si="557"/>
        <v>15</v>
      </c>
      <c r="I2846" s="3">
        <f t="shared" si="558"/>
        <v>30</v>
      </c>
      <c r="J2846" s="3">
        <f t="shared" si="559"/>
        <v>7</v>
      </c>
      <c r="K2846" s="3" t="str">
        <f>IF(AND(D2846&gt;='Season Lookup'!$D$15,D2846&lt;'Season Lookup'!$D$16),"Spring",IF(AND(D2846&gt;='Season Lookup'!$D$16,D2846&lt;'Season Lookup'!$D$17),"Summer",IF(AND(D2846&gt;='Season Lookup'!$D$17,D2846&lt;'Season Lookup'!$D$18),"Fall",IF(OR(D2846&gt;='Season Lookup'!$D$18,D2846&lt;'Season Lookup'!$D$15),"Winter"))))</f>
        <v>Fall</v>
      </c>
      <c r="L2846" s="3" t="str">
        <f>VLOOKUP(F2846,'Season Lookup'!$A$1:$B$13,2,0)</f>
        <v>Fall</v>
      </c>
      <c r="M2846" t="s">
        <v>31</v>
      </c>
      <c r="N2846" t="s">
        <v>13</v>
      </c>
      <c r="O2846" t="s">
        <v>23</v>
      </c>
      <c r="P2846" t="str">
        <f t="shared" si="560"/>
        <v>Yes</v>
      </c>
      <c r="Q2846" t="str">
        <f t="shared" si="561"/>
        <v>No</v>
      </c>
      <c r="R2846" t="str">
        <f t="shared" si="562"/>
        <v>No</v>
      </c>
      <c r="S2846">
        <v>358</v>
      </c>
      <c r="T2846" t="s">
        <v>142</v>
      </c>
      <c r="V2846" t="str">
        <f t="shared" si="563"/>
        <v>Non Intersection</v>
      </c>
      <c r="W2846" t="s">
        <v>2163</v>
      </c>
      <c r="X2846">
        <v>42.381113999999997</v>
      </c>
      <c r="Y2846">
        <v>-71.138537999999997</v>
      </c>
      <c r="Z2846" t="s">
        <v>2164</v>
      </c>
    </row>
    <row r="2847" spans="1:26">
      <c r="A2847">
        <v>26689</v>
      </c>
      <c r="B2847" s="1">
        <v>40839.708333333336</v>
      </c>
      <c r="C2847" s="1">
        <f t="shared" si="552"/>
        <v>40544</v>
      </c>
      <c r="D2847" s="4">
        <f t="shared" si="553"/>
        <v>0.81111111111111112</v>
      </c>
      <c r="E2847" s="3">
        <f t="shared" si="554"/>
        <v>2011</v>
      </c>
      <c r="F2847" s="3">
        <f t="shared" si="555"/>
        <v>10</v>
      </c>
      <c r="G2847" s="3">
        <f t="shared" si="556"/>
        <v>23</v>
      </c>
      <c r="H2847" s="3">
        <f t="shared" si="557"/>
        <v>17</v>
      </c>
      <c r="I2847" s="3">
        <f t="shared" si="558"/>
        <v>0</v>
      </c>
      <c r="J2847" s="3">
        <f t="shared" si="559"/>
        <v>1</v>
      </c>
      <c r="K2847" s="3" t="str">
        <f>IF(AND(D2847&gt;='Season Lookup'!$D$15,D2847&lt;'Season Lookup'!$D$16),"Spring",IF(AND(D2847&gt;='Season Lookup'!$D$16,D2847&lt;'Season Lookup'!$D$17),"Summer",IF(AND(D2847&gt;='Season Lookup'!$D$17,D2847&lt;'Season Lookup'!$D$18),"Fall",IF(OR(D2847&gt;='Season Lookup'!$D$18,D2847&lt;'Season Lookup'!$D$15),"Winter"))))</f>
        <v>Fall</v>
      </c>
      <c r="L2847" s="3" t="str">
        <f>VLOOKUP(F2847,'Season Lookup'!$A$1:$B$13,2,0)</f>
        <v>Fall</v>
      </c>
      <c r="M2847" t="s">
        <v>56</v>
      </c>
      <c r="N2847" t="s">
        <v>13</v>
      </c>
      <c r="O2847" t="s">
        <v>23</v>
      </c>
      <c r="P2847" t="str">
        <f t="shared" si="560"/>
        <v>Yes</v>
      </c>
      <c r="Q2847" t="str">
        <f t="shared" si="561"/>
        <v>No</v>
      </c>
      <c r="R2847" t="str">
        <f t="shared" si="562"/>
        <v>No</v>
      </c>
      <c r="S2847">
        <v>424</v>
      </c>
      <c r="T2847" t="s">
        <v>189</v>
      </c>
      <c r="V2847" t="str">
        <f t="shared" si="563"/>
        <v>Non Intersection</v>
      </c>
      <c r="W2847" t="s">
        <v>3854</v>
      </c>
      <c r="X2847">
        <v>42.371346000000003</v>
      </c>
      <c r="Y2847">
        <v>-71.093692000000004</v>
      </c>
      <c r="Z2847" t="s">
        <v>3855</v>
      </c>
    </row>
    <row r="2848" spans="1:26">
      <c r="A2848">
        <v>26685</v>
      </c>
      <c r="B2848" s="1">
        <v>40840.295138888891</v>
      </c>
      <c r="C2848" s="1">
        <f t="shared" si="552"/>
        <v>40544</v>
      </c>
      <c r="D2848" s="4">
        <f t="shared" si="553"/>
        <v>0.81388888888888888</v>
      </c>
      <c r="E2848" s="3">
        <f t="shared" si="554"/>
        <v>2011</v>
      </c>
      <c r="F2848" s="3">
        <f t="shared" si="555"/>
        <v>10</v>
      </c>
      <c r="G2848" s="3">
        <f t="shared" si="556"/>
        <v>24</v>
      </c>
      <c r="H2848" s="3">
        <f t="shared" si="557"/>
        <v>7</v>
      </c>
      <c r="I2848" s="3">
        <f t="shared" si="558"/>
        <v>5</v>
      </c>
      <c r="J2848" s="3">
        <f t="shared" si="559"/>
        <v>2</v>
      </c>
      <c r="K2848" s="3" t="str">
        <f>IF(AND(D2848&gt;='Season Lookup'!$D$15,D2848&lt;'Season Lookup'!$D$16),"Spring",IF(AND(D2848&gt;='Season Lookup'!$D$16,D2848&lt;'Season Lookup'!$D$17),"Summer",IF(AND(D2848&gt;='Season Lookup'!$D$17,D2848&lt;'Season Lookup'!$D$18),"Fall",IF(OR(D2848&gt;='Season Lookup'!$D$18,D2848&lt;'Season Lookup'!$D$15),"Winter"))))</f>
        <v>Fall</v>
      </c>
      <c r="L2848" s="3" t="str">
        <f>VLOOKUP(F2848,'Season Lookup'!$A$1:$B$13,2,0)</f>
        <v>Fall</v>
      </c>
      <c r="M2848" t="s">
        <v>56</v>
      </c>
      <c r="N2848" t="s">
        <v>13</v>
      </c>
      <c r="O2848" t="s">
        <v>36</v>
      </c>
      <c r="P2848" t="str">
        <f t="shared" si="560"/>
        <v>Yes</v>
      </c>
      <c r="Q2848" t="str">
        <f t="shared" si="561"/>
        <v>No</v>
      </c>
      <c r="R2848" t="str">
        <f t="shared" si="562"/>
        <v>No</v>
      </c>
      <c r="S2848">
        <v>691</v>
      </c>
      <c r="T2848" t="s">
        <v>186</v>
      </c>
      <c r="V2848" t="str">
        <f t="shared" si="563"/>
        <v>Non Intersection</v>
      </c>
      <c r="W2848" t="s">
        <v>3856</v>
      </c>
      <c r="X2848">
        <v>42.390258000000003</v>
      </c>
      <c r="Y2848">
        <v>-71.150972999999993</v>
      </c>
      <c r="Z2848" t="s">
        <v>3857</v>
      </c>
    </row>
    <row r="2849" spans="1:26">
      <c r="A2849">
        <v>26686</v>
      </c>
      <c r="B2849" s="1">
        <v>40840.291655092595</v>
      </c>
      <c r="C2849" s="1">
        <f t="shared" si="552"/>
        <v>40544</v>
      </c>
      <c r="D2849" s="4">
        <f t="shared" si="553"/>
        <v>0.81388888888888888</v>
      </c>
      <c r="E2849" s="3">
        <f t="shared" si="554"/>
        <v>2011</v>
      </c>
      <c r="F2849" s="3">
        <f t="shared" si="555"/>
        <v>10</v>
      </c>
      <c r="G2849" s="3">
        <f t="shared" si="556"/>
        <v>24</v>
      </c>
      <c r="H2849" s="3">
        <f t="shared" si="557"/>
        <v>6</v>
      </c>
      <c r="I2849" s="3">
        <f t="shared" si="558"/>
        <v>59</v>
      </c>
      <c r="J2849" s="3">
        <f t="shared" si="559"/>
        <v>2</v>
      </c>
      <c r="K2849" s="3" t="str">
        <f>IF(AND(D2849&gt;='Season Lookup'!$D$15,D2849&lt;'Season Lookup'!$D$16),"Spring",IF(AND(D2849&gt;='Season Lookup'!$D$16,D2849&lt;'Season Lookup'!$D$17),"Summer",IF(AND(D2849&gt;='Season Lookup'!$D$17,D2849&lt;'Season Lookup'!$D$18),"Fall",IF(OR(D2849&gt;='Season Lookup'!$D$18,D2849&lt;'Season Lookup'!$D$15),"Winter"))))</f>
        <v>Fall</v>
      </c>
      <c r="L2849" s="3" t="str">
        <f>VLOOKUP(F2849,'Season Lookup'!$A$1:$B$13,2,0)</f>
        <v>Fall</v>
      </c>
      <c r="M2849" t="s">
        <v>56</v>
      </c>
      <c r="N2849" t="s">
        <v>13</v>
      </c>
      <c r="O2849" t="s">
        <v>13</v>
      </c>
      <c r="P2849" t="str">
        <f t="shared" si="560"/>
        <v>Yes</v>
      </c>
      <c r="Q2849" t="str">
        <f t="shared" si="561"/>
        <v>No</v>
      </c>
      <c r="R2849" t="str">
        <f t="shared" si="562"/>
        <v>No</v>
      </c>
      <c r="T2849" t="s">
        <v>105</v>
      </c>
      <c r="U2849" t="s">
        <v>796</v>
      </c>
      <c r="V2849" t="str">
        <f t="shared" si="563"/>
        <v>Intersection</v>
      </c>
      <c r="W2849" t="s">
        <v>2561</v>
      </c>
      <c r="X2849">
        <v>42.365791999999999</v>
      </c>
      <c r="Y2849">
        <v>-71.092070000000007</v>
      </c>
      <c r="Z2849" t="s">
        <v>2562</v>
      </c>
    </row>
    <row r="2850" spans="1:26">
      <c r="A2850">
        <v>26687</v>
      </c>
      <c r="B2850" s="1">
        <v>40840.34375</v>
      </c>
      <c r="C2850" s="1">
        <f t="shared" si="552"/>
        <v>40544</v>
      </c>
      <c r="D2850" s="4">
        <f t="shared" si="553"/>
        <v>0.81388888888888888</v>
      </c>
      <c r="E2850" s="3">
        <f t="shared" si="554"/>
        <v>2011</v>
      </c>
      <c r="F2850" s="3">
        <f t="shared" si="555"/>
        <v>10</v>
      </c>
      <c r="G2850" s="3">
        <f t="shared" si="556"/>
        <v>24</v>
      </c>
      <c r="H2850" s="3">
        <f t="shared" si="557"/>
        <v>8</v>
      </c>
      <c r="I2850" s="3">
        <f t="shared" si="558"/>
        <v>15</v>
      </c>
      <c r="J2850" s="3">
        <f t="shared" si="559"/>
        <v>2</v>
      </c>
      <c r="K2850" s="3" t="str">
        <f>IF(AND(D2850&gt;='Season Lookup'!$D$15,D2850&lt;'Season Lookup'!$D$16),"Spring",IF(AND(D2850&gt;='Season Lookup'!$D$16,D2850&lt;'Season Lookup'!$D$17),"Summer",IF(AND(D2850&gt;='Season Lookup'!$D$17,D2850&lt;'Season Lookup'!$D$18),"Fall",IF(OR(D2850&gt;='Season Lookup'!$D$18,D2850&lt;'Season Lookup'!$D$15),"Winter"))))</f>
        <v>Fall</v>
      </c>
      <c r="L2850" s="3" t="str">
        <f>VLOOKUP(F2850,'Season Lookup'!$A$1:$B$13,2,0)</f>
        <v>Fall</v>
      </c>
      <c r="M2850" t="s">
        <v>56</v>
      </c>
      <c r="N2850" t="s">
        <v>13</v>
      </c>
      <c r="O2850" t="s">
        <v>36</v>
      </c>
      <c r="P2850" t="str">
        <f t="shared" si="560"/>
        <v>Yes</v>
      </c>
      <c r="Q2850" t="str">
        <f t="shared" si="561"/>
        <v>No</v>
      </c>
      <c r="R2850" t="str">
        <f t="shared" si="562"/>
        <v>No</v>
      </c>
      <c r="T2850" t="s">
        <v>198</v>
      </c>
      <c r="U2850" t="s">
        <v>518</v>
      </c>
      <c r="V2850" t="str">
        <f t="shared" si="563"/>
        <v>Intersection</v>
      </c>
      <c r="W2850" t="s">
        <v>519</v>
      </c>
      <c r="X2850">
        <v>42.374569000000001</v>
      </c>
      <c r="Y2850">
        <v>-71.128428</v>
      </c>
      <c r="Z2850" t="s">
        <v>520</v>
      </c>
    </row>
    <row r="2851" spans="1:26">
      <c r="A2851">
        <v>26688</v>
      </c>
      <c r="B2851" s="1">
        <v>40840.618043981478</v>
      </c>
      <c r="C2851" s="1">
        <f t="shared" si="552"/>
        <v>40544</v>
      </c>
      <c r="D2851" s="4">
        <f t="shared" si="553"/>
        <v>0.81388888888888888</v>
      </c>
      <c r="E2851" s="3">
        <f t="shared" si="554"/>
        <v>2011</v>
      </c>
      <c r="F2851" s="3">
        <f t="shared" si="555"/>
        <v>10</v>
      </c>
      <c r="G2851" s="3">
        <f t="shared" si="556"/>
        <v>24</v>
      </c>
      <c r="H2851" s="3">
        <f t="shared" si="557"/>
        <v>14</v>
      </c>
      <c r="I2851" s="3">
        <f t="shared" si="558"/>
        <v>49</v>
      </c>
      <c r="J2851" s="3">
        <f t="shared" si="559"/>
        <v>2</v>
      </c>
      <c r="K2851" s="3" t="str">
        <f>IF(AND(D2851&gt;='Season Lookup'!$D$15,D2851&lt;'Season Lookup'!$D$16),"Spring",IF(AND(D2851&gt;='Season Lookup'!$D$16,D2851&lt;'Season Lookup'!$D$17),"Summer",IF(AND(D2851&gt;='Season Lookup'!$D$17,D2851&lt;'Season Lookup'!$D$18),"Fall",IF(OR(D2851&gt;='Season Lookup'!$D$18,D2851&lt;'Season Lookup'!$D$15),"Winter"))))</f>
        <v>Fall</v>
      </c>
      <c r="L2851" s="3" t="str">
        <f>VLOOKUP(F2851,'Season Lookup'!$A$1:$B$13,2,0)</f>
        <v>Fall</v>
      </c>
      <c r="M2851" t="s">
        <v>56</v>
      </c>
      <c r="N2851" t="s">
        <v>13</v>
      </c>
      <c r="O2851" t="s">
        <v>132</v>
      </c>
      <c r="P2851" t="str">
        <f t="shared" si="560"/>
        <v>Yes</v>
      </c>
      <c r="Q2851" t="str">
        <f t="shared" si="561"/>
        <v>Yes</v>
      </c>
      <c r="R2851" t="str">
        <f t="shared" si="562"/>
        <v>No</v>
      </c>
      <c r="T2851" t="s">
        <v>105</v>
      </c>
      <c r="U2851" t="s">
        <v>498</v>
      </c>
      <c r="V2851" t="str">
        <f t="shared" si="563"/>
        <v>Intersection</v>
      </c>
      <c r="W2851" t="s">
        <v>499</v>
      </c>
      <c r="X2851">
        <v>42.372751999999998</v>
      </c>
      <c r="Y2851">
        <v>-71.109728000000004</v>
      </c>
      <c r="Z2851" t="s">
        <v>500</v>
      </c>
    </row>
    <row r="2852" spans="1:26">
      <c r="A2852">
        <v>26691</v>
      </c>
      <c r="B2852" s="1">
        <v>40840.729155092595</v>
      </c>
      <c r="C2852" s="1">
        <f t="shared" si="552"/>
        <v>40544</v>
      </c>
      <c r="D2852" s="4">
        <f t="shared" si="553"/>
        <v>0.81388888888888888</v>
      </c>
      <c r="E2852" s="3">
        <f t="shared" si="554"/>
        <v>2011</v>
      </c>
      <c r="F2852" s="3">
        <f t="shared" si="555"/>
        <v>10</v>
      </c>
      <c r="G2852" s="3">
        <f t="shared" si="556"/>
        <v>24</v>
      </c>
      <c r="H2852" s="3">
        <f t="shared" si="557"/>
        <v>17</v>
      </c>
      <c r="I2852" s="3">
        <f t="shared" si="558"/>
        <v>29</v>
      </c>
      <c r="J2852" s="3">
        <f t="shared" si="559"/>
        <v>2</v>
      </c>
      <c r="K2852" s="3" t="str">
        <f>IF(AND(D2852&gt;='Season Lookup'!$D$15,D2852&lt;'Season Lookup'!$D$16),"Spring",IF(AND(D2852&gt;='Season Lookup'!$D$16,D2852&lt;'Season Lookup'!$D$17),"Summer",IF(AND(D2852&gt;='Season Lookup'!$D$17,D2852&lt;'Season Lookup'!$D$18),"Fall",IF(OR(D2852&gt;='Season Lookup'!$D$18,D2852&lt;'Season Lookup'!$D$15),"Winter"))))</f>
        <v>Fall</v>
      </c>
      <c r="L2852" s="3" t="str">
        <f>VLOOKUP(F2852,'Season Lookup'!$A$1:$B$13,2,0)</f>
        <v>Fall</v>
      </c>
      <c r="M2852" t="s">
        <v>56</v>
      </c>
      <c r="N2852" t="s">
        <v>18</v>
      </c>
      <c r="O2852" t="s">
        <v>132</v>
      </c>
      <c r="P2852" t="str">
        <f t="shared" si="560"/>
        <v>Yes</v>
      </c>
      <c r="Q2852" t="str">
        <f t="shared" si="561"/>
        <v>Yes</v>
      </c>
      <c r="R2852" t="str">
        <f t="shared" si="562"/>
        <v>No</v>
      </c>
      <c r="T2852" t="s">
        <v>27</v>
      </c>
      <c r="V2852" t="str">
        <f t="shared" si="563"/>
        <v>Intersection</v>
      </c>
      <c r="W2852" t="s">
        <v>3858</v>
      </c>
      <c r="X2852">
        <v>0</v>
      </c>
      <c r="Y2852">
        <v>0</v>
      </c>
      <c r="Z2852" t="s">
        <v>81</v>
      </c>
    </row>
    <row r="2853" spans="1:26">
      <c r="A2853">
        <v>26690</v>
      </c>
      <c r="B2853" s="1">
        <v>40841.32984953704</v>
      </c>
      <c r="C2853" s="1">
        <f t="shared" si="552"/>
        <v>40544</v>
      </c>
      <c r="D2853" s="4">
        <f t="shared" si="553"/>
        <v>0.81666666666666665</v>
      </c>
      <c r="E2853" s="3">
        <f t="shared" si="554"/>
        <v>2011</v>
      </c>
      <c r="F2853" s="3">
        <f t="shared" si="555"/>
        <v>10</v>
      </c>
      <c r="G2853" s="3">
        <f t="shared" si="556"/>
        <v>25</v>
      </c>
      <c r="H2853" s="3">
        <f t="shared" si="557"/>
        <v>7</v>
      </c>
      <c r="I2853" s="3">
        <f t="shared" si="558"/>
        <v>54</v>
      </c>
      <c r="J2853" s="3">
        <f t="shared" si="559"/>
        <v>3</v>
      </c>
      <c r="K2853" s="3" t="str">
        <f>IF(AND(D2853&gt;='Season Lookup'!$D$15,D2853&lt;'Season Lookup'!$D$16),"Spring",IF(AND(D2853&gt;='Season Lookup'!$D$16,D2853&lt;'Season Lookup'!$D$17),"Summer",IF(AND(D2853&gt;='Season Lookup'!$D$17,D2853&lt;'Season Lookup'!$D$18),"Fall",IF(OR(D2853&gt;='Season Lookup'!$D$18,D2853&lt;'Season Lookup'!$D$15),"Winter"))))</f>
        <v>Fall</v>
      </c>
      <c r="L2853" s="3" t="str">
        <f>VLOOKUP(F2853,'Season Lookup'!$A$1:$B$13,2,0)</f>
        <v>Fall</v>
      </c>
      <c r="M2853" t="s">
        <v>73</v>
      </c>
      <c r="N2853" t="s">
        <v>13</v>
      </c>
      <c r="O2853" t="s">
        <v>23</v>
      </c>
      <c r="P2853" t="str">
        <f t="shared" si="560"/>
        <v>Yes</v>
      </c>
      <c r="Q2853" t="str">
        <f t="shared" si="561"/>
        <v>No</v>
      </c>
      <c r="R2853" t="str">
        <f t="shared" si="562"/>
        <v>No</v>
      </c>
      <c r="T2853" t="s">
        <v>146</v>
      </c>
      <c r="U2853" t="s">
        <v>3385</v>
      </c>
      <c r="V2853" t="str">
        <f t="shared" si="563"/>
        <v>Intersection</v>
      </c>
      <c r="W2853" t="s">
        <v>3859</v>
      </c>
      <c r="X2853">
        <v>42.369692000000001</v>
      </c>
      <c r="Y2853">
        <v>-71.086016000000001</v>
      </c>
      <c r="Z2853" t="s">
        <v>3860</v>
      </c>
    </row>
    <row r="2854" spans="1:26">
      <c r="A2854">
        <v>26692</v>
      </c>
      <c r="B2854" s="1">
        <v>40841.73609953704</v>
      </c>
      <c r="C2854" s="1">
        <f t="shared" si="552"/>
        <v>40544</v>
      </c>
      <c r="D2854" s="4">
        <f t="shared" si="553"/>
        <v>0.81666666666666665</v>
      </c>
      <c r="E2854" s="3">
        <f t="shared" si="554"/>
        <v>2011</v>
      </c>
      <c r="F2854" s="3">
        <f t="shared" si="555"/>
        <v>10</v>
      </c>
      <c r="G2854" s="3">
        <f t="shared" si="556"/>
        <v>25</v>
      </c>
      <c r="H2854" s="3">
        <f t="shared" si="557"/>
        <v>17</v>
      </c>
      <c r="I2854" s="3">
        <f t="shared" si="558"/>
        <v>39</v>
      </c>
      <c r="J2854" s="3">
        <f t="shared" si="559"/>
        <v>3</v>
      </c>
      <c r="K2854" s="3" t="str">
        <f>IF(AND(D2854&gt;='Season Lookup'!$D$15,D2854&lt;'Season Lookup'!$D$16),"Spring",IF(AND(D2854&gt;='Season Lookup'!$D$16,D2854&lt;'Season Lookup'!$D$17),"Summer",IF(AND(D2854&gt;='Season Lookup'!$D$17,D2854&lt;'Season Lookup'!$D$18),"Fall",IF(OR(D2854&gt;='Season Lookup'!$D$18,D2854&lt;'Season Lookup'!$D$15),"Winter"))))</f>
        <v>Fall</v>
      </c>
      <c r="L2854" s="3" t="str">
        <f>VLOOKUP(F2854,'Season Lookup'!$A$1:$B$13,2,0)</f>
        <v>Fall</v>
      </c>
      <c r="M2854" t="s">
        <v>73</v>
      </c>
      <c r="N2854" t="s">
        <v>13</v>
      </c>
      <c r="O2854" t="s">
        <v>132</v>
      </c>
      <c r="P2854" t="str">
        <f t="shared" si="560"/>
        <v>Yes</v>
      </c>
      <c r="Q2854" t="str">
        <f t="shared" si="561"/>
        <v>Yes</v>
      </c>
      <c r="R2854" t="str">
        <f t="shared" si="562"/>
        <v>No</v>
      </c>
      <c r="S2854">
        <v>204</v>
      </c>
      <c r="T2854" t="s">
        <v>101</v>
      </c>
      <c r="V2854" t="str">
        <f t="shared" si="563"/>
        <v>Non Intersection</v>
      </c>
      <c r="W2854" t="s">
        <v>3861</v>
      </c>
      <c r="X2854">
        <v>42.368239000000003</v>
      </c>
      <c r="Y2854">
        <v>-71.097026</v>
      </c>
      <c r="Z2854" t="s">
        <v>3862</v>
      </c>
    </row>
    <row r="2855" spans="1:26">
      <c r="A2855">
        <v>26693</v>
      </c>
      <c r="B2855" s="1">
        <v>40841.901377314818</v>
      </c>
      <c r="C2855" s="1">
        <f t="shared" si="552"/>
        <v>40544</v>
      </c>
      <c r="D2855" s="4">
        <f t="shared" si="553"/>
        <v>0.81666666666666665</v>
      </c>
      <c r="E2855" s="3">
        <f t="shared" si="554"/>
        <v>2011</v>
      </c>
      <c r="F2855" s="3">
        <f t="shared" si="555"/>
        <v>10</v>
      </c>
      <c r="G2855" s="3">
        <f t="shared" si="556"/>
        <v>25</v>
      </c>
      <c r="H2855" s="3">
        <f t="shared" si="557"/>
        <v>21</v>
      </c>
      <c r="I2855" s="3">
        <f t="shared" si="558"/>
        <v>37</v>
      </c>
      <c r="J2855" s="3">
        <f t="shared" si="559"/>
        <v>3</v>
      </c>
      <c r="K2855" s="3" t="str">
        <f>IF(AND(D2855&gt;='Season Lookup'!$D$15,D2855&lt;'Season Lookup'!$D$16),"Spring",IF(AND(D2855&gt;='Season Lookup'!$D$16,D2855&lt;'Season Lookup'!$D$17),"Summer",IF(AND(D2855&gt;='Season Lookup'!$D$17,D2855&lt;'Season Lookup'!$D$18),"Fall",IF(OR(D2855&gt;='Season Lookup'!$D$18,D2855&lt;'Season Lookup'!$D$15),"Winter"))))</f>
        <v>Fall</v>
      </c>
      <c r="L2855" s="3" t="str">
        <f>VLOOKUP(F2855,'Season Lookup'!$A$1:$B$13,2,0)</f>
        <v>Fall</v>
      </c>
      <c r="M2855" t="s">
        <v>73</v>
      </c>
      <c r="N2855" t="s">
        <v>13</v>
      </c>
      <c r="O2855" t="s">
        <v>13</v>
      </c>
      <c r="P2855" t="str">
        <f t="shared" si="560"/>
        <v>Yes</v>
      </c>
      <c r="Q2855" t="str">
        <f t="shared" si="561"/>
        <v>No</v>
      </c>
      <c r="R2855" t="str">
        <f t="shared" si="562"/>
        <v>No</v>
      </c>
      <c r="T2855" t="s">
        <v>260</v>
      </c>
      <c r="U2855" t="s">
        <v>146</v>
      </c>
      <c r="V2855" t="str">
        <f t="shared" si="563"/>
        <v>Intersection</v>
      </c>
      <c r="W2855" t="s">
        <v>544</v>
      </c>
      <c r="X2855">
        <v>42.368965000000003</v>
      </c>
      <c r="Y2855">
        <v>-71.080324000000005</v>
      </c>
      <c r="Z2855" t="s">
        <v>545</v>
      </c>
    </row>
    <row r="2856" spans="1:26">
      <c r="A2856">
        <v>26694</v>
      </c>
      <c r="B2856" s="1">
        <v>40841.440960648149</v>
      </c>
      <c r="C2856" s="1">
        <f t="shared" si="552"/>
        <v>40544</v>
      </c>
      <c r="D2856" s="4">
        <f t="shared" si="553"/>
        <v>0.81666666666666665</v>
      </c>
      <c r="E2856" s="3">
        <f t="shared" si="554"/>
        <v>2011</v>
      </c>
      <c r="F2856" s="3">
        <f t="shared" si="555"/>
        <v>10</v>
      </c>
      <c r="G2856" s="3">
        <f t="shared" si="556"/>
        <v>25</v>
      </c>
      <c r="H2856" s="3">
        <f t="shared" si="557"/>
        <v>10</v>
      </c>
      <c r="I2856" s="3">
        <f t="shared" si="558"/>
        <v>34</v>
      </c>
      <c r="J2856" s="3">
        <f t="shared" si="559"/>
        <v>3</v>
      </c>
      <c r="K2856" s="3" t="str">
        <f>IF(AND(D2856&gt;='Season Lookup'!$D$15,D2856&lt;'Season Lookup'!$D$16),"Spring",IF(AND(D2856&gt;='Season Lookup'!$D$16,D2856&lt;'Season Lookup'!$D$17),"Summer",IF(AND(D2856&gt;='Season Lookup'!$D$17,D2856&lt;'Season Lookup'!$D$18),"Fall",IF(OR(D2856&gt;='Season Lookup'!$D$18,D2856&lt;'Season Lookup'!$D$15),"Winter"))))</f>
        <v>Fall</v>
      </c>
      <c r="L2856" s="3" t="str">
        <f>VLOOKUP(F2856,'Season Lookup'!$A$1:$B$13,2,0)</f>
        <v>Fall</v>
      </c>
      <c r="M2856" t="s">
        <v>73</v>
      </c>
      <c r="N2856" t="s">
        <v>13</v>
      </c>
      <c r="O2856" t="s">
        <v>36</v>
      </c>
      <c r="P2856" t="str">
        <f t="shared" si="560"/>
        <v>Yes</v>
      </c>
      <c r="Q2856" t="str">
        <f t="shared" si="561"/>
        <v>No</v>
      </c>
      <c r="R2856" t="str">
        <f t="shared" si="562"/>
        <v>No</v>
      </c>
      <c r="T2856" t="s">
        <v>14</v>
      </c>
      <c r="U2856" t="s">
        <v>1124</v>
      </c>
      <c r="V2856" t="str">
        <f t="shared" si="563"/>
        <v>Intersection</v>
      </c>
      <c r="W2856" t="s">
        <v>1125</v>
      </c>
      <c r="X2856">
        <v>42.400576999999998</v>
      </c>
      <c r="Y2856">
        <v>-71.135230000000007</v>
      </c>
      <c r="Z2856" t="s">
        <v>1126</v>
      </c>
    </row>
    <row r="2857" spans="1:26">
      <c r="A2857">
        <v>26697</v>
      </c>
      <c r="B2857" s="1">
        <v>40842.340277777781</v>
      </c>
      <c r="C2857" s="1">
        <f t="shared" si="552"/>
        <v>40544</v>
      </c>
      <c r="D2857" s="4">
        <f t="shared" si="553"/>
        <v>0.81944444444444442</v>
      </c>
      <c r="E2857" s="3">
        <f t="shared" si="554"/>
        <v>2011</v>
      </c>
      <c r="F2857" s="3">
        <f t="shared" si="555"/>
        <v>10</v>
      </c>
      <c r="G2857" s="3">
        <f t="shared" si="556"/>
        <v>26</v>
      </c>
      <c r="H2857" s="3">
        <f t="shared" si="557"/>
        <v>8</v>
      </c>
      <c r="I2857" s="3">
        <f t="shared" si="558"/>
        <v>10</v>
      </c>
      <c r="J2857" s="3">
        <f t="shared" si="559"/>
        <v>4</v>
      </c>
      <c r="K2857" s="3" t="str">
        <f>IF(AND(D2857&gt;='Season Lookup'!$D$15,D2857&lt;'Season Lookup'!$D$16),"Spring",IF(AND(D2857&gt;='Season Lookup'!$D$16,D2857&lt;'Season Lookup'!$D$17),"Summer",IF(AND(D2857&gt;='Season Lookup'!$D$17,D2857&lt;'Season Lookup'!$D$18),"Fall",IF(OR(D2857&gt;='Season Lookup'!$D$18,D2857&lt;'Season Lookup'!$D$15),"Winter"))))</f>
        <v>Fall</v>
      </c>
      <c r="L2857" s="3" t="str">
        <f>VLOOKUP(F2857,'Season Lookup'!$A$1:$B$13,2,0)</f>
        <v>Fall</v>
      </c>
      <c r="M2857" t="s">
        <v>82</v>
      </c>
      <c r="N2857" t="s">
        <v>13</v>
      </c>
      <c r="O2857" t="s">
        <v>13</v>
      </c>
      <c r="P2857" t="str">
        <f t="shared" si="560"/>
        <v>Yes</v>
      </c>
      <c r="Q2857" t="str">
        <f t="shared" si="561"/>
        <v>No</v>
      </c>
      <c r="R2857" t="str">
        <f t="shared" si="562"/>
        <v>No</v>
      </c>
      <c r="T2857" t="s">
        <v>252</v>
      </c>
      <c r="U2857" t="s">
        <v>376</v>
      </c>
      <c r="V2857" t="str">
        <f t="shared" si="563"/>
        <v>Intersection</v>
      </c>
      <c r="W2857" t="s">
        <v>1167</v>
      </c>
      <c r="X2857">
        <v>42.383302999999998</v>
      </c>
      <c r="Y2857">
        <v>-71.134675999999999</v>
      </c>
      <c r="Z2857" t="s">
        <v>1168</v>
      </c>
    </row>
    <row r="2858" spans="1:26">
      <c r="A2858">
        <v>26698</v>
      </c>
      <c r="B2858" s="1">
        <v>40842.40625</v>
      </c>
      <c r="C2858" s="1">
        <f t="shared" si="552"/>
        <v>40544</v>
      </c>
      <c r="D2858" s="4">
        <f t="shared" si="553"/>
        <v>0.81944444444444442</v>
      </c>
      <c r="E2858" s="3">
        <f t="shared" si="554"/>
        <v>2011</v>
      </c>
      <c r="F2858" s="3">
        <f t="shared" si="555"/>
        <v>10</v>
      </c>
      <c r="G2858" s="3">
        <f t="shared" si="556"/>
        <v>26</v>
      </c>
      <c r="H2858" s="3">
        <f t="shared" si="557"/>
        <v>9</v>
      </c>
      <c r="I2858" s="3">
        <f t="shared" si="558"/>
        <v>45</v>
      </c>
      <c r="J2858" s="3">
        <f t="shared" si="559"/>
        <v>4</v>
      </c>
      <c r="K2858" s="3" t="str">
        <f>IF(AND(D2858&gt;='Season Lookup'!$D$15,D2858&lt;'Season Lookup'!$D$16),"Spring",IF(AND(D2858&gt;='Season Lookup'!$D$16,D2858&lt;'Season Lookup'!$D$17),"Summer",IF(AND(D2858&gt;='Season Lookup'!$D$17,D2858&lt;'Season Lookup'!$D$18),"Fall",IF(OR(D2858&gt;='Season Lookup'!$D$18,D2858&lt;'Season Lookup'!$D$15),"Winter"))))</f>
        <v>Fall</v>
      </c>
      <c r="L2858" s="3" t="str">
        <f>VLOOKUP(F2858,'Season Lookup'!$A$1:$B$13,2,0)</f>
        <v>Fall</v>
      </c>
      <c r="M2858" t="s">
        <v>82</v>
      </c>
      <c r="N2858" t="s">
        <v>13</v>
      </c>
      <c r="O2858" t="s">
        <v>13</v>
      </c>
      <c r="P2858" t="str">
        <f t="shared" si="560"/>
        <v>Yes</v>
      </c>
      <c r="Q2858" t="str">
        <f t="shared" si="561"/>
        <v>No</v>
      </c>
      <c r="R2858" t="str">
        <f t="shared" si="562"/>
        <v>No</v>
      </c>
      <c r="T2858" t="s">
        <v>79</v>
      </c>
      <c r="U2858" t="s">
        <v>1182</v>
      </c>
      <c r="V2858" t="str">
        <f t="shared" si="563"/>
        <v>Intersection</v>
      </c>
      <c r="W2858" t="s">
        <v>1183</v>
      </c>
      <c r="X2858">
        <v>42.360008999999998</v>
      </c>
      <c r="Y2858">
        <v>-71.087643</v>
      </c>
      <c r="Z2858" t="s">
        <v>1184</v>
      </c>
    </row>
    <row r="2859" spans="1:26">
      <c r="A2859">
        <v>26699</v>
      </c>
      <c r="B2859" s="1">
        <v>40842.520833333336</v>
      </c>
      <c r="C2859" s="1">
        <f t="shared" si="552"/>
        <v>40544</v>
      </c>
      <c r="D2859" s="4">
        <f t="shared" si="553"/>
        <v>0.81944444444444442</v>
      </c>
      <c r="E2859" s="3">
        <f t="shared" si="554"/>
        <v>2011</v>
      </c>
      <c r="F2859" s="3">
        <f t="shared" si="555"/>
        <v>10</v>
      </c>
      <c r="G2859" s="3">
        <f t="shared" si="556"/>
        <v>26</v>
      </c>
      <c r="H2859" s="3">
        <f t="shared" si="557"/>
        <v>12</v>
      </c>
      <c r="I2859" s="3">
        <f t="shared" si="558"/>
        <v>30</v>
      </c>
      <c r="J2859" s="3">
        <f t="shared" si="559"/>
        <v>4</v>
      </c>
      <c r="K2859" s="3" t="str">
        <f>IF(AND(D2859&gt;='Season Lookup'!$D$15,D2859&lt;'Season Lookup'!$D$16),"Spring",IF(AND(D2859&gt;='Season Lookup'!$D$16,D2859&lt;'Season Lookup'!$D$17),"Summer",IF(AND(D2859&gt;='Season Lookup'!$D$17,D2859&lt;'Season Lookup'!$D$18),"Fall",IF(OR(D2859&gt;='Season Lookup'!$D$18,D2859&lt;'Season Lookup'!$D$15),"Winter"))))</f>
        <v>Fall</v>
      </c>
      <c r="L2859" s="3" t="str">
        <f>VLOOKUP(F2859,'Season Lookup'!$A$1:$B$13,2,0)</f>
        <v>Fall</v>
      </c>
      <c r="M2859" t="s">
        <v>82</v>
      </c>
      <c r="N2859" t="s">
        <v>18</v>
      </c>
      <c r="O2859" t="s">
        <v>13</v>
      </c>
      <c r="P2859" t="str">
        <f t="shared" si="560"/>
        <v>Yes</v>
      </c>
      <c r="Q2859" t="str">
        <f t="shared" si="561"/>
        <v>No</v>
      </c>
      <c r="R2859" t="str">
        <f t="shared" si="562"/>
        <v>No</v>
      </c>
      <c r="T2859" t="s">
        <v>14</v>
      </c>
      <c r="U2859" t="s">
        <v>219</v>
      </c>
      <c r="V2859" t="str">
        <f t="shared" si="563"/>
        <v>Intersection</v>
      </c>
      <c r="W2859" t="s">
        <v>3863</v>
      </c>
      <c r="X2859">
        <v>42.382584000000001</v>
      </c>
      <c r="Y2859">
        <v>-71.119642999999996</v>
      </c>
      <c r="Z2859" t="s">
        <v>3864</v>
      </c>
    </row>
    <row r="2860" spans="1:26">
      <c r="A2860">
        <v>26700</v>
      </c>
      <c r="B2860" s="1">
        <v>40842.559710648151</v>
      </c>
      <c r="C2860" s="1">
        <f t="shared" si="552"/>
        <v>40544</v>
      </c>
      <c r="D2860" s="4">
        <f t="shared" si="553"/>
        <v>0.81944444444444442</v>
      </c>
      <c r="E2860" s="3">
        <f t="shared" si="554"/>
        <v>2011</v>
      </c>
      <c r="F2860" s="3">
        <f t="shared" si="555"/>
        <v>10</v>
      </c>
      <c r="G2860" s="3">
        <f t="shared" si="556"/>
        <v>26</v>
      </c>
      <c r="H2860" s="3">
        <f t="shared" si="557"/>
        <v>13</v>
      </c>
      <c r="I2860" s="3">
        <f t="shared" si="558"/>
        <v>25</v>
      </c>
      <c r="J2860" s="3">
        <f t="shared" si="559"/>
        <v>4</v>
      </c>
      <c r="K2860" s="3" t="str">
        <f>IF(AND(D2860&gt;='Season Lookup'!$D$15,D2860&lt;'Season Lookup'!$D$16),"Spring",IF(AND(D2860&gt;='Season Lookup'!$D$16,D2860&lt;'Season Lookup'!$D$17),"Summer",IF(AND(D2860&gt;='Season Lookup'!$D$17,D2860&lt;'Season Lookup'!$D$18),"Fall",IF(OR(D2860&gt;='Season Lookup'!$D$18,D2860&lt;'Season Lookup'!$D$15),"Winter"))))</f>
        <v>Fall</v>
      </c>
      <c r="L2860" s="3" t="str">
        <f>VLOOKUP(F2860,'Season Lookup'!$A$1:$B$13,2,0)</f>
        <v>Fall</v>
      </c>
      <c r="M2860" t="s">
        <v>82</v>
      </c>
      <c r="N2860" t="s">
        <v>13</v>
      </c>
      <c r="O2860" t="s">
        <v>13</v>
      </c>
      <c r="P2860" t="str">
        <f t="shared" si="560"/>
        <v>Yes</v>
      </c>
      <c r="Q2860" t="str">
        <f t="shared" si="561"/>
        <v>No</v>
      </c>
      <c r="R2860" t="str">
        <f t="shared" si="562"/>
        <v>No</v>
      </c>
      <c r="T2860" t="s">
        <v>14</v>
      </c>
      <c r="U2860" t="s">
        <v>977</v>
      </c>
      <c r="V2860" t="str">
        <f t="shared" si="563"/>
        <v>Intersection</v>
      </c>
      <c r="W2860" t="s">
        <v>978</v>
      </c>
      <c r="X2860">
        <v>42.391768999999996</v>
      </c>
      <c r="Y2860">
        <v>-71.123869999999997</v>
      </c>
      <c r="Z2860" t="s">
        <v>979</v>
      </c>
    </row>
    <row r="2861" spans="1:26">
      <c r="A2861">
        <v>26701</v>
      </c>
      <c r="B2861" s="1">
        <v>40842.743043981478</v>
      </c>
      <c r="C2861" s="1">
        <f t="shared" si="552"/>
        <v>40544</v>
      </c>
      <c r="D2861" s="4">
        <f t="shared" si="553"/>
        <v>0.81944444444444442</v>
      </c>
      <c r="E2861" s="3">
        <f t="shared" si="554"/>
        <v>2011</v>
      </c>
      <c r="F2861" s="3">
        <f t="shared" si="555"/>
        <v>10</v>
      </c>
      <c r="G2861" s="3">
        <f t="shared" si="556"/>
        <v>26</v>
      </c>
      <c r="H2861" s="3">
        <f t="shared" si="557"/>
        <v>17</v>
      </c>
      <c r="I2861" s="3">
        <f t="shared" si="558"/>
        <v>49</v>
      </c>
      <c r="J2861" s="3">
        <f t="shared" si="559"/>
        <v>4</v>
      </c>
      <c r="K2861" s="3" t="str">
        <f>IF(AND(D2861&gt;='Season Lookup'!$D$15,D2861&lt;'Season Lookup'!$D$16),"Spring",IF(AND(D2861&gt;='Season Lookup'!$D$16,D2861&lt;'Season Lookup'!$D$17),"Summer",IF(AND(D2861&gt;='Season Lookup'!$D$17,D2861&lt;'Season Lookup'!$D$18),"Fall",IF(OR(D2861&gt;='Season Lookup'!$D$18,D2861&lt;'Season Lookup'!$D$15),"Winter"))))</f>
        <v>Fall</v>
      </c>
      <c r="L2861" s="3" t="str">
        <f>VLOOKUP(F2861,'Season Lookup'!$A$1:$B$13,2,0)</f>
        <v>Fall</v>
      </c>
      <c r="M2861" t="s">
        <v>82</v>
      </c>
      <c r="N2861" t="s">
        <v>13</v>
      </c>
      <c r="O2861" t="s">
        <v>13</v>
      </c>
      <c r="P2861" t="str">
        <f t="shared" si="560"/>
        <v>Yes</v>
      </c>
      <c r="Q2861" t="str">
        <f t="shared" si="561"/>
        <v>No</v>
      </c>
      <c r="R2861" t="str">
        <f t="shared" si="562"/>
        <v>No</v>
      </c>
      <c r="T2861" t="s">
        <v>105</v>
      </c>
      <c r="U2861" t="s">
        <v>410</v>
      </c>
      <c r="V2861" t="str">
        <f t="shared" si="563"/>
        <v>Intersection</v>
      </c>
      <c r="W2861" t="s">
        <v>3865</v>
      </c>
      <c r="X2861">
        <v>42.371617999999998</v>
      </c>
      <c r="Y2861">
        <v>-71.106847000000002</v>
      </c>
      <c r="Z2861" t="s">
        <v>3866</v>
      </c>
    </row>
    <row r="2862" spans="1:26">
      <c r="A2862">
        <v>26702</v>
      </c>
      <c r="B2862" s="1">
        <v>40842.770138888889</v>
      </c>
      <c r="C2862" s="1">
        <f t="shared" si="552"/>
        <v>40544</v>
      </c>
      <c r="D2862" s="4">
        <f t="shared" si="553"/>
        <v>0.81944444444444442</v>
      </c>
      <c r="E2862" s="3">
        <f t="shared" si="554"/>
        <v>2011</v>
      </c>
      <c r="F2862" s="3">
        <f t="shared" si="555"/>
        <v>10</v>
      </c>
      <c r="G2862" s="3">
        <f t="shared" si="556"/>
        <v>26</v>
      </c>
      <c r="H2862" s="3">
        <f t="shared" si="557"/>
        <v>18</v>
      </c>
      <c r="I2862" s="3">
        <f t="shared" si="558"/>
        <v>29</v>
      </c>
      <c r="J2862" s="3">
        <f t="shared" si="559"/>
        <v>4</v>
      </c>
      <c r="K2862" s="3" t="str">
        <f>IF(AND(D2862&gt;='Season Lookup'!$D$15,D2862&lt;'Season Lookup'!$D$16),"Spring",IF(AND(D2862&gt;='Season Lookup'!$D$16,D2862&lt;'Season Lookup'!$D$17),"Summer",IF(AND(D2862&gt;='Season Lookup'!$D$17,D2862&lt;'Season Lookup'!$D$18),"Fall",IF(OR(D2862&gt;='Season Lookup'!$D$18,D2862&lt;'Season Lookup'!$D$15),"Winter"))))</f>
        <v>Fall</v>
      </c>
      <c r="L2862" s="3" t="str">
        <f>VLOOKUP(F2862,'Season Lookup'!$A$1:$B$13,2,0)</f>
        <v>Fall</v>
      </c>
      <c r="M2862" t="s">
        <v>82</v>
      </c>
      <c r="N2862" t="s">
        <v>13</v>
      </c>
      <c r="O2862" t="s">
        <v>13</v>
      </c>
      <c r="P2862" t="str">
        <f t="shared" si="560"/>
        <v>Yes</v>
      </c>
      <c r="Q2862" t="str">
        <f t="shared" si="561"/>
        <v>No</v>
      </c>
      <c r="R2862" t="str">
        <f t="shared" si="562"/>
        <v>No</v>
      </c>
      <c r="S2862">
        <v>255</v>
      </c>
      <c r="T2862" t="s">
        <v>105</v>
      </c>
      <c r="V2862" t="str">
        <f t="shared" si="563"/>
        <v>Non Intersection</v>
      </c>
      <c r="W2862" t="s">
        <v>3867</v>
      </c>
      <c r="X2862">
        <v>42.367542999999998</v>
      </c>
      <c r="Y2862">
        <v>-71.096238</v>
      </c>
      <c r="Z2862" t="s">
        <v>3868</v>
      </c>
    </row>
    <row r="2863" spans="1:26">
      <c r="A2863">
        <v>26703</v>
      </c>
      <c r="B2863" s="1">
        <v>40843.07707175926</v>
      </c>
      <c r="C2863" s="1">
        <f t="shared" si="552"/>
        <v>40544</v>
      </c>
      <c r="D2863" s="4">
        <f t="shared" si="553"/>
        <v>0.82222222222222219</v>
      </c>
      <c r="E2863" s="3">
        <f t="shared" si="554"/>
        <v>2011</v>
      </c>
      <c r="F2863" s="3">
        <f t="shared" si="555"/>
        <v>10</v>
      </c>
      <c r="G2863" s="3">
        <f t="shared" si="556"/>
        <v>27</v>
      </c>
      <c r="H2863" s="3">
        <f t="shared" si="557"/>
        <v>1</v>
      </c>
      <c r="I2863" s="3">
        <f t="shared" si="558"/>
        <v>50</v>
      </c>
      <c r="J2863" s="3">
        <f t="shared" si="559"/>
        <v>5</v>
      </c>
      <c r="K2863" s="3" t="str">
        <f>IF(AND(D2863&gt;='Season Lookup'!$D$15,D2863&lt;'Season Lookup'!$D$16),"Spring",IF(AND(D2863&gt;='Season Lookup'!$D$16,D2863&lt;'Season Lookup'!$D$17),"Summer",IF(AND(D2863&gt;='Season Lookup'!$D$17,D2863&lt;'Season Lookup'!$D$18),"Fall",IF(OR(D2863&gt;='Season Lookup'!$D$18,D2863&lt;'Season Lookup'!$D$15),"Winter"))))</f>
        <v>Fall</v>
      </c>
      <c r="L2863" s="3" t="str">
        <f>VLOOKUP(F2863,'Season Lookup'!$A$1:$B$13,2,0)</f>
        <v>Fall</v>
      </c>
      <c r="M2863" t="s">
        <v>78</v>
      </c>
      <c r="N2863" t="s">
        <v>13</v>
      </c>
      <c r="O2863" t="s">
        <v>36</v>
      </c>
      <c r="P2863" t="str">
        <f t="shared" si="560"/>
        <v>Yes</v>
      </c>
      <c r="Q2863" t="str">
        <f t="shared" si="561"/>
        <v>No</v>
      </c>
      <c r="R2863" t="str">
        <f t="shared" si="562"/>
        <v>No</v>
      </c>
      <c r="T2863" t="s">
        <v>203</v>
      </c>
      <c r="U2863" t="s">
        <v>14</v>
      </c>
      <c r="V2863" t="str">
        <f t="shared" si="563"/>
        <v>Intersection</v>
      </c>
      <c r="W2863" t="s">
        <v>3869</v>
      </c>
      <c r="X2863">
        <v>42.357363999999997</v>
      </c>
      <c r="Y2863">
        <v>-71.092567000000003</v>
      </c>
      <c r="Z2863" t="s">
        <v>3247</v>
      </c>
    </row>
    <row r="2864" spans="1:26">
      <c r="A2864">
        <v>26704</v>
      </c>
      <c r="B2864" s="1">
        <v>40843.059710648151</v>
      </c>
      <c r="C2864" s="1">
        <f t="shared" si="552"/>
        <v>40544</v>
      </c>
      <c r="D2864" s="4">
        <f t="shared" si="553"/>
        <v>0.82222222222222219</v>
      </c>
      <c r="E2864" s="3">
        <f t="shared" si="554"/>
        <v>2011</v>
      </c>
      <c r="F2864" s="3">
        <f t="shared" si="555"/>
        <v>10</v>
      </c>
      <c r="G2864" s="3">
        <f t="shared" si="556"/>
        <v>27</v>
      </c>
      <c r="H2864" s="3">
        <f t="shared" si="557"/>
        <v>1</v>
      </c>
      <c r="I2864" s="3">
        <f t="shared" si="558"/>
        <v>25</v>
      </c>
      <c r="J2864" s="3">
        <f t="shared" si="559"/>
        <v>5</v>
      </c>
      <c r="K2864" s="3" t="str">
        <f>IF(AND(D2864&gt;='Season Lookup'!$D$15,D2864&lt;'Season Lookup'!$D$16),"Spring",IF(AND(D2864&gt;='Season Lookup'!$D$16,D2864&lt;'Season Lookup'!$D$17),"Summer",IF(AND(D2864&gt;='Season Lookup'!$D$17,D2864&lt;'Season Lookup'!$D$18),"Fall",IF(OR(D2864&gt;='Season Lookup'!$D$18,D2864&lt;'Season Lookup'!$D$15),"Winter"))))</f>
        <v>Fall</v>
      </c>
      <c r="L2864" s="3" t="str">
        <f>VLOOKUP(F2864,'Season Lookup'!$A$1:$B$13,2,0)</f>
        <v>Fall</v>
      </c>
      <c r="M2864" t="s">
        <v>78</v>
      </c>
      <c r="N2864" t="s">
        <v>13</v>
      </c>
      <c r="O2864" t="s">
        <v>36</v>
      </c>
      <c r="P2864" t="str">
        <f t="shared" si="560"/>
        <v>Yes</v>
      </c>
      <c r="Q2864" t="str">
        <f t="shared" si="561"/>
        <v>No</v>
      </c>
      <c r="R2864" t="str">
        <f t="shared" si="562"/>
        <v>No</v>
      </c>
      <c r="T2864" t="s">
        <v>186</v>
      </c>
      <c r="U2864" t="s">
        <v>142</v>
      </c>
      <c r="V2864" t="str">
        <f t="shared" si="563"/>
        <v>Intersection</v>
      </c>
      <c r="W2864" t="s">
        <v>3373</v>
      </c>
      <c r="X2864">
        <v>42.382404000000001</v>
      </c>
      <c r="Y2864">
        <v>-71.130995999999996</v>
      </c>
      <c r="Z2864" t="s">
        <v>3374</v>
      </c>
    </row>
    <row r="2865" spans="1:26">
      <c r="A2865">
        <v>26706</v>
      </c>
      <c r="B2865" s="1">
        <v>40843.738888888889</v>
      </c>
      <c r="C2865" s="1">
        <f t="shared" si="552"/>
        <v>40544</v>
      </c>
      <c r="D2865" s="4">
        <f t="shared" si="553"/>
        <v>0.82222222222222219</v>
      </c>
      <c r="E2865" s="3">
        <f t="shared" si="554"/>
        <v>2011</v>
      </c>
      <c r="F2865" s="3">
        <f t="shared" si="555"/>
        <v>10</v>
      </c>
      <c r="G2865" s="3">
        <f t="shared" si="556"/>
        <v>27</v>
      </c>
      <c r="H2865" s="3">
        <f t="shared" si="557"/>
        <v>17</v>
      </c>
      <c r="I2865" s="3">
        <f t="shared" si="558"/>
        <v>44</v>
      </c>
      <c r="J2865" s="3">
        <f t="shared" si="559"/>
        <v>5</v>
      </c>
      <c r="K2865" s="3" t="str">
        <f>IF(AND(D2865&gt;='Season Lookup'!$D$15,D2865&lt;'Season Lookup'!$D$16),"Spring",IF(AND(D2865&gt;='Season Lookup'!$D$16,D2865&lt;'Season Lookup'!$D$17),"Summer",IF(AND(D2865&gt;='Season Lookup'!$D$17,D2865&lt;'Season Lookup'!$D$18),"Fall",IF(OR(D2865&gt;='Season Lookup'!$D$18,D2865&lt;'Season Lookup'!$D$15),"Winter"))))</f>
        <v>Fall</v>
      </c>
      <c r="L2865" s="3" t="str">
        <f>VLOOKUP(F2865,'Season Lookup'!$A$1:$B$13,2,0)</f>
        <v>Fall</v>
      </c>
      <c r="M2865" t="s">
        <v>78</v>
      </c>
      <c r="N2865" t="s">
        <v>13</v>
      </c>
      <c r="O2865" t="s">
        <v>13</v>
      </c>
      <c r="P2865" t="str">
        <f t="shared" si="560"/>
        <v>Yes</v>
      </c>
      <c r="Q2865" t="str">
        <f t="shared" si="561"/>
        <v>No</v>
      </c>
      <c r="R2865" t="str">
        <f t="shared" si="562"/>
        <v>No</v>
      </c>
      <c r="T2865" t="s">
        <v>14</v>
      </c>
      <c r="U2865" t="s">
        <v>675</v>
      </c>
      <c r="V2865" t="str">
        <f t="shared" si="563"/>
        <v>Intersection</v>
      </c>
      <c r="W2865" t="s">
        <v>1882</v>
      </c>
      <c r="X2865">
        <v>42.386820999999998</v>
      </c>
      <c r="Y2865">
        <v>-71.119181999999995</v>
      </c>
      <c r="Z2865" t="s">
        <v>1222</v>
      </c>
    </row>
    <row r="2866" spans="1:26">
      <c r="A2866">
        <v>26707</v>
      </c>
      <c r="B2866" s="1">
        <v>40843.65625</v>
      </c>
      <c r="C2866" s="1">
        <f t="shared" si="552"/>
        <v>40544</v>
      </c>
      <c r="D2866" s="4">
        <f t="shared" si="553"/>
        <v>0.82222222222222219</v>
      </c>
      <c r="E2866" s="3">
        <f t="shared" si="554"/>
        <v>2011</v>
      </c>
      <c r="F2866" s="3">
        <f t="shared" si="555"/>
        <v>10</v>
      </c>
      <c r="G2866" s="3">
        <f t="shared" si="556"/>
        <v>27</v>
      </c>
      <c r="H2866" s="3">
        <f t="shared" si="557"/>
        <v>15</v>
      </c>
      <c r="I2866" s="3">
        <f t="shared" si="558"/>
        <v>45</v>
      </c>
      <c r="J2866" s="3">
        <f t="shared" si="559"/>
        <v>5</v>
      </c>
      <c r="K2866" s="3" t="str">
        <f>IF(AND(D2866&gt;='Season Lookup'!$D$15,D2866&lt;'Season Lookup'!$D$16),"Spring",IF(AND(D2866&gt;='Season Lookup'!$D$16,D2866&lt;'Season Lookup'!$D$17),"Summer",IF(AND(D2866&gt;='Season Lookup'!$D$17,D2866&lt;'Season Lookup'!$D$18),"Fall",IF(OR(D2866&gt;='Season Lookup'!$D$18,D2866&lt;'Season Lookup'!$D$15),"Winter"))))</f>
        <v>Fall</v>
      </c>
      <c r="L2866" s="3" t="str">
        <f>VLOOKUP(F2866,'Season Lookup'!$A$1:$B$13,2,0)</f>
        <v>Fall</v>
      </c>
      <c r="M2866" t="s">
        <v>78</v>
      </c>
      <c r="N2866" t="s">
        <v>13</v>
      </c>
      <c r="O2866" t="s">
        <v>23</v>
      </c>
      <c r="P2866" t="str">
        <f t="shared" si="560"/>
        <v>Yes</v>
      </c>
      <c r="Q2866" t="str">
        <f t="shared" si="561"/>
        <v>No</v>
      </c>
      <c r="R2866" t="str">
        <f t="shared" si="562"/>
        <v>No</v>
      </c>
      <c r="T2866" t="s">
        <v>28</v>
      </c>
      <c r="U2866" t="s">
        <v>27</v>
      </c>
      <c r="V2866" t="str">
        <f t="shared" si="563"/>
        <v>Intersection</v>
      </c>
      <c r="W2866" t="s">
        <v>1772</v>
      </c>
      <c r="X2866">
        <v>42.364749000000003</v>
      </c>
      <c r="Y2866">
        <v>-71.110774000000006</v>
      </c>
      <c r="Z2866" t="s">
        <v>30</v>
      </c>
    </row>
    <row r="2867" spans="1:26">
      <c r="A2867">
        <v>26708</v>
      </c>
      <c r="B2867" s="1">
        <v>40843.693738425929</v>
      </c>
      <c r="C2867" s="1">
        <f t="shared" si="552"/>
        <v>40544</v>
      </c>
      <c r="D2867" s="4">
        <f t="shared" si="553"/>
        <v>0.82222222222222219</v>
      </c>
      <c r="E2867" s="3">
        <f t="shared" si="554"/>
        <v>2011</v>
      </c>
      <c r="F2867" s="3">
        <f t="shared" si="555"/>
        <v>10</v>
      </c>
      <c r="G2867" s="3">
        <f t="shared" si="556"/>
        <v>27</v>
      </c>
      <c r="H2867" s="3">
        <f t="shared" si="557"/>
        <v>16</v>
      </c>
      <c r="I2867" s="3">
        <f t="shared" si="558"/>
        <v>38</v>
      </c>
      <c r="J2867" s="3">
        <f t="shared" si="559"/>
        <v>5</v>
      </c>
      <c r="K2867" s="3" t="str">
        <f>IF(AND(D2867&gt;='Season Lookup'!$D$15,D2867&lt;'Season Lookup'!$D$16),"Spring",IF(AND(D2867&gt;='Season Lookup'!$D$16,D2867&lt;'Season Lookup'!$D$17),"Summer",IF(AND(D2867&gt;='Season Lookup'!$D$17,D2867&lt;'Season Lookup'!$D$18),"Fall",IF(OR(D2867&gt;='Season Lookup'!$D$18,D2867&lt;'Season Lookup'!$D$15),"Winter"))))</f>
        <v>Fall</v>
      </c>
      <c r="L2867" s="3" t="str">
        <f>VLOOKUP(F2867,'Season Lookup'!$A$1:$B$13,2,0)</f>
        <v>Fall</v>
      </c>
      <c r="M2867" t="s">
        <v>78</v>
      </c>
      <c r="N2867" t="s">
        <v>13</v>
      </c>
      <c r="O2867" t="s">
        <v>13</v>
      </c>
      <c r="P2867" t="str">
        <f t="shared" si="560"/>
        <v>Yes</v>
      </c>
      <c r="Q2867" t="str">
        <f t="shared" si="561"/>
        <v>No</v>
      </c>
      <c r="R2867" t="str">
        <f t="shared" si="562"/>
        <v>No</v>
      </c>
      <c r="T2867" t="s">
        <v>209</v>
      </c>
      <c r="U2867" t="s">
        <v>379</v>
      </c>
      <c r="V2867" t="str">
        <f t="shared" si="563"/>
        <v>Intersection</v>
      </c>
      <c r="W2867" t="s">
        <v>3870</v>
      </c>
      <c r="X2867">
        <v>42.365354000000004</v>
      </c>
      <c r="Y2867">
        <v>-71.079863000000003</v>
      </c>
      <c r="Z2867" t="s">
        <v>3871</v>
      </c>
    </row>
    <row r="2868" spans="1:26">
      <c r="A2868">
        <v>26709</v>
      </c>
      <c r="B2868" s="1">
        <v>40843.54582175926</v>
      </c>
      <c r="C2868" s="1">
        <f t="shared" si="552"/>
        <v>40544</v>
      </c>
      <c r="D2868" s="4">
        <f t="shared" si="553"/>
        <v>0.82222222222222219</v>
      </c>
      <c r="E2868" s="3">
        <f t="shared" si="554"/>
        <v>2011</v>
      </c>
      <c r="F2868" s="3">
        <f t="shared" si="555"/>
        <v>10</v>
      </c>
      <c r="G2868" s="3">
        <f t="shared" si="556"/>
        <v>27</v>
      </c>
      <c r="H2868" s="3">
        <f t="shared" si="557"/>
        <v>13</v>
      </c>
      <c r="I2868" s="3">
        <f t="shared" si="558"/>
        <v>5</v>
      </c>
      <c r="J2868" s="3">
        <f t="shared" si="559"/>
        <v>5</v>
      </c>
      <c r="K2868" s="3" t="str">
        <f>IF(AND(D2868&gt;='Season Lookup'!$D$15,D2868&lt;'Season Lookup'!$D$16),"Spring",IF(AND(D2868&gt;='Season Lookup'!$D$16,D2868&lt;'Season Lookup'!$D$17),"Summer",IF(AND(D2868&gt;='Season Lookup'!$D$17,D2868&lt;'Season Lookup'!$D$18),"Fall",IF(OR(D2868&gt;='Season Lookup'!$D$18,D2868&lt;'Season Lookup'!$D$15),"Winter"))))</f>
        <v>Fall</v>
      </c>
      <c r="L2868" s="3" t="str">
        <f>VLOOKUP(F2868,'Season Lookup'!$A$1:$B$13,2,0)</f>
        <v>Fall</v>
      </c>
      <c r="M2868" t="s">
        <v>78</v>
      </c>
      <c r="N2868" t="s">
        <v>13</v>
      </c>
      <c r="O2868" t="s">
        <v>23</v>
      </c>
      <c r="P2868" t="str">
        <f t="shared" si="560"/>
        <v>Yes</v>
      </c>
      <c r="Q2868" t="str">
        <f t="shared" si="561"/>
        <v>No</v>
      </c>
      <c r="R2868" t="str">
        <f t="shared" si="562"/>
        <v>No</v>
      </c>
      <c r="S2868">
        <v>35</v>
      </c>
      <c r="T2868" t="s">
        <v>268</v>
      </c>
      <c r="V2868" t="str">
        <f t="shared" si="563"/>
        <v>Non Intersection</v>
      </c>
      <c r="W2868" t="s">
        <v>933</v>
      </c>
      <c r="X2868">
        <v>42.388905999999999</v>
      </c>
      <c r="Y2868">
        <v>-71.119191999999998</v>
      </c>
      <c r="Z2868" t="s">
        <v>934</v>
      </c>
    </row>
    <row r="2869" spans="1:26">
      <c r="A2869">
        <v>26710</v>
      </c>
      <c r="B2869" s="1">
        <v>40843.750694444447</v>
      </c>
      <c r="C2869" s="1">
        <f t="shared" si="552"/>
        <v>40544</v>
      </c>
      <c r="D2869" s="4">
        <f t="shared" si="553"/>
        <v>0.82222222222222219</v>
      </c>
      <c r="E2869" s="3">
        <f t="shared" si="554"/>
        <v>2011</v>
      </c>
      <c r="F2869" s="3">
        <f t="shared" si="555"/>
        <v>10</v>
      </c>
      <c r="G2869" s="3">
        <f t="shared" si="556"/>
        <v>27</v>
      </c>
      <c r="H2869" s="3">
        <f t="shared" si="557"/>
        <v>18</v>
      </c>
      <c r="I2869" s="3">
        <f t="shared" si="558"/>
        <v>1</v>
      </c>
      <c r="J2869" s="3">
        <f t="shared" si="559"/>
        <v>5</v>
      </c>
      <c r="K2869" s="3" t="str">
        <f>IF(AND(D2869&gt;='Season Lookup'!$D$15,D2869&lt;'Season Lookup'!$D$16),"Spring",IF(AND(D2869&gt;='Season Lookup'!$D$16,D2869&lt;'Season Lookup'!$D$17),"Summer",IF(AND(D2869&gt;='Season Lookup'!$D$17,D2869&lt;'Season Lookup'!$D$18),"Fall",IF(OR(D2869&gt;='Season Lookup'!$D$18,D2869&lt;'Season Lookup'!$D$15),"Winter"))))</f>
        <v>Fall</v>
      </c>
      <c r="L2869" s="3" t="str">
        <f>VLOOKUP(F2869,'Season Lookup'!$A$1:$B$13,2,0)</f>
        <v>Fall</v>
      </c>
      <c r="M2869" t="s">
        <v>78</v>
      </c>
      <c r="N2869" t="s">
        <v>13</v>
      </c>
      <c r="O2869" t="s">
        <v>152</v>
      </c>
      <c r="P2869" t="str">
        <f t="shared" si="560"/>
        <v>Yes</v>
      </c>
      <c r="Q2869" t="str">
        <f t="shared" si="561"/>
        <v>No</v>
      </c>
      <c r="R2869" t="str">
        <f t="shared" si="562"/>
        <v>Yes</v>
      </c>
      <c r="T2869" t="s">
        <v>19</v>
      </c>
      <c r="U2869" t="s">
        <v>472</v>
      </c>
      <c r="V2869" t="str">
        <f t="shared" si="563"/>
        <v>Intersection</v>
      </c>
      <c r="W2869" t="s">
        <v>3872</v>
      </c>
      <c r="X2869">
        <v>0</v>
      </c>
      <c r="Y2869">
        <v>0</v>
      </c>
      <c r="Z2869" t="s">
        <v>81</v>
      </c>
    </row>
    <row r="2870" spans="1:26">
      <c r="A2870">
        <v>26711</v>
      </c>
      <c r="B2870" s="1">
        <v>40843.847210648149</v>
      </c>
      <c r="C2870" s="1">
        <f t="shared" ref="C2870:C2932" si="564">EOMONTH(B2870,MONTH(B2870)*-1)+1</f>
        <v>40544</v>
      </c>
      <c r="D2870" s="4">
        <f t="shared" ref="D2870:D2932" si="565">YEARFRAC(C2870,B2870)</f>
        <v>0.82222222222222219</v>
      </c>
      <c r="E2870" s="3">
        <f t="shared" ref="E2870:E2932" si="566">YEAR(B2870)</f>
        <v>2011</v>
      </c>
      <c r="F2870" s="3">
        <f t="shared" ref="F2870:F2932" si="567">MONTH(B2870)</f>
        <v>10</v>
      </c>
      <c r="G2870" s="3">
        <f t="shared" ref="G2870:G2932" si="568">DAY(B2870)</f>
        <v>27</v>
      </c>
      <c r="H2870" s="3">
        <f t="shared" ref="H2870:H2932" si="569">HOUR(B2870)</f>
        <v>20</v>
      </c>
      <c r="I2870" s="3">
        <f t="shared" ref="I2870:I2932" si="570">MINUTE(B2870)</f>
        <v>19</v>
      </c>
      <c r="J2870" s="3">
        <f t="shared" ref="J2870:J2932" si="571">WEEKDAY(B2870,1)</f>
        <v>5</v>
      </c>
      <c r="K2870" s="3" t="str">
        <f>IF(AND(D2870&gt;='Season Lookup'!$D$15,D2870&lt;'Season Lookup'!$D$16),"Spring",IF(AND(D2870&gt;='Season Lookup'!$D$16,D2870&lt;'Season Lookup'!$D$17),"Summer",IF(AND(D2870&gt;='Season Lookup'!$D$17,D2870&lt;'Season Lookup'!$D$18),"Fall",IF(OR(D2870&gt;='Season Lookup'!$D$18,D2870&lt;'Season Lookup'!$D$15),"Winter"))))</f>
        <v>Fall</v>
      </c>
      <c r="L2870" s="3" t="str">
        <f>VLOOKUP(F2870,'Season Lookup'!$A$1:$B$13,2,0)</f>
        <v>Fall</v>
      </c>
      <c r="M2870" t="s">
        <v>78</v>
      </c>
      <c r="N2870" t="s">
        <v>13</v>
      </c>
      <c r="O2870" t="s">
        <v>152</v>
      </c>
      <c r="P2870" t="str">
        <f t="shared" ref="P2870:P2932" si="572">IF(OR(N2870="Auto",O2870="Auto"),"Yes",IF(OR(N2870="Taxi",O2870="Taxi"),"Yes",IF(OR(N2870="Truck",O2870="Truck"),"Yes",IF(OR(N2870="Van",O2870="Van"),"Yes","No"))))</f>
        <v>Yes</v>
      </c>
      <c r="Q2870" t="str">
        <f t="shared" ref="Q2870:Q2932" si="573">IF(OR(N2870="Bicycle",O2870="Bicycle"),"Yes","No")</f>
        <v>No</v>
      </c>
      <c r="R2870" t="str">
        <f t="shared" ref="R2870:R2932" si="574">IF(OR(N2870="Pedestrian",O2870="Pedestrian"),"Yes","No")</f>
        <v>Yes</v>
      </c>
      <c r="T2870" t="s">
        <v>32</v>
      </c>
      <c r="U2870" t="s">
        <v>105</v>
      </c>
      <c r="V2870" t="str">
        <f t="shared" ref="V2870:V2932" si="575">IF(ISBLANK(S2870),"Intersection","Non Intersection")</f>
        <v>Intersection</v>
      </c>
      <c r="W2870" t="s">
        <v>3873</v>
      </c>
      <c r="X2870">
        <v>42.362071</v>
      </c>
      <c r="Y2870">
        <v>-71.082667000000001</v>
      </c>
      <c r="Z2870" t="s">
        <v>3874</v>
      </c>
    </row>
    <row r="2871" spans="1:26">
      <c r="A2871">
        <v>26712</v>
      </c>
      <c r="B2871" s="1">
        <v>40843.868043981478</v>
      </c>
      <c r="C2871" s="1">
        <f t="shared" si="564"/>
        <v>40544</v>
      </c>
      <c r="D2871" s="4">
        <f t="shared" si="565"/>
        <v>0.82222222222222219</v>
      </c>
      <c r="E2871" s="3">
        <f t="shared" si="566"/>
        <v>2011</v>
      </c>
      <c r="F2871" s="3">
        <f t="shared" si="567"/>
        <v>10</v>
      </c>
      <c r="G2871" s="3">
        <f t="shared" si="568"/>
        <v>27</v>
      </c>
      <c r="H2871" s="3">
        <f t="shared" si="569"/>
        <v>20</v>
      </c>
      <c r="I2871" s="3">
        <f t="shared" si="570"/>
        <v>49</v>
      </c>
      <c r="J2871" s="3">
        <f t="shared" si="571"/>
        <v>5</v>
      </c>
      <c r="K2871" s="3" t="str">
        <f>IF(AND(D2871&gt;='Season Lookup'!$D$15,D2871&lt;'Season Lookup'!$D$16),"Spring",IF(AND(D2871&gt;='Season Lookup'!$D$16,D2871&lt;'Season Lookup'!$D$17),"Summer",IF(AND(D2871&gt;='Season Lookup'!$D$17,D2871&lt;'Season Lookup'!$D$18),"Fall",IF(OR(D2871&gt;='Season Lookup'!$D$18,D2871&lt;'Season Lookup'!$D$15),"Winter"))))</f>
        <v>Fall</v>
      </c>
      <c r="L2871" s="3" t="str">
        <f>VLOOKUP(F2871,'Season Lookup'!$A$1:$B$13,2,0)</f>
        <v>Fall</v>
      </c>
      <c r="M2871" t="s">
        <v>78</v>
      </c>
      <c r="N2871" t="s">
        <v>13</v>
      </c>
      <c r="O2871" t="s">
        <v>23</v>
      </c>
      <c r="P2871" t="str">
        <f t="shared" si="572"/>
        <v>Yes</v>
      </c>
      <c r="Q2871" t="str">
        <f t="shared" si="573"/>
        <v>No</v>
      </c>
      <c r="R2871" t="str">
        <f t="shared" si="574"/>
        <v>No</v>
      </c>
      <c r="T2871" t="s">
        <v>1132</v>
      </c>
      <c r="U2871" t="s">
        <v>186</v>
      </c>
      <c r="V2871" t="str">
        <f t="shared" si="575"/>
        <v>Intersection</v>
      </c>
      <c r="W2871" t="s">
        <v>3875</v>
      </c>
      <c r="X2871">
        <v>42.389614999999999</v>
      </c>
      <c r="Y2871">
        <v>-71.148118999999994</v>
      </c>
      <c r="Z2871" t="s">
        <v>1134</v>
      </c>
    </row>
    <row r="2872" spans="1:26">
      <c r="A2872">
        <v>26714</v>
      </c>
      <c r="B2872" s="1">
        <v>40843.333333333336</v>
      </c>
      <c r="C2872" s="1">
        <f t="shared" si="564"/>
        <v>40544</v>
      </c>
      <c r="D2872" s="4">
        <f t="shared" si="565"/>
        <v>0.82222222222222219</v>
      </c>
      <c r="E2872" s="3">
        <f t="shared" si="566"/>
        <v>2011</v>
      </c>
      <c r="F2872" s="3">
        <f t="shared" si="567"/>
        <v>10</v>
      </c>
      <c r="G2872" s="3">
        <f t="shared" si="568"/>
        <v>27</v>
      </c>
      <c r="H2872" s="3">
        <f t="shared" si="569"/>
        <v>8</v>
      </c>
      <c r="I2872" s="3">
        <f t="shared" si="570"/>
        <v>0</v>
      </c>
      <c r="J2872" s="3">
        <f t="shared" si="571"/>
        <v>5</v>
      </c>
      <c r="K2872" s="3" t="str">
        <f>IF(AND(D2872&gt;='Season Lookup'!$D$15,D2872&lt;'Season Lookup'!$D$16),"Spring",IF(AND(D2872&gt;='Season Lookup'!$D$16,D2872&lt;'Season Lookup'!$D$17),"Summer",IF(AND(D2872&gt;='Season Lookup'!$D$17,D2872&lt;'Season Lookup'!$D$18),"Fall",IF(OR(D2872&gt;='Season Lookup'!$D$18,D2872&lt;'Season Lookup'!$D$15),"Winter"))))</f>
        <v>Fall</v>
      </c>
      <c r="L2872" s="3" t="str">
        <f>VLOOKUP(F2872,'Season Lookup'!$A$1:$B$13,2,0)</f>
        <v>Fall</v>
      </c>
      <c r="M2872" t="s">
        <v>78</v>
      </c>
      <c r="N2872" t="s">
        <v>13</v>
      </c>
      <c r="O2872" t="s">
        <v>23</v>
      </c>
      <c r="P2872" t="str">
        <f t="shared" si="572"/>
        <v>Yes</v>
      </c>
      <c r="Q2872" t="str">
        <f t="shared" si="573"/>
        <v>No</v>
      </c>
      <c r="R2872" t="str">
        <f t="shared" si="574"/>
        <v>No</v>
      </c>
      <c r="T2872" t="s">
        <v>3501</v>
      </c>
      <c r="U2872" t="s">
        <v>3876</v>
      </c>
      <c r="V2872" t="str">
        <f t="shared" si="575"/>
        <v>Intersection</v>
      </c>
      <c r="W2872" t="s">
        <v>3877</v>
      </c>
      <c r="X2872">
        <v>42.385599999999997</v>
      </c>
      <c r="Y2872">
        <v>-71.129040000000003</v>
      </c>
      <c r="Z2872" t="s">
        <v>3878</v>
      </c>
    </row>
    <row r="2873" spans="1:26">
      <c r="A2873">
        <v>26715</v>
      </c>
      <c r="B2873" s="1">
        <v>40843.625</v>
      </c>
      <c r="C2873" s="1">
        <f t="shared" si="564"/>
        <v>40544</v>
      </c>
      <c r="D2873" s="4">
        <f t="shared" si="565"/>
        <v>0.82222222222222219</v>
      </c>
      <c r="E2873" s="3">
        <f t="shared" si="566"/>
        <v>2011</v>
      </c>
      <c r="F2873" s="3">
        <f t="shared" si="567"/>
        <v>10</v>
      </c>
      <c r="G2873" s="3">
        <f t="shared" si="568"/>
        <v>27</v>
      </c>
      <c r="H2873" s="3">
        <f t="shared" si="569"/>
        <v>15</v>
      </c>
      <c r="I2873" s="3">
        <f t="shared" si="570"/>
        <v>0</v>
      </c>
      <c r="J2873" s="3">
        <f t="shared" si="571"/>
        <v>5</v>
      </c>
      <c r="K2873" s="3" t="str">
        <f>IF(AND(D2873&gt;='Season Lookup'!$D$15,D2873&lt;'Season Lookup'!$D$16),"Spring",IF(AND(D2873&gt;='Season Lookup'!$D$16,D2873&lt;'Season Lookup'!$D$17),"Summer",IF(AND(D2873&gt;='Season Lookup'!$D$17,D2873&lt;'Season Lookup'!$D$18),"Fall",IF(OR(D2873&gt;='Season Lookup'!$D$18,D2873&lt;'Season Lookup'!$D$15),"Winter"))))</f>
        <v>Fall</v>
      </c>
      <c r="L2873" s="3" t="str">
        <f>VLOOKUP(F2873,'Season Lookup'!$A$1:$B$13,2,0)</f>
        <v>Fall</v>
      </c>
      <c r="M2873" t="s">
        <v>78</v>
      </c>
      <c r="N2873" t="s">
        <v>13</v>
      </c>
      <c r="O2873" t="s">
        <v>13</v>
      </c>
      <c r="P2873" t="str">
        <f t="shared" si="572"/>
        <v>Yes</v>
      </c>
      <c r="Q2873" t="str">
        <f t="shared" si="573"/>
        <v>No</v>
      </c>
      <c r="R2873" t="str">
        <f t="shared" si="574"/>
        <v>No</v>
      </c>
      <c r="T2873" t="s">
        <v>133</v>
      </c>
      <c r="U2873" t="s">
        <v>1226</v>
      </c>
      <c r="V2873" t="str">
        <f t="shared" si="575"/>
        <v>Intersection</v>
      </c>
      <c r="W2873" t="s">
        <v>1853</v>
      </c>
      <c r="X2873">
        <v>42.370807999999997</v>
      </c>
      <c r="Y2873">
        <v>-71.109622999999999</v>
      </c>
      <c r="Z2873" t="s">
        <v>1854</v>
      </c>
    </row>
    <row r="2874" spans="1:26">
      <c r="A2874">
        <v>26716</v>
      </c>
      <c r="B2874" s="1">
        <v>40844.274293981478</v>
      </c>
      <c r="C2874" s="1">
        <f t="shared" si="564"/>
        <v>40544</v>
      </c>
      <c r="D2874" s="4">
        <f t="shared" si="565"/>
        <v>0.82499999999999996</v>
      </c>
      <c r="E2874" s="3">
        <f t="shared" si="566"/>
        <v>2011</v>
      </c>
      <c r="F2874" s="3">
        <f t="shared" si="567"/>
        <v>10</v>
      </c>
      <c r="G2874" s="3">
        <f t="shared" si="568"/>
        <v>28</v>
      </c>
      <c r="H2874" s="3">
        <f t="shared" si="569"/>
        <v>6</v>
      </c>
      <c r="I2874" s="3">
        <f t="shared" si="570"/>
        <v>34</v>
      </c>
      <c r="J2874" s="3">
        <f t="shared" si="571"/>
        <v>6</v>
      </c>
      <c r="K2874" s="3" t="str">
        <f>IF(AND(D2874&gt;='Season Lookup'!$D$15,D2874&lt;'Season Lookup'!$D$16),"Spring",IF(AND(D2874&gt;='Season Lookup'!$D$16,D2874&lt;'Season Lookup'!$D$17),"Summer",IF(AND(D2874&gt;='Season Lookup'!$D$17,D2874&lt;'Season Lookup'!$D$18),"Fall",IF(OR(D2874&gt;='Season Lookup'!$D$18,D2874&lt;'Season Lookup'!$D$15),"Winter"))))</f>
        <v>Fall</v>
      </c>
      <c r="L2874" s="3" t="str">
        <f>VLOOKUP(F2874,'Season Lookup'!$A$1:$B$13,2,0)</f>
        <v>Fall</v>
      </c>
      <c r="M2874" t="s">
        <v>12</v>
      </c>
      <c r="N2874" t="s">
        <v>13</v>
      </c>
      <c r="O2874" t="s">
        <v>152</v>
      </c>
      <c r="P2874" t="str">
        <f t="shared" si="572"/>
        <v>Yes</v>
      </c>
      <c r="Q2874" t="str">
        <f t="shared" si="573"/>
        <v>No</v>
      </c>
      <c r="R2874" t="str">
        <f t="shared" si="574"/>
        <v>Yes</v>
      </c>
      <c r="T2874" t="s">
        <v>50</v>
      </c>
      <c r="U2874" t="s">
        <v>3879</v>
      </c>
      <c r="V2874" t="str">
        <f t="shared" si="575"/>
        <v>Intersection</v>
      </c>
      <c r="W2874" t="s">
        <v>3880</v>
      </c>
      <c r="X2874">
        <v>42.375191000000001</v>
      </c>
      <c r="Y2874">
        <v>-71.154785000000004</v>
      </c>
      <c r="Z2874" t="s">
        <v>3881</v>
      </c>
    </row>
    <row r="2875" spans="1:26">
      <c r="A2875">
        <v>26717</v>
      </c>
      <c r="B2875" s="1">
        <v>40844.818055555559</v>
      </c>
      <c r="C2875" s="1">
        <f t="shared" si="564"/>
        <v>40544</v>
      </c>
      <c r="D2875" s="4">
        <f t="shared" si="565"/>
        <v>0.82499999999999996</v>
      </c>
      <c r="E2875" s="3">
        <f t="shared" si="566"/>
        <v>2011</v>
      </c>
      <c r="F2875" s="3">
        <f t="shared" si="567"/>
        <v>10</v>
      </c>
      <c r="G2875" s="3">
        <f t="shared" si="568"/>
        <v>28</v>
      </c>
      <c r="H2875" s="3">
        <f t="shared" si="569"/>
        <v>19</v>
      </c>
      <c r="I2875" s="3">
        <f t="shared" si="570"/>
        <v>38</v>
      </c>
      <c r="J2875" s="3">
        <f t="shared" si="571"/>
        <v>6</v>
      </c>
      <c r="K2875" s="3" t="str">
        <f>IF(AND(D2875&gt;='Season Lookup'!$D$15,D2875&lt;'Season Lookup'!$D$16),"Spring",IF(AND(D2875&gt;='Season Lookup'!$D$16,D2875&lt;'Season Lookup'!$D$17),"Summer",IF(AND(D2875&gt;='Season Lookup'!$D$17,D2875&lt;'Season Lookup'!$D$18),"Fall",IF(OR(D2875&gt;='Season Lookup'!$D$18,D2875&lt;'Season Lookup'!$D$15),"Winter"))))</f>
        <v>Fall</v>
      </c>
      <c r="L2875" s="3" t="str">
        <f>VLOOKUP(F2875,'Season Lookup'!$A$1:$B$13,2,0)</f>
        <v>Fall</v>
      </c>
      <c r="M2875" t="s">
        <v>12</v>
      </c>
      <c r="N2875" t="s">
        <v>13</v>
      </c>
      <c r="O2875" t="s">
        <v>13</v>
      </c>
      <c r="P2875" t="str">
        <f t="shared" si="572"/>
        <v>Yes</v>
      </c>
      <c r="Q2875" t="str">
        <f t="shared" si="573"/>
        <v>No</v>
      </c>
      <c r="R2875" t="str">
        <f t="shared" si="574"/>
        <v>No</v>
      </c>
      <c r="T2875" t="s">
        <v>147</v>
      </c>
      <c r="V2875" t="str">
        <f t="shared" si="575"/>
        <v>Intersection</v>
      </c>
      <c r="W2875" t="s">
        <v>3882</v>
      </c>
      <c r="X2875">
        <v>0</v>
      </c>
      <c r="Y2875">
        <v>0</v>
      </c>
      <c r="Z2875" t="s">
        <v>81</v>
      </c>
    </row>
    <row r="2876" spans="1:26">
      <c r="A2876">
        <v>26718</v>
      </c>
      <c r="B2876" s="1">
        <v>40844.364583333336</v>
      </c>
      <c r="C2876" s="1">
        <f t="shared" si="564"/>
        <v>40544</v>
      </c>
      <c r="D2876" s="4">
        <f t="shared" si="565"/>
        <v>0.82499999999999996</v>
      </c>
      <c r="E2876" s="3">
        <f t="shared" si="566"/>
        <v>2011</v>
      </c>
      <c r="F2876" s="3">
        <f t="shared" si="567"/>
        <v>10</v>
      </c>
      <c r="G2876" s="3">
        <f t="shared" si="568"/>
        <v>28</v>
      </c>
      <c r="H2876" s="3">
        <f t="shared" si="569"/>
        <v>8</v>
      </c>
      <c r="I2876" s="3">
        <f t="shared" si="570"/>
        <v>45</v>
      </c>
      <c r="J2876" s="3">
        <f t="shared" si="571"/>
        <v>6</v>
      </c>
      <c r="K2876" s="3" t="str">
        <f>IF(AND(D2876&gt;='Season Lookup'!$D$15,D2876&lt;'Season Lookup'!$D$16),"Spring",IF(AND(D2876&gt;='Season Lookup'!$D$16,D2876&lt;'Season Lookup'!$D$17),"Summer",IF(AND(D2876&gt;='Season Lookup'!$D$17,D2876&lt;'Season Lookup'!$D$18),"Fall",IF(OR(D2876&gt;='Season Lookup'!$D$18,D2876&lt;'Season Lookup'!$D$15),"Winter"))))</f>
        <v>Fall</v>
      </c>
      <c r="L2876" s="3" t="str">
        <f>VLOOKUP(F2876,'Season Lookup'!$A$1:$B$13,2,0)</f>
        <v>Fall</v>
      </c>
      <c r="M2876" t="s">
        <v>12</v>
      </c>
      <c r="N2876" t="s">
        <v>18</v>
      </c>
      <c r="O2876" t="s">
        <v>132</v>
      </c>
      <c r="P2876" t="str">
        <f t="shared" si="572"/>
        <v>Yes</v>
      </c>
      <c r="Q2876" t="str">
        <f t="shared" si="573"/>
        <v>Yes</v>
      </c>
      <c r="R2876" t="str">
        <f t="shared" si="574"/>
        <v>No</v>
      </c>
      <c r="T2876" t="s">
        <v>14</v>
      </c>
      <c r="U2876" t="s">
        <v>1426</v>
      </c>
      <c r="V2876" t="str">
        <f t="shared" si="575"/>
        <v>Intersection</v>
      </c>
      <c r="W2876" t="s">
        <v>2369</v>
      </c>
      <c r="X2876">
        <v>42.395333000000001</v>
      </c>
      <c r="Y2876">
        <v>-71.127921000000001</v>
      </c>
      <c r="Z2876" t="s">
        <v>2370</v>
      </c>
    </row>
    <row r="2877" spans="1:26">
      <c r="A2877">
        <v>26719</v>
      </c>
      <c r="B2877" s="1">
        <v>40844.573599537034</v>
      </c>
      <c r="C2877" s="1">
        <f t="shared" si="564"/>
        <v>40544</v>
      </c>
      <c r="D2877" s="4">
        <f t="shared" si="565"/>
        <v>0.82499999999999996</v>
      </c>
      <c r="E2877" s="3">
        <f t="shared" si="566"/>
        <v>2011</v>
      </c>
      <c r="F2877" s="3">
        <f t="shared" si="567"/>
        <v>10</v>
      </c>
      <c r="G2877" s="3">
        <f t="shared" si="568"/>
        <v>28</v>
      </c>
      <c r="H2877" s="3">
        <f t="shared" si="569"/>
        <v>13</v>
      </c>
      <c r="I2877" s="3">
        <f t="shared" si="570"/>
        <v>45</v>
      </c>
      <c r="J2877" s="3">
        <f t="shared" si="571"/>
        <v>6</v>
      </c>
      <c r="K2877" s="3" t="str">
        <f>IF(AND(D2877&gt;='Season Lookup'!$D$15,D2877&lt;'Season Lookup'!$D$16),"Spring",IF(AND(D2877&gt;='Season Lookup'!$D$16,D2877&lt;'Season Lookup'!$D$17),"Summer",IF(AND(D2877&gt;='Season Lookup'!$D$17,D2877&lt;'Season Lookup'!$D$18),"Fall",IF(OR(D2877&gt;='Season Lookup'!$D$18,D2877&lt;'Season Lookup'!$D$15),"Winter"))))</f>
        <v>Fall</v>
      </c>
      <c r="L2877" s="3" t="str">
        <f>VLOOKUP(F2877,'Season Lookup'!$A$1:$B$13,2,0)</f>
        <v>Fall</v>
      </c>
      <c r="M2877" t="s">
        <v>12</v>
      </c>
      <c r="N2877" t="s">
        <v>18</v>
      </c>
      <c r="O2877" t="s">
        <v>23</v>
      </c>
      <c r="P2877" t="str">
        <f t="shared" si="572"/>
        <v>Yes</v>
      </c>
      <c r="Q2877" t="str">
        <f t="shared" si="573"/>
        <v>No</v>
      </c>
      <c r="R2877" t="str">
        <f t="shared" si="574"/>
        <v>No</v>
      </c>
      <c r="T2877" t="s">
        <v>133</v>
      </c>
      <c r="U2877" t="s">
        <v>315</v>
      </c>
      <c r="V2877" t="str">
        <f t="shared" si="575"/>
        <v>Intersection</v>
      </c>
      <c r="W2877" t="s">
        <v>3883</v>
      </c>
      <c r="X2877">
        <v>42.367963000000003</v>
      </c>
      <c r="Y2877">
        <v>-71.100785000000002</v>
      </c>
      <c r="Z2877" t="s">
        <v>3884</v>
      </c>
    </row>
    <row r="2878" spans="1:26">
      <c r="A2878">
        <v>26720</v>
      </c>
      <c r="B2878" s="1">
        <v>40844.574988425928</v>
      </c>
      <c r="C2878" s="1">
        <f t="shared" si="564"/>
        <v>40544</v>
      </c>
      <c r="D2878" s="4">
        <f t="shared" si="565"/>
        <v>0.82499999999999996</v>
      </c>
      <c r="E2878" s="3">
        <f t="shared" si="566"/>
        <v>2011</v>
      </c>
      <c r="F2878" s="3">
        <f t="shared" si="567"/>
        <v>10</v>
      </c>
      <c r="G2878" s="3">
        <f t="shared" si="568"/>
        <v>28</v>
      </c>
      <c r="H2878" s="3">
        <f t="shared" si="569"/>
        <v>13</v>
      </c>
      <c r="I2878" s="3">
        <f t="shared" si="570"/>
        <v>47</v>
      </c>
      <c r="J2878" s="3">
        <f t="shared" si="571"/>
        <v>6</v>
      </c>
      <c r="K2878" s="3" t="str">
        <f>IF(AND(D2878&gt;='Season Lookup'!$D$15,D2878&lt;'Season Lookup'!$D$16),"Spring",IF(AND(D2878&gt;='Season Lookup'!$D$16,D2878&lt;'Season Lookup'!$D$17),"Summer",IF(AND(D2878&gt;='Season Lookup'!$D$17,D2878&lt;'Season Lookup'!$D$18),"Fall",IF(OR(D2878&gt;='Season Lookup'!$D$18,D2878&lt;'Season Lookup'!$D$15),"Winter"))))</f>
        <v>Fall</v>
      </c>
      <c r="L2878" s="3" t="str">
        <f>VLOOKUP(F2878,'Season Lookup'!$A$1:$B$13,2,0)</f>
        <v>Fall</v>
      </c>
      <c r="M2878" t="s">
        <v>12</v>
      </c>
      <c r="N2878" t="s">
        <v>13</v>
      </c>
      <c r="O2878" t="s">
        <v>13</v>
      </c>
      <c r="P2878" t="str">
        <f t="shared" si="572"/>
        <v>Yes</v>
      </c>
      <c r="Q2878" t="str">
        <f t="shared" si="573"/>
        <v>No</v>
      </c>
      <c r="R2878" t="str">
        <f t="shared" si="574"/>
        <v>No</v>
      </c>
      <c r="T2878" t="s">
        <v>32</v>
      </c>
      <c r="U2878" t="s">
        <v>444</v>
      </c>
      <c r="V2878" t="str">
        <f t="shared" si="575"/>
        <v>Intersection</v>
      </c>
      <c r="W2878" t="s">
        <v>445</v>
      </c>
      <c r="X2878">
        <v>42.363101999999998</v>
      </c>
      <c r="Y2878">
        <v>-71.095277999999993</v>
      </c>
      <c r="Z2878" t="s">
        <v>446</v>
      </c>
    </row>
    <row r="2879" spans="1:26">
      <c r="A2879">
        <v>26721</v>
      </c>
      <c r="B2879" s="1">
        <v>40844.630555555559</v>
      </c>
      <c r="C2879" s="1">
        <f t="shared" si="564"/>
        <v>40544</v>
      </c>
      <c r="D2879" s="4">
        <f t="shared" si="565"/>
        <v>0.82499999999999996</v>
      </c>
      <c r="E2879" s="3">
        <f t="shared" si="566"/>
        <v>2011</v>
      </c>
      <c r="F2879" s="3">
        <f t="shared" si="567"/>
        <v>10</v>
      </c>
      <c r="G2879" s="3">
        <f t="shared" si="568"/>
        <v>28</v>
      </c>
      <c r="H2879" s="3">
        <f t="shared" si="569"/>
        <v>15</v>
      </c>
      <c r="I2879" s="3">
        <f t="shared" si="570"/>
        <v>8</v>
      </c>
      <c r="J2879" s="3">
        <f t="shared" si="571"/>
        <v>6</v>
      </c>
      <c r="K2879" s="3" t="str">
        <f>IF(AND(D2879&gt;='Season Lookup'!$D$15,D2879&lt;'Season Lookup'!$D$16),"Spring",IF(AND(D2879&gt;='Season Lookup'!$D$16,D2879&lt;'Season Lookup'!$D$17),"Summer",IF(AND(D2879&gt;='Season Lookup'!$D$17,D2879&lt;'Season Lookup'!$D$18),"Fall",IF(OR(D2879&gt;='Season Lookup'!$D$18,D2879&lt;'Season Lookup'!$D$15),"Winter"))))</f>
        <v>Fall</v>
      </c>
      <c r="L2879" s="3" t="str">
        <f>VLOOKUP(F2879,'Season Lookup'!$A$1:$B$13,2,0)</f>
        <v>Fall</v>
      </c>
      <c r="M2879" t="s">
        <v>12</v>
      </c>
      <c r="N2879" t="s">
        <v>13</v>
      </c>
      <c r="O2879" t="s">
        <v>13</v>
      </c>
      <c r="P2879" t="str">
        <f t="shared" si="572"/>
        <v>Yes</v>
      </c>
      <c r="Q2879" t="str">
        <f t="shared" si="573"/>
        <v>No</v>
      </c>
      <c r="R2879" t="str">
        <f t="shared" si="574"/>
        <v>No</v>
      </c>
      <c r="T2879" t="s">
        <v>15</v>
      </c>
      <c r="U2879" t="s">
        <v>601</v>
      </c>
      <c r="V2879" t="str">
        <f t="shared" si="575"/>
        <v>Intersection</v>
      </c>
      <c r="W2879" t="s">
        <v>3885</v>
      </c>
      <c r="X2879">
        <v>42.393374999999999</v>
      </c>
      <c r="Y2879">
        <v>-71.130813000000003</v>
      </c>
      <c r="Z2879" t="s">
        <v>3886</v>
      </c>
    </row>
    <row r="2880" spans="1:26">
      <c r="A2880">
        <v>26722</v>
      </c>
      <c r="B2880" s="1">
        <v>40844.898599537039</v>
      </c>
      <c r="C2880" s="1">
        <f t="shared" si="564"/>
        <v>40544</v>
      </c>
      <c r="D2880" s="4">
        <f t="shared" si="565"/>
        <v>0.82499999999999996</v>
      </c>
      <c r="E2880" s="3">
        <f t="shared" si="566"/>
        <v>2011</v>
      </c>
      <c r="F2880" s="3">
        <f t="shared" si="567"/>
        <v>10</v>
      </c>
      <c r="G2880" s="3">
        <f t="shared" si="568"/>
        <v>28</v>
      </c>
      <c r="H2880" s="3">
        <f t="shared" si="569"/>
        <v>21</v>
      </c>
      <c r="I2880" s="3">
        <f t="shared" si="570"/>
        <v>33</v>
      </c>
      <c r="J2880" s="3">
        <f t="shared" si="571"/>
        <v>6</v>
      </c>
      <c r="K2880" s="3" t="str">
        <f>IF(AND(D2880&gt;='Season Lookup'!$D$15,D2880&lt;'Season Lookup'!$D$16),"Spring",IF(AND(D2880&gt;='Season Lookup'!$D$16,D2880&lt;'Season Lookup'!$D$17),"Summer",IF(AND(D2880&gt;='Season Lookup'!$D$17,D2880&lt;'Season Lookup'!$D$18),"Fall",IF(OR(D2880&gt;='Season Lookup'!$D$18,D2880&lt;'Season Lookup'!$D$15),"Winter"))))</f>
        <v>Fall</v>
      </c>
      <c r="L2880" s="3" t="str">
        <f>VLOOKUP(F2880,'Season Lookup'!$A$1:$B$13,2,0)</f>
        <v>Fall</v>
      </c>
      <c r="M2880" t="s">
        <v>12</v>
      </c>
      <c r="N2880" t="s">
        <v>13</v>
      </c>
      <c r="O2880" t="s">
        <v>13</v>
      </c>
      <c r="P2880" t="str">
        <f t="shared" si="572"/>
        <v>Yes</v>
      </c>
      <c r="Q2880" t="str">
        <f t="shared" si="573"/>
        <v>No</v>
      </c>
      <c r="R2880" t="str">
        <f t="shared" si="574"/>
        <v>No</v>
      </c>
      <c r="T2880" t="s">
        <v>14</v>
      </c>
      <c r="U2880" t="s">
        <v>524</v>
      </c>
      <c r="V2880" t="str">
        <f t="shared" si="575"/>
        <v>Intersection</v>
      </c>
      <c r="W2880" t="s">
        <v>3291</v>
      </c>
      <c r="X2880">
        <v>42.390917999999999</v>
      </c>
      <c r="Y2880">
        <v>-71.122259</v>
      </c>
      <c r="Z2880" t="s">
        <v>3292</v>
      </c>
    </row>
    <row r="2881" spans="1:26">
      <c r="A2881">
        <v>26723</v>
      </c>
      <c r="B2881" s="1">
        <v>40845.51457175926</v>
      </c>
      <c r="C2881" s="1">
        <f t="shared" si="564"/>
        <v>40544</v>
      </c>
      <c r="D2881" s="4">
        <f t="shared" si="565"/>
        <v>0.82777777777777772</v>
      </c>
      <c r="E2881" s="3">
        <f t="shared" si="566"/>
        <v>2011</v>
      </c>
      <c r="F2881" s="3">
        <f t="shared" si="567"/>
        <v>10</v>
      </c>
      <c r="G2881" s="3">
        <f t="shared" si="568"/>
        <v>29</v>
      </c>
      <c r="H2881" s="3">
        <f t="shared" si="569"/>
        <v>12</v>
      </c>
      <c r="I2881" s="3">
        <f t="shared" si="570"/>
        <v>20</v>
      </c>
      <c r="J2881" s="3">
        <f t="shared" si="571"/>
        <v>7</v>
      </c>
      <c r="K2881" s="3" t="str">
        <f>IF(AND(D2881&gt;='Season Lookup'!$D$15,D2881&lt;'Season Lookup'!$D$16),"Spring",IF(AND(D2881&gt;='Season Lookup'!$D$16,D2881&lt;'Season Lookup'!$D$17),"Summer",IF(AND(D2881&gt;='Season Lookup'!$D$17,D2881&lt;'Season Lookup'!$D$18),"Fall",IF(OR(D2881&gt;='Season Lookup'!$D$18,D2881&lt;'Season Lookup'!$D$15),"Winter"))))</f>
        <v>Fall</v>
      </c>
      <c r="L2881" s="3" t="str">
        <f>VLOOKUP(F2881,'Season Lookup'!$A$1:$B$13,2,0)</f>
        <v>Fall</v>
      </c>
      <c r="M2881" t="s">
        <v>31</v>
      </c>
      <c r="N2881" t="s">
        <v>13</v>
      </c>
      <c r="O2881" t="s">
        <v>152</v>
      </c>
      <c r="P2881" t="str">
        <f t="shared" si="572"/>
        <v>Yes</v>
      </c>
      <c r="Q2881" t="str">
        <f t="shared" si="573"/>
        <v>No</v>
      </c>
      <c r="R2881" t="str">
        <f t="shared" si="574"/>
        <v>Yes</v>
      </c>
      <c r="S2881">
        <v>49</v>
      </c>
      <c r="T2881" t="s">
        <v>268</v>
      </c>
      <c r="V2881" t="str">
        <f t="shared" si="575"/>
        <v>Non Intersection</v>
      </c>
      <c r="W2881" t="s">
        <v>270</v>
      </c>
      <c r="X2881">
        <v>42.389702999999997</v>
      </c>
      <c r="Y2881">
        <v>-71.118303999999995</v>
      </c>
      <c r="Z2881" t="s">
        <v>271</v>
      </c>
    </row>
    <row r="2882" spans="1:26">
      <c r="A2882">
        <v>26724</v>
      </c>
      <c r="B2882" s="1">
        <v>40845.635405092595</v>
      </c>
      <c r="C2882" s="1">
        <f t="shared" si="564"/>
        <v>40544</v>
      </c>
      <c r="D2882" s="4">
        <f t="shared" si="565"/>
        <v>0.82777777777777772</v>
      </c>
      <c r="E2882" s="3">
        <f t="shared" si="566"/>
        <v>2011</v>
      </c>
      <c r="F2882" s="3">
        <f t="shared" si="567"/>
        <v>10</v>
      </c>
      <c r="G2882" s="3">
        <f t="shared" si="568"/>
        <v>29</v>
      </c>
      <c r="H2882" s="3">
        <f t="shared" si="569"/>
        <v>15</v>
      </c>
      <c r="I2882" s="3">
        <f t="shared" si="570"/>
        <v>14</v>
      </c>
      <c r="J2882" s="3">
        <f t="shared" si="571"/>
        <v>7</v>
      </c>
      <c r="K2882" s="3" t="str">
        <f>IF(AND(D2882&gt;='Season Lookup'!$D$15,D2882&lt;'Season Lookup'!$D$16),"Spring",IF(AND(D2882&gt;='Season Lookup'!$D$16,D2882&lt;'Season Lookup'!$D$17),"Summer",IF(AND(D2882&gt;='Season Lookup'!$D$17,D2882&lt;'Season Lookup'!$D$18),"Fall",IF(OR(D2882&gt;='Season Lookup'!$D$18,D2882&lt;'Season Lookup'!$D$15),"Winter"))))</f>
        <v>Fall</v>
      </c>
      <c r="L2882" s="3" t="str">
        <f>VLOOKUP(F2882,'Season Lookup'!$A$1:$B$13,2,0)</f>
        <v>Fall</v>
      </c>
      <c r="M2882" t="s">
        <v>73</v>
      </c>
      <c r="N2882" t="s">
        <v>13</v>
      </c>
      <c r="O2882" t="s">
        <v>13</v>
      </c>
      <c r="P2882" t="str">
        <f t="shared" si="572"/>
        <v>Yes</v>
      </c>
      <c r="Q2882" t="str">
        <f t="shared" si="573"/>
        <v>No</v>
      </c>
      <c r="R2882" t="str">
        <f t="shared" si="574"/>
        <v>No</v>
      </c>
      <c r="T2882" t="s">
        <v>27</v>
      </c>
      <c r="U2882" t="s">
        <v>2192</v>
      </c>
      <c r="V2882" t="str">
        <f t="shared" si="575"/>
        <v>Intersection</v>
      </c>
      <c r="W2882" t="s">
        <v>2193</v>
      </c>
      <c r="X2882">
        <v>42.364553999999998</v>
      </c>
      <c r="Y2882">
        <v>-71.113083000000003</v>
      </c>
      <c r="Z2882" t="s">
        <v>2194</v>
      </c>
    </row>
    <row r="2883" spans="1:26">
      <c r="A2883">
        <v>26725</v>
      </c>
      <c r="B2883" s="1">
        <v>40845.750694444447</v>
      </c>
      <c r="C2883" s="1">
        <f t="shared" si="564"/>
        <v>40544</v>
      </c>
      <c r="D2883" s="4">
        <f t="shared" si="565"/>
        <v>0.82777777777777772</v>
      </c>
      <c r="E2883" s="3">
        <f t="shared" si="566"/>
        <v>2011</v>
      </c>
      <c r="F2883" s="3">
        <f t="shared" si="567"/>
        <v>10</v>
      </c>
      <c r="G2883" s="3">
        <f t="shared" si="568"/>
        <v>29</v>
      </c>
      <c r="H2883" s="3">
        <f t="shared" si="569"/>
        <v>18</v>
      </c>
      <c r="I2883" s="3">
        <f t="shared" si="570"/>
        <v>1</v>
      </c>
      <c r="J2883" s="3">
        <f t="shared" si="571"/>
        <v>7</v>
      </c>
      <c r="K2883" s="3" t="str">
        <f>IF(AND(D2883&gt;='Season Lookup'!$D$15,D2883&lt;'Season Lookup'!$D$16),"Spring",IF(AND(D2883&gt;='Season Lookup'!$D$16,D2883&lt;'Season Lookup'!$D$17),"Summer",IF(AND(D2883&gt;='Season Lookup'!$D$17,D2883&lt;'Season Lookup'!$D$18),"Fall",IF(OR(D2883&gt;='Season Lookup'!$D$18,D2883&lt;'Season Lookup'!$D$15),"Winter"))))</f>
        <v>Fall</v>
      </c>
      <c r="L2883" s="3" t="str">
        <f>VLOOKUP(F2883,'Season Lookup'!$A$1:$B$13,2,0)</f>
        <v>Fall</v>
      </c>
      <c r="M2883" t="s">
        <v>31</v>
      </c>
      <c r="N2883" t="s">
        <v>13</v>
      </c>
      <c r="O2883" t="s">
        <v>152</v>
      </c>
      <c r="P2883" t="str">
        <f t="shared" si="572"/>
        <v>Yes</v>
      </c>
      <c r="Q2883" t="str">
        <f t="shared" si="573"/>
        <v>No</v>
      </c>
      <c r="R2883" t="str">
        <f t="shared" si="574"/>
        <v>Yes</v>
      </c>
      <c r="S2883">
        <v>660</v>
      </c>
      <c r="T2883" t="s">
        <v>19</v>
      </c>
      <c r="V2883" t="str">
        <f t="shared" si="575"/>
        <v>Non Intersection</v>
      </c>
      <c r="W2883" t="s">
        <v>3887</v>
      </c>
      <c r="X2883">
        <v>42.371918000000001</v>
      </c>
      <c r="Y2883">
        <v>-71.087614000000002</v>
      </c>
      <c r="Z2883" t="s">
        <v>3888</v>
      </c>
    </row>
    <row r="2884" spans="1:26">
      <c r="A2884">
        <v>26726</v>
      </c>
      <c r="B2884" s="1">
        <v>40845.833333333336</v>
      </c>
      <c r="C2884" s="1">
        <f t="shared" si="564"/>
        <v>40544</v>
      </c>
      <c r="D2884" s="4">
        <f t="shared" si="565"/>
        <v>0.82777777777777772</v>
      </c>
      <c r="E2884" s="3">
        <f t="shared" si="566"/>
        <v>2011</v>
      </c>
      <c r="F2884" s="3">
        <f t="shared" si="567"/>
        <v>10</v>
      </c>
      <c r="G2884" s="3">
        <f t="shared" si="568"/>
        <v>29</v>
      </c>
      <c r="H2884" s="3">
        <f t="shared" si="569"/>
        <v>20</v>
      </c>
      <c r="I2884" s="3">
        <f t="shared" si="570"/>
        <v>0</v>
      </c>
      <c r="J2884" s="3">
        <f t="shared" si="571"/>
        <v>7</v>
      </c>
      <c r="K2884" s="3" t="str">
        <f>IF(AND(D2884&gt;='Season Lookup'!$D$15,D2884&lt;'Season Lookup'!$D$16),"Spring",IF(AND(D2884&gt;='Season Lookup'!$D$16,D2884&lt;'Season Lookup'!$D$17),"Summer",IF(AND(D2884&gt;='Season Lookup'!$D$17,D2884&lt;'Season Lookup'!$D$18),"Fall",IF(OR(D2884&gt;='Season Lookup'!$D$18,D2884&lt;'Season Lookup'!$D$15),"Winter"))))</f>
        <v>Fall</v>
      </c>
      <c r="L2884" s="3" t="str">
        <f>VLOOKUP(F2884,'Season Lookup'!$A$1:$B$13,2,0)</f>
        <v>Fall</v>
      </c>
      <c r="M2884" t="s">
        <v>31</v>
      </c>
      <c r="N2884" t="s">
        <v>13</v>
      </c>
      <c r="O2884" t="s">
        <v>13</v>
      </c>
      <c r="P2884" t="str">
        <f t="shared" si="572"/>
        <v>Yes</v>
      </c>
      <c r="Q2884" t="str">
        <f t="shared" si="573"/>
        <v>No</v>
      </c>
      <c r="R2884" t="str">
        <f t="shared" si="574"/>
        <v>No</v>
      </c>
      <c r="T2884" t="s">
        <v>74</v>
      </c>
      <c r="U2884" t="s">
        <v>796</v>
      </c>
      <c r="V2884" t="str">
        <f t="shared" si="575"/>
        <v>Intersection</v>
      </c>
      <c r="W2884" t="s">
        <v>3889</v>
      </c>
      <c r="X2884">
        <v>42.366295000000001</v>
      </c>
      <c r="Y2884">
        <v>-71.091781999999995</v>
      </c>
      <c r="Z2884" t="s">
        <v>3890</v>
      </c>
    </row>
    <row r="2885" spans="1:26">
      <c r="A2885">
        <v>26795</v>
      </c>
      <c r="B2885" s="1">
        <v>40845.315960648149</v>
      </c>
      <c r="C2885" s="1">
        <f t="shared" si="564"/>
        <v>40544</v>
      </c>
      <c r="D2885" s="4">
        <f t="shared" si="565"/>
        <v>0.82777777777777772</v>
      </c>
      <c r="E2885" s="3">
        <f t="shared" si="566"/>
        <v>2011</v>
      </c>
      <c r="F2885" s="3">
        <f t="shared" si="567"/>
        <v>10</v>
      </c>
      <c r="G2885" s="3">
        <f t="shared" si="568"/>
        <v>29</v>
      </c>
      <c r="H2885" s="3">
        <f t="shared" si="569"/>
        <v>7</v>
      </c>
      <c r="I2885" s="3">
        <f t="shared" si="570"/>
        <v>34</v>
      </c>
      <c r="J2885" s="3">
        <f t="shared" si="571"/>
        <v>7</v>
      </c>
      <c r="K2885" s="3" t="str">
        <f>IF(AND(D2885&gt;='Season Lookup'!$D$15,D2885&lt;'Season Lookup'!$D$16),"Spring",IF(AND(D2885&gt;='Season Lookup'!$D$16,D2885&lt;'Season Lookup'!$D$17),"Summer",IF(AND(D2885&gt;='Season Lookup'!$D$17,D2885&lt;'Season Lookup'!$D$18),"Fall",IF(OR(D2885&gt;='Season Lookup'!$D$18,D2885&lt;'Season Lookup'!$D$15),"Winter"))))</f>
        <v>Fall</v>
      </c>
      <c r="L2885" s="3" t="str">
        <f>VLOOKUP(F2885,'Season Lookup'!$A$1:$B$13,2,0)</f>
        <v>Fall</v>
      </c>
      <c r="N2885" t="s">
        <v>13</v>
      </c>
      <c r="O2885" t="s">
        <v>13</v>
      </c>
      <c r="P2885" t="str">
        <f t="shared" si="572"/>
        <v>Yes</v>
      </c>
      <c r="Q2885" t="str">
        <f t="shared" si="573"/>
        <v>No</v>
      </c>
      <c r="R2885" t="str">
        <f t="shared" si="574"/>
        <v>No</v>
      </c>
      <c r="S2885">
        <v>199</v>
      </c>
      <c r="T2885" t="s">
        <v>170</v>
      </c>
      <c r="V2885" t="str">
        <f t="shared" si="575"/>
        <v>Non Intersection</v>
      </c>
      <c r="W2885" t="s">
        <v>1513</v>
      </c>
      <c r="X2885">
        <v>42.390053999999999</v>
      </c>
      <c r="Y2885">
        <v>-71.142242999999993</v>
      </c>
      <c r="Z2885" t="s">
        <v>1514</v>
      </c>
    </row>
    <row r="2886" spans="1:26">
      <c r="A2886">
        <v>26727</v>
      </c>
      <c r="B2886" s="1">
        <v>40846.09652777778</v>
      </c>
      <c r="C2886" s="1">
        <f t="shared" si="564"/>
        <v>40544</v>
      </c>
      <c r="D2886" s="4">
        <f t="shared" si="565"/>
        <v>0.8305555555555556</v>
      </c>
      <c r="E2886" s="3">
        <f t="shared" si="566"/>
        <v>2011</v>
      </c>
      <c r="F2886" s="3">
        <f t="shared" si="567"/>
        <v>10</v>
      </c>
      <c r="G2886" s="3">
        <f t="shared" si="568"/>
        <v>30</v>
      </c>
      <c r="H2886" s="3">
        <f t="shared" si="569"/>
        <v>2</v>
      </c>
      <c r="I2886" s="3">
        <f t="shared" si="570"/>
        <v>19</v>
      </c>
      <c r="J2886" s="3">
        <f t="shared" si="571"/>
        <v>1</v>
      </c>
      <c r="K2886" s="3" t="str">
        <f>IF(AND(D2886&gt;='Season Lookup'!$D$15,D2886&lt;'Season Lookup'!$D$16),"Spring",IF(AND(D2886&gt;='Season Lookup'!$D$16,D2886&lt;'Season Lookup'!$D$17),"Summer",IF(AND(D2886&gt;='Season Lookup'!$D$17,D2886&lt;'Season Lookup'!$D$18),"Fall",IF(OR(D2886&gt;='Season Lookup'!$D$18,D2886&lt;'Season Lookup'!$D$15),"Winter"))))</f>
        <v>Fall</v>
      </c>
      <c r="L2886" s="3" t="str">
        <f>VLOOKUP(F2886,'Season Lookup'!$A$1:$B$13,2,0)</f>
        <v>Fall</v>
      </c>
      <c r="M2886" t="s">
        <v>48</v>
      </c>
      <c r="N2886" t="s">
        <v>13</v>
      </c>
      <c r="O2886" t="s">
        <v>23</v>
      </c>
      <c r="P2886" t="str">
        <f t="shared" si="572"/>
        <v>Yes</v>
      </c>
      <c r="Q2886" t="str">
        <f t="shared" si="573"/>
        <v>No</v>
      </c>
      <c r="R2886" t="str">
        <f t="shared" si="574"/>
        <v>No</v>
      </c>
      <c r="T2886" t="s">
        <v>27</v>
      </c>
      <c r="U2886" t="s">
        <v>42</v>
      </c>
      <c r="V2886" t="str">
        <f t="shared" si="575"/>
        <v>Intersection</v>
      </c>
      <c r="W2886" t="s">
        <v>1022</v>
      </c>
      <c r="X2886">
        <v>42.364483999999997</v>
      </c>
      <c r="Y2886">
        <v>-71.113893000000004</v>
      </c>
      <c r="Z2886" t="s">
        <v>1023</v>
      </c>
    </row>
    <row r="2887" spans="1:26">
      <c r="A2887">
        <v>26728</v>
      </c>
      <c r="B2887" s="1">
        <v>40846.53125</v>
      </c>
      <c r="C2887" s="1">
        <f t="shared" si="564"/>
        <v>40544</v>
      </c>
      <c r="D2887" s="4">
        <f t="shared" si="565"/>
        <v>0.8305555555555556</v>
      </c>
      <c r="E2887" s="3">
        <f t="shared" si="566"/>
        <v>2011</v>
      </c>
      <c r="F2887" s="3">
        <f t="shared" si="567"/>
        <v>10</v>
      </c>
      <c r="G2887" s="3">
        <f t="shared" si="568"/>
        <v>30</v>
      </c>
      <c r="H2887" s="3">
        <f t="shared" si="569"/>
        <v>12</v>
      </c>
      <c r="I2887" s="3">
        <f t="shared" si="570"/>
        <v>45</v>
      </c>
      <c r="J2887" s="3">
        <f t="shared" si="571"/>
        <v>1</v>
      </c>
      <c r="K2887" s="3" t="str">
        <f>IF(AND(D2887&gt;='Season Lookup'!$D$15,D2887&lt;'Season Lookup'!$D$16),"Spring",IF(AND(D2887&gt;='Season Lookup'!$D$16,D2887&lt;'Season Lookup'!$D$17),"Summer",IF(AND(D2887&gt;='Season Lookup'!$D$17,D2887&lt;'Season Lookup'!$D$18),"Fall",IF(OR(D2887&gt;='Season Lookup'!$D$18,D2887&lt;'Season Lookup'!$D$15),"Winter"))))</f>
        <v>Fall</v>
      </c>
      <c r="L2887" s="3" t="str">
        <f>VLOOKUP(F2887,'Season Lookup'!$A$1:$B$13,2,0)</f>
        <v>Fall</v>
      </c>
      <c r="M2887" t="s">
        <v>48</v>
      </c>
      <c r="N2887" t="s">
        <v>13</v>
      </c>
      <c r="O2887" t="s">
        <v>152</v>
      </c>
      <c r="P2887" t="str">
        <f t="shared" si="572"/>
        <v>Yes</v>
      </c>
      <c r="Q2887" t="str">
        <f t="shared" si="573"/>
        <v>No</v>
      </c>
      <c r="R2887" t="str">
        <f t="shared" si="574"/>
        <v>Yes</v>
      </c>
      <c r="T2887" t="s">
        <v>342</v>
      </c>
      <c r="U2887" t="s">
        <v>316</v>
      </c>
      <c r="V2887" t="str">
        <f t="shared" si="575"/>
        <v>Intersection</v>
      </c>
      <c r="W2887" t="s">
        <v>2529</v>
      </c>
      <c r="X2887">
        <v>42.366343000000001</v>
      </c>
      <c r="Y2887">
        <v>-71.103160000000003</v>
      </c>
      <c r="Z2887" t="s">
        <v>643</v>
      </c>
    </row>
    <row r="2888" spans="1:26">
      <c r="A2888">
        <v>26730</v>
      </c>
      <c r="B2888" s="1">
        <v>40846.45484953704</v>
      </c>
      <c r="C2888" s="1">
        <f t="shared" si="564"/>
        <v>40544</v>
      </c>
      <c r="D2888" s="4">
        <f t="shared" si="565"/>
        <v>0.8305555555555556</v>
      </c>
      <c r="E2888" s="3">
        <f t="shared" si="566"/>
        <v>2011</v>
      </c>
      <c r="F2888" s="3">
        <f t="shared" si="567"/>
        <v>10</v>
      </c>
      <c r="G2888" s="3">
        <f t="shared" si="568"/>
        <v>30</v>
      </c>
      <c r="H2888" s="3">
        <f t="shared" si="569"/>
        <v>10</v>
      </c>
      <c r="I2888" s="3">
        <f t="shared" si="570"/>
        <v>54</v>
      </c>
      <c r="J2888" s="3">
        <f t="shared" si="571"/>
        <v>1</v>
      </c>
      <c r="K2888" s="3" t="str">
        <f>IF(AND(D2888&gt;='Season Lookup'!$D$15,D2888&lt;'Season Lookup'!$D$16),"Spring",IF(AND(D2888&gt;='Season Lookup'!$D$16,D2888&lt;'Season Lookup'!$D$17),"Summer",IF(AND(D2888&gt;='Season Lookup'!$D$17,D2888&lt;'Season Lookup'!$D$18),"Fall",IF(OR(D2888&gt;='Season Lookup'!$D$18,D2888&lt;'Season Lookup'!$D$15),"Winter"))))</f>
        <v>Fall</v>
      </c>
      <c r="L2888" s="3" t="str">
        <f>VLOOKUP(F2888,'Season Lookup'!$A$1:$B$13,2,0)</f>
        <v>Fall</v>
      </c>
      <c r="M2888" t="s">
        <v>48</v>
      </c>
      <c r="N2888" t="s">
        <v>13</v>
      </c>
      <c r="O2888" t="s">
        <v>36</v>
      </c>
      <c r="P2888" t="str">
        <f t="shared" si="572"/>
        <v>Yes</v>
      </c>
      <c r="Q2888" t="str">
        <f t="shared" si="573"/>
        <v>No</v>
      </c>
      <c r="R2888" t="str">
        <f t="shared" si="574"/>
        <v>No</v>
      </c>
      <c r="S2888">
        <v>1</v>
      </c>
      <c r="T2888" t="s">
        <v>269</v>
      </c>
      <c r="V2888" t="str">
        <f t="shared" si="575"/>
        <v>Non Intersection</v>
      </c>
      <c r="W2888" t="s">
        <v>359</v>
      </c>
      <c r="X2888">
        <v>42.388578000000003</v>
      </c>
      <c r="Y2888">
        <v>-71.118688000000006</v>
      </c>
      <c r="Z2888" t="s">
        <v>360</v>
      </c>
    </row>
    <row r="2889" spans="1:26">
      <c r="A2889">
        <v>26729</v>
      </c>
      <c r="B2889" s="1">
        <v>40847.618043981478</v>
      </c>
      <c r="C2889" s="1">
        <f t="shared" si="564"/>
        <v>40544</v>
      </c>
      <c r="D2889" s="4">
        <f t="shared" si="565"/>
        <v>0.83333333333333337</v>
      </c>
      <c r="E2889" s="3">
        <f t="shared" si="566"/>
        <v>2011</v>
      </c>
      <c r="F2889" s="3">
        <f t="shared" si="567"/>
        <v>10</v>
      </c>
      <c r="G2889" s="3">
        <f t="shared" si="568"/>
        <v>31</v>
      </c>
      <c r="H2889" s="3">
        <f t="shared" si="569"/>
        <v>14</v>
      </c>
      <c r="I2889" s="3">
        <f t="shared" si="570"/>
        <v>49</v>
      </c>
      <c r="J2889" s="3">
        <f t="shared" si="571"/>
        <v>2</v>
      </c>
      <c r="K2889" s="3" t="str">
        <f>IF(AND(D2889&gt;='Season Lookup'!$D$15,D2889&lt;'Season Lookup'!$D$16),"Spring",IF(AND(D2889&gt;='Season Lookup'!$D$16,D2889&lt;'Season Lookup'!$D$17),"Summer",IF(AND(D2889&gt;='Season Lookup'!$D$17,D2889&lt;'Season Lookup'!$D$18),"Fall",IF(OR(D2889&gt;='Season Lookup'!$D$18,D2889&lt;'Season Lookup'!$D$15),"Winter"))))</f>
        <v>Fall</v>
      </c>
      <c r="L2889" s="3" t="str">
        <f>VLOOKUP(F2889,'Season Lookup'!$A$1:$B$13,2,0)</f>
        <v>Fall</v>
      </c>
      <c r="M2889" t="s">
        <v>56</v>
      </c>
      <c r="N2889" t="s">
        <v>13</v>
      </c>
      <c r="O2889" t="s">
        <v>132</v>
      </c>
      <c r="P2889" t="str">
        <f t="shared" si="572"/>
        <v>Yes</v>
      </c>
      <c r="Q2889" t="str">
        <f t="shared" si="573"/>
        <v>Yes</v>
      </c>
      <c r="R2889" t="str">
        <f t="shared" si="574"/>
        <v>No</v>
      </c>
      <c r="T2889" t="s">
        <v>453</v>
      </c>
      <c r="U2889" t="s">
        <v>2475</v>
      </c>
      <c r="V2889" t="str">
        <f t="shared" si="575"/>
        <v>Intersection</v>
      </c>
      <c r="W2889" t="s">
        <v>3891</v>
      </c>
      <c r="X2889">
        <v>42.355175000000003</v>
      </c>
      <c r="Y2889">
        <v>-71.110277999999994</v>
      </c>
      <c r="Z2889" t="s">
        <v>3892</v>
      </c>
    </row>
    <row r="2890" spans="1:26">
      <c r="A2890">
        <v>26731</v>
      </c>
      <c r="B2890" s="1">
        <v>40848.413194444445</v>
      </c>
      <c r="C2890" s="1">
        <f t="shared" si="564"/>
        <v>40544</v>
      </c>
      <c r="D2890" s="4">
        <f t="shared" si="565"/>
        <v>0.83333333333333337</v>
      </c>
      <c r="E2890" s="3">
        <f t="shared" si="566"/>
        <v>2011</v>
      </c>
      <c r="F2890" s="3">
        <f t="shared" si="567"/>
        <v>11</v>
      </c>
      <c r="G2890" s="3">
        <f t="shared" si="568"/>
        <v>1</v>
      </c>
      <c r="H2890" s="3">
        <f t="shared" si="569"/>
        <v>9</v>
      </c>
      <c r="I2890" s="3">
        <f t="shared" si="570"/>
        <v>55</v>
      </c>
      <c r="J2890" s="3">
        <f t="shared" si="571"/>
        <v>3</v>
      </c>
      <c r="K2890" s="3" t="str">
        <f>IF(AND(D2890&gt;='Season Lookup'!$D$15,D2890&lt;'Season Lookup'!$D$16),"Spring",IF(AND(D2890&gt;='Season Lookup'!$D$16,D2890&lt;'Season Lookup'!$D$17),"Summer",IF(AND(D2890&gt;='Season Lookup'!$D$17,D2890&lt;'Season Lookup'!$D$18),"Fall",IF(OR(D2890&gt;='Season Lookup'!$D$18,D2890&lt;'Season Lookup'!$D$15),"Winter"))))</f>
        <v>Fall</v>
      </c>
      <c r="L2890" s="3" t="str">
        <f>VLOOKUP(F2890,'Season Lookup'!$A$1:$B$13,2,0)</f>
        <v>Fall</v>
      </c>
      <c r="M2890" t="s">
        <v>73</v>
      </c>
      <c r="N2890" t="s">
        <v>13</v>
      </c>
      <c r="O2890" t="s">
        <v>36</v>
      </c>
      <c r="P2890" t="str">
        <f t="shared" si="572"/>
        <v>Yes</v>
      </c>
      <c r="Q2890" t="str">
        <f t="shared" si="573"/>
        <v>No</v>
      </c>
      <c r="R2890" t="str">
        <f t="shared" si="574"/>
        <v>No</v>
      </c>
      <c r="T2890" t="s">
        <v>105</v>
      </c>
      <c r="U2890" t="s">
        <v>288</v>
      </c>
      <c r="V2890" t="str">
        <f t="shared" si="575"/>
        <v>Intersection</v>
      </c>
      <c r="W2890" t="s">
        <v>289</v>
      </c>
      <c r="X2890">
        <v>42.364812000000001</v>
      </c>
      <c r="Y2890">
        <v>-71.089386000000005</v>
      </c>
      <c r="Z2890" t="s">
        <v>290</v>
      </c>
    </row>
    <row r="2891" spans="1:26">
      <c r="A2891">
        <v>26732</v>
      </c>
      <c r="B2891" s="1">
        <v>40848.743043981478</v>
      </c>
      <c r="C2891" s="1">
        <f t="shared" si="564"/>
        <v>40544</v>
      </c>
      <c r="D2891" s="4">
        <f t="shared" si="565"/>
        <v>0.83333333333333337</v>
      </c>
      <c r="E2891" s="3">
        <f t="shared" si="566"/>
        <v>2011</v>
      </c>
      <c r="F2891" s="3">
        <f t="shared" si="567"/>
        <v>11</v>
      </c>
      <c r="G2891" s="3">
        <f t="shared" si="568"/>
        <v>1</v>
      </c>
      <c r="H2891" s="3">
        <f t="shared" si="569"/>
        <v>17</v>
      </c>
      <c r="I2891" s="3">
        <f t="shared" si="570"/>
        <v>49</v>
      </c>
      <c r="J2891" s="3">
        <f t="shared" si="571"/>
        <v>3</v>
      </c>
      <c r="K2891" s="3" t="str">
        <f>IF(AND(D2891&gt;='Season Lookup'!$D$15,D2891&lt;'Season Lookup'!$D$16),"Spring",IF(AND(D2891&gt;='Season Lookup'!$D$16,D2891&lt;'Season Lookup'!$D$17),"Summer",IF(AND(D2891&gt;='Season Lookup'!$D$17,D2891&lt;'Season Lookup'!$D$18),"Fall",IF(OR(D2891&gt;='Season Lookup'!$D$18,D2891&lt;'Season Lookup'!$D$15),"Winter"))))</f>
        <v>Fall</v>
      </c>
      <c r="L2891" s="3" t="str">
        <f>VLOOKUP(F2891,'Season Lookup'!$A$1:$B$13,2,0)</f>
        <v>Fall</v>
      </c>
      <c r="M2891" t="s">
        <v>73</v>
      </c>
      <c r="N2891" t="s">
        <v>13</v>
      </c>
      <c r="O2891" t="s">
        <v>13</v>
      </c>
      <c r="P2891" t="str">
        <f t="shared" si="572"/>
        <v>Yes</v>
      </c>
      <c r="Q2891" t="str">
        <f t="shared" si="573"/>
        <v>No</v>
      </c>
      <c r="R2891" t="str">
        <f t="shared" si="574"/>
        <v>No</v>
      </c>
      <c r="T2891" t="s">
        <v>14</v>
      </c>
      <c r="U2891" t="s">
        <v>189</v>
      </c>
      <c r="V2891" t="str">
        <f t="shared" si="575"/>
        <v>Intersection</v>
      </c>
      <c r="W2891" t="s">
        <v>595</v>
      </c>
      <c r="X2891">
        <v>42.361389000000003</v>
      </c>
      <c r="Y2891">
        <v>-71.096952999999999</v>
      </c>
      <c r="Z2891" t="s">
        <v>596</v>
      </c>
    </row>
    <row r="2892" spans="1:26">
      <c r="A2892">
        <v>26733</v>
      </c>
      <c r="B2892" s="1">
        <v>40848.753460648149</v>
      </c>
      <c r="C2892" s="1">
        <f t="shared" si="564"/>
        <v>40544</v>
      </c>
      <c r="D2892" s="4">
        <f t="shared" si="565"/>
        <v>0.83333333333333337</v>
      </c>
      <c r="E2892" s="3">
        <f t="shared" si="566"/>
        <v>2011</v>
      </c>
      <c r="F2892" s="3">
        <f t="shared" si="567"/>
        <v>11</v>
      </c>
      <c r="G2892" s="3">
        <f t="shared" si="568"/>
        <v>1</v>
      </c>
      <c r="H2892" s="3">
        <f t="shared" si="569"/>
        <v>18</v>
      </c>
      <c r="I2892" s="3">
        <f t="shared" si="570"/>
        <v>4</v>
      </c>
      <c r="J2892" s="3">
        <f t="shared" si="571"/>
        <v>3</v>
      </c>
      <c r="K2892" s="3" t="str">
        <f>IF(AND(D2892&gt;='Season Lookup'!$D$15,D2892&lt;'Season Lookup'!$D$16),"Spring",IF(AND(D2892&gt;='Season Lookup'!$D$16,D2892&lt;'Season Lookup'!$D$17),"Summer",IF(AND(D2892&gt;='Season Lookup'!$D$17,D2892&lt;'Season Lookup'!$D$18),"Fall",IF(OR(D2892&gt;='Season Lookup'!$D$18,D2892&lt;'Season Lookup'!$D$15),"Winter"))))</f>
        <v>Fall</v>
      </c>
      <c r="L2892" s="3" t="str">
        <f>VLOOKUP(F2892,'Season Lookup'!$A$1:$B$13,2,0)</f>
        <v>Fall</v>
      </c>
      <c r="M2892" t="s">
        <v>73</v>
      </c>
      <c r="N2892" t="s">
        <v>13</v>
      </c>
      <c r="O2892" t="s">
        <v>23</v>
      </c>
      <c r="P2892" t="str">
        <f t="shared" si="572"/>
        <v>Yes</v>
      </c>
      <c r="Q2892" t="str">
        <f t="shared" si="573"/>
        <v>No</v>
      </c>
      <c r="R2892" t="str">
        <f t="shared" si="574"/>
        <v>No</v>
      </c>
      <c r="S2892">
        <v>650</v>
      </c>
      <c r="T2892" t="s">
        <v>19</v>
      </c>
      <c r="V2892" t="str">
        <f t="shared" si="575"/>
        <v>Non Intersection</v>
      </c>
      <c r="W2892" t="s">
        <v>1632</v>
      </c>
      <c r="X2892">
        <v>42.371881000000002</v>
      </c>
      <c r="Y2892">
        <v>-71.087315000000004</v>
      </c>
      <c r="Z2892" t="s">
        <v>1633</v>
      </c>
    </row>
    <row r="2893" spans="1:26">
      <c r="A2893">
        <v>26734</v>
      </c>
      <c r="B2893" s="1">
        <v>40848.987500000003</v>
      </c>
      <c r="C2893" s="1">
        <f t="shared" si="564"/>
        <v>40544</v>
      </c>
      <c r="D2893" s="4">
        <f t="shared" si="565"/>
        <v>0.83333333333333337</v>
      </c>
      <c r="E2893" s="3">
        <f t="shared" si="566"/>
        <v>2011</v>
      </c>
      <c r="F2893" s="3">
        <f t="shared" si="567"/>
        <v>11</v>
      </c>
      <c r="G2893" s="3">
        <f t="shared" si="568"/>
        <v>1</v>
      </c>
      <c r="H2893" s="3">
        <f t="shared" si="569"/>
        <v>23</v>
      </c>
      <c r="I2893" s="3">
        <f t="shared" si="570"/>
        <v>42</v>
      </c>
      <c r="J2893" s="3">
        <f t="shared" si="571"/>
        <v>3</v>
      </c>
      <c r="K2893" s="3" t="str">
        <f>IF(AND(D2893&gt;='Season Lookup'!$D$15,D2893&lt;'Season Lookup'!$D$16),"Spring",IF(AND(D2893&gt;='Season Lookup'!$D$16,D2893&lt;'Season Lookup'!$D$17),"Summer",IF(AND(D2893&gt;='Season Lookup'!$D$17,D2893&lt;'Season Lookup'!$D$18),"Fall",IF(OR(D2893&gt;='Season Lookup'!$D$18,D2893&lt;'Season Lookup'!$D$15),"Winter"))))</f>
        <v>Fall</v>
      </c>
      <c r="L2893" s="3" t="str">
        <f>VLOOKUP(F2893,'Season Lookup'!$A$1:$B$13,2,0)</f>
        <v>Fall</v>
      </c>
      <c r="M2893" t="s">
        <v>73</v>
      </c>
      <c r="N2893" t="s">
        <v>13</v>
      </c>
      <c r="O2893" t="s">
        <v>36</v>
      </c>
      <c r="P2893" t="str">
        <f t="shared" si="572"/>
        <v>Yes</v>
      </c>
      <c r="Q2893" t="str">
        <f t="shared" si="573"/>
        <v>No</v>
      </c>
      <c r="R2893" t="str">
        <f t="shared" si="574"/>
        <v>No</v>
      </c>
      <c r="T2893" t="s">
        <v>3893</v>
      </c>
      <c r="U2893" t="s">
        <v>3894</v>
      </c>
      <c r="V2893" t="str">
        <f t="shared" si="575"/>
        <v>Intersection</v>
      </c>
      <c r="W2893" t="s">
        <v>3895</v>
      </c>
      <c r="X2893">
        <v>42.370801999999998</v>
      </c>
      <c r="Y2893">
        <v>-71.071771999999996</v>
      </c>
      <c r="Z2893" t="s">
        <v>3896</v>
      </c>
    </row>
    <row r="2894" spans="1:26">
      <c r="A2894">
        <v>26736</v>
      </c>
      <c r="B2894" s="1">
        <v>40848.565960648149</v>
      </c>
      <c r="C2894" s="1">
        <f t="shared" si="564"/>
        <v>40544</v>
      </c>
      <c r="D2894" s="4">
        <f t="shared" si="565"/>
        <v>0.83333333333333337</v>
      </c>
      <c r="E2894" s="3">
        <f t="shared" si="566"/>
        <v>2011</v>
      </c>
      <c r="F2894" s="3">
        <f t="shared" si="567"/>
        <v>11</v>
      </c>
      <c r="G2894" s="3">
        <f t="shared" si="568"/>
        <v>1</v>
      </c>
      <c r="H2894" s="3">
        <f t="shared" si="569"/>
        <v>13</v>
      </c>
      <c r="I2894" s="3">
        <f t="shared" si="570"/>
        <v>34</v>
      </c>
      <c r="J2894" s="3">
        <f t="shared" si="571"/>
        <v>3</v>
      </c>
      <c r="K2894" s="3" t="str">
        <f>IF(AND(D2894&gt;='Season Lookup'!$D$15,D2894&lt;'Season Lookup'!$D$16),"Spring",IF(AND(D2894&gt;='Season Lookup'!$D$16,D2894&lt;'Season Lookup'!$D$17),"Summer",IF(AND(D2894&gt;='Season Lookup'!$D$17,D2894&lt;'Season Lookup'!$D$18),"Fall",IF(OR(D2894&gt;='Season Lookup'!$D$18,D2894&lt;'Season Lookup'!$D$15),"Winter"))))</f>
        <v>Fall</v>
      </c>
      <c r="L2894" s="3" t="str">
        <f>VLOOKUP(F2894,'Season Lookup'!$A$1:$B$13,2,0)</f>
        <v>Fall</v>
      </c>
      <c r="M2894" t="s">
        <v>73</v>
      </c>
      <c r="N2894" t="s">
        <v>13</v>
      </c>
      <c r="O2894" t="s">
        <v>13</v>
      </c>
      <c r="P2894" t="str">
        <f t="shared" si="572"/>
        <v>Yes</v>
      </c>
      <c r="Q2894" t="str">
        <f t="shared" si="573"/>
        <v>No</v>
      </c>
      <c r="R2894" t="str">
        <f t="shared" si="574"/>
        <v>No</v>
      </c>
      <c r="S2894">
        <v>790</v>
      </c>
      <c r="T2894" t="s">
        <v>186</v>
      </c>
      <c r="V2894" t="str">
        <f t="shared" si="575"/>
        <v>Non Intersection</v>
      </c>
      <c r="W2894" t="s">
        <v>3897</v>
      </c>
      <c r="X2894">
        <v>42.390979999999999</v>
      </c>
      <c r="Y2894">
        <v>-71.157206000000002</v>
      </c>
      <c r="Z2894" t="s">
        <v>3898</v>
      </c>
    </row>
    <row r="2895" spans="1:26">
      <c r="A2895">
        <v>26806</v>
      </c>
      <c r="B2895" s="1">
        <v>40848.840277777781</v>
      </c>
      <c r="C2895" s="1">
        <f t="shared" si="564"/>
        <v>40544</v>
      </c>
      <c r="D2895" s="4">
        <f t="shared" si="565"/>
        <v>0.83333333333333337</v>
      </c>
      <c r="E2895" s="3">
        <f t="shared" si="566"/>
        <v>2011</v>
      </c>
      <c r="F2895" s="3">
        <f t="shared" si="567"/>
        <v>11</v>
      </c>
      <c r="G2895" s="3">
        <f t="shared" si="568"/>
        <v>1</v>
      </c>
      <c r="H2895" s="3">
        <f t="shared" si="569"/>
        <v>20</v>
      </c>
      <c r="I2895" s="3">
        <f t="shared" si="570"/>
        <v>10</v>
      </c>
      <c r="J2895" s="3">
        <f t="shared" si="571"/>
        <v>3</v>
      </c>
      <c r="K2895" s="3" t="str">
        <f>IF(AND(D2895&gt;='Season Lookup'!$D$15,D2895&lt;'Season Lookup'!$D$16),"Spring",IF(AND(D2895&gt;='Season Lookup'!$D$16,D2895&lt;'Season Lookup'!$D$17),"Summer",IF(AND(D2895&gt;='Season Lookup'!$D$17,D2895&lt;'Season Lookup'!$D$18),"Fall",IF(OR(D2895&gt;='Season Lookup'!$D$18,D2895&lt;'Season Lookup'!$D$15),"Winter"))))</f>
        <v>Fall</v>
      </c>
      <c r="L2895" s="3" t="str">
        <f>VLOOKUP(F2895,'Season Lookup'!$A$1:$B$13,2,0)</f>
        <v>Fall</v>
      </c>
      <c r="M2895" t="s">
        <v>73</v>
      </c>
      <c r="N2895" t="s">
        <v>13</v>
      </c>
      <c r="O2895" t="s">
        <v>23</v>
      </c>
      <c r="P2895" t="str">
        <f t="shared" si="572"/>
        <v>Yes</v>
      </c>
      <c r="Q2895" t="str">
        <f t="shared" si="573"/>
        <v>No</v>
      </c>
      <c r="R2895" t="str">
        <f t="shared" si="574"/>
        <v>No</v>
      </c>
      <c r="S2895">
        <v>211</v>
      </c>
      <c r="T2895" t="s">
        <v>170</v>
      </c>
      <c r="V2895" t="str">
        <f t="shared" si="575"/>
        <v>Non Intersection</v>
      </c>
      <c r="W2895" t="s">
        <v>1359</v>
      </c>
      <c r="X2895">
        <v>42.389553999999997</v>
      </c>
      <c r="Y2895">
        <v>-71.142674999999997</v>
      </c>
      <c r="Z2895" t="s">
        <v>1360</v>
      </c>
    </row>
    <row r="2896" spans="1:26">
      <c r="A2896">
        <v>26735</v>
      </c>
      <c r="B2896" s="1">
        <v>40849.54859953704</v>
      </c>
      <c r="C2896" s="1">
        <f t="shared" si="564"/>
        <v>40544</v>
      </c>
      <c r="D2896" s="4">
        <f t="shared" si="565"/>
        <v>0.83611111111111114</v>
      </c>
      <c r="E2896" s="3">
        <f t="shared" si="566"/>
        <v>2011</v>
      </c>
      <c r="F2896" s="3">
        <f t="shared" si="567"/>
        <v>11</v>
      </c>
      <c r="G2896" s="3">
        <f t="shared" si="568"/>
        <v>2</v>
      </c>
      <c r="H2896" s="3">
        <f t="shared" si="569"/>
        <v>13</v>
      </c>
      <c r="I2896" s="3">
        <f t="shared" si="570"/>
        <v>9</v>
      </c>
      <c r="J2896" s="3">
        <f t="shared" si="571"/>
        <v>4</v>
      </c>
      <c r="K2896" s="3" t="str">
        <f>IF(AND(D2896&gt;='Season Lookup'!$D$15,D2896&lt;'Season Lookup'!$D$16),"Spring",IF(AND(D2896&gt;='Season Lookup'!$D$16,D2896&lt;'Season Lookup'!$D$17),"Summer",IF(AND(D2896&gt;='Season Lookup'!$D$17,D2896&lt;'Season Lookup'!$D$18),"Fall",IF(OR(D2896&gt;='Season Lookup'!$D$18,D2896&lt;'Season Lookup'!$D$15),"Winter"))))</f>
        <v>Fall</v>
      </c>
      <c r="L2896" s="3" t="str">
        <f>VLOOKUP(F2896,'Season Lookup'!$A$1:$B$13,2,0)</f>
        <v>Fall</v>
      </c>
      <c r="M2896" t="s">
        <v>82</v>
      </c>
      <c r="N2896" t="s">
        <v>13</v>
      </c>
      <c r="O2896" t="s">
        <v>152</v>
      </c>
      <c r="P2896" t="str">
        <f t="shared" si="572"/>
        <v>Yes</v>
      </c>
      <c r="Q2896" t="str">
        <f t="shared" si="573"/>
        <v>No</v>
      </c>
      <c r="R2896" t="str">
        <f t="shared" si="574"/>
        <v>Yes</v>
      </c>
      <c r="T2896" t="s">
        <v>805</v>
      </c>
      <c r="U2896" t="s">
        <v>19</v>
      </c>
      <c r="V2896" t="str">
        <f t="shared" si="575"/>
        <v>Intersection</v>
      </c>
      <c r="W2896" t="s">
        <v>3899</v>
      </c>
      <c r="X2896">
        <v>42.374918000000001</v>
      </c>
      <c r="Y2896">
        <v>-71.110060000000004</v>
      </c>
      <c r="Z2896" t="s">
        <v>3900</v>
      </c>
    </row>
    <row r="2897" spans="1:26">
      <c r="A2897">
        <v>26737</v>
      </c>
      <c r="B2897" s="1">
        <v>40849.354155092595</v>
      </c>
      <c r="C2897" s="1">
        <f t="shared" si="564"/>
        <v>40544</v>
      </c>
      <c r="D2897" s="4">
        <f t="shared" si="565"/>
        <v>0.83611111111111114</v>
      </c>
      <c r="E2897" s="3">
        <f t="shared" si="566"/>
        <v>2011</v>
      </c>
      <c r="F2897" s="3">
        <f t="shared" si="567"/>
        <v>11</v>
      </c>
      <c r="G2897" s="3">
        <f t="shared" si="568"/>
        <v>2</v>
      </c>
      <c r="H2897" s="3">
        <f t="shared" si="569"/>
        <v>8</v>
      </c>
      <c r="I2897" s="3">
        <f t="shared" si="570"/>
        <v>29</v>
      </c>
      <c r="J2897" s="3">
        <f t="shared" si="571"/>
        <v>4</v>
      </c>
      <c r="K2897" s="3" t="str">
        <f>IF(AND(D2897&gt;='Season Lookup'!$D$15,D2897&lt;'Season Lookup'!$D$16),"Spring",IF(AND(D2897&gt;='Season Lookup'!$D$16,D2897&lt;'Season Lookup'!$D$17),"Summer",IF(AND(D2897&gt;='Season Lookup'!$D$17,D2897&lt;'Season Lookup'!$D$18),"Fall",IF(OR(D2897&gt;='Season Lookup'!$D$18,D2897&lt;'Season Lookup'!$D$15),"Winter"))))</f>
        <v>Fall</v>
      </c>
      <c r="L2897" s="3" t="str">
        <f>VLOOKUP(F2897,'Season Lookup'!$A$1:$B$13,2,0)</f>
        <v>Fall</v>
      </c>
      <c r="M2897" t="s">
        <v>82</v>
      </c>
      <c r="N2897" t="s">
        <v>13</v>
      </c>
      <c r="O2897" t="s">
        <v>23</v>
      </c>
      <c r="P2897" t="str">
        <f t="shared" si="572"/>
        <v>Yes</v>
      </c>
      <c r="Q2897" t="str">
        <f t="shared" si="573"/>
        <v>No</v>
      </c>
      <c r="R2897" t="str">
        <f t="shared" si="574"/>
        <v>No</v>
      </c>
      <c r="T2897" t="s">
        <v>216</v>
      </c>
      <c r="U2897" t="s">
        <v>796</v>
      </c>
      <c r="V2897" t="str">
        <f t="shared" si="575"/>
        <v>Intersection</v>
      </c>
      <c r="W2897" t="s">
        <v>1323</v>
      </c>
      <c r="X2897">
        <v>42.363883999999999</v>
      </c>
      <c r="Y2897">
        <v>-71.093157000000005</v>
      </c>
      <c r="Z2897" t="s">
        <v>798</v>
      </c>
    </row>
    <row r="2898" spans="1:26">
      <c r="A2898">
        <v>26738</v>
      </c>
      <c r="B2898" s="1">
        <v>40849.354155092595</v>
      </c>
      <c r="C2898" s="1">
        <f t="shared" si="564"/>
        <v>40544</v>
      </c>
      <c r="D2898" s="4">
        <f t="shared" si="565"/>
        <v>0.83611111111111114</v>
      </c>
      <c r="E2898" s="3">
        <f t="shared" si="566"/>
        <v>2011</v>
      </c>
      <c r="F2898" s="3">
        <f t="shared" si="567"/>
        <v>11</v>
      </c>
      <c r="G2898" s="3">
        <f t="shared" si="568"/>
        <v>2</v>
      </c>
      <c r="H2898" s="3">
        <f t="shared" si="569"/>
        <v>8</v>
      </c>
      <c r="I2898" s="3">
        <f t="shared" si="570"/>
        <v>29</v>
      </c>
      <c r="J2898" s="3">
        <f t="shared" si="571"/>
        <v>4</v>
      </c>
      <c r="K2898" s="3" t="str">
        <f>IF(AND(D2898&gt;='Season Lookup'!$D$15,D2898&lt;'Season Lookup'!$D$16),"Spring",IF(AND(D2898&gt;='Season Lookup'!$D$16,D2898&lt;'Season Lookup'!$D$17),"Summer",IF(AND(D2898&gt;='Season Lookup'!$D$17,D2898&lt;'Season Lookup'!$D$18),"Fall",IF(OR(D2898&gt;='Season Lookup'!$D$18,D2898&lt;'Season Lookup'!$D$15),"Winter"))))</f>
        <v>Fall</v>
      </c>
      <c r="L2898" s="3" t="str">
        <f>VLOOKUP(F2898,'Season Lookup'!$A$1:$B$13,2,0)</f>
        <v>Fall</v>
      </c>
      <c r="M2898" t="s">
        <v>82</v>
      </c>
      <c r="N2898" t="s">
        <v>13</v>
      </c>
      <c r="O2898" t="s">
        <v>23</v>
      </c>
      <c r="P2898" t="str">
        <f t="shared" si="572"/>
        <v>Yes</v>
      </c>
      <c r="Q2898" t="str">
        <f t="shared" si="573"/>
        <v>No</v>
      </c>
      <c r="R2898" t="str">
        <f t="shared" si="574"/>
        <v>No</v>
      </c>
      <c r="S2898">
        <v>0</v>
      </c>
      <c r="T2898" t="s">
        <v>185</v>
      </c>
      <c r="V2898" t="str">
        <f t="shared" si="575"/>
        <v>Non Intersection</v>
      </c>
      <c r="W2898" t="s">
        <v>3901</v>
      </c>
      <c r="X2898">
        <v>42.375430000000001</v>
      </c>
      <c r="Y2898">
        <v>-71.120457999999999</v>
      </c>
      <c r="Z2898" t="s">
        <v>3902</v>
      </c>
    </row>
    <row r="2899" spans="1:26">
      <c r="A2899">
        <v>26739</v>
      </c>
      <c r="B2899" s="1">
        <v>40849.843043981484</v>
      </c>
      <c r="C2899" s="1">
        <f t="shared" si="564"/>
        <v>40544</v>
      </c>
      <c r="D2899" s="4">
        <f t="shared" si="565"/>
        <v>0.83611111111111114</v>
      </c>
      <c r="E2899" s="3">
        <f t="shared" si="566"/>
        <v>2011</v>
      </c>
      <c r="F2899" s="3">
        <f t="shared" si="567"/>
        <v>11</v>
      </c>
      <c r="G2899" s="3">
        <f t="shared" si="568"/>
        <v>2</v>
      </c>
      <c r="H2899" s="3">
        <f t="shared" si="569"/>
        <v>20</v>
      </c>
      <c r="I2899" s="3">
        <f t="shared" si="570"/>
        <v>13</v>
      </c>
      <c r="J2899" s="3">
        <f t="shared" si="571"/>
        <v>4</v>
      </c>
      <c r="K2899" s="3" t="str">
        <f>IF(AND(D2899&gt;='Season Lookup'!$D$15,D2899&lt;'Season Lookup'!$D$16),"Spring",IF(AND(D2899&gt;='Season Lookup'!$D$16,D2899&lt;'Season Lookup'!$D$17),"Summer",IF(AND(D2899&gt;='Season Lookup'!$D$17,D2899&lt;'Season Lookup'!$D$18),"Fall",IF(OR(D2899&gt;='Season Lookup'!$D$18,D2899&lt;'Season Lookup'!$D$15),"Winter"))))</f>
        <v>Fall</v>
      </c>
      <c r="L2899" s="3" t="str">
        <f>VLOOKUP(F2899,'Season Lookup'!$A$1:$B$13,2,0)</f>
        <v>Fall</v>
      </c>
      <c r="M2899" t="s">
        <v>82</v>
      </c>
      <c r="N2899" t="s">
        <v>13</v>
      </c>
      <c r="O2899" t="s">
        <v>13</v>
      </c>
      <c r="P2899" t="str">
        <f t="shared" si="572"/>
        <v>Yes</v>
      </c>
      <c r="Q2899" t="str">
        <f t="shared" si="573"/>
        <v>No</v>
      </c>
      <c r="R2899" t="str">
        <f t="shared" si="574"/>
        <v>No</v>
      </c>
      <c r="T2899" t="s">
        <v>498</v>
      </c>
      <c r="U2899" t="s">
        <v>14</v>
      </c>
      <c r="V2899" t="str">
        <f t="shared" si="575"/>
        <v>Intersection</v>
      </c>
      <c r="W2899" t="s">
        <v>3618</v>
      </c>
      <c r="X2899">
        <v>42.369567000000004</v>
      </c>
      <c r="Y2899">
        <v>-71.111861000000005</v>
      </c>
      <c r="Z2899" t="s">
        <v>2748</v>
      </c>
    </row>
    <row r="2900" spans="1:26">
      <c r="A2900">
        <v>26740</v>
      </c>
      <c r="B2900" s="1">
        <v>40849.897916666669</v>
      </c>
      <c r="C2900" s="1">
        <f t="shared" si="564"/>
        <v>40544</v>
      </c>
      <c r="D2900" s="4">
        <f t="shared" si="565"/>
        <v>0.83611111111111114</v>
      </c>
      <c r="E2900" s="3">
        <f t="shared" si="566"/>
        <v>2011</v>
      </c>
      <c r="F2900" s="3">
        <f t="shared" si="567"/>
        <v>11</v>
      </c>
      <c r="G2900" s="3">
        <f t="shared" si="568"/>
        <v>2</v>
      </c>
      <c r="H2900" s="3">
        <f t="shared" si="569"/>
        <v>21</v>
      </c>
      <c r="I2900" s="3">
        <f t="shared" si="570"/>
        <v>33</v>
      </c>
      <c r="J2900" s="3">
        <f t="shared" si="571"/>
        <v>4</v>
      </c>
      <c r="K2900" s="3" t="str">
        <f>IF(AND(D2900&gt;='Season Lookup'!$D$15,D2900&lt;'Season Lookup'!$D$16),"Spring",IF(AND(D2900&gt;='Season Lookup'!$D$16,D2900&lt;'Season Lookup'!$D$17),"Summer",IF(AND(D2900&gt;='Season Lookup'!$D$17,D2900&lt;'Season Lookup'!$D$18),"Fall",IF(OR(D2900&gt;='Season Lookup'!$D$18,D2900&lt;'Season Lookup'!$D$15),"Winter"))))</f>
        <v>Fall</v>
      </c>
      <c r="L2900" s="3" t="str">
        <f>VLOOKUP(F2900,'Season Lookup'!$A$1:$B$13,2,0)</f>
        <v>Fall</v>
      </c>
      <c r="M2900" t="s">
        <v>82</v>
      </c>
      <c r="N2900" t="s">
        <v>13</v>
      </c>
      <c r="O2900" t="s">
        <v>13</v>
      </c>
      <c r="P2900" t="str">
        <f t="shared" si="572"/>
        <v>Yes</v>
      </c>
      <c r="Q2900" t="str">
        <f t="shared" si="573"/>
        <v>No</v>
      </c>
      <c r="R2900" t="str">
        <f t="shared" si="574"/>
        <v>No</v>
      </c>
      <c r="S2900">
        <v>70</v>
      </c>
      <c r="T2900" t="s">
        <v>202</v>
      </c>
      <c r="V2900" t="str">
        <f t="shared" si="575"/>
        <v>Non Intersection</v>
      </c>
      <c r="W2900" t="s">
        <v>3903</v>
      </c>
      <c r="X2900">
        <v>42.360782999999998</v>
      </c>
      <c r="Y2900">
        <v>-71.093293000000003</v>
      </c>
      <c r="Z2900" t="s">
        <v>3904</v>
      </c>
    </row>
    <row r="2901" spans="1:26">
      <c r="A2901">
        <v>26741</v>
      </c>
      <c r="B2901" s="1">
        <v>40849.354155092595</v>
      </c>
      <c r="C2901" s="1">
        <f t="shared" si="564"/>
        <v>40544</v>
      </c>
      <c r="D2901" s="4">
        <f t="shared" si="565"/>
        <v>0.83611111111111114</v>
      </c>
      <c r="E2901" s="3">
        <f t="shared" si="566"/>
        <v>2011</v>
      </c>
      <c r="F2901" s="3">
        <f t="shared" si="567"/>
        <v>11</v>
      </c>
      <c r="G2901" s="3">
        <f t="shared" si="568"/>
        <v>2</v>
      </c>
      <c r="H2901" s="3">
        <f t="shared" si="569"/>
        <v>8</v>
      </c>
      <c r="I2901" s="3">
        <f t="shared" si="570"/>
        <v>29</v>
      </c>
      <c r="J2901" s="3">
        <f t="shared" si="571"/>
        <v>4</v>
      </c>
      <c r="K2901" s="3" t="str">
        <f>IF(AND(D2901&gt;='Season Lookup'!$D$15,D2901&lt;'Season Lookup'!$D$16),"Spring",IF(AND(D2901&gt;='Season Lookup'!$D$16,D2901&lt;'Season Lookup'!$D$17),"Summer",IF(AND(D2901&gt;='Season Lookup'!$D$17,D2901&lt;'Season Lookup'!$D$18),"Fall",IF(OR(D2901&gt;='Season Lookup'!$D$18,D2901&lt;'Season Lookup'!$D$15),"Winter"))))</f>
        <v>Fall</v>
      </c>
      <c r="L2901" s="3" t="str">
        <f>VLOOKUP(F2901,'Season Lookup'!$A$1:$B$13,2,0)</f>
        <v>Fall</v>
      </c>
      <c r="M2901" t="s">
        <v>82</v>
      </c>
      <c r="N2901" t="s">
        <v>13</v>
      </c>
      <c r="O2901" t="s">
        <v>23</v>
      </c>
      <c r="P2901" t="str">
        <f t="shared" si="572"/>
        <v>Yes</v>
      </c>
      <c r="Q2901" t="str">
        <f t="shared" si="573"/>
        <v>No</v>
      </c>
      <c r="R2901" t="str">
        <f t="shared" si="574"/>
        <v>No</v>
      </c>
      <c r="T2901" t="s">
        <v>19</v>
      </c>
      <c r="U2901" t="s">
        <v>1006</v>
      </c>
      <c r="V2901" t="str">
        <f t="shared" si="575"/>
        <v>Intersection</v>
      </c>
      <c r="W2901" t="s">
        <v>2309</v>
      </c>
      <c r="X2901">
        <v>42.375056000000001</v>
      </c>
      <c r="Y2901">
        <v>-71.111099999999993</v>
      </c>
      <c r="Z2901" t="s">
        <v>2310</v>
      </c>
    </row>
    <row r="2902" spans="1:26">
      <c r="A2902">
        <v>26742</v>
      </c>
      <c r="B2902" s="1">
        <v>40849.424305555556</v>
      </c>
      <c r="C2902" s="1">
        <f t="shared" si="564"/>
        <v>40544</v>
      </c>
      <c r="D2902" s="4">
        <f t="shared" si="565"/>
        <v>0.83611111111111114</v>
      </c>
      <c r="E2902" s="3">
        <f t="shared" si="566"/>
        <v>2011</v>
      </c>
      <c r="F2902" s="3">
        <f t="shared" si="567"/>
        <v>11</v>
      </c>
      <c r="G2902" s="3">
        <f t="shared" si="568"/>
        <v>2</v>
      </c>
      <c r="H2902" s="3">
        <f t="shared" si="569"/>
        <v>10</v>
      </c>
      <c r="I2902" s="3">
        <f t="shared" si="570"/>
        <v>11</v>
      </c>
      <c r="J2902" s="3">
        <f t="shared" si="571"/>
        <v>4</v>
      </c>
      <c r="K2902" s="3" t="str">
        <f>IF(AND(D2902&gt;='Season Lookup'!$D$15,D2902&lt;'Season Lookup'!$D$16),"Spring",IF(AND(D2902&gt;='Season Lookup'!$D$16,D2902&lt;'Season Lookup'!$D$17),"Summer",IF(AND(D2902&gt;='Season Lookup'!$D$17,D2902&lt;'Season Lookup'!$D$18),"Fall",IF(OR(D2902&gt;='Season Lookup'!$D$18,D2902&lt;'Season Lookup'!$D$15),"Winter"))))</f>
        <v>Fall</v>
      </c>
      <c r="L2902" s="3" t="str">
        <f>VLOOKUP(F2902,'Season Lookup'!$A$1:$B$13,2,0)</f>
        <v>Fall</v>
      </c>
      <c r="M2902" t="s">
        <v>82</v>
      </c>
      <c r="N2902" t="s">
        <v>13</v>
      </c>
      <c r="O2902" t="s">
        <v>36</v>
      </c>
      <c r="P2902" t="str">
        <f t="shared" si="572"/>
        <v>Yes</v>
      </c>
      <c r="Q2902" t="str">
        <f t="shared" si="573"/>
        <v>No</v>
      </c>
      <c r="R2902" t="str">
        <f t="shared" si="574"/>
        <v>No</v>
      </c>
      <c r="S2902">
        <v>199</v>
      </c>
      <c r="T2902" t="s">
        <v>170</v>
      </c>
      <c r="V2902" t="str">
        <f t="shared" si="575"/>
        <v>Non Intersection</v>
      </c>
      <c r="W2902" t="s">
        <v>1513</v>
      </c>
      <c r="X2902">
        <v>42.390053999999999</v>
      </c>
      <c r="Y2902">
        <v>-71.142242999999993</v>
      </c>
      <c r="Z2902" t="s">
        <v>1514</v>
      </c>
    </row>
    <row r="2903" spans="1:26">
      <c r="A2903">
        <v>26746</v>
      </c>
      <c r="B2903" s="1">
        <v>40849.479155092595</v>
      </c>
      <c r="C2903" s="1">
        <f t="shared" si="564"/>
        <v>40544</v>
      </c>
      <c r="D2903" s="4">
        <f t="shared" si="565"/>
        <v>0.83611111111111114</v>
      </c>
      <c r="E2903" s="3">
        <f t="shared" si="566"/>
        <v>2011</v>
      </c>
      <c r="F2903" s="3">
        <f t="shared" si="567"/>
        <v>11</v>
      </c>
      <c r="G2903" s="3">
        <f t="shared" si="568"/>
        <v>2</v>
      </c>
      <c r="H2903" s="3">
        <f t="shared" si="569"/>
        <v>11</v>
      </c>
      <c r="I2903" s="3">
        <f t="shared" si="570"/>
        <v>29</v>
      </c>
      <c r="J2903" s="3">
        <f t="shared" si="571"/>
        <v>4</v>
      </c>
      <c r="K2903" s="3" t="str">
        <f>IF(AND(D2903&gt;='Season Lookup'!$D$15,D2903&lt;'Season Lookup'!$D$16),"Spring",IF(AND(D2903&gt;='Season Lookup'!$D$16,D2903&lt;'Season Lookup'!$D$17),"Summer",IF(AND(D2903&gt;='Season Lookup'!$D$17,D2903&lt;'Season Lookup'!$D$18),"Fall",IF(OR(D2903&gt;='Season Lookup'!$D$18,D2903&lt;'Season Lookup'!$D$15),"Winter"))))</f>
        <v>Fall</v>
      </c>
      <c r="L2903" s="3" t="str">
        <f>VLOOKUP(F2903,'Season Lookup'!$A$1:$B$13,2,0)</f>
        <v>Fall</v>
      </c>
      <c r="M2903" t="s">
        <v>82</v>
      </c>
      <c r="N2903" t="s">
        <v>13</v>
      </c>
      <c r="O2903" t="s">
        <v>35</v>
      </c>
      <c r="P2903" t="str">
        <f t="shared" si="572"/>
        <v>Yes</v>
      </c>
      <c r="Q2903" t="str">
        <f t="shared" si="573"/>
        <v>No</v>
      </c>
      <c r="R2903" t="str">
        <f t="shared" si="574"/>
        <v>No</v>
      </c>
      <c r="T2903" t="s">
        <v>453</v>
      </c>
      <c r="U2903" t="s">
        <v>14</v>
      </c>
      <c r="V2903" t="str">
        <f t="shared" si="575"/>
        <v>Intersection</v>
      </c>
      <c r="W2903" t="s">
        <v>1622</v>
      </c>
      <c r="X2903">
        <v>42.364013999999997</v>
      </c>
      <c r="Y2903">
        <v>-71.101389999999995</v>
      </c>
      <c r="Z2903" t="s">
        <v>1623</v>
      </c>
    </row>
    <row r="2904" spans="1:26">
      <c r="A2904">
        <v>26743</v>
      </c>
      <c r="B2904" s="1">
        <v>40850.395833333336</v>
      </c>
      <c r="C2904" s="1">
        <f t="shared" si="564"/>
        <v>40544</v>
      </c>
      <c r="D2904" s="4">
        <f t="shared" si="565"/>
        <v>0.83888888888888891</v>
      </c>
      <c r="E2904" s="3">
        <f t="shared" si="566"/>
        <v>2011</v>
      </c>
      <c r="F2904" s="3">
        <f t="shared" si="567"/>
        <v>11</v>
      </c>
      <c r="G2904" s="3">
        <f t="shared" si="568"/>
        <v>3</v>
      </c>
      <c r="H2904" s="3">
        <f t="shared" si="569"/>
        <v>9</v>
      </c>
      <c r="I2904" s="3">
        <f t="shared" si="570"/>
        <v>30</v>
      </c>
      <c r="J2904" s="3">
        <f t="shared" si="571"/>
        <v>5</v>
      </c>
      <c r="K2904" s="3" t="str">
        <f>IF(AND(D2904&gt;='Season Lookup'!$D$15,D2904&lt;'Season Lookup'!$D$16),"Spring",IF(AND(D2904&gt;='Season Lookup'!$D$16,D2904&lt;'Season Lookup'!$D$17),"Summer",IF(AND(D2904&gt;='Season Lookup'!$D$17,D2904&lt;'Season Lookup'!$D$18),"Fall",IF(OR(D2904&gt;='Season Lookup'!$D$18,D2904&lt;'Season Lookup'!$D$15),"Winter"))))</f>
        <v>Fall</v>
      </c>
      <c r="L2904" s="3" t="str">
        <f>VLOOKUP(F2904,'Season Lookup'!$A$1:$B$13,2,0)</f>
        <v>Fall</v>
      </c>
      <c r="M2904" t="s">
        <v>78</v>
      </c>
      <c r="N2904" t="s">
        <v>35</v>
      </c>
      <c r="O2904" t="s">
        <v>23</v>
      </c>
      <c r="P2904" t="str">
        <f t="shared" si="572"/>
        <v>Yes</v>
      </c>
      <c r="Q2904" t="str">
        <f t="shared" si="573"/>
        <v>No</v>
      </c>
      <c r="R2904" t="str">
        <f t="shared" si="574"/>
        <v>No</v>
      </c>
      <c r="T2904" t="s">
        <v>32</v>
      </c>
      <c r="U2904" t="s">
        <v>189</v>
      </c>
      <c r="V2904" t="str">
        <f t="shared" si="575"/>
        <v>Intersection</v>
      </c>
      <c r="W2904" t="s">
        <v>1737</v>
      </c>
      <c r="X2904">
        <v>42.363207000000003</v>
      </c>
      <c r="Y2904">
        <v>-71.096699999999998</v>
      </c>
      <c r="Z2904" t="s">
        <v>1738</v>
      </c>
    </row>
    <row r="2905" spans="1:26">
      <c r="A2905">
        <v>26744</v>
      </c>
      <c r="B2905" s="1">
        <v>40850.444444444445</v>
      </c>
      <c r="C2905" s="1">
        <f t="shared" si="564"/>
        <v>40544</v>
      </c>
      <c r="D2905" s="4">
        <f t="shared" si="565"/>
        <v>0.83888888888888891</v>
      </c>
      <c r="E2905" s="3">
        <f t="shared" si="566"/>
        <v>2011</v>
      </c>
      <c r="F2905" s="3">
        <f t="shared" si="567"/>
        <v>11</v>
      </c>
      <c r="G2905" s="3">
        <f t="shared" si="568"/>
        <v>3</v>
      </c>
      <c r="H2905" s="3">
        <f t="shared" si="569"/>
        <v>10</v>
      </c>
      <c r="I2905" s="3">
        <f t="shared" si="570"/>
        <v>40</v>
      </c>
      <c r="J2905" s="3">
        <f t="shared" si="571"/>
        <v>5</v>
      </c>
      <c r="K2905" s="3" t="str">
        <f>IF(AND(D2905&gt;='Season Lookup'!$D$15,D2905&lt;'Season Lookup'!$D$16),"Spring",IF(AND(D2905&gt;='Season Lookup'!$D$16,D2905&lt;'Season Lookup'!$D$17),"Summer",IF(AND(D2905&gt;='Season Lookup'!$D$17,D2905&lt;'Season Lookup'!$D$18),"Fall",IF(OR(D2905&gt;='Season Lookup'!$D$18,D2905&lt;'Season Lookup'!$D$15),"Winter"))))</f>
        <v>Fall</v>
      </c>
      <c r="L2905" s="3" t="str">
        <f>VLOOKUP(F2905,'Season Lookup'!$A$1:$B$13,2,0)</f>
        <v>Fall</v>
      </c>
      <c r="M2905" t="s">
        <v>78</v>
      </c>
      <c r="N2905" t="s">
        <v>13</v>
      </c>
      <c r="O2905" t="s">
        <v>13</v>
      </c>
      <c r="P2905" t="str">
        <f t="shared" si="572"/>
        <v>Yes</v>
      </c>
      <c r="Q2905" t="str">
        <f t="shared" si="573"/>
        <v>No</v>
      </c>
      <c r="R2905" t="str">
        <f t="shared" si="574"/>
        <v>No</v>
      </c>
      <c r="T2905" t="s">
        <v>238</v>
      </c>
      <c r="U2905" t="s">
        <v>224</v>
      </c>
      <c r="V2905" t="str">
        <f t="shared" si="575"/>
        <v>Intersection</v>
      </c>
      <c r="W2905" t="s">
        <v>3905</v>
      </c>
      <c r="X2905">
        <v>42.377006000000002</v>
      </c>
      <c r="Y2905">
        <v>-71.112334000000004</v>
      </c>
      <c r="Z2905" t="s">
        <v>3906</v>
      </c>
    </row>
    <row r="2906" spans="1:26">
      <c r="A2906">
        <v>26745</v>
      </c>
      <c r="B2906" s="1">
        <v>40850.472210648149</v>
      </c>
      <c r="C2906" s="1">
        <f t="shared" si="564"/>
        <v>40544</v>
      </c>
      <c r="D2906" s="4">
        <f t="shared" si="565"/>
        <v>0.83888888888888891</v>
      </c>
      <c r="E2906" s="3">
        <f t="shared" si="566"/>
        <v>2011</v>
      </c>
      <c r="F2906" s="3">
        <f t="shared" si="567"/>
        <v>11</v>
      </c>
      <c r="G2906" s="3">
        <f t="shared" si="568"/>
        <v>3</v>
      </c>
      <c r="H2906" s="3">
        <f t="shared" si="569"/>
        <v>11</v>
      </c>
      <c r="I2906" s="3">
        <f t="shared" si="570"/>
        <v>19</v>
      </c>
      <c r="J2906" s="3">
        <f t="shared" si="571"/>
        <v>5</v>
      </c>
      <c r="K2906" s="3" t="str">
        <f>IF(AND(D2906&gt;='Season Lookup'!$D$15,D2906&lt;'Season Lookup'!$D$16),"Spring",IF(AND(D2906&gt;='Season Lookup'!$D$16,D2906&lt;'Season Lookup'!$D$17),"Summer",IF(AND(D2906&gt;='Season Lookup'!$D$17,D2906&lt;'Season Lookup'!$D$18),"Fall",IF(OR(D2906&gt;='Season Lookup'!$D$18,D2906&lt;'Season Lookup'!$D$15),"Winter"))))</f>
        <v>Fall</v>
      </c>
      <c r="L2906" s="3" t="str">
        <f>VLOOKUP(F2906,'Season Lookup'!$A$1:$B$13,2,0)</f>
        <v>Fall</v>
      </c>
      <c r="M2906" t="s">
        <v>78</v>
      </c>
      <c r="N2906" t="s">
        <v>13</v>
      </c>
      <c r="O2906" t="s">
        <v>13</v>
      </c>
      <c r="P2906" t="str">
        <f t="shared" si="572"/>
        <v>Yes</v>
      </c>
      <c r="Q2906" t="str">
        <f t="shared" si="573"/>
        <v>No</v>
      </c>
      <c r="R2906" t="str">
        <f t="shared" si="574"/>
        <v>No</v>
      </c>
      <c r="T2906" t="s">
        <v>74</v>
      </c>
      <c r="U2906" t="s">
        <v>942</v>
      </c>
      <c r="V2906" t="str">
        <f t="shared" si="575"/>
        <v>Intersection</v>
      </c>
      <c r="W2906" t="s">
        <v>967</v>
      </c>
      <c r="X2906">
        <v>42.372844999999998</v>
      </c>
      <c r="Y2906">
        <v>-71.099759000000006</v>
      </c>
      <c r="Z2906" t="s">
        <v>968</v>
      </c>
    </row>
    <row r="2907" spans="1:26">
      <c r="A2907">
        <v>26747</v>
      </c>
      <c r="B2907" s="1">
        <v>40850.677083333336</v>
      </c>
      <c r="C2907" s="1">
        <f t="shared" si="564"/>
        <v>40544</v>
      </c>
      <c r="D2907" s="4">
        <f t="shared" si="565"/>
        <v>0.83888888888888891</v>
      </c>
      <c r="E2907" s="3">
        <f t="shared" si="566"/>
        <v>2011</v>
      </c>
      <c r="F2907" s="3">
        <f t="shared" si="567"/>
        <v>11</v>
      </c>
      <c r="G2907" s="3">
        <f t="shared" si="568"/>
        <v>3</v>
      </c>
      <c r="H2907" s="3">
        <f t="shared" si="569"/>
        <v>16</v>
      </c>
      <c r="I2907" s="3">
        <f t="shared" si="570"/>
        <v>15</v>
      </c>
      <c r="J2907" s="3">
        <f t="shared" si="571"/>
        <v>5</v>
      </c>
      <c r="K2907" s="3" t="str">
        <f>IF(AND(D2907&gt;='Season Lookup'!$D$15,D2907&lt;'Season Lookup'!$D$16),"Spring",IF(AND(D2907&gt;='Season Lookup'!$D$16,D2907&lt;'Season Lookup'!$D$17),"Summer",IF(AND(D2907&gt;='Season Lookup'!$D$17,D2907&lt;'Season Lookup'!$D$18),"Fall",IF(OR(D2907&gt;='Season Lookup'!$D$18,D2907&lt;'Season Lookup'!$D$15),"Winter"))))</f>
        <v>Fall</v>
      </c>
      <c r="L2907" s="3" t="str">
        <f>VLOOKUP(F2907,'Season Lookup'!$A$1:$B$13,2,0)</f>
        <v>Fall</v>
      </c>
      <c r="M2907" t="s">
        <v>78</v>
      </c>
      <c r="N2907" t="s">
        <v>13</v>
      </c>
      <c r="O2907" t="s">
        <v>13</v>
      </c>
      <c r="P2907" t="str">
        <f t="shared" si="572"/>
        <v>Yes</v>
      </c>
      <c r="Q2907" t="str">
        <f t="shared" si="573"/>
        <v>No</v>
      </c>
      <c r="R2907" t="str">
        <f t="shared" si="574"/>
        <v>No</v>
      </c>
      <c r="T2907" t="s">
        <v>105</v>
      </c>
      <c r="U2907" t="s">
        <v>567</v>
      </c>
      <c r="V2907" t="str">
        <f t="shared" si="575"/>
        <v>Intersection</v>
      </c>
      <c r="W2907" t="s">
        <v>3907</v>
      </c>
      <c r="X2907">
        <v>42.366019999999999</v>
      </c>
      <c r="Y2907">
        <v>-71.092644000000007</v>
      </c>
      <c r="Z2907" t="s">
        <v>3908</v>
      </c>
    </row>
    <row r="2908" spans="1:26">
      <c r="A2908">
        <v>26748</v>
      </c>
      <c r="B2908" s="1">
        <v>40850.89234953704</v>
      </c>
      <c r="C2908" s="1">
        <f t="shared" si="564"/>
        <v>40544</v>
      </c>
      <c r="D2908" s="4">
        <f t="shared" si="565"/>
        <v>0.83888888888888891</v>
      </c>
      <c r="E2908" s="3">
        <f t="shared" si="566"/>
        <v>2011</v>
      </c>
      <c r="F2908" s="3">
        <f t="shared" si="567"/>
        <v>11</v>
      </c>
      <c r="G2908" s="3">
        <f t="shared" si="568"/>
        <v>3</v>
      </c>
      <c r="H2908" s="3">
        <f t="shared" si="569"/>
        <v>21</v>
      </c>
      <c r="I2908" s="3">
        <f t="shared" si="570"/>
        <v>24</v>
      </c>
      <c r="J2908" s="3">
        <f t="shared" si="571"/>
        <v>5</v>
      </c>
      <c r="K2908" s="3" t="str">
        <f>IF(AND(D2908&gt;='Season Lookup'!$D$15,D2908&lt;'Season Lookup'!$D$16),"Spring",IF(AND(D2908&gt;='Season Lookup'!$D$16,D2908&lt;'Season Lookup'!$D$17),"Summer",IF(AND(D2908&gt;='Season Lookup'!$D$17,D2908&lt;'Season Lookup'!$D$18),"Fall",IF(OR(D2908&gt;='Season Lookup'!$D$18,D2908&lt;'Season Lookup'!$D$15),"Winter"))))</f>
        <v>Fall</v>
      </c>
      <c r="L2908" s="3" t="str">
        <f>VLOOKUP(F2908,'Season Lookup'!$A$1:$B$13,2,0)</f>
        <v>Fall</v>
      </c>
      <c r="M2908" t="s">
        <v>78</v>
      </c>
      <c r="N2908" t="s">
        <v>13</v>
      </c>
      <c r="O2908" t="s">
        <v>13</v>
      </c>
      <c r="P2908" t="str">
        <f t="shared" si="572"/>
        <v>Yes</v>
      </c>
      <c r="Q2908" t="str">
        <f t="shared" si="573"/>
        <v>No</v>
      </c>
      <c r="R2908" t="str">
        <f t="shared" si="574"/>
        <v>No</v>
      </c>
      <c r="S2908">
        <v>178</v>
      </c>
      <c r="T2908" t="s">
        <v>74</v>
      </c>
      <c r="V2908" t="str">
        <f t="shared" si="575"/>
        <v>Non Intersection</v>
      </c>
      <c r="W2908" t="s">
        <v>3909</v>
      </c>
      <c r="X2908">
        <v>42.372185000000002</v>
      </c>
      <c r="Y2908">
        <v>-71.099052999999998</v>
      </c>
      <c r="Z2908" t="s">
        <v>3910</v>
      </c>
    </row>
    <row r="2909" spans="1:26">
      <c r="A2909">
        <v>26749</v>
      </c>
      <c r="B2909" s="1">
        <v>40850.479155092595</v>
      </c>
      <c r="C2909" s="1">
        <f t="shared" si="564"/>
        <v>40544</v>
      </c>
      <c r="D2909" s="4">
        <f t="shared" si="565"/>
        <v>0.83888888888888891</v>
      </c>
      <c r="E2909" s="3">
        <f t="shared" si="566"/>
        <v>2011</v>
      </c>
      <c r="F2909" s="3">
        <f t="shared" si="567"/>
        <v>11</v>
      </c>
      <c r="G2909" s="3">
        <f t="shared" si="568"/>
        <v>3</v>
      </c>
      <c r="H2909" s="3">
        <f t="shared" si="569"/>
        <v>11</v>
      </c>
      <c r="I2909" s="3">
        <f t="shared" si="570"/>
        <v>29</v>
      </c>
      <c r="J2909" s="3">
        <f t="shared" si="571"/>
        <v>5</v>
      </c>
      <c r="K2909" s="3" t="str">
        <f>IF(AND(D2909&gt;='Season Lookup'!$D$15,D2909&lt;'Season Lookup'!$D$16),"Spring",IF(AND(D2909&gt;='Season Lookup'!$D$16,D2909&lt;'Season Lookup'!$D$17),"Summer",IF(AND(D2909&gt;='Season Lookup'!$D$17,D2909&lt;'Season Lookup'!$D$18),"Fall",IF(OR(D2909&gt;='Season Lookup'!$D$18,D2909&lt;'Season Lookup'!$D$15),"Winter"))))</f>
        <v>Fall</v>
      </c>
      <c r="L2909" s="3" t="str">
        <f>VLOOKUP(F2909,'Season Lookup'!$A$1:$B$13,2,0)</f>
        <v>Fall</v>
      </c>
      <c r="M2909" t="s">
        <v>78</v>
      </c>
      <c r="N2909" t="s">
        <v>13</v>
      </c>
      <c r="O2909" t="s">
        <v>36</v>
      </c>
      <c r="P2909" t="str">
        <f t="shared" si="572"/>
        <v>Yes</v>
      </c>
      <c r="Q2909" t="str">
        <f t="shared" si="573"/>
        <v>No</v>
      </c>
      <c r="R2909" t="str">
        <f t="shared" si="574"/>
        <v>No</v>
      </c>
      <c r="T2909" t="s">
        <v>198</v>
      </c>
      <c r="U2909" t="s">
        <v>518</v>
      </c>
      <c r="V2909" t="str">
        <f t="shared" si="575"/>
        <v>Intersection</v>
      </c>
      <c r="W2909" t="s">
        <v>519</v>
      </c>
      <c r="X2909">
        <v>42.374569000000001</v>
      </c>
      <c r="Y2909">
        <v>-71.128428</v>
      </c>
      <c r="Z2909" t="s">
        <v>520</v>
      </c>
    </row>
    <row r="2910" spans="1:26">
      <c r="A2910">
        <v>26750</v>
      </c>
      <c r="B2910" s="1">
        <v>40850.76734953704</v>
      </c>
      <c r="C2910" s="1">
        <f t="shared" si="564"/>
        <v>40544</v>
      </c>
      <c r="D2910" s="4">
        <f t="shared" si="565"/>
        <v>0.83888888888888891</v>
      </c>
      <c r="E2910" s="3">
        <f t="shared" si="566"/>
        <v>2011</v>
      </c>
      <c r="F2910" s="3">
        <f t="shared" si="567"/>
        <v>11</v>
      </c>
      <c r="G2910" s="3">
        <f t="shared" si="568"/>
        <v>3</v>
      </c>
      <c r="H2910" s="3">
        <f t="shared" si="569"/>
        <v>18</v>
      </c>
      <c r="I2910" s="3">
        <f t="shared" si="570"/>
        <v>24</v>
      </c>
      <c r="J2910" s="3">
        <f t="shared" si="571"/>
        <v>5</v>
      </c>
      <c r="K2910" s="3" t="str">
        <f>IF(AND(D2910&gt;='Season Lookup'!$D$15,D2910&lt;'Season Lookup'!$D$16),"Spring",IF(AND(D2910&gt;='Season Lookup'!$D$16,D2910&lt;'Season Lookup'!$D$17),"Summer",IF(AND(D2910&gt;='Season Lookup'!$D$17,D2910&lt;'Season Lookup'!$D$18),"Fall",IF(OR(D2910&gt;='Season Lookup'!$D$18,D2910&lt;'Season Lookup'!$D$15),"Winter"))))</f>
        <v>Fall</v>
      </c>
      <c r="L2910" s="3" t="str">
        <f>VLOOKUP(F2910,'Season Lookup'!$A$1:$B$13,2,0)</f>
        <v>Fall</v>
      </c>
      <c r="M2910" t="s">
        <v>78</v>
      </c>
      <c r="N2910" t="s">
        <v>35</v>
      </c>
      <c r="O2910" t="s">
        <v>13</v>
      </c>
      <c r="P2910" t="str">
        <f t="shared" si="572"/>
        <v>Yes</v>
      </c>
      <c r="Q2910" t="str">
        <f t="shared" si="573"/>
        <v>No</v>
      </c>
      <c r="R2910" t="str">
        <f t="shared" si="574"/>
        <v>No</v>
      </c>
      <c r="S2910">
        <v>587</v>
      </c>
      <c r="T2910" t="s">
        <v>198</v>
      </c>
      <c r="V2910" t="str">
        <f t="shared" si="575"/>
        <v>Non Intersection</v>
      </c>
      <c r="W2910" t="s">
        <v>3578</v>
      </c>
      <c r="X2910">
        <v>42.375508000000004</v>
      </c>
      <c r="Y2910">
        <v>-71.145556999999997</v>
      </c>
      <c r="Z2910" t="s">
        <v>3579</v>
      </c>
    </row>
    <row r="2911" spans="1:26">
      <c r="A2911">
        <v>26751</v>
      </c>
      <c r="B2911" s="1">
        <v>40851.395833333336</v>
      </c>
      <c r="C2911" s="1">
        <f t="shared" si="564"/>
        <v>40544</v>
      </c>
      <c r="D2911" s="4">
        <f t="shared" si="565"/>
        <v>0.84166666666666667</v>
      </c>
      <c r="E2911" s="3">
        <f t="shared" si="566"/>
        <v>2011</v>
      </c>
      <c r="F2911" s="3">
        <f t="shared" si="567"/>
        <v>11</v>
      </c>
      <c r="G2911" s="3">
        <f t="shared" si="568"/>
        <v>4</v>
      </c>
      <c r="H2911" s="3">
        <f t="shared" si="569"/>
        <v>9</v>
      </c>
      <c r="I2911" s="3">
        <f t="shared" si="570"/>
        <v>30</v>
      </c>
      <c r="J2911" s="3">
        <f t="shared" si="571"/>
        <v>6</v>
      </c>
      <c r="K2911" s="3" t="str">
        <f>IF(AND(D2911&gt;='Season Lookup'!$D$15,D2911&lt;'Season Lookup'!$D$16),"Spring",IF(AND(D2911&gt;='Season Lookup'!$D$16,D2911&lt;'Season Lookup'!$D$17),"Summer",IF(AND(D2911&gt;='Season Lookup'!$D$17,D2911&lt;'Season Lookup'!$D$18),"Fall",IF(OR(D2911&gt;='Season Lookup'!$D$18,D2911&lt;'Season Lookup'!$D$15),"Winter"))))</f>
        <v>Fall</v>
      </c>
      <c r="L2911" s="3" t="str">
        <f>VLOOKUP(F2911,'Season Lookup'!$A$1:$B$13,2,0)</f>
        <v>Fall</v>
      </c>
      <c r="M2911" t="s">
        <v>12</v>
      </c>
      <c r="N2911" t="s">
        <v>13</v>
      </c>
      <c r="O2911" t="s">
        <v>132</v>
      </c>
      <c r="P2911" t="str">
        <f t="shared" si="572"/>
        <v>Yes</v>
      </c>
      <c r="Q2911" t="str">
        <f t="shared" si="573"/>
        <v>Yes</v>
      </c>
      <c r="R2911" t="str">
        <f t="shared" si="574"/>
        <v>No</v>
      </c>
      <c r="T2911" t="s">
        <v>42</v>
      </c>
      <c r="U2911" t="s">
        <v>41</v>
      </c>
      <c r="V2911" t="str">
        <f t="shared" si="575"/>
        <v>Intersection</v>
      </c>
      <c r="W2911" t="s">
        <v>2398</v>
      </c>
      <c r="X2911">
        <v>42.362257</v>
      </c>
      <c r="Y2911">
        <v>-71.113546999999997</v>
      </c>
      <c r="Z2911" t="s">
        <v>44</v>
      </c>
    </row>
    <row r="2912" spans="1:26">
      <c r="A2912">
        <v>26752</v>
      </c>
      <c r="B2912" s="1">
        <v>40851.545138888891</v>
      </c>
      <c r="C2912" s="1">
        <f t="shared" si="564"/>
        <v>40544</v>
      </c>
      <c r="D2912" s="4">
        <f t="shared" si="565"/>
        <v>0.84166666666666667</v>
      </c>
      <c r="E2912" s="3">
        <f t="shared" si="566"/>
        <v>2011</v>
      </c>
      <c r="F2912" s="3">
        <f t="shared" si="567"/>
        <v>11</v>
      </c>
      <c r="G2912" s="3">
        <f t="shared" si="568"/>
        <v>4</v>
      </c>
      <c r="H2912" s="3">
        <f t="shared" si="569"/>
        <v>13</v>
      </c>
      <c r="I2912" s="3">
        <f t="shared" si="570"/>
        <v>5</v>
      </c>
      <c r="J2912" s="3">
        <f t="shared" si="571"/>
        <v>6</v>
      </c>
      <c r="K2912" s="3" t="str">
        <f>IF(AND(D2912&gt;='Season Lookup'!$D$15,D2912&lt;'Season Lookup'!$D$16),"Spring",IF(AND(D2912&gt;='Season Lookup'!$D$16,D2912&lt;'Season Lookup'!$D$17),"Summer",IF(AND(D2912&gt;='Season Lookup'!$D$17,D2912&lt;'Season Lookup'!$D$18),"Fall",IF(OR(D2912&gt;='Season Lookup'!$D$18,D2912&lt;'Season Lookup'!$D$15),"Winter"))))</f>
        <v>Fall</v>
      </c>
      <c r="L2912" s="3" t="str">
        <f>VLOOKUP(F2912,'Season Lookup'!$A$1:$B$13,2,0)</f>
        <v>Fall</v>
      </c>
      <c r="M2912" t="s">
        <v>12</v>
      </c>
      <c r="N2912" t="s">
        <v>13</v>
      </c>
      <c r="O2912" t="s">
        <v>23</v>
      </c>
      <c r="P2912" t="str">
        <f t="shared" si="572"/>
        <v>Yes</v>
      </c>
      <c r="Q2912" t="str">
        <f t="shared" si="573"/>
        <v>No</v>
      </c>
      <c r="R2912" t="str">
        <f t="shared" si="574"/>
        <v>No</v>
      </c>
      <c r="T2912" t="s">
        <v>3761</v>
      </c>
      <c r="U2912" t="s">
        <v>45</v>
      </c>
      <c r="V2912" t="str">
        <f t="shared" si="575"/>
        <v>Intersection</v>
      </c>
      <c r="W2912" t="s">
        <v>3911</v>
      </c>
      <c r="X2912">
        <v>42.384552999999997</v>
      </c>
      <c r="Y2912">
        <v>-71.129850000000005</v>
      </c>
      <c r="Z2912" t="s">
        <v>3912</v>
      </c>
    </row>
    <row r="2913" spans="1:26">
      <c r="A2913">
        <v>26753</v>
      </c>
      <c r="B2913" s="1">
        <v>40851.597210648149</v>
      </c>
      <c r="C2913" s="1">
        <f t="shared" si="564"/>
        <v>40544</v>
      </c>
      <c r="D2913" s="4">
        <f t="shared" si="565"/>
        <v>0.84166666666666667</v>
      </c>
      <c r="E2913" s="3">
        <f t="shared" si="566"/>
        <v>2011</v>
      </c>
      <c r="F2913" s="3">
        <f t="shared" si="567"/>
        <v>11</v>
      </c>
      <c r="G2913" s="3">
        <f t="shared" si="568"/>
        <v>4</v>
      </c>
      <c r="H2913" s="3">
        <f t="shared" si="569"/>
        <v>14</v>
      </c>
      <c r="I2913" s="3">
        <f t="shared" si="570"/>
        <v>19</v>
      </c>
      <c r="J2913" s="3">
        <f t="shared" si="571"/>
        <v>6</v>
      </c>
      <c r="K2913" s="3" t="str">
        <f>IF(AND(D2913&gt;='Season Lookup'!$D$15,D2913&lt;'Season Lookup'!$D$16),"Spring",IF(AND(D2913&gt;='Season Lookup'!$D$16,D2913&lt;'Season Lookup'!$D$17),"Summer",IF(AND(D2913&gt;='Season Lookup'!$D$17,D2913&lt;'Season Lookup'!$D$18),"Fall",IF(OR(D2913&gt;='Season Lookup'!$D$18,D2913&lt;'Season Lookup'!$D$15),"Winter"))))</f>
        <v>Fall</v>
      </c>
      <c r="L2913" s="3" t="str">
        <f>VLOOKUP(F2913,'Season Lookup'!$A$1:$B$13,2,0)</f>
        <v>Fall</v>
      </c>
      <c r="M2913" t="s">
        <v>12</v>
      </c>
      <c r="N2913" t="s">
        <v>13</v>
      </c>
      <c r="O2913" t="s">
        <v>13</v>
      </c>
      <c r="P2913" t="str">
        <f t="shared" si="572"/>
        <v>Yes</v>
      </c>
      <c r="Q2913" t="str">
        <f t="shared" si="573"/>
        <v>No</v>
      </c>
      <c r="R2913" t="str">
        <f t="shared" si="574"/>
        <v>No</v>
      </c>
      <c r="T2913" t="s">
        <v>14</v>
      </c>
      <c r="U2913" t="s">
        <v>202</v>
      </c>
      <c r="V2913" t="str">
        <f t="shared" si="575"/>
        <v>Intersection</v>
      </c>
      <c r="W2913" t="s">
        <v>361</v>
      </c>
      <c r="X2913">
        <v>42.360154000000001</v>
      </c>
      <c r="Y2913">
        <v>-71.094881999999998</v>
      </c>
      <c r="Z2913" t="s">
        <v>223</v>
      </c>
    </row>
    <row r="2914" spans="1:26">
      <c r="A2914">
        <v>26754</v>
      </c>
      <c r="B2914" s="1">
        <v>40851.597905092596</v>
      </c>
      <c r="C2914" s="1">
        <f t="shared" si="564"/>
        <v>40544</v>
      </c>
      <c r="D2914" s="4">
        <f t="shared" si="565"/>
        <v>0.84166666666666667</v>
      </c>
      <c r="E2914" s="3">
        <f t="shared" si="566"/>
        <v>2011</v>
      </c>
      <c r="F2914" s="3">
        <f t="shared" si="567"/>
        <v>11</v>
      </c>
      <c r="G2914" s="3">
        <f t="shared" si="568"/>
        <v>4</v>
      </c>
      <c r="H2914" s="3">
        <f t="shared" si="569"/>
        <v>14</v>
      </c>
      <c r="I2914" s="3">
        <f t="shared" si="570"/>
        <v>20</v>
      </c>
      <c r="J2914" s="3">
        <f t="shared" si="571"/>
        <v>6</v>
      </c>
      <c r="K2914" s="3" t="str">
        <f>IF(AND(D2914&gt;='Season Lookup'!$D$15,D2914&lt;'Season Lookup'!$D$16),"Spring",IF(AND(D2914&gt;='Season Lookup'!$D$16,D2914&lt;'Season Lookup'!$D$17),"Summer",IF(AND(D2914&gt;='Season Lookup'!$D$17,D2914&lt;'Season Lookup'!$D$18),"Fall",IF(OR(D2914&gt;='Season Lookup'!$D$18,D2914&lt;'Season Lookup'!$D$15),"Winter"))))</f>
        <v>Fall</v>
      </c>
      <c r="L2914" s="3" t="str">
        <f>VLOOKUP(F2914,'Season Lookup'!$A$1:$B$13,2,0)</f>
        <v>Fall</v>
      </c>
      <c r="M2914" t="s">
        <v>12</v>
      </c>
      <c r="N2914" t="s">
        <v>13</v>
      </c>
      <c r="O2914" t="s">
        <v>13</v>
      </c>
      <c r="P2914" t="str">
        <f t="shared" si="572"/>
        <v>Yes</v>
      </c>
      <c r="Q2914" t="str">
        <f t="shared" si="573"/>
        <v>No</v>
      </c>
      <c r="R2914" t="str">
        <f t="shared" si="574"/>
        <v>No</v>
      </c>
      <c r="T2914" t="s">
        <v>41</v>
      </c>
      <c r="U2914" t="s">
        <v>42</v>
      </c>
      <c r="V2914" t="str">
        <f t="shared" si="575"/>
        <v>Intersection</v>
      </c>
      <c r="W2914" t="s">
        <v>43</v>
      </c>
      <c r="X2914">
        <v>42.362257</v>
      </c>
      <c r="Y2914">
        <v>-71.113546999999997</v>
      </c>
      <c r="Z2914" t="s">
        <v>44</v>
      </c>
    </row>
    <row r="2915" spans="1:26">
      <c r="A2915">
        <v>26765</v>
      </c>
      <c r="B2915" s="1">
        <v>40851.729155092595</v>
      </c>
      <c r="C2915" s="1">
        <f t="shared" si="564"/>
        <v>40544</v>
      </c>
      <c r="D2915" s="4">
        <f t="shared" si="565"/>
        <v>0.84166666666666667</v>
      </c>
      <c r="E2915" s="3">
        <f t="shared" si="566"/>
        <v>2011</v>
      </c>
      <c r="F2915" s="3">
        <f t="shared" si="567"/>
        <v>11</v>
      </c>
      <c r="G2915" s="3">
        <f t="shared" si="568"/>
        <v>4</v>
      </c>
      <c r="H2915" s="3">
        <f t="shared" si="569"/>
        <v>17</v>
      </c>
      <c r="I2915" s="3">
        <f t="shared" si="570"/>
        <v>29</v>
      </c>
      <c r="J2915" s="3">
        <f t="shared" si="571"/>
        <v>6</v>
      </c>
      <c r="K2915" s="3" t="str">
        <f>IF(AND(D2915&gt;='Season Lookup'!$D$15,D2915&lt;'Season Lookup'!$D$16),"Spring",IF(AND(D2915&gt;='Season Lookup'!$D$16,D2915&lt;'Season Lookup'!$D$17),"Summer",IF(AND(D2915&gt;='Season Lookup'!$D$17,D2915&lt;'Season Lookup'!$D$18),"Fall",IF(OR(D2915&gt;='Season Lookup'!$D$18,D2915&lt;'Season Lookup'!$D$15),"Winter"))))</f>
        <v>Fall</v>
      </c>
      <c r="L2915" s="3" t="str">
        <f>VLOOKUP(F2915,'Season Lookup'!$A$1:$B$13,2,0)</f>
        <v>Fall</v>
      </c>
      <c r="M2915" t="s">
        <v>12</v>
      </c>
      <c r="N2915" t="s">
        <v>13</v>
      </c>
      <c r="O2915" t="s">
        <v>152</v>
      </c>
      <c r="P2915" t="str">
        <f t="shared" si="572"/>
        <v>Yes</v>
      </c>
      <c r="Q2915" t="str">
        <f t="shared" si="573"/>
        <v>No</v>
      </c>
      <c r="R2915" t="str">
        <f t="shared" si="574"/>
        <v>Yes</v>
      </c>
      <c r="T2915" t="s">
        <v>325</v>
      </c>
      <c r="U2915" t="s">
        <v>198</v>
      </c>
      <c r="V2915" t="str">
        <f t="shared" si="575"/>
        <v>Intersection</v>
      </c>
      <c r="W2915" t="s">
        <v>3239</v>
      </c>
      <c r="X2915">
        <v>42.372869000000001</v>
      </c>
      <c r="Y2915">
        <v>-71.121399999999994</v>
      </c>
      <c r="Z2915" t="s">
        <v>2042</v>
      </c>
    </row>
    <row r="2916" spans="1:26">
      <c r="A2916">
        <v>26755</v>
      </c>
      <c r="B2916" s="1">
        <v>40852.556932870371</v>
      </c>
      <c r="C2916" s="1">
        <f t="shared" si="564"/>
        <v>40544</v>
      </c>
      <c r="D2916" s="4">
        <f t="shared" si="565"/>
        <v>0.84444444444444444</v>
      </c>
      <c r="E2916" s="3">
        <f t="shared" si="566"/>
        <v>2011</v>
      </c>
      <c r="F2916" s="3">
        <f t="shared" si="567"/>
        <v>11</v>
      </c>
      <c r="G2916" s="3">
        <f t="shared" si="568"/>
        <v>5</v>
      </c>
      <c r="H2916" s="3">
        <f t="shared" si="569"/>
        <v>13</v>
      </c>
      <c r="I2916" s="3">
        <f t="shared" si="570"/>
        <v>21</v>
      </c>
      <c r="J2916" s="3">
        <f t="shared" si="571"/>
        <v>7</v>
      </c>
      <c r="K2916" s="3" t="str">
        <f>IF(AND(D2916&gt;='Season Lookup'!$D$15,D2916&lt;'Season Lookup'!$D$16),"Spring",IF(AND(D2916&gt;='Season Lookup'!$D$16,D2916&lt;'Season Lookup'!$D$17),"Summer",IF(AND(D2916&gt;='Season Lookup'!$D$17,D2916&lt;'Season Lookup'!$D$18),"Fall",IF(OR(D2916&gt;='Season Lookup'!$D$18,D2916&lt;'Season Lookup'!$D$15),"Winter"))))</f>
        <v>Fall</v>
      </c>
      <c r="L2916" s="3" t="str">
        <f>VLOOKUP(F2916,'Season Lookup'!$A$1:$B$13,2,0)</f>
        <v>Fall</v>
      </c>
      <c r="M2916" t="s">
        <v>31</v>
      </c>
      <c r="N2916" t="s">
        <v>35</v>
      </c>
      <c r="O2916" t="s">
        <v>23</v>
      </c>
      <c r="P2916" t="str">
        <f t="shared" si="572"/>
        <v>Yes</v>
      </c>
      <c r="Q2916" t="str">
        <f t="shared" si="573"/>
        <v>No</v>
      </c>
      <c r="R2916" t="str">
        <f t="shared" si="574"/>
        <v>No</v>
      </c>
      <c r="T2916" t="s">
        <v>14</v>
      </c>
      <c r="U2916" t="s">
        <v>185</v>
      </c>
      <c r="V2916" t="str">
        <f t="shared" si="575"/>
        <v>Intersection</v>
      </c>
      <c r="W2916" t="s">
        <v>1247</v>
      </c>
      <c r="X2916">
        <v>42.375131000000003</v>
      </c>
      <c r="Y2916">
        <v>-71.119151000000002</v>
      </c>
      <c r="Z2916" t="s">
        <v>1248</v>
      </c>
    </row>
    <row r="2917" spans="1:26">
      <c r="A2917">
        <v>26756</v>
      </c>
      <c r="B2917" s="1">
        <v>40852.625</v>
      </c>
      <c r="C2917" s="1">
        <f t="shared" si="564"/>
        <v>40544</v>
      </c>
      <c r="D2917" s="4">
        <f t="shared" si="565"/>
        <v>0.84444444444444444</v>
      </c>
      <c r="E2917" s="3">
        <f t="shared" si="566"/>
        <v>2011</v>
      </c>
      <c r="F2917" s="3">
        <f t="shared" si="567"/>
        <v>11</v>
      </c>
      <c r="G2917" s="3">
        <f t="shared" si="568"/>
        <v>5</v>
      </c>
      <c r="H2917" s="3">
        <f t="shared" si="569"/>
        <v>15</v>
      </c>
      <c r="I2917" s="3">
        <f t="shared" si="570"/>
        <v>0</v>
      </c>
      <c r="J2917" s="3">
        <f t="shared" si="571"/>
        <v>7</v>
      </c>
      <c r="K2917" s="3" t="str">
        <f>IF(AND(D2917&gt;='Season Lookup'!$D$15,D2917&lt;'Season Lookup'!$D$16),"Spring",IF(AND(D2917&gt;='Season Lookup'!$D$16,D2917&lt;'Season Lookup'!$D$17),"Summer",IF(AND(D2917&gt;='Season Lookup'!$D$17,D2917&lt;'Season Lookup'!$D$18),"Fall",IF(OR(D2917&gt;='Season Lookup'!$D$18,D2917&lt;'Season Lookup'!$D$15),"Winter"))))</f>
        <v>Fall</v>
      </c>
      <c r="L2917" s="3" t="str">
        <f>VLOOKUP(F2917,'Season Lookup'!$A$1:$B$13,2,0)</f>
        <v>Fall</v>
      </c>
      <c r="M2917" t="s">
        <v>31</v>
      </c>
      <c r="N2917" t="s">
        <v>13</v>
      </c>
      <c r="O2917" t="s">
        <v>13</v>
      </c>
      <c r="P2917" t="str">
        <f t="shared" si="572"/>
        <v>Yes</v>
      </c>
      <c r="Q2917" t="str">
        <f t="shared" si="573"/>
        <v>No</v>
      </c>
      <c r="R2917" t="str">
        <f t="shared" si="574"/>
        <v>No</v>
      </c>
      <c r="T2917" t="s">
        <v>14</v>
      </c>
      <c r="U2917" t="s">
        <v>1182</v>
      </c>
      <c r="V2917" t="str">
        <f t="shared" si="575"/>
        <v>Intersection</v>
      </c>
      <c r="W2917" t="s">
        <v>1240</v>
      </c>
      <c r="X2917">
        <v>42.358187999999998</v>
      </c>
      <c r="Y2917">
        <v>-71.093089000000006</v>
      </c>
      <c r="Z2917" t="s">
        <v>1241</v>
      </c>
    </row>
    <row r="2918" spans="1:26">
      <c r="A2918">
        <v>26760</v>
      </c>
      <c r="B2918" s="1">
        <v>40852.333333333336</v>
      </c>
      <c r="C2918" s="1">
        <f t="shared" si="564"/>
        <v>40544</v>
      </c>
      <c r="D2918" s="4">
        <f t="shared" si="565"/>
        <v>0.84444444444444444</v>
      </c>
      <c r="E2918" s="3">
        <f t="shared" si="566"/>
        <v>2011</v>
      </c>
      <c r="F2918" s="3">
        <f t="shared" si="567"/>
        <v>11</v>
      </c>
      <c r="G2918" s="3">
        <f t="shared" si="568"/>
        <v>5</v>
      </c>
      <c r="H2918" s="3">
        <f t="shared" si="569"/>
        <v>8</v>
      </c>
      <c r="I2918" s="3">
        <f t="shared" si="570"/>
        <v>0</v>
      </c>
      <c r="J2918" s="3">
        <f t="shared" si="571"/>
        <v>7</v>
      </c>
      <c r="K2918" s="3" t="str">
        <f>IF(AND(D2918&gt;='Season Lookup'!$D$15,D2918&lt;'Season Lookup'!$D$16),"Spring",IF(AND(D2918&gt;='Season Lookup'!$D$16,D2918&lt;'Season Lookup'!$D$17),"Summer",IF(AND(D2918&gt;='Season Lookup'!$D$17,D2918&lt;'Season Lookup'!$D$18),"Fall",IF(OR(D2918&gt;='Season Lookup'!$D$18,D2918&lt;'Season Lookup'!$D$15),"Winter"))))</f>
        <v>Fall</v>
      </c>
      <c r="L2918" s="3" t="str">
        <f>VLOOKUP(F2918,'Season Lookup'!$A$1:$B$13,2,0)</f>
        <v>Fall</v>
      </c>
      <c r="M2918" t="s">
        <v>31</v>
      </c>
      <c r="N2918" t="s">
        <v>619</v>
      </c>
      <c r="O2918" t="s">
        <v>13</v>
      </c>
      <c r="P2918" t="str">
        <f t="shared" si="572"/>
        <v>Yes</v>
      </c>
      <c r="Q2918" t="str">
        <f t="shared" si="573"/>
        <v>No</v>
      </c>
      <c r="R2918" t="str">
        <f t="shared" si="574"/>
        <v>No</v>
      </c>
      <c r="S2918">
        <v>260</v>
      </c>
      <c r="T2918" t="s">
        <v>101</v>
      </c>
      <c r="V2918" t="str">
        <f t="shared" si="575"/>
        <v>Non Intersection</v>
      </c>
      <c r="W2918" t="s">
        <v>3913</v>
      </c>
      <c r="X2918">
        <v>42.369461999999999</v>
      </c>
      <c r="Y2918">
        <v>-71.096339</v>
      </c>
      <c r="Z2918" t="s">
        <v>3914</v>
      </c>
    </row>
    <row r="2919" spans="1:26">
      <c r="A2919">
        <v>26757</v>
      </c>
      <c r="B2919" s="1">
        <v>40853.058333333334</v>
      </c>
      <c r="C2919" s="1">
        <f t="shared" si="564"/>
        <v>40544</v>
      </c>
      <c r="D2919" s="4">
        <f t="shared" si="565"/>
        <v>0.84722222222222221</v>
      </c>
      <c r="E2919" s="3">
        <f t="shared" si="566"/>
        <v>2011</v>
      </c>
      <c r="F2919" s="3">
        <f t="shared" si="567"/>
        <v>11</v>
      </c>
      <c r="G2919" s="3">
        <f t="shared" si="568"/>
        <v>6</v>
      </c>
      <c r="H2919" s="3">
        <f t="shared" si="569"/>
        <v>1</v>
      </c>
      <c r="I2919" s="3">
        <f t="shared" si="570"/>
        <v>24</v>
      </c>
      <c r="J2919" s="3">
        <f t="shared" si="571"/>
        <v>1</v>
      </c>
      <c r="K2919" s="3" t="str">
        <f>IF(AND(D2919&gt;='Season Lookup'!$D$15,D2919&lt;'Season Lookup'!$D$16),"Spring",IF(AND(D2919&gt;='Season Lookup'!$D$16,D2919&lt;'Season Lookup'!$D$17),"Summer",IF(AND(D2919&gt;='Season Lookup'!$D$17,D2919&lt;'Season Lookup'!$D$18),"Fall",IF(OR(D2919&gt;='Season Lookup'!$D$18,D2919&lt;'Season Lookup'!$D$15),"Winter"))))</f>
        <v>Fall</v>
      </c>
      <c r="L2919" s="3" t="str">
        <f>VLOOKUP(F2919,'Season Lookup'!$A$1:$B$13,2,0)</f>
        <v>Fall</v>
      </c>
      <c r="M2919" t="s">
        <v>48</v>
      </c>
      <c r="N2919" t="s">
        <v>13</v>
      </c>
      <c r="O2919" t="s">
        <v>23</v>
      </c>
      <c r="P2919" t="str">
        <f t="shared" si="572"/>
        <v>Yes</v>
      </c>
      <c r="Q2919" t="str">
        <f t="shared" si="573"/>
        <v>No</v>
      </c>
      <c r="R2919" t="str">
        <f t="shared" si="574"/>
        <v>No</v>
      </c>
      <c r="T2919" t="s">
        <v>19</v>
      </c>
      <c r="U2919" t="s">
        <v>387</v>
      </c>
      <c r="V2919" t="str">
        <f t="shared" si="575"/>
        <v>Intersection</v>
      </c>
      <c r="W2919" t="s">
        <v>952</v>
      </c>
      <c r="X2919">
        <v>42.373781000000001</v>
      </c>
      <c r="Y2919">
        <v>-71.101236999999998</v>
      </c>
      <c r="Z2919" t="s">
        <v>953</v>
      </c>
    </row>
    <row r="2920" spans="1:26">
      <c r="A2920">
        <v>26758</v>
      </c>
      <c r="B2920" s="1">
        <v>40853.336793981478</v>
      </c>
      <c r="C2920" s="1">
        <f t="shared" si="564"/>
        <v>40544</v>
      </c>
      <c r="D2920" s="4">
        <f t="shared" si="565"/>
        <v>0.84722222222222221</v>
      </c>
      <c r="E2920" s="3">
        <f t="shared" si="566"/>
        <v>2011</v>
      </c>
      <c r="F2920" s="3">
        <f t="shared" si="567"/>
        <v>11</v>
      </c>
      <c r="G2920" s="3">
        <f t="shared" si="568"/>
        <v>6</v>
      </c>
      <c r="H2920" s="3">
        <f t="shared" si="569"/>
        <v>8</v>
      </c>
      <c r="I2920" s="3">
        <f t="shared" si="570"/>
        <v>4</v>
      </c>
      <c r="J2920" s="3">
        <f t="shared" si="571"/>
        <v>1</v>
      </c>
      <c r="K2920" s="3" t="str">
        <f>IF(AND(D2920&gt;='Season Lookup'!$D$15,D2920&lt;'Season Lookup'!$D$16),"Spring",IF(AND(D2920&gt;='Season Lookup'!$D$16,D2920&lt;'Season Lookup'!$D$17),"Summer",IF(AND(D2920&gt;='Season Lookup'!$D$17,D2920&lt;'Season Lookup'!$D$18),"Fall",IF(OR(D2920&gt;='Season Lookup'!$D$18,D2920&lt;'Season Lookup'!$D$15),"Winter"))))</f>
        <v>Fall</v>
      </c>
      <c r="L2920" s="3" t="str">
        <f>VLOOKUP(F2920,'Season Lookup'!$A$1:$B$13,2,0)</f>
        <v>Fall</v>
      </c>
      <c r="M2920" t="s">
        <v>48</v>
      </c>
      <c r="N2920" t="s">
        <v>13</v>
      </c>
      <c r="O2920" t="s">
        <v>13</v>
      </c>
      <c r="P2920" t="str">
        <f t="shared" si="572"/>
        <v>Yes</v>
      </c>
      <c r="Q2920" t="str">
        <f t="shared" si="573"/>
        <v>No</v>
      </c>
      <c r="R2920" t="str">
        <f t="shared" si="574"/>
        <v>No</v>
      </c>
      <c r="T2920" t="s">
        <v>37</v>
      </c>
      <c r="U2920" t="s">
        <v>1152</v>
      </c>
      <c r="V2920" t="str">
        <f t="shared" si="575"/>
        <v>Intersection</v>
      </c>
      <c r="W2920" t="s">
        <v>3915</v>
      </c>
      <c r="X2920">
        <v>42.360407000000002</v>
      </c>
      <c r="Y2920">
        <v>-71.109658999999994</v>
      </c>
      <c r="Z2920" t="s">
        <v>3916</v>
      </c>
    </row>
    <row r="2921" spans="1:26">
      <c r="A2921">
        <v>26759</v>
      </c>
      <c r="B2921" s="1">
        <v>40853.069444444445</v>
      </c>
      <c r="C2921" s="1">
        <f t="shared" si="564"/>
        <v>40544</v>
      </c>
      <c r="D2921" s="4">
        <f t="shared" si="565"/>
        <v>0.84722222222222221</v>
      </c>
      <c r="E2921" s="3">
        <f t="shared" si="566"/>
        <v>2011</v>
      </c>
      <c r="F2921" s="3">
        <f t="shared" si="567"/>
        <v>11</v>
      </c>
      <c r="G2921" s="3">
        <f t="shared" si="568"/>
        <v>6</v>
      </c>
      <c r="H2921" s="3">
        <f t="shared" si="569"/>
        <v>1</v>
      </c>
      <c r="I2921" s="3">
        <f t="shared" si="570"/>
        <v>40</v>
      </c>
      <c r="J2921" s="3">
        <f t="shared" si="571"/>
        <v>1</v>
      </c>
      <c r="K2921" s="3" t="str">
        <f>IF(AND(D2921&gt;='Season Lookup'!$D$15,D2921&lt;'Season Lookup'!$D$16),"Spring",IF(AND(D2921&gt;='Season Lookup'!$D$16,D2921&lt;'Season Lookup'!$D$17),"Summer",IF(AND(D2921&gt;='Season Lookup'!$D$17,D2921&lt;'Season Lookup'!$D$18),"Fall",IF(OR(D2921&gt;='Season Lookup'!$D$18,D2921&lt;'Season Lookup'!$D$15),"Winter"))))</f>
        <v>Fall</v>
      </c>
      <c r="L2921" s="3" t="str">
        <f>VLOOKUP(F2921,'Season Lookup'!$A$1:$B$13,2,0)</f>
        <v>Fall</v>
      </c>
      <c r="M2921" t="s">
        <v>48</v>
      </c>
      <c r="N2921" t="s">
        <v>13</v>
      </c>
      <c r="O2921" t="s">
        <v>36</v>
      </c>
      <c r="P2921" t="str">
        <f t="shared" si="572"/>
        <v>Yes</v>
      </c>
      <c r="Q2921" t="str">
        <f t="shared" si="573"/>
        <v>No</v>
      </c>
      <c r="R2921" t="str">
        <f t="shared" si="574"/>
        <v>No</v>
      </c>
      <c r="T2921" t="s">
        <v>189</v>
      </c>
      <c r="U2921" t="s">
        <v>14</v>
      </c>
      <c r="V2921" t="str">
        <f t="shared" si="575"/>
        <v>Intersection</v>
      </c>
      <c r="W2921" t="s">
        <v>2994</v>
      </c>
      <c r="X2921">
        <v>42.361389000000003</v>
      </c>
      <c r="Y2921">
        <v>-71.096952999999999</v>
      </c>
      <c r="Z2921" t="s">
        <v>596</v>
      </c>
    </row>
    <row r="2922" spans="1:26">
      <c r="A2922">
        <v>26761</v>
      </c>
      <c r="B2922" s="1">
        <v>40853.708333333336</v>
      </c>
      <c r="C2922" s="1">
        <f t="shared" si="564"/>
        <v>40544</v>
      </c>
      <c r="D2922" s="4">
        <f t="shared" si="565"/>
        <v>0.84722222222222221</v>
      </c>
      <c r="E2922" s="3">
        <f t="shared" si="566"/>
        <v>2011</v>
      </c>
      <c r="F2922" s="3">
        <f t="shared" si="567"/>
        <v>11</v>
      </c>
      <c r="G2922" s="3">
        <f t="shared" si="568"/>
        <v>6</v>
      </c>
      <c r="H2922" s="3">
        <f t="shared" si="569"/>
        <v>17</v>
      </c>
      <c r="I2922" s="3">
        <f t="shared" si="570"/>
        <v>0</v>
      </c>
      <c r="J2922" s="3">
        <f t="shared" si="571"/>
        <v>1</v>
      </c>
      <c r="K2922" s="3" t="str">
        <f>IF(AND(D2922&gt;='Season Lookup'!$D$15,D2922&lt;'Season Lookup'!$D$16),"Spring",IF(AND(D2922&gt;='Season Lookup'!$D$16,D2922&lt;'Season Lookup'!$D$17),"Summer",IF(AND(D2922&gt;='Season Lookup'!$D$17,D2922&lt;'Season Lookup'!$D$18),"Fall",IF(OR(D2922&gt;='Season Lookup'!$D$18,D2922&lt;'Season Lookup'!$D$15),"Winter"))))</f>
        <v>Fall</v>
      </c>
      <c r="L2922" s="3" t="str">
        <f>VLOOKUP(F2922,'Season Lookup'!$A$1:$B$13,2,0)</f>
        <v>Fall</v>
      </c>
      <c r="M2922" t="s">
        <v>48</v>
      </c>
      <c r="N2922" t="s">
        <v>13</v>
      </c>
      <c r="O2922" t="s">
        <v>13</v>
      </c>
      <c r="P2922" t="str">
        <f t="shared" si="572"/>
        <v>Yes</v>
      </c>
      <c r="Q2922" t="str">
        <f t="shared" si="573"/>
        <v>No</v>
      </c>
      <c r="R2922" t="str">
        <f t="shared" si="574"/>
        <v>No</v>
      </c>
      <c r="S2922">
        <v>3</v>
      </c>
      <c r="T2922" t="s">
        <v>1742</v>
      </c>
      <c r="V2922" t="str">
        <f t="shared" si="575"/>
        <v>Non Intersection</v>
      </c>
      <c r="W2922" t="s">
        <v>3038</v>
      </c>
      <c r="X2922">
        <v>42.371972999999997</v>
      </c>
      <c r="Y2922">
        <v>-71.115756000000005</v>
      </c>
      <c r="Z2922" t="s">
        <v>3039</v>
      </c>
    </row>
    <row r="2923" spans="1:26">
      <c r="A2923">
        <v>26763</v>
      </c>
      <c r="B2923" s="1">
        <v>40854.333333333336</v>
      </c>
      <c r="C2923" s="1">
        <f t="shared" si="564"/>
        <v>40544</v>
      </c>
      <c r="D2923" s="4">
        <f t="shared" si="565"/>
        <v>0.85</v>
      </c>
      <c r="E2923" s="3">
        <f t="shared" si="566"/>
        <v>2011</v>
      </c>
      <c r="F2923" s="3">
        <f t="shared" si="567"/>
        <v>11</v>
      </c>
      <c r="G2923" s="3">
        <f t="shared" si="568"/>
        <v>7</v>
      </c>
      <c r="H2923" s="3">
        <f t="shared" si="569"/>
        <v>8</v>
      </c>
      <c r="I2923" s="3">
        <f t="shared" si="570"/>
        <v>0</v>
      </c>
      <c r="J2923" s="3">
        <f t="shared" si="571"/>
        <v>2</v>
      </c>
      <c r="K2923" s="3" t="str">
        <f>IF(AND(D2923&gt;='Season Lookup'!$D$15,D2923&lt;'Season Lookup'!$D$16),"Spring",IF(AND(D2923&gt;='Season Lookup'!$D$16,D2923&lt;'Season Lookup'!$D$17),"Summer",IF(AND(D2923&gt;='Season Lookup'!$D$17,D2923&lt;'Season Lookup'!$D$18),"Fall",IF(OR(D2923&gt;='Season Lookup'!$D$18,D2923&lt;'Season Lookup'!$D$15),"Winter"))))</f>
        <v>Fall</v>
      </c>
      <c r="L2923" s="3" t="str">
        <f>VLOOKUP(F2923,'Season Lookup'!$A$1:$B$13,2,0)</f>
        <v>Fall</v>
      </c>
      <c r="M2923" t="s">
        <v>56</v>
      </c>
      <c r="N2923" t="s">
        <v>13</v>
      </c>
      <c r="O2923" t="s">
        <v>13</v>
      </c>
      <c r="P2923" t="str">
        <f t="shared" si="572"/>
        <v>Yes</v>
      </c>
      <c r="Q2923" t="str">
        <f t="shared" si="573"/>
        <v>No</v>
      </c>
      <c r="R2923" t="str">
        <f t="shared" si="574"/>
        <v>No</v>
      </c>
      <c r="T2923" t="s">
        <v>186</v>
      </c>
      <c r="U2923" t="s">
        <v>1065</v>
      </c>
      <c r="V2923" t="str">
        <f t="shared" si="575"/>
        <v>Intersection</v>
      </c>
      <c r="W2923" t="s">
        <v>1066</v>
      </c>
      <c r="X2923">
        <v>42.385955000000003</v>
      </c>
      <c r="Y2923">
        <v>-71.138872000000006</v>
      </c>
      <c r="Z2923" t="s">
        <v>1067</v>
      </c>
    </row>
    <row r="2924" spans="1:26">
      <c r="A2924">
        <v>26766</v>
      </c>
      <c r="B2924" s="1">
        <v>40854.743043981478</v>
      </c>
      <c r="C2924" s="1">
        <f t="shared" si="564"/>
        <v>40544</v>
      </c>
      <c r="D2924" s="4">
        <f t="shared" si="565"/>
        <v>0.85</v>
      </c>
      <c r="E2924" s="3">
        <f t="shared" si="566"/>
        <v>2011</v>
      </c>
      <c r="F2924" s="3">
        <f t="shared" si="567"/>
        <v>11</v>
      </c>
      <c r="G2924" s="3">
        <f t="shared" si="568"/>
        <v>7</v>
      </c>
      <c r="H2924" s="3">
        <f t="shared" si="569"/>
        <v>17</v>
      </c>
      <c r="I2924" s="3">
        <f t="shared" si="570"/>
        <v>49</v>
      </c>
      <c r="J2924" s="3">
        <f t="shared" si="571"/>
        <v>2</v>
      </c>
      <c r="K2924" s="3" t="str">
        <f>IF(AND(D2924&gt;='Season Lookup'!$D$15,D2924&lt;'Season Lookup'!$D$16),"Spring",IF(AND(D2924&gt;='Season Lookup'!$D$16,D2924&lt;'Season Lookup'!$D$17),"Summer",IF(AND(D2924&gt;='Season Lookup'!$D$17,D2924&lt;'Season Lookup'!$D$18),"Fall",IF(OR(D2924&gt;='Season Lookup'!$D$18,D2924&lt;'Season Lookup'!$D$15),"Winter"))))</f>
        <v>Fall</v>
      </c>
      <c r="L2924" s="3" t="str">
        <f>VLOOKUP(F2924,'Season Lookup'!$A$1:$B$13,2,0)</f>
        <v>Fall</v>
      </c>
      <c r="M2924" t="s">
        <v>56</v>
      </c>
      <c r="N2924" t="s">
        <v>13</v>
      </c>
      <c r="O2924" t="s">
        <v>132</v>
      </c>
      <c r="P2924" t="str">
        <f t="shared" si="572"/>
        <v>Yes</v>
      </c>
      <c r="Q2924" t="str">
        <f t="shared" si="573"/>
        <v>Yes</v>
      </c>
      <c r="R2924" t="str">
        <f t="shared" si="574"/>
        <v>No</v>
      </c>
      <c r="T2924" t="s">
        <v>170</v>
      </c>
      <c r="V2924" t="str">
        <f t="shared" si="575"/>
        <v>Intersection</v>
      </c>
      <c r="W2924" t="s">
        <v>604</v>
      </c>
      <c r="X2924">
        <v>0</v>
      </c>
      <c r="Y2924">
        <v>0</v>
      </c>
      <c r="Z2924" t="s">
        <v>81</v>
      </c>
    </row>
    <row r="2925" spans="1:26">
      <c r="A2925">
        <v>26762</v>
      </c>
      <c r="B2925" s="1">
        <v>40855.277777777781</v>
      </c>
      <c r="C2925" s="1">
        <f t="shared" si="564"/>
        <v>40544</v>
      </c>
      <c r="D2925" s="4">
        <f t="shared" si="565"/>
        <v>0.85277777777777775</v>
      </c>
      <c r="E2925" s="3">
        <f t="shared" si="566"/>
        <v>2011</v>
      </c>
      <c r="F2925" s="3">
        <f t="shared" si="567"/>
        <v>11</v>
      </c>
      <c r="G2925" s="3">
        <f t="shared" si="568"/>
        <v>8</v>
      </c>
      <c r="H2925" s="3">
        <f t="shared" si="569"/>
        <v>6</v>
      </c>
      <c r="I2925" s="3">
        <f t="shared" si="570"/>
        <v>40</v>
      </c>
      <c r="J2925" s="3">
        <f t="shared" si="571"/>
        <v>3</v>
      </c>
      <c r="K2925" s="3" t="str">
        <f>IF(AND(D2925&gt;='Season Lookup'!$D$15,D2925&lt;'Season Lookup'!$D$16),"Spring",IF(AND(D2925&gt;='Season Lookup'!$D$16,D2925&lt;'Season Lookup'!$D$17),"Summer",IF(AND(D2925&gt;='Season Lookup'!$D$17,D2925&lt;'Season Lookup'!$D$18),"Fall",IF(OR(D2925&gt;='Season Lookup'!$D$18,D2925&lt;'Season Lookup'!$D$15),"Winter"))))</f>
        <v>Fall</v>
      </c>
      <c r="L2925" s="3" t="str">
        <f>VLOOKUP(F2925,'Season Lookup'!$A$1:$B$13,2,0)</f>
        <v>Fall</v>
      </c>
      <c r="M2925" t="s">
        <v>73</v>
      </c>
      <c r="N2925" t="s">
        <v>13</v>
      </c>
      <c r="O2925" t="s">
        <v>13</v>
      </c>
      <c r="P2925" t="str">
        <f t="shared" si="572"/>
        <v>Yes</v>
      </c>
      <c r="Q2925" t="str">
        <f t="shared" si="573"/>
        <v>No</v>
      </c>
      <c r="R2925" t="str">
        <f t="shared" si="574"/>
        <v>No</v>
      </c>
      <c r="T2925" t="s">
        <v>796</v>
      </c>
      <c r="U2925" t="s">
        <v>105</v>
      </c>
      <c r="V2925" t="str">
        <f t="shared" si="575"/>
        <v>Intersection</v>
      </c>
      <c r="W2925" t="s">
        <v>3685</v>
      </c>
      <c r="X2925">
        <v>42.365791999999999</v>
      </c>
      <c r="Y2925">
        <v>-71.092070000000007</v>
      </c>
      <c r="Z2925" t="s">
        <v>2562</v>
      </c>
    </row>
    <row r="2926" spans="1:26">
      <c r="A2926">
        <v>26764</v>
      </c>
      <c r="B2926" s="1">
        <v>40855.451388888891</v>
      </c>
      <c r="C2926" s="1">
        <f t="shared" si="564"/>
        <v>40544</v>
      </c>
      <c r="D2926" s="4">
        <f t="shared" si="565"/>
        <v>0.85277777777777775</v>
      </c>
      <c r="E2926" s="3">
        <f t="shared" si="566"/>
        <v>2011</v>
      </c>
      <c r="F2926" s="3">
        <f t="shared" si="567"/>
        <v>11</v>
      </c>
      <c r="G2926" s="3">
        <f t="shared" si="568"/>
        <v>8</v>
      </c>
      <c r="H2926" s="3">
        <f t="shared" si="569"/>
        <v>10</v>
      </c>
      <c r="I2926" s="3">
        <f t="shared" si="570"/>
        <v>50</v>
      </c>
      <c r="J2926" s="3">
        <f t="shared" si="571"/>
        <v>3</v>
      </c>
      <c r="K2926" s="3" t="str">
        <f>IF(AND(D2926&gt;='Season Lookup'!$D$15,D2926&lt;'Season Lookup'!$D$16),"Spring",IF(AND(D2926&gt;='Season Lookup'!$D$16,D2926&lt;'Season Lookup'!$D$17),"Summer",IF(AND(D2926&gt;='Season Lookup'!$D$17,D2926&lt;'Season Lookup'!$D$18),"Fall",IF(OR(D2926&gt;='Season Lookup'!$D$18,D2926&lt;'Season Lookup'!$D$15),"Winter"))))</f>
        <v>Fall</v>
      </c>
      <c r="L2926" s="3" t="str">
        <f>VLOOKUP(F2926,'Season Lookup'!$A$1:$B$13,2,0)</f>
        <v>Fall</v>
      </c>
      <c r="M2926" t="s">
        <v>73</v>
      </c>
      <c r="N2926" t="s">
        <v>13</v>
      </c>
      <c r="O2926" t="s">
        <v>13</v>
      </c>
      <c r="P2926" t="str">
        <f t="shared" si="572"/>
        <v>Yes</v>
      </c>
      <c r="Q2926" t="str">
        <f t="shared" si="573"/>
        <v>No</v>
      </c>
      <c r="R2926" t="str">
        <f t="shared" si="574"/>
        <v>No</v>
      </c>
      <c r="T2926" t="s">
        <v>14</v>
      </c>
      <c r="U2926" t="s">
        <v>1830</v>
      </c>
      <c r="V2926" t="str">
        <f t="shared" si="575"/>
        <v>Intersection</v>
      </c>
      <c r="W2926" t="s">
        <v>1831</v>
      </c>
      <c r="X2926">
        <v>42.400530000000003</v>
      </c>
      <c r="Y2926">
        <v>-71.135126999999997</v>
      </c>
      <c r="Z2926" t="s">
        <v>1832</v>
      </c>
    </row>
    <row r="2927" spans="1:26">
      <c r="A2927">
        <v>26767</v>
      </c>
      <c r="B2927" s="1">
        <v>40855.504861111112</v>
      </c>
      <c r="C2927" s="1">
        <f t="shared" si="564"/>
        <v>40544</v>
      </c>
      <c r="D2927" s="4">
        <f t="shared" si="565"/>
        <v>0.85277777777777775</v>
      </c>
      <c r="E2927" s="3">
        <f t="shared" si="566"/>
        <v>2011</v>
      </c>
      <c r="F2927" s="3">
        <f t="shared" si="567"/>
        <v>11</v>
      </c>
      <c r="G2927" s="3">
        <f t="shared" si="568"/>
        <v>8</v>
      </c>
      <c r="H2927" s="3">
        <f t="shared" si="569"/>
        <v>12</v>
      </c>
      <c r="I2927" s="3">
        <f t="shared" si="570"/>
        <v>7</v>
      </c>
      <c r="J2927" s="3">
        <f t="shared" si="571"/>
        <v>3</v>
      </c>
      <c r="K2927" s="3" t="str">
        <f>IF(AND(D2927&gt;='Season Lookup'!$D$15,D2927&lt;'Season Lookup'!$D$16),"Spring",IF(AND(D2927&gt;='Season Lookup'!$D$16,D2927&lt;'Season Lookup'!$D$17),"Summer",IF(AND(D2927&gt;='Season Lookup'!$D$17,D2927&lt;'Season Lookup'!$D$18),"Fall",IF(OR(D2927&gt;='Season Lookup'!$D$18,D2927&lt;'Season Lookup'!$D$15),"Winter"))))</f>
        <v>Fall</v>
      </c>
      <c r="L2927" s="3" t="str">
        <f>VLOOKUP(F2927,'Season Lookup'!$A$1:$B$13,2,0)</f>
        <v>Fall</v>
      </c>
      <c r="M2927" t="s">
        <v>73</v>
      </c>
      <c r="N2927" t="s">
        <v>13</v>
      </c>
      <c r="O2927" t="s">
        <v>132</v>
      </c>
      <c r="P2927" t="str">
        <f t="shared" si="572"/>
        <v>Yes</v>
      </c>
      <c r="Q2927" t="str">
        <f t="shared" si="573"/>
        <v>Yes</v>
      </c>
      <c r="R2927" t="str">
        <f t="shared" si="574"/>
        <v>No</v>
      </c>
      <c r="T2927" t="s">
        <v>14</v>
      </c>
      <c r="U2927" t="s">
        <v>57</v>
      </c>
      <c r="V2927" t="str">
        <f t="shared" si="575"/>
        <v>Intersection</v>
      </c>
      <c r="W2927" t="s">
        <v>58</v>
      </c>
      <c r="X2927">
        <v>42.380006000000002</v>
      </c>
      <c r="Y2927">
        <v>-71.119917000000001</v>
      </c>
      <c r="Z2927" t="s">
        <v>59</v>
      </c>
    </row>
    <row r="2928" spans="1:26">
      <c r="A2928">
        <v>26768</v>
      </c>
      <c r="B2928" s="1">
        <v>40855.555543981478</v>
      </c>
      <c r="C2928" s="1">
        <f t="shared" si="564"/>
        <v>40544</v>
      </c>
      <c r="D2928" s="4">
        <f t="shared" si="565"/>
        <v>0.85277777777777775</v>
      </c>
      <c r="E2928" s="3">
        <f t="shared" si="566"/>
        <v>2011</v>
      </c>
      <c r="F2928" s="3">
        <f t="shared" si="567"/>
        <v>11</v>
      </c>
      <c r="G2928" s="3">
        <f t="shared" si="568"/>
        <v>8</v>
      </c>
      <c r="H2928" s="3">
        <f t="shared" si="569"/>
        <v>13</v>
      </c>
      <c r="I2928" s="3">
        <f t="shared" si="570"/>
        <v>19</v>
      </c>
      <c r="J2928" s="3">
        <f t="shared" si="571"/>
        <v>3</v>
      </c>
      <c r="K2928" s="3" t="str">
        <f>IF(AND(D2928&gt;='Season Lookup'!$D$15,D2928&lt;'Season Lookup'!$D$16),"Spring",IF(AND(D2928&gt;='Season Lookup'!$D$16,D2928&lt;'Season Lookup'!$D$17),"Summer",IF(AND(D2928&gt;='Season Lookup'!$D$17,D2928&lt;'Season Lookup'!$D$18),"Fall",IF(OR(D2928&gt;='Season Lookup'!$D$18,D2928&lt;'Season Lookup'!$D$15),"Winter"))))</f>
        <v>Fall</v>
      </c>
      <c r="L2928" s="3" t="str">
        <f>VLOOKUP(F2928,'Season Lookup'!$A$1:$B$13,2,0)</f>
        <v>Fall</v>
      </c>
      <c r="M2928" t="s">
        <v>73</v>
      </c>
      <c r="N2928" t="s">
        <v>13</v>
      </c>
      <c r="O2928" t="s">
        <v>13</v>
      </c>
      <c r="P2928" t="str">
        <f t="shared" si="572"/>
        <v>Yes</v>
      </c>
      <c r="Q2928" t="str">
        <f t="shared" si="573"/>
        <v>No</v>
      </c>
      <c r="R2928" t="str">
        <f t="shared" si="574"/>
        <v>No</v>
      </c>
      <c r="T2928" t="s">
        <v>142</v>
      </c>
      <c r="U2928" t="s">
        <v>186</v>
      </c>
      <c r="V2928" t="str">
        <f t="shared" si="575"/>
        <v>Intersection</v>
      </c>
      <c r="W2928" t="s">
        <v>3917</v>
      </c>
      <c r="X2928">
        <v>42.382404000000001</v>
      </c>
      <c r="Y2928">
        <v>-71.130995999999996</v>
      </c>
      <c r="Z2928" t="s">
        <v>3374</v>
      </c>
    </row>
    <row r="2929" spans="1:26">
      <c r="A2929">
        <v>26781</v>
      </c>
      <c r="B2929" s="1">
        <v>40855.5</v>
      </c>
      <c r="C2929" s="1">
        <f t="shared" si="564"/>
        <v>40544</v>
      </c>
      <c r="D2929" s="4">
        <f t="shared" si="565"/>
        <v>0.85277777777777775</v>
      </c>
      <c r="E2929" s="3">
        <f t="shared" si="566"/>
        <v>2011</v>
      </c>
      <c r="F2929" s="3">
        <f t="shared" si="567"/>
        <v>11</v>
      </c>
      <c r="G2929" s="3">
        <f t="shared" si="568"/>
        <v>8</v>
      </c>
      <c r="H2929" s="3">
        <f t="shared" si="569"/>
        <v>12</v>
      </c>
      <c r="I2929" s="3">
        <f t="shared" si="570"/>
        <v>0</v>
      </c>
      <c r="J2929" s="3">
        <f t="shared" si="571"/>
        <v>3</v>
      </c>
      <c r="K2929" s="3" t="str">
        <f>IF(AND(D2929&gt;='Season Lookup'!$D$15,D2929&lt;'Season Lookup'!$D$16),"Spring",IF(AND(D2929&gt;='Season Lookup'!$D$16,D2929&lt;'Season Lookup'!$D$17),"Summer",IF(AND(D2929&gt;='Season Lookup'!$D$17,D2929&lt;'Season Lookup'!$D$18),"Fall",IF(OR(D2929&gt;='Season Lookup'!$D$18,D2929&lt;'Season Lookup'!$D$15),"Winter"))))</f>
        <v>Fall</v>
      </c>
      <c r="L2929" s="3" t="str">
        <f>VLOOKUP(F2929,'Season Lookup'!$A$1:$B$13,2,0)</f>
        <v>Fall</v>
      </c>
      <c r="M2929" t="s">
        <v>73</v>
      </c>
      <c r="N2929" t="s">
        <v>13</v>
      </c>
      <c r="O2929" t="s">
        <v>23</v>
      </c>
      <c r="P2929" t="str">
        <f t="shared" si="572"/>
        <v>Yes</v>
      </c>
      <c r="Q2929" t="str">
        <f t="shared" si="573"/>
        <v>No</v>
      </c>
      <c r="R2929" t="str">
        <f t="shared" si="574"/>
        <v>No</v>
      </c>
      <c r="S2929">
        <v>192</v>
      </c>
      <c r="T2929" t="s">
        <v>199</v>
      </c>
      <c r="V2929" t="str">
        <f t="shared" si="575"/>
        <v>Non Intersection</v>
      </c>
      <c r="W2929" t="s">
        <v>3918</v>
      </c>
      <c r="X2929">
        <v>42.376201999999999</v>
      </c>
      <c r="Y2929">
        <v>-71.138113000000004</v>
      </c>
      <c r="Z2929" t="s">
        <v>3919</v>
      </c>
    </row>
    <row r="2930" spans="1:26">
      <c r="A2930">
        <v>26769</v>
      </c>
      <c r="B2930" s="1">
        <v>40856.354155092595</v>
      </c>
      <c r="C2930" s="1">
        <f t="shared" si="564"/>
        <v>40544</v>
      </c>
      <c r="D2930" s="4">
        <f t="shared" si="565"/>
        <v>0.85555555555555551</v>
      </c>
      <c r="E2930" s="3">
        <f t="shared" si="566"/>
        <v>2011</v>
      </c>
      <c r="F2930" s="3">
        <f t="shared" si="567"/>
        <v>11</v>
      </c>
      <c r="G2930" s="3">
        <f t="shared" si="568"/>
        <v>9</v>
      </c>
      <c r="H2930" s="3">
        <f t="shared" si="569"/>
        <v>8</v>
      </c>
      <c r="I2930" s="3">
        <f t="shared" si="570"/>
        <v>29</v>
      </c>
      <c r="J2930" s="3">
        <f t="shared" si="571"/>
        <v>4</v>
      </c>
      <c r="K2930" s="3" t="str">
        <f>IF(AND(D2930&gt;='Season Lookup'!$D$15,D2930&lt;'Season Lookup'!$D$16),"Spring",IF(AND(D2930&gt;='Season Lookup'!$D$16,D2930&lt;'Season Lookup'!$D$17),"Summer",IF(AND(D2930&gt;='Season Lookup'!$D$17,D2930&lt;'Season Lookup'!$D$18),"Fall",IF(OR(D2930&gt;='Season Lookup'!$D$18,D2930&lt;'Season Lookup'!$D$15),"Winter"))))</f>
        <v>Fall</v>
      </c>
      <c r="L2930" s="3" t="str">
        <f>VLOOKUP(F2930,'Season Lookup'!$A$1:$B$13,2,0)</f>
        <v>Fall</v>
      </c>
      <c r="M2930" t="s">
        <v>82</v>
      </c>
      <c r="N2930" t="s">
        <v>13</v>
      </c>
      <c r="O2930" t="s">
        <v>132</v>
      </c>
      <c r="P2930" t="str">
        <f t="shared" si="572"/>
        <v>Yes</v>
      </c>
      <c r="Q2930" t="str">
        <f t="shared" si="573"/>
        <v>Yes</v>
      </c>
      <c r="R2930" t="str">
        <f t="shared" si="574"/>
        <v>No</v>
      </c>
      <c r="T2930" t="s">
        <v>14</v>
      </c>
      <c r="V2930" t="str">
        <f t="shared" si="575"/>
        <v>Intersection</v>
      </c>
      <c r="W2930" t="s">
        <v>137</v>
      </c>
      <c r="X2930">
        <v>0</v>
      </c>
      <c r="Y2930">
        <v>0</v>
      </c>
      <c r="Z2930" t="s">
        <v>81</v>
      </c>
    </row>
    <row r="2931" spans="1:26">
      <c r="A2931">
        <v>26770</v>
      </c>
      <c r="B2931" s="1">
        <v>40856.402777777781</v>
      </c>
      <c r="C2931" s="1">
        <f t="shared" si="564"/>
        <v>40544</v>
      </c>
      <c r="D2931" s="4">
        <f t="shared" si="565"/>
        <v>0.85555555555555551</v>
      </c>
      <c r="E2931" s="3">
        <f t="shared" si="566"/>
        <v>2011</v>
      </c>
      <c r="F2931" s="3">
        <f t="shared" si="567"/>
        <v>11</v>
      </c>
      <c r="G2931" s="3">
        <f t="shared" si="568"/>
        <v>9</v>
      </c>
      <c r="H2931" s="3">
        <f t="shared" si="569"/>
        <v>9</v>
      </c>
      <c r="I2931" s="3">
        <f t="shared" si="570"/>
        <v>40</v>
      </c>
      <c r="J2931" s="3">
        <f t="shared" si="571"/>
        <v>4</v>
      </c>
      <c r="K2931" s="3" t="str">
        <f>IF(AND(D2931&gt;='Season Lookup'!$D$15,D2931&lt;'Season Lookup'!$D$16),"Spring",IF(AND(D2931&gt;='Season Lookup'!$D$16,D2931&lt;'Season Lookup'!$D$17),"Summer",IF(AND(D2931&gt;='Season Lookup'!$D$17,D2931&lt;'Season Lookup'!$D$18),"Fall",IF(OR(D2931&gt;='Season Lookup'!$D$18,D2931&lt;'Season Lookup'!$D$15),"Winter"))))</f>
        <v>Fall</v>
      </c>
      <c r="L2931" s="3" t="str">
        <f>VLOOKUP(F2931,'Season Lookup'!$A$1:$B$13,2,0)</f>
        <v>Fall</v>
      </c>
      <c r="M2931" t="s">
        <v>82</v>
      </c>
      <c r="N2931" t="s">
        <v>35</v>
      </c>
      <c r="O2931" t="s">
        <v>13</v>
      </c>
      <c r="P2931" t="str">
        <f t="shared" si="572"/>
        <v>Yes</v>
      </c>
      <c r="Q2931" t="str">
        <f t="shared" si="573"/>
        <v>No</v>
      </c>
      <c r="R2931" t="str">
        <f t="shared" si="574"/>
        <v>No</v>
      </c>
      <c r="T2931" t="s">
        <v>601</v>
      </c>
      <c r="U2931" t="s">
        <v>15</v>
      </c>
      <c r="V2931" t="str">
        <f t="shared" si="575"/>
        <v>Intersection</v>
      </c>
      <c r="W2931" t="s">
        <v>3920</v>
      </c>
      <c r="X2931">
        <v>0</v>
      </c>
      <c r="Y2931">
        <v>0</v>
      </c>
      <c r="Z2931" t="s">
        <v>81</v>
      </c>
    </row>
    <row r="2932" spans="1:26">
      <c r="A2932">
        <v>26771</v>
      </c>
      <c r="B2932" s="1">
        <v>40856.0625</v>
      </c>
      <c r="C2932" s="1">
        <f t="shared" si="564"/>
        <v>40544</v>
      </c>
      <c r="D2932" s="4">
        <f t="shared" si="565"/>
        <v>0.85555555555555551</v>
      </c>
      <c r="E2932" s="3">
        <f t="shared" si="566"/>
        <v>2011</v>
      </c>
      <c r="F2932" s="3">
        <f t="shared" si="567"/>
        <v>11</v>
      </c>
      <c r="G2932" s="3">
        <f t="shared" si="568"/>
        <v>9</v>
      </c>
      <c r="H2932" s="3">
        <f t="shared" si="569"/>
        <v>1</v>
      </c>
      <c r="I2932" s="3">
        <f t="shared" si="570"/>
        <v>30</v>
      </c>
      <c r="J2932" s="3">
        <f t="shared" si="571"/>
        <v>4</v>
      </c>
      <c r="K2932" s="3" t="str">
        <f>IF(AND(D2932&gt;='Season Lookup'!$D$15,D2932&lt;'Season Lookup'!$D$16),"Spring",IF(AND(D2932&gt;='Season Lookup'!$D$16,D2932&lt;'Season Lookup'!$D$17),"Summer",IF(AND(D2932&gt;='Season Lookup'!$D$17,D2932&lt;'Season Lookup'!$D$18),"Fall",IF(OR(D2932&gt;='Season Lookup'!$D$18,D2932&lt;'Season Lookup'!$D$15),"Winter"))))</f>
        <v>Fall</v>
      </c>
      <c r="L2932" s="3" t="str">
        <f>VLOOKUP(F2932,'Season Lookup'!$A$1:$B$13,2,0)</f>
        <v>Fall</v>
      </c>
      <c r="M2932" t="s">
        <v>82</v>
      </c>
      <c r="N2932" t="s">
        <v>13</v>
      </c>
      <c r="O2932" t="s">
        <v>23</v>
      </c>
      <c r="P2932" t="str">
        <f t="shared" si="572"/>
        <v>Yes</v>
      </c>
      <c r="Q2932" t="str">
        <f t="shared" si="573"/>
        <v>No</v>
      </c>
      <c r="R2932" t="str">
        <f t="shared" si="574"/>
        <v>No</v>
      </c>
      <c r="T2932" t="s">
        <v>1438</v>
      </c>
      <c r="U2932" t="s">
        <v>198</v>
      </c>
      <c r="V2932" t="str">
        <f t="shared" si="575"/>
        <v>Intersection</v>
      </c>
      <c r="W2932" t="s">
        <v>1786</v>
      </c>
      <c r="X2932">
        <v>42.372252000000003</v>
      </c>
      <c r="Y2932">
        <v>-71.119338999999997</v>
      </c>
      <c r="Z2932" t="s">
        <v>1787</v>
      </c>
    </row>
    <row r="2933" spans="1:26">
      <c r="A2933">
        <v>26800</v>
      </c>
      <c r="B2933" s="1">
        <v>40856.763888888891</v>
      </c>
      <c r="C2933" s="1">
        <f t="shared" ref="C2933:C2993" si="576">EOMONTH(B2933,MONTH(B2933)*-1)+1</f>
        <v>40544</v>
      </c>
      <c r="D2933" s="4">
        <f t="shared" ref="D2933:D2993" si="577">YEARFRAC(C2933,B2933)</f>
        <v>0.85555555555555551</v>
      </c>
      <c r="E2933" s="3">
        <f t="shared" ref="E2933:E2993" si="578">YEAR(B2933)</f>
        <v>2011</v>
      </c>
      <c r="F2933" s="3">
        <f t="shared" ref="F2933:F2993" si="579">MONTH(B2933)</f>
        <v>11</v>
      </c>
      <c r="G2933" s="3">
        <f t="shared" ref="G2933:G2993" si="580">DAY(B2933)</f>
        <v>9</v>
      </c>
      <c r="H2933" s="3">
        <f t="shared" ref="H2933:H2993" si="581">HOUR(B2933)</f>
        <v>18</v>
      </c>
      <c r="I2933" s="3">
        <f t="shared" ref="I2933:I2993" si="582">MINUTE(B2933)</f>
        <v>20</v>
      </c>
      <c r="J2933" s="3">
        <f t="shared" ref="J2933:J2993" si="583">WEEKDAY(B2933,1)</f>
        <v>4</v>
      </c>
      <c r="K2933" s="3" t="str">
        <f>IF(AND(D2933&gt;='Season Lookup'!$D$15,D2933&lt;'Season Lookup'!$D$16),"Spring",IF(AND(D2933&gt;='Season Lookup'!$D$16,D2933&lt;'Season Lookup'!$D$17),"Summer",IF(AND(D2933&gt;='Season Lookup'!$D$17,D2933&lt;'Season Lookup'!$D$18),"Fall",IF(OR(D2933&gt;='Season Lookup'!$D$18,D2933&lt;'Season Lookup'!$D$15),"Winter"))))</f>
        <v>Fall</v>
      </c>
      <c r="L2933" s="3" t="str">
        <f>VLOOKUP(F2933,'Season Lookup'!$A$1:$B$13,2,0)</f>
        <v>Fall</v>
      </c>
      <c r="M2933" t="s">
        <v>82</v>
      </c>
      <c r="N2933" t="s">
        <v>13</v>
      </c>
      <c r="O2933" t="s">
        <v>23</v>
      </c>
      <c r="P2933" t="str">
        <f t="shared" ref="P2933:P2993" si="584">IF(OR(N2933="Auto",O2933="Auto"),"Yes",IF(OR(N2933="Taxi",O2933="Taxi"),"Yes",IF(OR(N2933="Truck",O2933="Truck"),"Yes",IF(OR(N2933="Van",O2933="Van"),"Yes","No"))))</f>
        <v>Yes</v>
      </c>
      <c r="Q2933" t="str">
        <f t="shared" ref="Q2933:Q2993" si="585">IF(OR(N2933="Bicycle",O2933="Bicycle"),"Yes","No")</f>
        <v>No</v>
      </c>
      <c r="R2933" t="str">
        <f t="shared" ref="R2933:R2993" si="586">IF(OR(N2933="Pedestrian",O2933="Pedestrian"),"Yes","No")</f>
        <v>No</v>
      </c>
      <c r="T2933" t="s">
        <v>832</v>
      </c>
      <c r="U2933" t="s">
        <v>1025</v>
      </c>
      <c r="V2933" t="str">
        <f t="shared" ref="V2933:V2993" si="587">IF(ISBLANK(S2933),"Intersection","Non Intersection")</f>
        <v>Intersection</v>
      </c>
      <c r="W2933" t="s">
        <v>1026</v>
      </c>
      <c r="X2933">
        <v>42.362037000000001</v>
      </c>
      <c r="Y2933">
        <v>-71.111389000000003</v>
      </c>
      <c r="Z2933" t="s">
        <v>1027</v>
      </c>
    </row>
    <row r="2934" spans="1:26">
      <c r="A2934">
        <v>26820</v>
      </c>
      <c r="B2934" s="1">
        <v>40856.847210648149</v>
      </c>
      <c r="C2934" s="1">
        <f t="shared" si="576"/>
        <v>40544</v>
      </c>
      <c r="D2934" s="4">
        <f t="shared" si="577"/>
        <v>0.85555555555555551</v>
      </c>
      <c r="E2934" s="3">
        <f t="shared" si="578"/>
        <v>2011</v>
      </c>
      <c r="F2934" s="3">
        <f t="shared" si="579"/>
        <v>11</v>
      </c>
      <c r="G2934" s="3">
        <f t="shared" si="580"/>
        <v>9</v>
      </c>
      <c r="H2934" s="3">
        <f t="shared" si="581"/>
        <v>20</v>
      </c>
      <c r="I2934" s="3">
        <f t="shared" si="582"/>
        <v>19</v>
      </c>
      <c r="J2934" s="3">
        <f t="shared" si="583"/>
        <v>4</v>
      </c>
      <c r="K2934" s="3" t="str">
        <f>IF(AND(D2934&gt;='Season Lookup'!$D$15,D2934&lt;'Season Lookup'!$D$16),"Spring",IF(AND(D2934&gt;='Season Lookup'!$D$16,D2934&lt;'Season Lookup'!$D$17),"Summer",IF(AND(D2934&gt;='Season Lookup'!$D$17,D2934&lt;'Season Lookup'!$D$18),"Fall",IF(OR(D2934&gt;='Season Lookup'!$D$18,D2934&lt;'Season Lookup'!$D$15),"Winter"))))</f>
        <v>Fall</v>
      </c>
      <c r="L2934" s="3" t="str">
        <f>VLOOKUP(F2934,'Season Lookup'!$A$1:$B$13,2,0)</f>
        <v>Fall</v>
      </c>
      <c r="M2934" t="s">
        <v>82</v>
      </c>
      <c r="N2934" t="s">
        <v>13</v>
      </c>
      <c r="O2934" t="s">
        <v>152</v>
      </c>
      <c r="P2934" t="str">
        <f t="shared" si="584"/>
        <v>Yes</v>
      </c>
      <c r="Q2934" t="str">
        <f t="shared" si="585"/>
        <v>No</v>
      </c>
      <c r="R2934" t="str">
        <f t="shared" si="586"/>
        <v>Yes</v>
      </c>
      <c r="T2934" t="s">
        <v>198</v>
      </c>
      <c r="U2934" t="s">
        <v>24</v>
      </c>
      <c r="V2934" t="str">
        <f t="shared" si="587"/>
        <v>Intersection</v>
      </c>
      <c r="W2934" t="s">
        <v>2019</v>
      </c>
      <c r="X2934">
        <v>42.374940000000002</v>
      </c>
      <c r="Y2934">
        <v>-71.139720999999994</v>
      </c>
      <c r="Z2934" t="s">
        <v>2020</v>
      </c>
    </row>
    <row r="2935" spans="1:26">
      <c r="A2935">
        <v>26885</v>
      </c>
      <c r="B2935" s="1">
        <v>40856.840277777781</v>
      </c>
      <c r="C2935" s="1">
        <f t="shared" si="576"/>
        <v>40544</v>
      </c>
      <c r="D2935" s="4">
        <f t="shared" si="577"/>
        <v>0.85555555555555551</v>
      </c>
      <c r="E2935" s="3">
        <f t="shared" si="578"/>
        <v>2011</v>
      </c>
      <c r="F2935" s="3">
        <f t="shared" si="579"/>
        <v>11</v>
      </c>
      <c r="G2935" s="3">
        <f t="shared" si="580"/>
        <v>9</v>
      </c>
      <c r="H2935" s="3">
        <f t="shared" si="581"/>
        <v>20</v>
      </c>
      <c r="I2935" s="3">
        <f t="shared" si="582"/>
        <v>10</v>
      </c>
      <c r="J2935" s="3">
        <f t="shared" si="583"/>
        <v>4</v>
      </c>
      <c r="K2935" s="3" t="str">
        <f>IF(AND(D2935&gt;='Season Lookup'!$D$15,D2935&lt;'Season Lookup'!$D$16),"Spring",IF(AND(D2935&gt;='Season Lookup'!$D$16,D2935&lt;'Season Lookup'!$D$17),"Summer",IF(AND(D2935&gt;='Season Lookup'!$D$17,D2935&lt;'Season Lookup'!$D$18),"Fall",IF(OR(D2935&gt;='Season Lookup'!$D$18,D2935&lt;'Season Lookup'!$D$15),"Winter"))))</f>
        <v>Fall</v>
      </c>
      <c r="L2935" s="3" t="str">
        <f>VLOOKUP(F2935,'Season Lookup'!$A$1:$B$13,2,0)</f>
        <v>Fall</v>
      </c>
      <c r="N2935" t="s">
        <v>13</v>
      </c>
      <c r="O2935" t="s">
        <v>152</v>
      </c>
      <c r="P2935" t="str">
        <f t="shared" si="584"/>
        <v>Yes</v>
      </c>
      <c r="Q2935" t="str">
        <f t="shared" si="585"/>
        <v>No</v>
      </c>
      <c r="R2935" t="str">
        <f t="shared" si="586"/>
        <v>Yes</v>
      </c>
      <c r="T2935" t="s">
        <v>14</v>
      </c>
      <c r="U2935" t="s">
        <v>1841</v>
      </c>
      <c r="V2935" t="str">
        <f t="shared" si="587"/>
        <v>Intersection</v>
      </c>
      <c r="W2935" t="s">
        <v>3921</v>
      </c>
      <c r="X2935">
        <v>42.372886999999999</v>
      </c>
      <c r="Y2935">
        <v>-71.117119000000002</v>
      </c>
      <c r="Z2935" t="s">
        <v>3922</v>
      </c>
    </row>
    <row r="2936" spans="1:26">
      <c r="A2936">
        <v>27111</v>
      </c>
      <c r="B2936" s="1">
        <v>40856.277777777781</v>
      </c>
      <c r="C2936" s="1">
        <f t="shared" si="576"/>
        <v>40544</v>
      </c>
      <c r="D2936" s="4">
        <f t="shared" si="577"/>
        <v>0.85555555555555551</v>
      </c>
      <c r="E2936" s="3">
        <f t="shared" si="578"/>
        <v>2011</v>
      </c>
      <c r="F2936" s="3">
        <f t="shared" si="579"/>
        <v>11</v>
      </c>
      <c r="G2936" s="3">
        <f t="shared" si="580"/>
        <v>9</v>
      </c>
      <c r="H2936" s="3">
        <f t="shared" si="581"/>
        <v>6</v>
      </c>
      <c r="I2936" s="3">
        <f t="shared" si="582"/>
        <v>40</v>
      </c>
      <c r="J2936" s="3">
        <f t="shared" si="583"/>
        <v>4</v>
      </c>
      <c r="K2936" s="3" t="str">
        <f>IF(AND(D2936&gt;='Season Lookup'!$D$15,D2936&lt;'Season Lookup'!$D$16),"Spring",IF(AND(D2936&gt;='Season Lookup'!$D$16,D2936&lt;'Season Lookup'!$D$17),"Summer",IF(AND(D2936&gt;='Season Lookup'!$D$17,D2936&lt;'Season Lookup'!$D$18),"Fall",IF(OR(D2936&gt;='Season Lookup'!$D$18,D2936&lt;'Season Lookup'!$D$15),"Winter"))))</f>
        <v>Fall</v>
      </c>
      <c r="L2936" s="3" t="str">
        <f>VLOOKUP(F2936,'Season Lookup'!$A$1:$B$13,2,0)</f>
        <v>Fall</v>
      </c>
      <c r="N2936" t="s">
        <v>35</v>
      </c>
      <c r="O2936" t="s">
        <v>23</v>
      </c>
      <c r="P2936" t="str">
        <f t="shared" si="584"/>
        <v>Yes</v>
      </c>
      <c r="Q2936" t="str">
        <f t="shared" si="585"/>
        <v>No</v>
      </c>
      <c r="R2936" t="str">
        <f t="shared" si="586"/>
        <v>No</v>
      </c>
      <c r="T2936" t="s">
        <v>104</v>
      </c>
      <c r="V2936" t="str">
        <f t="shared" si="587"/>
        <v>Intersection</v>
      </c>
      <c r="W2936" t="s">
        <v>3923</v>
      </c>
      <c r="X2936">
        <v>0</v>
      </c>
      <c r="Y2936">
        <v>0</v>
      </c>
      <c r="Z2936" t="s">
        <v>81</v>
      </c>
    </row>
    <row r="2937" spans="1:26">
      <c r="A2937">
        <v>26773</v>
      </c>
      <c r="B2937" s="1">
        <v>40857.67082175926</v>
      </c>
      <c r="C2937" s="1">
        <f t="shared" si="576"/>
        <v>40544</v>
      </c>
      <c r="D2937" s="4">
        <f t="shared" si="577"/>
        <v>0.85833333333333328</v>
      </c>
      <c r="E2937" s="3">
        <f t="shared" si="578"/>
        <v>2011</v>
      </c>
      <c r="F2937" s="3">
        <f t="shared" si="579"/>
        <v>11</v>
      </c>
      <c r="G2937" s="3">
        <f t="shared" si="580"/>
        <v>10</v>
      </c>
      <c r="H2937" s="3">
        <f t="shared" si="581"/>
        <v>16</v>
      </c>
      <c r="I2937" s="3">
        <f t="shared" si="582"/>
        <v>5</v>
      </c>
      <c r="J2937" s="3">
        <f t="shared" si="583"/>
        <v>5</v>
      </c>
      <c r="K2937" s="3" t="str">
        <f>IF(AND(D2937&gt;='Season Lookup'!$D$15,D2937&lt;'Season Lookup'!$D$16),"Spring",IF(AND(D2937&gt;='Season Lookup'!$D$16,D2937&lt;'Season Lookup'!$D$17),"Summer",IF(AND(D2937&gt;='Season Lookup'!$D$17,D2937&lt;'Season Lookup'!$D$18),"Fall",IF(OR(D2937&gt;='Season Lookup'!$D$18,D2937&lt;'Season Lookup'!$D$15),"Winter"))))</f>
        <v>Fall</v>
      </c>
      <c r="L2937" s="3" t="str">
        <f>VLOOKUP(F2937,'Season Lookup'!$A$1:$B$13,2,0)</f>
        <v>Fall</v>
      </c>
      <c r="M2937" t="s">
        <v>78</v>
      </c>
      <c r="N2937" t="s">
        <v>13</v>
      </c>
      <c r="O2937" t="s">
        <v>23</v>
      </c>
      <c r="P2937" t="str">
        <f t="shared" si="584"/>
        <v>Yes</v>
      </c>
      <c r="Q2937" t="str">
        <f t="shared" si="585"/>
        <v>No</v>
      </c>
      <c r="R2937" t="str">
        <f t="shared" si="586"/>
        <v>No</v>
      </c>
      <c r="T2937" t="s">
        <v>14</v>
      </c>
      <c r="U2937" t="s">
        <v>1997</v>
      </c>
      <c r="V2937" t="str">
        <f t="shared" si="587"/>
        <v>Intersection</v>
      </c>
      <c r="W2937" t="s">
        <v>3924</v>
      </c>
      <c r="X2937">
        <v>42.365589999999997</v>
      </c>
      <c r="Y2937">
        <v>-71.104016000000001</v>
      </c>
      <c r="Z2937" t="s">
        <v>3925</v>
      </c>
    </row>
    <row r="2938" spans="1:26">
      <c r="A2938">
        <v>26774</v>
      </c>
      <c r="B2938" s="1">
        <v>40857.67359953704</v>
      </c>
      <c r="C2938" s="1">
        <f t="shared" si="576"/>
        <v>40544</v>
      </c>
      <c r="D2938" s="4">
        <f t="shared" si="577"/>
        <v>0.85833333333333328</v>
      </c>
      <c r="E2938" s="3">
        <f t="shared" si="578"/>
        <v>2011</v>
      </c>
      <c r="F2938" s="3">
        <f t="shared" si="579"/>
        <v>11</v>
      </c>
      <c r="G2938" s="3">
        <f t="shared" si="580"/>
        <v>10</v>
      </c>
      <c r="H2938" s="3">
        <f t="shared" si="581"/>
        <v>16</v>
      </c>
      <c r="I2938" s="3">
        <f t="shared" si="582"/>
        <v>9</v>
      </c>
      <c r="J2938" s="3">
        <f t="shared" si="583"/>
        <v>5</v>
      </c>
      <c r="K2938" s="3" t="str">
        <f>IF(AND(D2938&gt;='Season Lookup'!$D$15,D2938&lt;'Season Lookup'!$D$16),"Spring",IF(AND(D2938&gt;='Season Lookup'!$D$16,D2938&lt;'Season Lookup'!$D$17),"Summer",IF(AND(D2938&gt;='Season Lookup'!$D$17,D2938&lt;'Season Lookup'!$D$18),"Fall",IF(OR(D2938&gt;='Season Lookup'!$D$18,D2938&lt;'Season Lookup'!$D$15),"Winter"))))</f>
        <v>Fall</v>
      </c>
      <c r="L2938" s="3" t="str">
        <f>VLOOKUP(F2938,'Season Lookup'!$A$1:$B$13,2,0)</f>
        <v>Fall</v>
      </c>
      <c r="M2938" t="s">
        <v>78</v>
      </c>
      <c r="N2938" t="s">
        <v>13</v>
      </c>
      <c r="O2938" t="s">
        <v>35</v>
      </c>
      <c r="P2938" t="str">
        <f t="shared" si="584"/>
        <v>Yes</v>
      </c>
      <c r="Q2938" t="str">
        <f t="shared" si="585"/>
        <v>No</v>
      </c>
      <c r="R2938" t="str">
        <f t="shared" si="586"/>
        <v>No</v>
      </c>
      <c r="T2938" t="s">
        <v>92</v>
      </c>
      <c r="V2938" t="str">
        <f t="shared" si="587"/>
        <v>Intersection</v>
      </c>
      <c r="W2938" t="s">
        <v>93</v>
      </c>
      <c r="X2938">
        <v>0</v>
      </c>
      <c r="Y2938">
        <v>0</v>
      </c>
      <c r="Z2938" t="s">
        <v>81</v>
      </c>
    </row>
    <row r="2939" spans="1:26">
      <c r="A2939">
        <v>26775</v>
      </c>
      <c r="B2939" s="1">
        <v>40857.763888888891</v>
      </c>
      <c r="C2939" s="1">
        <f t="shared" si="576"/>
        <v>40544</v>
      </c>
      <c r="D2939" s="4">
        <f t="shared" si="577"/>
        <v>0.85833333333333328</v>
      </c>
      <c r="E2939" s="3">
        <f t="shared" si="578"/>
        <v>2011</v>
      </c>
      <c r="F2939" s="3">
        <f t="shared" si="579"/>
        <v>11</v>
      </c>
      <c r="G2939" s="3">
        <f t="shared" si="580"/>
        <v>10</v>
      </c>
      <c r="H2939" s="3">
        <f t="shared" si="581"/>
        <v>18</v>
      </c>
      <c r="I2939" s="3">
        <f t="shared" si="582"/>
        <v>20</v>
      </c>
      <c r="J2939" s="3">
        <f t="shared" si="583"/>
        <v>5</v>
      </c>
      <c r="K2939" s="3" t="str">
        <f>IF(AND(D2939&gt;='Season Lookup'!$D$15,D2939&lt;'Season Lookup'!$D$16),"Spring",IF(AND(D2939&gt;='Season Lookup'!$D$16,D2939&lt;'Season Lookup'!$D$17),"Summer",IF(AND(D2939&gt;='Season Lookup'!$D$17,D2939&lt;'Season Lookup'!$D$18),"Fall",IF(OR(D2939&gt;='Season Lookup'!$D$18,D2939&lt;'Season Lookup'!$D$15),"Winter"))))</f>
        <v>Fall</v>
      </c>
      <c r="L2939" s="3" t="str">
        <f>VLOOKUP(F2939,'Season Lookup'!$A$1:$B$13,2,0)</f>
        <v>Fall</v>
      </c>
      <c r="M2939" t="s">
        <v>78</v>
      </c>
      <c r="N2939" t="s">
        <v>13</v>
      </c>
      <c r="O2939" t="s">
        <v>13</v>
      </c>
      <c r="P2939" t="str">
        <f t="shared" si="584"/>
        <v>Yes</v>
      </c>
      <c r="Q2939" t="str">
        <f t="shared" si="585"/>
        <v>No</v>
      </c>
      <c r="R2939" t="str">
        <f t="shared" si="586"/>
        <v>No</v>
      </c>
      <c r="S2939">
        <v>97</v>
      </c>
      <c r="T2939" t="s">
        <v>464</v>
      </c>
      <c r="V2939" t="str">
        <f t="shared" si="587"/>
        <v>Non Intersection</v>
      </c>
      <c r="W2939" t="s">
        <v>3926</v>
      </c>
      <c r="X2939">
        <v>42.378152999999998</v>
      </c>
      <c r="Y2939">
        <v>-71.147020999999995</v>
      </c>
      <c r="Z2939" t="s">
        <v>3927</v>
      </c>
    </row>
    <row r="2940" spans="1:26">
      <c r="A2940">
        <v>26782</v>
      </c>
      <c r="B2940" s="1">
        <v>40857.333333333336</v>
      </c>
      <c r="C2940" s="1">
        <f t="shared" si="576"/>
        <v>40544</v>
      </c>
      <c r="D2940" s="4">
        <f t="shared" si="577"/>
        <v>0.85833333333333328</v>
      </c>
      <c r="E2940" s="3">
        <f t="shared" si="578"/>
        <v>2011</v>
      </c>
      <c r="F2940" s="3">
        <f t="shared" si="579"/>
        <v>11</v>
      </c>
      <c r="G2940" s="3">
        <f t="shared" si="580"/>
        <v>10</v>
      </c>
      <c r="H2940" s="3">
        <f t="shared" si="581"/>
        <v>8</v>
      </c>
      <c r="I2940" s="3">
        <f t="shared" si="582"/>
        <v>0</v>
      </c>
      <c r="J2940" s="3">
        <f t="shared" si="583"/>
        <v>5</v>
      </c>
      <c r="K2940" s="3" t="str">
        <f>IF(AND(D2940&gt;='Season Lookup'!$D$15,D2940&lt;'Season Lookup'!$D$16),"Spring",IF(AND(D2940&gt;='Season Lookup'!$D$16,D2940&lt;'Season Lookup'!$D$17),"Summer",IF(AND(D2940&gt;='Season Lookup'!$D$17,D2940&lt;'Season Lookup'!$D$18),"Fall",IF(OR(D2940&gt;='Season Lookup'!$D$18,D2940&lt;'Season Lookup'!$D$15),"Winter"))))</f>
        <v>Fall</v>
      </c>
      <c r="L2940" s="3" t="str">
        <f>VLOOKUP(F2940,'Season Lookup'!$A$1:$B$13,2,0)</f>
        <v>Fall</v>
      </c>
      <c r="M2940" t="s">
        <v>78</v>
      </c>
      <c r="N2940" t="s">
        <v>13</v>
      </c>
      <c r="O2940" t="s">
        <v>23</v>
      </c>
      <c r="P2940" t="str">
        <f t="shared" si="584"/>
        <v>Yes</v>
      </c>
      <c r="Q2940" t="str">
        <f t="shared" si="585"/>
        <v>No</v>
      </c>
      <c r="R2940" t="str">
        <f t="shared" si="586"/>
        <v>No</v>
      </c>
      <c r="S2940">
        <v>1667</v>
      </c>
      <c r="T2940" t="s">
        <v>14</v>
      </c>
      <c r="V2940" t="str">
        <f t="shared" si="587"/>
        <v>Non Intersection</v>
      </c>
      <c r="W2940" t="s">
        <v>3812</v>
      </c>
      <c r="X2940">
        <v>42.382120999999998</v>
      </c>
      <c r="Y2940">
        <v>-71.119493000000006</v>
      </c>
      <c r="Z2940" t="s">
        <v>3813</v>
      </c>
    </row>
    <row r="2941" spans="1:26">
      <c r="A2941">
        <v>26783</v>
      </c>
      <c r="B2941" s="1">
        <v>40857.722210648149</v>
      </c>
      <c r="C2941" s="1">
        <f t="shared" si="576"/>
        <v>40544</v>
      </c>
      <c r="D2941" s="4">
        <f t="shared" si="577"/>
        <v>0.85833333333333328</v>
      </c>
      <c r="E2941" s="3">
        <f t="shared" si="578"/>
        <v>2011</v>
      </c>
      <c r="F2941" s="3">
        <f t="shared" si="579"/>
        <v>11</v>
      </c>
      <c r="G2941" s="3">
        <f t="shared" si="580"/>
        <v>10</v>
      </c>
      <c r="H2941" s="3">
        <f t="shared" si="581"/>
        <v>17</v>
      </c>
      <c r="I2941" s="3">
        <f t="shared" si="582"/>
        <v>19</v>
      </c>
      <c r="J2941" s="3">
        <f t="shared" si="583"/>
        <v>5</v>
      </c>
      <c r="K2941" s="3" t="str">
        <f>IF(AND(D2941&gt;='Season Lookup'!$D$15,D2941&lt;'Season Lookup'!$D$16),"Spring",IF(AND(D2941&gt;='Season Lookup'!$D$16,D2941&lt;'Season Lookup'!$D$17),"Summer",IF(AND(D2941&gt;='Season Lookup'!$D$17,D2941&lt;'Season Lookup'!$D$18),"Fall",IF(OR(D2941&gt;='Season Lookup'!$D$18,D2941&lt;'Season Lookup'!$D$15),"Winter"))))</f>
        <v>Fall</v>
      </c>
      <c r="L2941" s="3" t="str">
        <f>VLOOKUP(F2941,'Season Lookup'!$A$1:$B$13,2,0)</f>
        <v>Fall</v>
      </c>
      <c r="M2941" t="s">
        <v>78</v>
      </c>
      <c r="N2941" t="s">
        <v>13</v>
      </c>
      <c r="O2941" t="s">
        <v>23</v>
      </c>
      <c r="P2941" t="str">
        <f t="shared" si="584"/>
        <v>Yes</v>
      </c>
      <c r="Q2941" t="str">
        <f t="shared" si="585"/>
        <v>No</v>
      </c>
      <c r="R2941" t="str">
        <f t="shared" si="586"/>
        <v>No</v>
      </c>
      <c r="S2941">
        <v>1815</v>
      </c>
      <c r="T2941" t="s">
        <v>14</v>
      </c>
      <c r="V2941" t="str">
        <f t="shared" si="587"/>
        <v>Non Intersection</v>
      </c>
      <c r="W2941" t="s">
        <v>2783</v>
      </c>
      <c r="X2941">
        <v>42.387127</v>
      </c>
      <c r="Y2941">
        <v>-71.118973999999994</v>
      </c>
      <c r="Z2941" t="s">
        <v>2784</v>
      </c>
    </row>
    <row r="2942" spans="1:26">
      <c r="A2942">
        <v>26821</v>
      </c>
      <c r="B2942" s="1">
        <v>40857.319444444445</v>
      </c>
      <c r="C2942" s="1">
        <f t="shared" si="576"/>
        <v>40544</v>
      </c>
      <c r="D2942" s="4">
        <f t="shared" si="577"/>
        <v>0.85833333333333328</v>
      </c>
      <c r="E2942" s="3">
        <f t="shared" si="578"/>
        <v>2011</v>
      </c>
      <c r="F2942" s="3">
        <f t="shared" si="579"/>
        <v>11</v>
      </c>
      <c r="G2942" s="3">
        <f t="shared" si="580"/>
        <v>10</v>
      </c>
      <c r="H2942" s="3">
        <f t="shared" si="581"/>
        <v>7</v>
      </c>
      <c r="I2942" s="3">
        <f t="shared" si="582"/>
        <v>40</v>
      </c>
      <c r="J2942" s="3">
        <f t="shared" si="583"/>
        <v>5</v>
      </c>
      <c r="K2942" s="3" t="str">
        <f>IF(AND(D2942&gt;='Season Lookup'!$D$15,D2942&lt;'Season Lookup'!$D$16),"Spring",IF(AND(D2942&gt;='Season Lookup'!$D$16,D2942&lt;'Season Lookup'!$D$17),"Summer",IF(AND(D2942&gt;='Season Lookup'!$D$17,D2942&lt;'Season Lookup'!$D$18),"Fall",IF(OR(D2942&gt;='Season Lookup'!$D$18,D2942&lt;'Season Lookup'!$D$15),"Winter"))))</f>
        <v>Fall</v>
      </c>
      <c r="L2942" s="3" t="str">
        <f>VLOOKUP(F2942,'Season Lookup'!$A$1:$B$13,2,0)</f>
        <v>Fall</v>
      </c>
      <c r="M2942" t="s">
        <v>78</v>
      </c>
      <c r="N2942" t="s">
        <v>13</v>
      </c>
      <c r="O2942" t="s">
        <v>23</v>
      </c>
      <c r="P2942" t="str">
        <f t="shared" si="584"/>
        <v>Yes</v>
      </c>
      <c r="Q2942" t="str">
        <f t="shared" si="585"/>
        <v>No</v>
      </c>
      <c r="R2942" t="str">
        <f t="shared" si="586"/>
        <v>No</v>
      </c>
      <c r="S2942">
        <v>196</v>
      </c>
      <c r="T2942" t="s">
        <v>291</v>
      </c>
      <c r="V2942" t="str">
        <f t="shared" si="587"/>
        <v>Non Intersection</v>
      </c>
      <c r="W2942" t="s">
        <v>3928</v>
      </c>
      <c r="X2942">
        <v>42.389206000000001</v>
      </c>
      <c r="Y2942">
        <v>-71.128816</v>
      </c>
      <c r="Z2942" t="s">
        <v>3929</v>
      </c>
    </row>
    <row r="2943" spans="1:26">
      <c r="A2943">
        <v>26913</v>
      </c>
      <c r="B2943" s="1">
        <v>40857.743043981478</v>
      </c>
      <c r="C2943" s="1">
        <f t="shared" si="576"/>
        <v>40544</v>
      </c>
      <c r="D2943" s="4">
        <f t="shared" si="577"/>
        <v>0.85833333333333328</v>
      </c>
      <c r="E2943" s="3">
        <f t="shared" si="578"/>
        <v>2011</v>
      </c>
      <c r="F2943" s="3">
        <f t="shared" si="579"/>
        <v>11</v>
      </c>
      <c r="G2943" s="3">
        <f t="shared" si="580"/>
        <v>10</v>
      </c>
      <c r="H2943" s="3">
        <f t="shared" si="581"/>
        <v>17</v>
      </c>
      <c r="I2943" s="3">
        <f t="shared" si="582"/>
        <v>49</v>
      </c>
      <c r="J2943" s="3">
        <f t="shared" si="583"/>
        <v>5</v>
      </c>
      <c r="K2943" s="3" t="str">
        <f>IF(AND(D2943&gt;='Season Lookup'!$D$15,D2943&lt;'Season Lookup'!$D$16),"Spring",IF(AND(D2943&gt;='Season Lookup'!$D$16,D2943&lt;'Season Lookup'!$D$17),"Summer",IF(AND(D2943&gt;='Season Lookup'!$D$17,D2943&lt;'Season Lookup'!$D$18),"Fall",IF(OR(D2943&gt;='Season Lookup'!$D$18,D2943&lt;'Season Lookup'!$D$15),"Winter"))))</f>
        <v>Fall</v>
      </c>
      <c r="L2943" s="3" t="str">
        <f>VLOOKUP(F2943,'Season Lookup'!$A$1:$B$13,2,0)</f>
        <v>Fall</v>
      </c>
      <c r="M2943" t="s">
        <v>31</v>
      </c>
      <c r="N2943" t="s">
        <v>13</v>
      </c>
      <c r="O2943" t="s">
        <v>13</v>
      </c>
      <c r="P2943" t="str">
        <f t="shared" si="584"/>
        <v>Yes</v>
      </c>
      <c r="Q2943" t="str">
        <f t="shared" si="585"/>
        <v>No</v>
      </c>
      <c r="R2943" t="str">
        <f t="shared" si="586"/>
        <v>No</v>
      </c>
      <c r="S2943">
        <v>41</v>
      </c>
      <c r="T2943" t="s">
        <v>74</v>
      </c>
      <c r="V2943" t="str">
        <f t="shared" si="587"/>
        <v>Non Intersection</v>
      </c>
      <c r="W2943" t="s">
        <v>3930</v>
      </c>
      <c r="X2943">
        <v>42.366708000000003</v>
      </c>
      <c r="Y2943">
        <v>-71.091983999999997</v>
      </c>
      <c r="Z2943" t="s">
        <v>3931</v>
      </c>
    </row>
    <row r="2944" spans="1:26">
      <c r="A2944">
        <v>26776</v>
      </c>
      <c r="B2944" s="1">
        <v>40858.068055555559</v>
      </c>
      <c r="C2944" s="1">
        <f t="shared" si="576"/>
        <v>40544</v>
      </c>
      <c r="D2944" s="4">
        <f t="shared" si="577"/>
        <v>0.86111111111111116</v>
      </c>
      <c r="E2944" s="3">
        <f t="shared" si="578"/>
        <v>2011</v>
      </c>
      <c r="F2944" s="3">
        <f t="shared" si="579"/>
        <v>11</v>
      </c>
      <c r="G2944" s="3">
        <f t="shared" si="580"/>
        <v>11</v>
      </c>
      <c r="H2944" s="3">
        <f t="shared" si="581"/>
        <v>1</v>
      </c>
      <c r="I2944" s="3">
        <f t="shared" si="582"/>
        <v>38</v>
      </c>
      <c r="J2944" s="3">
        <f t="shared" si="583"/>
        <v>6</v>
      </c>
      <c r="K2944" s="3" t="str">
        <f>IF(AND(D2944&gt;='Season Lookup'!$D$15,D2944&lt;'Season Lookup'!$D$16),"Spring",IF(AND(D2944&gt;='Season Lookup'!$D$16,D2944&lt;'Season Lookup'!$D$17),"Summer",IF(AND(D2944&gt;='Season Lookup'!$D$17,D2944&lt;'Season Lookup'!$D$18),"Fall",IF(OR(D2944&gt;='Season Lookup'!$D$18,D2944&lt;'Season Lookup'!$D$15),"Winter"))))</f>
        <v>Fall</v>
      </c>
      <c r="L2944" s="3" t="str">
        <f>VLOOKUP(F2944,'Season Lookup'!$A$1:$B$13,2,0)</f>
        <v>Fall</v>
      </c>
      <c r="M2944" t="s">
        <v>12</v>
      </c>
      <c r="N2944" t="s">
        <v>13</v>
      </c>
      <c r="O2944" t="s">
        <v>36</v>
      </c>
      <c r="P2944" t="str">
        <f t="shared" si="584"/>
        <v>Yes</v>
      </c>
      <c r="Q2944" t="str">
        <f t="shared" si="585"/>
        <v>No</v>
      </c>
      <c r="R2944" t="str">
        <f t="shared" si="586"/>
        <v>No</v>
      </c>
      <c r="S2944">
        <v>33</v>
      </c>
      <c r="T2944" t="s">
        <v>3932</v>
      </c>
      <c r="V2944" t="str">
        <f t="shared" si="587"/>
        <v>Non Intersection</v>
      </c>
      <c r="W2944" t="s">
        <v>3933</v>
      </c>
      <c r="X2944">
        <v>42.375509000000001</v>
      </c>
      <c r="Y2944">
        <v>-71.138316000000003</v>
      </c>
      <c r="Z2944" t="s">
        <v>3934</v>
      </c>
    </row>
    <row r="2945" spans="1:26">
      <c r="A2945">
        <v>26777</v>
      </c>
      <c r="B2945" s="1">
        <v>40858.443738425929</v>
      </c>
      <c r="C2945" s="1">
        <f t="shared" si="576"/>
        <v>40544</v>
      </c>
      <c r="D2945" s="4">
        <f t="shared" si="577"/>
        <v>0.86111111111111116</v>
      </c>
      <c r="E2945" s="3">
        <f t="shared" si="578"/>
        <v>2011</v>
      </c>
      <c r="F2945" s="3">
        <f t="shared" si="579"/>
        <v>11</v>
      </c>
      <c r="G2945" s="3">
        <f t="shared" si="580"/>
        <v>11</v>
      </c>
      <c r="H2945" s="3">
        <f t="shared" si="581"/>
        <v>10</v>
      </c>
      <c r="I2945" s="3">
        <f t="shared" si="582"/>
        <v>38</v>
      </c>
      <c r="J2945" s="3">
        <f t="shared" si="583"/>
        <v>6</v>
      </c>
      <c r="K2945" s="3" t="str">
        <f>IF(AND(D2945&gt;='Season Lookup'!$D$15,D2945&lt;'Season Lookup'!$D$16),"Spring",IF(AND(D2945&gt;='Season Lookup'!$D$16,D2945&lt;'Season Lookup'!$D$17),"Summer",IF(AND(D2945&gt;='Season Lookup'!$D$17,D2945&lt;'Season Lookup'!$D$18),"Fall",IF(OR(D2945&gt;='Season Lookup'!$D$18,D2945&lt;'Season Lookup'!$D$15),"Winter"))))</f>
        <v>Fall</v>
      </c>
      <c r="L2945" s="3" t="str">
        <f>VLOOKUP(F2945,'Season Lookup'!$A$1:$B$13,2,0)</f>
        <v>Fall</v>
      </c>
      <c r="M2945" t="s">
        <v>12</v>
      </c>
      <c r="N2945" t="s">
        <v>18</v>
      </c>
      <c r="O2945" t="s">
        <v>132</v>
      </c>
      <c r="P2945" t="str">
        <f t="shared" si="584"/>
        <v>Yes</v>
      </c>
      <c r="Q2945" t="str">
        <f t="shared" si="585"/>
        <v>Yes</v>
      </c>
      <c r="R2945" t="str">
        <f t="shared" si="586"/>
        <v>No</v>
      </c>
      <c r="T2945" t="s">
        <v>105</v>
      </c>
      <c r="U2945" t="s">
        <v>101</v>
      </c>
      <c r="V2945" t="str">
        <f t="shared" si="587"/>
        <v>Intersection</v>
      </c>
      <c r="W2945" t="s">
        <v>1403</v>
      </c>
      <c r="X2945">
        <v>42.367871000000001</v>
      </c>
      <c r="Y2945">
        <v>-71.097359999999995</v>
      </c>
      <c r="Z2945" t="s">
        <v>1404</v>
      </c>
    </row>
    <row r="2946" spans="1:26">
      <c r="A2946">
        <v>26778</v>
      </c>
      <c r="B2946" s="1">
        <v>40858.489583333336</v>
      </c>
      <c r="C2946" s="1">
        <f t="shared" si="576"/>
        <v>40544</v>
      </c>
      <c r="D2946" s="4">
        <f t="shared" si="577"/>
        <v>0.86111111111111116</v>
      </c>
      <c r="E2946" s="3">
        <f t="shared" si="578"/>
        <v>2011</v>
      </c>
      <c r="F2946" s="3">
        <f t="shared" si="579"/>
        <v>11</v>
      </c>
      <c r="G2946" s="3">
        <f t="shared" si="580"/>
        <v>11</v>
      </c>
      <c r="H2946" s="3">
        <f t="shared" si="581"/>
        <v>11</v>
      </c>
      <c r="I2946" s="3">
        <f t="shared" si="582"/>
        <v>45</v>
      </c>
      <c r="J2946" s="3">
        <f t="shared" si="583"/>
        <v>6</v>
      </c>
      <c r="K2946" s="3" t="str">
        <f>IF(AND(D2946&gt;='Season Lookup'!$D$15,D2946&lt;'Season Lookup'!$D$16),"Spring",IF(AND(D2946&gt;='Season Lookup'!$D$16,D2946&lt;'Season Lookup'!$D$17),"Summer",IF(AND(D2946&gt;='Season Lookup'!$D$17,D2946&lt;'Season Lookup'!$D$18),"Fall",IF(OR(D2946&gt;='Season Lookup'!$D$18,D2946&lt;'Season Lookup'!$D$15),"Winter"))))</f>
        <v>Fall</v>
      </c>
      <c r="L2946" s="3" t="str">
        <f>VLOOKUP(F2946,'Season Lookup'!$A$1:$B$13,2,0)</f>
        <v>Fall</v>
      </c>
      <c r="M2946" t="s">
        <v>12</v>
      </c>
      <c r="N2946" t="s">
        <v>13</v>
      </c>
      <c r="O2946" t="s">
        <v>13</v>
      </c>
      <c r="P2946" t="str">
        <f t="shared" si="584"/>
        <v>Yes</v>
      </c>
      <c r="Q2946" t="str">
        <f t="shared" si="585"/>
        <v>No</v>
      </c>
      <c r="R2946" t="str">
        <f t="shared" si="586"/>
        <v>No</v>
      </c>
      <c r="T2946" t="s">
        <v>198</v>
      </c>
      <c r="U2946" t="s">
        <v>24</v>
      </c>
      <c r="V2946" t="str">
        <f t="shared" si="587"/>
        <v>Intersection</v>
      </c>
      <c r="W2946" t="s">
        <v>2019</v>
      </c>
      <c r="X2946">
        <v>42.374940000000002</v>
      </c>
      <c r="Y2946">
        <v>-71.139720999999994</v>
      </c>
      <c r="Z2946" t="s">
        <v>2020</v>
      </c>
    </row>
    <row r="2947" spans="1:26">
      <c r="A2947">
        <v>26779</v>
      </c>
      <c r="B2947" s="1">
        <v>40858.770833333336</v>
      </c>
      <c r="C2947" s="1">
        <f t="shared" si="576"/>
        <v>40544</v>
      </c>
      <c r="D2947" s="4">
        <f t="shared" si="577"/>
        <v>0.86111111111111116</v>
      </c>
      <c r="E2947" s="3">
        <f t="shared" si="578"/>
        <v>2011</v>
      </c>
      <c r="F2947" s="3">
        <f t="shared" si="579"/>
        <v>11</v>
      </c>
      <c r="G2947" s="3">
        <f t="shared" si="580"/>
        <v>11</v>
      </c>
      <c r="H2947" s="3">
        <f t="shared" si="581"/>
        <v>18</v>
      </c>
      <c r="I2947" s="3">
        <f t="shared" si="582"/>
        <v>30</v>
      </c>
      <c r="J2947" s="3">
        <f t="shared" si="583"/>
        <v>6</v>
      </c>
      <c r="K2947" s="3" t="str">
        <f>IF(AND(D2947&gt;='Season Lookup'!$D$15,D2947&lt;'Season Lookup'!$D$16),"Spring",IF(AND(D2947&gt;='Season Lookup'!$D$16,D2947&lt;'Season Lookup'!$D$17),"Summer",IF(AND(D2947&gt;='Season Lookup'!$D$17,D2947&lt;'Season Lookup'!$D$18),"Fall",IF(OR(D2947&gt;='Season Lookup'!$D$18,D2947&lt;'Season Lookup'!$D$15),"Winter"))))</f>
        <v>Fall</v>
      </c>
      <c r="L2947" s="3" t="str">
        <f>VLOOKUP(F2947,'Season Lookup'!$A$1:$B$13,2,0)</f>
        <v>Fall</v>
      </c>
      <c r="M2947" t="s">
        <v>12</v>
      </c>
      <c r="N2947" t="s">
        <v>13</v>
      </c>
      <c r="O2947" t="s">
        <v>23</v>
      </c>
      <c r="P2947" t="str">
        <f t="shared" si="584"/>
        <v>Yes</v>
      </c>
      <c r="Q2947" t="str">
        <f t="shared" si="585"/>
        <v>No</v>
      </c>
      <c r="R2947" t="str">
        <f t="shared" si="586"/>
        <v>No</v>
      </c>
      <c r="S2947">
        <v>38</v>
      </c>
      <c r="T2947" t="s">
        <v>464</v>
      </c>
      <c r="V2947" t="str">
        <f t="shared" si="587"/>
        <v>Non Intersection</v>
      </c>
      <c r="W2947" t="s">
        <v>3935</v>
      </c>
      <c r="X2947">
        <v>42.376306999999997</v>
      </c>
      <c r="Y2947">
        <v>-71.146360000000001</v>
      </c>
      <c r="Z2947" t="s">
        <v>3936</v>
      </c>
    </row>
    <row r="2948" spans="1:26">
      <c r="A2948">
        <v>26784</v>
      </c>
      <c r="B2948" s="1">
        <v>40858.28125</v>
      </c>
      <c r="C2948" s="1">
        <f t="shared" si="576"/>
        <v>40544</v>
      </c>
      <c r="D2948" s="4">
        <f t="shared" si="577"/>
        <v>0.86111111111111116</v>
      </c>
      <c r="E2948" s="3">
        <f t="shared" si="578"/>
        <v>2011</v>
      </c>
      <c r="F2948" s="3">
        <f t="shared" si="579"/>
        <v>11</v>
      </c>
      <c r="G2948" s="3">
        <f t="shared" si="580"/>
        <v>11</v>
      </c>
      <c r="H2948" s="3">
        <f t="shared" si="581"/>
        <v>6</v>
      </c>
      <c r="I2948" s="3">
        <f t="shared" si="582"/>
        <v>45</v>
      </c>
      <c r="J2948" s="3">
        <f t="shared" si="583"/>
        <v>6</v>
      </c>
      <c r="K2948" s="3" t="str">
        <f>IF(AND(D2948&gt;='Season Lookup'!$D$15,D2948&lt;'Season Lookup'!$D$16),"Spring",IF(AND(D2948&gt;='Season Lookup'!$D$16,D2948&lt;'Season Lookup'!$D$17),"Summer",IF(AND(D2948&gt;='Season Lookup'!$D$17,D2948&lt;'Season Lookup'!$D$18),"Fall",IF(OR(D2948&gt;='Season Lookup'!$D$18,D2948&lt;'Season Lookup'!$D$15),"Winter"))))</f>
        <v>Fall</v>
      </c>
      <c r="L2948" s="3" t="str">
        <f>VLOOKUP(F2948,'Season Lookup'!$A$1:$B$13,2,0)</f>
        <v>Fall</v>
      </c>
      <c r="M2948" t="s">
        <v>12</v>
      </c>
      <c r="N2948" t="s">
        <v>13</v>
      </c>
      <c r="O2948" t="s">
        <v>13</v>
      </c>
      <c r="P2948" t="str">
        <f t="shared" si="584"/>
        <v>Yes</v>
      </c>
      <c r="Q2948" t="str">
        <f t="shared" si="585"/>
        <v>No</v>
      </c>
      <c r="R2948" t="str">
        <f t="shared" si="586"/>
        <v>No</v>
      </c>
      <c r="T2948" t="s">
        <v>1132</v>
      </c>
      <c r="U2948" t="s">
        <v>186</v>
      </c>
      <c r="V2948" t="str">
        <f t="shared" si="587"/>
        <v>Intersection</v>
      </c>
      <c r="W2948" t="s">
        <v>3875</v>
      </c>
      <c r="X2948">
        <v>42.389614999999999</v>
      </c>
      <c r="Y2948">
        <v>-71.148118999999994</v>
      </c>
      <c r="Z2948" t="s">
        <v>1134</v>
      </c>
    </row>
    <row r="2949" spans="1:26">
      <c r="A2949">
        <v>26785</v>
      </c>
      <c r="B2949" s="1">
        <v>40858.809710648151</v>
      </c>
      <c r="C2949" s="1">
        <f t="shared" si="576"/>
        <v>40544</v>
      </c>
      <c r="D2949" s="4">
        <f t="shared" si="577"/>
        <v>0.86111111111111116</v>
      </c>
      <c r="E2949" s="3">
        <f t="shared" si="578"/>
        <v>2011</v>
      </c>
      <c r="F2949" s="3">
        <f t="shared" si="579"/>
        <v>11</v>
      </c>
      <c r="G2949" s="3">
        <f t="shared" si="580"/>
        <v>11</v>
      </c>
      <c r="H2949" s="3">
        <f t="shared" si="581"/>
        <v>19</v>
      </c>
      <c r="I2949" s="3">
        <f t="shared" si="582"/>
        <v>25</v>
      </c>
      <c r="J2949" s="3">
        <f t="shared" si="583"/>
        <v>6</v>
      </c>
      <c r="K2949" s="3" t="str">
        <f>IF(AND(D2949&gt;='Season Lookup'!$D$15,D2949&lt;'Season Lookup'!$D$16),"Spring",IF(AND(D2949&gt;='Season Lookup'!$D$16,D2949&lt;'Season Lookup'!$D$17),"Summer",IF(AND(D2949&gt;='Season Lookup'!$D$17,D2949&lt;'Season Lookup'!$D$18),"Fall",IF(OR(D2949&gt;='Season Lookup'!$D$18,D2949&lt;'Season Lookup'!$D$15),"Winter"))))</f>
        <v>Fall</v>
      </c>
      <c r="L2949" s="3" t="str">
        <f>VLOOKUP(F2949,'Season Lookup'!$A$1:$B$13,2,0)</f>
        <v>Fall</v>
      </c>
      <c r="M2949" t="s">
        <v>12</v>
      </c>
      <c r="N2949" t="s">
        <v>18</v>
      </c>
      <c r="O2949" t="s">
        <v>13</v>
      </c>
      <c r="P2949" t="str">
        <f t="shared" si="584"/>
        <v>Yes</v>
      </c>
      <c r="Q2949" t="str">
        <f t="shared" si="585"/>
        <v>No</v>
      </c>
      <c r="R2949" t="str">
        <f t="shared" si="586"/>
        <v>No</v>
      </c>
      <c r="T2949" t="s">
        <v>14</v>
      </c>
      <c r="U2949" t="s">
        <v>104</v>
      </c>
      <c r="V2949" t="str">
        <f t="shared" si="587"/>
        <v>Intersection</v>
      </c>
      <c r="W2949" t="s">
        <v>1129</v>
      </c>
      <c r="X2949">
        <v>42.366590000000002</v>
      </c>
      <c r="Y2949">
        <v>-71.105680000000007</v>
      </c>
      <c r="Z2949" t="s">
        <v>435</v>
      </c>
    </row>
    <row r="2950" spans="1:26">
      <c r="A2950">
        <v>26796</v>
      </c>
      <c r="B2950" s="1">
        <v>40858.5</v>
      </c>
      <c r="C2950" s="1">
        <f t="shared" si="576"/>
        <v>40544</v>
      </c>
      <c r="D2950" s="4">
        <f t="shared" si="577"/>
        <v>0.86111111111111116</v>
      </c>
      <c r="E2950" s="3">
        <f t="shared" si="578"/>
        <v>2011</v>
      </c>
      <c r="F2950" s="3">
        <f t="shared" si="579"/>
        <v>11</v>
      </c>
      <c r="G2950" s="3">
        <f t="shared" si="580"/>
        <v>11</v>
      </c>
      <c r="H2950" s="3">
        <f t="shared" si="581"/>
        <v>12</v>
      </c>
      <c r="I2950" s="3">
        <f t="shared" si="582"/>
        <v>0</v>
      </c>
      <c r="J2950" s="3">
        <f t="shared" si="583"/>
        <v>6</v>
      </c>
      <c r="K2950" s="3" t="str">
        <f>IF(AND(D2950&gt;='Season Lookup'!$D$15,D2950&lt;'Season Lookup'!$D$16),"Spring",IF(AND(D2950&gt;='Season Lookup'!$D$16,D2950&lt;'Season Lookup'!$D$17),"Summer",IF(AND(D2950&gt;='Season Lookup'!$D$17,D2950&lt;'Season Lookup'!$D$18),"Fall",IF(OR(D2950&gt;='Season Lookup'!$D$18,D2950&lt;'Season Lookup'!$D$15),"Winter"))))</f>
        <v>Fall</v>
      </c>
      <c r="L2950" s="3" t="str">
        <f>VLOOKUP(F2950,'Season Lookup'!$A$1:$B$13,2,0)</f>
        <v>Fall</v>
      </c>
      <c r="M2950" t="s">
        <v>12</v>
      </c>
      <c r="N2950" t="s">
        <v>13</v>
      </c>
      <c r="O2950" t="s">
        <v>23</v>
      </c>
      <c r="P2950" t="str">
        <f t="shared" si="584"/>
        <v>Yes</v>
      </c>
      <c r="Q2950" t="str">
        <f t="shared" si="585"/>
        <v>No</v>
      </c>
      <c r="R2950" t="str">
        <f t="shared" si="586"/>
        <v>No</v>
      </c>
      <c r="S2950">
        <v>3</v>
      </c>
      <c r="T2950" t="s">
        <v>340</v>
      </c>
      <c r="V2950" t="str">
        <f t="shared" si="587"/>
        <v>Non Intersection</v>
      </c>
      <c r="W2950" t="s">
        <v>3937</v>
      </c>
      <c r="X2950">
        <v>42.389788000000003</v>
      </c>
      <c r="Y2950">
        <v>-71.119564999999994</v>
      </c>
      <c r="Z2950" t="s">
        <v>3938</v>
      </c>
    </row>
    <row r="2951" spans="1:26">
      <c r="A2951">
        <v>26780</v>
      </c>
      <c r="B2951" s="1">
        <v>40859.477071759262</v>
      </c>
      <c r="C2951" s="1">
        <f t="shared" si="576"/>
        <v>40544</v>
      </c>
      <c r="D2951" s="4">
        <f t="shared" si="577"/>
        <v>0.86388888888888893</v>
      </c>
      <c r="E2951" s="3">
        <f t="shared" si="578"/>
        <v>2011</v>
      </c>
      <c r="F2951" s="3">
        <f t="shared" si="579"/>
        <v>11</v>
      </c>
      <c r="G2951" s="3">
        <f t="shared" si="580"/>
        <v>12</v>
      </c>
      <c r="H2951" s="3">
        <f t="shared" si="581"/>
        <v>11</v>
      </c>
      <c r="I2951" s="3">
        <f t="shared" si="582"/>
        <v>26</v>
      </c>
      <c r="J2951" s="3">
        <f t="shared" si="583"/>
        <v>7</v>
      </c>
      <c r="K2951" s="3" t="str">
        <f>IF(AND(D2951&gt;='Season Lookup'!$D$15,D2951&lt;'Season Lookup'!$D$16),"Spring",IF(AND(D2951&gt;='Season Lookup'!$D$16,D2951&lt;'Season Lookup'!$D$17),"Summer",IF(AND(D2951&gt;='Season Lookup'!$D$17,D2951&lt;'Season Lookup'!$D$18),"Fall",IF(OR(D2951&gt;='Season Lookup'!$D$18,D2951&lt;'Season Lookup'!$D$15),"Winter"))))</f>
        <v>Fall</v>
      </c>
      <c r="L2951" s="3" t="str">
        <f>VLOOKUP(F2951,'Season Lookup'!$A$1:$B$13,2,0)</f>
        <v>Fall</v>
      </c>
      <c r="M2951" t="s">
        <v>31</v>
      </c>
      <c r="N2951" t="s">
        <v>13</v>
      </c>
      <c r="O2951" t="s">
        <v>23</v>
      </c>
      <c r="P2951" t="str">
        <f t="shared" si="584"/>
        <v>Yes</v>
      </c>
      <c r="Q2951" t="str">
        <f t="shared" si="585"/>
        <v>No</v>
      </c>
      <c r="R2951" t="str">
        <f t="shared" si="586"/>
        <v>No</v>
      </c>
      <c r="S2951">
        <v>50</v>
      </c>
      <c r="T2951" t="s">
        <v>658</v>
      </c>
      <c r="V2951" t="str">
        <f t="shared" si="587"/>
        <v>Non Intersection</v>
      </c>
      <c r="W2951" t="s">
        <v>2516</v>
      </c>
      <c r="X2951">
        <v>42.394635000000001</v>
      </c>
      <c r="Y2951">
        <v>-71.152642</v>
      </c>
      <c r="Z2951" t="s">
        <v>2517</v>
      </c>
    </row>
    <row r="2952" spans="1:26">
      <c r="A2952">
        <v>26787</v>
      </c>
      <c r="B2952" s="1">
        <v>40859.114583333336</v>
      </c>
      <c r="C2952" s="1">
        <f t="shared" si="576"/>
        <v>40544</v>
      </c>
      <c r="D2952" s="4">
        <f t="shared" si="577"/>
        <v>0.86388888888888893</v>
      </c>
      <c r="E2952" s="3">
        <f t="shared" si="578"/>
        <v>2011</v>
      </c>
      <c r="F2952" s="3">
        <f t="shared" si="579"/>
        <v>11</v>
      </c>
      <c r="G2952" s="3">
        <f t="shared" si="580"/>
        <v>12</v>
      </c>
      <c r="H2952" s="3">
        <f t="shared" si="581"/>
        <v>2</v>
      </c>
      <c r="I2952" s="3">
        <f t="shared" si="582"/>
        <v>45</v>
      </c>
      <c r="J2952" s="3">
        <f t="shared" si="583"/>
        <v>7</v>
      </c>
      <c r="K2952" s="3" t="str">
        <f>IF(AND(D2952&gt;='Season Lookup'!$D$15,D2952&lt;'Season Lookup'!$D$16),"Spring",IF(AND(D2952&gt;='Season Lookup'!$D$16,D2952&lt;'Season Lookup'!$D$17),"Summer",IF(AND(D2952&gt;='Season Lookup'!$D$17,D2952&lt;'Season Lookup'!$D$18),"Fall",IF(OR(D2952&gt;='Season Lookup'!$D$18,D2952&lt;'Season Lookup'!$D$15),"Winter"))))</f>
        <v>Fall</v>
      </c>
      <c r="L2952" s="3" t="str">
        <f>VLOOKUP(F2952,'Season Lookup'!$A$1:$B$13,2,0)</f>
        <v>Fall</v>
      </c>
      <c r="M2952" t="s">
        <v>31</v>
      </c>
      <c r="N2952" t="s">
        <v>13</v>
      </c>
      <c r="O2952" t="s">
        <v>23</v>
      </c>
      <c r="P2952" t="str">
        <f t="shared" si="584"/>
        <v>Yes</v>
      </c>
      <c r="Q2952" t="str">
        <f t="shared" si="585"/>
        <v>No</v>
      </c>
      <c r="R2952" t="str">
        <f t="shared" si="586"/>
        <v>No</v>
      </c>
      <c r="T2952" t="s">
        <v>3893</v>
      </c>
      <c r="U2952" t="s">
        <v>3370</v>
      </c>
      <c r="V2952" t="str">
        <f t="shared" si="587"/>
        <v>Intersection</v>
      </c>
      <c r="W2952" t="s">
        <v>3939</v>
      </c>
      <c r="X2952">
        <v>42.369824999999999</v>
      </c>
      <c r="Y2952">
        <v>-71.069733999999997</v>
      </c>
      <c r="Z2952" t="s">
        <v>3940</v>
      </c>
    </row>
    <row r="2953" spans="1:26">
      <c r="A2953">
        <v>26788</v>
      </c>
      <c r="B2953" s="1">
        <v>40859.46875</v>
      </c>
      <c r="C2953" s="1">
        <f t="shared" si="576"/>
        <v>40544</v>
      </c>
      <c r="D2953" s="4">
        <f t="shared" si="577"/>
        <v>0.86388888888888893</v>
      </c>
      <c r="E2953" s="3">
        <f t="shared" si="578"/>
        <v>2011</v>
      </c>
      <c r="F2953" s="3">
        <f t="shared" si="579"/>
        <v>11</v>
      </c>
      <c r="G2953" s="3">
        <f t="shared" si="580"/>
        <v>12</v>
      </c>
      <c r="H2953" s="3">
        <f t="shared" si="581"/>
        <v>11</v>
      </c>
      <c r="I2953" s="3">
        <f t="shared" si="582"/>
        <v>15</v>
      </c>
      <c r="J2953" s="3">
        <f t="shared" si="583"/>
        <v>7</v>
      </c>
      <c r="K2953" s="3" t="str">
        <f>IF(AND(D2953&gt;='Season Lookup'!$D$15,D2953&lt;'Season Lookup'!$D$16),"Spring",IF(AND(D2953&gt;='Season Lookup'!$D$16,D2953&lt;'Season Lookup'!$D$17),"Summer",IF(AND(D2953&gt;='Season Lookup'!$D$17,D2953&lt;'Season Lookup'!$D$18),"Fall",IF(OR(D2953&gt;='Season Lookup'!$D$18,D2953&lt;'Season Lookup'!$D$15),"Winter"))))</f>
        <v>Fall</v>
      </c>
      <c r="L2953" s="3" t="str">
        <f>VLOOKUP(F2953,'Season Lookup'!$A$1:$B$13,2,0)</f>
        <v>Fall</v>
      </c>
      <c r="M2953" t="s">
        <v>31</v>
      </c>
      <c r="N2953" t="s">
        <v>13</v>
      </c>
      <c r="O2953" t="s">
        <v>152</v>
      </c>
      <c r="P2953" t="str">
        <f t="shared" si="584"/>
        <v>Yes</v>
      </c>
      <c r="Q2953" t="str">
        <f t="shared" si="585"/>
        <v>No</v>
      </c>
      <c r="R2953" t="str">
        <f t="shared" si="586"/>
        <v>Yes</v>
      </c>
      <c r="T2953" t="s">
        <v>19</v>
      </c>
      <c r="U2953" t="s">
        <v>75</v>
      </c>
      <c r="V2953" t="str">
        <f t="shared" si="587"/>
        <v>Intersection</v>
      </c>
      <c r="W2953" t="s">
        <v>321</v>
      </c>
      <c r="X2953">
        <v>42.373016999999997</v>
      </c>
      <c r="Y2953">
        <v>-71.095346000000006</v>
      </c>
      <c r="Z2953" t="s">
        <v>322</v>
      </c>
    </row>
    <row r="2954" spans="1:26">
      <c r="A2954">
        <v>26789</v>
      </c>
      <c r="B2954" s="1">
        <v>40859.890266203707</v>
      </c>
      <c r="C2954" s="1">
        <f t="shared" si="576"/>
        <v>40544</v>
      </c>
      <c r="D2954" s="4">
        <f t="shared" si="577"/>
        <v>0.86388888888888893</v>
      </c>
      <c r="E2954" s="3">
        <f t="shared" si="578"/>
        <v>2011</v>
      </c>
      <c r="F2954" s="3">
        <f t="shared" si="579"/>
        <v>11</v>
      </c>
      <c r="G2954" s="3">
        <f t="shared" si="580"/>
        <v>12</v>
      </c>
      <c r="H2954" s="3">
        <f t="shared" si="581"/>
        <v>21</v>
      </c>
      <c r="I2954" s="3">
        <f t="shared" si="582"/>
        <v>21</v>
      </c>
      <c r="J2954" s="3">
        <f t="shared" si="583"/>
        <v>7</v>
      </c>
      <c r="K2954" s="3" t="str">
        <f>IF(AND(D2954&gt;='Season Lookup'!$D$15,D2954&lt;'Season Lookup'!$D$16),"Spring",IF(AND(D2954&gt;='Season Lookup'!$D$16,D2954&lt;'Season Lookup'!$D$17),"Summer",IF(AND(D2954&gt;='Season Lookup'!$D$17,D2954&lt;'Season Lookup'!$D$18),"Fall",IF(OR(D2954&gt;='Season Lookup'!$D$18,D2954&lt;'Season Lookup'!$D$15),"Winter"))))</f>
        <v>Fall</v>
      </c>
      <c r="L2954" s="3" t="str">
        <f>VLOOKUP(F2954,'Season Lookup'!$A$1:$B$13,2,0)</f>
        <v>Fall</v>
      </c>
      <c r="M2954" t="s">
        <v>31</v>
      </c>
      <c r="N2954" t="s">
        <v>13</v>
      </c>
      <c r="O2954" t="s">
        <v>13</v>
      </c>
      <c r="P2954" t="str">
        <f t="shared" si="584"/>
        <v>Yes</v>
      </c>
      <c r="Q2954" t="str">
        <f t="shared" si="585"/>
        <v>No</v>
      </c>
      <c r="R2954" t="str">
        <f t="shared" si="586"/>
        <v>No</v>
      </c>
      <c r="S2954">
        <v>306</v>
      </c>
      <c r="T2954" t="s">
        <v>342</v>
      </c>
      <c r="V2954" t="str">
        <f t="shared" si="587"/>
        <v>Non Intersection</v>
      </c>
      <c r="W2954" t="s">
        <v>3941</v>
      </c>
      <c r="X2954">
        <v>42.372788</v>
      </c>
      <c r="Y2954">
        <v>-71.098443000000003</v>
      </c>
      <c r="Z2954" t="s">
        <v>3942</v>
      </c>
    </row>
    <row r="2955" spans="1:26">
      <c r="A2955">
        <v>26790</v>
      </c>
      <c r="B2955" s="1">
        <v>40859.90625</v>
      </c>
      <c r="C2955" s="1">
        <f t="shared" si="576"/>
        <v>40544</v>
      </c>
      <c r="D2955" s="4">
        <f t="shared" si="577"/>
        <v>0.86388888888888893</v>
      </c>
      <c r="E2955" s="3">
        <f t="shared" si="578"/>
        <v>2011</v>
      </c>
      <c r="F2955" s="3">
        <f t="shared" si="579"/>
        <v>11</v>
      </c>
      <c r="G2955" s="3">
        <f t="shared" si="580"/>
        <v>12</v>
      </c>
      <c r="H2955" s="3">
        <f t="shared" si="581"/>
        <v>21</v>
      </c>
      <c r="I2955" s="3">
        <f t="shared" si="582"/>
        <v>45</v>
      </c>
      <c r="J2955" s="3">
        <f t="shared" si="583"/>
        <v>7</v>
      </c>
      <c r="K2955" s="3" t="str">
        <f>IF(AND(D2955&gt;='Season Lookup'!$D$15,D2955&lt;'Season Lookup'!$D$16),"Spring",IF(AND(D2955&gt;='Season Lookup'!$D$16,D2955&lt;'Season Lookup'!$D$17),"Summer",IF(AND(D2955&gt;='Season Lookup'!$D$17,D2955&lt;'Season Lookup'!$D$18),"Fall",IF(OR(D2955&gt;='Season Lookup'!$D$18,D2955&lt;'Season Lookup'!$D$15),"Winter"))))</f>
        <v>Fall</v>
      </c>
      <c r="L2955" s="3" t="str">
        <f>VLOOKUP(F2955,'Season Lookup'!$A$1:$B$13,2,0)</f>
        <v>Fall</v>
      </c>
      <c r="M2955" t="s">
        <v>31</v>
      </c>
      <c r="N2955" t="s">
        <v>13</v>
      </c>
      <c r="O2955" t="s">
        <v>132</v>
      </c>
      <c r="P2955" t="str">
        <f t="shared" si="584"/>
        <v>Yes</v>
      </c>
      <c r="Q2955" t="str">
        <f t="shared" si="585"/>
        <v>Yes</v>
      </c>
      <c r="R2955" t="str">
        <f t="shared" si="586"/>
        <v>No</v>
      </c>
      <c r="T2955" t="s">
        <v>14</v>
      </c>
      <c r="U2955" t="s">
        <v>178</v>
      </c>
      <c r="V2955" t="str">
        <f t="shared" si="587"/>
        <v>Intersection</v>
      </c>
      <c r="W2955" t="s">
        <v>1866</v>
      </c>
      <c r="X2955">
        <v>42.366408</v>
      </c>
      <c r="Y2955">
        <v>-71.105391999999995</v>
      </c>
      <c r="Z2955" t="s">
        <v>1867</v>
      </c>
    </row>
    <row r="2956" spans="1:26">
      <c r="A2956">
        <v>26791</v>
      </c>
      <c r="B2956" s="1">
        <v>40859.918055555558</v>
      </c>
      <c r="C2956" s="1">
        <f t="shared" si="576"/>
        <v>40544</v>
      </c>
      <c r="D2956" s="4">
        <f t="shared" si="577"/>
        <v>0.86388888888888893</v>
      </c>
      <c r="E2956" s="3">
        <f t="shared" si="578"/>
        <v>2011</v>
      </c>
      <c r="F2956" s="3">
        <f t="shared" si="579"/>
        <v>11</v>
      </c>
      <c r="G2956" s="3">
        <f t="shared" si="580"/>
        <v>12</v>
      </c>
      <c r="H2956" s="3">
        <f t="shared" si="581"/>
        <v>22</v>
      </c>
      <c r="I2956" s="3">
        <f t="shared" si="582"/>
        <v>2</v>
      </c>
      <c r="J2956" s="3">
        <f t="shared" si="583"/>
        <v>7</v>
      </c>
      <c r="K2956" s="3" t="str">
        <f>IF(AND(D2956&gt;='Season Lookup'!$D$15,D2956&lt;'Season Lookup'!$D$16),"Spring",IF(AND(D2956&gt;='Season Lookup'!$D$16,D2956&lt;'Season Lookup'!$D$17),"Summer",IF(AND(D2956&gt;='Season Lookup'!$D$17,D2956&lt;'Season Lookup'!$D$18),"Fall",IF(OR(D2956&gt;='Season Lookup'!$D$18,D2956&lt;'Season Lookup'!$D$15),"Winter"))))</f>
        <v>Fall</v>
      </c>
      <c r="L2956" s="3" t="str">
        <f>VLOOKUP(F2956,'Season Lookup'!$A$1:$B$13,2,0)</f>
        <v>Fall</v>
      </c>
      <c r="M2956" t="s">
        <v>31</v>
      </c>
      <c r="N2956" t="s">
        <v>13</v>
      </c>
      <c r="O2956" t="s">
        <v>23</v>
      </c>
      <c r="P2956" t="str">
        <f t="shared" si="584"/>
        <v>Yes</v>
      </c>
      <c r="Q2956" t="str">
        <f t="shared" si="585"/>
        <v>No</v>
      </c>
      <c r="R2956" t="str">
        <f t="shared" si="586"/>
        <v>No</v>
      </c>
      <c r="T2956" t="s">
        <v>506</v>
      </c>
      <c r="U2956" t="s">
        <v>703</v>
      </c>
      <c r="V2956" t="str">
        <f t="shared" si="587"/>
        <v>Intersection</v>
      </c>
      <c r="W2956" t="s">
        <v>1576</v>
      </c>
      <c r="X2956">
        <v>42.367517999999997</v>
      </c>
      <c r="Y2956">
        <v>-71.105834999999999</v>
      </c>
      <c r="Z2956" t="s">
        <v>1577</v>
      </c>
    </row>
    <row r="2957" spans="1:26">
      <c r="A2957">
        <v>26807</v>
      </c>
      <c r="B2957" s="1">
        <v>40859.645833333336</v>
      </c>
      <c r="C2957" s="1">
        <f t="shared" si="576"/>
        <v>40544</v>
      </c>
      <c r="D2957" s="4">
        <f t="shared" si="577"/>
        <v>0.86388888888888893</v>
      </c>
      <c r="E2957" s="3">
        <f t="shared" si="578"/>
        <v>2011</v>
      </c>
      <c r="F2957" s="3">
        <f t="shared" si="579"/>
        <v>11</v>
      </c>
      <c r="G2957" s="3">
        <f t="shared" si="580"/>
        <v>12</v>
      </c>
      <c r="H2957" s="3">
        <f t="shared" si="581"/>
        <v>15</v>
      </c>
      <c r="I2957" s="3">
        <f t="shared" si="582"/>
        <v>30</v>
      </c>
      <c r="J2957" s="3">
        <f t="shared" si="583"/>
        <v>7</v>
      </c>
      <c r="K2957" s="3" t="str">
        <f>IF(AND(D2957&gt;='Season Lookup'!$D$15,D2957&lt;'Season Lookup'!$D$16),"Spring",IF(AND(D2957&gt;='Season Lookup'!$D$16,D2957&lt;'Season Lookup'!$D$17),"Summer",IF(AND(D2957&gt;='Season Lookup'!$D$17,D2957&lt;'Season Lookup'!$D$18),"Fall",IF(OR(D2957&gt;='Season Lookup'!$D$18,D2957&lt;'Season Lookup'!$D$15),"Winter"))))</f>
        <v>Fall</v>
      </c>
      <c r="L2957" s="3" t="str">
        <f>VLOOKUP(F2957,'Season Lookup'!$A$1:$B$13,2,0)</f>
        <v>Fall</v>
      </c>
      <c r="M2957" t="s">
        <v>31</v>
      </c>
      <c r="N2957" t="s">
        <v>1085</v>
      </c>
      <c r="O2957" t="s">
        <v>23</v>
      </c>
      <c r="P2957" t="str">
        <f t="shared" si="584"/>
        <v>Yes</v>
      </c>
      <c r="Q2957" t="str">
        <f t="shared" si="585"/>
        <v>No</v>
      </c>
      <c r="R2957" t="str">
        <f t="shared" si="586"/>
        <v>No</v>
      </c>
      <c r="S2957">
        <v>150</v>
      </c>
      <c r="T2957" t="s">
        <v>835</v>
      </c>
      <c r="V2957" t="str">
        <f t="shared" si="587"/>
        <v>Non Intersection</v>
      </c>
      <c r="W2957" t="s">
        <v>3943</v>
      </c>
      <c r="X2957">
        <v>42.359436000000002</v>
      </c>
      <c r="Y2957">
        <v>-71.106875000000002</v>
      </c>
      <c r="Z2957" t="s">
        <v>3944</v>
      </c>
    </row>
    <row r="2958" spans="1:26">
      <c r="A2958">
        <v>26786</v>
      </c>
      <c r="B2958" s="1">
        <v>40860.041655092595</v>
      </c>
      <c r="C2958" s="1">
        <f t="shared" si="576"/>
        <v>40544</v>
      </c>
      <c r="D2958" s="4">
        <f t="shared" si="577"/>
        <v>0.8666666666666667</v>
      </c>
      <c r="E2958" s="3">
        <f t="shared" si="578"/>
        <v>2011</v>
      </c>
      <c r="F2958" s="3">
        <f t="shared" si="579"/>
        <v>11</v>
      </c>
      <c r="G2958" s="3">
        <f t="shared" si="580"/>
        <v>13</v>
      </c>
      <c r="H2958" s="3">
        <f t="shared" si="581"/>
        <v>0</v>
      </c>
      <c r="I2958" s="3">
        <f t="shared" si="582"/>
        <v>59</v>
      </c>
      <c r="J2958" s="3">
        <f t="shared" si="583"/>
        <v>1</v>
      </c>
      <c r="K2958" s="3" t="str">
        <f>IF(AND(D2958&gt;='Season Lookup'!$D$15,D2958&lt;'Season Lookup'!$D$16),"Spring",IF(AND(D2958&gt;='Season Lookup'!$D$16,D2958&lt;'Season Lookup'!$D$17),"Summer",IF(AND(D2958&gt;='Season Lookup'!$D$17,D2958&lt;'Season Lookup'!$D$18),"Fall",IF(OR(D2958&gt;='Season Lookup'!$D$18,D2958&lt;'Season Lookup'!$D$15),"Winter"))))</f>
        <v>Fall</v>
      </c>
      <c r="L2958" s="3" t="str">
        <f>VLOOKUP(F2958,'Season Lookup'!$A$1:$B$13,2,0)</f>
        <v>Fall</v>
      </c>
      <c r="M2958" t="s">
        <v>48</v>
      </c>
      <c r="N2958" t="s">
        <v>13</v>
      </c>
      <c r="O2958" t="s">
        <v>23</v>
      </c>
      <c r="P2958" t="str">
        <f t="shared" si="584"/>
        <v>Yes</v>
      </c>
      <c r="Q2958" t="str">
        <f t="shared" si="585"/>
        <v>No</v>
      </c>
      <c r="R2958" t="str">
        <f t="shared" si="586"/>
        <v>No</v>
      </c>
      <c r="T2958" t="s">
        <v>19</v>
      </c>
      <c r="U2958" t="s">
        <v>129</v>
      </c>
      <c r="V2958" t="str">
        <f t="shared" si="587"/>
        <v>Intersection</v>
      </c>
      <c r="W2958" t="s">
        <v>130</v>
      </c>
      <c r="X2958">
        <v>42.372123000000002</v>
      </c>
      <c r="Y2958">
        <v>-71.088455999999994</v>
      </c>
      <c r="Z2958" t="s">
        <v>131</v>
      </c>
    </row>
    <row r="2959" spans="1:26">
      <c r="A2959">
        <v>26792</v>
      </c>
      <c r="B2959" s="1">
        <v>40860.11109953704</v>
      </c>
      <c r="C2959" s="1">
        <f t="shared" si="576"/>
        <v>40544</v>
      </c>
      <c r="D2959" s="4">
        <f t="shared" si="577"/>
        <v>0.8666666666666667</v>
      </c>
      <c r="E2959" s="3">
        <f t="shared" si="578"/>
        <v>2011</v>
      </c>
      <c r="F2959" s="3">
        <f t="shared" si="579"/>
        <v>11</v>
      </c>
      <c r="G2959" s="3">
        <f t="shared" si="580"/>
        <v>13</v>
      </c>
      <c r="H2959" s="3">
        <f t="shared" si="581"/>
        <v>2</v>
      </c>
      <c r="I2959" s="3">
        <f t="shared" si="582"/>
        <v>39</v>
      </c>
      <c r="J2959" s="3">
        <f t="shared" si="583"/>
        <v>1</v>
      </c>
      <c r="K2959" s="3" t="str">
        <f>IF(AND(D2959&gt;='Season Lookup'!$D$15,D2959&lt;'Season Lookup'!$D$16),"Spring",IF(AND(D2959&gt;='Season Lookup'!$D$16,D2959&lt;'Season Lookup'!$D$17),"Summer",IF(AND(D2959&gt;='Season Lookup'!$D$17,D2959&lt;'Season Lookup'!$D$18),"Fall",IF(OR(D2959&gt;='Season Lookup'!$D$18,D2959&lt;'Season Lookup'!$D$15),"Winter"))))</f>
        <v>Fall</v>
      </c>
      <c r="L2959" s="3" t="str">
        <f>VLOOKUP(F2959,'Season Lookup'!$A$1:$B$13,2,0)</f>
        <v>Fall</v>
      </c>
      <c r="M2959" t="s">
        <v>48</v>
      </c>
      <c r="N2959" t="s">
        <v>13</v>
      </c>
      <c r="O2959" t="s">
        <v>18</v>
      </c>
      <c r="P2959" t="str">
        <f t="shared" si="584"/>
        <v>Yes</v>
      </c>
      <c r="Q2959" t="str">
        <f t="shared" si="585"/>
        <v>No</v>
      </c>
      <c r="R2959" t="str">
        <f t="shared" si="586"/>
        <v>No</v>
      </c>
      <c r="T2959" t="s">
        <v>198</v>
      </c>
      <c r="U2959" t="s">
        <v>1906</v>
      </c>
      <c r="V2959" t="str">
        <f t="shared" si="587"/>
        <v>Intersection</v>
      </c>
      <c r="W2959" t="s">
        <v>3827</v>
      </c>
      <c r="X2959">
        <v>42.371969999999997</v>
      </c>
      <c r="Y2959">
        <v>-71.118573999999995</v>
      </c>
      <c r="Z2959" t="s">
        <v>3828</v>
      </c>
    </row>
    <row r="2960" spans="1:26">
      <c r="A2960">
        <v>26793</v>
      </c>
      <c r="B2960" s="1">
        <v>40860.583333333336</v>
      </c>
      <c r="C2960" s="1">
        <f t="shared" si="576"/>
        <v>40544</v>
      </c>
      <c r="D2960" s="4">
        <f t="shared" si="577"/>
        <v>0.8666666666666667</v>
      </c>
      <c r="E2960" s="3">
        <f t="shared" si="578"/>
        <v>2011</v>
      </c>
      <c r="F2960" s="3">
        <f t="shared" si="579"/>
        <v>11</v>
      </c>
      <c r="G2960" s="3">
        <f t="shared" si="580"/>
        <v>13</v>
      </c>
      <c r="H2960" s="3">
        <f t="shared" si="581"/>
        <v>14</v>
      </c>
      <c r="I2960" s="3">
        <f t="shared" si="582"/>
        <v>0</v>
      </c>
      <c r="J2960" s="3">
        <f t="shared" si="583"/>
        <v>1</v>
      </c>
      <c r="K2960" s="3" t="str">
        <f>IF(AND(D2960&gt;='Season Lookup'!$D$15,D2960&lt;'Season Lookup'!$D$16),"Spring",IF(AND(D2960&gt;='Season Lookup'!$D$16,D2960&lt;'Season Lookup'!$D$17),"Summer",IF(AND(D2960&gt;='Season Lookup'!$D$17,D2960&lt;'Season Lookup'!$D$18),"Fall",IF(OR(D2960&gt;='Season Lookup'!$D$18,D2960&lt;'Season Lookup'!$D$15),"Winter"))))</f>
        <v>Fall</v>
      </c>
      <c r="L2960" s="3" t="str">
        <f>VLOOKUP(F2960,'Season Lookup'!$A$1:$B$13,2,0)</f>
        <v>Fall</v>
      </c>
      <c r="M2960" t="s">
        <v>48</v>
      </c>
      <c r="N2960" t="s">
        <v>13</v>
      </c>
      <c r="O2960" t="s">
        <v>23</v>
      </c>
      <c r="P2960" t="str">
        <f t="shared" si="584"/>
        <v>Yes</v>
      </c>
      <c r="Q2960" t="str">
        <f t="shared" si="585"/>
        <v>No</v>
      </c>
      <c r="R2960" t="str">
        <f t="shared" si="586"/>
        <v>No</v>
      </c>
      <c r="S2960">
        <v>97</v>
      </c>
      <c r="T2960" t="s">
        <v>1189</v>
      </c>
      <c r="V2960" t="str">
        <f t="shared" si="587"/>
        <v>Non Intersection</v>
      </c>
      <c r="W2960" t="s">
        <v>3945</v>
      </c>
      <c r="X2960">
        <v>42.365769</v>
      </c>
      <c r="Y2960">
        <v>-71.097768000000002</v>
      </c>
      <c r="Z2960" t="s">
        <v>3946</v>
      </c>
    </row>
    <row r="2961" spans="1:26">
      <c r="A2961">
        <v>26794</v>
      </c>
      <c r="B2961" s="1">
        <v>40860.595821759256</v>
      </c>
      <c r="C2961" s="1">
        <f t="shared" si="576"/>
        <v>40544</v>
      </c>
      <c r="D2961" s="4">
        <f t="shared" si="577"/>
        <v>0.8666666666666667</v>
      </c>
      <c r="E2961" s="3">
        <f t="shared" si="578"/>
        <v>2011</v>
      </c>
      <c r="F2961" s="3">
        <f t="shared" si="579"/>
        <v>11</v>
      </c>
      <c r="G2961" s="3">
        <f t="shared" si="580"/>
        <v>13</v>
      </c>
      <c r="H2961" s="3">
        <f t="shared" si="581"/>
        <v>14</v>
      </c>
      <c r="I2961" s="3">
        <f t="shared" si="582"/>
        <v>17</v>
      </c>
      <c r="J2961" s="3">
        <f t="shared" si="583"/>
        <v>1</v>
      </c>
      <c r="K2961" s="3" t="str">
        <f>IF(AND(D2961&gt;='Season Lookup'!$D$15,D2961&lt;'Season Lookup'!$D$16),"Spring",IF(AND(D2961&gt;='Season Lookup'!$D$16,D2961&lt;'Season Lookup'!$D$17),"Summer",IF(AND(D2961&gt;='Season Lookup'!$D$17,D2961&lt;'Season Lookup'!$D$18),"Fall",IF(OR(D2961&gt;='Season Lookup'!$D$18,D2961&lt;'Season Lookup'!$D$15),"Winter"))))</f>
        <v>Fall</v>
      </c>
      <c r="L2961" s="3" t="str">
        <f>VLOOKUP(F2961,'Season Lookup'!$A$1:$B$13,2,0)</f>
        <v>Fall</v>
      </c>
      <c r="M2961" t="s">
        <v>48</v>
      </c>
      <c r="N2961" t="s">
        <v>13</v>
      </c>
      <c r="O2961" t="s">
        <v>13</v>
      </c>
      <c r="P2961" t="str">
        <f t="shared" si="584"/>
        <v>Yes</v>
      </c>
      <c r="Q2961" t="str">
        <f t="shared" si="585"/>
        <v>No</v>
      </c>
      <c r="R2961" t="str">
        <f t="shared" si="586"/>
        <v>No</v>
      </c>
      <c r="S2961">
        <v>100</v>
      </c>
      <c r="T2961" t="s">
        <v>19</v>
      </c>
      <c r="V2961" t="str">
        <f t="shared" si="587"/>
        <v>Non Intersection</v>
      </c>
      <c r="W2961" t="s">
        <v>3947</v>
      </c>
      <c r="X2961">
        <v>42.372861</v>
      </c>
      <c r="Y2961">
        <v>-71.094549999999998</v>
      </c>
      <c r="Z2961" t="s">
        <v>257</v>
      </c>
    </row>
    <row r="2962" spans="1:26">
      <c r="A2962">
        <v>26801</v>
      </c>
      <c r="B2962" s="1">
        <v>40860.11109953704</v>
      </c>
      <c r="C2962" s="1">
        <f t="shared" si="576"/>
        <v>40544</v>
      </c>
      <c r="D2962" s="4">
        <f t="shared" si="577"/>
        <v>0.8666666666666667</v>
      </c>
      <c r="E2962" s="3">
        <f t="shared" si="578"/>
        <v>2011</v>
      </c>
      <c r="F2962" s="3">
        <f t="shared" si="579"/>
        <v>11</v>
      </c>
      <c r="G2962" s="3">
        <f t="shared" si="580"/>
        <v>13</v>
      </c>
      <c r="H2962" s="3">
        <f t="shared" si="581"/>
        <v>2</v>
      </c>
      <c r="I2962" s="3">
        <f t="shared" si="582"/>
        <v>39</v>
      </c>
      <c r="J2962" s="3">
        <f t="shared" si="583"/>
        <v>1</v>
      </c>
      <c r="K2962" s="3" t="str">
        <f>IF(AND(D2962&gt;='Season Lookup'!$D$15,D2962&lt;'Season Lookup'!$D$16),"Spring",IF(AND(D2962&gt;='Season Lookup'!$D$16,D2962&lt;'Season Lookup'!$D$17),"Summer",IF(AND(D2962&gt;='Season Lookup'!$D$17,D2962&lt;'Season Lookup'!$D$18),"Fall",IF(OR(D2962&gt;='Season Lookup'!$D$18,D2962&lt;'Season Lookup'!$D$15),"Winter"))))</f>
        <v>Fall</v>
      </c>
      <c r="L2962" s="3" t="str">
        <f>VLOOKUP(F2962,'Season Lookup'!$A$1:$B$13,2,0)</f>
        <v>Fall</v>
      </c>
      <c r="M2962" t="s">
        <v>48</v>
      </c>
      <c r="N2962" t="s">
        <v>13</v>
      </c>
      <c r="O2962" t="s">
        <v>13</v>
      </c>
      <c r="P2962" t="str">
        <f t="shared" si="584"/>
        <v>Yes</v>
      </c>
      <c r="Q2962" t="str">
        <f t="shared" si="585"/>
        <v>No</v>
      </c>
      <c r="R2962" t="str">
        <f t="shared" si="586"/>
        <v>No</v>
      </c>
      <c r="T2962" t="s">
        <v>198</v>
      </c>
      <c r="U2962" t="s">
        <v>1906</v>
      </c>
      <c r="V2962" t="str">
        <f t="shared" si="587"/>
        <v>Intersection</v>
      </c>
      <c r="W2962" t="s">
        <v>3827</v>
      </c>
      <c r="X2962">
        <v>42.371969999999997</v>
      </c>
      <c r="Y2962">
        <v>-71.118573999999995</v>
      </c>
      <c r="Z2962" t="s">
        <v>3828</v>
      </c>
    </row>
    <row r="2963" spans="1:26">
      <c r="A2963">
        <v>26798</v>
      </c>
      <c r="B2963" s="1">
        <v>40861.793738425928</v>
      </c>
      <c r="C2963" s="1">
        <f t="shared" si="576"/>
        <v>40544</v>
      </c>
      <c r="D2963" s="4">
        <f t="shared" si="577"/>
        <v>0.86944444444444446</v>
      </c>
      <c r="E2963" s="3">
        <f t="shared" si="578"/>
        <v>2011</v>
      </c>
      <c r="F2963" s="3">
        <f t="shared" si="579"/>
        <v>11</v>
      </c>
      <c r="G2963" s="3">
        <f t="shared" si="580"/>
        <v>14</v>
      </c>
      <c r="H2963" s="3">
        <f t="shared" si="581"/>
        <v>19</v>
      </c>
      <c r="I2963" s="3">
        <f t="shared" si="582"/>
        <v>2</v>
      </c>
      <c r="J2963" s="3">
        <f t="shared" si="583"/>
        <v>2</v>
      </c>
      <c r="K2963" s="3" t="str">
        <f>IF(AND(D2963&gt;='Season Lookup'!$D$15,D2963&lt;'Season Lookup'!$D$16),"Spring",IF(AND(D2963&gt;='Season Lookup'!$D$16,D2963&lt;'Season Lookup'!$D$17),"Summer",IF(AND(D2963&gt;='Season Lookup'!$D$17,D2963&lt;'Season Lookup'!$D$18),"Fall",IF(OR(D2963&gt;='Season Lookup'!$D$18,D2963&lt;'Season Lookup'!$D$15),"Winter"))))</f>
        <v>Fall</v>
      </c>
      <c r="L2963" s="3" t="str">
        <f>VLOOKUP(F2963,'Season Lookup'!$A$1:$B$13,2,0)</f>
        <v>Fall</v>
      </c>
      <c r="M2963" t="s">
        <v>56</v>
      </c>
      <c r="N2963" t="s">
        <v>13</v>
      </c>
      <c r="O2963" t="s">
        <v>13</v>
      </c>
      <c r="P2963" t="str">
        <f t="shared" si="584"/>
        <v>Yes</v>
      </c>
      <c r="Q2963" t="str">
        <f t="shared" si="585"/>
        <v>No</v>
      </c>
      <c r="R2963" t="str">
        <f t="shared" si="586"/>
        <v>No</v>
      </c>
      <c r="S2963">
        <v>280</v>
      </c>
      <c r="T2963" t="s">
        <v>509</v>
      </c>
      <c r="V2963" t="str">
        <f t="shared" si="587"/>
        <v>Non Intersection</v>
      </c>
      <c r="W2963" t="s">
        <v>3948</v>
      </c>
      <c r="X2963">
        <v>42.364628000000003</v>
      </c>
      <c r="Y2963">
        <v>-71.104087000000007</v>
      </c>
      <c r="Z2963" t="s">
        <v>3949</v>
      </c>
    </row>
    <row r="2964" spans="1:26">
      <c r="A2964">
        <v>26797</v>
      </c>
      <c r="B2964" s="1">
        <v>40862.357638888891</v>
      </c>
      <c r="C2964" s="1">
        <f t="shared" si="576"/>
        <v>40544</v>
      </c>
      <c r="D2964" s="4">
        <f t="shared" si="577"/>
        <v>0.87222222222222223</v>
      </c>
      <c r="E2964" s="3">
        <f t="shared" si="578"/>
        <v>2011</v>
      </c>
      <c r="F2964" s="3">
        <f t="shared" si="579"/>
        <v>11</v>
      </c>
      <c r="G2964" s="3">
        <f t="shared" si="580"/>
        <v>15</v>
      </c>
      <c r="H2964" s="3">
        <f t="shared" si="581"/>
        <v>8</v>
      </c>
      <c r="I2964" s="3">
        <f t="shared" si="582"/>
        <v>35</v>
      </c>
      <c r="J2964" s="3">
        <f t="shared" si="583"/>
        <v>3</v>
      </c>
      <c r="K2964" s="3" t="str">
        <f>IF(AND(D2964&gt;='Season Lookup'!$D$15,D2964&lt;'Season Lookup'!$D$16),"Spring",IF(AND(D2964&gt;='Season Lookup'!$D$16,D2964&lt;'Season Lookup'!$D$17),"Summer",IF(AND(D2964&gt;='Season Lookup'!$D$17,D2964&lt;'Season Lookup'!$D$18),"Fall",IF(OR(D2964&gt;='Season Lookup'!$D$18,D2964&lt;'Season Lookup'!$D$15),"Winter"))))</f>
        <v>Fall</v>
      </c>
      <c r="L2964" s="3" t="str">
        <f>VLOOKUP(F2964,'Season Lookup'!$A$1:$B$13,2,0)</f>
        <v>Fall</v>
      </c>
      <c r="M2964" t="s">
        <v>73</v>
      </c>
      <c r="N2964" t="s">
        <v>18</v>
      </c>
      <c r="O2964" t="s">
        <v>35</v>
      </c>
      <c r="P2964" t="str">
        <f t="shared" si="584"/>
        <v>Yes</v>
      </c>
      <c r="Q2964" t="str">
        <f t="shared" si="585"/>
        <v>No</v>
      </c>
      <c r="R2964" t="str">
        <f t="shared" si="586"/>
        <v>No</v>
      </c>
      <c r="T2964" t="s">
        <v>326</v>
      </c>
      <c r="U2964" t="s">
        <v>198</v>
      </c>
      <c r="V2964" t="str">
        <f t="shared" si="587"/>
        <v>Intersection</v>
      </c>
      <c r="W2964" t="s">
        <v>385</v>
      </c>
      <c r="X2964">
        <v>42.372565999999999</v>
      </c>
      <c r="Y2964">
        <v>-71.120144999999994</v>
      </c>
      <c r="Z2964" t="s">
        <v>386</v>
      </c>
    </row>
    <row r="2965" spans="1:26">
      <c r="A2965">
        <v>26799</v>
      </c>
      <c r="B2965" s="1">
        <v>40862.409710648149</v>
      </c>
      <c r="C2965" s="1">
        <f t="shared" si="576"/>
        <v>40544</v>
      </c>
      <c r="D2965" s="4">
        <f t="shared" si="577"/>
        <v>0.87222222222222223</v>
      </c>
      <c r="E2965" s="3">
        <f t="shared" si="578"/>
        <v>2011</v>
      </c>
      <c r="F2965" s="3">
        <f t="shared" si="579"/>
        <v>11</v>
      </c>
      <c r="G2965" s="3">
        <f t="shared" si="580"/>
        <v>15</v>
      </c>
      <c r="H2965" s="3">
        <f t="shared" si="581"/>
        <v>9</v>
      </c>
      <c r="I2965" s="3">
        <f t="shared" si="582"/>
        <v>49</v>
      </c>
      <c r="J2965" s="3">
        <f t="shared" si="583"/>
        <v>3</v>
      </c>
      <c r="K2965" s="3" t="str">
        <f>IF(AND(D2965&gt;='Season Lookup'!$D$15,D2965&lt;'Season Lookup'!$D$16),"Spring",IF(AND(D2965&gt;='Season Lookup'!$D$16,D2965&lt;'Season Lookup'!$D$17),"Summer",IF(AND(D2965&gt;='Season Lookup'!$D$17,D2965&lt;'Season Lookup'!$D$18),"Fall",IF(OR(D2965&gt;='Season Lookup'!$D$18,D2965&lt;'Season Lookup'!$D$15),"Winter"))))</f>
        <v>Fall</v>
      </c>
      <c r="L2965" s="3" t="str">
        <f>VLOOKUP(F2965,'Season Lookup'!$A$1:$B$13,2,0)</f>
        <v>Fall</v>
      </c>
      <c r="M2965" t="s">
        <v>73</v>
      </c>
      <c r="N2965" t="s">
        <v>13</v>
      </c>
      <c r="O2965" t="s">
        <v>23</v>
      </c>
      <c r="P2965" t="str">
        <f t="shared" si="584"/>
        <v>Yes</v>
      </c>
      <c r="Q2965" t="str">
        <f t="shared" si="585"/>
        <v>No</v>
      </c>
      <c r="R2965" t="str">
        <f t="shared" si="586"/>
        <v>No</v>
      </c>
      <c r="T2965" t="s">
        <v>19</v>
      </c>
      <c r="U2965" t="s">
        <v>685</v>
      </c>
      <c r="V2965" t="str">
        <f t="shared" si="587"/>
        <v>Intersection</v>
      </c>
      <c r="W2965" t="s">
        <v>1217</v>
      </c>
      <c r="X2965">
        <v>42.372101999999998</v>
      </c>
      <c r="Y2965">
        <v>-71.088275999999993</v>
      </c>
      <c r="Z2965" t="s">
        <v>1218</v>
      </c>
    </row>
    <row r="2966" spans="1:26">
      <c r="A2966">
        <v>26803</v>
      </c>
      <c r="B2966" s="1">
        <v>40862.347210648149</v>
      </c>
      <c r="C2966" s="1">
        <f t="shared" si="576"/>
        <v>40544</v>
      </c>
      <c r="D2966" s="4">
        <f t="shared" si="577"/>
        <v>0.87222222222222223</v>
      </c>
      <c r="E2966" s="3">
        <f t="shared" si="578"/>
        <v>2011</v>
      </c>
      <c r="F2966" s="3">
        <f t="shared" si="579"/>
        <v>11</v>
      </c>
      <c r="G2966" s="3">
        <f t="shared" si="580"/>
        <v>15</v>
      </c>
      <c r="H2966" s="3">
        <f t="shared" si="581"/>
        <v>8</v>
      </c>
      <c r="I2966" s="3">
        <f t="shared" si="582"/>
        <v>19</v>
      </c>
      <c r="J2966" s="3">
        <f t="shared" si="583"/>
        <v>3</v>
      </c>
      <c r="K2966" s="3" t="str">
        <f>IF(AND(D2966&gt;='Season Lookup'!$D$15,D2966&lt;'Season Lookup'!$D$16),"Spring",IF(AND(D2966&gt;='Season Lookup'!$D$16,D2966&lt;'Season Lookup'!$D$17),"Summer",IF(AND(D2966&gt;='Season Lookup'!$D$17,D2966&lt;'Season Lookup'!$D$18),"Fall",IF(OR(D2966&gt;='Season Lookup'!$D$18,D2966&lt;'Season Lookup'!$D$15),"Winter"))))</f>
        <v>Fall</v>
      </c>
      <c r="L2966" s="3" t="str">
        <f>VLOOKUP(F2966,'Season Lookup'!$A$1:$B$13,2,0)</f>
        <v>Fall</v>
      </c>
      <c r="M2966" t="s">
        <v>73</v>
      </c>
      <c r="N2966" t="s">
        <v>35</v>
      </c>
      <c r="O2966" t="s">
        <v>132</v>
      </c>
      <c r="P2966" t="str">
        <f t="shared" si="584"/>
        <v>Yes</v>
      </c>
      <c r="Q2966" t="str">
        <f t="shared" si="585"/>
        <v>Yes</v>
      </c>
      <c r="R2966" t="str">
        <f t="shared" si="586"/>
        <v>No</v>
      </c>
      <c r="T2966" t="s">
        <v>1502</v>
      </c>
      <c r="U2966" t="s">
        <v>1646</v>
      </c>
      <c r="V2966" t="str">
        <f t="shared" si="587"/>
        <v>Intersection</v>
      </c>
      <c r="W2966" t="s">
        <v>3950</v>
      </c>
      <c r="X2966">
        <v>42.373046000000002</v>
      </c>
      <c r="Y2966">
        <v>-71.086493000000004</v>
      </c>
      <c r="Z2966" t="s">
        <v>3951</v>
      </c>
    </row>
    <row r="2967" spans="1:26">
      <c r="A2967">
        <v>26804</v>
      </c>
      <c r="B2967" s="1">
        <v>40862.635405092595</v>
      </c>
      <c r="C2967" s="1">
        <f t="shared" si="576"/>
        <v>40544</v>
      </c>
      <c r="D2967" s="4">
        <f t="shared" si="577"/>
        <v>0.87222222222222223</v>
      </c>
      <c r="E2967" s="3">
        <f t="shared" si="578"/>
        <v>2011</v>
      </c>
      <c r="F2967" s="3">
        <f t="shared" si="579"/>
        <v>11</v>
      </c>
      <c r="G2967" s="3">
        <f t="shared" si="580"/>
        <v>15</v>
      </c>
      <c r="H2967" s="3">
        <f t="shared" si="581"/>
        <v>15</v>
      </c>
      <c r="I2967" s="3">
        <f t="shared" si="582"/>
        <v>14</v>
      </c>
      <c r="J2967" s="3">
        <f t="shared" si="583"/>
        <v>3</v>
      </c>
      <c r="K2967" s="3" t="str">
        <f>IF(AND(D2967&gt;='Season Lookup'!$D$15,D2967&lt;'Season Lookup'!$D$16),"Spring",IF(AND(D2967&gt;='Season Lookup'!$D$16,D2967&lt;'Season Lookup'!$D$17),"Summer",IF(AND(D2967&gt;='Season Lookup'!$D$17,D2967&lt;'Season Lookup'!$D$18),"Fall",IF(OR(D2967&gt;='Season Lookup'!$D$18,D2967&lt;'Season Lookup'!$D$15),"Winter"))))</f>
        <v>Fall</v>
      </c>
      <c r="L2967" s="3" t="str">
        <f>VLOOKUP(F2967,'Season Lookup'!$A$1:$B$13,2,0)</f>
        <v>Fall</v>
      </c>
      <c r="M2967" t="s">
        <v>73</v>
      </c>
      <c r="N2967" t="s">
        <v>13</v>
      </c>
      <c r="O2967" t="s">
        <v>13</v>
      </c>
      <c r="P2967" t="str">
        <f t="shared" si="584"/>
        <v>Yes</v>
      </c>
      <c r="Q2967" t="str">
        <f t="shared" si="585"/>
        <v>No</v>
      </c>
      <c r="R2967" t="str">
        <f t="shared" si="586"/>
        <v>No</v>
      </c>
      <c r="T2967" t="s">
        <v>61</v>
      </c>
      <c r="U2967" t="s">
        <v>1062</v>
      </c>
      <c r="V2967" t="str">
        <f t="shared" si="587"/>
        <v>Intersection</v>
      </c>
      <c r="W2967" t="s">
        <v>3952</v>
      </c>
      <c r="X2967">
        <v>42.367229000000002</v>
      </c>
      <c r="Y2967">
        <v>-71.077734000000007</v>
      </c>
      <c r="Z2967" t="s">
        <v>1657</v>
      </c>
    </row>
    <row r="2968" spans="1:26">
      <c r="A2968">
        <v>26805</v>
      </c>
      <c r="B2968" s="1">
        <v>40862.718043981484</v>
      </c>
      <c r="C2968" s="1">
        <f t="shared" si="576"/>
        <v>40544</v>
      </c>
      <c r="D2968" s="4">
        <f t="shared" si="577"/>
        <v>0.87222222222222223</v>
      </c>
      <c r="E2968" s="3">
        <f t="shared" si="578"/>
        <v>2011</v>
      </c>
      <c r="F2968" s="3">
        <f t="shared" si="579"/>
        <v>11</v>
      </c>
      <c r="G2968" s="3">
        <f t="shared" si="580"/>
        <v>15</v>
      </c>
      <c r="H2968" s="3">
        <f t="shared" si="581"/>
        <v>17</v>
      </c>
      <c r="I2968" s="3">
        <f t="shared" si="582"/>
        <v>13</v>
      </c>
      <c r="J2968" s="3">
        <f t="shared" si="583"/>
        <v>3</v>
      </c>
      <c r="K2968" s="3" t="str">
        <f>IF(AND(D2968&gt;='Season Lookup'!$D$15,D2968&lt;'Season Lookup'!$D$16),"Spring",IF(AND(D2968&gt;='Season Lookup'!$D$16,D2968&lt;'Season Lookup'!$D$17),"Summer",IF(AND(D2968&gt;='Season Lookup'!$D$17,D2968&lt;'Season Lookup'!$D$18),"Fall",IF(OR(D2968&gt;='Season Lookup'!$D$18,D2968&lt;'Season Lookup'!$D$15),"Winter"))))</f>
        <v>Fall</v>
      </c>
      <c r="L2968" s="3" t="str">
        <f>VLOOKUP(F2968,'Season Lookup'!$A$1:$B$13,2,0)</f>
        <v>Fall</v>
      </c>
      <c r="M2968" t="s">
        <v>73</v>
      </c>
      <c r="N2968" t="s">
        <v>13</v>
      </c>
      <c r="O2968" t="s">
        <v>23</v>
      </c>
      <c r="P2968" t="str">
        <f t="shared" si="584"/>
        <v>Yes</v>
      </c>
      <c r="Q2968" t="str">
        <f t="shared" si="585"/>
        <v>No</v>
      </c>
      <c r="R2968" t="str">
        <f t="shared" si="586"/>
        <v>No</v>
      </c>
      <c r="S2968">
        <v>850</v>
      </c>
      <c r="T2968" t="s">
        <v>19</v>
      </c>
      <c r="V2968" t="str">
        <f t="shared" si="587"/>
        <v>Non Intersection</v>
      </c>
      <c r="W2968" t="s">
        <v>3953</v>
      </c>
      <c r="X2968">
        <v>42.372323999999999</v>
      </c>
      <c r="Y2968">
        <v>-71.091316000000006</v>
      </c>
      <c r="Z2968" t="s">
        <v>3954</v>
      </c>
    </row>
    <row r="2969" spans="1:26">
      <c r="A2969">
        <v>26813</v>
      </c>
      <c r="B2969" s="1">
        <v>40862.712500000001</v>
      </c>
      <c r="C2969" s="1">
        <f t="shared" si="576"/>
        <v>40544</v>
      </c>
      <c r="D2969" s="4">
        <f t="shared" si="577"/>
        <v>0.87222222222222223</v>
      </c>
      <c r="E2969" s="3">
        <f t="shared" si="578"/>
        <v>2011</v>
      </c>
      <c r="F2969" s="3">
        <f t="shared" si="579"/>
        <v>11</v>
      </c>
      <c r="G2969" s="3">
        <f t="shared" si="580"/>
        <v>15</v>
      </c>
      <c r="H2969" s="3">
        <f t="shared" si="581"/>
        <v>17</v>
      </c>
      <c r="I2969" s="3">
        <f t="shared" si="582"/>
        <v>6</v>
      </c>
      <c r="J2969" s="3">
        <f t="shared" si="583"/>
        <v>3</v>
      </c>
      <c r="K2969" s="3" t="str">
        <f>IF(AND(D2969&gt;='Season Lookup'!$D$15,D2969&lt;'Season Lookup'!$D$16),"Spring",IF(AND(D2969&gt;='Season Lookup'!$D$16,D2969&lt;'Season Lookup'!$D$17),"Summer",IF(AND(D2969&gt;='Season Lookup'!$D$17,D2969&lt;'Season Lookup'!$D$18),"Fall",IF(OR(D2969&gt;='Season Lookup'!$D$18,D2969&lt;'Season Lookup'!$D$15),"Winter"))))</f>
        <v>Fall</v>
      </c>
      <c r="L2969" s="3" t="str">
        <f>VLOOKUP(F2969,'Season Lookup'!$A$1:$B$13,2,0)</f>
        <v>Fall</v>
      </c>
      <c r="M2969" t="s">
        <v>82</v>
      </c>
      <c r="N2969" t="s">
        <v>13</v>
      </c>
      <c r="O2969" t="s">
        <v>132</v>
      </c>
      <c r="P2969" t="str">
        <f t="shared" si="584"/>
        <v>Yes</v>
      </c>
      <c r="Q2969" t="str">
        <f t="shared" si="585"/>
        <v>Yes</v>
      </c>
      <c r="R2969" t="str">
        <f t="shared" si="586"/>
        <v>No</v>
      </c>
      <c r="S2969">
        <v>320</v>
      </c>
      <c r="T2969" t="s">
        <v>105</v>
      </c>
      <c r="V2969" t="str">
        <f t="shared" si="587"/>
        <v>Non Intersection</v>
      </c>
      <c r="W2969" t="s">
        <v>3955</v>
      </c>
      <c r="X2969">
        <v>42.36918</v>
      </c>
      <c r="Y2969">
        <v>-71.101398000000003</v>
      </c>
      <c r="Z2969" t="s">
        <v>3956</v>
      </c>
    </row>
    <row r="2970" spans="1:26">
      <c r="A2970">
        <v>26808</v>
      </c>
      <c r="B2970" s="1">
        <v>40863.3125</v>
      </c>
      <c r="C2970" s="1">
        <f t="shared" si="576"/>
        <v>40544</v>
      </c>
      <c r="D2970" s="4">
        <f t="shared" si="577"/>
        <v>0.875</v>
      </c>
      <c r="E2970" s="3">
        <f t="shared" si="578"/>
        <v>2011</v>
      </c>
      <c r="F2970" s="3">
        <f t="shared" si="579"/>
        <v>11</v>
      </c>
      <c r="G2970" s="3">
        <f t="shared" si="580"/>
        <v>16</v>
      </c>
      <c r="H2970" s="3">
        <f t="shared" si="581"/>
        <v>7</v>
      </c>
      <c r="I2970" s="3">
        <f t="shared" si="582"/>
        <v>30</v>
      </c>
      <c r="J2970" s="3">
        <f t="shared" si="583"/>
        <v>4</v>
      </c>
      <c r="K2970" s="3" t="str">
        <f>IF(AND(D2970&gt;='Season Lookup'!$D$15,D2970&lt;'Season Lookup'!$D$16),"Spring",IF(AND(D2970&gt;='Season Lookup'!$D$16,D2970&lt;'Season Lookup'!$D$17),"Summer",IF(AND(D2970&gt;='Season Lookup'!$D$17,D2970&lt;'Season Lookup'!$D$18),"Fall",IF(OR(D2970&gt;='Season Lookup'!$D$18,D2970&lt;'Season Lookup'!$D$15),"Winter"))))</f>
        <v>Fall</v>
      </c>
      <c r="L2970" s="3" t="str">
        <f>VLOOKUP(F2970,'Season Lookup'!$A$1:$B$13,2,0)</f>
        <v>Fall</v>
      </c>
      <c r="M2970" t="s">
        <v>82</v>
      </c>
      <c r="N2970" t="s">
        <v>13</v>
      </c>
      <c r="O2970" t="s">
        <v>23</v>
      </c>
      <c r="P2970" t="str">
        <f t="shared" si="584"/>
        <v>Yes</v>
      </c>
      <c r="Q2970" t="str">
        <f t="shared" si="585"/>
        <v>No</v>
      </c>
      <c r="R2970" t="str">
        <f t="shared" si="586"/>
        <v>No</v>
      </c>
      <c r="S2970">
        <v>11</v>
      </c>
      <c r="T2970" t="s">
        <v>757</v>
      </c>
      <c r="V2970" t="str">
        <f t="shared" si="587"/>
        <v>Non Intersection</v>
      </c>
      <c r="W2970" t="s">
        <v>1203</v>
      </c>
      <c r="X2970">
        <v>42.362504999999999</v>
      </c>
      <c r="Y2970">
        <v>-71.114401999999998</v>
      </c>
      <c r="Z2970" t="s">
        <v>1204</v>
      </c>
    </row>
    <row r="2971" spans="1:26">
      <c r="A2971">
        <v>26809</v>
      </c>
      <c r="B2971" s="1">
        <v>40863.510405092595</v>
      </c>
      <c r="C2971" s="1">
        <f t="shared" si="576"/>
        <v>40544</v>
      </c>
      <c r="D2971" s="4">
        <f t="shared" si="577"/>
        <v>0.875</v>
      </c>
      <c r="E2971" s="3">
        <f t="shared" si="578"/>
        <v>2011</v>
      </c>
      <c r="F2971" s="3">
        <f t="shared" si="579"/>
        <v>11</v>
      </c>
      <c r="G2971" s="3">
        <f t="shared" si="580"/>
        <v>16</v>
      </c>
      <c r="H2971" s="3">
        <f t="shared" si="581"/>
        <v>12</v>
      </c>
      <c r="I2971" s="3">
        <f t="shared" si="582"/>
        <v>14</v>
      </c>
      <c r="J2971" s="3">
        <f t="shared" si="583"/>
        <v>4</v>
      </c>
      <c r="K2971" s="3" t="str">
        <f>IF(AND(D2971&gt;='Season Lookup'!$D$15,D2971&lt;'Season Lookup'!$D$16),"Spring",IF(AND(D2971&gt;='Season Lookup'!$D$16,D2971&lt;'Season Lookup'!$D$17),"Summer",IF(AND(D2971&gt;='Season Lookup'!$D$17,D2971&lt;'Season Lookup'!$D$18),"Fall",IF(OR(D2971&gt;='Season Lookup'!$D$18,D2971&lt;'Season Lookup'!$D$15),"Winter"))))</f>
        <v>Fall</v>
      </c>
      <c r="L2971" s="3" t="str">
        <f>VLOOKUP(F2971,'Season Lookup'!$A$1:$B$13,2,0)</f>
        <v>Fall</v>
      </c>
      <c r="M2971" t="s">
        <v>82</v>
      </c>
      <c r="N2971" t="s">
        <v>35</v>
      </c>
      <c r="O2971" t="s">
        <v>152</v>
      </c>
      <c r="P2971" t="str">
        <f t="shared" si="584"/>
        <v>Yes</v>
      </c>
      <c r="Q2971" t="str">
        <f t="shared" si="585"/>
        <v>No</v>
      </c>
      <c r="R2971" t="str">
        <f t="shared" si="586"/>
        <v>Yes</v>
      </c>
      <c r="T2971" t="s">
        <v>1906</v>
      </c>
      <c r="V2971" t="str">
        <f t="shared" si="587"/>
        <v>Intersection</v>
      </c>
      <c r="W2971" t="s">
        <v>3957</v>
      </c>
      <c r="X2971">
        <v>0</v>
      </c>
      <c r="Y2971">
        <v>0</v>
      </c>
      <c r="Z2971" t="s">
        <v>81</v>
      </c>
    </row>
    <row r="2972" spans="1:26">
      <c r="A2972">
        <v>26810</v>
      </c>
      <c r="B2972" s="1">
        <v>40863.625</v>
      </c>
      <c r="C2972" s="1">
        <f t="shared" si="576"/>
        <v>40544</v>
      </c>
      <c r="D2972" s="4">
        <f t="shared" si="577"/>
        <v>0.875</v>
      </c>
      <c r="E2972" s="3">
        <f t="shared" si="578"/>
        <v>2011</v>
      </c>
      <c r="F2972" s="3">
        <f t="shared" si="579"/>
        <v>11</v>
      </c>
      <c r="G2972" s="3">
        <f t="shared" si="580"/>
        <v>16</v>
      </c>
      <c r="H2972" s="3">
        <f t="shared" si="581"/>
        <v>15</v>
      </c>
      <c r="I2972" s="3">
        <f t="shared" si="582"/>
        <v>0</v>
      </c>
      <c r="J2972" s="3">
        <f t="shared" si="583"/>
        <v>4</v>
      </c>
      <c r="K2972" s="3" t="str">
        <f>IF(AND(D2972&gt;='Season Lookup'!$D$15,D2972&lt;'Season Lookup'!$D$16),"Spring",IF(AND(D2972&gt;='Season Lookup'!$D$16,D2972&lt;'Season Lookup'!$D$17),"Summer",IF(AND(D2972&gt;='Season Lookup'!$D$17,D2972&lt;'Season Lookup'!$D$18),"Fall",IF(OR(D2972&gt;='Season Lookup'!$D$18,D2972&lt;'Season Lookup'!$D$15),"Winter"))))</f>
        <v>Fall</v>
      </c>
      <c r="L2972" s="3" t="str">
        <f>VLOOKUP(F2972,'Season Lookup'!$A$1:$B$13,2,0)</f>
        <v>Fall</v>
      </c>
      <c r="M2972" t="s">
        <v>82</v>
      </c>
      <c r="N2972" t="s">
        <v>35</v>
      </c>
      <c r="O2972" t="s">
        <v>23</v>
      </c>
      <c r="P2972" t="str">
        <f t="shared" si="584"/>
        <v>Yes</v>
      </c>
      <c r="Q2972" t="str">
        <f t="shared" si="585"/>
        <v>No</v>
      </c>
      <c r="R2972" t="str">
        <f t="shared" si="586"/>
        <v>No</v>
      </c>
      <c r="T2972" t="s">
        <v>342</v>
      </c>
      <c r="U2972" t="s">
        <v>105</v>
      </c>
      <c r="V2972" t="str">
        <f t="shared" si="587"/>
        <v>Intersection</v>
      </c>
      <c r="W2972" t="s">
        <v>725</v>
      </c>
      <c r="X2972">
        <v>42.369317000000002</v>
      </c>
      <c r="Y2972">
        <v>-71.101021000000003</v>
      </c>
      <c r="Z2972" t="s">
        <v>344</v>
      </c>
    </row>
    <row r="2973" spans="1:26">
      <c r="A2973">
        <v>26811</v>
      </c>
      <c r="B2973" s="1">
        <v>40863.715277777781</v>
      </c>
      <c r="C2973" s="1">
        <f t="shared" si="576"/>
        <v>40544</v>
      </c>
      <c r="D2973" s="4">
        <f t="shared" si="577"/>
        <v>0.875</v>
      </c>
      <c r="E2973" s="3">
        <f t="shared" si="578"/>
        <v>2011</v>
      </c>
      <c r="F2973" s="3">
        <f t="shared" si="579"/>
        <v>11</v>
      </c>
      <c r="G2973" s="3">
        <f t="shared" si="580"/>
        <v>16</v>
      </c>
      <c r="H2973" s="3">
        <f t="shared" si="581"/>
        <v>17</v>
      </c>
      <c r="I2973" s="3">
        <f t="shared" si="582"/>
        <v>10</v>
      </c>
      <c r="J2973" s="3">
        <f t="shared" si="583"/>
        <v>4</v>
      </c>
      <c r="K2973" s="3" t="str">
        <f>IF(AND(D2973&gt;='Season Lookup'!$D$15,D2973&lt;'Season Lookup'!$D$16),"Spring",IF(AND(D2973&gt;='Season Lookup'!$D$16,D2973&lt;'Season Lookup'!$D$17),"Summer",IF(AND(D2973&gt;='Season Lookup'!$D$17,D2973&lt;'Season Lookup'!$D$18),"Fall",IF(OR(D2973&gt;='Season Lookup'!$D$18,D2973&lt;'Season Lookup'!$D$15),"Winter"))))</f>
        <v>Fall</v>
      </c>
      <c r="L2973" s="3" t="str">
        <f>VLOOKUP(F2973,'Season Lookup'!$A$1:$B$13,2,0)</f>
        <v>Fall</v>
      </c>
      <c r="M2973" t="s">
        <v>82</v>
      </c>
      <c r="N2973" t="s">
        <v>13</v>
      </c>
      <c r="O2973" t="s">
        <v>36</v>
      </c>
      <c r="P2973" t="str">
        <f t="shared" si="584"/>
        <v>Yes</v>
      </c>
      <c r="Q2973" t="str">
        <f t="shared" si="585"/>
        <v>No</v>
      </c>
      <c r="R2973" t="str">
        <f t="shared" si="586"/>
        <v>No</v>
      </c>
      <c r="T2973" t="s">
        <v>1502</v>
      </c>
      <c r="U2973" t="s">
        <v>1646</v>
      </c>
      <c r="V2973" t="str">
        <f t="shared" si="587"/>
        <v>Intersection</v>
      </c>
      <c r="W2973" t="s">
        <v>3950</v>
      </c>
      <c r="X2973">
        <v>42.373046000000002</v>
      </c>
      <c r="Y2973">
        <v>-71.086493000000004</v>
      </c>
      <c r="Z2973" t="s">
        <v>3951</v>
      </c>
    </row>
    <row r="2974" spans="1:26">
      <c r="A2974">
        <v>26812</v>
      </c>
      <c r="B2974" s="1">
        <v>40863.666655092595</v>
      </c>
      <c r="C2974" s="1">
        <f t="shared" si="576"/>
        <v>40544</v>
      </c>
      <c r="D2974" s="4">
        <f t="shared" si="577"/>
        <v>0.875</v>
      </c>
      <c r="E2974" s="3">
        <f t="shared" si="578"/>
        <v>2011</v>
      </c>
      <c r="F2974" s="3">
        <f t="shared" si="579"/>
        <v>11</v>
      </c>
      <c r="G2974" s="3">
        <f t="shared" si="580"/>
        <v>16</v>
      </c>
      <c r="H2974" s="3">
        <f t="shared" si="581"/>
        <v>15</v>
      </c>
      <c r="I2974" s="3">
        <f t="shared" si="582"/>
        <v>59</v>
      </c>
      <c r="J2974" s="3">
        <f t="shared" si="583"/>
        <v>4</v>
      </c>
      <c r="K2974" s="3" t="str">
        <f>IF(AND(D2974&gt;='Season Lookup'!$D$15,D2974&lt;'Season Lookup'!$D$16),"Spring",IF(AND(D2974&gt;='Season Lookup'!$D$16,D2974&lt;'Season Lookup'!$D$17),"Summer",IF(AND(D2974&gt;='Season Lookup'!$D$17,D2974&lt;'Season Lookup'!$D$18),"Fall",IF(OR(D2974&gt;='Season Lookup'!$D$18,D2974&lt;'Season Lookup'!$D$15),"Winter"))))</f>
        <v>Fall</v>
      </c>
      <c r="L2974" s="3" t="str">
        <f>VLOOKUP(F2974,'Season Lookup'!$A$1:$B$13,2,0)</f>
        <v>Fall</v>
      </c>
      <c r="M2974" t="s">
        <v>82</v>
      </c>
      <c r="N2974" t="s">
        <v>13</v>
      </c>
      <c r="O2974" t="s">
        <v>13</v>
      </c>
      <c r="P2974" t="str">
        <f t="shared" si="584"/>
        <v>Yes</v>
      </c>
      <c r="Q2974" t="str">
        <f t="shared" si="585"/>
        <v>No</v>
      </c>
      <c r="R2974" t="str">
        <f t="shared" si="586"/>
        <v>No</v>
      </c>
      <c r="S2974">
        <v>222</v>
      </c>
      <c r="T2974" t="s">
        <v>105</v>
      </c>
      <c r="V2974" t="str">
        <f t="shared" si="587"/>
        <v>Non Intersection</v>
      </c>
      <c r="W2974" t="s">
        <v>2033</v>
      </c>
      <c r="X2974">
        <v>42.366453999999997</v>
      </c>
      <c r="Y2974">
        <v>-71.094031000000001</v>
      </c>
      <c r="Z2974" t="s">
        <v>2034</v>
      </c>
    </row>
    <row r="2975" spans="1:26">
      <c r="A2975">
        <v>26814</v>
      </c>
      <c r="B2975" s="1">
        <v>40863.760405092595</v>
      </c>
      <c r="C2975" s="1">
        <f t="shared" si="576"/>
        <v>40544</v>
      </c>
      <c r="D2975" s="4">
        <f t="shared" si="577"/>
        <v>0.875</v>
      </c>
      <c r="E2975" s="3">
        <f t="shared" si="578"/>
        <v>2011</v>
      </c>
      <c r="F2975" s="3">
        <f t="shared" si="579"/>
        <v>11</v>
      </c>
      <c r="G2975" s="3">
        <f t="shared" si="580"/>
        <v>16</v>
      </c>
      <c r="H2975" s="3">
        <f t="shared" si="581"/>
        <v>18</v>
      </c>
      <c r="I2975" s="3">
        <f t="shared" si="582"/>
        <v>14</v>
      </c>
      <c r="J2975" s="3">
        <f t="shared" si="583"/>
        <v>4</v>
      </c>
      <c r="K2975" s="3" t="str">
        <f>IF(AND(D2975&gt;='Season Lookup'!$D$15,D2975&lt;'Season Lookup'!$D$16),"Spring",IF(AND(D2975&gt;='Season Lookup'!$D$16,D2975&lt;'Season Lookup'!$D$17),"Summer",IF(AND(D2975&gt;='Season Lookup'!$D$17,D2975&lt;'Season Lookup'!$D$18),"Fall",IF(OR(D2975&gt;='Season Lookup'!$D$18,D2975&lt;'Season Lookup'!$D$15),"Winter"))))</f>
        <v>Fall</v>
      </c>
      <c r="L2975" s="3" t="str">
        <f>VLOOKUP(F2975,'Season Lookup'!$A$1:$B$13,2,0)</f>
        <v>Fall</v>
      </c>
      <c r="M2975" t="s">
        <v>82</v>
      </c>
      <c r="N2975" t="s">
        <v>13</v>
      </c>
      <c r="O2975" t="s">
        <v>23</v>
      </c>
      <c r="P2975" t="str">
        <f t="shared" si="584"/>
        <v>Yes</v>
      </c>
      <c r="Q2975" t="str">
        <f t="shared" si="585"/>
        <v>No</v>
      </c>
      <c r="R2975" t="str">
        <f t="shared" si="586"/>
        <v>No</v>
      </c>
      <c r="T2975" t="s">
        <v>27</v>
      </c>
      <c r="U2975" t="s">
        <v>757</v>
      </c>
      <c r="V2975" t="str">
        <f t="shared" si="587"/>
        <v>Intersection</v>
      </c>
      <c r="W2975" t="s">
        <v>1405</v>
      </c>
      <c r="X2975">
        <v>42.364404999999998</v>
      </c>
      <c r="Y2975">
        <v>-71.114819999999995</v>
      </c>
      <c r="Z2975" t="s">
        <v>1406</v>
      </c>
    </row>
    <row r="2976" spans="1:26">
      <c r="A2976">
        <v>26815</v>
      </c>
      <c r="B2976" s="1">
        <v>40863.770833333336</v>
      </c>
      <c r="C2976" s="1">
        <f t="shared" si="576"/>
        <v>40544</v>
      </c>
      <c r="D2976" s="4">
        <f t="shared" si="577"/>
        <v>0.875</v>
      </c>
      <c r="E2976" s="3">
        <f t="shared" si="578"/>
        <v>2011</v>
      </c>
      <c r="F2976" s="3">
        <f t="shared" si="579"/>
        <v>11</v>
      </c>
      <c r="G2976" s="3">
        <f t="shared" si="580"/>
        <v>16</v>
      </c>
      <c r="H2976" s="3">
        <f t="shared" si="581"/>
        <v>18</v>
      </c>
      <c r="I2976" s="3">
        <f t="shared" si="582"/>
        <v>30</v>
      </c>
      <c r="J2976" s="3">
        <f t="shared" si="583"/>
        <v>4</v>
      </c>
      <c r="K2976" s="3" t="str">
        <f>IF(AND(D2976&gt;='Season Lookup'!$D$15,D2976&lt;'Season Lookup'!$D$16),"Spring",IF(AND(D2976&gt;='Season Lookup'!$D$16,D2976&lt;'Season Lookup'!$D$17),"Summer",IF(AND(D2976&gt;='Season Lookup'!$D$17,D2976&lt;'Season Lookup'!$D$18),"Fall",IF(OR(D2976&gt;='Season Lookup'!$D$18,D2976&lt;'Season Lookup'!$D$15),"Winter"))))</f>
        <v>Fall</v>
      </c>
      <c r="L2976" s="3" t="str">
        <f>VLOOKUP(F2976,'Season Lookup'!$A$1:$B$13,2,0)</f>
        <v>Fall</v>
      </c>
      <c r="M2976" t="s">
        <v>82</v>
      </c>
      <c r="N2976" t="s">
        <v>13</v>
      </c>
      <c r="O2976" t="s">
        <v>152</v>
      </c>
      <c r="P2976" t="str">
        <f t="shared" si="584"/>
        <v>Yes</v>
      </c>
      <c r="Q2976" t="str">
        <f t="shared" si="585"/>
        <v>No</v>
      </c>
      <c r="R2976" t="str">
        <f t="shared" si="586"/>
        <v>Yes</v>
      </c>
      <c r="S2976">
        <v>340</v>
      </c>
      <c r="T2976" t="s">
        <v>41</v>
      </c>
      <c r="V2976" t="str">
        <f t="shared" si="587"/>
        <v>Non Intersection</v>
      </c>
      <c r="W2976" t="s">
        <v>696</v>
      </c>
      <c r="X2976">
        <v>42.361142000000001</v>
      </c>
      <c r="Y2976">
        <v>-71.114151000000007</v>
      </c>
      <c r="Z2976" t="s">
        <v>697</v>
      </c>
    </row>
    <row r="2977" spans="1:26">
      <c r="A2977">
        <v>26816</v>
      </c>
      <c r="B2977" s="1">
        <v>40863.833333333336</v>
      </c>
      <c r="C2977" s="1">
        <f t="shared" si="576"/>
        <v>40544</v>
      </c>
      <c r="D2977" s="4">
        <f t="shared" si="577"/>
        <v>0.875</v>
      </c>
      <c r="E2977" s="3">
        <f t="shared" si="578"/>
        <v>2011</v>
      </c>
      <c r="F2977" s="3">
        <f t="shared" si="579"/>
        <v>11</v>
      </c>
      <c r="G2977" s="3">
        <f t="shared" si="580"/>
        <v>16</v>
      </c>
      <c r="H2977" s="3">
        <f t="shared" si="581"/>
        <v>20</v>
      </c>
      <c r="I2977" s="3">
        <f t="shared" si="582"/>
        <v>0</v>
      </c>
      <c r="J2977" s="3">
        <f t="shared" si="583"/>
        <v>4</v>
      </c>
      <c r="K2977" s="3" t="str">
        <f>IF(AND(D2977&gt;='Season Lookup'!$D$15,D2977&lt;'Season Lookup'!$D$16),"Spring",IF(AND(D2977&gt;='Season Lookup'!$D$16,D2977&lt;'Season Lookup'!$D$17),"Summer",IF(AND(D2977&gt;='Season Lookup'!$D$17,D2977&lt;'Season Lookup'!$D$18),"Fall",IF(OR(D2977&gt;='Season Lookup'!$D$18,D2977&lt;'Season Lookup'!$D$15),"Winter"))))</f>
        <v>Fall</v>
      </c>
      <c r="L2977" s="3" t="str">
        <f>VLOOKUP(F2977,'Season Lookup'!$A$1:$B$13,2,0)</f>
        <v>Fall</v>
      </c>
      <c r="M2977" t="s">
        <v>82</v>
      </c>
      <c r="N2977" t="s">
        <v>619</v>
      </c>
      <c r="O2977" t="s">
        <v>23</v>
      </c>
      <c r="P2977" t="str">
        <f t="shared" si="584"/>
        <v>No</v>
      </c>
      <c r="Q2977" t="str">
        <f t="shared" si="585"/>
        <v>No</v>
      </c>
      <c r="R2977" t="str">
        <f t="shared" si="586"/>
        <v>No</v>
      </c>
      <c r="S2977">
        <v>13</v>
      </c>
      <c r="T2977" t="s">
        <v>2466</v>
      </c>
      <c r="V2977" t="str">
        <f t="shared" si="587"/>
        <v>Non Intersection</v>
      </c>
      <c r="W2977" t="s">
        <v>2467</v>
      </c>
      <c r="X2977">
        <v>42.390245999999998</v>
      </c>
      <c r="Y2977">
        <v>-71.121920000000003</v>
      </c>
      <c r="Z2977" t="s">
        <v>2468</v>
      </c>
    </row>
    <row r="2978" spans="1:26">
      <c r="A2978">
        <v>26822</v>
      </c>
      <c r="B2978" s="1">
        <v>40863.625</v>
      </c>
      <c r="C2978" s="1">
        <f t="shared" si="576"/>
        <v>40544</v>
      </c>
      <c r="D2978" s="4">
        <f t="shared" si="577"/>
        <v>0.875</v>
      </c>
      <c r="E2978" s="3">
        <f t="shared" si="578"/>
        <v>2011</v>
      </c>
      <c r="F2978" s="3">
        <f t="shared" si="579"/>
        <v>11</v>
      </c>
      <c r="G2978" s="3">
        <f t="shared" si="580"/>
        <v>16</v>
      </c>
      <c r="H2978" s="3">
        <f t="shared" si="581"/>
        <v>15</v>
      </c>
      <c r="I2978" s="3">
        <f t="shared" si="582"/>
        <v>0</v>
      </c>
      <c r="J2978" s="3">
        <f t="shared" si="583"/>
        <v>4</v>
      </c>
      <c r="K2978" s="3" t="str">
        <f>IF(AND(D2978&gt;='Season Lookup'!$D$15,D2978&lt;'Season Lookup'!$D$16),"Spring",IF(AND(D2978&gt;='Season Lookup'!$D$16,D2978&lt;'Season Lookup'!$D$17),"Summer",IF(AND(D2978&gt;='Season Lookup'!$D$17,D2978&lt;'Season Lookup'!$D$18),"Fall",IF(OR(D2978&gt;='Season Lookup'!$D$18,D2978&lt;'Season Lookup'!$D$15),"Winter"))))</f>
        <v>Fall</v>
      </c>
      <c r="L2978" s="3" t="str">
        <f>VLOOKUP(F2978,'Season Lookup'!$A$1:$B$13,2,0)</f>
        <v>Fall</v>
      </c>
      <c r="M2978" t="s">
        <v>82</v>
      </c>
      <c r="N2978" t="s">
        <v>13</v>
      </c>
      <c r="O2978" t="s">
        <v>23</v>
      </c>
      <c r="P2978" t="str">
        <f t="shared" si="584"/>
        <v>Yes</v>
      </c>
      <c r="Q2978" t="str">
        <f t="shared" si="585"/>
        <v>No</v>
      </c>
      <c r="R2978" t="str">
        <f t="shared" si="586"/>
        <v>No</v>
      </c>
      <c r="T2978" t="s">
        <v>14</v>
      </c>
      <c r="U2978" t="s">
        <v>710</v>
      </c>
      <c r="V2978" t="str">
        <f t="shared" si="587"/>
        <v>Intersection</v>
      </c>
      <c r="W2978" t="s">
        <v>2104</v>
      </c>
      <c r="X2978">
        <v>42.400948999999997</v>
      </c>
      <c r="Y2978">
        <v>-71.136026000000001</v>
      </c>
      <c r="Z2978" t="s">
        <v>2105</v>
      </c>
    </row>
    <row r="2979" spans="1:26">
      <c r="A2979">
        <v>26823</v>
      </c>
      <c r="B2979" s="1">
        <v>40863.875</v>
      </c>
      <c r="C2979" s="1">
        <f t="shared" si="576"/>
        <v>40544</v>
      </c>
      <c r="D2979" s="4">
        <f t="shared" si="577"/>
        <v>0.875</v>
      </c>
      <c r="E2979" s="3">
        <f t="shared" si="578"/>
        <v>2011</v>
      </c>
      <c r="F2979" s="3">
        <f t="shared" si="579"/>
        <v>11</v>
      </c>
      <c r="G2979" s="3">
        <f t="shared" si="580"/>
        <v>16</v>
      </c>
      <c r="H2979" s="3">
        <f t="shared" si="581"/>
        <v>21</v>
      </c>
      <c r="I2979" s="3">
        <f t="shared" si="582"/>
        <v>0</v>
      </c>
      <c r="J2979" s="3">
        <f t="shared" si="583"/>
        <v>4</v>
      </c>
      <c r="K2979" s="3" t="str">
        <f>IF(AND(D2979&gt;='Season Lookup'!$D$15,D2979&lt;'Season Lookup'!$D$16),"Spring",IF(AND(D2979&gt;='Season Lookup'!$D$16,D2979&lt;'Season Lookup'!$D$17),"Summer",IF(AND(D2979&gt;='Season Lookup'!$D$17,D2979&lt;'Season Lookup'!$D$18),"Fall",IF(OR(D2979&gt;='Season Lookup'!$D$18,D2979&lt;'Season Lookup'!$D$15),"Winter"))))</f>
        <v>Fall</v>
      </c>
      <c r="L2979" s="3" t="str">
        <f>VLOOKUP(F2979,'Season Lookup'!$A$1:$B$13,2,0)</f>
        <v>Fall</v>
      </c>
      <c r="M2979" t="s">
        <v>82</v>
      </c>
      <c r="N2979" t="s">
        <v>13</v>
      </c>
      <c r="O2979" t="s">
        <v>13</v>
      </c>
      <c r="P2979" t="str">
        <f t="shared" si="584"/>
        <v>Yes</v>
      </c>
      <c r="Q2979" t="str">
        <f t="shared" si="585"/>
        <v>No</v>
      </c>
      <c r="R2979" t="str">
        <f t="shared" si="586"/>
        <v>No</v>
      </c>
      <c r="S2979">
        <v>124</v>
      </c>
      <c r="T2979" t="s">
        <v>198</v>
      </c>
      <c r="V2979" t="str">
        <f t="shared" si="587"/>
        <v>Non Intersection</v>
      </c>
      <c r="W2979" t="s">
        <v>3116</v>
      </c>
      <c r="X2979">
        <v>42.373387999999998</v>
      </c>
      <c r="Y2979">
        <v>-71.123320000000007</v>
      </c>
      <c r="Z2979" t="s">
        <v>3117</v>
      </c>
    </row>
    <row r="2980" spans="1:26">
      <c r="A2980">
        <v>26817</v>
      </c>
      <c r="B2980" s="1">
        <v>40864.322905092595</v>
      </c>
      <c r="C2980" s="1">
        <f t="shared" si="576"/>
        <v>40544</v>
      </c>
      <c r="D2980" s="4">
        <f t="shared" si="577"/>
        <v>0.87777777777777777</v>
      </c>
      <c r="E2980" s="3">
        <f t="shared" si="578"/>
        <v>2011</v>
      </c>
      <c r="F2980" s="3">
        <f t="shared" si="579"/>
        <v>11</v>
      </c>
      <c r="G2980" s="3">
        <f t="shared" si="580"/>
        <v>17</v>
      </c>
      <c r="H2980" s="3">
        <f t="shared" si="581"/>
        <v>7</v>
      </c>
      <c r="I2980" s="3">
        <f t="shared" si="582"/>
        <v>44</v>
      </c>
      <c r="J2980" s="3">
        <f t="shared" si="583"/>
        <v>5</v>
      </c>
      <c r="K2980" s="3" t="str">
        <f>IF(AND(D2980&gt;='Season Lookup'!$D$15,D2980&lt;'Season Lookup'!$D$16),"Spring",IF(AND(D2980&gt;='Season Lookup'!$D$16,D2980&lt;'Season Lookup'!$D$17),"Summer",IF(AND(D2980&gt;='Season Lookup'!$D$17,D2980&lt;'Season Lookup'!$D$18),"Fall",IF(OR(D2980&gt;='Season Lookup'!$D$18,D2980&lt;'Season Lookup'!$D$15),"Winter"))))</f>
        <v>Fall</v>
      </c>
      <c r="L2980" s="3" t="str">
        <f>VLOOKUP(F2980,'Season Lookup'!$A$1:$B$13,2,0)</f>
        <v>Fall</v>
      </c>
      <c r="M2980" t="s">
        <v>78</v>
      </c>
      <c r="N2980" t="s">
        <v>13</v>
      </c>
      <c r="O2980" t="s">
        <v>13</v>
      </c>
      <c r="P2980" t="str">
        <f t="shared" si="584"/>
        <v>Yes</v>
      </c>
      <c r="Q2980" t="str">
        <f t="shared" si="585"/>
        <v>No</v>
      </c>
      <c r="R2980" t="str">
        <f t="shared" si="586"/>
        <v>No</v>
      </c>
      <c r="S2980">
        <v>79</v>
      </c>
      <c r="T2980" t="s">
        <v>326</v>
      </c>
      <c r="V2980" t="str">
        <f t="shared" si="587"/>
        <v>Non Intersection</v>
      </c>
      <c r="W2980" t="s">
        <v>1851</v>
      </c>
      <c r="X2980">
        <v>42.371403000000001</v>
      </c>
      <c r="Y2980">
        <v>-71.121388999999994</v>
      </c>
      <c r="Z2980" t="s">
        <v>1852</v>
      </c>
    </row>
    <row r="2981" spans="1:26">
      <c r="A2981">
        <v>26818</v>
      </c>
      <c r="B2981" s="1">
        <v>40864.333333333336</v>
      </c>
      <c r="C2981" s="1">
        <f t="shared" si="576"/>
        <v>40544</v>
      </c>
      <c r="D2981" s="4">
        <f t="shared" si="577"/>
        <v>0.87777777777777777</v>
      </c>
      <c r="E2981" s="3">
        <f t="shared" si="578"/>
        <v>2011</v>
      </c>
      <c r="F2981" s="3">
        <f t="shared" si="579"/>
        <v>11</v>
      </c>
      <c r="G2981" s="3">
        <f t="shared" si="580"/>
        <v>17</v>
      </c>
      <c r="H2981" s="3">
        <f t="shared" si="581"/>
        <v>8</v>
      </c>
      <c r="I2981" s="3">
        <f t="shared" si="582"/>
        <v>0</v>
      </c>
      <c r="J2981" s="3">
        <f t="shared" si="583"/>
        <v>5</v>
      </c>
      <c r="K2981" s="3" t="str">
        <f>IF(AND(D2981&gt;='Season Lookup'!$D$15,D2981&lt;'Season Lookup'!$D$16),"Spring",IF(AND(D2981&gt;='Season Lookup'!$D$16,D2981&lt;'Season Lookup'!$D$17),"Summer",IF(AND(D2981&gt;='Season Lookup'!$D$17,D2981&lt;'Season Lookup'!$D$18),"Fall",IF(OR(D2981&gt;='Season Lookup'!$D$18,D2981&lt;'Season Lookup'!$D$15),"Winter"))))</f>
        <v>Fall</v>
      </c>
      <c r="L2981" s="3" t="str">
        <f>VLOOKUP(F2981,'Season Lookup'!$A$1:$B$13,2,0)</f>
        <v>Fall</v>
      </c>
      <c r="M2981" t="s">
        <v>78</v>
      </c>
      <c r="N2981" t="s">
        <v>13</v>
      </c>
      <c r="O2981" t="s">
        <v>132</v>
      </c>
      <c r="P2981" t="str">
        <f t="shared" si="584"/>
        <v>Yes</v>
      </c>
      <c r="Q2981" t="str">
        <f t="shared" si="585"/>
        <v>Yes</v>
      </c>
      <c r="R2981" t="str">
        <f t="shared" si="586"/>
        <v>No</v>
      </c>
      <c r="S2981">
        <v>232</v>
      </c>
      <c r="T2981" t="s">
        <v>105</v>
      </c>
      <c r="V2981" t="str">
        <f t="shared" si="587"/>
        <v>Non Intersection</v>
      </c>
      <c r="W2981" t="s">
        <v>3958</v>
      </c>
      <c r="X2981">
        <v>42.366661000000001</v>
      </c>
      <c r="Y2981">
        <v>-71.094595999999996</v>
      </c>
      <c r="Z2981" t="s">
        <v>3959</v>
      </c>
    </row>
    <row r="2982" spans="1:26">
      <c r="A2982">
        <v>26819</v>
      </c>
      <c r="B2982" s="1">
        <v>40864.34375</v>
      </c>
      <c r="C2982" s="1">
        <f t="shared" si="576"/>
        <v>40544</v>
      </c>
      <c r="D2982" s="4">
        <f t="shared" si="577"/>
        <v>0.87777777777777777</v>
      </c>
      <c r="E2982" s="3">
        <f t="shared" si="578"/>
        <v>2011</v>
      </c>
      <c r="F2982" s="3">
        <f t="shared" si="579"/>
        <v>11</v>
      </c>
      <c r="G2982" s="3">
        <f t="shared" si="580"/>
        <v>17</v>
      </c>
      <c r="H2982" s="3">
        <f t="shared" si="581"/>
        <v>8</v>
      </c>
      <c r="I2982" s="3">
        <f t="shared" si="582"/>
        <v>15</v>
      </c>
      <c r="J2982" s="3">
        <f t="shared" si="583"/>
        <v>5</v>
      </c>
      <c r="K2982" s="3" t="str">
        <f>IF(AND(D2982&gt;='Season Lookup'!$D$15,D2982&lt;'Season Lookup'!$D$16),"Spring",IF(AND(D2982&gt;='Season Lookup'!$D$16,D2982&lt;'Season Lookup'!$D$17),"Summer",IF(AND(D2982&gt;='Season Lookup'!$D$17,D2982&lt;'Season Lookup'!$D$18),"Fall",IF(OR(D2982&gt;='Season Lookup'!$D$18,D2982&lt;'Season Lookup'!$D$15),"Winter"))))</f>
        <v>Fall</v>
      </c>
      <c r="L2982" s="3" t="str">
        <f>VLOOKUP(F2982,'Season Lookup'!$A$1:$B$13,2,0)</f>
        <v>Fall</v>
      </c>
      <c r="M2982" t="s">
        <v>78</v>
      </c>
      <c r="N2982" t="s">
        <v>13</v>
      </c>
      <c r="O2982" t="s">
        <v>13</v>
      </c>
      <c r="P2982" t="str">
        <f t="shared" si="584"/>
        <v>Yes</v>
      </c>
      <c r="Q2982" t="str">
        <f t="shared" si="585"/>
        <v>No</v>
      </c>
      <c r="R2982" t="str">
        <f t="shared" si="586"/>
        <v>No</v>
      </c>
      <c r="T2982" t="s">
        <v>252</v>
      </c>
      <c r="U2982" t="s">
        <v>291</v>
      </c>
      <c r="V2982" t="str">
        <f t="shared" si="587"/>
        <v>Intersection</v>
      </c>
      <c r="W2982" t="s">
        <v>2263</v>
      </c>
      <c r="X2982">
        <v>42.387396000000003</v>
      </c>
      <c r="Y2982">
        <v>-71.127554000000003</v>
      </c>
      <c r="Z2982" t="s">
        <v>2264</v>
      </c>
    </row>
    <row r="2983" spans="1:26">
      <c r="A2983">
        <v>26825</v>
      </c>
      <c r="B2983" s="1">
        <v>40864.708333333336</v>
      </c>
      <c r="C2983" s="1">
        <f t="shared" si="576"/>
        <v>40544</v>
      </c>
      <c r="D2983" s="4">
        <f t="shared" si="577"/>
        <v>0.87777777777777777</v>
      </c>
      <c r="E2983" s="3">
        <f t="shared" si="578"/>
        <v>2011</v>
      </c>
      <c r="F2983" s="3">
        <f t="shared" si="579"/>
        <v>11</v>
      </c>
      <c r="G2983" s="3">
        <f t="shared" si="580"/>
        <v>17</v>
      </c>
      <c r="H2983" s="3">
        <f t="shared" si="581"/>
        <v>17</v>
      </c>
      <c r="I2983" s="3">
        <f t="shared" si="582"/>
        <v>0</v>
      </c>
      <c r="J2983" s="3">
        <f t="shared" si="583"/>
        <v>5</v>
      </c>
      <c r="K2983" s="3" t="str">
        <f>IF(AND(D2983&gt;='Season Lookup'!$D$15,D2983&lt;'Season Lookup'!$D$16),"Spring",IF(AND(D2983&gt;='Season Lookup'!$D$16,D2983&lt;'Season Lookup'!$D$17),"Summer",IF(AND(D2983&gt;='Season Lookup'!$D$17,D2983&lt;'Season Lookup'!$D$18),"Fall",IF(OR(D2983&gt;='Season Lookup'!$D$18,D2983&lt;'Season Lookup'!$D$15),"Winter"))))</f>
        <v>Fall</v>
      </c>
      <c r="L2983" s="3" t="str">
        <f>VLOOKUP(F2983,'Season Lookup'!$A$1:$B$13,2,0)</f>
        <v>Fall</v>
      </c>
      <c r="M2983" t="s">
        <v>78</v>
      </c>
      <c r="N2983" t="s">
        <v>13</v>
      </c>
      <c r="O2983" t="s">
        <v>13</v>
      </c>
      <c r="P2983" t="str">
        <f t="shared" si="584"/>
        <v>Yes</v>
      </c>
      <c r="Q2983" t="str">
        <f t="shared" si="585"/>
        <v>No</v>
      </c>
      <c r="R2983" t="str">
        <f t="shared" si="586"/>
        <v>No</v>
      </c>
      <c r="S2983">
        <v>1300</v>
      </c>
      <c r="T2983" t="s">
        <v>14</v>
      </c>
      <c r="V2983" t="str">
        <f t="shared" si="587"/>
        <v>Non Intersection</v>
      </c>
      <c r="W2983" t="s">
        <v>3200</v>
      </c>
      <c r="X2983">
        <v>42.372816</v>
      </c>
      <c r="Y2983">
        <v>-71.117255</v>
      </c>
      <c r="Z2983" t="s">
        <v>3201</v>
      </c>
    </row>
    <row r="2984" spans="1:26">
      <c r="A2984">
        <v>26826</v>
      </c>
      <c r="B2984" s="1">
        <v>40864.75</v>
      </c>
      <c r="C2984" s="1">
        <f t="shared" si="576"/>
        <v>40544</v>
      </c>
      <c r="D2984" s="4">
        <f t="shared" si="577"/>
        <v>0.87777777777777777</v>
      </c>
      <c r="E2984" s="3">
        <f t="shared" si="578"/>
        <v>2011</v>
      </c>
      <c r="F2984" s="3">
        <f t="shared" si="579"/>
        <v>11</v>
      </c>
      <c r="G2984" s="3">
        <f t="shared" si="580"/>
        <v>17</v>
      </c>
      <c r="H2984" s="3">
        <f t="shared" si="581"/>
        <v>18</v>
      </c>
      <c r="I2984" s="3">
        <f t="shared" si="582"/>
        <v>0</v>
      </c>
      <c r="J2984" s="3">
        <f t="shared" si="583"/>
        <v>5</v>
      </c>
      <c r="K2984" s="3" t="str">
        <f>IF(AND(D2984&gt;='Season Lookup'!$D$15,D2984&lt;'Season Lookup'!$D$16),"Spring",IF(AND(D2984&gt;='Season Lookup'!$D$16,D2984&lt;'Season Lookup'!$D$17),"Summer",IF(AND(D2984&gt;='Season Lookup'!$D$17,D2984&lt;'Season Lookup'!$D$18),"Fall",IF(OR(D2984&gt;='Season Lookup'!$D$18,D2984&lt;'Season Lookup'!$D$15),"Winter"))))</f>
        <v>Fall</v>
      </c>
      <c r="L2984" s="3" t="str">
        <f>VLOOKUP(F2984,'Season Lookup'!$A$1:$B$13,2,0)</f>
        <v>Fall</v>
      </c>
      <c r="M2984" t="s">
        <v>78</v>
      </c>
      <c r="N2984" t="s">
        <v>13</v>
      </c>
      <c r="O2984" t="s">
        <v>23</v>
      </c>
      <c r="P2984" t="str">
        <f t="shared" si="584"/>
        <v>Yes</v>
      </c>
      <c r="Q2984" t="str">
        <f t="shared" si="585"/>
        <v>No</v>
      </c>
      <c r="R2984" t="str">
        <f t="shared" si="586"/>
        <v>No</v>
      </c>
      <c r="S2984">
        <v>75</v>
      </c>
      <c r="T2984" t="s">
        <v>985</v>
      </c>
      <c r="V2984" t="str">
        <f t="shared" si="587"/>
        <v>Non Intersection</v>
      </c>
      <c r="W2984" t="s">
        <v>3960</v>
      </c>
      <c r="X2984">
        <v>42.369047000000002</v>
      </c>
      <c r="Y2984">
        <v>-71.093818999999996</v>
      </c>
      <c r="Z2984" t="s">
        <v>3961</v>
      </c>
    </row>
    <row r="2985" spans="1:26">
      <c r="A2985">
        <v>26827</v>
      </c>
      <c r="B2985" s="1">
        <v>40864.8125</v>
      </c>
      <c r="C2985" s="1">
        <f t="shared" si="576"/>
        <v>40544</v>
      </c>
      <c r="D2985" s="4">
        <f t="shared" si="577"/>
        <v>0.87777777777777777</v>
      </c>
      <c r="E2985" s="3">
        <f t="shared" si="578"/>
        <v>2011</v>
      </c>
      <c r="F2985" s="3">
        <f t="shared" si="579"/>
        <v>11</v>
      </c>
      <c r="G2985" s="3">
        <f t="shared" si="580"/>
        <v>17</v>
      </c>
      <c r="H2985" s="3">
        <f t="shared" si="581"/>
        <v>19</v>
      </c>
      <c r="I2985" s="3">
        <f t="shared" si="582"/>
        <v>30</v>
      </c>
      <c r="J2985" s="3">
        <f t="shared" si="583"/>
        <v>5</v>
      </c>
      <c r="K2985" s="3" t="str">
        <f>IF(AND(D2985&gt;='Season Lookup'!$D$15,D2985&lt;'Season Lookup'!$D$16),"Spring",IF(AND(D2985&gt;='Season Lookup'!$D$16,D2985&lt;'Season Lookup'!$D$17),"Summer",IF(AND(D2985&gt;='Season Lookup'!$D$17,D2985&lt;'Season Lookup'!$D$18),"Fall",IF(OR(D2985&gt;='Season Lookup'!$D$18,D2985&lt;'Season Lookup'!$D$15),"Winter"))))</f>
        <v>Fall</v>
      </c>
      <c r="L2985" s="3" t="str">
        <f>VLOOKUP(F2985,'Season Lookup'!$A$1:$B$13,2,0)</f>
        <v>Fall</v>
      </c>
      <c r="M2985" t="s">
        <v>78</v>
      </c>
      <c r="N2985" t="s">
        <v>13</v>
      </c>
      <c r="O2985" t="s">
        <v>23</v>
      </c>
      <c r="P2985" t="str">
        <f t="shared" si="584"/>
        <v>Yes</v>
      </c>
      <c r="Q2985" t="str">
        <f t="shared" si="585"/>
        <v>No</v>
      </c>
      <c r="R2985" t="str">
        <f t="shared" si="586"/>
        <v>No</v>
      </c>
      <c r="S2985">
        <v>71</v>
      </c>
      <c r="T2985" t="s">
        <v>760</v>
      </c>
      <c r="V2985" t="str">
        <f t="shared" si="587"/>
        <v>Non Intersection</v>
      </c>
      <c r="W2985" t="s">
        <v>1080</v>
      </c>
      <c r="X2985">
        <v>42.369878</v>
      </c>
      <c r="Y2985">
        <v>-71.087503999999996</v>
      </c>
      <c r="Z2985" t="s">
        <v>1081</v>
      </c>
    </row>
    <row r="2986" spans="1:26">
      <c r="A2986">
        <v>26828</v>
      </c>
      <c r="B2986" s="1">
        <v>40865.577766203707</v>
      </c>
      <c r="C2986" s="1">
        <f t="shared" si="576"/>
        <v>40544</v>
      </c>
      <c r="D2986" s="4">
        <f t="shared" si="577"/>
        <v>0.88055555555555554</v>
      </c>
      <c r="E2986" s="3">
        <f t="shared" si="578"/>
        <v>2011</v>
      </c>
      <c r="F2986" s="3">
        <f t="shared" si="579"/>
        <v>11</v>
      </c>
      <c r="G2986" s="3">
        <f t="shared" si="580"/>
        <v>18</v>
      </c>
      <c r="H2986" s="3">
        <f t="shared" si="581"/>
        <v>13</v>
      </c>
      <c r="I2986" s="3">
        <f t="shared" si="582"/>
        <v>51</v>
      </c>
      <c r="J2986" s="3">
        <f t="shared" si="583"/>
        <v>6</v>
      </c>
      <c r="K2986" s="3" t="str">
        <f>IF(AND(D2986&gt;='Season Lookup'!$D$15,D2986&lt;'Season Lookup'!$D$16),"Spring",IF(AND(D2986&gt;='Season Lookup'!$D$16,D2986&lt;'Season Lookup'!$D$17),"Summer",IF(AND(D2986&gt;='Season Lookup'!$D$17,D2986&lt;'Season Lookup'!$D$18),"Fall",IF(OR(D2986&gt;='Season Lookup'!$D$18,D2986&lt;'Season Lookup'!$D$15),"Winter"))))</f>
        <v>Fall</v>
      </c>
      <c r="L2986" s="3" t="str">
        <f>VLOOKUP(F2986,'Season Lookup'!$A$1:$B$13,2,0)</f>
        <v>Fall</v>
      </c>
      <c r="M2986" t="s">
        <v>12</v>
      </c>
      <c r="N2986" t="s">
        <v>13</v>
      </c>
      <c r="O2986" t="s">
        <v>36</v>
      </c>
      <c r="P2986" t="str">
        <f t="shared" si="584"/>
        <v>Yes</v>
      </c>
      <c r="Q2986" t="str">
        <f t="shared" si="585"/>
        <v>No</v>
      </c>
      <c r="R2986" t="str">
        <f t="shared" si="586"/>
        <v>No</v>
      </c>
      <c r="S2986">
        <v>457</v>
      </c>
      <c r="T2986" t="s">
        <v>198</v>
      </c>
      <c r="V2986" t="str">
        <f t="shared" si="587"/>
        <v>Non Intersection</v>
      </c>
      <c r="W2986" t="s">
        <v>3962</v>
      </c>
      <c r="X2986">
        <v>42.375245</v>
      </c>
      <c r="Y2986">
        <v>-71.140648999999996</v>
      </c>
      <c r="Z2986" t="s">
        <v>3963</v>
      </c>
    </row>
    <row r="2987" spans="1:26">
      <c r="A2987">
        <v>26829</v>
      </c>
      <c r="B2987" s="1">
        <v>40865.686793981484</v>
      </c>
      <c r="C2987" s="1">
        <f t="shared" si="576"/>
        <v>40544</v>
      </c>
      <c r="D2987" s="4">
        <f t="shared" si="577"/>
        <v>0.88055555555555554</v>
      </c>
      <c r="E2987" s="3">
        <f t="shared" si="578"/>
        <v>2011</v>
      </c>
      <c r="F2987" s="3">
        <f t="shared" si="579"/>
        <v>11</v>
      </c>
      <c r="G2987" s="3">
        <f t="shared" si="580"/>
        <v>18</v>
      </c>
      <c r="H2987" s="3">
        <f t="shared" si="581"/>
        <v>16</v>
      </c>
      <c r="I2987" s="3">
        <f t="shared" si="582"/>
        <v>28</v>
      </c>
      <c r="J2987" s="3">
        <f t="shared" si="583"/>
        <v>6</v>
      </c>
      <c r="K2987" s="3" t="str">
        <f>IF(AND(D2987&gt;='Season Lookup'!$D$15,D2987&lt;'Season Lookup'!$D$16),"Spring",IF(AND(D2987&gt;='Season Lookup'!$D$16,D2987&lt;'Season Lookup'!$D$17),"Summer",IF(AND(D2987&gt;='Season Lookup'!$D$17,D2987&lt;'Season Lookup'!$D$18),"Fall",IF(OR(D2987&gt;='Season Lookup'!$D$18,D2987&lt;'Season Lookup'!$D$15),"Winter"))))</f>
        <v>Fall</v>
      </c>
      <c r="L2987" s="3" t="str">
        <f>VLOOKUP(F2987,'Season Lookup'!$A$1:$B$13,2,0)</f>
        <v>Fall</v>
      </c>
      <c r="M2987" t="s">
        <v>12</v>
      </c>
      <c r="N2987" t="s">
        <v>13</v>
      </c>
      <c r="O2987" t="s">
        <v>132</v>
      </c>
      <c r="P2987" t="str">
        <f t="shared" si="584"/>
        <v>Yes</v>
      </c>
      <c r="Q2987" t="str">
        <f t="shared" si="585"/>
        <v>Yes</v>
      </c>
      <c r="R2987" t="str">
        <f t="shared" si="586"/>
        <v>No</v>
      </c>
      <c r="T2987" t="s">
        <v>1976</v>
      </c>
      <c r="U2987" t="s">
        <v>524</v>
      </c>
      <c r="V2987" t="str">
        <f t="shared" si="587"/>
        <v>Intersection</v>
      </c>
      <c r="W2987" t="s">
        <v>3964</v>
      </c>
      <c r="X2987">
        <v>42.391837000000002</v>
      </c>
      <c r="Y2987">
        <v>-71.121002000000004</v>
      </c>
      <c r="Z2987" t="s">
        <v>3965</v>
      </c>
    </row>
    <row r="2988" spans="1:26">
      <c r="A2988">
        <v>26830</v>
      </c>
      <c r="B2988" s="1">
        <v>40865.746527777781</v>
      </c>
      <c r="C2988" s="1">
        <f t="shared" si="576"/>
        <v>40544</v>
      </c>
      <c r="D2988" s="4">
        <f t="shared" si="577"/>
        <v>0.88055555555555554</v>
      </c>
      <c r="E2988" s="3">
        <f t="shared" si="578"/>
        <v>2011</v>
      </c>
      <c r="F2988" s="3">
        <f t="shared" si="579"/>
        <v>11</v>
      </c>
      <c r="G2988" s="3">
        <f t="shared" si="580"/>
        <v>18</v>
      </c>
      <c r="H2988" s="3">
        <f t="shared" si="581"/>
        <v>17</v>
      </c>
      <c r="I2988" s="3">
        <f t="shared" si="582"/>
        <v>55</v>
      </c>
      <c r="J2988" s="3">
        <f t="shared" si="583"/>
        <v>6</v>
      </c>
      <c r="K2988" s="3" t="str">
        <f>IF(AND(D2988&gt;='Season Lookup'!$D$15,D2988&lt;'Season Lookup'!$D$16),"Spring",IF(AND(D2988&gt;='Season Lookup'!$D$16,D2988&lt;'Season Lookup'!$D$17),"Summer",IF(AND(D2988&gt;='Season Lookup'!$D$17,D2988&lt;'Season Lookup'!$D$18),"Fall",IF(OR(D2988&gt;='Season Lookup'!$D$18,D2988&lt;'Season Lookup'!$D$15),"Winter"))))</f>
        <v>Fall</v>
      </c>
      <c r="L2988" s="3" t="str">
        <f>VLOOKUP(F2988,'Season Lookup'!$A$1:$B$13,2,0)</f>
        <v>Fall</v>
      </c>
      <c r="M2988" t="s">
        <v>12</v>
      </c>
      <c r="N2988" t="s">
        <v>13</v>
      </c>
      <c r="O2988" t="s">
        <v>13</v>
      </c>
      <c r="P2988" t="str">
        <f t="shared" si="584"/>
        <v>Yes</v>
      </c>
      <c r="Q2988" t="str">
        <f t="shared" si="585"/>
        <v>No</v>
      </c>
      <c r="R2988" t="str">
        <f t="shared" si="586"/>
        <v>No</v>
      </c>
      <c r="T2988" t="s">
        <v>326</v>
      </c>
      <c r="U2988" t="s">
        <v>3966</v>
      </c>
      <c r="V2988" t="str">
        <f t="shared" si="587"/>
        <v>Intersection</v>
      </c>
      <c r="W2988" t="s">
        <v>3967</v>
      </c>
      <c r="X2988">
        <v>42.371633000000003</v>
      </c>
      <c r="Y2988">
        <v>-71.120921999999993</v>
      </c>
      <c r="Z2988" t="s">
        <v>3968</v>
      </c>
    </row>
    <row r="2989" spans="1:26">
      <c r="A2989">
        <v>25367</v>
      </c>
      <c r="B2989" s="1">
        <v>40866.00277777778</v>
      </c>
      <c r="C2989" s="1">
        <f t="shared" si="576"/>
        <v>40544</v>
      </c>
      <c r="D2989" s="4">
        <f t="shared" si="577"/>
        <v>0.8833333333333333</v>
      </c>
      <c r="E2989" s="3">
        <f t="shared" si="578"/>
        <v>2011</v>
      </c>
      <c r="F2989" s="3">
        <f t="shared" si="579"/>
        <v>11</v>
      </c>
      <c r="G2989" s="3">
        <f t="shared" si="580"/>
        <v>19</v>
      </c>
      <c r="H2989" s="3">
        <f t="shared" si="581"/>
        <v>0</v>
      </c>
      <c r="I2989" s="3">
        <f t="shared" si="582"/>
        <v>4</v>
      </c>
      <c r="J2989" s="3">
        <f t="shared" si="583"/>
        <v>7</v>
      </c>
      <c r="K2989" s="3" t="str">
        <f>IF(AND(D2989&gt;='Season Lookup'!$D$15,D2989&lt;'Season Lookup'!$D$16),"Spring",IF(AND(D2989&gt;='Season Lookup'!$D$16,D2989&lt;'Season Lookup'!$D$17),"Summer",IF(AND(D2989&gt;='Season Lookup'!$D$17,D2989&lt;'Season Lookup'!$D$18),"Fall",IF(OR(D2989&gt;='Season Lookup'!$D$18,D2989&lt;'Season Lookup'!$D$15),"Winter"))))</f>
        <v>Fall</v>
      </c>
      <c r="L2989" s="3" t="str">
        <f>VLOOKUP(F2989,'Season Lookup'!$A$1:$B$13,2,0)</f>
        <v>Fall</v>
      </c>
      <c r="M2989" t="s">
        <v>82</v>
      </c>
      <c r="N2989" t="s">
        <v>13</v>
      </c>
      <c r="O2989" t="s">
        <v>23</v>
      </c>
      <c r="P2989" t="str">
        <f t="shared" si="584"/>
        <v>Yes</v>
      </c>
      <c r="Q2989" t="str">
        <f t="shared" si="585"/>
        <v>No</v>
      </c>
      <c r="R2989" t="str">
        <f t="shared" si="586"/>
        <v>No</v>
      </c>
      <c r="T2989" t="s">
        <v>119</v>
      </c>
      <c r="U2989" t="s">
        <v>14</v>
      </c>
      <c r="V2989" t="str">
        <f t="shared" si="587"/>
        <v>Intersection</v>
      </c>
      <c r="W2989" t="s">
        <v>1000</v>
      </c>
      <c r="X2989">
        <v>42.360827999999998</v>
      </c>
      <c r="Y2989">
        <v>-71.096012000000002</v>
      </c>
      <c r="Z2989" t="s">
        <v>248</v>
      </c>
    </row>
    <row r="2990" spans="1:26">
      <c r="A2990">
        <v>26831</v>
      </c>
      <c r="B2990" s="1">
        <v>40866.458333333336</v>
      </c>
      <c r="C2990" s="1">
        <f t="shared" si="576"/>
        <v>40544</v>
      </c>
      <c r="D2990" s="4">
        <f t="shared" si="577"/>
        <v>0.8833333333333333</v>
      </c>
      <c r="E2990" s="3">
        <f t="shared" si="578"/>
        <v>2011</v>
      </c>
      <c r="F2990" s="3">
        <f t="shared" si="579"/>
        <v>11</v>
      </c>
      <c r="G2990" s="3">
        <f t="shared" si="580"/>
        <v>19</v>
      </c>
      <c r="H2990" s="3">
        <f t="shared" si="581"/>
        <v>11</v>
      </c>
      <c r="I2990" s="3">
        <f t="shared" si="582"/>
        <v>0</v>
      </c>
      <c r="J2990" s="3">
        <f t="shared" si="583"/>
        <v>7</v>
      </c>
      <c r="K2990" s="3" t="str">
        <f>IF(AND(D2990&gt;='Season Lookup'!$D$15,D2990&lt;'Season Lookup'!$D$16),"Spring",IF(AND(D2990&gt;='Season Lookup'!$D$16,D2990&lt;'Season Lookup'!$D$17),"Summer",IF(AND(D2990&gt;='Season Lookup'!$D$17,D2990&lt;'Season Lookup'!$D$18),"Fall",IF(OR(D2990&gt;='Season Lookup'!$D$18,D2990&lt;'Season Lookup'!$D$15),"Winter"))))</f>
        <v>Fall</v>
      </c>
      <c r="L2990" s="3" t="str">
        <f>VLOOKUP(F2990,'Season Lookup'!$A$1:$B$13,2,0)</f>
        <v>Fall</v>
      </c>
      <c r="M2990" t="s">
        <v>31</v>
      </c>
      <c r="N2990" t="s">
        <v>13</v>
      </c>
      <c r="O2990" t="s">
        <v>13</v>
      </c>
      <c r="P2990" t="str">
        <f t="shared" si="584"/>
        <v>Yes</v>
      </c>
      <c r="Q2990" t="str">
        <f t="shared" si="585"/>
        <v>No</v>
      </c>
      <c r="R2990" t="str">
        <f t="shared" si="586"/>
        <v>No</v>
      </c>
      <c r="T2990" t="s">
        <v>42</v>
      </c>
      <c r="U2990" t="s">
        <v>1024</v>
      </c>
      <c r="V2990" t="str">
        <f t="shared" si="587"/>
        <v>Intersection</v>
      </c>
      <c r="W2990" t="s">
        <v>2183</v>
      </c>
      <c r="X2990">
        <v>42.367941999999999</v>
      </c>
      <c r="Y2990">
        <v>-71.113525999999993</v>
      </c>
      <c r="Z2990" t="s">
        <v>1108</v>
      </c>
    </row>
    <row r="2991" spans="1:26">
      <c r="A2991">
        <v>26832</v>
      </c>
      <c r="B2991" s="1">
        <v>40866.479155092595</v>
      </c>
      <c r="C2991" s="1">
        <f t="shared" si="576"/>
        <v>40544</v>
      </c>
      <c r="D2991" s="4">
        <f t="shared" si="577"/>
        <v>0.8833333333333333</v>
      </c>
      <c r="E2991" s="3">
        <f t="shared" si="578"/>
        <v>2011</v>
      </c>
      <c r="F2991" s="3">
        <f t="shared" si="579"/>
        <v>11</v>
      </c>
      <c r="G2991" s="3">
        <f t="shared" si="580"/>
        <v>19</v>
      </c>
      <c r="H2991" s="3">
        <f t="shared" si="581"/>
        <v>11</v>
      </c>
      <c r="I2991" s="3">
        <f t="shared" si="582"/>
        <v>29</v>
      </c>
      <c r="J2991" s="3">
        <f t="shared" si="583"/>
        <v>7</v>
      </c>
      <c r="K2991" s="3" t="str">
        <f>IF(AND(D2991&gt;='Season Lookup'!$D$15,D2991&lt;'Season Lookup'!$D$16),"Spring",IF(AND(D2991&gt;='Season Lookup'!$D$16,D2991&lt;'Season Lookup'!$D$17),"Summer",IF(AND(D2991&gt;='Season Lookup'!$D$17,D2991&lt;'Season Lookup'!$D$18),"Fall",IF(OR(D2991&gt;='Season Lookup'!$D$18,D2991&lt;'Season Lookup'!$D$15),"Winter"))))</f>
        <v>Fall</v>
      </c>
      <c r="L2991" s="3" t="str">
        <f>VLOOKUP(F2991,'Season Lookup'!$A$1:$B$13,2,0)</f>
        <v>Fall</v>
      </c>
      <c r="M2991" t="s">
        <v>31</v>
      </c>
      <c r="N2991" t="s">
        <v>13</v>
      </c>
      <c r="O2991" t="s">
        <v>152</v>
      </c>
      <c r="P2991" t="str">
        <f t="shared" si="584"/>
        <v>Yes</v>
      </c>
      <c r="Q2991" t="str">
        <f t="shared" si="585"/>
        <v>No</v>
      </c>
      <c r="R2991" t="str">
        <f t="shared" si="586"/>
        <v>Yes</v>
      </c>
      <c r="T2991" t="s">
        <v>19</v>
      </c>
      <c r="U2991" t="s">
        <v>101</v>
      </c>
      <c r="V2991" t="str">
        <f t="shared" si="587"/>
        <v>Intersection</v>
      </c>
      <c r="W2991" t="s">
        <v>438</v>
      </c>
      <c r="X2991">
        <v>42.372911999999999</v>
      </c>
      <c r="Y2991">
        <v>-71.094511999999995</v>
      </c>
      <c r="Z2991" t="s">
        <v>207</v>
      </c>
    </row>
    <row r="2992" spans="1:26">
      <c r="A2992">
        <v>26833</v>
      </c>
      <c r="B2992" s="1">
        <v>40866.541655092595</v>
      </c>
      <c r="C2992" s="1">
        <f t="shared" si="576"/>
        <v>40544</v>
      </c>
      <c r="D2992" s="4">
        <f t="shared" si="577"/>
        <v>0.8833333333333333</v>
      </c>
      <c r="E2992" s="3">
        <f t="shared" si="578"/>
        <v>2011</v>
      </c>
      <c r="F2992" s="3">
        <f t="shared" si="579"/>
        <v>11</v>
      </c>
      <c r="G2992" s="3">
        <f t="shared" si="580"/>
        <v>19</v>
      </c>
      <c r="H2992" s="3">
        <f t="shared" si="581"/>
        <v>12</v>
      </c>
      <c r="I2992" s="3">
        <f t="shared" si="582"/>
        <v>59</v>
      </c>
      <c r="J2992" s="3">
        <f t="shared" si="583"/>
        <v>7</v>
      </c>
      <c r="K2992" s="3" t="str">
        <f>IF(AND(D2992&gt;='Season Lookup'!$D$15,D2992&lt;'Season Lookup'!$D$16),"Spring",IF(AND(D2992&gt;='Season Lookup'!$D$16,D2992&lt;'Season Lookup'!$D$17),"Summer",IF(AND(D2992&gt;='Season Lookup'!$D$17,D2992&lt;'Season Lookup'!$D$18),"Fall",IF(OR(D2992&gt;='Season Lookup'!$D$18,D2992&lt;'Season Lookup'!$D$15),"Winter"))))</f>
        <v>Fall</v>
      </c>
      <c r="L2992" s="3" t="str">
        <f>VLOOKUP(F2992,'Season Lookup'!$A$1:$B$13,2,0)</f>
        <v>Fall</v>
      </c>
      <c r="M2992" t="s">
        <v>31</v>
      </c>
      <c r="N2992" t="s">
        <v>13</v>
      </c>
      <c r="O2992" t="s">
        <v>13</v>
      </c>
      <c r="P2992" t="str">
        <f t="shared" si="584"/>
        <v>Yes</v>
      </c>
      <c r="Q2992" t="str">
        <f t="shared" si="585"/>
        <v>No</v>
      </c>
      <c r="R2992" t="str">
        <f t="shared" si="586"/>
        <v>No</v>
      </c>
      <c r="S2992">
        <v>186</v>
      </c>
      <c r="T2992" t="s">
        <v>170</v>
      </c>
      <c r="V2992" t="str">
        <f t="shared" si="587"/>
        <v>Non Intersection</v>
      </c>
      <c r="W2992" t="s">
        <v>242</v>
      </c>
      <c r="X2992">
        <v>42.391032000000003</v>
      </c>
      <c r="Y2992">
        <v>-71.141350000000003</v>
      </c>
      <c r="Z2992" t="s">
        <v>243</v>
      </c>
    </row>
    <row r="2993" spans="1:26">
      <c r="A2993">
        <v>26834</v>
      </c>
      <c r="B2993" s="1">
        <v>40866.853472222225</v>
      </c>
      <c r="C2993" s="1">
        <f t="shared" si="576"/>
        <v>40544</v>
      </c>
      <c r="D2993" s="4">
        <f t="shared" si="577"/>
        <v>0.8833333333333333</v>
      </c>
      <c r="E2993" s="3">
        <f t="shared" si="578"/>
        <v>2011</v>
      </c>
      <c r="F2993" s="3">
        <f t="shared" si="579"/>
        <v>11</v>
      </c>
      <c r="G2993" s="3">
        <f t="shared" si="580"/>
        <v>19</v>
      </c>
      <c r="H2993" s="3">
        <f t="shared" si="581"/>
        <v>20</v>
      </c>
      <c r="I2993" s="3">
        <f t="shared" si="582"/>
        <v>29</v>
      </c>
      <c r="J2993" s="3">
        <f t="shared" si="583"/>
        <v>7</v>
      </c>
      <c r="K2993" s="3" t="str">
        <f>IF(AND(D2993&gt;='Season Lookup'!$D$15,D2993&lt;'Season Lookup'!$D$16),"Spring",IF(AND(D2993&gt;='Season Lookup'!$D$16,D2993&lt;'Season Lookup'!$D$17),"Summer",IF(AND(D2993&gt;='Season Lookup'!$D$17,D2993&lt;'Season Lookup'!$D$18),"Fall",IF(OR(D2993&gt;='Season Lookup'!$D$18,D2993&lt;'Season Lookup'!$D$15),"Winter"))))</f>
        <v>Fall</v>
      </c>
      <c r="L2993" s="3" t="str">
        <f>VLOOKUP(F2993,'Season Lookup'!$A$1:$B$13,2,0)</f>
        <v>Fall</v>
      </c>
      <c r="M2993" t="s">
        <v>31</v>
      </c>
      <c r="N2993" t="s">
        <v>13</v>
      </c>
      <c r="O2993" t="s">
        <v>132</v>
      </c>
      <c r="P2993" t="str">
        <f t="shared" si="584"/>
        <v>Yes</v>
      </c>
      <c r="Q2993" t="str">
        <f t="shared" si="585"/>
        <v>Yes</v>
      </c>
      <c r="R2993" t="str">
        <f t="shared" si="586"/>
        <v>No</v>
      </c>
      <c r="S2993">
        <v>350</v>
      </c>
      <c r="T2993" t="s">
        <v>260</v>
      </c>
      <c r="U2993" t="s">
        <v>1615</v>
      </c>
      <c r="V2993" t="str">
        <f t="shared" si="587"/>
        <v>Non Intersection</v>
      </c>
      <c r="W2993" t="s">
        <v>3969</v>
      </c>
      <c r="X2993">
        <v>42.363675000000001</v>
      </c>
      <c r="Y2993">
        <v>-71.083353000000002</v>
      </c>
      <c r="Z2993" t="s">
        <v>3970</v>
      </c>
    </row>
    <row r="2994" spans="1:26">
      <c r="A2994">
        <v>26835</v>
      </c>
      <c r="B2994" s="1">
        <v>40867.375</v>
      </c>
      <c r="C2994" s="1">
        <f t="shared" ref="C2994:C3054" si="588">EOMONTH(B2994,MONTH(B2994)*-1)+1</f>
        <v>40544</v>
      </c>
      <c r="D2994" s="4">
        <f t="shared" ref="D2994:D3054" si="589">YEARFRAC(C2994,B2994)</f>
        <v>0.88611111111111107</v>
      </c>
      <c r="E2994" s="3">
        <f t="shared" ref="E2994:E3054" si="590">YEAR(B2994)</f>
        <v>2011</v>
      </c>
      <c r="F2994" s="3">
        <f t="shared" ref="F2994:F3054" si="591">MONTH(B2994)</f>
        <v>11</v>
      </c>
      <c r="G2994" s="3">
        <f t="shared" ref="G2994:G3054" si="592">DAY(B2994)</f>
        <v>20</v>
      </c>
      <c r="H2994" s="3">
        <f t="shared" ref="H2994:H3054" si="593">HOUR(B2994)</f>
        <v>9</v>
      </c>
      <c r="I2994" s="3">
        <f t="shared" ref="I2994:I3054" si="594">MINUTE(B2994)</f>
        <v>0</v>
      </c>
      <c r="J2994" s="3">
        <f t="shared" ref="J2994:J3054" si="595">WEEKDAY(B2994,1)</f>
        <v>1</v>
      </c>
      <c r="K2994" s="3" t="str">
        <f>IF(AND(D2994&gt;='Season Lookup'!$D$15,D2994&lt;'Season Lookup'!$D$16),"Spring",IF(AND(D2994&gt;='Season Lookup'!$D$16,D2994&lt;'Season Lookup'!$D$17),"Summer",IF(AND(D2994&gt;='Season Lookup'!$D$17,D2994&lt;'Season Lookup'!$D$18),"Fall",IF(OR(D2994&gt;='Season Lookup'!$D$18,D2994&lt;'Season Lookup'!$D$15),"Winter"))))</f>
        <v>Fall</v>
      </c>
      <c r="L2994" s="3" t="str">
        <f>VLOOKUP(F2994,'Season Lookup'!$A$1:$B$13,2,0)</f>
        <v>Fall</v>
      </c>
      <c r="M2994" t="s">
        <v>48</v>
      </c>
      <c r="N2994" t="s">
        <v>13</v>
      </c>
      <c r="O2994" t="s">
        <v>23</v>
      </c>
      <c r="P2994" t="str">
        <f t="shared" ref="P2994:P3054" si="596">IF(OR(N2994="Auto",O2994="Auto"),"Yes",IF(OR(N2994="Taxi",O2994="Taxi"),"Yes",IF(OR(N2994="Truck",O2994="Truck"),"Yes",IF(OR(N2994="Van",O2994="Van"),"Yes","No"))))</f>
        <v>Yes</v>
      </c>
      <c r="Q2994" t="str">
        <f t="shared" ref="Q2994:Q3054" si="597">IF(OR(N2994="Bicycle",O2994="Bicycle"),"Yes","No")</f>
        <v>No</v>
      </c>
      <c r="R2994" t="str">
        <f t="shared" ref="R2994:R3054" si="598">IF(OR(N2994="Pedestrian",O2994="Pedestrian"),"Yes","No")</f>
        <v>No</v>
      </c>
      <c r="T2994" t="s">
        <v>189</v>
      </c>
      <c r="U2994" t="s">
        <v>19</v>
      </c>
      <c r="V2994" t="str">
        <f t="shared" ref="V2994:V3054" si="599">IF(ISBLANK(S2994),"Intersection","Non Intersection")</f>
        <v>Intersection</v>
      </c>
      <c r="W2994" t="s">
        <v>331</v>
      </c>
      <c r="X2994">
        <v>42.372750000000003</v>
      </c>
      <c r="Y2994">
        <v>-71.093288000000001</v>
      </c>
      <c r="Z2994" t="s">
        <v>245</v>
      </c>
    </row>
    <row r="2995" spans="1:26">
      <c r="A2995">
        <v>26836</v>
      </c>
      <c r="B2995" s="1">
        <v>40867.447905092595</v>
      </c>
      <c r="C2995" s="1">
        <f t="shared" si="588"/>
        <v>40544</v>
      </c>
      <c r="D2995" s="4">
        <f t="shared" si="589"/>
        <v>0.88611111111111107</v>
      </c>
      <c r="E2995" s="3">
        <f t="shared" si="590"/>
        <v>2011</v>
      </c>
      <c r="F2995" s="3">
        <f t="shared" si="591"/>
        <v>11</v>
      </c>
      <c r="G2995" s="3">
        <f t="shared" si="592"/>
        <v>20</v>
      </c>
      <c r="H2995" s="3">
        <f t="shared" si="593"/>
        <v>10</v>
      </c>
      <c r="I2995" s="3">
        <f t="shared" si="594"/>
        <v>44</v>
      </c>
      <c r="J2995" s="3">
        <f t="shared" si="595"/>
        <v>1</v>
      </c>
      <c r="K2995" s="3" t="str">
        <f>IF(AND(D2995&gt;='Season Lookup'!$D$15,D2995&lt;'Season Lookup'!$D$16),"Spring",IF(AND(D2995&gt;='Season Lookup'!$D$16,D2995&lt;'Season Lookup'!$D$17),"Summer",IF(AND(D2995&gt;='Season Lookup'!$D$17,D2995&lt;'Season Lookup'!$D$18),"Fall",IF(OR(D2995&gt;='Season Lookup'!$D$18,D2995&lt;'Season Lookup'!$D$15),"Winter"))))</f>
        <v>Fall</v>
      </c>
      <c r="L2995" s="3" t="str">
        <f>VLOOKUP(F2995,'Season Lookup'!$A$1:$B$13,2,0)</f>
        <v>Fall</v>
      </c>
      <c r="M2995" t="s">
        <v>48</v>
      </c>
      <c r="N2995" t="s">
        <v>13</v>
      </c>
      <c r="O2995" t="s">
        <v>132</v>
      </c>
      <c r="P2995" t="str">
        <f t="shared" si="596"/>
        <v>Yes</v>
      </c>
      <c r="Q2995" t="str">
        <f t="shared" si="597"/>
        <v>Yes</v>
      </c>
      <c r="R2995" t="str">
        <f t="shared" si="598"/>
        <v>No</v>
      </c>
      <c r="T2995" t="s">
        <v>133</v>
      </c>
      <c r="U2995" t="s">
        <v>342</v>
      </c>
      <c r="V2995" t="str">
        <f t="shared" si="599"/>
        <v>Intersection</v>
      </c>
      <c r="W2995" t="s">
        <v>1084</v>
      </c>
      <c r="X2995">
        <v>42.368301000000002</v>
      </c>
      <c r="Y2995">
        <v>-71.101742999999999</v>
      </c>
      <c r="Z2995" t="s">
        <v>885</v>
      </c>
    </row>
    <row r="2996" spans="1:26">
      <c r="A2996">
        <v>26837</v>
      </c>
      <c r="B2996" s="1">
        <v>40868.620833333334</v>
      </c>
      <c r="C2996" s="1">
        <f t="shared" si="588"/>
        <v>40544</v>
      </c>
      <c r="D2996" s="4">
        <f t="shared" si="589"/>
        <v>0.88888888888888884</v>
      </c>
      <c r="E2996" s="3">
        <f t="shared" si="590"/>
        <v>2011</v>
      </c>
      <c r="F2996" s="3">
        <f t="shared" si="591"/>
        <v>11</v>
      </c>
      <c r="G2996" s="3">
        <f t="shared" si="592"/>
        <v>21</v>
      </c>
      <c r="H2996" s="3">
        <f t="shared" si="593"/>
        <v>14</v>
      </c>
      <c r="I2996" s="3">
        <f t="shared" si="594"/>
        <v>54</v>
      </c>
      <c r="J2996" s="3">
        <f t="shared" si="595"/>
        <v>2</v>
      </c>
      <c r="K2996" s="3" t="str">
        <f>IF(AND(D2996&gt;='Season Lookup'!$D$15,D2996&lt;'Season Lookup'!$D$16),"Spring",IF(AND(D2996&gt;='Season Lookup'!$D$16,D2996&lt;'Season Lookup'!$D$17),"Summer",IF(AND(D2996&gt;='Season Lookup'!$D$17,D2996&lt;'Season Lookup'!$D$18),"Fall",IF(OR(D2996&gt;='Season Lookup'!$D$18,D2996&lt;'Season Lookup'!$D$15),"Winter"))))</f>
        <v>Fall</v>
      </c>
      <c r="L2996" s="3" t="str">
        <f>VLOOKUP(F2996,'Season Lookup'!$A$1:$B$13,2,0)</f>
        <v>Fall</v>
      </c>
      <c r="M2996" t="s">
        <v>56</v>
      </c>
      <c r="N2996" t="s">
        <v>13</v>
      </c>
      <c r="O2996" t="s">
        <v>35</v>
      </c>
      <c r="P2996" t="str">
        <f t="shared" si="596"/>
        <v>Yes</v>
      </c>
      <c r="Q2996" t="str">
        <f t="shared" si="597"/>
        <v>No</v>
      </c>
      <c r="R2996" t="str">
        <f t="shared" si="598"/>
        <v>No</v>
      </c>
      <c r="T2996" t="s">
        <v>14</v>
      </c>
      <c r="U2996" t="s">
        <v>15</v>
      </c>
      <c r="V2996" t="str">
        <f t="shared" si="599"/>
        <v>Intersection</v>
      </c>
      <c r="W2996" t="s">
        <v>16</v>
      </c>
      <c r="X2996">
        <v>42.392614999999999</v>
      </c>
      <c r="Y2996">
        <v>-71.124874000000005</v>
      </c>
      <c r="Z2996" t="s">
        <v>17</v>
      </c>
    </row>
    <row r="2997" spans="1:26">
      <c r="A2997">
        <v>26838</v>
      </c>
      <c r="B2997" s="1">
        <v>40869.59652777778</v>
      </c>
      <c r="C2997" s="1">
        <f t="shared" si="588"/>
        <v>40544</v>
      </c>
      <c r="D2997" s="4">
        <f t="shared" si="589"/>
        <v>0.89166666666666672</v>
      </c>
      <c r="E2997" s="3">
        <f t="shared" si="590"/>
        <v>2011</v>
      </c>
      <c r="F2997" s="3">
        <f t="shared" si="591"/>
        <v>11</v>
      </c>
      <c r="G2997" s="3">
        <f t="shared" si="592"/>
        <v>22</v>
      </c>
      <c r="H2997" s="3">
        <f t="shared" si="593"/>
        <v>14</v>
      </c>
      <c r="I2997" s="3">
        <f t="shared" si="594"/>
        <v>19</v>
      </c>
      <c r="J2997" s="3">
        <f t="shared" si="595"/>
        <v>3</v>
      </c>
      <c r="K2997" s="3" t="str">
        <f>IF(AND(D2997&gt;='Season Lookup'!$D$15,D2997&lt;'Season Lookup'!$D$16),"Spring",IF(AND(D2997&gt;='Season Lookup'!$D$16,D2997&lt;'Season Lookup'!$D$17),"Summer",IF(AND(D2997&gt;='Season Lookup'!$D$17,D2997&lt;'Season Lookup'!$D$18),"Fall",IF(OR(D2997&gt;='Season Lookup'!$D$18,D2997&lt;'Season Lookup'!$D$15),"Winter"))))</f>
        <v>Fall</v>
      </c>
      <c r="L2997" s="3" t="str">
        <f>VLOOKUP(F2997,'Season Lookup'!$A$1:$B$13,2,0)</f>
        <v>Fall</v>
      </c>
      <c r="M2997" t="s">
        <v>73</v>
      </c>
      <c r="N2997" t="s">
        <v>13</v>
      </c>
      <c r="O2997" t="s">
        <v>35</v>
      </c>
      <c r="P2997" t="str">
        <f t="shared" si="596"/>
        <v>Yes</v>
      </c>
      <c r="Q2997" t="str">
        <f t="shared" si="597"/>
        <v>No</v>
      </c>
      <c r="R2997" t="str">
        <f t="shared" si="598"/>
        <v>No</v>
      </c>
      <c r="T2997" t="s">
        <v>198</v>
      </c>
      <c r="U2997" t="s">
        <v>1177</v>
      </c>
      <c r="V2997" t="str">
        <f t="shared" si="599"/>
        <v>Intersection</v>
      </c>
      <c r="W2997" t="s">
        <v>3194</v>
      </c>
      <c r="X2997">
        <v>42.371411999999999</v>
      </c>
      <c r="Y2997">
        <v>-71.117052999999999</v>
      </c>
      <c r="Z2997" t="s">
        <v>3195</v>
      </c>
    </row>
    <row r="2998" spans="1:26">
      <c r="A2998">
        <v>26840</v>
      </c>
      <c r="B2998" s="1">
        <v>40869.793738425928</v>
      </c>
      <c r="C2998" s="1">
        <f t="shared" si="588"/>
        <v>40544</v>
      </c>
      <c r="D2998" s="4">
        <f t="shared" si="589"/>
        <v>0.89166666666666672</v>
      </c>
      <c r="E2998" s="3">
        <f t="shared" si="590"/>
        <v>2011</v>
      </c>
      <c r="F2998" s="3">
        <f t="shared" si="591"/>
        <v>11</v>
      </c>
      <c r="G2998" s="3">
        <f t="shared" si="592"/>
        <v>22</v>
      </c>
      <c r="H2998" s="3">
        <f t="shared" si="593"/>
        <v>19</v>
      </c>
      <c r="I2998" s="3">
        <f t="shared" si="594"/>
        <v>2</v>
      </c>
      <c r="J2998" s="3">
        <f t="shared" si="595"/>
        <v>3</v>
      </c>
      <c r="K2998" s="3" t="str">
        <f>IF(AND(D2998&gt;='Season Lookup'!$D$15,D2998&lt;'Season Lookup'!$D$16),"Spring",IF(AND(D2998&gt;='Season Lookup'!$D$16,D2998&lt;'Season Lookup'!$D$17),"Summer",IF(AND(D2998&gt;='Season Lookup'!$D$17,D2998&lt;'Season Lookup'!$D$18),"Fall",IF(OR(D2998&gt;='Season Lookup'!$D$18,D2998&lt;'Season Lookup'!$D$15),"Winter"))))</f>
        <v>Fall</v>
      </c>
      <c r="L2998" s="3" t="str">
        <f>VLOOKUP(F2998,'Season Lookup'!$A$1:$B$13,2,0)</f>
        <v>Fall</v>
      </c>
      <c r="M2998" t="s">
        <v>73</v>
      </c>
      <c r="N2998" t="s">
        <v>13</v>
      </c>
      <c r="O2998" t="s">
        <v>13</v>
      </c>
      <c r="P2998" t="str">
        <f t="shared" si="596"/>
        <v>Yes</v>
      </c>
      <c r="Q2998" t="str">
        <f t="shared" si="597"/>
        <v>No</v>
      </c>
      <c r="R2998" t="str">
        <f t="shared" si="598"/>
        <v>No</v>
      </c>
      <c r="T2998" t="s">
        <v>198</v>
      </c>
      <c r="U2998" t="s">
        <v>24</v>
      </c>
      <c r="V2998" t="str">
        <f t="shared" si="599"/>
        <v>Intersection</v>
      </c>
      <c r="W2998" t="s">
        <v>2019</v>
      </c>
      <c r="X2998">
        <v>42.374940000000002</v>
      </c>
      <c r="Y2998">
        <v>-71.139720999999994</v>
      </c>
      <c r="Z2998" t="s">
        <v>2020</v>
      </c>
    </row>
    <row r="2999" spans="1:26">
      <c r="A2999">
        <v>26858</v>
      </c>
      <c r="B2999" s="1">
        <v>40869.613182870373</v>
      </c>
      <c r="C2999" s="1">
        <f t="shared" si="588"/>
        <v>40544</v>
      </c>
      <c r="D2999" s="4">
        <f t="shared" si="589"/>
        <v>0.89166666666666672</v>
      </c>
      <c r="E2999" s="3">
        <f t="shared" si="590"/>
        <v>2011</v>
      </c>
      <c r="F2999" s="3">
        <f t="shared" si="591"/>
        <v>11</v>
      </c>
      <c r="G2999" s="3">
        <f t="shared" si="592"/>
        <v>22</v>
      </c>
      <c r="H2999" s="3">
        <f t="shared" si="593"/>
        <v>14</v>
      </c>
      <c r="I2999" s="3">
        <f t="shared" si="594"/>
        <v>42</v>
      </c>
      <c r="J2999" s="3">
        <f t="shared" si="595"/>
        <v>3</v>
      </c>
      <c r="K2999" s="3" t="str">
        <f>IF(AND(D2999&gt;='Season Lookup'!$D$15,D2999&lt;'Season Lookup'!$D$16),"Spring",IF(AND(D2999&gt;='Season Lookup'!$D$16,D2999&lt;'Season Lookup'!$D$17),"Summer",IF(AND(D2999&gt;='Season Lookup'!$D$17,D2999&lt;'Season Lookup'!$D$18),"Fall",IF(OR(D2999&gt;='Season Lookup'!$D$18,D2999&lt;'Season Lookup'!$D$15),"Winter"))))</f>
        <v>Fall</v>
      </c>
      <c r="L2999" s="3" t="str">
        <f>VLOOKUP(F2999,'Season Lookup'!$A$1:$B$13,2,0)</f>
        <v>Fall</v>
      </c>
      <c r="M2999" t="s">
        <v>73</v>
      </c>
      <c r="N2999" t="s">
        <v>13</v>
      </c>
      <c r="O2999" t="s">
        <v>36</v>
      </c>
      <c r="P2999" t="str">
        <f t="shared" si="596"/>
        <v>Yes</v>
      </c>
      <c r="Q2999" t="str">
        <f t="shared" si="597"/>
        <v>No</v>
      </c>
      <c r="R2999" t="str">
        <f t="shared" si="598"/>
        <v>No</v>
      </c>
      <c r="S2999">
        <v>15</v>
      </c>
      <c r="T2999" t="s">
        <v>1739</v>
      </c>
      <c r="V2999" t="str">
        <f t="shared" si="599"/>
        <v>Non Intersection</v>
      </c>
      <c r="W2999" t="s">
        <v>3971</v>
      </c>
      <c r="X2999">
        <v>42.373007000000001</v>
      </c>
      <c r="Y2999">
        <v>-71.090603000000002</v>
      </c>
      <c r="Z2999" t="s">
        <v>3972</v>
      </c>
    </row>
    <row r="3000" spans="1:26">
      <c r="A3000">
        <v>26842</v>
      </c>
      <c r="B3000" s="1">
        <v>40870.302083333336</v>
      </c>
      <c r="C3000" s="1">
        <f t="shared" si="588"/>
        <v>40544</v>
      </c>
      <c r="D3000" s="4">
        <f t="shared" si="589"/>
        <v>0.89444444444444449</v>
      </c>
      <c r="E3000" s="3">
        <f t="shared" si="590"/>
        <v>2011</v>
      </c>
      <c r="F3000" s="3">
        <f t="shared" si="591"/>
        <v>11</v>
      </c>
      <c r="G3000" s="3">
        <f t="shared" si="592"/>
        <v>23</v>
      </c>
      <c r="H3000" s="3">
        <f t="shared" si="593"/>
        <v>7</v>
      </c>
      <c r="I3000" s="3">
        <f t="shared" si="594"/>
        <v>15</v>
      </c>
      <c r="J3000" s="3">
        <f t="shared" si="595"/>
        <v>4</v>
      </c>
      <c r="K3000" s="3" t="str">
        <f>IF(AND(D3000&gt;='Season Lookup'!$D$15,D3000&lt;'Season Lookup'!$D$16),"Spring",IF(AND(D3000&gt;='Season Lookup'!$D$16,D3000&lt;'Season Lookup'!$D$17),"Summer",IF(AND(D3000&gt;='Season Lookup'!$D$17,D3000&lt;'Season Lookup'!$D$18),"Fall",IF(OR(D3000&gt;='Season Lookup'!$D$18,D3000&lt;'Season Lookup'!$D$15),"Winter"))))</f>
        <v>Fall</v>
      </c>
      <c r="L3000" s="3" t="str">
        <f>VLOOKUP(F3000,'Season Lookup'!$A$1:$B$13,2,0)</f>
        <v>Fall</v>
      </c>
      <c r="M3000" t="s">
        <v>82</v>
      </c>
      <c r="N3000" t="s">
        <v>13</v>
      </c>
      <c r="O3000" t="s">
        <v>152</v>
      </c>
      <c r="P3000" t="str">
        <f t="shared" si="596"/>
        <v>Yes</v>
      </c>
      <c r="Q3000" t="str">
        <f t="shared" si="597"/>
        <v>No</v>
      </c>
      <c r="R3000" t="str">
        <f t="shared" si="598"/>
        <v>Yes</v>
      </c>
      <c r="T3000" t="s">
        <v>74</v>
      </c>
      <c r="U3000" t="s">
        <v>342</v>
      </c>
      <c r="V3000" t="str">
        <f t="shared" si="599"/>
        <v>Intersection</v>
      </c>
      <c r="W3000" t="s">
        <v>462</v>
      </c>
      <c r="X3000">
        <v>42.372202000000001</v>
      </c>
      <c r="Y3000">
        <v>-71.098974999999996</v>
      </c>
      <c r="Z3000" t="s">
        <v>463</v>
      </c>
    </row>
    <row r="3001" spans="1:26">
      <c r="A3001">
        <v>26843</v>
      </c>
      <c r="B3001" s="1">
        <v>40870.416655092595</v>
      </c>
      <c r="C3001" s="1">
        <f t="shared" si="588"/>
        <v>40544</v>
      </c>
      <c r="D3001" s="4">
        <f t="shared" si="589"/>
        <v>0.89444444444444449</v>
      </c>
      <c r="E3001" s="3">
        <f t="shared" si="590"/>
        <v>2011</v>
      </c>
      <c r="F3001" s="3">
        <f t="shared" si="591"/>
        <v>11</v>
      </c>
      <c r="G3001" s="3">
        <f t="shared" si="592"/>
        <v>23</v>
      </c>
      <c r="H3001" s="3">
        <f t="shared" si="593"/>
        <v>9</v>
      </c>
      <c r="I3001" s="3">
        <f t="shared" si="594"/>
        <v>59</v>
      </c>
      <c r="J3001" s="3">
        <f t="shared" si="595"/>
        <v>4</v>
      </c>
      <c r="K3001" s="3" t="str">
        <f>IF(AND(D3001&gt;='Season Lookup'!$D$15,D3001&lt;'Season Lookup'!$D$16),"Spring",IF(AND(D3001&gt;='Season Lookup'!$D$16,D3001&lt;'Season Lookup'!$D$17),"Summer",IF(AND(D3001&gt;='Season Lookup'!$D$17,D3001&lt;'Season Lookup'!$D$18),"Fall",IF(OR(D3001&gt;='Season Lookup'!$D$18,D3001&lt;'Season Lookup'!$D$15),"Winter"))))</f>
        <v>Fall</v>
      </c>
      <c r="L3001" s="3" t="str">
        <f>VLOOKUP(F3001,'Season Lookup'!$A$1:$B$13,2,0)</f>
        <v>Fall</v>
      </c>
      <c r="M3001" t="s">
        <v>82</v>
      </c>
      <c r="N3001" t="s">
        <v>13</v>
      </c>
      <c r="O3001" t="s">
        <v>23</v>
      </c>
      <c r="P3001" t="str">
        <f t="shared" si="596"/>
        <v>Yes</v>
      </c>
      <c r="Q3001" t="str">
        <f t="shared" si="597"/>
        <v>No</v>
      </c>
      <c r="R3001" t="str">
        <f t="shared" si="598"/>
        <v>No</v>
      </c>
      <c r="T3001" t="s">
        <v>70</v>
      </c>
      <c r="U3001" t="s">
        <v>3973</v>
      </c>
      <c r="V3001" t="str">
        <f t="shared" si="599"/>
        <v>Intersection</v>
      </c>
      <c r="W3001" t="s">
        <v>3974</v>
      </c>
      <c r="X3001">
        <v>42.357028999999997</v>
      </c>
      <c r="Y3001">
        <v>-71.110911000000002</v>
      </c>
      <c r="Z3001" t="s">
        <v>3975</v>
      </c>
    </row>
    <row r="3002" spans="1:26">
      <c r="A3002">
        <v>26844</v>
      </c>
      <c r="B3002" s="1">
        <v>40870.46875</v>
      </c>
      <c r="C3002" s="1">
        <f t="shared" si="588"/>
        <v>40544</v>
      </c>
      <c r="D3002" s="4">
        <f t="shared" si="589"/>
        <v>0.89444444444444449</v>
      </c>
      <c r="E3002" s="3">
        <f t="shared" si="590"/>
        <v>2011</v>
      </c>
      <c r="F3002" s="3">
        <f t="shared" si="591"/>
        <v>11</v>
      </c>
      <c r="G3002" s="3">
        <f t="shared" si="592"/>
        <v>23</v>
      </c>
      <c r="H3002" s="3">
        <f t="shared" si="593"/>
        <v>11</v>
      </c>
      <c r="I3002" s="3">
        <f t="shared" si="594"/>
        <v>15</v>
      </c>
      <c r="J3002" s="3">
        <f t="shared" si="595"/>
        <v>4</v>
      </c>
      <c r="K3002" s="3" t="str">
        <f>IF(AND(D3002&gt;='Season Lookup'!$D$15,D3002&lt;'Season Lookup'!$D$16),"Spring",IF(AND(D3002&gt;='Season Lookup'!$D$16,D3002&lt;'Season Lookup'!$D$17),"Summer",IF(AND(D3002&gt;='Season Lookup'!$D$17,D3002&lt;'Season Lookup'!$D$18),"Fall",IF(OR(D3002&gt;='Season Lookup'!$D$18,D3002&lt;'Season Lookup'!$D$15),"Winter"))))</f>
        <v>Fall</v>
      </c>
      <c r="L3002" s="3" t="str">
        <f>VLOOKUP(F3002,'Season Lookup'!$A$1:$B$13,2,0)</f>
        <v>Fall</v>
      </c>
      <c r="M3002" t="s">
        <v>82</v>
      </c>
      <c r="N3002" t="s">
        <v>13</v>
      </c>
      <c r="O3002" t="s">
        <v>23</v>
      </c>
      <c r="P3002" t="str">
        <f t="shared" si="596"/>
        <v>Yes</v>
      </c>
      <c r="Q3002" t="str">
        <f t="shared" si="597"/>
        <v>No</v>
      </c>
      <c r="R3002" t="str">
        <f t="shared" si="598"/>
        <v>No</v>
      </c>
      <c r="S3002">
        <v>75</v>
      </c>
      <c r="T3002" t="s">
        <v>192</v>
      </c>
      <c r="V3002" t="str">
        <f t="shared" si="599"/>
        <v>Non Intersection</v>
      </c>
      <c r="W3002" t="s">
        <v>3976</v>
      </c>
      <c r="X3002">
        <v>42.368631000000001</v>
      </c>
      <c r="Y3002">
        <v>-71.108665999999999</v>
      </c>
      <c r="Z3002" t="s">
        <v>3977</v>
      </c>
    </row>
    <row r="3003" spans="1:26">
      <c r="A3003">
        <v>26845</v>
      </c>
      <c r="B3003" s="1">
        <v>40870.758321759262</v>
      </c>
      <c r="C3003" s="1">
        <f t="shared" si="588"/>
        <v>40544</v>
      </c>
      <c r="D3003" s="4">
        <f t="shared" si="589"/>
        <v>0.89444444444444449</v>
      </c>
      <c r="E3003" s="3">
        <f t="shared" si="590"/>
        <v>2011</v>
      </c>
      <c r="F3003" s="3">
        <f t="shared" si="591"/>
        <v>11</v>
      </c>
      <c r="G3003" s="3">
        <f t="shared" si="592"/>
        <v>23</v>
      </c>
      <c r="H3003" s="3">
        <f t="shared" si="593"/>
        <v>18</v>
      </c>
      <c r="I3003" s="3">
        <f t="shared" si="594"/>
        <v>11</v>
      </c>
      <c r="J3003" s="3">
        <f t="shared" si="595"/>
        <v>4</v>
      </c>
      <c r="K3003" s="3" t="str">
        <f>IF(AND(D3003&gt;='Season Lookup'!$D$15,D3003&lt;'Season Lookup'!$D$16),"Spring",IF(AND(D3003&gt;='Season Lookup'!$D$16,D3003&lt;'Season Lookup'!$D$17),"Summer",IF(AND(D3003&gt;='Season Lookup'!$D$17,D3003&lt;'Season Lookup'!$D$18),"Fall",IF(OR(D3003&gt;='Season Lookup'!$D$18,D3003&lt;'Season Lookup'!$D$15),"Winter"))))</f>
        <v>Fall</v>
      </c>
      <c r="L3003" s="3" t="str">
        <f>VLOOKUP(F3003,'Season Lookup'!$A$1:$B$13,2,0)</f>
        <v>Fall</v>
      </c>
      <c r="M3003" t="s">
        <v>82</v>
      </c>
      <c r="N3003" t="s">
        <v>13</v>
      </c>
      <c r="O3003" t="s">
        <v>13</v>
      </c>
      <c r="P3003" t="str">
        <f t="shared" si="596"/>
        <v>Yes</v>
      </c>
      <c r="Q3003" t="str">
        <f t="shared" si="597"/>
        <v>No</v>
      </c>
      <c r="R3003" t="str">
        <f t="shared" si="598"/>
        <v>No</v>
      </c>
      <c r="S3003">
        <v>650</v>
      </c>
      <c r="T3003" t="s">
        <v>186</v>
      </c>
      <c r="V3003" t="str">
        <f t="shared" si="599"/>
        <v>Non Intersection</v>
      </c>
      <c r="W3003" t="s">
        <v>1601</v>
      </c>
      <c r="X3003">
        <v>42.389353999999997</v>
      </c>
      <c r="Y3003">
        <v>-71.149349999999998</v>
      </c>
      <c r="Z3003" t="s">
        <v>1602</v>
      </c>
    </row>
    <row r="3004" spans="1:26">
      <c r="A3004">
        <v>26846</v>
      </c>
      <c r="B3004" s="1">
        <v>40871.942361111112</v>
      </c>
      <c r="C3004" s="1">
        <f t="shared" si="588"/>
        <v>40544</v>
      </c>
      <c r="D3004" s="4">
        <f t="shared" si="589"/>
        <v>0.89722222222222225</v>
      </c>
      <c r="E3004" s="3">
        <f t="shared" si="590"/>
        <v>2011</v>
      </c>
      <c r="F3004" s="3">
        <f t="shared" si="591"/>
        <v>11</v>
      </c>
      <c r="G3004" s="3">
        <f t="shared" si="592"/>
        <v>24</v>
      </c>
      <c r="H3004" s="3">
        <f t="shared" si="593"/>
        <v>22</v>
      </c>
      <c r="I3004" s="3">
        <f t="shared" si="594"/>
        <v>37</v>
      </c>
      <c r="J3004" s="3">
        <f t="shared" si="595"/>
        <v>5</v>
      </c>
      <c r="K3004" s="3" t="str">
        <f>IF(AND(D3004&gt;='Season Lookup'!$D$15,D3004&lt;'Season Lookup'!$D$16),"Spring",IF(AND(D3004&gt;='Season Lookup'!$D$16,D3004&lt;'Season Lookup'!$D$17),"Summer",IF(AND(D3004&gt;='Season Lookup'!$D$17,D3004&lt;'Season Lookup'!$D$18),"Fall",IF(OR(D3004&gt;='Season Lookup'!$D$18,D3004&lt;'Season Lookup'!$D$15),"Winter"))))</f>
        <v>Fall</v>
      </c>
      <c r="L3004" s="3" t="str">
        <f>VLOOKUP(F3004,'Season Lookup'!$A$1:$B$13,2,0)</f>
        <v>Fall</v>
      </c>
      <c r="M3004" t="s">
        <v>78</v>
      </c>
      <c r="N3004" t="s">
        <v>13</v>
      </c>
      <c r="O3004" t="s">
        <v>13</v>
      </c>
      <c r="P3004" t="str">
        <f t="shared" si="596"/>
        <v>Yes</v>
      </c>
      <c r="Q3004" t="str">
        <f t="shared" si="597"/>
        <v>No</v>
      </c>
      <c r="R3004" t="str">
        <f t="shared" si="598"/>
        <v>No</v>
      </c>
      <c r="T3004" t="s">
        <v>14</v>
      </c>
      <c r="U3004" t="s">
        <v>170</v>
      </c>
      <c r="V3004" t="str">
        <f t="shared" si="599"/>
        <v>Intersection</v>
      </c>
      <c r="W3004" t="s">
        <v>2954</v>
      </c>
      <c r="X3004">
        <v>42.400934999999997</v>
      </c>
      <c r="Y3004">
        <v>-71.135994999999994</v>
      </c>
      <c r="Z3004" t="s">
        <v>2955</v>
      </c>
    </row>
    <row r="3005" spans="1:26">
      <c r="A3005">
        <v>26859</v>
      </c>
      <c r="B3005" s="1">
        <v>40871.9375</v>
      </c>
      <c r="C3005" s="1">
        <f t="shared" si="588"/>
        <v>40544</v>
      </c>
      <c r="D3005" s="4">
        <f t="shared" si="589"/>
        <v>0.89722222222222225</v>
      </c>
      <c r="E3005" s="3">
        <f t="shared" si="590"/>
        <v>2011</v>
      </c>
      <c r="F3005" s="3">
        <f t="shared" si="591"/>
        <v>11</v>
      </c>
      <c r="G3005" s="3">
        <f t="shared" si="592"/>
        <v>24</v>
      </c>
      <c r="H3005" s="3">
        <f t="shared" si="593"/>
        <v>22</v>
      </c>
      <c r="I3005" s="3">
        <f t="shared" si="594"/>
        <v>30</v>
      </c>
      <c r="J3005" s="3">
        <f t="shared" si="595"/>
        <v>5</v>
      </c>
      <c r="K3005" s="3" t="str">
        <f>IF(AND(D3005&gt;='Season Lookup'!$D$15,D3005&lt;'Season Lookup'!$D$16),"Spring",IF(AND(D3005&gt;='Season Lookup'!$D$16,D3005&lt;'Season Lookup'!$D$17),"Summer",IF(AND(D3005&gt;='Season Lookup'!$D$17,D3005&lt;'Season Lookup'!$D$18),"Fall",IF(OR(D3005&gt;='Season Lookup'!$D$18,D3005&lt;'Season Lookup'!$D$15),"Winter"))))</f>
        <v>Fall</v>
      </c>
      <c r="L3005" s="3" t="str">
        <f>VLOOKUP(F3005,'Season Lookup'!$A$1:$B$13,2,0)</f>
        <v>Fall</v>
      </c>
      <c r="M3005" t="s">
        <v>78</v>
      </c>
      <c r="N3005" t="s">
        <v>18</v>
      </c>
      <c r="O3005" t="s">
        <v>23</v>
      </c>
      <c r="P3005" t="str">
        <f t="shared" si="596"/>
        <v>Yes</v>
      </c>
      <c r="Q3005" t="str">
        <f t="shared" si="597"/>
        <v>No</v>
      </c>
      <c r="R3005" t="str">
        <f t="shared" si="598"/>
        <v>No</v>
      </c>
      <c r="S3005">
        <v>1702</v>
      </c>
      <c r="T3005" t="s">
        <v>14</v>
      </c>
      <c r="V3005" t="str">
        <f t="shared" si="599"/>
        <v>Non Intersection</v>
      </c>
      <c r="W3005" t="s">
        <v>3978</v>
      </c>
      <c r="X3005">
        <v>42.383178000000001</v>
      </c>
      <c r="Y3005">
        <v>-71.119760999999997</v>
      </c>
      <c r="Z3005" t="s">
        <v>3979</v>
      </c>
    </row>
    <row r="3006" spans="1:26">
      <c r="A3006">
        <v>26401</v>
      </c>
      <c r="B3006" s="1">
        <v>40872.777777777781</v>
      </c>
      <c r="C3006" s="1">
        <f t="shared" si="588"/>
        <v>40544</v>
      </c>
      <c r="D3006" s="4">
        <f t="shared" si="589"/>
        <v>0.9</v>
      </c>
      <c r="E3006" s="3">
        <f t="shared" si="590"/>
        <v>2011</v>
      </c>
      <c r="F3006" s="3">
        <f t="shared" si="591"/>
        <v>11</v>
      </c>
      <c r="G3006" s="3">
        <f t="shared" si="592"/>
        <v>25</v>
      </c>
      <c r="H3006" s="3">
        <f t="shared" si="593"/>
        <v>18</v>
      </c>
      <c r="I3006" s="3">
        <f t="shared" si="594"/>
        <v>40</v>
      </c>
      <c r="J3006" s="3">
        <f t="shared" si="595"/>
        <v>6</v>
      </c>
      <c r="K3006" s="3" t="str">
        <f>IF(AND(D3006&gt;='Season Lookup'!$D$15,D3006&lt;'Season Lookup'!$D$16),"Spring",IF(AND(D3006&gt;='Season Lookup'!$D$16,D3006&lt;'Season Lookup'!$D$17),"Summer",IF(AND(D3006&gt;='Season Lookup'!$D$17,D3006&lt;'Season Lookup'!$D$18),"Fall",IF(OR(D3006&gt;='Season Lookup'!$D$18,D3006&lt;'Season Lookup'!$D$15),"Winter"))))</f>
        <v>Fall</v>
      </c>
      <c r="L3006" s="3" t="str">
        <f>VLOOKUP(F3006,'Season Lookup'!$A$1:$B$13,2,0)</f>
        <v>Fall</v>
      </c>
      <c r="M3006" t="s">
        <v>78</v>
      </c>
      <c r="N3006" t="s">
        <v>13</v>
      </c>
      <c r="O3006" t="s">
        <v>132</v>
      </c>
      <c r="P3006" t="str">
        <f t="shared" si="596"/>
        <v>Yes</v>
      </c>
      <c r="Q3006" t="str">
        <f t="shared" si="597"/>
        <v>Yes</v>
      </c>
      <c r="R3006" t="str">
        <f t="shared" si="598"/>
        <v>No</v>
      </c>
      <c r="T3006" t="s">
        <v>14</v>
      </c>
      <c r="U3006" t="s">
        <v>3980</v>
      </c>
      <c r="V3006" t="str">
        <f t="shared" si="599"/>
        <v>Intersection</v>
      </c>
      <c r="W3006" t="s">
        <v>3981</v>
      </c>
      <c r="X3006">
        <v>42.369168999999999</v>
      </c>
      <c r="Y3006">
        <v>-71.110776000000001</v>
      </c>
      <c r="Z3006" t="s">
        <v>3982</v>
      </c>
    </row>
    <row r="3007" spans="1:26">
      <c r="A3007">
        <v>26847</v>
      </c>
      <c r="B3007" s="1">
        <v>40872.541655092595</v>
      </c>
      <c r="C3007" s="1">
        <f t="shared" si="588"/>
        <v>40544</v>
      </c>
      <c r="D3007" s="4">
        <f t="shared" si="589"/>
        <v>0.9</v>
      </c>
      <c r="E3007" s="3">
        <f t="shared" si="590"/>
        <v>2011</v>
      </c>
      <c r="F3007" s="3">
        <f t="shared" si="591"/>
        <v>11</v>
      </c>
      <c r="G3007" s="3">
        <f t="shared" si="592"/>
        <v>25</v>
      </c>
      <c r="H3007" s="3">
        <f t="shared" si="593"/>
        <v>12</v>
      </c>
      <c r="I3007" s="3">
        <f t="shared" si="594"/>
        <v>59</v>
      </c>
      <c r="J3007" s="3">
        <f t="shared" si="595"/>
        <v>6</v>
      </c>
      <c r="K3007" s="3" t="str">
        <f>IF(AND(D3007&gt;='Season Lookup'!$D$15,D3007&lt;'Season Lookup'!$D$16),"Spring",IF(AND(D3007&gt;='Season Lookup'!$D$16,D3007&lt;'Season Lookup'!$D$17),"Summer",IF(AND(D3007&gt;='Season Lookup'!$D$17,D3007&lt;'Season Lookup'!$D$18),"Fall",IF(OR(D3007&gt;='Season Lookup'!$D$18,D3007&lt;'Season Lookup'!$D$15),"Winter"))))</f>
        <v>Fall</v>
      </c>
      <c r="L3007" s="3" t="str">
        <f>VLOOKUP(F3007,'Season Lookup'!$A$1:$B$13,2,0)</f>
        <v>Fall</v>
      </c>
      <c r="M3007" t="s">
        <v>12</v>
      </c>
      <c r="N3007" t="s">
        <v>13</v>
      </c>
      <c r="O3007" t="s">
        <v>23</v>
      </c>
      <c r="P3007" t="str">
        <f t="shared" si="596"/>
        <v>Yes</v>
      </c>
      <c r="Q3007" t="str">
        <f t="shared" si="597"/>
        <v>No</v>
      </c>
      <c r="R3007" t="str">
        <f t="shared" si="598"/>
        <v>No</v>
      </c>
      <c r="S3007">
        <v>364</v>
      </c>
      <c r="T3007" t="s">
        <v>15</v>
      </c>
      <c r="V3007" t="str">
        <f t="shared" si="599"/>
        <v>Non Intersection</v>
      </c>
      <c r="W3007" t="s">
        <v>542</v>
      </c>
      <c r="X3007">
        <v>42.393087999999999</v>
      </c>
      <c r="Y3007">
        <v>-71.138992000000002</v>
      </c>
      <c r="Z3007" t="s">
        <v>543</v>
      </c>
    </row>
    <row r="3008" spans="1:26">
      <c r="A3008">
        <v>26848</v>
      </c>
      <c r="B3008" s="1">
        <v>40872.584710648145</v>
      </c>
      <c r="C3008" s="1">
        <f t="shared" si="588"/>
        <v>40544</v>
      </c>
      <c r="D3008" s="4">
        <f t="shared" si="589"/>
        <v>0.9</v>
      </c>
      <c r="E3008" s="3">
        <f t="shared" si="590"/>
        <v>2011</v>
      </c>
      <c r="F3008" s="3">
        <f t="shared" si="591"/>
        <v>11</v>
      </c>
      <c r="G3008" s="3">
        <f t="shared" si="592"/>
        <v>25</v>
      </c>
      <c r="H3008" s="3">
        <f t="shared" si="593"/>
        <v>14</v>
      </c>
      <c r="I3008" s="3">
        <f t="shared" si="594"/>
        <v>1</v>
      </c>
      <c r="J3008" s="3">
        <f t="shared" si="595"/>
        <v>6</v>
      </c>
      <c r="K3008" s="3" t="str">
        <f>IF(AND(D3008&gt;='Season Lookup'!$D$15,D3008&lt;'Season Lookup'!$D$16),"Spring",IF(AND(D3008&gt;='Season Lookup'!$D$16,D3008&lt;'Season Lookup'!$D$17),"Summer",IF(AND(D3008&gt;='Season Lookup'!$D$17,D3008&lt;'Season Lookup'!$D$18),"Fall",IF(OR(D3008&gt;='Season Lookup'!$D$18,D3008&lt;'Season Lookup'!$D$15),"Winter"))))</f>
        <v>Fall</v>
      </c>
      <c r="L3008" s="3" t="str">
        <f>VLOOKUP(F3008,'Season Lookup'!$A$1:$B$13,2,0)</f>
        <v>Fall</v>
      </c>
      <c r="M3008" t="s">
        <v>12</v>
      </c>
      <c r="N3008" t="s">
        <v>13</v>
      </c>
      <c r="O3008" t="s">
        <v>13</v>
      </c>
      <c r="P3008" t="str">
        <f t="shared" si="596"/>
        <v>Yes</v>
      </c>
      <c r="Q3008" t="str">
        <f t="shared" si="597"/>
        <v>No</v>
      </c>
      <c r="R3008" t="str">
        <f t="shared" si="598"/>
        <v>No</v>
      </c>
      <c r="T3008" t="s">
        <v>14</v>
      </c>
      <c r="U3008" t="s">
        <v>202</v>
      </c>
      <c r="V3008" t="str">
        <f t="shared" si="599"/>
        <v>Intersection</v>
      </c>
      <c r="W3008" t="s">
        <v>361</v>
      </c>
      <c r="X3008">
        <v>42.360154000000001</v>
      </c>
      <c r="Y3008">
        <v>-71.094881999999998</v>
      </c>
      <c r="Z3008" t="s">
        <v>223</v>
      </c>
    </row>
    <row r="3009" spans="1:26">
      <c r="A3009">
        <v>26849</v>
      </c>
      <c r="B3009" s="1">
        <v>40873.34375</v>
      </c>
      <c r="C3009" s="1">
        <f t="shared" si="588"/>
        <v>40544</v>
      </c>
      <c r="D3009" s="4">
        <f t="shared" si="589"/>
        <v>0.90277777777777779</v>
      </c>
      <c r="E3009" s="3">
        <f t="shared" si="590"/>
        <v>2011</v>
      </c>
      <c r="F3009" s="3">
        <f t="shared" si="591"/>
        <v>11</v>
      </c>
      <c r="G3009" s="3">
        <f t="shared" si="592"/>
        <v>26</v>
      </c>
      <c r="H3009" s="3">
        <f t="shared" si="593"/>
        <v>8</v>
      </c>
      <c r="I3009" s="3">
        <f t="shared" si="594"/>
        <v>15</v>
      </c>
      <c r="J3009" s="3">
        <f t="shared" si="595"/>
        <v>7</v>
      </c>
      <c r="K3009" s="3" t="str">
        <f>IF(AND(D3009&gt;='Season Lookup'!$D$15,D3009&lt;'Season Lookup'!$D$16),"Spring",IF(AND(D3009&gt;='Season Lookup'!$D$16,D3009&lt;'Season Lookup'!$D$17),"Summer",IF(AND(D3009&gt;='Season Lookup'!$D$17,D3009&lt;'Season Lookup'!$D$18),"Fall",IF(OR(D3009&gt;='Season Lookup'!$D$18,D3009&lt;'Season Lookup'!$D$15),"Winter"))))</f>
        <v>Fall</v>
      </c>
      <c r="L3009" s="3" t="str">
        <f>VLOOKUP(F3009,'Season Lookup'!$A$1:$B$13,2,0)</f>
        <v>Fall</v>
      </c>
      <c r="M3009" t="s">
        <v>31</v>
      </c>
      <c r="N3009" t="s">
        <v>13</v>
      </c>
      <c r="O3009" t="s">
        <v>13</v>
      </c>
      <c r="P3009" t="str">
        <f t="shared" si="596"/>
        <v>Yes</v>
      </c>
      <c r="Q3009" t="str">
        <f t="shared" si="597"/>
        <v>No</v>
      </c>
      <c r="R3009" t="str">
        <f t="shared" si="598"/>
        <v>No</v>
      </c>
      <c r="T3009" t="s">
        <v>14</v>
      </c>
      <c r="U3009" t="s">
        <v>94</v>
      </c>
      <c r="V3009" t="str">
        <f t="shared" si="599"/>
        <v>Intersection</v>
      </c>
      <c r="W3009" t="s">
        <v>95</v>
      </c>
      <c r="X3009">
        <v>42.381853</v>
      </c>
      <c r="Y3009">
        <v>-71.119722999999993</v>
      </c>
      <c r="Z3009" t="s">
        <v>96</v>
      </c>
    </row>
    <row r="3010" spans="1:26">
      <c r="A3010">
        <v>26850</v>
      </c>
      <c r="B3010" s="1">
        <v>40873.5625</v>
      </c>
      <c r="C3010" s="1">
        <f t="shared" si="588"/>
        <v>40544</v>
      </c>
      <c r="D3010" s="4">
        <f t="shared" si="589"/>
        <v>0.90277777777777779</v>
      </c>
      <c r="E3010" s="3">
        <f t="shared" si="590"/>
        <v>2011</v>
      </c>
      <c r="F3010" s="3">
        <f t="shared" si="591"/>
        <v>11</v>
      </c>
      <c r="G3010" s="3">
        <f t="shared" si="592"/>
        <v>26</v>
      </c>
      <c r="H3010" s="3">
        <f t="shared" si="593"/>
        <v>13</v>
      </c>
      <c r="I3010" s="3">
        <f t="shared" si="594"/>
        <v>30</v>
      </c>
      <c r="J3010" s="3">
        <f t="shared" si="595"/>
        <v>7</v>
      </c>
      <c r="K3010" s="3" t="str">
        <f>IF(AND(D3010&gt;='Season Lookup'!$D$15,D3010&lt;'Season Lookup'!$D$16),"Spring",IF(AND(D3010&gt;='Season Lookup'!$D$16,D3010&lt;'Season Lookup'!$D$17),"Summer",IF(AND(D3010&gt;='Season Lookup'!$D$17,D3010&lt;'Season Lookup'!$D$18),"Fall",IF(OR(D3010&gt;='Season Lookup'!$D$18,D3010&lt;'Season Lookup'!$D$15),"Winter"))))</f>
        <v>Fall</v>
      </c>
      <c r="L3010" s="3" t="str">
        <f>VLOOKUP(F3010,'Season Lookup'!$A$1:$B$13,2,0)</f>
        <v>Fall</v>
      </c>
      <c r="M3010" t="s">
        <v>31</v>
      </c>
      <c r="N3010" t="s">
        <v>13</v>
      </c>
      <c r="O3010" t="s">
        <v>13</v>
      </c>
      <c r="P3010" t="str">
        <f t="shared" si="596"/>
        <v>Yes</v>
      </c>
      <c r="Q3010" t="str">
        <f t="shared" si="597"/>
        <v>No</v>
      </c>
      <c r="R3010" t="str">
        <f t="shared" si="598"/>
        <v>No</v>
      </c>
      <c r="T3010" t="s">
        <v>19</v>
      </c>
      <c r="U3010" t="s">
        <v>14</v>
      </c>
      <c r="V3010" t="str">
        <f t="shared" si="599"/>
        <v>Intersection</v>
      </c>
      <c r="W3010" t="s">
        <v>945</v>
      </c>
      <c r="X3010">
        <v>42.376798999999998</v>
      </c>
      <c r="Y3010">
        <v>-71.119803000000005</v>
      </c>
      <c r="Z3010" t="s">
        <v>946</v>
      </c>
    </row>
    <row r="3011" spans="1:26">
      <c r="A3011">
        <v>26851</v>
      </c>
      <c r="B3011" s="1">
        <v>40873.690960648149</v>
      </c>
      <c r="C3011" s="1">
        <f t="shared" si="588"/>
        <v>40544</v>
      </c>
      <c r="D3011" s="4">
        <f t="shared" si="589"/>
        <v>0.90277777777777779</v>
      </c>
      <c r="E3011" s="3">
        <f t="shared" si="590"/>
        <v>2011</v>
      </c>
      <c r="F3011" s="3">
        <f t="shared" si="591"/>
        <v>11</v>
      </c>
      <c r="G3011" s="3">
        <f t="shared" si="592"/>
        <v>26</v>
      </c>
      <c r="H3011" s="3">
        <f t="shared" si="593"/>
        <v>16</v>
      </c>
      <c r="I3011" s="3">
        <f t="shared" si="594"/>
        <v>34</v>
      </c>
      <c r="J3011" s="3">
        <f t="shared" si="595"/>
        <v>7</v>
      </c>
      <c r="K3011" s="3" t="str">
        <f>IF(AND(D3011&gt;='Season Lookup'!$D$15,D3011&lt;'Season Lookup'!$D$16),"Spring",IF(AND(D3011&gt;='Season Lookup'!$D$16,D3011&lt;'Season Lookup'!$D$17),"Summer",IF(AND(D3011&gt;='Season Lookup'!$D$17,D3011&lt;'Season Lookup'!$D$18),"Fall",IF(OR(D3011&gt;='Season Lookup'!$D$18,D3011&lt;'Season Lookup'!$D$15),"Winter"))))</f>
        <v>Fall</v>
      </c>
      <c r="L3011" s="3" t="str">
        <f>VLOOKUP(F3011,'Season Lookup'!$A$1:$B$13,2,0)</f>
        <v>Fall</v>
      </c>
      <c r="M3011" t="s">
        <v>31</v>
      </c>
      <c r="N3011" t="s">
        <v>18</v>
      </c>
      <c r="O3011" t="s">
        <v>132</v>
      </c>
      <c r="P3011" t="str">
        <f t="shared" si="596"/>
        <v>Yes</v>
      </c>
      <c r="Q3011" t="str">
        <f t="shared" si="597"/>
        <v>Yes</v>
      </c>
      <c r="R3011" t="str">
        <f t="shared" si="598"/>
        <v>No</v>
      </c>
      <c r="T3011" t="s">
        <v>14</v>
      </c>
      <c r="U3011" t="s">
        <v>1316</v>
      </c>
      <c r="V3011" t="str">
        <f t="shared" si="599"/>
        <v>Intersection</v>
      </c>
      <c r="W3011" t="s">
        <v>1317</v>
      </c>
      <c r="X3011">
        <v>42.362647000000003</v>
      </c>
      <c r="Y3011">
        <v>-71.099069</v>
      </c>
      <c r="Z3011" t="s">
        <v>1318</v>
      </c>
    </row>
    <row r="3012" spans="1:26">
      <c r="A3012">
        <v>26852</v>
      </c>
      <c r="B3012" s="1">
        <v>40874.083333333336</v>
      </c>
      <c r="C3012" s="1">
        <f t="shared" si="588"/>
        <v>40544</v>
      </c>
      <c r="D3012" s="4">
        <f t="shared" si="589"/>
        <v>0.90555555555555556</v>
      </c>
      <c r="E3012" s="3">
        <f t="shared" si="590"/>
        <v>2011</v>
      </c>
      <c r="F3012" s="3">
        <f t="shared" si="591"/>
        <v>11</v>
      </c>
      <c r="G3012" s="3">
        <f t="shared" si="592"/>
        <v>27</v>
      </c>
      <c r="H3012" s="3">
        <f t="shared" si="593"/>
        <v>2</v>
      </c>
      <c r="I3012" s="3">
        <f t="shared" si="594"/>
        <v>0</v>
      </c>
      <c r="J3012" s="3">
        <f t="shared" si="595"/>
        <v>1</v>
      </c>
      <c r="K3012" s="3" t="str">
        <f>IF(AND(D3012&gt;='Season Lookup'!$D$15,D3012&lt;'Season Lookup'!$D$16),"Spring",IF(AND(D3012&gt;='Season Lookup'!$D$16,D3012&lt;'Season Lookup'!$D$17),"Summer",IF(AND(D3012&gt;='Season Lookup'!$D$17,D3012&lt;'Season Lookup'!$D$18),"Fall",IF(OR(D3012&gt;='Season Lookup'!$D$18,D3012&lt;'Season Lookup'!$D$15),"Winter"))))</f>
        <v>Fall</v>
      </c>
      <c r="L3012" s="3" t="str">
        <f>VLOOKUP(F3012,'Season Lookup'!$A$1:$B$13,2,0)</f>
        <v>Fall</v>
      </c>
      <c r="M3012" t="s">
        <v>48</v>
      </c>
      <c r="N3012" t="s">
        <v>13</v>
      </c>
      <c r="O3012" t="s">
        <v>23</v>
      </c>
      <c r="P3012" t="str">
        <f t="shared" si="596"/>
        <v>Yes</v>
      </c>
      <c r="Q3012" t="str">
        <f t="shared" si="597"/>
        <v>No</v>
      </c>
      <c r="R3012" t="str">
        <f t="shared" si="598"/>
        <v>No</v>
      </c>
      <c r="T3012" t="s">
        <v>2678</v>
      </c>
      <c r="U3012" t="s">
        <v>1024</v>
      </c>
      <c r="V3012" t="str">
        <f t="shared" si="599"/>
        <v>Intersection</v>
      </c>
      <c r="W3012" t="s">
        <v>3983</v>
      </c>
      <c r="X3012">
        <v>42.366675999999998</v>
      </c>
      <c r="Y3012">
        <v>-71.110169999999997</v>
      </c>
      <c r="Z3012" t="s">
        <v>3984</v>
      </c>
    </row>
    <row r="3013" spans="1:26">
      <c r="A3013">
        <v>26853</v>
      </c>
      <c r="B3013" s="1">
        <v>40874.3125</v>
      </c>
      <c r="C3013" s="1">
        <f t="shared" si="588"/>
        <v>40544</v>
      </c>
      <c r="D3013" s="4">
        <f t="shared" si="589"/>
        <v>0.90555555555555556</v>
      </c>
      <c r="E3013" s="3">
        <f t="shared" si="590"/>
        <v>2011</v>
      </c>
      <c r="F3013" s="3">
        <f t="shared" si="591"/>
        <v>11</v>
      </c>
      <c r="G3013" s="3">
        <f t="shared" si="592"/>
        <v>27</v>
      </c>
      <c r="H3013" s="3">
        <f t="shared" si="593"/>
        <v>7</v>
      </c>
      <c r="I3013" s="3">
        <f t="shared" si="594"/>
        <v>30</v>
      </c>
      <c r="J3013" s="3">
        <f t="shared" si="595"/>
        <v>1</v>
      </c>
      <c r="K3013" s="3" t="str">
        <f>IF(AND(D3013&gt;='Season Lookup'!$D$15,D3013&lt;'Season Lookup'!$D$16),"Spring",IF(AND(D3013&gt;='Season Lookup'!$D$16,D3013&lt;'Season Lookup'!$D$17),"Summer",IF(AND(D3013&gt;='Season Lookup'!$D$17,D3013&lt;'Season Lookup'!$D$18),"Fall",IF(OR(D3013&gt;='Season Lookup'!$D$18,D3013&lt;'Season Lookup'!$D$15),"Winter"))))</f>
        <v>Fall</v>
      </c>
      <c r="L3013" s="3" t="str">
        <f>VLOOKUP(F3013,'Season Lookup'!$A$1:$B$13,2,0)</f>
        <v>Fall</v>
      </c>
      <c r="M3013" t="s">
        <v>48</v>
      </c>
      <c r="N3013" t="s">
        <v>13</v>
      </c>
      <c r="O3013" t="s">
        <v>13</v>
      </c>
      <c r="P3013" t="str">
        <f t="shared" si="596"/>
        <v>Yes</v>
      </c>
      <c r="Q3013" t="str">
        <f t="shared" si="597"/>
        <v>No</v>
      </c>
      <c r="R3013" t="str">
        <f t="shared" si="598"/>
        <v>No</v>
      </c>
      <c r="T3013" t="s">
        <v>14</v>
      </c>
      <c r="U3013" t="s">
        <v>487</v>
      </c>
      <c r="V3013" t="str">
        <f t="shared" si="599"/>
        <v>Intersection</v>
      </c>
      <c r="W3013" t="s">
        <v>787</v>
      </c>
      <c r="X3013">
        <v>42.390293999999997</v>
      </c>
      <c r="Y3013">
        <v>-71.120996000000005</v>
      </c>
      <c r="Z3013" t="s">
        <v>788</v>
      </c>
    </row>
    <row r="3014" spans="1:26">
      <c r="A3014">
        <v>26860</v>
      </c>
      <c r="B3014" s="1">
        <v>40874.854155092595</v>
      </c>
      <c r="C3014" s="1">
        <f t="shared" si="588"/>
        <v>40544</v>
      </c>
      <c r="D3014" s="4">
        <f t="shared" si="589"/>
        <v>0.90555555555555556</v>
      </c>
      <c r="E3014" s="3">
        <f t="shared" si="590"/>
        <v>2011</v>
      </c>
      <c r="F3014" s="3">
        <f t="shared" si="591"/>
        <v>11</v>
      </c>
      <c r="G3014" s="3">
        <f t="shared" si="592"/>
        <v>27</v>
      </c>
      <c r="H3014" s="3">
        <f t="shared" si="593"/>
        <v>20</v>
      </c>
      <c r="I3014" s="3">
        <f t="shared" si="594"/>
        <v>29</v>
      </c>
      <c r="J3014" s="3">
        <f t="shared" si="595"/>
        <v>1</v>
      </c>
      <c r="K3014" s="3" t="str">
        <f>IF(AND(D3014&gt;='Season Lookup'!$D$15,D3014&lt;'Season Lookup'!$D$16),"Spring",IF(AND(D3014&gt;='Season Lookup'!$D$16,D3014&lt;'Season Lookup'!$D$17),"Summer",IF(AND(D3014&gt;='Season Lookup'!$D$17,D3014&lt;'Season Lookup'!$D$18),"Fall",IF(OR(D3014&gt;='Season Lookup'!$D$18,D3014&lt;'Season Lookup'!$D$15),"Winter"))))</f>
        <v>Fall</v>
      </c>
      <c r="L3014" s="3" t="str">
        <f>VLOOKUP(F3014,'Season Lookup'!$A$1:$B$13,2,0)</f>
        <v>Fall</v>
      </c>
      <c r="M3014" t="s">
        <v>48</v>
      </c>
      <c r="N3014" t="s">
        <v>13</v>
      </c>
      <c r="O3014" t="s">
        <v>13</v>
      </c>
      <c r="P3014" t="str">
        <f t="shared" si="596"/>
        <v>Yes</v>
      </c>
      <c r="Q3014" t="str">
        <f t="shared" si="597"/>
        <v>No</v>
      </c>
      <c r="R3014" t="str">
        <f t="shared" si="598"/>
        <v>No</v>
      </c>
      <c r="T3014" t="s">
        <v>178</v>
      </c>
      <c r="U3014" t="s">
        <v>509</v>
      </c>
      <c r="V3014" t="str">
        <f t="shared" si="599"/>
        <v>Intersection</v>
      </c>
      <c r="W3014" t="s">
        <v>1008</v>
      </c>
      <c r="X3014">
        <v>42.365872000000003</v>
      </c>
      <c r="Y3014">
        <v>-71.106027999999995</v>
      </c>
      <c r="Z3014" t="s">
        <v>1009</v>
      </c>
    </row>
    <row r="3015" spans="1:26">
      <c r="A3015">
        <v>26854</v>
      </c>
      <c r="B3015" s="1">
        <v>40875.458333333336</v>
      </c>
      <c r="C3015" s="1">
        <f t="shared" si="588"/>
        <v>40544</v>
      </c>
      <c r="D3015" s="4">
        <f t="shared" si="589"/>
        <v>0.90833333333333333</v>
      </c>
      <c r="E3015" s="3">
        <f t="shared" si="590"/>
        <v>2011</v>
      </c>
      <c r="F3015" s="3">
        <f t="shared" si="591"/>
        <v>11</v>
      </c>
      <c r="G3015" s="3">
        <f t="shared" si="592"/>
        <v>28</v>
      </c>
      <c r="H3015" s="3">
        <f t="shared" si="593"/>
        <v>11</v>
      </c>
      <c r="I3015" s="3">
        <f t="shared" si="594"/>
        <v>0</v>
      </c>
      <c r="J3015" s="3">
        <f t="shared" si="595"/>
        <v>2</v>
      </c>
      <c r="K3015" s="3" t="str">
        <f>IF(AND(D3015&gt;='Season Lookup'!$D$15,D3015&lt;'Season Lookup'!$D$16),"Spring",IF(AND(D3015&gt;='Season Lookup'!$D$16,D3015&lt;'Season Lookup'!$D$17),"Summer",IF(AND(D3015&gt;='Season Lookup'!$D$17,D3015&lt;'Season Lookup'!$D$18),"Fall",IF(OR(D3015&gt;='Season Lookup'!$D$18,D3015&lt;'Season Lookup'!$D$15),"Winter"))))</f>
        <v>Fall</v>
      </c>
      <c r="L3015" s="3" t="str">
        <f>VLOOKUP(F3015,'Season Lookup'!$A$1:$B$13,2,0)</f>
        <v>Fall</v>
      </c>
      <c r="M3015" t="s">
        <v>56</v>
      </c>
      <c r="N3015" t="s">
        <v>13</v>
      </c>
      <c r="O3015" t="s">
        <v>23</v>
      </c>
      <c r="P3015" t="str">
        <f t="shared" si="596"/>
        <v>Yes</v>
      </c>
      <c r="Q3015" t="str">
        <f t="shared" si="597"/>
        <v>No</v>
      </c>
      <c r="R3015" t="str">
        <f t="shared" si="598"/>
        <v>No</v>
      </c>
      <c r="S3015">
        <v>725</v>
      </c>
      <c r="T3015" t="s">
        <v>186</v>
      </c>
      <c r="V3015" t="str">
        <f t="shared" si="599"/>
        <v>Non Intersection</v>
      </c>
      <c r="W3015" t="s">
        <v>617</v>
      </c>
      <c r="X3015">
        <v>42.390473999999998</v>
      </c>
      <c r="Y3015">
        <v>-71.152218000000005</v>
      </c>
      <c r="Z3015" t="s">
        <v>618</v>
      </c>
    </row>
    <row r="3016" spans="1:26">
      <c r="A3016">
        <v>26855</v>
      </c>
      <c r="B3016" s="1">
        <v>40875.53125</v>
      </c>
      <c r="C3016" s="1">
        <f t="shared" si="588"/>
        <v>40544</v>
      </c>
      <c r="D3016" s="4">
        <f t="shared" si="589"/>
        <v>0.90833333333333333</v>
      </c>
      <c r="E3016" s="3">
        <f t="shared" si="590"/>
        <v>2011</v>
      </c>
      <c r="F3016" s="3">
        <f t="shared" si="591"/>
        <v>11</v>
      </c>
      <c r="G3016" s="3">
        <f t="shared" si="592"/>
        <v>28</v>
      </c>
      <c r="H3016" s="3">
        <f t="shared" si="593"/>
        <v>12</v>
      </c>
      <c r="I3016" s="3">
        <f t="shared" si="594"/>
        <v>45</v>
      </c>
      <c r="J3016" s="3">
        <f t="shared" si="595"/>
        <v>2</v>
      </c>
      <c r="K3016" s="3" t="str">
        <f>IF(AND(D3016&gt;='Season Lookup'!$D$15,D3016&lt;'Season Lookup'!$D$16),"Spring",IF(AND(D3016&gt;='Season Lookup'!$D$16,D3016&lt;'Season Lookup'!$D$17),"Summer",IF(AND(D3016&gt;='Season Lookup'!$D$17,D3016&lt;'Season Lookup'!$D$18),"Fall",IF(OR(D3016&gt;='Season Lookup'!$D$18,D3016&lt;'Season Lookup'!$D$15),"Winter"))))</f>
        <v>Fall</v>
      </c>
      <c r="L3016" s="3" t="str">
        <f>VLOOKUP(F3016,'Season Lookup'!$A$1:$B$13,2,0)</f>
        <v>Fall</v>
      </c>
      <c r="M3016" t="s">
        <v>56</v>
      </c>
      <c r="N3016" t="s">
        <v>13</v>
      </c>
      <c r="O3016" t="s">
        <v>23</v>
      </c>
      <c r="P3016" t="str">
        <f t="shared" si="596"/>
        <v>Yes</v>
      </c>
      <c r="Q3016" t="str">
        <f t="shared" si="597"/>
        <v>No</v>
      </c>
      <c r="R3016" t="str">
        <f t="shared" si="598"/>
        <v>No</v>
      </c>
      <c r="S3016">
        <v>1580</v>
      </c>
      <c r="T3016" t="s">
        <v>14</v>
      </c>
      <c r="V3016" t="str">
        <f t="shared" si="599"/>
        <v>Non Intersection</v>
      </c>
      <c r="W3016" t="s">
        <v>1968</v>
      </c>
      <c r="X3016">
        <v>42.379133000000003</v>
      </c>
      <c r="Y3016">
        <v>-71.120406000000003</v>
      </c>
      <c r="Z3016" t="s">
        <v>1969</v>
      </c>
    </row>
    <row r="3017" spans="1:26">
      <c r="A3017">
        <v>26856</v>
      </c>
      <c r="B3017" s="1">
        <v>40875.819444444445</v>
      </c>
      <c r="C3017" s="1">
        <f t="shared" si="588"/>
        <v>40544</v>
      </c>
      <c r="D3017" s="4">
        <f t="shared" si="589"/>
        <v>0.90833333333333333</v>
      </c>
      <c r="E3017" s="3">
        <f t="shared" si="590"/>
        <v>2011</v>
      </c>
      <c r="F3017" s="3">
        <f t="shared" si="591"/>
        <v>11</v>
      </c>
      <c r="G3017" s="3">
        <f t="shared" si="592"/>
        <v>28</v>
      </c>
      <c r="H3017" s="3">
        <f t="shared" si="593"/>
        <v>19</v>
      </c>
      <c r="I3017" s="3">
        <f t="shared" si="594"/>
        <v>40</v>
      </c>
      <c r="J3017" s="3">
        <f t="shared" si="595"/>
        <v>2</v>
      </c>
      <c r="K3017" s="3" t="str">
        <f>IF(AND(D3017&gt;='Season Lookup'!$D$15,D3017&lt;'Season Lookup'!$D$16),"Spring",IF(AND(D3017&gt;='Season Lookup'!$D$16,D3017&lt;'Season Lookup'!$D$17),"Summer",IF(AND(D3017&gt;='Season Lookup'!$D$17,D3017&lt;'Season Lookup'!$D$18),"Fall",IF(OR(D3017&gt;='Season Lookup'!$D$18,D3017&lt;'Season Lookup'!$D$15),"Winter"))))</f>
        <v>Fall</v>
      </c>
      <c r="L3017" s="3" t="str">
        <f>VLOOKUP(F3017,'Season Lookup'!$A$1:$B$13,2,0)</f>
        <v>Fall</v>
      </c>
      <c r="M3017" t="s">
        <v>56</v>
      </c>
      <c r="N3017" t="s">
        <v>13</v>
      </c>
      <c r="O3017" t="s">
        <v>13</v>
      </c>
      <c r="P3017" t="str">
        <f t="shared" si="596"/>
        <v>Yes</v>
      </c>
      <c r="Q3017" t="str">
        <f t="shared" si="597"/>
        <v>No</v>
      </c>
      <c r="R3017" t="str">
        <f t="shared" si="598"/>
        <v>No</v>
      </c>
      <c r="T3017" t="s">
        <v>296</v>
      </c>
      <c r="U3017" t="s">
        <v>185</v>
      </c>
      <c r="V3017" t="str">
        <f t="shared" si="599"/>
        <v>Intersection</v>
      </c>
      <c r="W3017" t="s">
        <v>297</v>
      </c>
      <c r="X3017">
        <v>42.376564000000002</v>
      </c>
      <c r="Y3017">
        <v>-71.122185000000002</v>
      </c>
      <c r="Z3017" t="s">
        <v>298</v>
      </c>
    </row>
    <row r="3018" spans="1:26">
      <c r="A3018">
        <v>26861</v>
      </c>
      <c r="B3018" s="1">
        <v>40875.645833333336</v>
      </c>
      <c r="C3018" s="1">
        <f t="shared" si="588"/>
        <v>40544</v>
      </c>
      <c r="D3018" s="4">
        <f t="shared" si="589"/>
        <v>0.90833333333333333</v>
      </c>
      <c r="E3018" s="3">
        <f t="shared" si="590"/>
        <v>2011</v>
      </c>
      <c r="F3018" s="3">
        <f t="shared" si="591"/>
        <v>11</v>
      </c>
      <c r="G3018" s="3">
        <f t="shared" si="592"/>
        <v>28</v>
      </c>
      <c r="H3018" s="3">
        <f t="shared" si="593"/>
        <v>15</v>
      </c>
      <c r="I3018" s="3">
        <f t="shared" si="594"/>
        <v>30</v>
      </c>
      <c r="J3018" s="3">
        <f t="shared" si="595"/>
        <v>2</v>
      </c>
      <c r="K3018" s="3" t="str">
        <f>IF(AND(D3018&gt;='Season Lookup'!$D$15,D3018&lt;'Season Lookup'!$D$16),"Spring",IF(AND(D3018&gt;='Season Lookup'!$D$16,D3018&lt;'Season Lookup'!$D$17),"Summer",IF(AND(D3018&gt;='Season Lookup'!$D$17,D3018&lt;'Season Lookup'!$D$18),"Fall",IF(OR(D3018&gt;='Season Lookup'!$D$18,D3018&lt;'Season Lookup'!$D$15),"Winter"))))</f>
        <v>Fall</v>
      </c>
      <c r="L3018" s="3" t="str">
        <f>VLOOKUP(F3018,'Season Lookup'!$A$1:$B$13,2,0)</f>
        <v>Fall</v>
      </c>
      <c r="M3018" t="s">
        <v>56</v>
      </c>
      <c r="N3018" t="s">
        <v>13</v>
      </c>
      <c r="O3018" t="s">
        <v>23</v>
      </c>
      <c r="P3018" t="str">
        <f t="shared" si="596"/>
        <v>Yes</v>
      </c>
      <c r="Q3018" t="str">
        <f t="shared" si="597"/>
        <v>No</v>
      </c>
      <c r="R3018" t="str">
        <f t="shared" si="598"/>
        <v>No</v>
      </c>
      <c r="S3018">
        <v>200</v>
      </c>
      <c r="T3018" t="s">
        <v>170</v>
      </c>
      <c r="V3018" t="str">
        <f t="shared" si="599"/>
        <v>Non Intersection</v>
      </c>
      <c r="W3018" t="s">
        <v>2274</v>
      </c>
      <c r="X3018">
        <v>42.389764</v>
      </c>
      <c r="Y3018">
        <v>-71.142318000000003</v>
      </c>
      <c r="Z3018" t="s">
        <v>2275</v>
      </c>
    </row>
    <row r="3019" spans="1:26">
      <c r="A3019">
        <v>26862</v>
      </c>
      <c r="B3019" s="1">
        <v>40875.957638888889</v>
      </c>
      <c r="C3019" s="1">
        <f t="shared" si="588"/>
        <v>40544</v>
      </c>
      <c r="D3019" s="4">
        <f t="shared" si="589"/>
        <v>0.90833333333333333</v>
      </c>
      <c r="E3019" s="3">
        <f t="shared" si="590"/>
        <v>2011</v>
      </c>
      <c r="F3019" s="3">
        <f t="shared" si="591"/>
        <v>11</v>
      </c>
      <c r="G3019" s="3">
        <f t="shared" si="592"/>
        <v>28</v>
      </c>
      <c r="H3019" s="3">
        <f t="shared" si="593"/>
        <v>22</v>
      </c>
      <c r="I3019" s="3">
        <f t="shared" si="594"/>
        <v>59</v>
      </c>
      <c r="J3019" s="3">
        <f t="shared" si="595"/>
        <v>2</v>
      </c>
      <c r="K3019" s="3" t="str">
        <f>IF(AND(D3019&gt;='Season Lookup'!$D$15,D3019&lt;'Season Lookup'!$D$16),"Spring",IF(AND(D3019&gt;='Season Lookup'!$D$16,D3019&lt;'Season Lookup'!$D$17),"Summer",IF(AND(D3019&gt;='Season Lookup'!$D$17,D3019&lt;'Season Lookup'!$D$18),"Fall",IF(OR(D3019&gt;='Season Lookup'!$D$18,D3019&lt;'Season Lookup'!$D$15),"Winter"))))</f>
        <v>Fall</v>
      </c>
      <c r="L3019" s="3" t="str">
        <f>VLOOKUP(F3019,'Season Lookup'!$A$1:$B$13,2,0)</f>
        <v>Fall</v>
      </c>
      <c r="M3019" t="s">
        <v>56</v>
      </c>
      <c r="N3019" t="s">
        <v>13</v>
      </c>
      <c r="O3019" t="s">
        <v>36</v>
      </c>
      <c r="P3019" t="str">
        <f t="shared" si="596"/>
        <v>Yes</v>
      </c>
      <c r="Q3019" t="str">
        <f t="shared" si="597"/>
        <v>No</v>
      </c>
      <c r="R3019" t="str">
        <f t="shared" si="598"/>
        <v>No</v>
      </c>
      <c r="S3019">
        <v>6</v>
      </c>
      <c r="T3019" t="s">
        <v>3985</v>
      </c>
      <c r="V3019" t="str">
        <f t="shared" si="599"/>
        <v>Non Intersection</v>
      </c>
      <c r="W3019" t="s">
        <v>3986</v>
      </c>
      <c r="X3019">
        <v>42.372926</v>
      </c>
      <c r="Y3019">
        <v>-71.088262</v>
      </c>
      <c r="Z3019" t="s">
        <v>3987</v>
      </c>
    </row>
    <row r="3020" spans="1:26">
      <c r="A3020">
        <v>26863</v>
      </c>
      <c r="B3020" s="1">
        <v>40876.364583333336</v>
      </c>
      <c r="C3020" s="1">
        <f t="shared" si="588"/>
        <v>40544</v>
      </c>
      <c r="D3020" s="4">
        <f t="shared" si="589"/>
        <v>0.91111111111111109</v>
      </c>
      <c r="E3020" s="3">
        <f t="shared" si="590"/>
        <v>2011</v>
      </c>
      <c r="F3020" s="3">
        <f t="shared" si="591"/>
        <v>11</v>
      </c>
      <c r="G3020" s="3">
        <f t="shared" si="592"/>
        <v>29</v>
      </c>
      <c r="H3020" s="3">
        <f t="shared" si="593"/>
        <v>8</v>
      </c>
      <c r="I3020" s="3">
        <f t="shared" si="594"/>
        <v>45</v>
      </c>
      <c r="J3020" s="3">
        <f t="shared" si="595"/>
        <v>3</v>
      </c>
      <c r="K3020" s="3" t="str">
        <f>IF(AND(D3020&gt;='Season Lookup'!$D$15,D3020&lt;'Season Lookup'!$D$16),"Spring",IF(AND(D3020&gt;='Season Lookup'!$D$16,D3020&lt;'Season Lookup'!$D$17),"Summer",IF(AND(D3020&gt;='Season Lookup'!$D$17,D3020&lt;'Season Lookup'!$D$18),"Fall",IF(OR(D3020&gt;='Season Lookup'!$D$18,D3020&lt;'Season Lookup'!$D$15),"Winter"))))</f>
        <v>Fall</v>
      </c>
      <c r="L3020" s="3" t="str">
        <f>VLOOKUP(F3020,'Season Lookup'!$A$1:$B$13,2,0)</f>
        <v>Fall</v>
      </c>
      <c r="M3020" t="s">
        <v>73</v>
      </c>
      <c r="N3020" t="s">
        <v>13</v>
      </c>
      <c r="O3020" t="s">
        <v>23</v>
      </c>
      <c r="P3020" t="str">
        <f t="shared" si="596"/>
        <v>Yes</v>
      </c>
      <c r="Q3020" t="str">
        <f t="shared" si="597"/>
        <v>No</v>
      </c>
      <c r="R3020" t="str">
        <f t="shared" si="598"/>
        <v>No</v>
      </c>
      <c r="T3020" t="s">
        <v>269</v>
      </c>
      <c r="V3020" t="str">
        <f t="shared" si="599"/>
        <v>Intersection</v>
      </c>
      <c r="W3020" t="s">
        <v>923</v>
      </c>
      <c r="X3020">
        <v>0</v>
      </c>
      <c r="Y3020">
        <v>0</v>
      </c>
      <c r="Z3020" t="s">
        <v>81</v>
      </c>
    </row>
    <row r="3021" spans="1:26">
      <c r="A3021">
        <v>26864</v>
      </c>
      <c r="B3021" s="1">
        <v>40876.645833333336</v>
      </c>
      <c r="C3021" s="1">
        <f t="shared" si="588"/>
        <v>40544</v>
      </c>
      <c r="D3021" s="4">
        <f t="shared" si="589"/>
        <v>0.91111111111111109</v>
      </c>
      <c r="E3021" s="3">
        <f t="shared" si="590"/>
        <v>2011</v>
      </c>
      <c r="F3021" s="3">
        <f t="shared" si="591"/>
        <v>11</v>
      </c>
      <c r="G3021" s="3">
        <f t="shared" si="592"/>
        <v>29</v>
      </c>
      <c r="H3021" s="3">
        <f t="shared" si="593"/>
        <v>15</v>
      </c>
      <c r="I3021" s="3">
        <f t="shared" si="594"/>
        <v>30</v>
      </c>
      <c r="J3021" s="3">
        <f t="shared" si="595"/>
        <v>3</v>
      </c>
      <c r="K3021" s="3" t="str">
        <f>IF(AND(D3021&gt;='Season Lookup'!$D$15,D3021&lt;'Season Lookup'!$D$16),"Spring",IF(AND(D3021&gt;='Season Lookup'!$D$16,D3021&lt;'Season Lookup'!$D$17),"Summer",IF(AND(D3021&gt;='Season Lookup'!$D$17,D3021&lt;'Season Lookup'!$D$18),"Fall",IF(OR(D3021&gt;='Season Lookup'!$D$18,D3021&lt;'Season Lookup'!$D$15),"Winter"))))</f>
        <v>Fall</v>
      </c>
      <c r="L3021" s="3" t="str">
        <f>VLOOKUP(F3021,'Season Lookup'!$A$1:$B$13,2,0)</f>
        <v>Fall</v>
      </c>
      <c r="M3021" t="s">
        <v>73</v>
      </c>
      <c r="N3021" t="s">
        <v>13</v>
      </c>
      <c r="O3021" t="s">
        <v>23</v>
      </c>
      <c r="P3021" t="str">
        <f t="shared" si="596"/>
        <v>Yes</v>
      </c>
      <c r="Q3021" t="str">
        <f t="shared" si="597"/>
        <v>No</v>
      </c>
      <c r="R3021" t="str">
        <f t="shared" si="598"/>
        <v>No</v>
      </c>
      <c r="S3021">
        <v>17</v>
      </c>
      <c r="T3021" t="s">
        <v>3408</v>
      </c>
      <c r="V3021" t="str">
        <f t="shared" si="599"/>
        <v>Non Intersection</v>
      </c>
      <c r="W3021" t="s">
        <v>3988</v>
      </c>
      <c r="X3021">
        <v>42.396648999999996</v>
      </c>
      <c r="Y3021">
        <v>-71.128310999999997</v>
      </c>
      <c r="Z3021" t="s">
        <v>3989</v>
      </c>
    </row>
    <row r="3022" spans="1:26">
      <c r="A3022">
        <v>26865</v>
      </c>
      <c r="B3022" s="1">
        <v>40876.653460648151</v>
      </c>
      <c r="C3022" s="1">
        <f t="shared" si="588"/>
        <v>40544</v>
      </c>
      <c r="D3022" s="4">
        <f t="shared" si="589"/>
        <v>0.91111111111111109</v>
      </c>
      <c r="E3022" s="3">
        <f t="shared" si="590"/>
        <v>2011</v>
      </c>
      <c r="F3022" s="3">
        <f t="shared" si="591"/>
        <v>11</v>
      </c>
      <c r="G3022" s="3">
        <f t="shared" si="592"/>
        <v>29</v>
      </c>
      <c r="H3022" s="3">
        <f t="shared" si="593"/>
        <v>15</v>
      </c>
      <c r="I3022" s="3">
        <f t="shared" si="594"/>
        <v>40</v>
      </c>
      <c r="J3022" s="3">
        <f t="shared" si="595"/>
        <v>3</v>
      </c>
      <c r="K3022" s="3" t="str">
        <f>IF(AND(D3022&gt;='Season Lookup'!$D$15,D3022&lt;'Season Lookup'!$D$16),"Spring",IF(AND(D3022&gt;='Season Lookup'!$D$16,D3022&lt;'Season Lookup'!$D$17),"Summer",IF(AND(D3022&gt;='Season Lookup'!$D$17,D3022&lt;'Season Lookup'!$D$18),"Fall",IF(OR(D3022&gt;='Season Lookup'!$D$18,D3022&lt;'Season Lookup'!$D$15),"Winter"))))</f>
        <v>Fall</v>
      </c>
      <c r="L3022" s="3" t="str">
        <f>VLOOKUP(F3022,'Season Lookup'!$A$1:$B$13,2,0)</f>
        <v>Fall</v>
      </c>
      <c r="M3022" t="s">
        <v>73</v>
      </c>
      <c r="N3022" t="s">
        <v>13</v>
      </c>
      <c r="O3022" t="s">
        <v>13</v>
      </c>
      <c r="P3022" t="str">
        <f t="shared" si="596"/>
        <v>Yes</v>
      </c>
      <c r="Q3022" t="str">
        <f t="shared" si="597"/>
        <v>No</v>
      </c>
      <c r="R3022" t="str">
        <f t="shared" si="598"/>
        <v>No</v>
      </c>
      <c r="T3022" t="s">
        <v>335</v>
      </c>
      <c r="U3022" t="s">
        <v>133</v>
      </c>
      <c r="V3022" t="str">
        <f t="shared" si="599"/>
        <v>Intersection</v>
      </c>
      <c r="W3022" t="s">
        <v>3990</v>
      </c>
      <c r="X3022">
        <v>42.371839999999999</v>
      </c>
      <c r="Y3022">
        <v>-71.113429999999994</v>
      </c>
      <c r="Z3022" t="s">
        <v>3991</v>
      </c>
    </row>
    <row r="3023" spans="1:26">
      <c r="A3023">
        <v>26866</v>
      </c>
      <c r="B3023" s="1">
        <v>40876.719444444447</v>
      </c>
      <c r="C3023" s="1">
        <f t="shared" si="588"/>
        <v>40544</v>
      </c>
      <c r="D3023" s="4">
        <f t="shared" si="589"/>
        <v>0.91111111111111109</v>
      </c>
      <c r="E3023" s="3">
        <f t="shared" si="590"/>
        <v>2011</v>
      </c>
      <c r="F3023" s="3">
        <f t="shared" si="591"/>
        <v>11</v>
      </c>
      <c r="G3023" s="3">
        <f t="shared" si="592"/>
        <v>29</v>
      </c>
      <c r="H3023" s="3">
        <f t="shared" si="593"/>
        <v>17</v>
      </c>
      <c r="I3023" s="3">
        <f t="shared" si="594"/>
        <v>16</v>
      </c>
      <c r="J3023" s="3">
        <f t="shared" si="595"/>
        <v>3</v>
      </c>
      <c r="K3023" s="3" t="str">
        <f>IF(AND(D3023&gt;='Season Lookup'!$D$15,D3023&lt;'Season Lookup'!$D$16),"Spring",IF(AND(D3023&gt;='Season Lookup'!$D$16,D3023&lt;'Season Lookup'!$D$17),"Summer",IF(AND(D3023&gt;='Season Lookup'!$D$17,D3023&lt;'Season Lookup'!$D$18),"Fall",IF(OR(D3023&gt;='Season Lookup'!$D$18,D3023&lt;'Season Lookup'!$D$15),"Winter"))))</f>
        <v>Fall</v>
      </c>
      <c r="L3023" s="3" t="str">
        <f>VLOOKUP(F3023,'Season Lookup'!$A$1:$B$13,2,0)</f>
        <v>Fall</v>
      </c>
      <c r="M3023" t="s">
        <v>73</v>
      </c>
      <c r="N3023" t="s">
        <v>13</v>
      </c>
      <c r="O3023" t="s">
        <v>13</v>
      </c>
      <c r="P3023" t="str">
        <f t="shared" si="596"/>
        <v>Yes</v>
      </c>
      <c r="Q3023" t="str">
        <f t="shared" si="597"/>
        <v>No</v>
      </c>
      <c r="R3023" t="str">
        <f t="shared" si="598"/>
        <v>No</v>
      </c>
      <c r="S3023">
        <v>195</v>
      </c>
      <c r="T3023" t="s">
        <v>342</v>
      </c>
      <c r="V3023" t="str">
        <f t="shared" si="599"/>
        <v>Non Intersection</v>
      </c>
      <c r="W3023" t="s">
        <v>3992</v>
      </c>
      <c r="X3023">
        <v>42.370164000000003</v>
      </c>
      <c r="Y3023">
        <v>-71.100834000000006</v>
      </c>
      <c r="Z3023" t="s">
        <v>3993</v>
      </c>
    </row>
    <row r="3024" spans="1:26">
      <c r="A3024">
        <v>26867</v>
      </c>
      <c r="B3024" s="1">
        <v>40877.333333333336</v>
      </c>
      <c r="C3024" s="1">
        <f t="shared" si="588"/>
        <v>40544</v>
      </c>
      <c r="D3024" s="4">
        <f t="shared" si="589"/>
        <v>0.91388888888888886</v>
      </c>
      <c r="E3024" s="3">
        <f t="shared" si="590"/>
        <v>2011</v>
      </c>
      <c r="F3024" s="3">
        <f t="shared" si="591"/>
        <v>11</v>
      </c>
      <c r="G3024" s="3">
        <f t="shared" si="592"/>
        <v>30</v>
      </c>
      <c r="H3024" s="3">
        <f t="shared" si="593"/>
        <v>8</v>
      </c>
      <c r="I3024" s="3">
        <f t="shared" si="594"/>
        <v>0</v>
      </c>
      <c r="J3024" s="3">
        <f t="shared" si="595"/>
        <v>4</v>
      </c>
      <c r="K3024" s="3" t="str">
        <f>IF(AND(D3024&gt;='Season Lookup'!$D$15,D3024&lt;'Season Lookup'!$D$16),"Spring",IF(AND(D3024&gt;='Season Lookup'!$D$16,D3024&lt;'Season Lookup'!$D$17),"Summer",IF(AND(D3024&gt;='Season Lookup'!$D$17,D3024&lt;'Season Lookup'!$D$18),"Fall",IF(OR(D3024&gt;='Season Lookup'!$D$18,D3024&lt;'Season Lookup'!$D$15),"Winter"))))</f>
        <v>Fall</v>
      </c>
      <c r="L3024" s="3" t="str">
        <f>VLOOKUP(F3024,'Season Lookup'!$A$1:$B$13,2,0)</f>
        <v>Fall</v>
      </c>
      <c r="M3024" t="s">
        <v>82</v>
      </c>
      <c r="N3024" t="s">
        <v>13</v>
      </c>
      <c r="O3024" t="s">
        <v>13</v>
      </c>
      <c r="P3024" t="str">
        <f t="shared" si="596"/>
        <v>Yes</v>
      </c>
      <c r="Q3024" t="str">
        <f t="shared" si="597"/>
        <v>No</v>
      </c>
      <c r="R3024" t="str">
        <f t="shared" si="598"/>
        <v>No</v>
      </c>
      <c r="T3024" t="s">
        <v>14</v>
      </c>
      <c r="U3024" t="s">
        <v>2737</v>
      </c>
      <c r="V3024" t="str">
        <f t="shared" si="599"/>
        <v>Intersection</v>
      </c>
      <c r="W3024" t="s">
        <v>3994</v>
      </c>
      <c r="X3024">
        <v>42.395671</v>
      </c>
      <c r="Y3024">
        <v>-71.128300999999993</v>
      </c>
      <c r="Z3024" t="s">
        <v>2739</v>
      </c>
    </row>
    <row r="3025" spans="1:26">
      <c r="A3025">
        <v>26868</v>
      </c>
      <c r="B3025" s="1">
        <v>40877.354155092595</v>
      </c>
      <c r="C3025" s="1">
        <f t="shared" si="588"/>
        <v>40544</v>
      </c>
      <c r="D3025" s="4">
        <f t="shared" si="589"/>
        <v>0.91388888888888886</v>
      </c>
      <c r="E3025" s="3">
        <f t="shared" si="590"/>
        <v>2011</v>
      </c>
      <c r="F3025" s="3">
        <f t="shared" si="591"/>
        <v>11</v>
      </c>
      <c r="G3025" s="3">
        <f t="shared" si="592"/>
        <v>30</v>
      </c>
      <c r="H3025" s="3">
        <f t="shared" si="593"/>
        <v>8</v>
      </c>
      <c r="I3025" s="3">
        <f t="shared" si="594"/>
        <v>29</v>
      </c>
      <c r="J3025" s="3">
        <f t="shared" si="595"/>
        <v>4</v>
      </c>
      <c r="K3025" s="3" t="str">
        <f>IF(AND(D3025&gt;='Season Lookup'!$D$15,D3025&lt;'Season Lookup'!$D$16),"Spring",IF(AND(D3025&gt;='Season Lookup'!$D$16,D3025&lt;'Season Lookup'!$D$17),"Summer",IF(AND(D3025&gt;='Season Lookup'!$D$17,D3025&lt;'Season Lookup'!$D$18),"Fall",IF(OR(D3025&gt;='Season Lookup'!$D$18,D3025&lt;'Season Lookup'!$D$15),"Winter"))))</f>
        <v>Fall</v>
      </c>
      <c r="L3025" s="3" t="str">
        <f>VLOOKUP(F3025,'Season Lookup'!$A$1:$B$13,2,0)</f>
        <v>Fall</v>
      </c>
      <c r="M3025" t="s">
        <v>82</v>
      </c>
      <c r="N3025" t="s">
        <v>13</v>
      </c>
      <c r="O3025" t="s">
        <v>13</v>
      </c>
      <c r="P3025" t="str">
        <f t="shared" si="596"/>
        <v>Yes</v>
      </c>
      <c r="Q3025" t="str">
        <f t="shared" si="597"/>
        <v>No</v>
      </c>
      <c r="R3025" t="str">
        <f t="shared" si="598"/>
        <v>No</v>
      </c>
      <c r="S3025">
        <v>592</v>
      </c>
      <c r="T3025" t="s">
        <v>142</v>
      </c>
      <c r="V3025" t="str">
        <f t="shared" si="599"/>
        <v>Non Intersection</v>
      </c>
      <c r="W3025" t="s">
        <v>3995</v>
      </c>
      <c r="X3025">
        <v>42.378819</v>
      </c>
      <c r="Y3025">
        <v>-71.148840000000007</v>
      </c>
      <c r="Z3025" t="s">
        <v>3996</v>
      </c>
    </row>
    <row r="3026" spans="1:26">
      <c r="A3026">
        <v>26869</v>
      </c>
      <c r="B3026" s="1">
        <v>40877.434027777781</v>
      </c>
      <c r="C3026" s="1">
        <f t="shared" si="588"/>
        <v>40544</v>
      </c>
      <c r="D3026" s="4">
        <f t="shared" si="589"/>
        <v>0.91388888888888886</v>
      </c>
      <c r="E3026" s="3">
        <f t="shared" si="590"/>
        <v>2011</v>
      </c>
      <c r="F3026" s="3">
        <f t="shared" si="591"/>
        <v>11</v>
      </c>
      <c r="G3026" s="3">
        <f t="shared" si="592"/>
        <v>30</v>
      </c>
      <c r="H3026" s="3">
        <f t="shared" si="593"/>
        <v>10</v>
      </c>
      <c r="I3026" s="3">
        <f t="shared" si="594"/>
        <v>25</v>
      </c>
      <c r="J3026" s="3">
        <f t="shared" si="595"/>
        <v>4</v>
      </c>
      <c r="K3026" s="3" t="str">
        <f>IF(AND(D3026&gt;='Season Lookup'!$D$15,D3026&lt;'Season Lookup'!$D$16),"Spring",IF(AND(D3026&gt;='Season Lookup'!$D$16,D3026&lt;'Season Lookup'!$D$17),"Summer",IF(AND(D3026&gt;='Season Lookup'!$D$17,D3026&lt;'Season Lookup'!$D$18),"Fall",IF(OR(D3026&gt;='Season Lookup'!$D$18,D3026&lt;'Season Lookup'!$D$15),"Winter"))))</f>
        <v>Fall</v>
      </c>
      <c r="L3026" s="3" t="str">
        <f>VLOOKUP(F3026,'Season Lookup'!$A$1:$B$13,2,0)</f>
        <v>Fall</v>
      </c>
      <c r="M3026" t="s">
        <v>82</v>
      </c>
      <c r="N3026" t="s">
        <v>13</v>
      </c>
      <c r="O3026" t="s">
        <v>152</v>
      </c>
      <c r="P3026" t="str">
        <f t="shared" si="596"/>
        <v>Yes</v>
      </c>
      <c r="Q3026" t="str">
        <f t="shared" si="597"/>
        <v>No</v>
      </c>
      <c r="R3026" t="str">
        <f t="shared" si="598"/>
        <v>Yes</v>
      </c>
      <c r="S3026">
        <v>860</v>
      </c>
      <c r="T3026" t="s">
        <v>14</v>
      </c>
      <c r="V3026" t="str">
        <f t="shared" si="599"/>
        <v>Non Intersection</v>
      </c>
      <c r="W3026" t="s">
        <v>3997</v>
      </c>
      <c r="X3026">
        <v>42.367482000000003</v>
      </c>
      <c r="Y3026">
        <v>-71.107324000000006</v>
      </c>
      <c r="Z3026" t="s">
        <v>3998</v>
      </c>
    </row>
    <row r="3027" spans="1:26">
      <c r="A3027">
        <v>26870</v>
      </c>
      <c r="B3027" s="1">
        <v>40877.545138888891</v>
      </c>
      <c r="C3027" s="1">
        <f t="shared" si="588"/>
        <v>40544</v>
      </c>
      <c r="D3027" s="4">
        <f t="shared" si="589"/>
        <v>0.91388888888888886</v>
      </c>
      <c r="E3027" s="3">
        <f t="shared" si="590"/>
        <v>2011</v>
      </c>
      <c r="F3027" s="3">
        <f t="shared" si="591"/>
        <v>11</v>
      </c>
      <c r="G3027" s="3">
        <f t="shared" si="592"/>
        <v>30</v>
      </c>
      <c r="H3027" s="3">
        <f t="shared" si="593"/>
        <v>13</v>
      </c>
      <c r="I3027" s="3">
        <f t="shared" si="594"/>
        <v>5</v>
      </c>
      <c r="J3027" s="3">
        <f t="shared" si="595"/>
        <v>4</v>
      </c>
      <c r="K3027" s="3" t="str">
        <f>IF(AND(D3027&gt;='Season Lookup'!$D$15,D3027&lt;'Season Lookup'!$D$16),"Spring",IF(AND(D3027&gt;='Season Lookup'!$D$16,D3027&lt;'Season Lookup'!$D$17),"Summer",IF(AND(D3027&gt;='Season Lookup'!$D$17,D3027&lt;'Season Lookup'!$D$18),"Fall",IF(OR(D3027&gt;='Season Lookup'!$D$18,D3027&lt;'Season Lookup'!$D$15),"Winter"))))</f>
        <v>Fall</v>
      </c>
      <c r="L3027" s="3" t="str">
        <f>VLOOKUP(F3027,'Season Lookup'!$A$1:$B$13,2,0)</f>
        <v>Fall</v>
      </c>
      <c r="M3027" t="s">
        <v>82</v>
      </c>
      <c r="N3027" t="s">
        <v>13</v>
      </c>
      <c r="O3027" t="s">
        <v>132</v>
      </c>
      <c r="P3027" t="str">
        <f t="shared" si="596"/>
        <v>Yes</v>
      </c>
      <c r="Q3027" t="str">
        <f t="shared" si="597"/>
        <v>Yes</v>
      </c>
      <c r="R3027" t="str">
        <f t="shared" si="598"/>
        <v>No</v>
      </c>
      <c r="T3027" t="s">
        <v>79</v>
      </c>
      <c r="U3027" t="s">
        <v>1182</v>
      </c>
      <c r="V3027" t="str">
        <f t="shared" si="599"/>
        <v>Intersection</v>
      </c>
      <c r="W3027" t="s">
        <v>1183</v>
      </c>
      <c r="X3027">
        <v>42.360008999999998</v>
      </c>
      <c r="Y3027">
        <v>-71.087643</v>
      </c>
      <c r="Z3027" t="s">
        <v>1184</v>
      </c>
    </row>
    <row r="3028" spans="1:26">
      <c r="A3028">
        <v>26871</v>
      </c>
      <c r="B3028" s="1">
        <v>40877.600694444445</v>
      </c>
      <c r="C3028" s="1">
        <f t="shared" si="588"/>
        <v>40544</v>
      </c>
      <c r="D3028" s="4">
        <f t="shared" si="589"/>
        <v>0.91388888888888886</v>
      </c>
      <c r="E3028" s="3">
        <f t="shared" si="590"/>
        <v>2011</v>
      </c>
      <c r="F3028" s="3">
        <f t="shared" si="591"/>
        <v>11</v>
      </c>
      <c r="G3028" s="3">
        <f t="shared" si="592"/>
        <v>30</v>
      </c>
      <c r="H3028" s="3">
        <f t="shared" si="593"/>
        <v>14</v>
      </c>
      <c r="I3028" s="3">
        <f t="shared" si="594"/>
        <v>25</v>
      </c>
      <c r="J3028" s="3">
        <f t="shared" si="595"/>
        <v>4</v>
      </c>
      <c r="K3028" s="3" t="str">
        <f>IF(AND(D3028&gt;='Season Lookup'!$D$15,D3028&lt;'Season Lookup'!$D$16),"Spring",IF(AND(D3028&gt;='Season Lookup'!$D$16,D3028&lt;'Season Lookup'!$D$17),"Summer",IF(AND(D3028&gt;='Season Lookup'!$D$17,D3028&lt;'Season Lookup'!$D$18),"Fall",IF(OR(D3028&gt;='Season Lookup'!$D$18,D3028&lt;'Season Lookup'!$D$15),"Winter"))))</f>
        <v>Fall</v>
      </c>
      <c r="L3028" s="3" t="str">
        <f>VLOOKUP(F3028,'Season Lookup'!$A$1:$B$13,2,0)</f>
        <v>Fall</v>
      </c>
      <c r="M3028" t="s">
        <v>82</v>
      </c>
      <c r="N3028" t="s">
        <v>13</v>
      </c>
      <c r="O3028" t="s">
        <v>132</v>
      </c>
      <c r="P3028" t="str">
        <f t="shared" si="596"/>
        <v>Yes</v>
      </c>
      <c r="Q3028" t="str">
        <f t="shared" si="597"/>
        <v>Yes</v>
      </c>
      <c r="R3028" t="str">
        <f t="shared" si="598"/>
        <v>No</v>
      </c>
      <c r="T3028" t="s">
        <v>41</v>
      </c>
      <c r="U3028" t="s">
        <v>757</v>
      </c>
      <c r="V3028" t="str">
        <f t="shared" si="599"/>
        <v>Intersection</v>
      </c>
      <c r="W3028" t="s">
        <v>758</v>
      </c>
      <c r="X3028">
        <v>42.362009</v>
      </c>
      <c r="Y3028">
        <v>-71.114306999999997</v>
      </c>
      <c r="Z3028" t="s">
        <v>759</v>
      </c>
    </row>
    <row r="3029" spans="1:26">
      <c r="A3029">
        <v>26872</v>
      </c>
      <c r="B3029" s="1">
        <v>40877.675682870373</v>
      </c>
      <c r="C3029" s="1">
        <f t="shared" si="588"/>
        <v>40544</v>
      </c>
      <c r="D3029" s="4">
        <f t="shared" si="589"/>
        <v>0.91388888888888886</v>
      </c>
      <c r="E3029" s="3">
        <f t="shared" si="590"/>
        <v>2011</v>
      </c>
      <c r="F3029" s="3">
        <f t="shared" si="591"/>
        <v>11</v>
      </c>
      <c r="G3029" s="3">
        <f t="shared" si="592"/>
        <v>30</v>
      </c>
      <c r="H3029" s="3">
        <f t="shared" si="593"/>
        <v>16</v>
      </c>
      <c r="I3029" s="3">
        <f t="shared" si="594"/>
        <v>12</v>
      </c>
      <c r="J3029" s="3">
        <f t="shared" si="595"/>
        <v>4</v>
      </c>
      <c r="K3029" s="3" t="str">
        <f>IF(AND(D3029&gt;='Season Lookup'!$D$15,D3029&lt;'Season Lookup'!$D$16),"Spring",IF(AND(D3029&gt;='Season Lookup'!$D$16,D3029&lt;'Season Lookup'!$D$17),"Summer",IF(AND(D3029&gt;='Season Lookup'!$D$17,D3029&lt;'Season Lookup'!$D$18),"Fall",IF(OR(D3029&gt;='Season Lookup'!$D$18,D3029&lt;'Season Lookup'!$D$15),"Winter"))))</f>
        <v>Fall</v>
      </c>
      <c r="L3029" s="3" t="str">
        <f>VLOOKUP(F3029,'Season Lookup'!$A$1:$B$13,2,0)</f>
        <v>Fall</v>
      </c>
      <c r="M3029" t="s">
        <v>82</v>
      </c>
      <c r="N3029" t="s">
        <v>13</v>
      </c>
      <c r="O3029" t="s">
        <v>132</v>
      </c>
      <c r="P3029" t="str">
        <f t="shared" si="596"/>
        <v>Yes</v>
      </c>
      <c r="Q3029" t="str">
        <f t="shared" si="597"/>
        <v>Yes</v>
      </c>
      <c r="R3029" t="str">
        <f t="shared" si="598"/>
        <v>No</v>
      </c>
      <c r="T3029" t="s">
        <v>105</v>
      </c>
      <c r="U3029" t="s">
        <v>288</v>
      </c>
      <c r="V3029" t="str">
        <f t="shared" si="599"/>
        <v>Intersection</v>
      </c>
      <c r="W3029" t="s">
        <v>289</v>
      </c>
      <c r="X3029">
        <v>42.364812000000001</v>
      </c>
      <c r="Y3029">
        <v>-71.089386000000005</v>
      </c>
      <c r="Z3029" t="s">
        <v>290</v>
      </c>
    </row>
    <row r="3030" spans="1:26">
      <c r="A3030">
        <v>26873</v>
      </c>
      <c r="B3030" s="1">
        <v>40877.71875</v>
      </c>
      <c r="C3030" s="1">
        <f t="shared" si="588"/>
        <v>40544</v>
      </c>
      <c r="D3030" s="4">
        <f t="shared" si="589"/>
        <v>0.91388888888888886</v>
      </c>
      <c r="E3030" s="3">
        <f t="shared" si="590"/>
        <v>2011</v>
      </c>
      <c r="F3030" s="3">
        <f t="shared" si="591"/>
        <v>11</v>
      </c>
      <c r="G3030" s="3">
        <f t="shared" si="592"/>
        <v>30</v>
      </c>
      <c r="H3030" s="3">
        <f t="shared" si="593"/>
        <v>17</v>
      </c>
      <c r="I3030" s="3">
        <f t="shared" si="594"/>
        <v>15</v>
      </c>
      <c r="J3030" s="3">
        <f t="shared" si="595"/>
        <v>4</v>
      </c>
      <c r="K3030" s="3" t="str">
        <f>IF(AND(D3030&gt;='Season Lookup'!$D$15,D3030&lt;'Season Lookup'!$D$16),"Spring",IF(AND(D3030&gt;='Season Lookup'!$D$16,D3030&lt;'Season Lookup'!$D$17),"Summer",IF(AND(D3030&gt;='Season Lookup'!$D$17,D3030&lt;'Season Lookup'!$D$18),"Fall",IF(OR(D3030&gt;='Season Lookup'!$D$18,D3030&lt;'Season Lookup'!$D$15),"Winter"))))</f>
        <v>Fall</v>
      </c>
      <c r="L3030" s="3" t="str">
        <f>VLOOKUP(F3030,'Season Lookup'!$A$1:$B$13,2,0)</f>
        <v>Fall</v>
      </c>
      <c r="M3030" t="s">
        <v>82</v>
      </c>
      <c r="N3030" t="s">
        <v>13</v>
      </c>
      <c r="O3030" t="s">
        <v>13</v>
      </c>
      <c r="P3030" t="str">
        <f t="shared" si="596"/>
        <v>Yes</v>
      </c>
      <c r="Q3030" t="str">
        <f t="shared" si="597"/>
        <v>No</v>
      </c>
      <c r="R3030" t="str">
        <f t="shared" si="598"/>
        <v>No</v>
      </c>
      <c r="T3030" t="s">
        <v>1223</v>
      </c>
      <c r="U3030" t="s">
        <v>326</v>
      </c>
      <c r="V3030" t="str">
        <f t="shared" si="599"/>
        <v>Intersection</v>
      </c>
      <c r="W3030" t="s">
        <v>3999</v>
      </c>
      <c r="X3030">
        <v>42.372149999999998</v>
      </c>
      <c r="Y3030">
        <v>-71.120497</v>
      </c>
      <c r="Z3030" t="s">
        <v>4000</v>
      </c>
    </row>
    <row r="3031" spans="1:26">
      <c r="A3031">
        <v>26874</v>
      </c>
      <c r="B3031" s="1">
        <v>40877.75</v>
      </c>
      <c r="C3031" s="1">
        <f t="shared" si="588"/>
        <v>40544</v>
      </c>
      <c r="D3031" s="4">
        <f t="shared" si="589"/>
        <v>0.91388888888888886</v>
      </c>
      <c r="E3031" s="3">
        <f t="shared" si="590"/>
        <v>2011</v>
      </c>
      <c r="F3031" s="3">
        <f t="shared" si="591"/>
        <v>11</v>
      </c>
      <c r="G3031" s="3">
        <f t="shared" si="592"/>
        <v>30</v>
      </c>
      <c r="H3031" s="3">
        <f t="shared" si="593"/>
        <v>18</v>
      </c>
      <c r="I3031" s="3">
        <f t="shared" si="594"/>
        <v>0</v>
      </c>
      <c r="J3031" s="3">
        <f t="shared" si="595"/>
        <v>4</v>
      </c>
      <c r="K3031" s="3" t="str">
        <f>IF(AND(D3031&gt;='Season Lookup'!$D$15,D3031&lt;'Season Lookup'!$D$16),"Spring",IF(AND(D3031&gt;='Season Lookup'!$D$16,D3031&lt;'Season Lookup'!$D$17),"Summer",IF(AND(D3031&gt;='Season Lookup'!$D$17,D3031&lt;'Season Lookup'!$D$18),"Fall",IF(OR(D3031&gt;='Season Lookup'!$D$18,D3031&lt;'Season Lookup'!$D$15),"Winter"))))</f>
        <v>Fall</v>
      </c>
      <c r="L3031" s="3" t="str">
        <f>VLOOKUP(F3031,'Season Lookup'!$A$1:$B$13,2,0)</f>
        <v>Fall</v>
      </c>
      <c r="M3031" t="s">
        <v>82</v>
      </c>
      <c r="N3031" t="s">
        <v>35</v>
      </c>
      <c r="O3031" t="s">
        <v>23</v>
      </c>
      <c r="P3031" t="str">
        <f t="shared" si="596"/>
        <v>Yes</v>
      </c>
      <c r="Q3031" t="str">
        <f t="shared" si="597"/>
        <v>No</v>
      </c>
      <c r="R3031" t="str">
        <f t="shared" si="598"/>
        <v>No</v>
      </c>
      <c r="T3031" t="s">
        <v>1438</v>
      </c>
      <c r="U3031" t="s">
        <v>198</v>
      </c>
      <c r="V3031" t="str">
        <f t="shared" si="599"/>
        <v>Intersection</v>
      </c>
      <c r="W3031" t="s">
        <v>1786</v>
      </c>
      <c r="X3031">
        <v>42.372252000000003</v>
      </c>
      <c r="Y3031">
        <v>-71.119338999999997</v>
      </c>
      <c r="Z3031" t="s">
        <v>1787</v>
      </c>
    </row>
    <row r="3032" spans="1:26">
      <c r="A3032">
        <v>26875</v>
      </c>
      <c r="B3032" s="1">
        <v>40877.791655092595</v>
      </c>
      <c r="C3032" s="1">
        <f t="shared" si="588"/>
        <v>40544</v>
      </c>
      <c r="D3032" s="4">
        <f t="shared" si="589"/>
        <v>0.91388888888888886</v>
      </c>
      <c r="E3032" s="3">
        <f t="shared" si="590"/>
        <v>2011</v>
      </c>
      <c r="F3032" s="3">
        <f t="shared" si="591"/>
        <v>11</v>
      </c>
      <c r="G3032" s="3">
        <f t="shared" si="592"/>
        <v>30</v>
      </c>
      <c r="H3032" s="3">
        <f t="shared" si="593"/>
        <v>18</v>
      </c>
      <c r="I3032" s="3">
        <f t="shared" si="594"/>
        <v>59</v>
      </c>
      <c r="J3032" s="3">
        <f t="shared" si="595"/>
        <v>4</v>
      </c>
      <c r="K3032" s="3" t="str">
        <f>IF(AND(D3032&gt;='Season Lookup'!$D$15,D3032&lt;'Season Lookup'!$D$16),"Spring",IF(AND(D3032&gt;='Season Lookup'!$D$16,D3032&lt;'Season Lookup'!$D$17),"Summer",IF(AND(D3032&gt;='Season Lookup'!$D$17,D3032&lt;'Season Lookup'!$D$18),"Fall",IF(OR(D3032&gt;='Season Lookup'!$D$18,D3032&lt;'Season Lookup'!$D$15),"Winter"))))</f>
        <v>Fall</v>
      </c>
      <c r="L3032" s="3" t="str">
        <f>VLOOKUP(F3032,'Season Lookup'!$A$1:$B$13,2,0)</f>
        <v>Fall</v>
      </c>
      <c r="M3032" t="s">
        <v>82</v>
      </c>
      <c r="N3032" t="s">
        <v>18</v>
      </c>
      <c r="O3032" t="s">
        <v>132</v>
      </c>
      <c r="P3032" t="str">
        <f t="shared" si="596"/>
        <v>Yes</v>
      </c>
      <c r="Q3032" t="str">
        <f t="shared" si="597"/>
        <v>Yes</v>
      </c>
      <c r="R3032" t="str">
        <f t="shared" si="598"/>
        <v>No</v>
      </c>
      <c r="T3032" t="s">
        <v>453</v>
      </c>
      <c r="U3032" t="s">
        <v>42</v>
      </c>
      <c r="V3032" t="str">
        <f t="shared" si="599"/>
        <v>Intersection</v>
      </c>
      <c r="W3032" t="s">
        <v>4001</v>
      </c>
      <c r="X3032">
        <v>42.357368999999998</v>
      </c>
      <c r="Y3032">
        <v>-71.108023000000003</v>
      </c>
      <c r="Z3032" t="s">
        <v>1412</v>
      </c>
    </row>
    <row r="3033" spans="1:26">
      <c r="A3033">
        <v>26877</v>
      </c>
      <c r="B3033" s="1">
        <v>40877.395833333336</v>
      </c>
      <c r="C3033" s="1">
        <f t="shared" si="588"/>
        <v>40544</v>
      </c>
      <c r="D3033" s="4">
        <f t="shared" si="589"/>
        <v>0.91388888888888886</v>
      </c>
      <c r="E3033" s="3">
        <f t="shared" si="590"/>
        <v>2011</v>
      </c>
      <c r="F3033" s="3">
        <f t="shared" si="591"/>
        <v>11</v>
      </c>
      <c r="G3033" s="3">
        <f t="shared" si="592"/>
        <v>30</v>
      </c>
      <c r="H3033" s="3">
        <f t="shared" si="593"/>
        <v>9</v>
      </c>
      <c r="I3033" s="3">
        <f t="shared" si="594"/>
        <v>30</v>
      </c>
      <c r="J3033" s="3">
        <f t="shared" si="595"/>
        <v>4</v>
      </c>
      <c r="K3033" s="3" t="str">
        <f>IF(AND(D3033&gt;='Season Lookup'!$D$15,D3033&lt;'Season Lookup'!$D$16),"Spring",IF(AND(D3033&gt;='Season Lookup'!$D$16,D3033&lt;'Season Lookup'!$D$17),"Summer",IF(AND(D3033&gt;='Season Lookup'!$D$17,D3033&lt;'Season Lookup'!$D$18),"Fall",IF(OR(D3033&gt;='Season Lookup'!$D$18,D3033&lt;'Season Lookup'!$D$15),"Winter"))))</f>
        <v>Fall</v>
      </c>
      <c r="L3033" s="3" t="str">
        <f>VLOOKUP(F3033,'Season Lookup'!$A$1:$B$13,2,0)</f>
        <v>Fall</v>
      </c>
      <c r="M3033" t="s">
        <v>82</v>
      </c>
      <c r="N3033" t="s">
        <v>13</v>
      </c>
      <c r="O3033" t="s">
        <v>23</v>
      </c>
      <c r="P3033" t="str">
        <f t="shared" si="596"/>
        <v>Yes</v>
      </c>
      <c r="Q3033" t="str">
        <f t="shared" si="597"/>
        <v>No</v>
      </c>
      <c r="R3033" t="str">
        <f t="shared" si="598"/>
        <v>No</v>
      </c>
      <c r="S3033">
        <v>9</v>
      </c>
      <c r="T3033" t="s">
        <v>3425</v>
      </c>
      <c r="V3033" t="str">
        <f t="shared" si="599"/>
        <v>Non Intersection</v>
      </c>
      <c r="W3033" t="s">
        <v>4002</v>
      </c>
      <c r="X3033">
        <v>42.388387000000002</v>
      </c>
      <c r="Y3033">
        <v>-71.128643999999994</v>
      </c>
      <c r="Z3033" t="s">
        <v>4003</v>
      </c>
    </row>
    <row r="3034" spans="1:26">
      <c r="A3034">
        <v>26876</v>
      </c>
      <c r="B3034" s="1">
        <v>40878.678460648145</v>
      </c>
      <c r="C3034" s="1">
        <f t="shared" si="588"/>
        <v>40544</v>
      </c>
      <c r="D3034" s="4">
        <f t="shared" si="589"/>
        <v>0.91666666666666663</v>
      </c>
      <c r="E3034" s="3">
        <f t="shared" si="590"/>
        <v>2011</v>
      </c>
      <c r="F3034" s="3">
        <f t="shared" si="591"/>
        <v>12</v>
      </c>
      <c r="G3034" s="3">
        <f t="shared" si="592"/>
        <v>1</v>
      </c>
      <c r="H3034" s="3">
        <f t="shared" si="593"/>
        <v>16</v>
      </c>
      <c r="I3034" s="3">
        <f t="shared" si="594"/>
        <v>16</v>
      </c>
      <c r="J3034" s="3">
        <f t="shared" si="595"/>
        <v>5</v>
      </c>
      <c r="K3034" s="3" t="str">
        <f>IF(AND(D3034&gt;='Season Lookup'!$D$15,D3034&lt;'Season Lookup'!$D$16),"Spring",IF(AND(D3034&gt;='Season Lookup'!$D$16,D3034&lt;'Season Lookup'!$D$17),"Summer",IF(AND(D3034&gt;='Season Lookup'!$D$17,D3034&lt;'Season Lookup'!$D$18),"Fall",IF(OR(D3034&gt;='Season Lookup'!$D$18,D3034&lt;'Season Lookup'!$D$15),"Winter"))))</f>
        <v>Fall</v>
      </c>
      <c r="L3034" s="3" t="str">
        <f>VLOOKUP(F3034,'Season Lookup'!$A$1:$B$13,2,0)</f>
        <v>Winter</v>
      </c>
      <c r="M3034" t="s">
        <v>78</v>
      </c>
      <c r="N3034" t="s">
        <v>13</v>
      </c>
      <c r="O3034" t="s">
        <v>13</v>
      </c>
      <c r="P3034" t="str">
        <f t="shared" si="596"/>
        <v>Yes</v>
      </c>
      <c r="Q3034" t="str">
        <f t="shared" si="597"/>
        <v>No</v>
      </c>
      <c r="R3034" t="str">
        <f t="shared" si="598"/>
        <v>No</v>
      </c>
      <c r="T3034" t="s">
        <v>185</v>
      </c>
      <c r="U3034" t="s">
        <v>3761</v>
      </c>
      <c r="V3034" t="str">
        <f t="shared" si="599"/>
        <v>Intersection</v>
      </c>
      <c r="W3034" t="s">
        <v>4004</v>
      </c>
      <c r="X3034">
        <v>42.384194999999998</v>
      </c>
      <c r="Y3034">
        <v>-71.130211000000003</v>
      </c>
      <c r="Z3034" t="s">
        <v>4005</v>
      </c>
    </row>
    <row r="3035" spans="1:26">
      <c r="A3035">
        <v>26878</v>
      </c>
      <c r="B3035" s="1">
        <v>40878.354155092595</v>
      </c>
      <c r="C3035" s="1">
        <f t="shared" si="588"/>
        <v>40544</v>
      </c>
      <c r="D3035" s="4">
        <f t="shared" si="589"/>
        <v>0.91666666666666663</v>
      </c>
      <c r="E3035" s="3">
        <f t="shared" si="590"/>
        <v>2011</v>
      </c>
      <c r="F3035" s="3">
        <f t="shared" si="591"/>
        <v>12</v>
      </c>
      <c r="G3035" s="3">
        <f t="shared" si="592"/>
        <v>1</v>
      </c>
      <c r="H3035" s="3">
        <f t="shared" si="593"/>
        <v>8</v>
      </c>
      <c r="I3035" s="3">
        <f t="shared" si="594"/>
        <v>29</v>
      </c>
      <c r="J3035" s="3">
        <f t="shared" si="595"/>
        <v>5</v>
      </c>
      <c r="K3035" s="3" t="str">
        <f>IF(AND(D3035&gt;='Season Lookup'!$D$15,D3035&lt;'Season Lookup'!$D$16),"Spring",IF(AND(D3035&gt;='Season Lookup'!$D$16,D3035&lt;'Season Lookup'!$D$17),"Summer",IF(AND(D3035&gt;='Season Lookup'!$D$17,D3035&lt;'Season Lookup'!$D$18),"Fall",IF(OR(D3035&gt;='Season Lookup'!$D$18,D3035&lt;'Season Lookup'!$D$15),"Winter"))))</f>
        <v>Fall</v>
      </c>
      <c r="L3035" s="3" t="str">
        <f>VLOOKUP(F3035,'Season Lookup'!$A$1:$B$13,2,0)</f>
        <v>Winter</v>
      </c>
      <c r="M3035" t="s">
        <v>78</v>
      </c>
      <c r="N3035" t="s">
        <v>13</v>
      </c>
      <c r="O3035" t="s">
        <v>23</v>
      </c>
      <c r="P3035" t="str">
        <f t="shared" si="596"/>
        <v>Yes</v>
      </c>
      <c r="Q3035" t="str">
        <f t="shared" si="597"/>
        <v>No</v>
      </c>
      <c r="R3035" t="str">
        <f t="shared" si="598"/>
        <v>No</v>
      </c>
      <c r="T3035" t="s">
        <v>1114</v>
      </c>
      <c r="U3035" t="s">
        <v>189</v>
      </c>
      <c r="V3035" t="str">
        <f t="shared" si="599"/>
        <v>Intersection</v>
      </c>
      <c r="W3035" t="s">
        <v>4006</v>
      </c>
      <c r="X3035">
        <v>42.367707000000003</v>
      </c>
      <c r="Y3035">
        <v>-71.095190000000002</v>
      </c>
      <c r="Z3035" t="s">
        <v>3127</v>
      </c>
    </row>
    <row r="3036" spans="1:26">
      <c r="A3036">
        <v>26908</v>
      </c>
      <c r="B3036" s="1">
        <v>40878.75</v>
      </c>
      <c r="C3036" s="1">
        <f t="shared" si="588"/>
        <v>40544</v>
      </c>
      <c r="D3036" s="4">
        <f t="shared" si="589"/>
        <v>0.91666666666666663</v>
      </c>
      <c r="E3036" s="3">
        <f t="shared" si="590"/>
        <v>2011</v>
      </c>
      <c r="F3036" s="3">
        <f t="shared" si="591"/>
        <v>12</v>
      </c>
      <c r="G3036" s="3">
        <f t="shared" si="592"/>
        <v>1</v>
      </c>
      <c r="H3036" s="3">
        <f t="shared" si="593"/>
        <v>18</v>
      </c>
      <c r="I3036" s="3">
        <f t="shared" si="594"/>
        <v>0</v>
      </c>
      <c r="J3036" s="3">
        <f t="shared" si="595"/>
        <v>5</v>
      </c>
      <c r="K3036" s="3" t="str">
        <f>IF(AND(D3036&gt;='Season Lookup'!$D$15,D3036&lt;'Season Lookup'!$D$16),"Spring",IF(AND(D3036&gt;='Season Lookup'!$D$16,D3036&lt;'Season Lookup'!$D$17),"Summer",IF(AND(D3036&gt;='Season Lookup'!$D$17,D3036&lt;'Season Lookup'!$D$18),"Fall",IF(OR(D3036&gt;='Season Lookup'!$D$18,D3036&lt;'Season Lookup'!$D$15),"Winter"))))</f>
        <v>Fall</v>
      </c>
      <c r="L3036" s="3" t="str">
        <f>VLOOKUP(F3036,'Season Lookup'!$A$1:$B$13,2,0)</f>
        <v>Winter</v>
      </c>
      <c r="M3036" t="s">
        <v>78</v>
      </c>
      <c r="N3036" t="s">
        <v>13</v>
      </c>
      <c r="O3036" t="s">
        <v>23</v>
      </c>
      <c r="P3036" t="str">
        <f t="shared" si="596"/>
        <v>Yes</v>
      </c>
      <c r="Q3036" t="str">
        <f t="shared" si="597"/>
        <v>No</v>
      </c>
      <c r="R3036" t="str">
        <f t="shared" si="598"/>
        <v>No</v>
      </c>
      <c r="T3036" t="s">
        <v>14</v>
      </c>
      <c r="U3036" t="s">
        <v>213</v>
      </c>
      <c r="V3036" t="str">
        <f t="shared" si="599"/>
        <v>Intersection</v>
      </c>
      <c r="W3036" t="s">
        <v>214</v>
      </c>
      <c r="X3036">
        <v>42.398823999999998</v>
      </c>
      <c r="Y3036">
        <v>-71.131961000000004</v>
      </c>
      <c r="Z3036" t="s">
        <v>215</v>
      </c>
    </row>
    <row r="3037" spans="1:26">
      <c r="A3037">
        <v>27000</v>
      </c>
      <c r="B3037" s="1">
        <v>40878.521516203706</v>
      </c>
      <c r="C3037" s="1">
        <f t="shared" si="588"/>
        <v>40544</v>
      </c>
      <c r="D3037" s="4">
        <f t="shared" si="589"/>
        <v>0.91666666666666663</v>
      </c>
      <c r="E3037" s="3">
        <f t="shared" si="590"/>
        <v>2011</v>
      </c>
      <c r="F3037" s="3">
        <f t="shared" si="591"/>
        <v>12</v>
      </c>
      <c r="G3037" s="3">
        <f t="shared" si="592"/>
        <v>1</v>
      </c>
      <c r="H3037" s="3">
        <f t="shared" si="593"/>
        <v>12</v>
      </c>
      <c r="I3037" s="3">
        <f t="shared" si="594"/>
        <v>30</v>
      </c>
      <c r="J3037" s="3">
        <f t="shared" si="595"/>
        <v>5</v>
      </c>
      <c r="K3037" s="3" t="str">
        <f>IF(AND(D3037&gt;='Season Lookup'!$D$15,D3037&lt;'Season Lookup'!$D$16),"Spring",IF(AND(D3037&gt;='Season Lookup'!$D$16,D3037&lt;'Season Lookup'!$D$17),"Summer",IF(AND(D3037&gt;='Season Lookup'!$D$17,D3037&lt;'Season Lookup'!$D$18),"Fall",IF(OR(D3037&gt;='Season Lookup'!$D$18,D3037&lt;'Season Lookup'!$D$15),"Winter"))))</f>
        <v>Fall</v>
      </c>
      <c r="L3037" s="3" t="str">
        <f>VLOOKUP(F3037,'Season Lookup'!$A$1:$B$13,2,0)</f>
        <v>Winter</v>
      </c>
      <c r="M3037" t="s">
        <v>73</v>
      </c>
      <c r="N3037" t="s">
        <v>13</v>
      </c>
      <c r="O3037" t="s">
        <v>13</v>
      </c>
      <c r="P3037" t="str">
        <f t="shared" si="596"/>
        <v>Yes</v>
      </c>
      <c r="Q3037" t="str">
        <f t="shared" si="597"/>
        <v>No</v>
      </c>
      <c r="R3037" t="str">
        <f t="shared" si="598"/>
        <v>No</v>
      </c>
      <c r="T3037" t="s">
        <v>4007</v>
      </c>
      <c r="U3037" t="s">
        <v>316</v>
      </c>
      <c r="V3037" t="str">
        <f t="shared" si="599"/>
        <v>Intersection</v>
      </c>
      <c r="W3037" t="s">
        <v>4008</v>
      </c>
      <c r="X3037">
        <v>0</v>
      </c>
      <c r="Y3037">
        <v>0</v>
      </c>
      <c r="Z3037" t="s">
        <v>81</v>
      </c>
    </row>
    <row r="3038" spans="1:26">
      <c r="A3038">
        <v>26879</v>
      </c>
      <c r="B3038" s="1">
        <v>40879.53125</v>
      </c>
      <c r="C3038" s="1">
        <f t="shared" si="588"/>
        <v>40544</v>
      </c>
      <c r="D3038" s="4">
        <f t="shared" si="589"/>
        <v>0.9194444444444444</v>
      </c>
      <c r="E3038" s="3">
        <f t="shared" si="590"/>
        <v>2011</v>
      </c>
      <c r="F3038" s="3">
        <f t="shared" si="591"/>
        <v>12</v>
      </c>
      <c r="G3038" s="3">
        <f t="shared" si="592"/>
        <v>2</v>
      </c>
      <c r="H3038" s="3">
        <f t="shared" si="593"/>
        <v>12</v>
      </c>
      <c r="I3038" s="3">
        <f t="shared" si="594"/>
        <v>45</v>
      </c>
      <c r="J3038" s="3">
        <f t="shared" si="595"/>
        <v>6</v>
      </c>
      <c r="K3038" s="3" t="str">
        <f>IF(AND(D3038&gt;='Season Lookup'!$D$15,D3038&lt;'Season Lookup'!$D$16),"Spring",IF(AND(D3038&gt;='Season Lookup'!$D$16,D3038&lt;'Season Lookup'!$D$17),"Summer",IF(AND(D3038&gt;='Season Lookup'!$D$17,D3038&lt;'Season Lookup'!$D$18),"Fall",IF(OR(D3038&gt;='Season Lookup'!$D$18,D3038&lt;'Season Lookup'!$D$15),"Winter"))))</f>
        <v>Fall</v>
      </c>
      <c r="L3038" s="3" t="str">
        <f>VLOOKUP(F3038,'Season Lookup'!$A$1:$B$13,2,0)</f>
        <v>Winter</v>
      </c>
      <c r="M3038" t="s">
        <v>12</v>
      </c>
      <c r="N3038" t="s">
        <v>13</v>
      </c>
      <c r="O3038" t="s">
        <v>152</v>
      </c>
      <c r="P3038" t="str">
        <f t="shared" si="596"/>
        <v>Yes</v>
      </c>
      <c r="Q3038" t="str">
        <f t="shared" si="597"/>
        <v>No</v>
      </c>
      <c r="R3038" t="str">
        <f t="shared" si="598"/>
        <v>Yes</v>
      </c>
      <c r="T3038" t="s">
        <v>32</v>
      </c>
      <c r="U3038" t="s">
        <v>796</v>
      </c>
      <c r="V3038" t="str">
        <f t="shared" si="599"/>
        <v>Intersection</v>
      </c>
      <c r="W3038" t="s">
        <v>932</v>
      </c>
      <c r="X3038">
        <v>42.362974000000001</v>
      </c>
      <c r="Y3038">
        <v>-71.093633999999994</v>
      </c>
      <c r="Z3038" t="s">
        <v>813</v>
      </c>
    </row>
    <row r="3039" spans="1:26">
      <c r="A3039">
        <v>26880</v>
      </c>
      <c r="B3039" s="1">
        <v>40880.333333333336</v>
      </c>
      <c r="C3039" s="1">
        <f t="shared" si="588"/>
        <v>40544</v>
      </c>
      <c r="D3039" s="4">
        <f t="shared" si="589"/>
        <v>0.92222222222222228</v>
      </c>
      <c r="E3039" s="3">
        <f t="shared" si="590"/>
        <v>2011</v>
      </c>
      <c r="F3039" s="3">
        <f t="shared" si="591"/>
        <v>12</v>
      </c>
      <c r="G3039" s="3">
        <f t="shared" si="592"/>
        <v>3</v>
      </c>
      <c r="H3039" s="3">
        <f t="shared" si="593"/>
        <v>8</v>
      </c>
      <c r="I3039" s="3">
        <f t="shared" si="594"/>
        <v>0</v>
      </c>
      <c r="J3039" s="3">
        <f t="shared" si="595"/>
        <v>7</v>
      </c>
      <c r="K3039" s="3" t="str">
        <f>IF(AND(D3039&gt;='Season Lookup'!$D$15,D3039&lt;'Season Lookup'!$D$16),"Spring",IF(AND(D3039&gt;='Season Lookup'!$D$16,D3039&lt;'Season Lookup'!$D$17),"Summer",IF(AND(D3039&gt;='Season Lookup'!$D$17,D3039&lt;'Season Lookup'!$D$18),"Fall",IF(OR(D3039&gt;='Season Lookup'!$D$18,D3039&lt;'Season Lookup'!$D$15),"Winter"))))</f>
        <v>Fall</v>
      </c>
      <c r="L3039" s="3" t="str">
        <f>VLOOKUP(F3039,'Season Lookup'!$A$1:$B$13,2,0)</f>
        <v>Winter</v>
      </c>
      <c r="M3039" t="s">
        <v>31</v>
      </c>
      <c r="N3039" t="s">
        <v>13</v>
      </c>
      <c r="O3039" t="s">
        <v>23</v>
      </c>
      <c r="P3039" t="str">
        <f t="shared" si="596"/>
        <v>Yes</v>
      </c>
      <c r="Q3039" t="str">
        <f t="shared" si="597"/>
        <v>No</v>
      </c>
      <c r="R3039" t="str">
        <f t="shared" si="598"/>
        <v>No</v>
      </c>
      <c r="S3039">
        <v>70</v>
      </c>
      <c r="T3039" t="s">
        <v>1332</v>
      </c>
      <c r="V3039" t="str">
        <f t="shared" si="599"/>
        <v>Non Intersection</v>
      </c>
      <c r="W3039" t="s">
        <v>4009</v>
      </c>
      <c r="X3039">
        <v>42.389726000000003</v>
      </c>
      <c r="Y3039">
        <v>-71.121235999999996</v>
      </c>
      <c r="Z3039" t="s">
        <v>4010</v>
      </c>
    </row>
    <row r="3040" spans="1:26">
      <c r="A3040">
        <v>26881</v>
      </c>
      <c r="B3040" s="1">
        <v>40880.73609953704</v>
      </c>
      <c r="C3040" s="1">
        <f t="shared" si="588"/>
        <v>40544</v>
      </c>
      <c r="D3040" s="4">
        <f t="shared" si="589"/>
        <v>0.92222222222222228</v>
      </c>
      <c r="E3040" s="3">
        <f t="shared" si="590"/>
        <v>2011</v>
      </c>
      <c r="F3040" s="3">
        <f t="shared" si="591"/>
        <v>12</v>
      </c>
      <c r="G3040" s="3">
        <f t="shared" si="592"/>
        <v>3</v>
      </c>
      <c r="H3040" s="3">
        <f t="shared" si="593"/>
        <v>17</v>
      </c>
      <c r="I3040" s="3">
        <f t="shared" si="594"/>
        <v>39</v>
      </c>
      <c r="J3040" s="3">
        <f t="shared" si="595"/>
        <v>7</v>
      </c>
      <c r="K3040" s="3" t="str">
        <f>IF(AND(D3040&gt;='Season Lookup'!$D$15,D3040&lt;'Season Lookup'!$D$16),"Spring",IF(AND(D3040&gt;='Season Lookup'!$D$16,D3040&lt;'Season Lookup'!$D$17),"Summer",IF(AND(D3040&gt;='Season Lookup'!$D$17,D3040&lt;'Season Lookup'!$D$18),"Fall",IF(OR(D3040&gt;='Season Lookup'!$D$18,D3040&lt;'Season Lookup'!$D$15),"Winter"))))</f>
        <v>Fall</v>
      </c>
      <c r="L3040" s="3" t="str">
        <f>VLOOKUP(F3040,'Season Lookup'!$A$1:$B$13,2,0)</f>
        <v>Winter</v>
      </c>
      <c r="M3040" t="s">
        <v>31</v>
      </c>
      <c r="N3040" t="s">
        <v>13</v>
      </c>
      <c r="O3040" t="s">
        <v>13</v>
      </c>
      <c r="P3040" t="str">
        <f t="shared" si="596"/>
        <v>Yes</v>
      </c>
      <c r="Q3040" t="str">
        <f t="shared" si="597"/>
        <v>No</v>
      </c>
      <c r="R3040" t="str">
        <f t="shared" si="598"/>
        <v>No</v>
      </c>
      <c r="S3040">
        <v>18</v>
      </c>
      <c r="T3040" t="s">
        <v>268</v>
      </c>
      <c r="V3040" t="str">
        <f t="shared" si="599"/>
        <v>Non Intersection</v>
      </c>
      <c r="W3040" t="s">
        <v>1292</v>
      </c>
      <c r="X3040">
        <v>42.388885999999999</v>
      </c>
      <c r="Y3040">
        <v>-71.118290999999999</v>
      </c>
      <c r="Z3040" t="s">
        <v>1293</v>
      </c>
    </row>
    <row r="3041" spans="1:26">
      <c r="A3041">
        <v>26882</v>
      </c>
      <c r="B3041" s="1">
        <v>40880.833333333336</v>
      </c>
      <c r="C3041" s="1">
        <f t="shared" si="588"/>
        <v>40544</v>
      </c>
      <c r="D3041" s="4">
        <f t="shared" si="589"/>
        <v>0.92222222222222228</v>
      </c>
      <c r="E3041" s="3">
        <f t="shared" si="590"/>
        <v>2011</v>
      </c>
      <c r="F3041" s="3">
        <f t="shared" si="591"/>
        <v>12</v>
      </c>
      <c r="G3041" s="3">
        <f t="shared" si="592"/>
        <v>3</v>
      </c>
      <c r="H3041" s="3">
        <f t="shared" si="593"/>
        <v>20</v>
      </c>
      <c r="I3041" s="3">
        <f t="shared" si="594"/>
        <v>0</v>
      </c>
      <c r="J3041" s="3">
        <f t="shared" si="595"/>
        <v>7</v>
      </c>
      <c r="K3041" s="3" t="str">
        <f>IF(AND(D3041&gt;='Season Lookup'!$D$15,D3041&lt;'Season Lookup'!$D$16),"Spring",IF(AND(D3041&gt;='Season Lookup'!$D$16,D3041&lt;'Season Lookup'!$D$17),"Summer",IF(AND(D3041&gt;='Season Lookup'!$D$17,D3041&lt;'Season Lookup'!$D$18),"Fall",IF(OR(D3041&gt;='Season Lookup'!$D$18,D3041&lt;'Season Lookup'!$D$15),"Winter"))))</f>
        <v>Fall</v>
      </c>
      <c r="L3041" s="3" t="str">
        <f>VLOOKUP(F3041,'Season Lookup'!$A$1:$B$13,2,0)</f>
        <v>Winter</v>
      </c>
      <c r="M3041" t="s">
        <v>31</v>
      </c>
      <c r="N3041" t="s">
        <v>13</v>
      </c>
      <c r="O3041" t="s">
        <v>13</v>
      </c>
      <c r="P3041" t="str">
        <f t="shared" si="596"/>
        <v>Yes</v>
      </c>
      <c r="Q3041" t="str">
        <f t="shared" si="597"/>
        <v>No</v>
      </c>
      <c r="R3041" t="str">
        <f t="shared" si="598"/>
        <v>No</v>
      </c>
      <c r="T3041" t="s">
        <v>195</v>
      </c>
      <c r="U3041" t="s">
        <v>835</v>
      </c>
      <c r="V3041" t="str">
        <f t="shared" si="599"/>
        <v>Intersection</v>
      </c>
      <c r="W3041" t="s">
        <v>836</v>
      </c>
      <c r="X3041">
        <v>42.358376999999997</v>
      </c>
      <c r="Y3041">
        <v>-71.104875000000007</v>
      </c>
      <c r="Z3041" t="s">
        <v>837</v>
      </c>
    </row>
    <row r="3042" spans="1:26">
      <c r="A3042">
        <v>26883</v>
      </c>
      <c r="B3042" s="1">
        <v>40880.899293981478</v>
      </c>
      <c r="C3042" s="1">
        <f t="shared" si="588"/>
        <v>40544</v>
      </c>
      <c r="D3042" s="4">
        <f t="shared" si="589"/>
        <v>0.92222222222222228</v>
      </c>
      <c r="E3042" s="3">
        <f t="shared" si="590"/>
        <v>2011</v>
      </c>
      <c r="F3042" s="3">
        <f t="shared" si="591"/>
        <v>12</v>
      </c>
      <c r="G3042" s="3">
        <f t="shared" si="592"/>
        <v>3</v>
      </c>
      <c r="H3042" s="3">
        <f t="shared" si="593"/>
        <v>21</v>
      </c>
      <c r="I3042" s="3">
        <f t="shared" si="594"/>
        <v>34</v>
      </c>
      <c r="J3042" s="3">
        <f t="shared" si="595"/>
        <v>7</v>
      </c>
      <c r="K3042" s="3" t="str">
        <f>IF(AND(D3042&gt;='Season Lookup'!$D$15,D3042&lt;'Season Lookup'!$D$16),"Spring",IF(AND(D3042&gt;='Season Lookup'!$D$16,D3042&lt;'Season Lookup'!$D$17),"Summer",IF(AND(D3042&gt;='Season Lookup'!$D$17,D3042&lt;'Season Lookup'!$D$18),"Fall",IF(OR(D3042&gt;='Season Lookup'!$D$18,D3042&lt;'Season Lookup'!$D$15),"Winter"))))</f>
        <v>Fall</v>
      </c>
      <c r="L3042" s="3" t="str">
        <f>VLOOKUP(F3042,'Season Lookup'!$A$1:$B$13,2,0)</f>
        <v>Winter</v>
      </c>
      <c r="M3042" t="s">
        <v>31</v>
      </c>
      <c r="N3042" t="s">
        <v>573</v>
      </c>
      <c r="O3042" t="s">
        <v>152</v>
      </c>
      <c r="P3042" t="str">
        <f t="shared" si="596"/>
        <v>No</v>
      </c>
      <c r="Q3042" t="str">
        <f t="shared" si="597"/>
        <v>No</v>
      </c>
      <c r="R3042" t="str">
        <f t="shared" si="598"/>
        <v>Yes</v>
      </c>
      <c r="T3042" t="s">
        <v>19</v>
      </c>
      <c r="U3042" t="s">
        <v>685</v>
      </c>
      <c r="V3042" t="str">
        <f t="shared" si="599"/>
        <v>Intersection</v>
      </c>
      <c r="W3042" t="s">
        <v>1217</v>
      </c>
      <c r="X3042">
        <v>42.372101999999998</v>
      </c>
      <c r="Y3042">
        <v>-71.088275999999993</v>
      </c>
      <c r="Z3042" t="s">
        <v>1218</v>
      </c>
    </row>
    <row r="3043" spans="1:26">
      <c r="A3043">
        <v>26888</v>
      </c>
      <c r="B3043" s="1">
        <v>40881.458333333336</v>
      </c>
      <c r="C3043" s="1">
        <f t="shared" si="588"/>
        <v>40544</v>
      </c>
      <c r="D3043" s="4">
        <f t="shared" si="589"/>
        <v>0.92500000000000004</v>
      </c>
      <c r="E3043" s="3">
        <f t="shared" si="590"/>
        <v>2011</v>
      </c>
      <c r="F3043" s="3">
        <f t="shared" si="591"/>
        <v>12</v>
      </c>
      <c r="G3043" s="3">
        <f t="shared" si="592"/>
        <v>4</v>
      </c>
      <c r="H3043" s="3">
        <f t="shared" si="593"/>
        <v>11</v>
      </c>
      <c r="I3043" s="3">
        <f t="shared" si="594"/>
        <v>0</v>
      </c>
      <c r="J3043" s="3">
        <f t="shared" si="595"/>
        <v>1</v>
      </c>
      <c r="K3043" s="3" t="str">
        <f>IF(AND(D3043&gt;='Season Lookup'!$D$15,D3043&lt;'Season Lookup'!$D$16),"Spring",IF(AND(D3043&gt;='Season Lookup'!$D$16,D3043&lt;'Season Lookup'!$D$17),"Summer",IF(AND(D3043&gt;='Season Lookup'!$D$17,D3043&lt;'Season Lookup'!$D$18),"Fall",IF(OR(D3043&gt;='Season Lookup'!$D$18,D3043&lt;'Season Lookup'!$D$15),"Winter"))))</f>
        <v>Fall</v>
      </c>
      <c r="L3043" s="3" t="str">
        <f>VLOOKUP(F3043,'Season Lookup'!$A$1:$B$13,2,0)</f>
        <v>Winter</v>
      </c>
      <c r="M3043" t="s">
        <v>48</v>
      </c>
      <c r="N3043" t="s">
        <v>13</v>
      </c>
      <c r="O3043" t="s">
        <v>23</v>
      </c>
      <c r="P3043" t="str">
        <f t="shared" si="596"/>
        <v>Yes</v>
      </c>
      <c r="Q3043" t="str">
        <f t="shared" si="597"/>
        <v>No</v>
      </c>
      <c r="R3043" t="str">
        <f t="shared" si="598"/>
        <v>No</v>
      </c>
      <c r="S3043">
        <v>43</v>
      </c>
      <c r="T3043" t="s">
        <v>2285</v>
      </c>
      <c r="V3043" t="str">
        <f t="shared" si="599"/>
        <v>Non Intersection</v>
      </c>
      <c r="W3043" t="s">
        <v>4011</v>
      </c>
      <c r="X3043">
        <v>42.376300999999998</v>
      </c>
      <c r="Y3043">
        <v>-71.148105000000001</v>
      </c>
      <c r="Z3043" t="s">
        <v>4012</v>
      </c>
    </row>
    <row r="3044" spans="1:26">
      <c r="A3044">
        <v>26889</v>
      </c>
      <c r="B3044" s="1">
        <v>40881.741666666669</v>
      </c>
      <c r="C3044" s="1">
        <f t="shared" si="588"/>
        <v>40544</v>
      </c>
      <c r="D3044" s="4">
        <f t="shared" si="589"/>
        <v>0.92500000000000004</v>
      </c>
      <c r="E3044" s="3">
        <f t="shared" si="590"/>
        <v>2011</v>
      </c>
      <c r="F3044" s="3">
        <f t="shared" si="591"/>
        <v>12</v>
      </c>
      <c r="G3044" s="3">
        <f t="shared" si="592"/>
        <v>4</v>
      </c>
      <c r="H3044" s="3">
        <f t="shared" si="593"/>
        <v>17</v>
      </c>
      <c r="I3044" s="3">
        <f t="shared" si="594"/>
        <v>48</v>
      </c>
      <c r="J3044" s="3">
        <f t="shared" si="595"/>
        <v>1</v>
      </c>
      <c r="K3044" s="3" t="str">
        <f>IF(AND(D3044&gt;='Season Lookup'!$D$15,D3044&lt;'Season Lookup'!$D$16),"Spring",IF(AND(D3044&gt;='Season Lookup'!$D$16,D3044&lt;'Season Lookup'!$D$17),"Summer",IF(AND(D3044&gt;='Season Lookup'!$D$17,D3044&lt;'Season Lookup'!$D$18),"Fall",IF(OR(D3044&gt;='Season Lookup'!$D$18,D3044&lt;'Season Lookup'!$D$15),"Winter"))))</f>
        <v>Fall</v>
      </c>
      <c r="L3044" s="3" t="str">
        <f>VLOOKUP(F3044,'Season Lookup'!$A$1:$B$13,2,0)</f>
        <v>Winter</v>
      </c>
      <c r="M3044" t="s">
        <v>48</v>
      </c>
      <c r="N3044" t="s">
        <v>13</v>
      </c>
      <c r="O3044" t="s">
        <v>13</v>
      </c>
      <c r="P3044" t="str">
        <f t="shared" si="596"/>
        <v>Yes</v>
      </c>
      <c r="Q3044" t="str">
        <f t="shared" si="597"/>
        <v>No</v>
      </c>
      <c r="R3044" t="str">
        <f t="shared" si="598"/>
        <v>No</v>
      </c>
      <c r="S3044">
        <v>2055</v>
      </c>
      <c r="T3044" t="s">
        <v>14</v>
      </c>
      <c r="V3044" t="str">
        <f t="shared" si="599"/>
        <v>Non Intersection</v>
      </c>
      <c r="W3044" t="s">
        <v>3399</v>
      </c>
      <c r="X3044">
        <v>42.391393000000001</v>
      </c>
      <c r="Y3044">
        <v>-71.122275999999999</v>
      </c>
      <c r="Z3044" t="s">
        <v>3400</v>
      </c>
    </row>
    <row r="3045" spans="1:26">
      <c r="A3045">
        <v>26886</v>
      </c>
      <c r="B3045" s="1">
        <v>40882.29859953704</v>
      </c>
      <c r="C3045" s="1">
        <f t="shared" si="588"/>
        <v>40544</v>
      </c>
      <c r="D3045" s="4">
        <f t="shared" si="589"/>
        <v>0.92777777777777781</v>
      </c>
      <c r="E3045" s="3">
        <f t="shared" si="590"/>
        <v>2011</v>
      </c>
      <c r="F3045" s="3">
        <f t="shared" si="591"/>
        <v>12</v>
      </c>
      <c r="G3045" s="3">
        <f t="shared" si="592"/>
        <v>5</v>
      </c>
      <c r="H3045" s="3">
        <f t="shared" si="593"/>
        <v>7</v>
      </c>
      <c r="I3045" s="3">
        <f t="shared" si="594"/>
        <v>9</v>
      </c>
      <c r="J3045" s="3">
        <f t="shared" si="595"/>
        <v>2</v>
      </c>
      <c r="K3045" s="3" t="str">
        <f>IF(AND(D3045&gt;='Season Lookup'!$D$15,D3045&lt;'Season Lookup'!$D$16),"Spring",IF(AND(D3045&gt;='Season Lookup'!$D$16,D3045&lt;'Season Lookup'!$D$17),"Summer",IF(AND(D3045&gt;='Season Lookup'!$D$17,D3045&lt;'Season Lookup'!$D$18),"Fall",IF(OR(D3045&gt;='Season Lookup'!$D$18,D3045&lt;'Season Lookup'!$D$15),"Winter"))))</f>
        <v>Fall</v>
      </c>
      <c r="L3045" s="3" t="str">
        <f>VLOOKUP(F3045,'Season Lookup'!$A$1:$B$13,2,0)</f>
        <v>Winter</v>
      </c>
      <c r="M3045" t="s">
        <v>56</v>
      </c>
      <c r="N3045" t="s">
        <v>13</v>
      </c>
      <c r="O3045" t="s">
        <v>23</v>
      </c>
      <c r="P3045" t="str">
        <f t="shared" si="596"/>
        <v>Yes</v>
      </c>
      <c r="Q3045" t="str">
        <f t="shared" si="597"/>
        <v>No</v>
      </c>
      <c r="R3045" t="str">
        <f t="shared" si="598"/>
        <v>No</v>
      </c>
      <c r="T3045" t="s">
        <v>145</v>
      </c>
      <c r="U3045" t="s">
        <v>185</v>
      </c>
      <c r="V3045" t="str">
        <f t="shared" si="599"/>
        <v>Intersection</v>
      </c>
      <c r="W3045" t="s">
        <v>4013</v>
      </c>
      <c r="X3045">
        <v>42.379657000000002</v>
      </c>
      <c r="Y3045">
        <v>-71.124694000000005</v>
      </c>
      <c r="Z3045" t="s">
        <v>3672</v>
      </c>
    </row>
    <row r="3046" spans="1:26">
      <c r="A3046">
        <v>26887</v>
      </c>
      <c r="B3046" s="1">
        <v>40882.347210648149</v>
      </c>
      <c r="C3046" s="1">
        <f t="shared" si="588"/>
        <v>40544</v>
      </c>
      <c r="D3046" s="4">
        <f t="shared" si="589"/>
        <v>0.92777777777777781</v>
      </c>
      <c r="E3046" s="3">
        <f t="shared" si="590"/>
        <v>2011</v>
      </c>
      <c r="F3046" s="3">
        <f t="shared" si="591"/>
        <v>12</v>
      </c>
      <c r="G3046" s="3">
        <f t="shared" si="592"/>
        <v>5</v>
      </c>
      <c r="H3046" s="3">
        <f t="shared" si="593"/>
        <v>8</v>
      </c>
      <c r="I3046" s="3">
        <f t="shared" si="594"/>
        <v>19</v>
      </c>
      <c r="J3046" s="3">
        <f t="shared" si="595"/>
        <v>2</v>
      </c>
      <c r="K3046" s="3" t="str">
        <f>IF(AND(D3046&gt;='Season Lookup'!$D$15,D3046&lt;'Season Lookup'!$D$16),"Spring",IF(AND(D3046&gt;='Season Lookup'!$D$16,D3046&lt;'Season Lookup'!$D$17),"Summer",IF(AND(D3046&gt;='Season Lookup'!$D$17,D3046&lt;'Season Lookup'!$D$18),"Fall",IF(OR(D3046&gt;='Season Lookup'!$D$18,D3046&lt;'Season Lookup'!$D$15),"Winter"))))</f>
        <v>Fall</v>
      </c>
      <c r="L3046" s="3" t="str">
        <f>VLOOKUP(F3046,'Season Lookup'!$A$1:$B$13,2,0)</f>
        <v>Winter</v>
      </c>
      <c r="M3046" t="s">
        <v>56</v>
      </c>
      <c r="N3046" t="s">
        <v>13</v>
      </c>
      <c r="O3046" t="s">
        <v>13</v>
      </c>
      <c r="P3046" t="str">
        <f t="shared" si="596"/>
        <v>Yes</v>
      </c>
      <c r="Q3046" t="str">
        <f t="shared" si="597"/>
        <v>No</v>
      </c>
      <c r="R3046" t="str">
        <f t="shared" si="598"/>
        <v>No</v>
      </c>
      <c r="T3046" t="s">
        <v>14</v>
      </c>
      <c r="U3046" t="s">
        <v>165</v>
      </c>
      <c r="V3046" t="str">
        <f t="shared" si="599"/>
        <v>Intersection</v>
      </c>
      <c r="W3046" t="s">
        <v>4014</v>
      </c>
      <c r="X3046">
        <v>42.391767999999999</v>
      </c>
      <c r="Y3046">
        <v>-71.123874999999998</v>
      </c>
      <c r="Z3046" t="s">
        <v>4015</v>
      </c>
    </row>
    <row r="3047" spans="1:26">
      <c r="A3047">
        <v>26890</v>
      </c>
      <c r="B3047" s="1">
        <v>40882.90625</v>
      </c>
      <c r="C3047" s="1">
        <f t="shared" si="588"/>
        <v>40544</v>
      </c>
      <c r="D3047" s="4">
        <f t="shared" si="589"/>
        <v>0.92777777777777781</v>
      </c>
      <c r="E3047" s="3">
        <f t="shared" si="590"/>
        <v>2011</v>
      </c>
      <c r="F3047" s="3">
        <f t="shared" si="591"/>
        <v>12</v>
      </c>
      <c r="G3047" s="3">
        <f t="shared" si="592"/>
        <v>5</v>
      </c>
      <c r="H3047" s="3">
        <f t="shared" si="593"/>
        <v>21</v>
      </c>
      <c r="I3047" s="3">
        <f t="shared" si="594"/>
        <v>45</v>
      </c>
      <c r="J3047" s="3">
        <f t="shared" si="595"/>
        <v>2</v>
      </c>
      <c r="K3047" s="3" t="str">
        <f>IF(AND(D3047&gt;='Season Lookup'!$D$15,D3047&lt;'Season Lookup'!$D$16),"Spring",IF(AND(D3047&gt;='Season Lookup'!$D$16,D3047&lt;'Season Lookup'!$D$17),"Summer",IF(AND(D3047&gt;='Season Lookup'!$D$17,D3047&lt;'Season Lookup'!$D$18),"Fall",IF(OR(D3047&gt;='Season Lookup'!$D$18,D3047&lt;'Season Lookup'!$D$15),"Winter"))))</f>
        <v>Fall</v>
      </c>
      <c r="L3047" s="3" t="str">
        <f>VLOOKUP(F3047,'Season Lookup'!$A$1:$B$13,2,0)</f>
        <v>Winter</v>
      </c>
      <c r="M3047" t="s">
        <v>56</v>
      </c>
      <c r="N3047" t="s">
        <v>13</v>
      </c>
      <c r="O3047" t="s">
        <v>36</v>
      </c>
      <c r="P3047" t="str">
        <f t="shared" si="596"/>
        <v>Yes</v>
      </c>
      <c r="Q3047" t="str">
        <f t="shared" si="597"/>
        <v>No</v>
      </c>
      <c r="R3047" t="str">
        <f t="shared" si="598"/>
        <v>No</v>
      </c>
      <c r="S3047">
        <v>59</v>
      </c>
      <c r="T3047" t="s">
        <v>15</v>
      </c>
      <c r="V3047" t="str">
        <f t="shared" si="599"/>
        <v>Non Intersection</v>
      </c>
      <c r="W3047" t="s">
        <v>4016</v>
      </c>
      <c r="X3047">
        <v>42.392667000000003</v>
      </c>
      <c r="Y3047">
        <v>-71.127352999999999</v>
      </c>
      <c r="Z3047" t="s">
        <v>4017</v>
      </c>
    </row>
    <row r="3048" spans="1:26">
      <c r="A3048">
        <v>26891</v>
      </c>
      <c r="B3048" s="1">
        <v>40883.305543981478</v>
      </c>
      <c r="C3048" s="1">
        <f t="shared" si="588"/>
        <v>40544</v>
      </c>
      <c r="D3048" s="4">
        <f t="shared" si="589"/>
        <v>0.93055555555555558</v>
      </c>
      <c r="E3048" s="3">
        <f t="shared" si="590"/>
        <v>2011</v>
      </c>
      <c r="F3048" s="3">
        <f t="shared" si="591"/>
        <v>12</v>
      </c>
      <c r="G3048" s="3">
        <f t="shared" si="592"/>
        <v>6</v>
      </c>
      <c r="H3048" s="3">
        <f t="shared" si="593"/>
        <v>7</v>
      </c>
      <c r="I3048" s="3">
        <f t="shared" si="594"/>
        <v>19</v>
      </c>
      <c r="J3048" s="3">
        <f t="shared" si="595"/>
        <v>3</v>
      </c>
      <c r="K3048" s="3" t="str">
        <f>IF(AND(D3048&gt;='Season Lookup'!$D$15,D3048&lt;'Season Lookup'!$D$16),"Spring",IF(AND(D3048&gt;='Season Lookup'!$D$16,D3048&lt;'Season Lookup'!$D$17),"Summer",IF(AND(D3048&gt;='Season Lookup'!$D$17,D3048&lt;'Season Lookup'!$D$18),"Fall",IF(OR(D3048&gt;='Season Lookup'!$D$18,D3048&lt;'Season Lookup'!$D$15),"Winter"))))</f>
        <v>Fall</v>
      </c>
      <c r="L3048" s="3" t="str">
        <f>VLOOKUP(F3048,'Season Lookup'!$A$1:$B$13,2,0)</f>
        <v>Winter</v>
      </c>
      <c r="M3048" t="s">
        <v>73</v>
      </c>
      <c r="N3048" t="s">
        <v>13</v>
      </c>
      <c r="O3048" t="s">
        <v>13</v>
      </c>
      <c r="P3048" t="str">
        <f t="shared" si="596"/>
        <v>Yes</v>
      </c>
      <c r="Q3048" t="str">
        <f t="shared" si="597"/>
        <v>No</v>
      </c>
      <c r="R3048" t="str">
        <f t="shared" si="598"/>
        <v>No</v>
      </c>
      <c r="S3048">
        <v>435</v>
      </c>
      <c r="T3048" t="s">
        <v>105</v>
      </c>
      <c r="V3048" t="str">
        <f t="shared" si="599"/>
        <v>Non Intersection</v>
      </c>
      <c r="W3048" t="s">
        <v>4018</v>
      </c>
      <c r="X3048">
        <v>42.37236</v>
      </c>
      <c r="Y3048">
        <v>-71.108564000000001</v>
      </c>
      <c r="Z3048" t="s">
        <v>2702</v>
      </c>
    </row>
    <row r="3049" spans="1:26">
      <c r="A3049">
        <v>26892</v>
      </c>
      <c r="B3049" s="1">
        <v>40883.583333333336</v>
      </c>
      <c r="C3049" s="1">
        <f t="shared" si="588"/>
        <v>40544</v>
      </c>
      <c r="D3049" s="4">
        <f t="shared" si="589"/>
        <v>0.93055555555555558</v>
      </c>
      <c r="E3049" s="3">
        <f t="shared" si="590"/>
        <v>2011</v>
      </c>
      <c r="F3049" s="3">
        <f t="shared" si="591"/>
        <v>12</v>
      </c>
      <c r="G3049" s="3">
        <f t="shared" si="592"/>
        <v>6</v>
      </c>
      <c r="H3049" s="3">
        <f t="shared" si="593"/>
        <v>14</v>
      </c>
      <c r="I3049" s="3">
        <f t="shared" si="594"/>
        <v>0</v>
      </c>
      <c r="J3049" s="3">
        <f t="shared" si="595"/>
        <v>3</v>
      </c>
      <c r="K3049" s="3" t="str">
        <f>IF(AND(D3049&gt;='Season Lookup'!$D$15,D3049&lt;'Season Lookup'!$D$16),"Spring",IF(AND(D3049&gt;='Season Lookup'!$D$16,D3049&lt;'Season Lookup'!$D$17),"Summer",IF(AND(D3049&gt;='Season Lookup'!$D$17,D3049&lt;'Season Lookup'!$D$18),"Fall",IF(OR(D3049&gt;='Season Lookup'!$D$18,D3049&lt;'Season Lookup'!$D$15),"Winter"))))</f>
        <v>Fall</v>
      </c>
      <c r="L3049" s="3" t="str">
        <f>VLOOKUP(F3049,'Season Lookup'!$A$1:$B$13,2,0)</f>
        <v>Winter</v>
      </c>
      <c r="M3049" t="s">
        <v>73</v>
      </c>
      <c r="N3049" t="s">
        <v>13</v>
      </c>
      <c r="O3049" t="s">
        <v>23</v>
      </c>
      <c r="P3049" t="str">
        <f t="shared" si="596"/>
        <v>Yes</v>
      </c>
      <c r="Q3049" t="str">
        <f t="shared" si="597"/>
        <v>No</v>
      </c>
      <c r="R3049" t="str">
        <f t="shared" si="598"/>
        <v>No</v>
      </c>
      <c r="S3049">
        <v>211</v>
      </c>
      <c r="T3049" t="s">
        <v>170</v>
      </c>
      <c r="V3049" t="str">
        <f t="shared" si="599"/>
        <v>Non Intersection</v>
      </c>
      <c r="W3049" t="s">
        <v>1359</v>
      </c>
      <c r="X3049">
        <v>42.389553999999997</v>
      </c>
      <c r="Y3049">
        <v>-71.142674999999997</v>
      </c>
      <c r="Z3049" t="s">
        <v>1360</v>
      </c>
    </row>
    <row r="3050" spans="1:26">
      <c r="A3050">
        <v>26893</v>
      </c>
      <c r="B3050" s="1">
        <v>40883.815960648149</v>
      </c>
      <c r="C3050" s="1">
        <f t="shared" si="588"/>
        <v>40544</v>
      </c>
      <c r="D3050" s="4">
        <f t="shared" si="589"/>
        <v>0.93055555555555558</v>
      </c>
      <c r="E3050" s="3">
        <f t="shared" si="590"/>
        <v>2011</v>
      </c>
      <c r="F3050" s="3">
        <f t="shared" si="591"/>
        <v>12</v>
      </c>
      <c r="G3050" s="3">
        <f t="shared" si="592"/>
        <v>6</v>
      </c>
      <c r="H3050" s="3">
        <f t="shared" si="593"/>
        <v>19</v>
      </c>
      <c r="I3050" s="3">
        <f t="shared" si="594"/>
        <v>34</v>
      </c>
      <c r="J3050" s="3">
        <f t="shared" si="595"/>
        <v>3</v>
      </c>
      <c r="K3050" s="3" t="str">
        <f>IF(AND(D3050&gt;='Season Lookup'!$D$15,D3050&lt;'Season Lookup'!$D$16),"Spring",IF(AND(D3050&gt;='Season Lookup'!$D$16,D3050&lt;'Season Lookup'!$D$17),"Summer",IF(AND(D3050&gt;='Season Lookup'!$D$17,D3050&lt;'Season Lookup'!$D$18),"Fall",IF(OR(D3050&gt;='Season Lookup'!$D$18,D3050&lt;'Season Lookup'!$D$15),"Winter"))))</f>
        <v>Fall</v>
      </c>
      <c r="L3050" s="3" t="str">
        <f>VLOOKUP(F3050,'Season Lookup'!$A$1:$B$13,2,0)</f>
        <v>Winter</v>
      </c>
      <c r="M3050" t="s">
        <v>73</v>
      </c>
      <c r="N3050" t="s">
        <v>13</v>
      </c>
      <c r="O3050" t="s">
        <v>13</v>
      </c>
      <c r="P3050" t="str">
        <f t="shared" si="596"/>
        <v>Yes</v>
      </c>
      <c r="Q3050" t="str">
        <f t="shared" si="597"/>
        <v>No</v>
      </c>
      <c r="R3050" t="str">
        <f t="shared" si="598"/>
        <v>No</v>
      </c>
      <c r="T3050" t="s">
        <v>185</v>
      </c>
      <c r="U3050" t="s">
        <v>94</v>
      </c>
      <c r="V3050" t="str">
        <f t="shared" si="599"/>
        <v>Intersection</v>
      </c>
      <c r="W3050" t="s">
        <v>4019</v>
      </c>
      <c r="X3050">
        <v>42.380116999999998</v>
      </c>
      <c r="Y3050">
        <v>-71.125056999999998</v>
      </c>
      <c r="Z3050" t="s">
        <v>4020</v>
      </c>
    </row>
    <row r="3051" spans="1:26">
      <c r="A3051">
        <v>26894</v>
      </c>
      <c r="B3051" s="1">
        <v>40883.375</v>
      </c>
      <c r="C3051" s="1">
        <f t="shared" si="588"/>
        <v>40544</v>
      </c>
      <c r="D3051" s="4">
        <f t="shared" si="589"/>
        <v>0.93055555555555558</v>
      </c>
      <c r="E3051" s="3">
        <f t="shared" si="590"/>
        <v>2011</v>
      </c>
      <c r="F3051" s="3">
        <f t="shared" si="591"/>
        <v>12</v>
      </c>
      <c r="G3051" s="3">
        <f t="shared" si="592"/>
        <v>6</v>
      </c>
      <c r="H3051" s="3">
        <f t="shared" si="593"/>
        <v>9</v>
      </c>
      <c r="I3051" s="3">
        <f t="shared" si="594"/>
        <v>0</v>
      </c>
      <c r="J3051" s="3">
        <f t="shared" si="595"/>
        <v>3</v>
      </c>
      <c r="K3051" s="3" t="str">
        <f>IF(AND(D3051&gt;='Season Lookup'!$D$15,D3051&lt;'Season Lookup'!$D$16),"Spring",IF(AND(D3051&gt;='Season Lookup'!$D$16,D3051&lt;'Season Lookup'!$D$17),"Summer",IF(AND(D3051&gt;='Season Lookup'!$D$17,D3051&lt;'Season Lookup'!$D$18),"Fall",IF(OR(D3051&gt;='Season Lookup'!$D$18,D3051&lt;'Season Lookup'!$D$15),"Winter"))))</f>
        <v>Fall</v>
      </c>
      <c r="L3051" s="3" t="str">
        <f>VLOOKUP(F3051,'Season Lookup'!$A$1:$B$13,2,0)</f>
        <v>Winter</v>
      </c>
      <c r="M3051" t="s">
        <v>73</v>
      </c>
      <c r="N3051" t="s">
        <v>13</v>
      </c>
      <c r="O3051" t="s">
        <v>23</v>
      </c>
      <c r="P3051" t="str">
        <f t="shared" si="596"/>
        <v>Yes</v>
      </c>
      <c r="Q3051" t="str">
        <f t="shared" si="597"/>
        <v>No</v>
      </c>
      <c r="R3051" t="str">
        <f t="shared" si="598"/>
        <v>No</v>
      </c>
      <c r="T3051" t="s">
        <v>2737</v>
      </c>
      <c r="U3051" t="s">
        <v>14</v>
      </c>
      <c r="V3051" t="str">
        <f t="shared" si="599"/>
        <v>Intersection</v>
      </c>
      <c r="W3051" t="s">
        <v>2738</v>
      </c>
      <c r="X3051">
        <v>42.395671</v>
      </c>
      <c r="Y3051">
        <v>-71.128300999999993</v>
      </c>
      <c r="Z3051" t="s">
        <v>2739</v>
      </c>
    </row>
    <row r="3052" spans="1:26">
      <c r="A3052">
        <v>26895</v>
      </c>
      <c r="B3052" s="1">
        <v>40883.67359953704</v>
      </c>
      <c r="C3052" s="1">
        <f t="shared" si="588"/>
        <v>40544</v>
      </c>
      <c r="D3052" s="4">
        <f t="shared" si="589"/>
        <v>0.93055555555555558</v>
      </c>
      <c r="E3052" s="3">
        <f t="shared" si="590"/>
        <v>2011</v>
      </c>
      <c r="F3052" s="3">
        <f t="shared" si="591"/>
        <v>12</v>
      </c>
      <c r="G3052" s="3">
        <f t="shared" si="592"/>
        <v>6</v>
      </c>
      <c r="H3052" s="3">
        <f t="shared" si="593"/>
        <v>16</v>
      </c>
      <c r="I3052" s="3">
        <f t="shared" si="594"/>
        <v>9</v>
      </c>
      <c r="J3052" s="3">
        <f t="shared" si="595"/>
        <v>3</v>
      </c>
      <c r="K3052" s="3" t="str">
        <f>IF(AND(D3052&gt;='Season Lookup'!$D$15,D3052&lt;'Season Lookup'!$D$16),"Spring",IF(AND(D3052&gt;='Season Lookup'!$D$16,D3052&lt;'Season Lookup'!$D$17),"Summer",IF(AND(D3052&gt;='Season Lookup'!$D$17,D3052&lt;'Season Lookup'!$D$18),"Fall",IF(OR(D3052&gt;='Season Lookup'!$D$18,D3052&lt;'Season Lookup'!$D$15),"Winter"))))</f>
        <v>Fall</v>
      </c>
      <c r="L3052" s="3" t="str">
        <f>VLOOKUP(F3052,'Season Lookup'!$A$1:$B$13,2,0)</f>
        <v>Winter</v>
      </c>
      <c r="M3052" t="s">
        <v>73</v>
      </c>
      <c r="N3052" t="s">
        <v>13</v>
      </c>
      <c r="O3052" t="s">
        <v>1085</v>
      </c>
      <c r="P3052" t="str">
        <f t="shared" si="596"/>
        <v>Yes</v>
      </c>
      <c r="Q3052" t="str">
        <f t="shared" si="597"/>
        <v>No</v>
      </c>
      <c r="R3052" t="str">
        <f t="shared" si="598"/>
        <v>No</v>
      </c>
      <c r="T3052" t="s">
        <v>710</v>
      </c>
      <c r="U3052" t="s">
        <v>186</v>
      </c>
      <c r="V3052" t="str">
        <f t="shared" si="599"/>
        <v>Intersection</v>
      </c>
      <c r="W3052" t="s">
        <v>4021</v>
      </c>
      <c r="X3052">
        <v>42.386740000000003</v>
      </c>
      <c r="Y3052">
        <v>-71.141024999999999</v>
      </c>
      <c r="Z3052" t="s">
        <v>4022</v>
      </c>
    </row>
    <row r="3053" spans="1:26">
      <c r="A3053">
        <v>26896</v>
      </c>
      <c r="B3053" s="1">
        <v>40884.409710648149</v>
      </c>
      <c r="C3053" s="1">
        <f t="shared" si="588"/>
        <v>40544</v>
      </c>
      <c r="D3053" s="4">
        <f t="shared" si="589"/>
        <v>0.93333333333333335</v>
      </c>
      <c r="E3053" s="3">
        <f t="shared" si="590"/>
        <v>2011</v>
      </c>
      <c r="F3053" s="3">
        <f t="shared" si="591"/>
        <v>12</v>
      </c>
      <c r="G3053" s="3">
        <f t="shared" si="592"/>
        <v>7</v>
      </c>
      <c r="H3053" s="3">
        <f t="shared" si="593"/>
        <v>9</v>
      </c>
      <c r="I3053" s="3">
        <f t="shared" si="594"/>
        <v>49</v>
      </c>
      <c r="J3053" s="3">
        <f t="shared" si="595"/>
        <v>4</v>
      </c>
      <c r="K3053" s="3" t="str">
        <f>IF(AND(D3053&gt;='Season Lookup'!$D$15,D3053&lt;'Season Lookup'!$D$16),"Spring",IF(AND(D3053&gt;='Season Lookup'!$D$16,D3053&lt;'Season Lookup'!$D$17),"Summer",IF(AND(D3053&gt;='Season Lookup'!$D$17,D3053&lt;'Season Lookup'!$D$18),"Fall",IF(OR(D3053&gt;='Season Lookup'!$D$18,D3053&lt;'Season Lookup'!$D$15),"Winter"))))</f>
        <v>Fall</v>
      </c>
      <c r="L3053" s="3" t="str">
        <f>VLOOKUP(F3053,'Season Lookup'!$A$1:$B$13,2,0)</f>
        <v>Winter</v>
      </c>
      <c r="M3053" t="s">
        <v>82</v>
      </c>
      <c r="N3053" t="s">
        <v>13</v>
      </c>
      <c r="O3053" t="s">
        <v>13</v>
      </c>
      <c r="P3053" t="str">
        <f t="shared" si="596"/>
        <v>Yes</v>
      </c>
      <c r="Q3053" t="str">
        <f t="shared" si="597"/>
        <v>No</v>
      </c>
      <c r="R3053" t="str">
        <f t="shared" si="598"/>
        <v>No</v>
      </c>
      <c r="T3053" t="s">
        <v>41</v>
      </c>
      <c r="U3053" t="s">
        <v>832</v>
      </c>
      <c r="V3053" t="str">
        <f t="shared" si="599"/>
        <v>Intersection</v>
      </c>
      <c r="W3053" t="s">
        <v>4023</v>
      </c>
      <c r="X3053">
        <v>42.362664000000002</v>
      </c>
      <c r="Y3053">
        <v>-71.112361000000007</v>
      </c>
      <c r="Z3053" t="s">
        <v>3269</v>
      </c>
    </row>
    <row r="3054" spans="1:26">
      <c r="A3054">
        <v>26897</v>
      </c>
      <c r="B3054" s="1">
        <v>40884.46875</v>
      </c>
      <c r="C3054" s="1">
        <f t="shared" si="588"/>
        <v>40544</v>
      </c>
      <c r="D3054" s="4">
        <f t="shared" si="589"/>
        <v>0.93333333333333335</v>
      </c>
      <c r="E3054" s="3">
        <f t="shared" si="590"/>
        <v>2011</v>
      </c>
      <c r="F3054" s="3">
        <f t="shared" si="591"/>
        <v>12</v>
      </c>
      <c r="G3054" s="3">
        <f t="shared" si="592"/>
        <v>7</v>
      </c>
      <c r="H3054" s="3">
        <f t="shared" si="593"/>
        <v>11</v>
      </c>
      <c r="I3054" s="3">
        <f t="shared" si="594"/>
        <v>15</v>
      </c>
      <c r="J3054" s="3">
        <f t="shared" si="595"/>
        <v>4</v>
      </c>
      <c r="K3054" s="3" t="str">
        <f>IF(AND(D3054&gt;='Season Lookup'!$D$15,D3054&lt;'Season Lookup'!$D$16),"Spring",IF(AND(D3054&gt;='Season Lookup'!$D$16,D3054&lt;'Season Lookup'!$D$17),"Summer",IF(AND(D3054&gt;='Season Lookup'!$D$17,D3054&lt;'Season Lookup'!$D$18),"Fall",IF(OR(D3054&gt;='Season Lookup'!$D$18,D3054&lt;'Season Lookup'!$D$15),"Winter"))))</f>
        <v>Fall</v>
      </c>
      <c r="L3054" s="3" t="str">
        <f>VLOOKUP(F3054,'Season Lookup'!$A$1:$B$13,2,0)</f>
        <v>Winter</v>
      </c>
      <c r="M3054" t="s">
        <v>82</v>
      </c>
      <c r="N3054" t="s">
        <v>13</v>
      </c>
      <c r="O3054" t="s">
        <v>13</v>
      </c>
      <c r="P3054" t="str">
        <f t="shared" si="596"/>
        <v>Yes</v>
      </c>
      <c r="Q3054" t="str">
        <f t="shared" si="597"/>
        <v>No</v>
      </c>
      <c r="R3054" t="str">
        <f t="shared" si="598"/>
        <v>No</v>
      </c>
      <c r="T3054" t="s">
        <v>97</v>
      </c>
      <c r="U3054" t="s">
        <v>105</v>
      </c>
      <c r="V3054" t="str">
        <f t="shared" si="599"/>
        <v>Intersection</v>
      </c>
      <c r="W3054" t="s">
        <v>4024</v>
      </c>
      <c r="X3054">
        <v>42.375525000000003</v>
      </c>
      <c r="Y3054">
        <v>-71.118476000000001</v>
      </c>
      <c r="Z3054" t="s">
        <v>3597</v>
      </c>
    </row>
    <row r="3055" spans="1:26">
      <c r="A3055">
        <v>26898</v>
      </c>
      <c r="B3055" s="1">
        <v>40884.600694444445</v>
      </c>
      <c r="C3055" s="1">
        <f t="shared" ref="C3055:C3114" si="600">EOMONTH(B3055,MONTH(B3055)*-1)+1</f>
        <v>40544</v>
      </c>
      <c r="D3055" s="4">
        <f t="shared" ref="D3055:D3114" si="601">YEARFRAC(C3055,B3055)</f>
        <v>0.93333333333333335</v>
      </c>
      <c r="E3055" s="3">
        <f t="shared" ref="E3055:E3114" si="602">YEAR(B3055)</f>
        <v>2011</v>
      </c>
      <c r="F3055" s="3">
        <f t="shared" ref="F3055:F3114" si="603">MONTH(B3055)</f>
        <v>12</v>
      </c>
      <c r="G3055" s="3">
        <f t="shared" ref="G3055:G3114" si="604">DAY(B3055)</f>
        <v>7</v>
      </c>
      <c r="H3055" s="3">
        <f t="shared" ref="H3055:H3114" si="605">HOUR(B3055)</f>
        <v>14</v>
      </c>
      <c r="I3055" s="3">
        <f t="shared" ref="I3055:I3114" si="606">MINUTE(B3055)</f>
        <v>25</v>
      </c>
      <c r="J3055" s="3">
        <f t="shared" ref="J3055:J3114" si="607">WEEKDAY(B3055,1)</f>
        <v>4</v>
      </c>
      <c r="K3055" s="3" t="str">
        <f>IF(AND(D3055&gt;='Season Lookup'!$D$15,D3055&lt;'Season Lookup'!$D$16),"Spring",IF(AND(D3055&gt;='Season Lookup'!$D$16,D3055&lt;'Season Lookup'!$D$17),"Summer",IF(AND(D3055&gt;='Season Lookup'!$D$17,D3055&lt;'Season Lookup'!$D$18),"Fall",IF(OR(D3055&gt;='Season Lookup'!$D$18,D3055&lt;'Season Lookup'!$D$15),"Winter"))))</f>
        <v>Fall</v>
      </c>
      <c r="L3055" s="3" t="str">
        <f>VLOOKUP(F3055,'Season Lookup'!$A$1:$B$13,2,0)</f>
        <v>Winter</v>
      </c>
      <c r="M3055" t="s">
        <v>82</v>
      </c>
      <c r="N3055" t="s">
        <v>13</v>
      </c>
      <c r="O3055" t="s">
        <v>13</v>
      </c>
      <c r="P3055" t="str">
        <f t="shared" ref="P3055:P3114" si="608">IF(OR(N3055="Auto",O3055="Auto"),"Yes",IF(OR(N3055="Taxi",O3055="Taxi"),"Yes",IF(OR(N3055="Truck",O3055="Truck"),"Yes",IF(OR(N3055="Van",O3055="Van"),"Yes","No"))))</f>
        <v>Yes</v>
      </c>
      <c r="Q3055" t="str">
        <f t="shared" ref="Q3055:Q3114" si="609">IF(OR(N3055="Bicycle",O3055="Bicycle"),"Yes","No")</f>
        <v>No</v>
      </c>
      <c r="R3055" t="str">
        <f t="shared" ref="R3055:R3114" si="610">IF(OR(N3055="Pedestrian",O3055="Pedestrian"),"Yes","No")</f>
        <v>No</v>
      </c>
      <c r="T3055" t="s">
        <v>296</v>
      </c>
      <c r="U3055" t="s">
        <v>399</v>
      </c>
      <c r="V3055" t="str">
        <f t="shared" ref="V3055:V3114" si="611">IF(ISBLANK(S3055),"Intersection","Non Intersection")</f>
        <v>Intersection</v>
      </c>
      <c r="W3055" t="s">
        <v>400</v>
      </c>
      <c r="X3055">
        <v>42.376261</v>
      </c>
      <c r="Y3055">
        <v>-71.123608000000004</v>
      </c>
      <c r="Z3055" t="s">
        <v>401</v>
      </c>
    </row>
    <row r="3056" spans="1:26">
      <c r="A3056">
        <v>26899</v>
      </c>
      <c r="B3056" s="1">
        <v>40884.854849537034</v>
      </c>
      <c r="C3056" s="1">
        <f t="shared" si="600"/>
        <v>40544</v>
      </c>
      <c r="D3056" s="4">
        <f t="shared" si="601"/>
        <v>0.93333333333333335</v>
      </c>
      <c r="E3056" s="3">
        <f t="shared" si="602"/>
        <v>2011</v>
      </c>
      <c r="F3056" s="3">
        <f t="shared" si="603"/>
        <v>12</v>
      </c>
      <c r="G3056" s="3">
        <f t="shared" si="604"/>
        <v>7</v>
      </c>
      <c r="H3056" s="3">
        <f t="shared" si="605"/>
        <v>20</v>
      </c>
      <c r="I3056" s="3">
        <f t="shared" si="606"/>
        <v>30</v>
      </c>
      <c r="J3056" s="3">
        <f t="shared" si="607"/>
        <v>4</v>
      </c>
      <c r="K3056" s="3" t="str">
        <f>IF(AND(D3056&gt;='Season Lookup'!$D$15,D3056&lt;'Season Lookup'!$D$16),"Spring",IF(AND(D3056&gt;='Season Lookup'!$D$16,D3056&lt;'Season Lookup'!$D$17),"Summer",IF(AND(D3056&gt;='Season Lookup'!$D$17,D3056&lt;'Season Lookup'!$D$18),"Fall",IF(OR(D3056&gt;='Season Lookup'!$D$18,D3056&lt;'Season Lookup'!$D$15),"Winter"))))</f>
        <v>Fall</v>
      </c>
      <c r="L3056" s="3" t="str">
        <f>VLOOKUP(F3056,'Season Lookup'!$A$1:$B$13,2,0)</f>
        <v>Winter</v>
      </c>
      <c r="M3056" t="s">
        <v>82</v>
      </c>
      <c r="N3056" t="s">
        <v>13</v>
      </c>
      <c r="O3056" t="s">
        <v>152</v>
      </c>
      <c r="P3056" t="str">
        <f t="shared" si="608"/>
        <v>Yes</v>
      </c>
      <c r="Q3056" t="str">
        <f t="shared" si="609"/>
        <v>No</v>
      </c>
      <c r="R3056" t="str">
        <f t="shared" si="610"/>
        <v>Yes</v>
      </c>
      <c r="S3056">
        <v>96</v>
      </c>
      <c r="T3056" t="s">
        <v>186</v>
      </c>
      <c r="V3056" t="str">
        <f t="shared" si="611"/>
        <v>Non Intersection</v>
      </c>
      <c r="W3056" t="s">
        <v>4025</v>
      </c>
      <c r="X3056">
        <v>42.381293999999997</v>
      </c>
      <c r="Y3056">
        <v>-71.129389000000003</v>
      </c>
      <c r="Z3056" t="s">
        <v>4026</v>
      </c>
    </row>
    <row r="3057" spans="1:26">
      <c r="A3057">
        <v>26900</v>
      </c>
      <c r="B3057" s="1">
        <v>40884.725694444445</v>
      </c>
      <c r="C3057" s="1">
        <f t="shared" si="600"/>
        <v>40544</v>
      </c>
      <c r="D3057" s="4">
        <f t="shared" si="601"/>
        <v>0.93333333333333335</v>
      </c>
      <c r="E3057" s="3">
        <f t="shared" si="602"/>
        <v>2011</v>
      </c>
      <c r="F3057" s="3">
        <f t="shared" si="603"/>
        <v>12</v>
      </c>
      <c r="G3057" s="3">
        <f t="shared" si="604"/>
        <v>7</v>
      </c>
      <c r="H3057" s="3">
        <f t="shared" si="605"/>
        <v>17</v>
      </c>
      <c r="I3057" s="3">
        <f t="shared" si="606"/>
        <v>25</v>
      </c>
      <c r="J3057" s="3">
        <f t="shared" si="607"/>
        <v>4</v>
      </c>
      <c r="K3057" s="3" t="str">
        <f>IF(AND(D3057&gt;='Season Lookup'!$D$15,D3057&lt;'Season Lookup'!$D$16),"Spring",IF(AND(D3057&gt;='Season Lookup'!$D$16,D3057&lt;'Season Lookup'!$D$17),"Summer",IF(AND(D3057&gt;='Season Lookup'!$D$17,D3057&lt;'Season Lookup'!$D$18),"Fall",IF(OR(D3057&gt;='Season Lookup'!$D$18,D3057&lt;'Season Lookup'!$D$15),"Winter"))))</f>
        <v>Fall</v>
      </c>
      <c r="L3057" s="3" t="str">
        <f>VLOOKUP(F3057,'Season Lookup'!$A$1:$B$13,2,0)</f>
        <v>Winter</v>
      </c>
      <c r="M3057" t="s">
        <v>82</v>
      </c>
      <c r="N3057" t="s">
        <v>13</v>
      </c>
      <c r="O3057" t="s">
        <v>152</v>
      </c>
      <c r="P3057" t="str">
        <f t="shared" si="608"/>
        <v>Yes</v>
      </c>
      <c r="Q3057" t="str">
        <f t="shared" si="609"/>
        <v>No</v>
      </c>
      <c r="R3057" t="str">
        <f t="shared" si="610"/>
        <v>Yes</v>
      </c>
      <c r="T3057" t="s">
        <v>379</v>
      </c>
      <c r="U3057" t="s">
        <v>209</v>
      </c>
      <c r="V3057" t="str">
        <f t="shared" si="611"/>
        <v>Intersection</v>
      </c>
      <c r="W3057" t="s">
        <v>4027</v>
      </c>
      <c r="X3057">
        <v>42.365354000000004</v>
      </c>
      <c r="Y3057">
        <v>-71.079863000000003</v>
      </c>
      <c r="Z3057" t="s">
        <v>3871</v>
      </c>
    </row>
    <row r="3058" spans="1:26">
      <c r="A3058">
        <v>26901</v>
      </c>
      <c r="B3058" s="1">
        <v>40884.768750000003</v>
      </c>
      <c r="C3058" s="1">
        <f t="shared" si="600"/>
        <v>40544</v>
      </c>
      <c r="D3058" s="4">
        <f t="shared" si="601"/>
        <v>0.93333333333333335</v>
      </c>
      <c r="E3058" s="3">
        <f t="shared" si="602"/>
        <v>2011</v>
      </c>
      <c r="F3058" s="3">
        <f t="shared" si="603"/>
        <v>12</v>
      </c>
      <c r="G3058" s="3">
        <f t="shared" si="604"/>
        <v>7</v>
      </c>
      <c r="H3058" s="3">
        <f t="shared" si="605"/>
        <v>18</v>
      </c>
      <c r="I3058" s="3">
        <f t="shared" si="606"/>
        <v>27</v>
      </c>
      <c r="J3058" s="3">
        <f t="shared" si="607"/>
        <v>4</v>
      </c>
      <c r="K3058" s="3" t="str">
        <f>IF(AND(D3058&gt;='Season Lookup'!$D$15,D3058&lt;'Season Lookup'!$D$16),"Spring",IF(AND(D3058&gt;='Season Lookup'!$D$16,D3058&lt;'Season Lookup'!$D$17),"Summer",IF(AND(D3058&gt;='Season Lookup'!$D$17,D3058&lt;'Season Lookup'!$D$18),"Fall",IF(OR(D3058&gt;='Season Lookup'!$D$18,D3058&lt;'Season Lookup'!$D$15),"Winter"))))</f>
        <v>Fall</v>
      </c>
      <c r="L3058" s="3" t="str">
        <f>VLOOKUP(F3058,'Season Lookup'!$A$1:$B$13,2,0)</f>
        <v>Winter</v>
      </c>
      <c r="M3058" t="s">
        <v>82</v>
      </c>
      <c r="N3058" t="s">
        <v>13</v>
      </c>
      <c r="O3058" t="s">
        <v>152</v>
      </c>
      <c r="P3058" t="str">
        <f t="shared" si="608"/>
        <v>Yes</v>
      </c>
      <c r="Q3058" t="str">
        <f t="shared" si="609"/>
        <v>No</v>
      </c>
      <c r="R3058" t="str">
        <f t="shared" si="610"/>
        <v>Yes</v>
      </c>
      <c r="T3058" t="s">
        <v>42</v>
      </c>
      <c r="U3058" t="s">
        <v>178</v>
      </c>
      <c r="V3058" t="str">
        <f t="shared" si="611"/>
        <v>Intersection</v>
      </c>
      <c r="W3058" t="s">
        <v>179</v>
      </c>
      <c r="X3058">
        <v>42.360131000000003</v>
      </c>
      <c r="Y3058">
        <v>-71.112776999999994</v>
      </c>
      <c r="Z3058" t="s">
        <v>180</v>
      </c>
    </row>
    <row r="3059" spans="1:26">
      <c r="A3059">
        <v>26902</v>
      </c>
      <c r="B3059" s="1">
        <v>40884.722210648149</v>
      </c>
      <c r="C3059" s="1">
        <f t="shared" si="600"/>
        <v>40544</v>
      </c>
      <c r="D3059" s="4">
        <f t="shared" si="601"/>
        <v>0.93333333333333335</v>
      </c>
      <c r="E3059" s="3">
        <f t="shared" si="602"/>
        <v>2011</v>
      </c>
      <c r="F3059" s="3">
        <f t="shared" si="603"/>
        <v>12</v>
      </c>
      <c r="G3059" s="3">
        <f t="shared" si="604"/>
        <v>7</v>
      </c>
      <c r="H3059" s="3">
        <f t="shared" si="605"/>
        <v>17</v>
      </c>
      <c r="I3059" s="3">
        <f t="shared" si="606"/>
        <v>19</v>
      </c>
      <c r="J3059" s="3">
        <f t="shared" si="607"/>
        <v>4</v>
      </c>
      <c r="K3059" s="3" t="str">
        <f>IF(AND(D3059&gt;='Season Lookup'!$D$15,D3059&lt;'Season Lookup'!$D$16),"Spring",IF(AND(D3059&gt;='Season Lookup'!$D$16,D3059&lt;'Season Lookup'!$D$17),"Summer",IF(AND(D3059&gt;='Season Lookup'!$D$17,D3059&lt;'Season Lookup'!$D$18),"Fall",IF(OR(D3059&gt;='Season Lookup'!$D$18,D3059&lt;'Season Lookup'!$D$15),"Winter"))))</f>
        <v>Fall</v>
      </c>
      <c r="L3059" s="3" t="str">
        <f>VLOOKUP(F3059,'Season Lookup'!$A$1:$B$13,2,0)</f>
        <v>Winter</v>
      </c>
      <c r="M3059" t="s">
        <v>82</v>
      </c>
      <c r="N3059" t="s">
        <v>13</v>
      </c>
      <c r="O3059" t="s">
        <v>152</v>
      </c>
      <c r="P3059" t="str">
        <f t="shared" si="608"/>
        <v>Yes</v>
      </c>
      <c r="Q3059" t="str">
        <f t="shared" si="609"/>
        <v>No</v>
      </c>
      <c r="R3059" t="str">
        <f t="shared" si="610"/>
        <v>Yes</v>
      </c>
      <c r="T3059" t="s">
        <v>108</v>
      </c>
      <c r="U3059" t="s">
        <v>3348</v>
      </c>
      <c r="V3059" t="str">
        <f t="shared" si="611"/>
        <v>Intersection</v>
      </c>
      <c r="W3059" t="s">
        <v>4028</v>
      </c>
      <c r="X3059">
        <v>42.361555000000003</v>
      </c>
      <c r="Y3059">
        <v>-71.100223999999997</v>
      </c>
      <c r="Z3059" t="s">
        <v>4029</v>
      </c>
    </row>
    <row r="3060" spans="1:26">
      <c r="A3060">
        <v>26944</v>
      </c>
      <c r="B3060" s="1">
        <v>40884.835416666669</v>
      </c>
      <c r="C3060" s="1">
        <f t="shared" si="600"/>
        <v>40544</v>
      </c>
      <c r="D3060" s="4">
        <f t="shared" si="601"/>
        <v>0.93333333333333335</v>
      </c>
      <c r="E3060" s="3">
        <f t="shared" si="602"/>
        <v>2011</v>
      </c>
      <c r="F3060" s="3">
        <f t="shared" si="603"/>
        <v>12</v>
      </c>
      <c r="G3060" s="3">
        <f t="shared" si="604"/>
        <v>7</v>
      </c>
      <c r="H3060" s="3">
        <f t="shared" si="605"/>
        <v>20</v>
      </c>
      <c r="I3060" s="3">
        <f t="shared" si="606"/>
        <v>3</v>
      </c>
      <c r="J3060" s="3">
        <f t="shared" si="607"/>
        <v>4</v>
      </c>
      <c r="K3060" s="3" t="str">
        <f>IF(AND(D3060&gt;='Season Lookup'!$D$15,D3060&lt;'Season Lookup'!$D$16),"Spring",IF(AND(D3060&gt;='Season Lookup'!$D$16,D3060&lt;'Season Lookup'!$D$17),"Summer",IF(AND(D3060&gt;='Season Lookup'!$D$17,D3060&lt;'Season Lookup'!$D$18),"Fall",IF(OR(D3060&gt;='Season Lookup'!$D$18,D3060&lt;'Season Lookup'!$D$15),"Winter"))))</f>
        <v>Fall</v>
      </c>
      <c r="L3060" s="3" t="str">
        <f>VLOOKUP(F3060,'Season Lookup'!$A$1:$B$13,2,0)</f>
        <v>Winter</v>
      </c>
      <c r="N3060" t="s">
        <v>13</v>
      </c>
      <c r="O3060" t="s">
        <v>23</v>
      </c>
      <c r="P3060" t="str">
        <f t="shared" si="608"/>
        <v>Yes</v>
      </c>
      <c r="Q3060" t="str">
        <f t="shared" si="609"/>
        <v>No</v>
      </c>
      <c r="R3060" t="str">
        <f t="shared" si="610"/>
        <v>No</v>
      </c>
      <c r="T3060" t="s">
        <v>66</v>
      </c>
      <c r="U3060" t="s">
        <v>14</v>
      </c>
      <c r="V3060" t="str">
        <f t="shared" si="611"/>
        <v>Intersection</v>
      </c>
      <c r="W3060" t="s">
        <v>4030</v>
      </c>
      <c r="X3060">
        <v>42.396635000000003</v>
      </c>
      <c r="Y3060">
        <v>-71.129384999999999</v>
      </c>
      <c r="Z3060" t="s">
        <v>4031</v>
      </c>
    </row>
    <row r="3061" spans="1:26">
      <c r="A3061">
        <v>26904</v>
      </c>
      <c r="B3061" s="1">
        <v>40885.559027777781</v>
      </c>
      <c r="C3061" s="1">
        <f t="shared" si="600"/>
        <v>40544</v>
      </c>
      <c r="D3061" s="4">
        <f t="shared" si="601"/>
        <v>0.93611111111111112</v>
      </c>
      <c r="E3061" s="3">
        <f t="shared" si="602"/>
        <v>2011</v>
      </c>
      <c r="F3061" s="3">
        <f t="shared" si="603"/>
        <v>12</v>
      </c>
      <c r="G3061" s="3">
        <f t="shared" si="604"/>
        <v>8</v>
      </c>
      <c r="H3061" s="3">
        <f t="shared" si="605"/>
        <v>13</v>
      </c>
      <c r="I3061" s="3">
        <f t="shared" si="606"/>
        <v>25</v>
      </c>
      <c r="J3061" s="3">
        <f t="shared" si="607"/>
        <v>5</v>
      </c>
      <c r="K3061" s="3" t="str">
        <f>IF(AND(D3061&gt;='Season Lookup'!$D$15,D3061&lt;'Season Lookup'!$D$16),"Spring",IF(AND(D3061&gt;='Season Lookup'!$D$16,D3061&lt;'Season Lookup'!$D$17),"Summer",IF(AND(D3061&gt;='Season Lookup'!$D$17,D3061&lt;'Season Lookup'!$D$18),"Fall",IF(OR(D3061&gt;='Season Lookup'!$D$18,D3061&lt;'Season Lookup'!$D$15),"Winter"))))</f>
        <v>Fall</v>
      </c>
      <c r="L3061" s="3" t="str">
        <f>VLOOKUP(F3061,'Season Lookup'!$A$1:$B$13,2,0)</f>
        <v>Winter</v>
      </c>
      <c r="M3061" t="s">
        <v>78</v>
      </c>
      <c r="N3061" t="s">
        <v>13</v>
      </c>
      <c r="O3061" t="s">
        <v>13</v>
      </c>
      <c r="P3061" t="str">
        <f t="shared" si="608"/>
        <v>Yes</v>
      </c>
      <c r="Q3061" t="str">
        <f t="shared" si="609"/>
        <v>No</v>
      </c>
      <c r="R3061" t="str">
        <f t="shared" si="610"/>
        <v>No</v>
      </c>
      <c r="S3061">
        <v>99</v>
      </c>
      <c r="T3061" t="s">
        <v>980</v>
      </c>
      <c r="V3061" t="str">
        <f t="shared" si="611"/>
        <v>Non Intersection</v>
      </c>
      <c r="W3061" t="s">
        <v>4032</v>
      </c>
      <c r="X3061">
        <v>42.378492000000001</v>
      </c>
      <c r="Y3061">
        <v>-71.140242999999998</v>
      </c>
      <c r="Z3061" t="s">
        <v>4033</v>
      </c>
    </row>
    <row r="3062" spans="1:26">
      <c r="A3062">
        <v>26905</v>
      </c>
      <c r="B3062" s="1">
        <v>40885.684027777781</v>
      </c>
      <c r="C3062" s="1">
        <f t="shared" si="600"/>
        <v>40544</v>
      </c>
      <c r="D3062" s="4">
        <f t="shared" si="601"/>
        <v>0.93611111111111112</v>
      </c>
      <c r="E3062" s="3">
        <f t="shared" si="602"/>
        <v>2011</v>
      </c>
      <c r="F3062" s="3">
        <f t="shared" si="603"/>
        <v>12</v>
      </c>
      <c r="G3062" s="3">
        <f t="shared" si="604"/>
        <v>8</v>
      </c>
      <c r="H3062" s="3">
        <f t="shared" si="605"/>
        <v>16</v>
      </c>
      <c r="I3062" s="3">
        <f t="shared" si="606"/>
        <v>25</v>
      </c>
      <c r="J3062" s="3">
        <f t="shared" si="607"/>
        <v>5</v>
      </c>
      <c r="K3062" s="3" t="str">
        <f>IF(AND(D3062&gt;='Season Lookup'!$D$15,D3062&lt;'Season Lookup'!$D$16),"Spring",IF(AND(D3062&gt;='Season Lookup'!$D$16,D3062&lt;'Season Lookup'!$D$17),"Summer",IF(AND(D3062&gt;='Season Lookup'!$D$17,D3062&lt;'Season Lookup'!$D$18),"Fall",IF(OR(D3062&gt;='Season Lookup'!$D$18,D3062&lt;'Season Lookup'!$D$15),"Winter"))))</f>
        <v>Fall</v>
      </c>
      <c r="L3062" s="3" t="str">
        <f>VLOOKUP(F3062,'Season Lookup'!$A$1:$B$13,2,0)</f>
        <v>Winter</v>
      </c>
      <c r="M3062" t="s">
        <v>78</v>
      </c>
      <c r="N3062" t="s">
        <v>13</v>
      </c>
      <c r="O3062" t="s">
        <v>13</v>
      </c>
      <c r="P3062" t="str">
        <f t="shared" si="608"/>
        <v>Yes</v>
      </c>
      <c r="Q3062" t="str">
        <f t="shared" si="609"/>
        <v>No</v>
      </c>
      <c r="R3062" t="str">
        <f t="shared" si="610"/>
        <v>No</v>
      </c>
      <c r="T3062" t="s">
        <v>185</v>
      </c>
      <c r="U3062" t="s">
        <v>302</v>
      </c>
      <c r="V3062" t="str">
        <f t="shared" si="611"/>
        <v>Intersection</v>
      </c>
      <c r="W3062" t="s">
        <v>4034</v>
      </c>
      <c r="X3062">
        <v>42.377307000000002</v>
      </c>
      <c r="Y3062">
        <v>-71.122862999999995</v>
      </c>
      <c r="Z3062" t="s">
        <v>4035</v>
      </c>
    </row>
    <row r="3063" spans="1:26">
      <c r="A3063">
        <v>26906</v>
      </c>
      <c r="B3063" s="1">
        <v>40885.868750000001</v>
      </c>
      <c r="C3063" s="1">
        <f t="shared" si="600"/>
        <v>40544</v>
      </c>
      <c r="D3063" s="4">
        <f t="shared" si="601"/>
        <v>0.93611111111111112</v>
      </c>
      <c r="E3063" s="3">
        <f t="shared" si="602"/>
        <v>2011</v>
      </c>
      <c r="F3063" s="3">
        <f t="shared" si="603"/>
        <v>12</v>
      </c>
      <c r="G3063" s="3">
        <f t="shared" si="604"/>
        <v>8</v>
      </c>
      <c r="H3063" s="3">
        <f t="shared" si="605"/>
        <v>20</v>
      </c>
      <c r="I3063" s="3">
        <f t="shared" si="606"/>
        <v>51</v>
      </c>
      <c r="J3063" s="3">
        <f t="shared" si="607"/>
        <v>5</v>
      </c>
      <c r="K3063" s="3" t="str">
        <f>IF(AND(D3063&gt;='Season Lookup'!$D$15,D3063&lt;'Season Lookup'!$D$16),"Spring",IF(AND(D3063&gt;='Season Lookup'!$D$16,D3063&lt;'Season Lookup'!$D$17),"Summer",IF(AND(D3063&gt;='Season Lookup'!$D$17,D3063&lt;'Season Lookup'!$D$18),"Fall",IF(OR(D3063&gt;='Season Lookup'!$D$18,D3063&lt;'Season Lookup'!$D$15),"Winter"))))</f>
        <v>Fall</v>
      </c>
      <c r="L3063" s="3" t="str">
        <f>VLOOKUP(F3063,'Season Lookup'!$A$1:$B$13,2,0)</f>
        <v>Winter</v>
      </c>
      <c r="M3063" t="s">
        <v>78</v>
      </c>
      <c r="N3063" t="s">
        <v>13</v>
      </c>
      <c r="O3063" t="s">
        <v>13</v>
      </c>
      <c r="P3063" t="str">
        <f t="shared" si="608"/>
        <v>Yes</v>
      </c>
      <c r="Q3063" t="str">
        <f t="shared" si="609"/>
        <v>No</v>
      </c>
      <c r="R3063" t="str">
        <f t="shared" si="610"/>
        <v>No</v>
      </c>
      <c r="T3063" t="s">
        <v>74</v>
      </c>
      <c r="U3063" t="s">
        <v>942</v>
      </c>
      <c r="V3063" t="str">
        <f t="shared" si="611"/>
        <v>Intersection</v>
      </c>
      <c r="W3063" t="s">
        <v>967</v>
      </c>
      <c r="X3063">
        <v>42.372844999999998</v>
      </c>
      <c r="Y3063">
        <v>-71.099759000000006</v>
      </c>
      <c r="Z3063" t="s">
        <v>968</v>
      </c>
    </row>
    <row r="3064" spans="1:26">
      <c r="A3064">
        <v>26909</v>
      </c>
      <c r="B3064" s="1">
        <v>40886.402777777781</v>
      </c>
      <c r="C3064" s="1">
        <f t="shared" si="600"/>
        <v>40544</v>
      </c>
      <c r="D3064" s="4">
        <f t="shared" si="601"/>
        <v>0.93888888888888888</v>
      </c>
      <c r="E3064" s="3">
        <f t="shared" si="602"/>
        <v>2011</v>
      </c>
      <c r="F3064" s="3">
        <f t="shared" si="603"/>
        <v>12</v>
      </c>
      <c r="G3064" s="3">
        <f t="shared" si="604"/>
        <v>9</v>
      </c>
      <c r="H3064" s="3">
        <f t="shared" si="605"/>
        <v>9</v>
      </c>
      <c r="I3064" s="3">
        <f t="shared" si="606"/>
        <v>40</v>
      </c>
      <c r="J3064" s="3">
        <f t="shared" si="607"/>
        <v>6</v>
      </c>
      <c r="K3064" s="3" t="str">
        <f>IF(AND(D3064&gt;='Season Lookup'!$D$15,D3064&lt;'Season Lookup'!$D$16),"Spring",IF(AND(D3064&gt;='Season Lookup'!$D$16,D3064&lt;'Season Lookup'!$D$17),"Summer",IF(AND(D3064&gt;='Season Lookup'!$D$17,D3064&lt;'Season Lookup'!$D$18),"Fall",IF(OR(D3064&gt;='Season Lookup'!$D$18,D3064&lt;'Season Lookup'!$D$15),"Winter"))))</f>
        <v>Fall</v>
      </c>
      <c r="L3064" s="3" t="str">
        <f>VLOOKUP(F3064,'Season Lookup'!$A$1:$B$13,2,0)</f>
        <v>Winter</v>
      </c>
      <c r="M3064" t="s">
        <v>12</v>
      </c>
      <c r="N3064" t="s">
        <v>13</v>
      </c>
      <c r="O3064" t="s">
        <v>13</v>
      </c>
      <c r="P3064" t="str">
        <f t="shared" si="608"/>
        <v>Yes</v>
      </c>
      <c r="Q3064" t="str">
        <f t="shared" si="609"/>
        <v>No</v>
      </c>
      <c r="R3064" t="str">
        <f t="shared" si="610"/>
        <v>No</v>
      </c>
      <c r="T3064" t="s">
        <v>288</v>
      </c>
      <c r="U3064" t="s">
        <v>105</v>
      </c>
      <c r="V3064" t="str">
        <f t="shared" si="611"/>
        <v>Intersection</v>
      </c>
      <c r="W3064" t="s">
        <v>307</v>
      </c>
      <c r="X3064">
        <v>42.364801999999997</v>
      </c>
      <c r="Y3064">
        <v>-71.089412999999993</v>
      </c>
      <c r="Z3064" t="s">
        <v>308</v>
      </c>
    </row>
    <row r="3065" spans="1:26">
      <c r="A3065">
        <v>26910</v>
      </c>
      <c r="B3065" s="1">
        <v>40886.583333333336</v>
      </c>
      <c r="C3065" s="1">
        <f t="shared" si="600"/>
        <v>40544</v>
      </c>
      <c r="D3065" s="4">
        <f t="shared" si="601"/>
        <v>0.93888888888888888</v>
      </c>
      <c r="E3065" s="3">
        <f t="shared" si="602"/>
        <v>2011</v>
      </c>
      <c r="F3065" s="3">
        <f t="shared" si="603"/>
        <v>12</v>
      </c>
      <c r="G3065" s="3">
        <f t="shared" si="604"/>
        <v>9</v>
      </c>
      <c r="H3065" s="3">
        <f t="shared" si="605"/>
        <v>14</v>
      </c>
      <c r="I3065" s="3">
        <f t="shared" si="606"/>
        <v>0</v>
      </c>
      <c r="J3065" s="3">
        <f t="shared" si="607"/>
        <v>6</v>
      </c>
      <c r="K3065" s="3" t="str">
        <f>IF(AND(D3065&gt;='Season Lookup'!$D$15,D3065&lt;'Season Lookup'!$D$16),"Spring",IF(AND(D3065&gt;='Season Lookup'!$D$16,D3065&lt;'Season Lookup'!$D$17),"Summer",IF(AND(D3065&gt;='Season Lookup'!$D$17,D3065&lt;'Season Lookup'!$D$18),"Fall",IF(OR(D3065&gt;='Season Lookup'!$D$18,D3065&lt;'Season Lookup'!$D$15),"Winter"))))</f>
        <v>Fall</v>
      </c>
      <c r="L3065" s="3" t="str">
        <f>VLOOKUP(F3065,'Season Lookup'!$A$1:$B$13,2,0)</f>
        <v>Winter</v>
      </c>
      <c r="M3065" t="s">
        <v>12</v>
      </c>
      <c r="N3065" t="s">
        <v>13</v>
      </c>
      <c r="O3065" t="s">
        <v>152</v>
      </c>
      <c r="P3065" t="str">
        <f t="shared" si="608"/>
        <v>Yes</v>
      </c>
      <c r="Q3065" t="str">
        <f t="shared" si="609"/>
        <v>No</v>
      </c>
      <c r="R3065" t="str">
        <f t="shared" si="610"/>
        <v>Yes</v>
      </c>
      <c r="S3065">
        <v>2254</v>
      </c>
      <c r="T3065" t="s">
        <v>14</v>
      </c>
      <c r="V3065" t="str">
        <f t="shared" si="611"/>
        <v>Non Intersection</v>
      </c>
      <c r="W3065" t="s">
        <v>4036</v>
      </c>
      <c r="X3065">
        <v>42.394061999999998</v>
      </c>
      <c r="Y3065">
        <v>-71.127054999999999</v>
      </c>
      <c r="Z3065" t="s">
        <v>4037</v>
      </c>
    </row>
    <row r="3066" spans="1:26">
      <c r="A3066">
        <v>26911</v>
      </c>
      <c r="B3066" s="1">
        <v>40886.824305555558</v>
      </c>
      <c r="C3066" s="1">
        <f t="shared" si="600"/>
        <v>40544</v>
      </c>
      <c r="D3066" s="4">
        <f t="shared" si="601"/>
        <v>0.93888888888888888</v>
      </c>
      <c r="E3066" s="3">
        <f t="shared" si="602"/>
        <v>2011</v>
      </c>
      <c r="F3066" s="3">
        <f t="shared" si="603"/>
        <v>12</v>
      </c>
      <c r="G3066" s="3">
        <f t="shared" si="604"/>
        <v>9</v>
      </c>
      <c r="H3066" s="3">
        <f t="shared" si="605"/>
        <v>19</v>
      </c>
      <c r="I3066" s="3">
        <f t="shared" si="606"/>
        <v>47</v>
      </c>
      <c r="J3066" s="3">
        <f t="shared" si="607"/>
        <v>6</v>
      </c>
      <c r="K3066" s="3" t="str">
        <f>IF(AND(D3066&gt;='Season Lookup'!$D$15,D3066&lt;'Season Lookup'!$D$16),"Spring",IF(AND(D3066&gt;='Season Lookup'!$D$16,D3066&lt;'Season Lookup'!$D$17),"Summer",IF(AND(D3066&gt;='Season Lookup'!$D$17,D3066&lt;'Season Lookup'!$D$18),"Fall",IF(OR(D3066&gt;='Season Lookup'!$D$18,D3066&lt;'Season Lookup'!$D$15),"Winter"))))</f>
        <v>Fall</v>
      </c>
      <c r="L3066" s="3" t="str">
        <f>VLOOKUP(F3066,'Season Lookup'!$A$1:$B$13,2,0)</f>
        <v>Winter</v>
      </c>
      <c r="M3066" t="s">
        <v>12</v>
      </c>
      <c r="N3066" t="s">
        <v>13</v>
      </c>
      <c r="O3066" t="s">
        <v>13</v>
      </c>
      <c r="P3066" t="str">
        <f t="shared" si="608"/>
        <v>Yes</v>
      </c>
      <c r="Q3066" t="str">
        <f t="shared" si="609"/>
        <v>No</v>
      </c>
      <c r="R3066" t="str">
        <f t="shared" si="610"/>
        <v>No</v>
      </c>
      <c r="T3066" t="s">
        <v>1701</v>
      </c>
      <c r="U3066" t="s">
        <v>166</v>
      </c>
      <c r="V3066" t="str">
        <f t="shared" si="611"/>
        <v>Intersection</v>
      </c>
      <c r="W3066" t="s">
        <v>4038</v>
      </c>
      <c r="X3066">
        <v>42.375610000000002</v>
      </c>
      <c r="Y3066">
        <v>-71.156672</v>
      </c>
      <c r="Z3066" t="s">
        <v>4039</v>
      </c>
    </row>
    <row r="3067" spans="1:26">
      <c r="A3067">
        <v>26930</v>
      </c>
      <c r="B3067" s="1">
        <v>40886.618043981478</v>
      </c>
      <c r="C3067" s="1">
        <f t="shared" si="600"/>
        <v>40544</v>
      </c>
      <c r="D3067" s="4">
        <f t="shared" si="601"/>
        <v>0.93888888888888888</v>
      </c>
      <c r="E3067" s="3">
        <f t="shared" si="602"/>
        <v>2011</v>
      </c>
      <c r="F3067" s="3">
        <f t="shared" si="603"/>
        <v>12</v>
      </c>
      <c r="G3067" s="3">
        <f t="shared" si="604"/>
        <v>9</v>
      </c>
      <c r="H3067" s="3">
        <f t="shared" si="605"/>
        <v>14</v>
      </c>
      <c r="I3067" s="3">
        <f t="shared" si="606"/>
        <v>49</v>
      </c>
      <c r="J3067" s="3">
        <f t="shared" si="607"/>
        <v>6</v>
      </c>
      <c r="K3067" s="3" t="str">
        <f>IF(AND(D3067&gt;='Season Lookup'!$D$15,D3067&lt;'Season Lookup'!$D$16),"Spring",IF(AND(D3067&gt;='Season Lookup'!$D$16,D3067&lt;'Season Lookup'!$D$17),"Summer",IF(AND(D3067&gt;='Season Lookup'!$D$17,D3067&lt;'Season Lookup'!$D$18),"Fall",IF(OR(D3067&gt;='Season Lookup'!$D$18,D3067&lt;'Season Lookup'!$D$15),"Winter"))))</f>
        <v>Fall</v>
      </c>
      <c r="L3067" s="3" t="str">
        <f>VLOOKUP(F3067,'Season Lookup'!$A$1:$B$13,2,0)</f>
        <v>Winter</v>
      </c>
      <c r="M3067" t="s">
        <v>12</v>
      </c>
      <c r="N3067" t="s">
        <v>13</v>
      </c>
      <c r="O3067" t="s">
        <v>23</v>
      </c>
      <c r="P3067" t="str">
        <f t="shared" si="608"/>
        <v>Yes</v>
      </c>
      <c r="Q3067" t="str">
        <f t="shared" si="609"/>
        <v>No</v>
      </c>
      <c r="R3067" t="str">
        <f t="shared" si="610"/>
        <v>No</v>
      </c>
      <c r="S3067">
        <v>114</v>
      </c>
      <c r="T3067" t="s">
        <v>37</v>
      </c>
      <c r="V3067" t="str">
        <f t="shared" si="611"/>
        <v>Non Intersection</v>
      </c>
      <c r="W3067" t="s">
        <v>4040</v>
      </c>
      <c r="X3067">
        <v>42.359929999999999</v>
      </c>
      <c r="Y3067">
        <v>-71.110061000000002</v>
      </c>
      <c r="Z3067" t="s">
        <v>4041</v>
      </c>
    </row>
    <row r="3068" spans="1:26">
      <c r="A3068">
        <v>26912</v>
      </c>
      <c r="B3068" s="1">
        <v>40887.072905092595</v>
      </c>
      <c r="C3068" s="1">
        <f t="shared" si="600"/>
        <v>40544</v>
      </c>
      <c r="D3068" s="4">
        <f t="shared" si="601"/>
        <v>0.94166666666666665</v>
      </c>
      <c r="E3068" s="3">
        <f t="shared" si="602"/>
        <v>2011</v>
      </c>
      <c r="F3068" s="3">
        <f t="shared" si="603"/>
        <v>12</v>
      </c>
      <c r="G3068" s="3">
        <f t="shared" si="604"/>
        <v>10</v>
      </c>
      <c r="H3068" s="3">
        <f t="shared" si="605"/>
        <v>1</v>
      </c>
      <c r="I3068" s="3">
        <f t="shared" si="606"/>
        <v>44</v>
      </c>
      <c r="J3068" s="3">
        <f t="shared" si="607"/>
        <v>7</v>
      </c>
      <c r="K3068" s="3" t="str">
        <f>IF(AND(D3068&gt;='Season Lookup'!$D$15,D3068&lt;'Season Lookup'!$D$16),"Spring",IF(AND(D3068&gt;='Season Lookup'!$D$16,D3068&lt;'Season Lookup'!$D$17),"Summer",IF(AND(D3068&gt;='Season Lookup'!$D$17,D3068&lt;'Season Lookup'!$D$18),"Fall",IF(OR(D3068&gt;='Season Lookup'!$D$18,D3068&lt;'Season Lookup'!$D$15),"Winter"))))</f>
        <v>Fall</v>
      </c>
      <c r="L3068" s="3" t="str">
        <f>VLOOKUP(F3068,'Season Lookup'!$A$1:$B$13,2,0)</f>
        <v>Winter</v>
      </c>
      <c r="M3068" t="s">
        <v>31</v>
      </c>
      <c r="N3068" t="s">
        <v>13</v>
      </c>
      <c r="O3068" t="s">
        <v>13</v>
      </c>
      <c r="P3068" t="str">
        <f t="shared" si="608"/>
        <v>Yes</v>
      </c>
      <c r="Q3068" t="str">
        <f t="shared" si="609"/>
        <v>No</v>
      </c>
      <c r="R3068" t="str">
        <f t="shared" si="610"/>
        <v>No</v>
      </c>
      <c r="S3068">
        <v>1611</v>
      </c>
      <c r="T3068" t="s">
        <v>19</v>
      </c>
      <c r="V3068" t="str">
        <f t="shared" si="611"/>
        <v>Non Intersection</v>
      </c>
      <c r="W3068" t="s">
        <v>3485</v>
      </c>
      <c r="X3068">
        <v>42.374861000000003</v>
      </c>
      <c r="Y3068">
        <v>-71.108304000000004</v>
      </c>
      <c r="Z3068" t="s">
        <v>3486</v>
      </c>
    </row>
    <row r="3069" spans="1:26">
      <c r="A3069">
        <v>26936</v>
      </c>
      <c r="B3069" s="1">
        <v>40887.407627314817</v>
      </c>
      <c r="C3069" s="1">
        <f t="shared" si="600"/>
        <v>40544</v>
      </c>
      <c r="D3069" s="4">
        <f t="shared" si="601"/>
        <v>0.94166666666666665</v>
      </c>
      <c r="E3069" s="3">
        <f t="shared" si="602"/>
        <v>2011</v>
      </c>
      <c r="F3069" s="3">
        <f t="shared" si="603"/>
        <v>12</v>
      </c>
      <c r="G3069" s="3">
        <f t="shared" si="604"/>
        <v>10</v>
      </c>
      <c r="H3069" s="3">
        <f t="shared" si="605"/>
        <v>9</v>
      </c>
      <c r="I3069" s="3">
        <f t="shared" si="606"/>
        <v>46</v>
      </c>
      <c r="J3069" s="3">
        <f t="shared" si="607"/>
        <v>7</v>
      </c>
      <c r="K3069" s="3" t="str">
        <f>IF(AND(D3069&gt;='Season Lookup'!$D$15,D3069&lt;'Season Lookup'!$D$16),"Spring",IF(AND(D3069&gt;='Season Lookup'!$D$16,D3069&lt;'Season Lookup'!$D$17),"Summer",IF(AND(D3069&gt;='Season Lookup'!$D$17,D3069&lt;'Season Lookup'!$D$18),"Fall",IF(OR(D3069&gt;='Season Lookup'!$D$18,D3069&lt;'Season Lookup'!$D$15),"Winter"))))</f>
        <v>Fall</v>
      </c>
      <c r="L3069" s="3" t="str">
        <f>VLOOKUP(F3069,'Season Lookup'!$A$1:$B$13,2,0)</f>
        <v>Winter</v>
      </c>
      <c r="N3069" t="s">
        <v>13</v>
      </c>
      <c r="O3069" t="s">
        <v>13</v>
      </c>
      <c r="P3069" t="str">
        <f t="shared" si="608"/>
        <v>Yes</v>
      </c>
      <c r="Q3069" t="str">
        <f t="shared" si="609"/>
        <v>No</v>
      </c>
      <c r="R3069" t="str">
        <f t="shared" si="610"/>
        <v>No</v>
      </c>
      <c r="T3069" t="s">
        <v>252</v>
      </c>
      <c r="V3069" t="str">
        <f t="shared" si="611"/>
        <v>Intersection</v>
      </c>
      <c r="W3069" t="s">
        <v>2829</v>
      </c>
      <c r="X3069">
        <v>0</v>
      </c>
      <c r="Y3069">
        <v>0</v>
      </c>
      <c r="Z3069" t="s">
        <v>81</v>
      </c>
    </row>
    <row r="3070" spans="1:26">
      <c r="A3070">
        <v>26914</v>
      </c>
      <c r="B3070" s="1">
        <v>40888.416655092595</v>
      </c>
      <c r="C3070" s="1">
        <f t="shared" si="600"/>
        <v>40544</v>
      </c>
      <c r="D3070" s="4">
        <f t="shared" si="601"/>
        <v>0.94444444444444442</v>
      </c>
      <c r="E3070" s="3">
        <f t="shared" si="602"/>
        <v>2011</v>
      </c>
      <c r="F3070" s="3">
        <f t="shared" si="603"/>
        <v>12</v>
      </c>
      <c r="G3070" s="3">
        <f t="shared" si="604"/>
        <v>11</v>
      </c>
      <c r="H3070" s="3">
        <f t="shared" si="605"/>
        <v>9</v>
      </c>
      <c r="I3070" s="3">
        <f t="shared" si="606"/>
        <v>59</v>
      </c>
      <c r="J3070" s="3">
        <f t="shared" si="607"/>
        <v>1</v>
      </c>
      <c r="K3070" s="3" t="str">
        <f>IF(AND(D3070&gt;='Season Lookup'!$D$15,D3070&lt;'Season Lookup'!$D$16),"Spring",IF(AND(D3070&gt;='Season Lookup'!$D$16,D3070&lt;'Season Lookup'!$D$17),"Summer",IF(AND(D3070&gt;='Season Lookup'!$D$17,D3070&lt;'Season Lookup'!$D$18),"Fall",IF(OR(D3070&gt;='Season Lookup'!$D$18,D3070&lt;'Season Lookup'!$D$15),"Winter"))))</f>
        <v>Fall</v>
      </c>
      <c r="L3070" s="3" t="str">
        <f>VLOOKUP(F3070,'Season Lookup'!$A$1:$B$13,2,0)</f>
        <v>Winter</v>
      </c>
      <c r="M3070" t="s">
        <v>48</v>
      </c>
      <c r="N3070" t="s">
        <v>13</v>
      </c>
      <c r="O3070" t="s">
        <v>23</v>
      </c>
      <c r="P3070" t="str">
        <f t="shared" si="608"/>
        <v>Yes</v>
      </c>
      <c r="Q3070" t="str">
        <f t="shared" si="609"/>
        <v>No</v>
      </c>
      <c r="R3070" t="str">
        <f t="shared" si="610"/>
        <v>No</v>
      </c>
      <c r="S3070">
        <v>1815</v>
      </c>
      <c r="T3070" t="s">
        <v>14</v>
      </c>
      <c r="V3070" t="str">
        <f t="shared" si="611"/>
        <v>Non Intersection</v>
      </c>
      <c r="W3070" t="s">
        <v>2783</v>
      </c>
      <c r="X3070">
        <v>42.387127</v>
      </c>
      <c r="Y3070">
        <v>-71.118973999999994</v>
      </c>
      <c r="Z3070" t="s">
        <v>2784</v>
      </c>
    </row>
    <row r="3071" spans="1:26">
      <c r="A3071">
        <v>26937</v>
      </c>
      <c r="B3071" s="1">
        <v>40888.402777777781</v>
      </c>
      <c r="C3071" s="1">
        <f t="shared" si="600"/>
        <v>40544</v>
      </c>
      <c r="D3071" s="4">
        <f t="shared" si="601"/>
        <v>0.94444444444444442</v>
      </c>
      <c r="E3071" s="3">
        <f t="shared" si="602"/>
        <v>2011</v>
      </c>
      <c r="F3071" s="3">
        <f t="shared" si="603"/>
        <v>12</v>
      </c>
      <c r="G3071" s="3">
        <f t="shared" si="604"/>
        <v>11</v>
      </c>
      <c r="H3071" s="3">
        <f t="shared" si="605"/>
        <v>9</v>
      </c>
      <c r="I3071" s="3">
        <f t="shared" si="606"/>
        <v>40</v>
      </c>
      <c r="J3071" s="3">
        <f t="shared" si="607"/>
        <v>1</v>
      </c>
      <c r="K3071" s="3" t="str">
        <f>IF(AND(D3071&gt;='Season Lookup'!$D$15,D3071&lt;'Season Lookup'!$D$16),"Spring",IF(AND(D3071&gt;='Season Lookup'!$D$16,D3071&lt;'Season Lookup'!$D$17),"Summer",IF(AND(D3071&gt;='Season Lookup'!$D$17,D3071&lt;'Season Lookup'!$D$18),"Fall",IF(OR(D3071&gt;='Season Lookup'!$D$18,D3071&lt;'Season Lookup'!$D$15),"Winter"))))</f>
        <v>Fall</v>
      </c>
      <c r="L3071" s="3" t="str">
        <f>VLOOKUP(F3071,'Season Lookup'!$A$1:$B$13,2,0)</f>
        <v>Winter</v>
      </c>
      <c r="N3071" t="s">
        <v>13</v>
      </c>
      <c r="O3071" t="s">
        <v>13</v>
      </c>
      <c r="P3071" t="str">
        <f t="shared" si="608"/>
        <v>Yes</v>
      </c>
      <c r="Q3071" t="str">
        <f t="shared" si="609"/>
        <v>No</v>
      </c>
      <c r="R3071" t="str">
        <f t="shared" si="610"/>
        <v>No</v>
      </c>
      <c r="T3071" t="s">
        <v>198</v>
      </c>
      <c r="U3071" t="s">
        <v>229</v>
      </c>
      <c r="V3071" t="str">
        <f t="shared" si="611"/>
        <v>Intersection</v>
      </c>
      <c r="W3071" t="s">
        <v>1927</v>
      </c>
      <c r="X3071">
        <v>42.371077</v>
      </c>
      <c r="Y3071">
        <v>-71.116118</v>
      </c>
      <c r="Z3071" t="s">
        <v>1928</v>
      </c>
    </row>
    <row r="3072" spans="1:26">
      <c r="A3072">
        <v>26915</v>
      </c>
      <c r="B3072" s="1">
        <v>40889.385405092595</v>
      </c>
      <c r="C3072" s="1">
        <f t="shared" si="600"/>
        <v>40544</v>
      </c>
      <c r="D3072" s="4">
        <f t="shared" si="601"/>
        <v>0.94722222222222219</v>
      </c>
      <c r="E3072" s="3">
        <f t="shared" si="602"/>
        <v>2011</v>
      </c>
      <c r="F3072" s="3">
        <f t="shared" si="603"/>
        <v>12</v>
      </c>
      <c r="G3072" s="3">
        <f t="shared" si="604"/>
        <v>12</v>
      </c>
      <c r="H3072" s="3">
        <f t="shared" si="605"/>
        <v>9</v>
      </c>
      <c r="I3072" s="3">
        <f t="shared" si="606"/>
        <v>14</v>
      </c>
      <c r="J3072" s="3">
        <f t="shared" si="607"/>
        <v>2</v>
      </c>
      <c r="K3072" s="3" t="str">
        <f>IF(AND(D3072&gt;='Season Lookup'!$D$15,D3072&lt;'Season Lookup'!$D$16),"Spring",IF(AND(D3072&gt;='Season Lookup'!$D$16,D3072&lt;'Season Lookup'!$D$17),"Summer",IF(AND(D3072&gt;='Season Lookup'!$D$17,D3072&lt;'Season Lookup'!$D$18),"Fall",IF(OR(D3072&gt;='Season Lookup'!$D$18,D3072&lt;'Season Lookup'!$D$15),"Winter"))))</f>
        <v>Fall</v>
      </c>
      <c r="L3072" s="3" t="str">
        <f>VLOOKUP(F3072,'Season Lookup'!$A$1:$B$13,2,0)</f>
        <v>Winter</v>
      </c>
      <c r="M3072" t="s">
        <v>56</v>
      </c>
      <c r="N3072" t="s">
        <v>35</v>
      </c>
      <c r="O3072" t="s">
        <v>23</v>
      </c>
      <c r="P3072" t="str">
        <f t="shared" si="608"/>
        <v>Yes</v>
      </c>
      <c r="Q3072" t="str">
        <f t="shared" si="609"/>
        <v>No</v>
      </c>
      <c r="R3072" t="str">
        <f t="shared" si="610"/>
        <v>No</v>
      </c>
      <c r="S3072">
        <v>301</v>
      </c>
      <c r="T3072" t="s">
        <v>209</v>
      </c>
      <c r="U3072" t="s">
        <v>60</v>
      </c>
      <c r="V3072" t="str">
        <f t="shared" si="611"/>
        <v>Non Intersection</v>
      </c>
      <c r="W3072" t="s">
        <v>670</v>
      </c>
      <c r="X3072">
        <v>42.366584000000003</v>
      </c>
      <c r="Y3072">
        <v>-71.087968000000004</v>
      </c>
      <c r="Z3072" t="s">
        <v>671</v>
      </c>
    </row>
    <row r="3073" spans="1:26">
      <c r="A3073">
        <v>26916</v>
      </c>
      <c r="B3073" s="1">
        <v>40889.706250000003</v>
      </c>
      <c r="C3073" s="1">
        <f t="shared" si="600"/>
        <v>40544</v>
      </c>
      <c r="D3073" s="4">
        <f t="shared" si="601"/>
        <v>0.94722222222222219</v>
      </c>
      <c r="E3073" s="3">
        <f t="shared" si="602"/>
        <v>2011</v>
      </c>
      <c r="F3073" s="3">
        <f t="shared" si="603"/>
        <v>12</v>
      </c>
      <c r="G3073" s="3">
        <f t="shared" si="604"/>
        <v>12</v>
      </c>
      <c r="H3073" s="3">
        <f t="shared" si="605"/>
        <v>16</v>
      </c>
      <c r="I3073" s="3">
        <f t="shared" si="606"/>
        <v>57</v>
      </c>
      <c r="J3073" s="3">
        <f t="shared" si="607"/>
        <v>2</v>
      </c>
      <c r="K3073" s="3" t="str">
        <f>IF(AND(D3073&gt;='Season Lookup'!$D$15,D3073&lt;'Season Lookup'!$D$16),"Spring",IF(AND(D3073&gt;='Season Lookup'!$D$16,D3073&lt;'Season Lookup'!$D$17),"Summer",IF(AND(D3073&gt;='Season Lookup'!$D$17,D3073&lt;'Season Lookup'!$D$18),"Fall",IF(OR(D3073&gt;='Season Lookup'!$D$18,D3073&lt;'Season Lookup'!$D$15),"Winter"))))</f>
        <v>Fall</v>
      </c>
      <c r="L3073" s="3" t="str">
        <f>VLOOKUP(F3073,'Season Lookup'!$A$1:$B$13,2,0)</f>
        <v>Winter</v>
      </c>
      <c r="M3073" t="s">
        <v>56</v>
      </c>
      <c r="N3073" t="s">
        <v>13</v>
      </c>
      <c r="O3073" t="s">
        <v>13</v>
      </c>
      <c r="P3073" t="str">
        <f t="shared" si="608"/>
        <v>Yes</v>
      </c>
      <c r="Q3073" t="str">
        <f t="shared" si="609"/>
        <v>No</v>
      </c>
      <c r="R3073" t="str">
        <f t="shared" si="610"/>
        <v>No</v>
      </c>
      <c r="T3073" t="s">
        <v>61</v>
      </c>
      <c r="U3073" t="s">
        <v>1062</v>
      </c>
      <c r="V3073" t="str">
        <f t="shared" si="611"/>
        <v>Intersection</v>
      </c>
      <c r="W3073" t="s">
        <v>3952</v>
      </c>
      <c r="X3073">
        <v>42.367229000000002</v>
      </c>
      <c r="Y3073">
        <v>-71.077734000000007</v>
      </c>
      <c r="Z3073" t="s">
        <v>1657</v>
      </c>
    </row>
    <row r="3074" spans="1:26">
      <c r="A3074">
        <v>26917</v>
      </c>
      <c r="B3074" s="1">
        <v>40889.736805555556</v>
      </c>
      <c r="C3074" s="1">
        <f t="shared" si="600"/>
        <v>40544</v>
      </c>
      <c r="D3074" s="4">
        <f t="shared" si="601"/>
        <v>0.94722222222222219</v>
      </c>
      <c r="E3074" s="3">
        <f t="shared" si="602"/>
        <v>2011</v>
      </c>
      <c r="F3074" s="3">
        <f t="shared" si="603"/>
        <v>12</v>
      </c>
      <c r="G3074" s="3">
        <f t="shared" si="604"/>
        <v>12</v>
      </c>
      <c r="H3074" s="3">
        <f t="shared" si="605"/>
        <v>17</v>
      </c>
      <c r="I3074" s="3">
        <f t="shared" si="606"/>
        <v>41</v>
      </c>
      <c r="J3074" s="3">
        <f t="shared" si="607"/>
        <v>2</v>
      </c>
      <c r="K3074" s="3" t="str">
        <f>IF(AND(D3074&gt;='Season Lookup'!$D$15,D3074&lt;'Season Lookup'!$D$16),"Spring",IF(AND(D3074&gt;='Season Lookup'!$D$16,D3074&lt;'Season Lookup'!$D$17),"Summer",IF(AND(D3074&gt;='Season Lookup'!$D$17,D3074&lt;'Season Lookup'!$D$18),"Fall",IF(OR(D3074&gt;='Season Lookup'!$D$18,D3074&lt;'Season Lookup'!$D$15),"Winter"))))</f>
        <v>Fall</v>
      </c>
      <c r="L3074" s="3" t="str">
        <f>VLOOKUP(F3074,'Season Lookup'!$A$1:$B$13,2,0)</f>
        <v>Winter</v>
      </c>
      <c r="M3074" t="s">
        <v>56</v>
      </c>
      <c r="N3074" t="s">
        <v>619</v>
      </c>
      <c r="O3074" t="s">
        <v>13</v>
      </c>
      <c r="P3074" t="str">
        <f t="shared" si="608"/>
        <v>Yes</v>
      </c>
      <c r="Q3074" t="str">
        <f t="shared" si="609"/>
        <v>No</v>
      </c>
      <c r="R3074" t="str">
        <f t="shared" si="610"/>
        <v>No</v>
      </c>
      <c r="T3074" t="s">
        <v>198</v>
      </c>
      <c r="U3074" t="s">
        <v>518</v>
      </c>
      <c r="V3074" t="str">
        <f t="shared" si="611"/>
        <v>Intersection</v>
      </c>
      <c r="W3074" t="s">
        <v>519</v>
      </c>
      <c r="X3074">
        <v>42.374569000000001</v>
      </c>
      <c r="Y3074">
        <v>-71.128428</v>
      </c>
      <c r="Z3074" t="s">
        <v>520</v>
      </c>
    </row>
    <row r="3075" spans="1:26">
      <c r="A3075">
        <v>26918</v>
      </c>
      <c r="B3075" s="1">
        <v>40889.833333333336</v>
      </c>
      <c r="C3075" s="1">
        <f t="shared" si="600"/>
        <v>40544</v>
      </c>
      <c r="D3075" s="4">
        <f t="shared" si="601"/>
        <v>0.94722222222222219</v>
      </c>
      <c r="E3075" s="3">
        <f t="shared" si="602"/>
        <v>2011</v>
      </c>
      <c r="F3075" s="3">
        <f t="shared" si="603"/>
        <v>12</v>
      </c>
      <c r="G3075" s="3">
        <f t="shared" si="604"/>
        <v>12</v>
      </c>
      <c r="H3075" s="3">
        <f t="shared" si="605"/>
        <v>20</v>
      </c>
      <c r="I3075" s="3">
        <f t="shared" si="606"/>
        <v>0</v>
      </c>
      <c r="J3075" s="3">
        <f t="shared" si="607"/>
        <v>2</v>
      </c>
      <c r="K3075" s="3" t="str">
        <f>IF(AND(D3075&gt;='Season Lookup'!$D$15,D3075&lt;'Season Lookup'!$D$16),"Spring",IF(AND(D3075&gt;='Season Lookup'!$D$16,D3075&lt;'Season Lookup'!$D$17),"Summer",IF(AND(D3075&gt;='Season Lookup'!$D$17,D3075&lt;'Season Lookup'!$D$18),"Fall",IF(OR(D3075&gt;='Season Lookup'!$D$18,D3075&lt;'Season Lookup'!$D$15),"Winter"))))</f>
        <v>Fall</v>
      </c>
      <c r="L3075" s="3" t="str">
        <f>VLOOKUP(F3075,'Season Lookup'!$A$1:$B$13,2,0)</f>
        <v>Winter</v>
      </c>
      <c r="M3075" t="s">
        <v>56</v>
      </c>
      <c r="N3075" t="s">
        <v>13</v>
      </c>
      <c r="O3075" t="s">
        <v>23</v>
      </c>
      <c r="P3075" t="str">
        <f t="shared" si="608"/>
        <v>Yes</v>
      </c>
      <c r="Q3075" t="str">
        <f t="shared" si="609"/>
        <v>No</v>
      </c>
      <c r="R3075" t="str">
        <f t="shared" si="610"/>
        <v>No</v>
      </c>
      <c r="S3075">
        <v>49</v>
      </c>
      <c r="T3075" t="s">
        <v>268</v>
      </c>
      <c r="V3075" t="str">
        <f t="shared" si="611"/>
        <v>Non Intersection</v>
      </c>
      <c r="W3075" t="s">
        <v>270</v>
      </c>
      <c r="X3075">
        <v>42.389702999999997</v>
      </c>
      <c r="Y3075">
        <v>-71.118303999999995</v>
      </c>
      <c r="Z3075" t="s">
        <v>271</v>
      </c>
    </row>
    <row r="3076" spans="1:26">
      <c r="A3076">
        <v>26919</v>
      </c>
      <c r="B3076" s="1">
        <v>40889.350694444445</v>
      </c>
      <c r="C3076" s="1">
        <f t="shared" si="600"/>
        <v>40544</v>
      </c>
      <c r="D3076" s="4">
        <f t="shared" si="601"/>
        <v>0.94722222222222219</v>
      </c>
      <c r="E3076" s="3">
        <f t="shared" si="602"/>
        <v>2011</v>
      </c>
      <c r="F3076" s="3">
        <f t="shared" si="603"/>
        <v>12</v>
      </c>
      <c r="G3076" s="3">
        <f t="shared" si="604"/>
        <v>12</v>
      </c>
      <c r="H3076" s="3">
        <f t="shared" si="605"/>
        <v>8</v>
      </c>
      <c r="I3076" s="3">
        <f t="shared" si="606"/>
        <v>25</v>
      </c>
      <c r="J3076" s="3">
        <f t="shared" si="607"/>
        <v>2</v>
      </c>
      <c r="K3076" s="3" t="str">
        <f>IF(AND(D3076&gt;='Season Lookup'!$D$15,D3076&lt;'Season Lookup'!$D$16),"Spring",IF(AND(D3076&gt;='Season Lookup'!$D$16,D3076&lt;'Season Lookup'!$D$17),"Summer",IF(AND(D3076&gt;='Season Lookup'!$D$17,D3076&lt;'Season Lookup'!$D$18),"Fall",IF(OR(D3076&gt;='Season Lookup'!$D$18,D3076&lt;'Season Lookup'!$D$15),"Winter"))))</f>
        <v>Fall</v>
      </c>
      <c r="L3076" s="3" t="str">
        <f>VLOOKUP(F3076,'Season Lookup'!$A$1:$B$13,2,0)</f>
        <v>Winter</v>
      </c>
      <c r="M3076" t="s">
        <v>56</v>
      </c>
      <c r="N3076" t="s">
        <v>246</v>
      </c>
      <c r="O3076" t="s">
        <v>23</v>
      </c>
      <c r="P3076" t="str">
        <f t="shared" si="608"/>
        <v>No</v>
      </c>
      <c r="Q3076" t="str">
        <f t="shared" si="609"/>
        <v>No</v>
      </c>
      <c r="R3076" t="str">
        <f t="shared" si="610"/>
        <v>No</v>
      </c>
      <c r="T3076" t="s">
        <v>189</v>
      </c>
      <c r="U3076" t="s">
        <v>1114</v>
      </c>
      <c r="V3076" t="str">
        <f t="shared" si="611"/>
        <v>Intersection</v>
      </c>
      <c r="W3076" t="s">
        <v>3126</v>
      </c>
      <c r="X3076">
        <v>42.367707000000003</v>
      </c>
      <c r="Y3076">
        <v>-71.095190000000002</v>
      </c>
      <c r="Z3076" t="s">
        <v>3127</v>
      </c>
    </row>
    <row r="3077" spans="1:26">
      <c r="A3077">
        <v>26924</v>
      </c>
      <c r="B3077" s="1">
        <v>40889.479155092595</v>
      </c>
      <c r="C3077" s="1">
        <f t="shared" si="600"/>
        <v>40544</v>
      </c>
      <c r="D3077" s="4">
        <f t="shared" si="601"/>
        <v>0.94722222222222219</v>
      </c>
      <c r="E3077" s="3">
        <f t="shared" si="602"/>
        <v>2011</v>
      </c>
      <c r="F3077" s="3">
        <f t="shared" si="603"/>
        <v>12</v>
      </c>
      <c r="G3077" s="3">
        <f t="shared" si="604"/>
        <v>12</v>
      </c>
      <c r="H3077" s="3">
        <f t="shared" si="605"/>
        <v>11</v>
      </c>
      <c r="I3077" s="3">
        <f t="shared" si="606"/>
        <v>29</v>
      </c>
      <c r="J3077" s="3">
        <f t="shared" si="607"/>
        <v>2</v>
      </c>
      <c r="K3077" s="3" t="str">
        <f>IF(AND(D3077&gt;='Season Lookup'!$D$15,D3077&lt;'Season Lookup'!$D$16),"Spring",IF(AND(D3077&gt;='Season Lookup'!$D$16,D3077&lt;'Season Lookup'!$D$17),"Summer",IF(AND(D3077&gt;='Season Lookup'!$D$17,D3077&lt;'Season Lookup'!$D$18),"Fall",IF(OR(D3077&gt;='Season Lookup'!$D$18,D3077&lt;'Season Lookup'!$D$15),"Winter"))))</f>
        <v>Fall</v>
      </c>
      <c r="L3077" s="3" t="str">
        <f>VLOOKUP(F3077,'Season Lookup'!$A$1:$B$13,2,0)</f>
        <v>Winter</v>
      </c>
      <c r="M3077" t="s">
        <v>56</v>
      </c>
      <c r="N3077" t="s">
        <v>13</v>
      </c>
      <c r="O3077" t="s">
        <v>23</v>
      </c>
      <c r="P3077" t="str">
        <f t="shared" si="608"/>
        <v>Yes</v>
      </c>
      <c r="Q3077" t="str">
        <f t="shared" si="609"/>
        <v>No</v>
      </c>
      <c r="R3077" t="str">
        <f t="shared" si="610"/>
        <v>No</v>
      </c>
      <c r="T3077" t="s">
        <v>2580</v>
      </c>
      <c r="U3077" t="s">
        <v>351</v>
      </c>
      <c r="V3077" t="str">
        <f t="shared" si="611"/>
        <v>Intersection</v>
      </c>
      <c r="W3077" t="s">
        <v>4042</v>
      </c>
      <c r="X3077">
        <v>42.366982</v>
      </c>
      <c r="Y3077">
        <v>-71.075411000000003</v>
      </c>
      <c r="Z3077" t="s">
        <v>2582</v>
      </c>
    </row>
    <row r="3078" spans="1:26">
      <c r="A3078">
        <v>26920</v>
      </c>
      <c r="B3078" s="1">
        <v>40890.072222222225</v>
      </c>
      <c r="C3078" s="1">
        <f t="shared" si="600"/>
        <v>40544</v>
      </c>
      <c r="D3078" s="4">
        <f t="shared" si="601"/>
        <v>0.95</v>
      </c>
      <c r="E3078" s="3">
        <f t="shared" si="602"/>
        <v>2011</v>
      </c>
      <c r="F3078" s="3">
        <f t="shared" si="603"/>
        <v>12</v>
      </c>
      <c r="G3078" s="3">
        <f t="shared" si="604"/>
        <v>13</v>
      </c>
      <c r="H3078" s="3">
        <f t="shared" si="605"/>
        <v>1</v>
      </c>
      <c r="I3078" s="3">
        <f t="shared" si="606"/>
        <v>44</v>
      </c>
      <c r="J3078" s="3">
        <f t="shared" si="607"/>
        <v>3</v>
      </c>
      <c r="K3078" s="3" t="str">
        <f>IF(AND(D3078&gt;='Season Lookup'!$D$15,D3078&lt;'Season Lookup'!$D$16),"Spring",IF(AND(D3078&gt;='Season Lookup'!$D$16,D3078&lt;'Season Lookup'!$D$17),"Summer",IF(AND(D3078&gt;='Season Lookup'!$D$17,D3078&lt;'Season Lookup'!$D$18),"Fall",IF(OR(D3078&gt;='Season Lookup'!$D$18,D3078&lt;'Season Lookup'!$D$15),"Winter"))))</f>
        <v>Fall</v>
      </c>
      <c r="L3078" s="3" t="str">
        <f>VLOOKUP(F3078,'Season Lookup'!$A$1:$B$13,2,0)</f>
        <v>Winter</v>
      </c>
      <c r="M3078" t="s">
        <v>73</v>
      </c>
      <c r="N3078" t="s">
        <v>13</v>
      </c>
      <c r="O3078" t="s">
        <v>132</v>
      </c>
      <c r="P3078" t="str">
        <f t="shared" si="608"/>
        <v>Yes</v>
      </c>
      <c r="Q3078" t="str">
        <f t="shared" si="609"/>
        <v>Yes</v>
      </c>
      <c r="R3078" t="str">
        <f t="shared" si="610"/>
        <v>No</v>
      </c>
      <c r="T3078" t="s">
        <v>14</v>
      </c>
      <c r="U3078" t="s">
        <v>202</v>
      </c>
      <c r="V3078" t="str">
        <f t="shared" si="611"/>
        <v>Intersection</v>
      </c>
      <c r="W3078" t="s">
        <v>361</v>
      </c>
      <c r="X3078">
        <v>42.360154000000001</v>
      </c>
      <c r="Y3078">
        <v>-71.094881999999998</v>
      </c>
      <c r="Z3078" t="s">
        <v>223</v>
      </c>
    </row>
    <row r="3079" spans="1:26">
      <c r="A3079">
        <v>26921</v>
      </c>
      <c r="B3079" s="1">
        <v>40890.371527777781</v>
      </c>
      <c r="C3079" s="1">
        <f t="shared" si="600"/>
        <v>40544</v>
      </c>
      <c r="D3079" s="4">
        <f t="shared" si="601"/>
        <v>0.95</v>
      </c>
      <c r="E3079" s="3">
        <f t="shared" si="602"/>
        <v>2011</v>
      </c>
      <c r="F3079" s="3">
        <f t="shared" si="603"/>
        <v>12</v>
      </c>
      <c r="G3079" s="3">
        <f t="shared" si="604"/>
        <v>13</v>
      </c>
      <c r="H3079" s="3">
        <f t="shared" si="605"/>
        <v>8</v>
      </c>
      <c r="I3079" s="3">
        <f t="shared" si="606"/>
        <v>55</v>
      </c>
      <c r="J3079" s="3">
        <f t="shared" si="607"/>
        <v>3</v>
      </c>
      <c r="K3079" s="3" t="str">
        <f>IF(AND(D3079&gt;='Season Lookup'!$D$15,D3079&lt;'Season Lookup'!$D$16),"Spring",IF(AND(D3079&gt;='Season Lookup'!$D$16,D3079&lt;'Season Lookup'!$D$17),"Summer",IF(AND(D3079&gt;='Season Lookup'!$D$17,D3079&lt;'Season Lookup'!$D$18),"Fall",IF(OR(D3079&gt;='Season Lookup'!$D$18,D3079&lt;'Season Lookup'!$D$15),"Winter"))))</f>
        <v>Fall</v>
      </c>
      <c r="L3079" s="3" t="str">
        <f>VLOOKUP(F3079,'Season Lookup'!$A$1:$B$13,2,0)</f>
        <v>Winter</v>
      </c>
      <c r="M3079" t="s">
        <v>73</v>
      </c>
      <c r="N3079" t="s">
        <v>13</v>
      </c>
      <c r="O3079" t="s">
        <v>13</v>
      </c>
      <c r="P3079" t="str">
        <f t="shared" si="608"/>
        <v>Yes</v>
      </c>
      <c r="Q3079" t="str">
        <f t="shared" si="609"/>
        <v>No</v>
      </c>
      <c r="R3079" t="str">
        <f t="shared" si="610"/>
        <v>No</v>
      </c>
      <c r="T3079" t="s">
        <v>14</v>
      </c>
      <c r="U3079" t="s">
        <v>362</v>
      </c>
      <c r="V3079" t="str">
        <f t="shared" si="611"/>
        <v>Intersection</v>
      </c>
      <c r="W3079" t="s">
        <v>363</v>
      </c>
      <c r="X3079">
        <v>42.394652999999998</v>
      </c>
      <c r="Y3079">
        <v>-71.127155000000002</v>
      </c>
      <c r="Z3079" t="s">
        <v>364</v>
      </c>
    </row>
    <row r="3080" spans="1:26">
      <c r="A3080">
        <v>26922</v>
      </c>
      <c r="B3080" s="1">
        <v>40890.479155092595</v>
      </c>
      <c r="C3080" s="1">
        <f t="shared" si="600"/>
        <v>40544</v>
      </c>
      <c r="D3080" s="4">
        <f t="shared" si="601"/>
        <v>0.95</v>
      </c>
      <c r="E3080" s="3">
        <f t="shared" si="602"/>
        <v>2011</v>
      </c>
      <c r="F3080" s="3">
        <f t="shared" si="603"/>
        <v>12</v>
      </c>
      <c r="G3080" s="3">
        <f t="shared" si="604"/>
        <v>13</v>
      </c>
      <c r="H3080" s="3">
        <f t="shared" si="605"/>
        <v>11</v>
      </c>
      <c r="I3080" s="3">
        <f t="shared" si="606"/>
        <v>29</v>
      </c>
      <c r="J3080" s="3">
        <f t="shared" si="607"/>
        <v>3</v>
      </c>
      <c r="K3080" s="3" t="str">
        <f>IF(AND(D3080&gt;='Season Lookup'!$D$15,D3080&lt;'Season Lookup'!$D$16),"Spring",IF(AND(D3080&gt;='Season Lookup'!$D$16,D3080&lt;'Season Lookup'!$D$17),"Summer",IF(AND(D3080&gt;='Season Lookup'!$D$17,D3080&lt;'Season Lookup'!$D$18),"Fall",IF(OR(D3080&gt;='Season Lookup'!$D$18,D3080&lt;'Season Lookup'!$D$15),"Winter"))))</f>
        <v>Fall</v>
      </c>
      <c r="L3080" s="3" t="str">
        <f>VLOOKUP(F3080,'Season Lookup'!$A$1:$B$13,2,0)</f>
        <v>Winter</v>
      </c>
      <c r="M3080" t="s">
        <v>73</v>
      </c>
      <c r="N3080" t="s">
        <v>13</v>
      </c>
      <c r="O3080" t="s">
        <v>23</v>
      </c>
      <c r="P3080" t="str">
        <f t="shared" si="608"/>
        <v>Yes</v>
      </c>
      <c r="Q3080" t="str">
        <f t="shared" si="609"/>
        <v>No</v>
      </c>
      <c r="R3080" t="str">
        <f t="shared" si="610"/>
        <v>No</v>
      </c>
      <c r="T3080" t="s">
        <v>942</v>
      </c>
      <c r="V3080" t="str">
        <f t="shared" si="611"/>
        <v>Intersection</v>
      </c>
      <c r="W3080" t="s">
        <v>4043</v>
      </c>
      <c r="X3080">
        <v>0</v>
      </c>
      <c r="Y3080">
        <v>0</v>
      </c>
      <c r="Z3080" t="s">
        <v>81</v>
      </c>
    </row>
    <row r="3081" spans="1:26">
      <c r="A3081">
        <v>26923</v>
      </c>
      <c r="B3081" s="1">
        <v>40890.597210648149</v>
      </c>
      <c r="C3081" s="1">
        <f t="shared" si="600"/>
        <v>40544</v>
      </c>
      <c r="D3081" s="4">
        <f t="shared" si="601"/>
        <v>0.95</v>
      </c>
      <c r="E3081" s="3">
        <f t="shared" si="602"/>
        <v>2011</v>
      </c>
      <c r="F3081" s="3">
        <f t="shared" si="603"/>
        <v>12</v>
      </c>
      <c r="G3081" s="3">
        <f t="shared" si="604"/>
        <v>13</v>
      </c>
      <c r="H3081" s="3">
        <f t="shared" si="605"/>
        <v>14</v>
      </c>
      <c r="I3081" s="3">
        <f t="shared" si="606"/>
        <v>19</v>
      </c>
      <c r="J3081" s="3">
        <f t="shared" si="607"/>
        <v>3</v>
      </c>
      <c r="K3081" s="3" t="str">
        <f>IF(AND(D3081&gt;='Season Lookup'!$D$15,D3081&lt;'Season Lookup'!$D$16),"Spring",IF(AND(D3081&gt;='Season Lookup'!$D$16,D3081&lt;'Season Lookup'!$D$17),"Summer",IF(AND(D3081&gt;='Season Lookup'!$D$17,D3081&lt;'Season Lookup'!$D$18),"Fall",IF(OR(D3081&gt;='Season Lookup'!$D$18,D3081&lt;'Season Lookup'!$D$15),"Winter"))))</f>
        <v>Fall</v>
      </c>
      <c r="L3081" s="3" t="str">
        <f>VLOOKUP(F3081,'Season Lookup'!$A$1:$B$13,2,0)</f>
        <v>Winter</v>
      </c>
      <c r="M3081" t="s">
        <v>73</v>
      </c>
      <c r="N3081" t="s">
        <v>13</v>
      </c>
      <c r="O3081" t="s">
        <v>13</v>
      </c>
      <c r="P3081" t="str">
        <f t="shared" si="608"/>
        <v>Yes</v>
      </c>
      <c r="Q3081" t="str">
        <f t="shared" si="609"/>
        <v>No</v>
      </c>
      <c r="R3081" t="str">
        <f t="shared" si="610"/>
        <v>No</v>
      </c>
      <c r="T3081" t="s">
        <v>14</v>
      </c>
      <c r="U3081" t="s">
        <v>185</v>
      </c>
      <c r="V3081" t="str">
        <f t="shared" si="611"/>
        <v>Intersection</v>
      </c>
      <c r="W3081" t="s">
        <v>1247</v>
      </c>
      <c r="X3081">
        <v>42.375131000000003</v>
      </c>
      <c r="Y3081">
        <v>-71.119151000000002</v>
      </c>
      <c r="Z3081" t="s">
        <v>1248</v>
      </c>
    </row>
    <row r="3082" spans="1:26">
      <c r="A3082">
        <v>26935</v>
      </c>
      <c r="B3082" s="1">
        <v>40890.649293981478</v>
      </c>
      <c r="C3082" s="1">
        <f t="shared" si="600"/>
        <v>40544</v>
      </c>
      <c r="D3082" s="4">
        <f t="shared" si="601"/>
        <v>0.95</v>
      </c>
      <c r="E3082" s="3">
        <f t="shared" si="602"/>
        <v>2011</v>
      </c>
      <c r="F3082" s="3">
        <f t="shared" si="603"/>
        <v>12</v>
      </c>
      <c r="G3082" s="3">
        <f t="shared" si="604"/>
        <v>13</v>
      </c>
      <c r="H3082" s="3">
        <f t="shared" si="605"/>
        <v>15</v>
      </c>
      <c r="I3082" s="3">
        <f t="shared" si="606"/>
        <v>34</v>
      </c>
      <c r="J3082" s="3">
        <f t="shared" si="607"/>
        <v>3</v>
      </c>
      <c r="K3082" s="3" t="str">
        <f>IF(AND(D3082&gt;='Season Lookup'!$D$15,D3082&lt;'Season Lookup'!$D$16),"Spring",IF(AND(D3082&gt;='Season Lookup'!$D$16,D3082&lt;'Season Lookup'!$D$17),"Summer",IF(AND(D3082&gt;='Season Lookup'!$D$17,D3082&lt;'Season Lookup'!$D$18),"Fall",IF(OR(D3082&gt;='Season Lookup'!$D$18,D3082&lt;'Season Lookup'!$D$15),"Winter"))))</f>
        <v>Fall</v>
      </c>
      <c r="L3082" s="3" t="str">
        <f>VLOOKUP(F3082,'Season Lookup'!$A$1:$B$13,2,0)</f>
        <v>Winter</v>
      </c>
      <c r="N3082" t="s">
        <v>13</v>
      </c>
      <c r="O3082" t="s">
        <v>13</v>
      </c>
      <c r="P3082" t="str">
        <f t="shared" si="608"/>
        <v>Yes</v>
      </c>
      <c r="Q3082" t="str">
        <f t="shared" si="609"/>
        <v>No</v>
      </c>
      <c r="R3082" t="str">
        <f t="shared" si="610"/>
        <v>No</v>
      </c>
      <c r="S3082">
        <v>515</v>
      </c>
      <c r="T3082" t="s">
        <v>186</v>
      </c>
      <c r="V3082" t="str">
        <f t="shared" si="611"/>
        <v>Non Intersection</v>
      </c>
      <c r="W3082" t="s">
        <v>2901</v>
      </c>
      <c r="X3082">
        <v>42.387642999999997</v>
      </c>
      <c r="Y3082">
        <v>-71.141909999999996</v>
      </c>
      <c r="Z3082" t="s">
        <v>2902</v>
      </c>
    </row>
    <row r="3083" spans="1:26">
      <c r="A3083">
        <v>27109</v>
      </c>
      <c r="B3083" s="1">
        <v>40890.635405092595</v>
      </c>
      <c r="C3083" s="1">
        <f t="shared" si="600"/>
        <v>40544</v>
      </c>
      <c r="D3083" s="4">
        <f t="shared" si="601"/>
        <v>0.95</v>
      </c>
      <c r="E3083" s="3">
        <f t="shared" si="602"/>
        <v>2011</v>
      </c>
      <c r="F3083" s="3">
        <f t="shared" si="603"/>
        <v>12</v>
      </c>
      <c r="G3083" s="3">
        <f t="shared" si="604"/>
        <v>13</v>
      </c>
      <c r="H3083" s="3">
        <f t="shared" si="605"/>
        <v>15</v>
      </c>
      <c r="I3083" s="3">
        <f t="shared" si="606"/>
        <v>14</v>
      </c>
      <c r="J3083" s="3">
        <f t="shared" si="607"/>
        <v>3</v>
      </c>
      <c r="K3083" s="3" t="str">
        <f>IF(AND(D3083&gt;='Season Lookup'!$D$15,D3083&lt;'Season Lookup'!$D$16),"Spring",IF(AND(D3083&gt;='Season Lookup'!$D$16,D3083&lt;'Season Lookup'!$D$17),"Summer",IF(AND(D3083&gt;='Season Lookup'!$D$17,D3083&lt;'Season Lookup'!$D$18),"Fall",IF(OR(D3083&gt;='Season Lookup'!$D$18,D3083&lt;'Season Lookup'!$D$15),"Winter"))))</f>
        <v>Fall</v>
      </c>
      <c r="L3083" s="3" t="str">
        <f>VLOOKUP(F3083,'Season Lookup'!$A$1:$B$13,2,0)</f>
        <v>Winter</v>
      </c>
      <c r="N3083" t="s">
        <v>13</v>
      </c>
      <c r="O3083" t="s">
        <v>13</v>
      </c>
      <c r="P3083" t="str">
        <f t="shared" si="608"/>
        <v>Yes</v>
      </c>
      <c r="Q3083" t="str">
        <f t="shared" si="609"/>
        <v>No</v>
      </c>
      <c r="R3083" t="str">
        <f t="shared" si="610"/>
        <v>No</v>
      </c>
      <c r="T3083" t="s">
        <v>170</v>
      </c>
      <c r="V3083" t="str">
        <f t="shared" si="611"/>
        <v>Intersection</v>
      </c>
      <c r="W3083" t="s">
        <v>604</v>
      </c>
      <c r="X3083">
        <v>0</v>
      </c>
      <c r="Y3083">
        <v>0</v>
      </c>
      <c r="Z3083" t="s">
        <v>81</v>
      </c>
    </row>
    <row r="3084" spans="1:26">
      <c r="A3084">
        <v>26925</v>
      </c>
      <c r="B3084" s="1">
        <v>40891.083333333336</v>
      </c>
      <c r="C3084" s="1">
        <f t="shared" si="600"/>
        <v>40544</v>
      </c>
      <c r="D3084" s="4">
        <f t="shared" si="601"/>
        <v>0.95277777777777772</v>
      </c>
      <c r="E3084" s="3">
        <f t="shared" si="602"/>
        <v>2011</v>
      </c>
      <c r="F3084" s="3">
        <f t="shared" si="603"/>
        <v>12</v>
      </c>
      <c r="G3084" s="3">
        <f t="shared" si="604"/>
        <v>14</v>
      </c>
      <c r="H3084" s="3">
        <f t="shared" si="605"/>
        <v>2</v>
      </c>
      <c r="I3084" s="3">
        <f t="shared" si="606"/>
        <v>0</v>
      </c>
      <c r="J3084" s="3">
        <f t="shared" si="607"/>
        <v>4</v>
      </c>
      <c r="K3084" s="3" t="str">
        <f>IF(AND(D3084&gt;='Season Lookup'!$D$15,D3084&lt;'Season Lookup'!$D$16),"Spring",IF(AND(D3084&gt;='Season Lookup'!$D$16,D3084&lt;'Season Lookup'!$D$17),"Summer",IF(AND(D3084&gt;='Season Lookup'!$D$17,D3084&lt;'Season Lookup'!$D$18),"Fall",IF(OR(D3084&gt;='Season Lookup'!$D$18,D3084&lt;'Season Lookup'!$D$15),"Winter"))))</f>
        <v>Fall</v>
      </c>
      <c r="L3084" s="3" t="str">
        <f>VLOOKUP(F3084,'Season Lookup'!$A$1:$B$13,2,0)</f>
        <v>Winter</v>
      </c>
      <c r="M3084" t="s">
        <v>82</v>
      </c>
      <c r="N3084" t="s">
        <v>13</v>
      </c>
      <c r="O3084" t="s">
        <v>23</v>
      </c>
      <c r="P3084" t="str">
        <f t="shared" si="608"/>
        <v>Yes</v>
      </c>
      <c r="Q3084" t="str">
        <f t="shared" si="609"/>
        <v>No</v>
      </c>
      <c r="R3084" t="str">
        <f t="shared" si="610"/>
        <v>No</v>
      </c>
      <c r="T3084" t="s">
        <v>1795</v>
      </c>
      <c r="U3084" t="s">
        <v>479</v>
      </c>
      <c r="V3084" t="str">
        <f t="shared" si="611"/>
        <v>Intersection</v>
      </c>
      <c r="W3084" t="s">
        <v>1796</v>
      </c>
      <c r="X3084">
        <v>42.365456000000002</v>
      </c>
      <c r="Y3084">
        <v>-71.112864000000002</v>
      </c>
      <c r="Z3084" t="s">
        <v>1797</v>
      </c>
    </row>
    <row r="3085" spans="1:26">
      <c r="A3085">
        <v>26926</v>
      </c>
      <c r="B3085" s="1">
        <v>40891.479155092595</v>
      </c>
      <c r="C3085" s="1">
        <f t="shared" si="600"/>
        <v>40544</v>
      </c>
      <c r="D3085" s="4">
        <f t="shared" si="601"/>
        <v>0.95277777777777772</v>
      </c>
      <c r="E3085" s="3">
        <f t="shared" si="602"/>
        <v>2011</v>
      </c>
      <c r="F3085" s="3">
        <f t="shared" si="603"/>
        <v>12</v>
      </c>
      <c r="G3085" s="3">
        <f t="shared" si="604"/>
        <v>14</v>
      </c>
      <c r="H3085" s="3">
        <f t="shared" si="605"/>
        <v>11</v>
      </c>
      <c r="I3085" s="3">
        <f t="shared" si="606"/>
        <v>29</v>
      </c>
      <c r="J3085" s="3">
        <f t="shared" si="607"/>
        <v>4</v>
      </c>
      <c r="K3085" s="3" t="str">
        <f>IF(AND(D3085&gt;='Season Lookup'!$D$15,D3085&lt;'Season Lookup'!$D$16),"Spring",IF(AND(D3085&gt;='Season Lookup'!$D$16,D3085&lt;'Season Lookup'!$D$17),"Summer",IF(AND(D3085&gt;='Season Lookup'!$D$17,D3085&lt;'Season Lookup'!$D$18),"Fall",IF(OR(D3085&gt;='Season Lookup'!$D$18,D3085&lt;'Season Lookup'!$D$15),"Winter"))))</f>
        <v>Fall</v>
      </c>
      <c r="L3085" s="3" t="str">
        <f>VLOOKUP(F3085,'Season Lookup'!$A$1:$B$13,2,0)</f>
        <v>Winter</v>
      </c>
      <c r="M3085" t="s">
        <v>82</v>
      </c>
      <c r="N3085" t="s">
        <v>13</v>
      </c>
      <c r="O3085" t="s">
        <v>23</v>
      </c>
      <c r="P3085" t="str">
        <f t="shared" si="608"/>
        <v>Yes</v>
      </c>
      <c r="Q3085" t="str">
        <f t="shared" si="609"/>
        <v>No</v>
      </c>
      <c r="R3085" t="str">
        <f t="shared" si="610"/>
        <v>No</v>
      </c>
      <c r="S3085">
        <v>725</v>
      </c>
      <c r="T3085" t="s">
        <v>186</v>
      </c>
      <c r="V3085" t="str">
        <f t="shared" si="611"/>
        <v>Non Intersection</v>
      </c>
      <c r="W3085" t="s">
        <v>617</v>
      </c>
      <c r="X3085">
        <v>42.390473999999998</v>
      </c>
      <c r="Y3085">
        <v>-71.152218000000005</v>
      </c>
      <c r="Z3085" t="s">
        <v>618</v>
      </c>
    </row>
    <row r="3086" spans="1:26">
      <c r="A3086">
        <v>26927</v>
      </c>
      <c r="B3086" s="1">
        <v>40891.5</v>
      </c>
      <c r="C3086" s="1">
        <f t="shared" si="600"/>
        <v>40544</v>
      </c>
      <c r="D3086" s="4">
        <f t="shared" si="601"/>
        <v>0.95277777777777772</v>
      </c>
      <c r="E3086" s="3">
        <f t="shared" si="602"/>
        <v>2011</v>
      </c>
      <c r="F3086" s="3">
        <f t="shared" si="603"/>
        <v>12</v>
      </c>
      <c r="G3086" s="3">
        <f t="shared" si="604"/>
        <v>14</v>
      </c>
      <c r="H3086" s="3">
        <f t="shared" si="605"/>
        <v>12</v>
      </c>
      <c r="I3086" s="3">
        <f t="shared" si="606"/>
        <v>0</v>
      </c>
      <c r="J3086" s="3">
        <f t="shared" si="607"/>
        <v>4</v>
      </c>
      <c r="K3086" s="3" t="str">
        <f>IF(AND(D3086&gt;='Season Lookup'!$D$15,D3086&lt;'Season Lookup'!$D$16),"Spring",IF(AND(D3086&gt;='Season Lookup'!$D$16,D3086&lt;'Season Lookup'!$D$17),"Summer",IF(AND(D3086&gt;='Season Lookup'!$D$17,D3086&lt;'Season Lookup'!$D$18),"Fall",IF(OR(D3086&gt;='Season Lookup'!$D$18,D3086&lt;'Season Lookup'!$D$15),"Winter"))))</f>
        <v>Fall</v>
      </c>
      <c r="L3086" s="3" t="str">
        <f>VLOOKUP(F3086,'Season Lookup'!$A$1:$B$13,2,0)</f>
        <v>Winter</v>
      </c>
      <c r="M3086" t="s">
        <v>82</v>
      </c>
      <c r="N3086" t="s">
        <v>13</v>
      </c>
      <c r="O3086" t="s">
        <v>152</v>
      </c>
      <c r="P3086" t="str">
        <f t="shared" si="608"/>
        <v>Yes</v>
      </c>
      <c r="Q3086" t="str">
        <f t="shared" si="609"/>
        <v>No</v>
      </c>
      <c r="R3086" t="str">
        <f t="shared" si="610"/>
        <v>Yes</v>
      </c>
      <c r="S3086">
        <v>4</v>
      </c>
      <c r="T3086" t="s">
        <v>1492</v>
      </c>
      <c r="V3086" t="str">
        <f t="shared" si="611"/>
        <v>Non Intersection</v>
      </c>
      <c r="W3086" t="s">
        <v>3584</v>
      </c>
      <c r="X3086">
        <v>42.384700000000002</v>
      </c>
      <c r="Y3086">
        <v>-71.118584999999996</v>
      </c>
      <c r="Z3086" t="s">
        <v>3585</v>
      </c>
    </row>
    <row r="3087" spans="1:26">
      <c r="A3087">
        <v>26928</v>
      </c>
      <c r="B3087" s="1">
        <v>40891.527777777781</v>
      </c>
      <c r="C3087" s="1">
        <f t="shared" si="600"/>
        <v>40544</v>
      </c>
      <c r="D3087" s="4">
        <f t="shared" si="601"/>
        <v>0.95277777777777772</v>
      </c>
      <c r="E3087" s="3">
        <f t="shared" si="602"/>
        <v>2011</v>
      </c>
      <c r="F3087" s="3">
        <f t="shared" si="603"/>
        <v>12</v>
      </c>
      <c r="G3087" s="3">
        <f t="shared" si="604"/>
        <v>14</v>
      </c>
      <c r="H3087" s="3">
        <f t="shared" si="605"/>
        <v>12</v>
      </c>
      <c r="I3087" s="3">
        <f t="shared" si="606"/>
        <v>40</v>
      </c>
      <c r="J3087" s="3">
        <f t="shared" si="607"/>
        <v>4</v>
      </c>
      <c r="K3087" s="3" t="str">
        <f>IF(AND(D3087&gt;='Season Lookup'!$D$15,D3087&lt;'Season Lookup'!$D$16),"Spring",IF(AND(D3087&gt;='Season Lookup'!$D$16,D3087&lt;'Season Lookup'!$D$17),"Summer",IF(AND(D3087&gt;='Season Lookup'!$D$17,D3087&lt;'Season Lookup'!$D$18),"Fall",IF(OR(D3087&gt;='Season Lookup'!$D$18,D3087&lt;'Season Lookup'!$D$15),"Winter"))))</f>
        <v>Fall</v>
      </c>
      <c r="L3087" s="3" t="str">
        <f>VLOOKUP(F3087,'Season Lookup'!$A$1:$B$13,2,0)</f>
        <v>Winter</v>
      </c>
      <c r="M3087" t="s">
        <v>82</v>
      </c>
      <c r="N3087" t="s">
        <v>13</v>
      </c>
      <c r="O3087" t="s">
        <v>13</v>
      </c>
      <c r="P3087" t="str">
        <f t="shared" si="608"/>
        <v>Yes</v>
      </c>
      <c r="Q3087" t="str">
        <f t="shared" si="609"/>
        <v>No</v>
      </c>
      <c r="R3087" t="str">
        <f t="shared" si="610"/>
        <v>No</v>
      </c>
      <c r="T3087" t="s">
        <v>37</v>
      </c>
      <c r="U3087" t="s">
        <v>2007</v>
      </c>
      <c r="V3087" t="str">
        <f t="shared" si="611"/>
        <v>Intersection</v>
      </c>
      <c r="W3087" t="s">
        <v>4044</v>
      </c>
      <c r="X3087">
        <v>42.357376000000002</v>
      </c>
      <c r="Y3087">
        <v>-71.112994</v>
      </c>
      <c r="Z3087" t="s">
        <v>4045</v>
      </c>
    </row>
    <row r="3088" spans="1:26">
      <c r="A3088">
        <v>26929</v>
      </c>
      <c r="B3088" s="1">
        <v>40891.815960648149</v>
      </c>
      <c r="C3088" s="1">
        <f t="shared" si="600"/>
        <v>40544</v>
      </c>
      <c r="D3088" s="4">
        <f t="shared" si="601"/>
        <v>0.95277777777777772</v>
      </c>
      <c r="E3088" s="3">
        <f t="shared" si="602"/>
        <v>2011</v>
      </c>
      <c r="F3088" s="3">
        <f t="shared" si="603"/>
        <v>12</v>
      </c>
      <c r="G3088" s="3">
        <f t="shared" si="604"/>
        <v>14</v>
      </c>
      <c r="H3088" s="3">
        <f t="shared" si="605"/>
        <v>19</v>
      </c>
      <c r="I3088" s="3">
        <f t="shared" si="606"/>
        <v>34</v>
      </c>
      <c r="J3088" s="3">
        <f t="shared" si="607"/>
        <v>4</v>
      </c>
      <c r="K3088" s="3" t="str">
        <f>IF(AND(D3088&gt;='Season Lookup'!$D$15,D3088&lt;'Season Lookup'!$D$16),"Spring",IF(AND(D3088&gt;='Season Lookup'!$D$16,D3088&lt;'Season Lookup'!$D$17),"Summer",IF(AND(D3088&gt;='Season Lookup'!$D$17,D3088&lt;'Season Lookup'!$D$18),"Fall",IF(OR(D3088&gt;='Season Lookup'!$D$18,D3088&lt;'Season Lookup'!$D$15),"Winter"))))</f>
        <v>Fall</v>
      </c>
      <c r="L3088" s="3" t="str">
        <f>VLOOKUP(F3088,'Season Lookup'!$A$1:$B$13,2,0)</f>
        <v>Winter</v>
      </c>
      <c r="M3088" t="s">
        <v>82</v>
      </c>
      <c r="N3088" t="s">
        <v>13</v>
      </c>
      <c r="O3088" t="s">
        <v>132</v>
      </c>
      <c r="P3088" t="str">
        <f t="shared" si="608"/>
        <v>Yes</v>
      </c>
      <c r="Q3088" t="str">
        <f t="shared" si="609"/>
        <v>Yes</v>
      </c>
      <c r="R3088" t="str">
        <f t="shared" si="610"/>
        <v>No</v>
      </c>
      <c r="S3088">
        <v>1430</v>
      </c>
      <c r="T3088" t="s">
        <v>14</v>
      </c>
      <c r="U3088" t="s">
        <v>840</v>
      </c>
      <c r="V3088" t="str">
        <f t="shared" si="611"/>
        <v>Non Intersection</v>
      </c>
      <c r="W3088" t="s">
        <v>4046</v>
      </c>
      <c r="X3088">
        <v>42.374014000000003</v>
      </c>
      <c r="Y3088">
        <v>-71.119122000000004</v>
      </c>
      <c r="Z3088" t="s">
        <v>4047</v>
      </c>
    </row>
    <row r="3089" spans="1:26">
      <c r="A3089">
        <v>26931</v>
      </c>
      <c r="B3089" s="1">
        <v>40892.368043981478</v>
      </c>
      <c r="C3089" s="1">
        <f t="shared" si="600"/>
        <v>40544</v>
      </c>
      <c r="D3089" s="4">
        <f t="shared" si="601"/>
        <v>0.9555555555555556</v>
      </c>
      <c r="E3089" s="3">
        <f t="shared" si="602"/>
        <v>2011</v>
      </c>
      <c r="F3089" s="3">
        <f t="shared" si="603"/>
        <v>12</v>
      </c>
      <c r="G3089" s="3">
        <f t="shared" si="604"/>
        <v>15</v>
      </c>
      <c r="H3089" s="3">
        <f t="shared" si="605"/>
        <v>8</v>
      </c>
      <c r="I3089" s="3">
        <f t="shared" si="606"/>
        <v>49</v>
      </c>
      <c r="J3089" s="3">
        <f t="shared" si="607"/>
        <v>5</v>
      </c>
      <c r="K3089" s="3" t="str">
        <f>IF(AND(D3089&gt;='Season Lookup'!$D$15,D3089&lt;'Season Lookup'!$D$16),"Spring",IF(AND(D3089&gt;='Season Lookup'!$D$16,D3089&lt;'Season Lookup'!$D$17),"Summer",IF(AND(D3089&gt;='Season Lookup'!$D$17,D3089&lt;'Season Lookup'!$D$18),"Fall",IF(OR(D3089&gt;='Season Lookup'!$D$18,D3089&lt;'Season Lookup'!$D$15),"Winter"))))</f>
        <v>Fall</v>
      </c>
      <c r="L3089" s="3" t="str">
        <f>VLOOKUP(F3089,'Season Lookup'!$A$1:$B$13,2,0)</f>
        <v>Winter</v>
      </c>
      <c r="M3089" t="s">
        <v>78</v>
      </c>
      <c r="N3089" t="s">
        <v>13</v>
      </c>
      <c r="O3089" t="s">
        <v>13</v>
      </c>
      <c r="P3089" t="str">
        <f t="shared" si="608"/>
        <v>Yes</v>
      </c>
      <c r="Q3089" t="str">
        <f t="shared" si="609"/>
        <v>No</v>
      </c>
      <c r="R3089" t="str">
        <f t="shared" si="610"/>
        <v>No</v>
      </c>
      <c r="T3089" t="s">
        <v>198</v>
      </c>
      <c r="U3089" t="s">
        <v>710</v>
      </c>
      <c r="V3089" t="str">
        <f t="shared" si="611"/>
        <v>Intersection</v>
      </c>
      <c r="W3089" t="s">
        <v>4048</v>
      </c>
      <c r="X3089">
        <v>42.374850000000002</v>
      </c>
      <c r="Y3089">
        <v>-71.138299000000004</v>
      </c>
      <c r="Z3089" t="s">
        <v>4049</v>
      </c>
    </row>
    <row r="3090" spans="1:26">
      <c r="A3090">
        <v>26932</v>
      </c>
      <c r="B3090" s="1">
        <v>40892.590277777781</v>
      </c>
      <c r="C3090" s="1">
        <f t="shared" si="600"/>
        <v>40544</v>
      </c>
      <c r="D3090" s="4">
        <f t="shared" si="601"/>
        <v>0.9555555555555556</v>
      </c>
      <c r="E3090" s="3">
        <f t="shared" si="602"/>
        <v>2011</v>
      </c>
      <c r="F3090" s="3">
        <f t="shared" si="603"/>
        <v>12</v>
      </c>
      <c r="G3090" s="3">
        <f t="shared" si="604"/>
        <v>15</v>
      </c>
      <c r="H3090" s="3">
        <f t="shared" si="605"/>
        <v>14</v>
      </c>
      <c r="I3090" s="3">
        <f t="shared" si="606"/>
        <v>10</v>
      </c>
      <c r="J3090" s="3">
        <f t="shared" si="607"/>
        <v>5</v>
      </c>
      <c r="K3090" s="3" t="str">
        <f>IF(AND(D3090&gt;='Season Lookup'!$D$15,D3090&lt;'Season Lookup'!$D$16),"Spring",IF(AND(D3090&gt;='Season Lookup'!$D$16,D3090&lt;'Season Lookup'!$D$17),"Summer",IF(AND(D3090&gt;='Season Lookup'!$D$17,D3090&lt;'Season Lookup'!$D$18),"Fall",IF(OR(D3090&gt;='Season Lookup'!$D$18,D3090&lt;'Season Lookup'!$D$15),"Winter"))))</f>
        <v>Fall</v>
      </c>
      <c r="L3090" s="3" t="str">
        <f>VLOOKUP(F3090,'Season Lookup'!$A$1:$B$13,2,0)</f>
        <v>Winter</v>
      </c>
      <c r="M3090" t="s">
        <v>78</v>
      </c>
      <c r="N3090" t="s">
        <v>13</v>
      </c>
      <c r="O3090" t="s">
        <v>23</v>
      </c>
      <c r="P3090" t="str">
        <f t="shared" si="608"/>
        <v>Yes</v>
      </c>
      <c r="Q3090" t="str">
        <f t="shared" si="609"/>
        <v>No</v>
      </c>
      <c r="R3090" t="str">
        <f t="shared" si="610"/>
        <v>No</v>
      </c>
      <c r="T3090" t="s">
        <v>269</v>
      </c>
      <c r="V3090" t="str">
        <f t="shared" si="611"/>
        <v>Intersection</v>
      </c>
      <c r="W3090" t="s">
        <v>923</v>
      </c>
      <c r="X3090">
        <v>0</v>
      </c>
      <c r="Y3090">
        <v>0</v>
      </c>
      <c r="Z3090" t="s">
        <v>81</v>
      </c>
    </row>
    <row r="3091" spans="1:26">
      <c r="A3091">
        <v>26933</v>
      </c>
      <c r="B3091" s="1">
        <v>40892.795138888891</v>
      </c>
      <c r="C3091" s="1">
        <f t="shared" si="600"/>
        <v>40544</v>
      </c>
      <c r="D3091" s="4">
        <f t="shared" si="601"/>
        <v>0.9555555555555556</v>
      </c>
      <c r="E3091" s="3">
        <f t="shared" si="602"/>
        <v>2011</v>
      </c>
      <c r="F3091" s="3">
        <f t="shared" si="603"/>
        <v>12</v>
      </c>
      <c r="G3091" s="3">
        <f t="shared" si="604"/>
        <v>15</v>
      </c>
      <c r="H3091" s="3">
        <f t="shared" si="605"/>
        <v>19</v>
      </c>
      <c r="I3091" s="3">
        <f t="shared" si="606"/>
        <v>5</v>
      </c>
      <c r="J3091" s="3">
        <f t="shared" si="607"/>
        <v>5</v>
      </c>
      <c r="K3091" s="3" t="str">
        <f>IF(AND(D3091&gt;='Season Lookup'!$D$15,D3091&lt;'Season Lookup'!$D$16),"Spring",IF(AND(D3091&gt;='Season Lookup'!$D$16,D3091&lt;'Season Lookup'!$D$17),"Summer",IF(AND(D3091&gt;='Season Lookup'!$D$17,D3091&lt;'Season Lookup'!$D$18),"Fall",IF(OR(D3091&gt;='Season Lookup'!$D$18,D3091&lt;'Season Lookup'!$D$15),"Winter"))))</f>
        <v>Fall</v>
      </c>
      <c r="L3091" s="3" t="str">
        <f>VLOOKUP(F3091,'Season Lookup'!$A$1:$B$13,2,0)</f>
        <v>Winter</v>
      </c>
      <c r="M3091" t="s">
        <v>78</v>
      </c>
      <c r="N3091" t="s">
        <v>13</v>
      </c>
      <c r="O3091" t="s">
        <v>23</v>
      </c>
      <c r="P3091" t="str">
        <f t="shared" si="608"/>
        <v>Yes</v>
      </c>
      <c r="Q3091" t="str">
        <f t="shared" si="609"/>
        <v>No</v>
      </c>
      <c r="R3091" t="str">
        <f t="shared" si="610"/>
        <v>No</v>
      </c>
      <c r="S3091">
        <v>35</v>
      </c>
      <c r="T3091" t="s">
        <v>268</v>
      </c>
      <c r="V3091" t="str">
        <f t="shared" si="611"/>
        <v>Non Intersection</v>
      </c>
      <c r="W3091" t="s">
        <v>933</v>
      </c>
      <c r="X3091">
        <v>42.388905999999999</v>
      </c>
      <c r="Y3091">
        <v>-71.119191999999998</v>
      </c>
      <c r="Z3091" t="s">
        <v>934</v>
      </c>
    </row>
    <row r="3092" spans="1:26">
      <c r="A3092">
        <v>26934</v>
      </c>
      <c r="B3092" s="1">
        <v>40892.802083333336</v>
      </c>
      <c r="C3092" s="1">
        <f t="shared" si="600"/>
        <v>40544</v>
      </c>
      <c r="D3092" s="4">
        <f t="shared" si="601"/>
        <v>0.9555555555555556</v>
      </c>
      <c r="E3092" s="3">
        <f t="shared" si="602"/>
        <v>2011</v>
      </c>
      <c r="F3092" s="3">
        <f t="shared" si="603"/>
        <v>12</v>
      </c>
      <c r="G3092" s="3">
        <f t="shared" si="604"/>
        <v>15</v>
      </c>
      <c r="H3092" s="3">
        <f t="shared" si="605"/>
        <v>19</v>
      </c>
      <c r="I3092" s="3">
        <f t="shared" si="606"/>
        <v>15</v>
      </c>
      <c r="J3092" s="3">
        <f t="shared" si="607"/>
        <v>5</v>
      </c>
      <c r="K3092" s="3" t="str">
        <f>IF(AND(D3092&gt;='Season Lookup'!$D$15,D3092&lt;'Season Lookup'!$D$16),"Spring",IF(AND(D3092&gt;='Season Lookup'!$D$16,D3092&lt;'Season Lookup'!$D$17),"Summer",IF(AND(D3092&gt;='Season Lookup'!$D$17,D3092&lt;'Season Lookup'!$D$18),"Fall",IF(OR(D3092&gt;='Season Lookup'!$D$18,D3092&lt;'Season Lookup'!$D$15),"Winter"))))</f>
        <v>Fall</v>
      </c>
      <c r="L3092" s="3" t="str">
        <f>VLOOKUP(F3092,'Season Lookup'!$A$1:$B$13,2,0)</f>
        <v>Winter</v>
      </c>
      <c r="M3092" t="s">
        <v>78</v>
      </c>
      <c r="N3092" t="s">
        <v>13</v>
      </c>
      <c r="O3092" t="s">
        <v>13</v>
      </c>
      <c r="P3092" t="str">
        <f t="shared" si="608"/>
        <v>Yes</v>
      </c>
      <c r="Q3092" t="str">
        <f t="shared" si="609"/>
        <v>No</v>
      </c>
      <c r="R3092" t="str">
        <f t="shared" si="610"/>
        <v>No</v>
      </c>
      <c r="S3092">
        <v>459</v>
      </c>
      <c r="T3092" t="s">
        <v>105</v>
      </c>
      <c r="V3092" t="str">
        <f t="shared" si="611"/>
        <v>Non Intersection</v>
      </c>
      <c r="W3092" t="s">
        <v>1893</v>
      </c>
      <c r="X3092">
        <v>42.374336</v>
      </c>
      <c r="Y3092">
        <v>-71.111559</v>
      </c>
      <c r="Z3092" t="s">
        <v>1894</v>
      </c>
    </row>
    <row r="3093" spans="1:26">
      <c r="A3093">
        <v>26938</v>
      </c>
      <c r="B3093" s="1">
        <v>40892.8125</v>
      </c>
      <c r="C3093" s="1">
        <f t="shared" si="600"/>
        <v>40544</v>
      </c>
      <c r="D3093" s="4">
        <f t="shared" si="601"/>
        <v>0.9555555555555556</v>
      </c>
      <c r="E3093" s="3">
        <f t="shared" si="602"/>
        <v>2011</v>
      </c>
      <c r="F3093" s="3">
        <f t="shared" si="603"/>
        <v>12</v>
      </c>
      <c r="G3093" s="3">
        <f t="shared" si="604"/>
        <v>15</v>
      </c>
      <c r="H3093" s="3">
        <f t="shared" si="605"/>
        <v>19</v>
      </c>
      <c r="I3093" s="3">
        <f t="shared" si="606"/>
        <v>30</v>
      </c>
      <c r="J3093" s="3">
        <f t="shared" si="607"/>
        <v>5</v>
      </c>
      <c r="K3093" s="3" t="str">
        <f>IF(AND(D3093&gt;='Season Lookup'!$D$15,D3093&lt;'Season Lookup'!$D$16),"Spring",IF(AND(D3093&gt;='Season Lookup'!$D$16,D3093&lt;'Season Lookup'!$D$17),"Summer",IF(AND(D3093&gt;='Season Lookup'!$D$17,D3093&lt;'Season Lookup'!$D$18),"Fall",IF(OR(D3093&gt;='Season Lookup'!$D$18,D3093&lt;'Season Lookup'!$D$15),"Winter"))))</f>
        <v>Fall</v>
      </c>
      <c r="L3093" s="3" t="str">
        <f>VLOOKUP(F3093,'Season Lookup'!$A$1:$B$13,2,0)</f>
        <v>Winter</v>
      </c>
      <c r="N3093" t="s">
        <v>13</v>
      </c>
      <c r="O3093" t="s">
        <v>152</v>
      </c>
      <c r="P3093" t="str">
        <f t="shared" si="608"/>
        <v>Yes</v>
      </c>
      <c r="Q3093" t="str">
        <f t="shared" si="609"/>
        <v>No</v>
      </c>
      <c r="R3093" t="str">
        <f t="shared" si="610"/>
        <v>Yes</v>
      </c>
      <c r="T3093" t="s">
        <v>32</v>
      </c>
      <c r="U3093" t="s">
        <v>79</v>
      </c>
      <c r="V3093" t="str">
        <f t="shared" si="611"/>
        <v>Intersection</v>
      </c>
      <c r="W3093" t="s">
        <v>4050</v>
      </c>
      <c r="X3093">
        <v>42.362578999999997</v>
      </c>
      <c r="Y3093">
        <v>-71.088165000000004</v>
      </c>
      <c r="Z3093" t="s">
        <v>2408</v>
      </c>
    </row>
    <row r="3094" spans="1:26">
      <c r="A3094">
        <v>26957</v>
      </c>
      <c r="B3094" s="1">
        <v>40892.875</v>
      </c>
      <c r="C3094" s="1">
        <f t="shared" si="600"/>
        <v>40544</v>
      </c>
      <c r="D3094" s="4">
        <f t="shared" si="601"/>
        <v>0.9555555555555556</v>
      </c>
      <c r="E3094" s="3">
        <f t="shared" si="602"/>
        <v>2011</v>
      </c>
      <c r="F3094" s="3">
        <f t="shared" si="603"/>
        <v>12</v>
      </c>
      <c r="G3094" s="3">
        <f t="shared" si="604"/>
        <v>15</v>
      </c>
      <c r="H3094" s="3">
        <f t="shared" si="605"/>
        <v>21</v>
      </c>
      <c r="I3094" s="3">
        <f t="shared" si="606"/>
        <v>0</v>
      </c>
      <c r="J3094" s="3">
        <f t="shared" si="607"/>
        <v>5</v>
      </c>
      <c r="K3094" s="3" t="str">
        <f>IF(AND(D3094&gt;='Season Lookup'!$D$15,D3094&lt;'Season Lookup'!$D$16),"Spring",IF(AND(D3094&gt;='Season Lookup'!$D$16,D3094&lt;'Season Lookup'!$D$17),"Summer",IF(AND(D3094&gt;='Season Lookup'!$D$17,D3094&lt;'Season Lookup'!$D$18),"Fall",IF(OR(D3094&gt;='Season Lookup'!$D$18,D3094&lt;'Season Lookup'!$D$15),"Winter"))))</f>
        <v>Fall</v>
      </c>
      <c r="L3094" s="3" t="str">
        <f>VLOOKUP(F3094,'Season Lookup'!$A$1:$B$13,2,0)</f>
        <v>Winter</v>
      </c>
      <c r="N3094" t="s">
        <v>13</v>
      </c>
      <c r="O3094" t="s">
        <v>23</v>
      </c>
      <c r="P3094" t="str">
        <f t="shared" si="608"/>
        <v>Yes</v>
      </c>
      <c r="Q3094" t="str">
        <f t="shared" si="609"/>
        <v>No</v>
      </c>
      <c r="R3094" t="str">
        <f t="shared" si="610"/>
        <v>No</v>
      </c>
      <c r="S3094">
        <v>2362</v>
      </c>
      <c r="T3094" t="s">
        <v>14</v>
      </c>
      <c r="V3094" t="str">
        <f t="shared" si="611"/>
        <v>Non Intersection</v>
      </c>
      <c r="W3094" t="s">
        <v>4051</v>
      </c>
      <c r="X3094">
        <v>42.396346999999999</v>
      </c>
      <c r="Y3094">
        <v>-71.129302999999993</v>
      </c>
      <c r="Z3094" t="s">
        <v>4052</v>
      </c>
    </row>
    <row r="3095" spans="1:26">
      <c r="A3095">
        <v>26939</v>
      </c>
      <c r="B3095" s="1">
        <v>40893.409710648149</v>
      </c>
      <c r="C3095" s="1">
        <f t="shared" si="600"/>
        <v>40544</v>
      </c>
      <c r="D3095" s="4">
        <f t="shared" si="601"/>
        <v>0.95833333333333337</v>
      </c>
      <c r="E3095" s="3">
        <f t="shared" si="602"/>
        <v>2011</v>
      </c>
      <c r="F3095" s="3">
        <f t="shared" si="603"/>
        <v>12</v>
      </c>
      <c r="G3095" s="3">
        <f t="shared" si="604"/>
        <v>16</v>
      </c>
      <c r="H3095" s="3">
        <f t="shared" si="605"/>
        <v>9</v>
      </c>
      <c r="I3095" s="3">
        <f t="shared" si="606"/>
        <v>49</v>
      </c>
      <c r="J3095" s="3">
        <f t="shared" si="607"/>
        <v>6</v>
      </c>
      <c r="K3095" s="3" t="str">
        <f>IF(AND(D3095&gt;='Season Lookup'!$D$15,D3095&lt;'Season Lookup'!$D$16),"Spring",IF(AND(D3095&gt;='Season Lookup'!$D$16,D3095&lt;'Season Lookup'!$D$17),"Summer",IF(AND(D3095&gt;='Season Lookup'!$D$17,D3095&lt;'Season Lookup'!$D$18),"Fall",IF(OR(D3095&gt;='Season Lookup'!$D$18,D3095&lt;'Season Lookup'!$D$15),"Winter"))))</f>
        <v>Fall</v>
      </c>
      <c r="L3095" s="3" t="str">
        <f>VLOOKUP(F3095,'Season Lookup'!$A$1:$B$13,2,0)</f>
        <v>Winter</v>
      </c>
      <c r="M3095" t="s">
        <v>12</v>
      </c>
      <c r="N3095" t="s">
        <v>13</v>
      </c>
      <c r="O3095" t="s">
        <v>23</v>
      </c>
      <c r="P3095" t="str">
        <f t="shared" si="608"/>
        <v>Yes</v>
      </c>
      <c r="Q3095" t="str">
        <f t="shared" si="609"/>
        <v>No</v>
      </c>
      <c r="R3095" t="str">
        <f t="shared" si="610"/>
        <v>No</v>
      </c>
      <c r="T3095" t="s">
        <v>185</v>
      </c>
      <c r="U3095" t="s">
        <v>14</v>
      </c>
      <c r="V3095" t="str">
        <f t="shared" si="611"/>
        <v>Intersection</v>
      </c>
      <c r="W3095" t="s">
        <v>1003</v>
      </c>
      <c r="X3095">
        <v>42.375487</v>
      </c>
      <c r="Y3095">
        <v>-71.119919999999993</v>
      </c>
      <c r="Z3095" t="s">
        <v>1004</v>
      </c>
    </row>
    <row r="3096" spans="1:26">
      <c r="A3096">
        <v>26940</v>
      </c>
      <c r="B3096" s="1">
        <v>40893.378460648149</v>
      </c>
      <c r="C3096" s="1">
        <f t="shared" si="600"/>
        <v>40544</v>
      </c>
      <c r="D3096" s="4">
        <f t="shared" si="601"/>
        <v>0.95833333333333337</v>
      </c>
      <c r="E3096" s="3">
        <f t="shared" si="602"/>
        <v>2011</v>
      </c>
      <c r="F3096" s="3">
        <f t="shared" si="603"/>
        <v>12</v>
      </c>
      <c r="G3096" s="3">
        <f t="shared" si="604"/>
        <v>16</v>
      </c>
      <c r="H3096" s="3">
        <f t="shared" si="605"/>
        <v>9</v>
      </c>
      <c r="I3096" s="3">
        <f t="shared" si="606"/>
        <v>4</v>
      </c>
      <c r="J3096" s="3">
        <f t="shared" si="607"/>
        <v>6</v>
      </c>
      <c r="K3096" s="3" t="str">
        <f>IF(AND(D3096&gt;='Season Lookup'!$D$15,D3096&lt;'Season Lookup'!$D$16),"Spring",IF(AND(D3096&gt;='Season Lookup'!$D$16,D3096&lt;'Season Lookup'!$D$17),"Summer",IF(AND(D3096&gt;='Season Lookup'!$D$17,D3096&lt;'Season Lookup'!$D$18),"Fall",IF(OR(D3096&gt;='Season Lookup'!$D$18,D3096&lt;'Season Lookup'!$D$15),"Winter"))))</f>
        <v>Fall</v>
      </c>
      <c r="L3096" s="3" t="str">
        <f>VLOOKUP(F3096,'Season Lookup'!$A$1:$B$13,2,0)</f>
        <v>Winter</v>
      </c>
      <c r="N3096" t="s">
        <v>13</v>
      </c>
      <c r="O3096" t="s">
        <v>36</v>
      </c>
      <c r="P3096" t="str">
        <f t="shared" si="608"/>
        <v>Yes</v>
      </c>
      <c r="Q3096" t="str">
        <f t="shared" si="609"/>
        <v>No</v>
      </c>
      <c r="R3096" t="str">
        <f t="shared" si="610"/>
        <v>No</v>
      </c>
      <c r="S3096">
        <v>24</v>
      </c>
      <c r="T3096" t="s">
        <v>3409</v>
      </c>
      <c r="V3096" t="str">
        <f t="shared" si="611"/>
        <v>Non Intersection</v>
      </c>
      <c r="W3096" t="s">
        <v>4053</v>
      </c>
      <c r="X3096">
        <v>42.396659</v>
      </c>
      <c r="Y3096">
        <v>-71.127179999999996</v>
      </c>
      <c r="Z3096" t="s">
        <v>4054</v>
      </c>
    </row>
    <row r="3097" spans="1:26">
      <c r="A3097">
        <v>26941</v>
      </c>
      <c r="B3097" s="1">
        <v>40893.804166666669</v>
      </c>
      <c r="C3097" s="1">
        <f t="shared" si="600"/>
        <v>40544</v>
      </c>
      <c r="D3097" s="4">
        <f t="shared" si="601"/>
        <v>0.95833333333333337</v>
      </c>
      <c r="E3097" s="3">
        <f t="shared" si="602"/>
        <v>2011</v>
      </c>
      <c r="F3097" s="3">
        <f t="shared" si="603"/>
        <v>12</v>
      </c>
      <c r="G3097" s="3">
        <f t="shared" si="604"/>
        <v>16</v>
      </c>
      <c r="H3097" s="3">
        <f t="shared" si="605"/>
        <v>19</v>
      </c>
      <c r="I3097" s="3">
        <f t="shared" si="606"/>
        <v>18</v>
      </c>
      <c r="J3097" s="3">
        <f t="shared" si="607"/>
        <v>6</v>
      </c>
      <c r="K3097" s="3" t="str">
        <f>IF(AND(D3097&gt;='Season Lookup'!$D$15,D3097&lt;'Season Lookup'!$D$16),"Spring",IF(AND(D3097&gt;='Season Lookup'!$D$16,D3097&lt;'Season Lookup'!$D$17),"Summer",IF(AND(D3097&gt;='Season Lookup'!$D$17,D3097&lt;'Season Lookup'!$D$18),"Fall",IF(OR(D3097&gt;='Season Lookup'!$D$18,D3097&lt;'Season Lookup'!$D$15),"Winter"))))</f>
        <v>Fall</v>
      </c>
      <c r="L3097" s="3" t="str">
        <f>VLOOKUP(F3097,'Season Lookup'!$A$1:$B$13,2,0)</f>
        <v>Winter</v>
      </c>
      <c r="M3097" t="s">
        <v>82</v>
      </c>
      <c r="N3097" t="s">
        <v>13</v>
      </c>
      <c r="O3097" t="s">
        <v>13</v>
      </c>
      <c r="P3097" t="str">
        <f t="shared" si="608"/>
        <v>Yes</v>
      </c>
      <c r="Q3097" t="str">
        <f t="shared" si="609"/>
        <v>No</v>
      </c>
      <c r="R3097" t="str">
        <f t="shared" si="610"/>
        <v>No</v>
      </c>
      <c r="T3097" t="s">
        <v>209</v>
      </c>
      <c r="U3097" t="s">
        <v>260</v>
      </c>
      <c r="V3097" t="str">
        <f t="shared" si="611"/>
        <v>Intersection</v>
      </c>
      <c r="W3097" t="s">
        <v>531</v>
      </c>
      <c r="X3097">
        <v>42.365678000000003</v>
      </c>
      <c r="Y3097">
        <v>-71.082406000000006</v>
      </c>
      <c r="Z3097" t="s">
        <v>532</v>
      </c>
    </row>
    <row r="3098" spans="1:26">
      <c r="A3098">
        <v>26942</v>
      </c>
      <c r="B3098" s="1">
        <v>40893.75277777778</v>
      </c>
      <c r="C3098" s="1">
        <f t="shared" si="600"/>
        <v>40544</v>
      </c>
      <c r="D3098" s="4">
        <f t="shared" si="601"/>
        <v>0.95833333333333337</v>
      </c>
      <c r="E3098" s="3">
        <f t="shared" si="602"/>
        <v>2011</v>
      </c>
      <c r="F3098" s="3">
        <f t="shared" si="603"/>
        <v>12</v>
      </c>
      <c r="G3098" s="3">
        <f t="shared" si="604"/>
        <v>16</v>
      </c>
      <c r="H3098" s="3">
        <f t="shared" si="605"/>
        <v>18</v>
      </c>
      <c r="I3098" s="3">
        <f t="shared" si="606"/>
        <v>4</v>
      </c>
      <c r="J3098" s="3">
        <f t="shared" si="607"/>
        <v>6</v>
      </c>
      <c r="K3098" s="3" t="str">
        <f>IF(AND(D3098&gt;='Season Lookup'!$D$15,D3098&lt;'Season Lookup'!$D$16),"Spring",IF(AND(D3098&gt;='Season Lookup'!$D$16,D3098&lt;'Season Lookup'!$D$17),"Summer",IF(AND(D3098&gt;='Season Lookup'!$D$17,D3098&lt;'Season Lookup'!$D$18),"Fall",IF(OR(D3098&gt;='Season Lookup'!$D$18,D3098&lt;'Season Lookup'!$D$15),"Winter"))))</f>
        <v>Fall</v>
      </c>
      <c r="L3098" s="3" t="str">
        <f>VLOOKUP(F3098,'Season Lookup'!$A$1:$B$13,2,0)</f>
        <v>Winter</v>
      </c>
      <c r="N3098" t="s">
        <v>13</v>
      </c>
      <c r="O3098" t="s">
        <v>13</v>
      </c>
      <c r="P3098" t="str">
        <f t="shared" si="608"/>
        <v>Yes</v>
      </c>
      <c r="Q3098" t="str">
        <f t="shared" si="609"/>
        <v>No</v>
      </c>
      <c r="R3098" t="str">
        <f t="shared" si="610"/>
        <v>No</v>
      </c>
      <c r="T3098" t="s">
        <v>288</v>
      </c>
      <c r="U3098" t="s">
        <v>32</v>
      </c>
      <c r="V3098" t="str">
        <f t="shared" si="611"/>
        <v>Intersection</v>
      </c>
      <c r="W3098" t="s">
        <v>1281</v>
      </c>
      <c r="X3098">
        <v>42.362704999999998</v>
      </c>
      <c r="Y3098">
        <v>-71.089949000000004</v>
      </c>
      <c r="Z3098" t="s">
        <v>1282</v>
      </c>
    </row>
    <row r="3099" spans="1:26">
      <c r="A3099">
        <v>26943</v>
      </c>
      <c r="B3099" s="1">
        <v>40893.715277777781</v>
      </c>
      <c r="C3099" s="1">
        <f t="shared" si="600"/>
        <v>40544</v>
      </c>
      <c r="D3099" s="4">
        <f t="shared" si="601"/>
        <v>0.95833333333333337</v>
      </c>
      <c r="E3099" s="3">
        <f t="shared" si="602"/>
        <v>2011</v>
      </c>
      <c r="F3099" s="3">
        <f t="shared" si="603"/>
        <v>12</v>
      </c>
      <c r="G3099" s="3">
        <f t="shared" si="604"/>
        <v>16</v>
      </c>
      <c r="H3099" s="3">
        <f t="shared" si="605"/>
        <v>17</v>
      </c>
      <c r="I3099" s="3">
        <f t="shared" si="606"/>
        <v>10</v>
      </c>
      <c r="J3099" s="3">
        <f t="shared" si="607"/>
        <v>6</v>
      </c>
      <c r="K3099" s="3" t="str">
        <f>IF(AND(D3099&gt;='Season Lookup'!$D$15,D3099&lt;'Season Lookup'!$D$16),"Spring",IF(AND(D3099&gt;='Season Lookup'!$D$16,D3099&lt;'Season Lookup'!$D$17),"Summer",IF(AND(D3099&gt;='Season Lookup'!$D$17,D3099&lt;'Season Lookup'!$D$18),"Fall",IF(OR(D3099&gt;='Season Lookup'!$D$18,D3099&lt;'Season Lookup'!$D$15),"Winter"))))</f>
        <v>Fall</v>
      </c>
      <c r="L3099" s="3" t="str">
        <f>VLOOKUP(F3099,'Season Lookup'!$A$1:$B$13,2,0)</f>
        <v>Winter</v>
      </c>
      <c r="N3099" t="s">
        <v>18</v>
      </c>
      <c r="O3099" t="s">
        <v>18</v>
      </c>
      <c r="P3099" t="str">
        <f t="shared" si="608"/>
        <v>Yes</v>
      </c>
      <c r="Q3099" t="str">
        <f t="shared" si="609"/>
        <v>No</v>
      </c>
      <c r="R3099" t="str">
        <f t="shared" si="610"/>
        <v>No</v>
      </c>
      <c r="T3099" t="s">
        <v>288</v>
      </c>
      <c r="U3099" t="s">
        <v>32</v>
      </c>
      <c r="V3099" t="str">
        <f t="shared" si="611"/>
        <v>Intersection</v>
      </c>
      <c r="W3099" t="s">
        <v>1281</v>
      </c>
      <c r="X3099">
        <v>42.362704999999998</v>
      </c>
      <c r="Y3099">
        <v>-71.089949000000004</v>
      </c>
      <c r="Z3099" t="s">
        <v>1282</v>
      </c>
    </row>
    <row r="3100" spans="1:26">
      <c r="A3100">
        <v>26958</v>
      </c>
      <c r="B3100" s="1">
        <v>40893.683333333334</v>
      </c>
      <c r="C3100" s="1">
        <f t="shared" si="600"/>
        <v>40544</v>
      </c>
      <c r="D3100" s="4">
        <f t="shared" si="601"/>
        <v>0.95833333333333337</v>
      </c>
      <c r="E3100" s="3">
        <f t="shared" si="602"/>
        <v>2011</v>
      </c>
      <c r="F3100" s="3">
        <f t="shared" si="603"/>
        <v>12</v>
      </c>
      <c r="G3100" s="3">
        <f t="shared" si="604"/>
        <v>16</v>
      </c>
      <c r="H3100" s="3">
        <f t="shared" si="605"/>
        <v>16</v>
      </c>
      <c r="I3100" s="3">
        <f t="shared" si="606"/>
        <v>24</v>
      </c>
      <c r="J3100" s="3">
        <f t="shared" si="607"/>
        <v>6</v>
      </c>
      <c r="K3100" s="3" t="str">
        <f>IF(AND(D3100&gt;='Season Lookup'!$D$15,D3100&lt;'Season Lookup'!$D$16),"Spring",IF(AND(D3100&gt;='Season Lookup'!$D$16,D3100&lt;'Season Lookup'!$D$17),"Summer",IF(AND(D3100&gt;='Season Lookup'!$D$17,D3100&lt;'Season Lookup'!$D$18),"Fall",IF(OR(D3100&gt;='Season Lookup'!$D$18,D3100&lt;'Season Lookup'!$D$15),"Winter"))))</f>
        <v>Fall</v>
      </c>
      <c r="L3100" s="3" t="str">
        <f>VLOOKUP(F3100,'Season Lookup'!$A$1:$B$13,2,0)</f>
        <v>Winter</v>
      </c>
      <c r="N3100" t="s">
        <v>13</v>
      </c>
      <c r="O3100" t="s">
        <v>132</v>
      </c>
      <c r="P3100" t="str">
        <f t="shared" si="608"/>
        <v>Yes</v>
      </c>
      <c r="Q3100" t="str">
        <f t="shared" si="609"/>
        <v>Yes</v>
      </c>
      <c r="R3100" t="str">
        <f t="shared" si="610"/>
        <v>No</v>
      </c>
      <c r="T3100" t="s">
        <v>32</v>
      </c>
      <c r="U3100" t="s">
        <v>202</v>
      </c>
      <c r="V3100" t="str">
        <f t="shared" si="611"/>
        <v>Intersection</v>
      </c>
      <c r="W3100" t="s">
        <v>772</v>
      </c>
      <c r="X3100">
        <v>42.362709000000002</v>
      </c>
      <c r="Y3100">
        <v>-71.089933000000002</v>
      </c>
      <c r="Z3100" t="s">
        <v>625</v>
      </c>
    </row>
    <row r="3101" spans="1:26">
      <c r="A3101">
        <v>26945</v>
      </c>
      <c r="B3101" s="1">
        <v>40894.565960648149</v>
      </c>
      <c r="C3101" s="1">
        <f t="shared" si="600"/>
        <v>40544</v>
      </c>
      <c r="D3101" s="4">
        <f t="shared" si="601"/>
        <v>0.96111111111111114</v>
      </c>
      <c r="E3101" s="3">
        <f t="shared" si="602"/>
        <v>2011</v>
      </c>
      <c r="F3101" s="3">
        <f t="shared" si="603"/>
        <v>12</v>
      </c>
      <c r="G3101" s="3">
        <f t="shared" si="604"/>
        <v>17</v>
      </c>
      <c r="H3101" s="3">
        <f t="shared" si="605"/>
        <v>13</v>
      </c>
      <c r="I3101" s="3">
        <f t="shared" si="606"/>
        <v>34</v>
      </c>
      <c r="J3101" s="3">
        <f t="shared" si="607"/>
        <v>7</v>
      </c>
      <c r="K3101" s="3" t="str">
        <f>IF(AND(D3101&gt;='Season Lookup'!$D$15,D3101&lt;'Season Lookup'!$D$16),"Spring",IF(AND(D3101&gt;='Season Lookup'!$D$16,D3101&lt;'Season Lookup'!$D$17),"Summer",IF(AND(D3101&gt;='Season Lookup'!$D$17,D3101&lt;'Season Lookup'!$D$18),"Fall",IF(OR(D3101&gt;='Season Lookup'!$D$18,D3101&lt;'Season Lookup'!$D$15),"Winter"))))</f>
        <v>Fall</v>
      </c>
      <c r="L3101" s="3" t="str">
        <f>VLOOKUP(F3101,'Season Lookup'!$A$1:$B$13,2,0)</f>
        <v>Winter</v>
      </c>
      <c r="N3101" t="s">
        <v>13</v>
      </c>
      <c r="O3101" t="s">
        <v>23</v>
      </c>
      <c r="P3101" t="str">
        <f t="shared" si="608"/>
        <v>Yes</v>
      </c>
      <c r="Q3101" t="str">
        <f t="shared" si="609"/>
        <v>No</v>
      </c>
      <c r="R3101" t="str">
        <f t="shared" si="610"/>
        <v>No</v>
      </c>
      <c r="S3101">
        <v>1688</v>
      </c>
      <c r="T3101" t="s">
        <v>14</v>
      </c>
      <c r="V3101" t="str">
        <f t="shared" si="611"/>
        <v>Non Intersection</v>
      </c>
      <c r="W3101" t="s">
        <v>4055</v>
      </c>
      <c r="X3101">
        <v>42.382725999999998</v>
      </c>
      <c r="Y3101">
        <v>-71.119810000000001</v>
      </c>
      <c r="Z3101" t="s">
        <v>4056</v>
      </c>
    </row>
    <row r="3102" spans="1:26">
      <c r="A3102">
        <v>26946</v>
      </c>
      <c r="B3102" s="1">
        <v>40895.135405092595</v>
      </c>
      <c r="C3102" s="1">
        <f t="shared" si="600"/>
        <v>40544</v>
      </c>
      <c r="D3102" s="4">
        <f t="shared" si="601"/>
        <v>0.96388888888888891</v>
      </c>
      <c r="E3102" s="3">
        <f t="shared" si="602"/>
        <v>2011</v>
      </c>
      <c r="F3102" s="3">
        <f t="shared" si="603"/>
        <v>12</v>
      </c>
      <c r="G3102" s="3">
        <f t="shared" si="604"/>
        <v>18</v>
      </c>
      <c r="H3102" s="3">
        <f t="shared" si="605"/>
        <v>3</v>
      </c>
      <c r="I3102" s="3">
        <f t="shared" si="606"/>
        <v>14</v>
      </c>
      <c r="J3102" s="3">
        <f t="shared" si="607"/>
        <v>1</v>
      </c>
      <c r="K3102" s="3" t="str">
        <f>IF(AND(D3102&gt;='Season Lookup'!$D$15,D3102&lt;'Season Lookup'!$D$16),"Spring",IF(AND(D3102&gt;='Season Lookup'!$D$16,D3102&lt;'Season Lookup'!$D$17),"Summer",IF(AND(D3102&gt;='Season Lookup'!$D$17,D3102&lt;'Season Lookup'!$D$18),"Fall",IF(OR(D3102&gt;='Season Lookup'!$D$18,D3102&lt;'Season Lookup'!$D$15),"Winter"))))</f>
        <v>Fall</v>
      </c>
      <c r="L3102" s="3" t="str">
        <f>VLOOKUP(F3102,'Season Lookup'!$A$1:$B$13,2,0)</f>
        <v>Winter</v>
      </c>
      <c r="N3102" t="s">
        <v>13</v>
      </c>
      <c r="O3102" t="s">
        <v>18</v>
      </c>
      <c r="P3102" t="str">
        <f t="shared" si="608"/>
        <v>Yes</v>
      </c>
      <c r="Q3102" t="str">
        <f t="shared" si="609"/>
        <v>No</v>
      </c>
      <c r="R3102" t="str">
        <f t="shared" si="610"/>
        <v>No</v>
      </c>
      <c r="T3102" t="s">
        <v>209</v>
      </c>
      <c r="U3102" t="s">
        <v>260</v>
      </c>
      <c r="V3102" t="str">
        <f t="shared" si="611"/>
        <v>Intersection</v>
      </c>
      <c r="W3102" t="s">
        <v>531</v>
      </c>
      <c r="X3102">
        <v>42.365678000000003</v>
      </c>
      <c r="Y3102">
        <v>-71.082406000000006</v>
      </c>
      <c r="Z3102" t="s">
        <v>532</v>
      </c>
    </row>
    <row r="3103" spans="1:26">
      <c r="A3103">
        <v>26947</v>
      </c>
      <c r="B3103" s="1">
        <v>40895.118043981478</v>
      </c>
      <c r="C3103" s="1">
        <f t="shared" si="600"/>
        <v>40544</v>
      </c>
      <c r="D3103" s="4">
        <f t="shared" si="601"/>
        <v>0.96388888888888891</v>
      </c>
      <c r="E3103" s="3">
        <f t="shared" si="602"/>
        <v>2011</v>
      </c>
      <c r="F3103" s="3">
        <f t="shared" si="603"/>
        <v>12</v>
      </c>
      <c r="G3103" s="3">
        <f t="shared" si="604"/>
        <v>18</v>
      </c>
      <c r="H3103" s="3">
        <f t="shared" si="605"/>
        <v>2</v>
      </c>
      <c r="I3103" s="3">
        <f t="shared" si="606"/>
        <v>49</v>
      </c>
      <c r="J3103" s="3">
        <f t="shared" si="607"/>
        <v>1</v>
      </c>
      <c r="K3103" s="3" t="str">
        <f>IF(AND(D3103&gt;='Season Lookup'!$D$15,D3103&lt;'Season Lookup'!$D$16),"Spring",IF(AND(D3103&gt;='Season Lookup'!$D$16,D3103&lt;'Season Lookup'!$D$17),"Summer",IF(AND(D3103&gt;='Season Lookup'!$D$17,D3103&lt;'Season Lookup'!$D$18),"Fall",IF(OR(D3103&gt;='Season Lookup'!$D$18,D3103&lt;'Season Lookup'!$D$15),"Winter"))))</f>
        <v>Fall</v>
      </c>
      <c r="L3103" s="3" t="str">
        <f>VLOOKUP(F3103,'Season Lookup'!$A$1:$B$13,2,0)</f>
        <v>Winter</v>
      </c>
      <c r="N3103" t="s">
        <v>13</v>
      </c>
      <c r="O3103" t="s">
        <v>36</v>
      </c>
      <c r="P3103" t="str">
        <f t="shared" si="608"/>
        <v>Yes</v>
      </c>
      <c r="Q3103" t="str">
        <f t="shared" si="609"/>
        <v>No</v>
      </c>
      <c r="R3103" t="str">
        <f t="shared" si="610"/>
        <v>No</v>
      </c>
      <c r="T3103" t="s">
        <v>105</v>
      </c>
      <c r="U3103" t="s">
        <v>134</v>
      </c>
      <c r="V3103" t="str">
        <f t="shared" si="611"/>
        <v>Intersection</v>
      </c>
      <c r="W3103" t="s">
        <v>838</v>
      </c>
      <c r="X3103">
        <v>42.374831999999998</v>
      </c>
      <c r="Y3103">
        <v>-71.114476999999994</v>
      </c>
      <c r="Z3103" t="s">
        <v>839</v>
      </c>
    </row>
    <row r="3104" spans="1:26">
      <c r="A3104">
        <v>26948</v>
      </c>
      <c r="B3104" s="1">
        <v>40895.576388888891</v>
      </c>
      <c r="C3104" s="1">
        <f t="shared" si="600"/>
        <v>40544</v>
      </c>
      <c r="D3104" s="4">
        <f t="shared" si="601"/>
        <v>0.96388888888888891</v>
      </c>
      <c r="E3104" s="3">
        <f t="shared" si="602"/>
        <v>2011</v>
      </c>
      <c r="F3104" s="3">
        <f t="shared" si="603"/>
        <v>12</v>
      </c>
      <c r="G3104" s="3">
        <f t="shared" si="604"/>
        <v>18</v>
      </c>
      <c r="H3104" s="3">
        <f t="shared" si="605"/>
        <v>13</v>
      </c>
      <c r="I3104" s="3">
        <f t="shared" si="606"/>
        <v>50</v>
      </c>
      <c r="J3104" s="3">
        <f t="shared" si="607"/>
        <v>1</v>
      </c>
      <c r="K3104" s="3" t="str">
        <f>IF(AND(D3104&gt;='Season Lookup'!$D$15,D3104&lt;'Season Lookup'!$D$16),"Spring",IF(AND(D3104&gt;='Season Lookup'!$D$16,D3104&lt;'Season Lookup'!$D$17),"Summer",IF(AND(D3104&gt;='Season Lookup'!$D$17,D3104&lt;'Season Lookup'!$D$18),"Fall",IF(OR(D3104&gt;='Season Lookup'!$D$18,D3104&lt;'Season Lookup'!$D$15),"Winter"))))</f>
        <v>Fall</v>
      </c>
      <c r="L3104" s="3" t="str">
        <f>VLOOKUP(F3104,'Season Lookup'!$A$1:$B$13,2,0)</f>
        <v>Winter</v>
      </c>
      <c r="N3104" t="s">
        <v>13</v>
      </c>
      <c r="O3104" t="s">
        <v>471</v>
      </c>
      <c r="P3104" t="str">
        <f t="shared" si="608"/>
        <v>Yes</v>
      </c>
      <c r="Q3104" t="str">
        <f t="shared" si="609"/>
        <v>No</v>
      </c>
      <c r="R3104" t="str">
        <f t="shared" si="610"/>
        <v>No</v>
      </c>
      <c r="T3104" t="s">
        <v>97</v>
      </c>
      <c r="U3104" t="s">
        <v>14</v>
      </c>
      <c r="V3104" t="str">
        <f t="shared" si="611"/>
        <v>Intersection</v>
      </c>
      <c r="W3104" t="s">
        <v>98</v>
      </c>
      <c r="X3104">
        <v>42.374070000000003</v>
      </c>
      <c r="Y3104">
        <v>-71.118838999999994</v>
      </c>
      <c r="Z3104" t="s">
        <v>99</v>
      </c>
    </row>
    <row r="3105" spans="1:26">
      <c r="A3105">
        <v>27134</v>
      </c>
      <c r="B3105" s="1">
        <v>40895.5625</v>
      </c>
      <c r="C3105" s="1">
        <f t="shared" si="600"/>
        <v>40544</v>
      </c>
      <c r="D3105" s="4">
        <f t="shared" si="601"/>
        <v>0.96388888888888891</v>
      </c>
      <c r="E3105" s="3">
        <f t="shared" si="602"/>
        <v>2011</v>
      </c>
      <c r="F3105" s="3">
        <f t="shared" si="603"/>
        <v>12</v>
      </c>
      <c r="G3105" s="3">
        <f t="shared" si="604"/>
        <v>18</v>
      </c>
      <c r="H3105" s="3">
        <f t="shared" si="605"/>
        <v>13</v>
      </c>
      <c r="I3105" s="3">
        <f t="shared" si="606"/>
        <v>30</v>
      </c>
      <c r="J3105" s="3">
        <f t="shared" si="607"/>
        <v>1</v>
      </c>
      <c r="K3105" s="3" t="str">
        <f>IF(AND(D3105&gt;='Season Lookup'!$D$15,D3105&lt;'Season Lookup'!$D$16),"Spring",IF(AND(D3105&gt;='Season Lookup'!$D$16,D3105&lt;'Season Lookup'!$D$17),"Summer",IF(AND(D3105&gt;='Season Lookup'!$D$17,D3105&lt;'Season Lookup'!$D$18),"Fall",IF(OR(D3105&gt;='Season Lookup'!$D$18,D3105&lt;'Season Lookup'!$D$15),"Winter"))))</f>
        <v>Fall</v>
      </c>
      <c r="L3105" s="3" t="str">
        <f>VLOOKUP(F3105,'Season Lookup'!$A$1:$B$13,2,0)</f>
        <v>Winter</v>
      </c>
      <c r="N3105" t="s">
        <v>13</v>
      </c>
      <c r="O3105" t="s">
        <v>13</v>
      </c>
      <c r="P3105" t="str">
        <f t="shared" si="608"/>
        <v>Yes</v>
      </c>
      <c r="Q3105" t="str">
        <f t="shared" si="609"/>
        <v>No</v>
      </c>
      <c r="R3105" t="str">
        <f t="shared" si="610"/>
        <v>No</v>
      </c>
      <c r="T3105" t="s">
        <v>509</v>
      </c>
      <c r="U3105" t="s">
        <v>2240</v>
      </c>
      <c r="V3105" t="str">
        <f t="shared" si="611"/>
        <v>Intersection</v>
      </c>
      <c r="W3105" t="s">
        <v>4057</v>
      </c>
      <c r="X3105">
        <v>42.368307000000001</v>
      </c>
      <c r="Y3105">
        <v>-71.110737999999998</v>
      </c>
      <c r="Z3105" t="s">
        <v>4058</v>
      </c>
    </row>
    <row r="3106" spans="1:26">
      <c r="A3106">
        <v>26950</v>
      </c>
      <c r="B3106" s="1">
        <v>40896.42359953704</v>
      </c>
      <c r="C3106" s="1">
        <f t="shared" si="600"/>
        <v>40544</v>
      </c>
      <c r="D3106" s="4">
        <f t="shared" si="601"/>
        <v>0.96666666666666667</v>
      </c>
      <c r="E3106" s="3">
        <f t="shared" si="602"/>
        <v>2011</v>
      </c>
      <c r="F3106" s="3">
        <f t="shared" si="603"/>
        <v>12</v>
      </c>
      <c r="G3106" s="3">
        <f t="shared" si="604"/>
        <v>19</v>
      </c>
      <c r="H3106" s="3">
        <f t="shared" si="605"/>
        <v>10</v>
      </c>
      <c r="I3106" s="3">
        <f t="shared" si="606"/>
        <v>9</v>
      </c>
      <c r="J3106" s="3">
        <f t="shared" si="607"/>
        <v>2</v>
      </c>
      <c r="K3106" s="3" t="str">
        <f>IF(AND(D3106&gt;='Season Lookup'!$D$15,D3106&lt;'Season Lookup'!$D$16),"Spring",IF(AND(D3106&gt;='Season Lookup'!$D$16,D3106&lt;'Season Lookup'!$D$17),"Summer",IF(AND(D3106&gt;='Season Lookup'!$D$17,D3106&lt;'Season Lookup'!$D$18),"Fall",IF(OR(D3106&gt;='Season Lookup'!$D$18,D3106&lt;'Season Lookup'!$D$15),"Winter"))))</f>
        <v>Fall</v>
      </c>
      <c r="L3106" s="3" t="str">
        <f>VLOOKUP(F3106,'Season Lookup'!$A$1:$B$13,2,0)</f>
        <v>Winter</v>
      </c>
      <c r="N3106" t="s">
        <v>13</v>
      </c>
      <c r="O3106" t="s">
        <v>13</v>
      </c>
      <c r="P3106" t="str">
        <f t="shared" si="608"/>
        <v>Yes</v>
      </c>
      <c r="Q3106" t="str">
        <f t="shared" si="609"/>
        <v>No</v>
      </c>
      <c r="R3106" t="str">
        <f t="shared" si="610"/>
        <v>No</v>
      </c>
      <c r="T3106" t="s">
        <v>105</v>
      </c>
      <c r="U3106" t="s">
        <v>796</v>
      </c>
      <c r="V3106" t="str">
        <f t="shared" si="611"/>
        <v>Intersection</v>
      </c>
      <c r="W3106" t="s">
        <v>2561</v>
      </c>
      <c r="X3106">
        <v>42.365791999999999</v>
      </c>
      <c r="Y3106">
        <v>-71.092070000000007</v>
      </c>
      <c r="Z3106" t="s">
        <v>2562</v>
      </c>
    </row>
    <row r="3107" spans="1:26">
      <c r="A3107">
        <v>26951</v>
      </c>
      <c r="B3107" s="1">
        <v>40896.701388888891</v>
      </c>
      <c r="C3107" s="1">
        <f t="shared" si="600"/>
        <v>40544</v>
      </c>
      <c r="D3107" s="4">
        <f t="shared" si="601"/>
        <v>0.96666666666666667</v>
      </c>
      <c r="E3107" s="3">
        <f t="shared" si="602"/>
        <v>2011</v>
      </c>
      <c r="F3107" s="3">
        <f t="shared" si="603"/>
        <v>12</v>
      </c>
      <c r="G3107" s="3">
        <f t="shared" si="604"/>
        <v>19</v>
      </c>
      <c r="H3107" s="3">
        <f t="shared" si="605"/>
        <v>16</v>
      </c>
      <c r="I3107" s="3">
        <f t="shared" si="606"/>
        <v>50</v>
      </c>
      <c r="J3107" s="3">
        <f t="shared" si="607"/>
        <v>2</v>
      </c>
      <c r="K3107" s="3" t="str">
        <f>IF(AND(D3107&gt;='Season Lookup'!$D$15,D3107&lt;'Season Lookup'!$D$16),"Spring",IF(AND(D3107&gt;='Season Lookup'!$D$16,D3107&lt;'Season Lookup'!$D$17),"Summer",IF(AND(D3107&gt;='Season Lookup'!$D$17,D3107&lt;'Season Lookup'!$D$18),"Fall",IF(OR(D3107&gt;='Season Lookup'!$D$18,D3107&lt;'Season Lookup'!$D$15),"Winter"))))</f>
        <v>Fall</v>
      </c>
      <c r="L3107" s="3" t="str">
        <f>VLOOKUP(F3107,'Season Lookup'!$A$1:$B$13,2,0)</f>
        <v>Winter</v>
      </c>
      <c r="N3107" t="s">
        <v>13</v>
      </c>
      <c r="O3107" t="s">
        <v>13</v>
      </c>
      <c r="P3107" t="str">
        <f t="shared" si="608"/>
        <v>Yes</v>
      </c>
      <c r="Q3107" t="str">
        <f t="shared" si="609"/>
        <v>No</v>
      </c>
      <c r="R3107" t="str">
        <f t="shared" si="610"/>
        <v>No</v>
      </c>
      <c r="S3107">
        <v>722</v>
      </c>
      <c r="T3107" t="s">
        <v>19</v>
      </c>
      <c r="V3107" t="str">
        <f t="shared" si="611"/>
        <v>Non Intersection</v>
      </c>
      <c r="W3107" t="s">
        <v>4059</v>
      </c>
      <c r="X3107">
        <v>42.372059</v>
      </c>
      <c r="Y3107">
        <v>-71.088729000000001</v>
      </c>
      <c r="Z3107" t="s">
        <v>4060</v>
      </c>
    </row>
    <row r="3108" spans="1:26">
      <c r="A3108">
        <v>26952</v>
      </c>
      <c r="B3108" s="1">
        <v>40896.895833333336</v>
      </c>
      <c r="C3108" s="1">
        <f t="shared" si="600"/>
        <v>40544</v>
      </c>
      <c r="D3108" s="4">
        <f t="shared" si="601"/>
        <v>0.96666666666666667</v>
      </c>
      <c r="E3108" s="3">
        <f t="shared" si="602"/>
        <v>2011</v>
      </c>
      <c r="F3108" s="3">
        <f t="shared" si="603"/>
        <v>12</v>
      </c>
      <c r="G3108" s="3">
        <f t="shared" si="604"/>
        <v>19</v>
      </c>
      <c r="H3108" s="3">
        <f t="shared" si="605"/>
        <v>21</v>
      </c>
      <c r="I3108" s="3">
        <f t="shared" si="606"/>
        <v>30</v>
      </c>
      <c r="J3108" s="3">
        <f t="shared" si="607"/>
        <v>2</v>
      </c>
      <c r="K3108" s="3" t="str">
        <f>IF(AND(D3108&gt;='Season Lookup'!$D$15,D3108&lt;'Season Lookup'!$D$16),"Spring",IF(AND(D3108&gt;='Season Lookup'!$D$16,D3108&lt;'Season Lookup'!$D$17),"Summer",IF(AND(D3108&gt;='Season Lookup'!$D$17,D3108&lt;'Season Lookup'!$D$18),"Fall",IF(OR(D3108&gt;='Season Lookup'!$D$18,D3108&lt;'Season Lookup'!$D$15),"Winter"))))</f>
        <v>Fall</v>
      </c>
      <c r="L3108" s="3" t="str">
        <f>VLOOKUP(F3108,'Season Lookup'!$A$1:$B$13,2,0)</f>
        <v>Winter</v>
      </c>
      <c r="N3108" t="s">
        <v>13</v>
      </c>
      <c r="O3108" t="s">
        <v>13</v>
      </c>
      <c r="P3108" t="str">
        <f t="shared" si="608"/>
        <v>Yes</v>
      </c>
      <c r="Q3108" t="str">
        <f t="shared" si="609"/>
        <v>No</v>
      </c>
      <c r="R3108" t="str">
        <f t="shared" si="610"/>
        <v>No</v>
      </c>
      <c r="T3108" t="s">
        <v>19</v>
      </c>
      <c r="U3108" t="s">
        <v>189</v>
      </c>
      <c r="V3108" t="str">
        <f t="shared" si="611"/>
        <v>Intersection</v>
      </c>
      <c r="W3108" t="s">
        <v>244</v>
      </c>
      <c r="X3108">
        <v>42.372750000000003</v>
      </c>
      <c r="Y3108">
        <v>-71.093288000000001</v>
      </c>
      <c r="Z3108" t="s">
        <v>245</v>
      </c>
    </row>
    <row r="3109" spans="1:26">
      <c r="A3109">
        <v>26953</v>
      </c>
      <c r="B3109" s="1">
        <v>40896.697905092595</v>
      </c>
      <c r="C3109" s="1">
        <f t="shared" si="600"/>
        <v>40544</v>
      </c>
      <c r="D3109" s="4">
        <f t="shared" si="601"/>
        <v>0.96666666666666667</v>
      </c>
      <c r="E3109" s="3">
        <f t="shared" si="602"/>
        <v>2011</v>
      </c>
      <c r="F3109" s="3">
        <f t="shared" si="603"/>
        <v>12</v>
      </c>
      <c r="G3109" s="3">
        <f t="shared" si="604"/>
        <v>19</v>
      </c>
      <c r="H3109" s="3">
        <f t="shared" si="605"/>
        <v>16</v>
      </c>
      <c r="I3109" s="3">
        <f t="shared" si="606"/>
        <v>44</v>
      </c>
      <c r="J3109" s="3">
        <f t="shared" si="607"/>
        <v>2</v>
      </c>
      <c r="K3109" s="3" t="str">
        <f>IF(AND(D3109&gt;='Season Lookup'!$D$15,D3109&lt;'Season Lookup'!$D$16),"Spring",IF(AND(D3109&gt;='Season Lookup'!$D$16,D3109&lt;'Season Lookup'!$D$17),"Summer",IF(AND(D3109&gt;='Season Lookup'!$D$17,D3109&lt;'Season Lookup'!$D$18),"Fall",IF(OR(D3109&gt;='Season Lookup'!$D$18,D3109&lt;'Season Lookup'!$D$15),"Winter"))))</f>
        <v>Fall</v>
      </c>
      <c r="L3109" s="3" t="str">
        <f>VLOOKUP(F3109,'Season Lookup'!$A$1:$B$13,2,0)</f>
        <v>Winter</v>
      </c>
      <c r="N3109" t="s">
        <v>13</v>
      </c>
      <c r="O3109" t="s">
        <v>23</v>
      </c>
      <c r="P3109" t="str">
        <f t="shared" si="608"/>
        <v>Yes</v>
      </c>
      <c r="Q3109" t="str">
        <f t="shared" si="609"/>
        <v>No</v>
      </c>
      <c r="R3109" t="str">
        <f t="shared" si="610"/>
        <v>No</v>
      </c>
      <c r="T3109" t="s">
        <v>2245</v>
      </c>
      <c r="U3109" t="s">
        <v>4061</v>
      </c>
      <c r="V3109" t="str">
        <f t="shared" si="611"/>
        <v>Intersection</v>
      </c>
      <c r="W3109" t="s">
        <v>4062</v>
      </c>
      <c r="X3109">
        <v>42.361426000000002</v>
      </c>
      <c r="Y3109">
        <v>-71.102788000000004</v>
      </c>
      <c r="Z3109" t="s">
        <v>4063</v>
      </c>
    </row>
    <row r="3110" spans="1:26">
      <c r="A3110">
        <v>26954</v>
      </c>
      <c r="B3110" s="1">
        <v>40896.53125</v>
      </c>
      <c r="C3110" s="1">
        <f t="shared" si="600"/>
        <v>40544</v>
      </c>
      <c r="D3110" s="4">
        <f t="shared" si="601"/>
        <v>0.96666666666666667</v>
      </c>
      <c r="E3110" s="3">
        <f t="shared" si="602"/>
        <v>2011</v>
      </c>
      <c r="F3110" s="3">
        <f t="shared" si="603"/>
        <v>12</v>
      </c>
      <c r="G3110" s="3">
        <f t="shared" si="604"/>
        <v>19</v>
      </c>
      <c r="H3110" s="3">
        <f t="shared" si="605"/>
        <v>12</v>
      </c>
      <c r="I3110" s="3">
        <f t="shared" si="606"/>
        <v>45</v>
      </c>
      <c r="J3110" s="3">
        <f t="shared" si="607"/>
        <v>2</v>
      </c>
      <c r="K3110" s="3" t="str">
        <f>IF(AND(D3110&gt;='Season Lookup'!$D$15,D3110&lt;'Season Lookup'!$D$16),"Spring",IF(AND(D3110&gt;='Season Lookup'!$D$16,D3110&lt;'Season Lookup'!$D$17),"Summer",IF(AND(D3110&gt;='Season Lookup'!$D$17,D3110&lt;'Season Lookup'!$D$18),"Fall",IF(OR(D3110&gt;='Season Lookup'!$D$18,D3110&lt;'Season Lookup'!$D$15),"Winter"))))</f>
        <v>Fall</v>
      </c>
      <c r="L3110" s="3" t="str">
        <f>VLOOKUP(F3110,'Season Lookup'!$A$1:$B$13,2,0)</f>
        <v>Winter</v>
      </c>
      <c r="N3110" t="s">
        <v>13</v>
      </c>
      <c r="O3110" t="s">
        <v>23</v>
      </c>
      <c r="P3110" t="str">
        <f t="shared" si="608"/>
        <v>Yes</v>
      </c>
      <c r="Q3110" t="str">
        <f t="shared" si="609"/>
        <v>No</v>
      </c>
      <c r="R3110" t="str">
        <f t="shared" si="610"/>
        <v>No</v>
      </c>
      <c r="S3110">
        <v>125</v>
      </c>
      <c r="T3110" t="s">
        <v>195</v>
      </c>
      <c r="V3110" t="str">
        <f t="shared" si="611"/>
        <v>Non Intersection</v>
      </c>
      <c r="W3110" t="s">
        <v>3137</v>
      </c>
      <c r="X3110">
        <v>42.359910999999997</v>
      </c>
      <c r="Y3110">
        <v>-71.103649000000004</v>
      </c>
      <c r="Z3110" t="s">
        <v>3138</v>
      </c>
    </row>
    <row r="3111" spans="1:26">
      <c r="A3111">
        <v>26955</v>
      </c>
      <c r="B3111" s="1">
        <v>40896.541655092595</v>
      </c>
      <c r="C3111" s="1">
        <f t="shared" si="600"/>
        <v>40544</v>
      </c>
      <c r="D3111" s="4">
        <f t="shared" si="601"/>
        <v>0.96666666666666667</v>
      </c>
      <c r="E3111" s="3">
        <f t="shared" si="602"/>
        <v>2011</v>
      </c>
      <c r="F3111" s="3">
        <f t="shared" si="603"/>
        <v>12</v>
      </c>
      <c r="G3111" s="3">
        <f t="shared" si="604"/>
        <v>19</v>
      </c>
      <c r="H3111" s="3">
        <f t="shared" si="605"/>
        <v>12</v>
      </c>
      <c r="I3111" s="3">
        <f t="shared" si="606"/>
        <v>59</v>
      </c>
      <c r="J3111" s="3">
        <f t="shared" si="607"/>
        <v>2</v>
      </c>
      <c r="K3111" s="3" t="str">
        <f>IF(AND(D3111&gt;='Season Lookup'!$D$15,D3111&lt;'Season Lookup'!$D$16),"Spring",IF(AND(D3111&gt;='Season Lookup'!$D$16,D3111&lt;'Season Lookup'!$D$17),"Summer",IF(AND(D3111&gt;='Season Lookup'!$D$17,D3111&lt;'Season Lookup'!$D$18),"Fall",IF(OR(D3111&gt;='Season Lookup'!$D$18,D3111&lt;'Season Lookup'!$D$15),"Winter"))))</f>
        <v>Fall</v>
      </c>
      <c r="L3111" s="3" t="str">
        <f>VLOOKUP(F3111,'Season Lookup'!$A$1:$B$13,2,0)</f>
        <v>Winter</v>
      </c>
      <c r="N3111" t="s">
        <v>13</v>
      </c>
      <c r="O3111" t="s">
        <v>471</v>
      </c>
      <c r="P3111" t="str">
        <f t="shared" si="608"/>
        <v>Yes</v>
      </c>
      <c r="Q3111" t="str">
        <f t="shared" si="609"/>
        <v>No</v>
      </c>
      <c r="R3111" t="str">
        <f t="shared" si="610"/>
        <v>No</v>
      </c>
      <c r="T3111" t="s">
        <v>14</v>
      </c>
      <c r="U3111" t="s">
        <v>2158</v>
      </c>
      <c r="V3111" t="str">
        <f t="shared" si="611"/>
        <v>Intersection</v>
      </c>
      <c r="W3111" t="s">
        <v>4064</v>
      </c>
      <c r="X3111">
        <v>42.367831000000002</v>
      </c>
      <c r="Y3111">
        <v>-71.107692999999998</v>
      </c>
      <c r="Z3111" t="s">
        <v>4065</v>
      </c>
    </row>
    <row r="3112" spans="1:26">
      <c r="A3112">
        <v>26960</v>
      </c>
      <c r="B3112" s="1">
        <v>40896.48609953704</v>
      </c>
      <c r="C3112" s="1">
        <f t="shared" si="600"/>
        <v>40544</v>
      </c>
      <c r="D3112" s="4">
        <f t="shared" si="601"/>
        <v>0.96666666666666667</v>
      </c>
      <c r="E3112" s="3">
        <f t="shared" si="602"/>
        <v>2011</v>
      </c>
      <c r="F3112" s="3">
        <f t="shared" si="603"/>
        <v>12</v>
      </c>
      <c r="G3112" s="3">
        <f t="shared" si="604"/>
        <v>19</v>
      </c>
      <c r="H3112" s="3">
        <f t="shared" si="605"/>
        <v>11</v>
      </c>
      <c r="I3112" s="3">
        <f t="shared" si="606"/>
        <v>39</v>
      </c>
      <c r="J3112" s="3">
        <f t="shared" si="607"/>
        <v>2</v>
      </c>
      <c r="K3112" s="3" t="str">
        <f>IF(AND(D3112&gt;='Season Lookup'!$D$15,D3112&lt;'Season Lookup'!$D$16),"Spring",IF(AND(D3112&gt;='Season Lookup'!$D$16,D3112&lt;'Season Lookup'!$D$17),"Summer",IF(AND(D3112&gt;='Season Lookup'!$D$17,D3112&lt;'Season Lookup'!$D$18),"Fall",IF(OR(D3112&gt;='Season Lookup'!$D$18,D3112&lt;'Season Lookup'!$D$15),"Winter"))))</f>
        <v>Fall</v>
      </c>
      <c r="L3112" s="3" t="str">
        <f>VLOOKUP(F3112,'Season Lookup'!$A$1:$B$13,2,0)</f>
        <v>Winter</v>
      </c>
      <c r="N3112" t="s">
        <v>13</v>
      </c>
      <c r="O3112" t="s">
        <v>13</v>
      </c>
      <c r="P3112" t="str">
        <f t="shared" si="608"/>
        <v>Yes</v>
      </c>
      <c r="Q3112" t="str">
        <f t="shared" si="609"/>
        <v>No</v>
      </c>
      <c r="R3112" t="str">
        <f t="shared" si="610"/>
        <v>No</v>
      </c>
      <c r="T3112" t="s">
        <v>203</v>
      </c>
      <c r="V3112" t="str">
        <f t="shared" si="611"/>
        <v>Intersection</v>
      </c>
      <c r="W3112" t="s">
        <v>2085</v>
      </c>
      <c r="X3112">
        <v>0</v>
      </c>
      <c r="Y3112">
        <v>0</v>
      </c>
      <c r="Z3112" t="s">
        <v>81</v>
      </c>
    </row>
    <row r="3113" spans="1:26">
      <c r="A3113">
        <v>26956</v>
      </c>
      <c r="B3113" s="1">
        <v>40897.509722222225</v>
      </c>
      <c r="C3113" s="1">
        <f t="shared" si="600"/>
        <v>40544</v>
      </c>
      <c r="D3113" s="4">
        <f t="shared" si="601"/>
        <v>0.96944444444444444</v>
      </c>
      <c r="E3113" s="3">
        <f t="shared" si="602"/>
        <v>2011</v>
      </c>
      <c r="F3113" s="3">
        <f t="shared" si="603"/>
        <v>12</v>
      </c>
      <c r="G3113" s="3">
        <f t="shared" si="604"/>
        <v>20</v>
      </c>
      <c r="H3113" s="3">
        <f t="shared" si="605"/>
        <v>12</v>
      </c>
      <c r="I3113" s="3">
        <f t="shared" si="606"/>
        <v>14</v>
      </c>
      <c r="J3113" s="3">
        <f t="shared" si="607"/>
        <v>3</v>
      </c>
      <c r="K3113" s="3" t="str">
        <f>IF(AND(D3113&gt;='Season Lookup'!$D$15,D3113&lt;'Season Lookup'!$D$16),"Spring",IF(AND(D3113&gt;='Season Lookup'!$D$16,D3113&lt;'Season Lookup'!$D$17),"Summer",IF(AND(D3113&gt;='Season Lookup'!$D$17,D3113&lt;'Season Lookup'!$D$18),"Fall",IF(OR(D3113&gt;='Season Lookup'!$D$18,D3113&lt;'Season Lookup'!$D$15),"Winter"))))</f>
        <v>Fall</v>
      </c>
      <c r="L3113" s="3" t="str">
        <f>VLOOKUP(F3113,'Season Lookup'!$A$1:$B$13,2,0)</f>
        <v>Winter</v>
      </c>
      <c r="N3113" t="s">
        <v>13</v>
      </c>
      <c r="O3113" t="s">
        <v>152</v>
      </c>
      <c r="P3113" t="str">
        <f t="shared" si="608"/>
        <v>Yes</v>
      </c>
      <c r="Q3113" t="str">
        <f t="shared" si="609"/>
        <v>No</v>
      </c>
      <c r="R3113" t="str">
        <f t="shared" si="610"/>
        <v>Yes</v>
      </c>
      <c r="T3113" t="s">
        <v>198</v>
      </c>
      <c r="U3113" t="s">
        <v>1438</v>
      </c>
      <c r="V3113" t="str">
        <f t="shared" si="611"/>
        <v>Intersection</v>
      </c>
      <c r="W3113" t="s">
        <v>2797</v>
      </c>
      <c r="X3113">
        <v>42.372252000000003</v>
      </c>
      <c r="Y3113">
        <v>-71.119338999999997</v>
      </c>
      <c r="Z3113" t="s">
        <v>1787</v>
      </c>
    </row>
    <row r="3114" spans="1:26">
      <c r="A3114">
        <v>26961</v>
      </c>
      <c r="B3114" s="1">
        <v>40897.072222222225</v>
      </c>
      <c r="C3114" s="1">
        <f t="shared" si="600"/>
        <v>40544</v>
      </c>
      <c r="D3114" s="4">
        <f t="shared" si="601"/>
        <v>0.96944444444444444</v>
      </c>
      <c r="E3114" s="3">
        <f t="shared" si="602"/>
        <v>2011</v>
      </c>
      <c r="F3114" s="3">
        <f t="shared" si="603"/>
        <v>12</v>
      </c>
      <c r="G3114" s="3">
        <f t="shared" si="604"/>
        <v>20</v>
      </c>
      <c r="H3114" s="3">
        <f t="shared" si="605"/>
        <v>1</v>
      </c>
      <c r="I3114" s="3">
        <f t="shared" si="606"/>
        <v>44</v>
      </c>
      <c r="J3114" s="3">
        <f t="shared" si="607"/>
        <v>3</v>
      </c>
      <c r="K3114" s="3" t="str">
        <f>IF(AND(D3114&gt;='Season Lookup'!$D$15,D3114&lt;'Season Lookup'!$D$16),"Spring",IF(AND(D3114&gt;='Season Lookup'!$D$16,D3114&lt;'Season Lookup'!$D$17),"Summer",IF(AND(D3114&gt;='Season Lookup'!$D$17,D3114&lt;'Season Lookup'!$D$18),"Fall",IF(OR(D3114&gt;='Season Lookup'!$D$18,D3114&lt;'Season Lookup'!$D$15),"Winter"))))</f>
        <v>Fall</v>
      </c>
      <c r="L3114" s="3" t="str">
        <f>VLOOKUP(F3114,'Season Lookup'!$A$1:$B$13,2,0)</f>
        <v>Winter</v>
      </c>
      <c r="M3114" t="s">
        <v>73</v>
      </c>
      <c r="N3114" t="s">
        <v>13</v>
      </c>
      <c r="O3114" t="s">
        <v>23</v>
      </c>
      <c r="P3114" t="str">
        <f t="shared" si="608"/>
        <v>Yes</v>
      </c>
      <c r="Q3114" t="str">
        <f t="shared" si="609"/>
        <v>No</v>
      </c>
      <c r="R3114" t="str">
        <f t="shared" si="610"/>
        <v>No</v>
      </c>
      <c r="T3114" t="s">
        <v>198</v>
      </c>
      <c r="U3114" t="s">
        <v>2532</v>
      </c>
      <c r="V3114" t="str">
        <f t="shared" si="611"/>
        <v>Intersection</v>
      </c>
      <c r="W3114" t="s">
        <v>2888</v>
      </c>
      <c r="X3114">
        <v>42.374293000000002</v>
      </c>
      <c r="Y3114">
        <v>-71.125488000000004</v>
      </c>
      <c r="Z3114" t="s">
        <v>2889</v>
      </c>
    </row>
    <row r="3115" spans="1:26">
      <c r="A3115">
        <v>26962</v>
      </c>
      <c r="B3115" s="1">
        <v>40897.645833333336</v>
      </c>
      <c r="C3115" s="1">
        <f t="shared" ref="C3115:C3174" si="612">EOMONTH(B3115,MONTH(B3115)*-1)+1</f>
        <v>40544</v>
      </c>
      <c r="D3115" s="4">
        <f t="shared" ref="D3115:D3174" si="613">YEARFRAC(C3115,B3115)</f>
        <v>0.96944444444444444</v>
      </c>
      <c r="E3115" s="3">
        <f t="shared" ref="E3115:E3174" si="614">YEAR(B3115)</f>
        <v>2011</v>
      </c>
      <c r="F3115" s="3">
        <f t="shared" ref="F3115:F3174" si="615">MONTH(B3115)</f>
        <v>12</v>
      </c>
      <c r="G3115" s="3">
        <f t="shared" ref="G3115:G3174" si="616">DAY(B3115)</f>
        <v>20</v>
      </c>
      <c r="H3115" s="3">
        <f t="shared" ref="H3115:H3174" si="617">HOUR(B3115)</f>
        <v>15</v>
      </c>
      <c r="I3115" s="3">
        <f t="shared" ref="I3115:I3174" si="618">MINUTE(B3115)</f>
        <v>30</v>
      </c>
      <c r="J3115" s="3">
        <f t="shared" ref="J3115:J3174" si="619">WEEKDAY(B3115,1)</f>
        <v>3</v>
      </c>
      <c r="K3115" s="3" t="str">
        <f>IF(AND(D3115&gt;='Season Lookup'!$D$15,D3115&lt;'Season Lookup'!$D$16),"Spring",IF(AND(D3115&gt;='Season Lookup'!$D$16,D3115&lt;'Season Lookup'!$D$17),"Summer",IF(AND(D3115&gt;='Season Lookup'!$D$17,D3115&lt;'Season Lookup'!$D$18),"Fall",IF(OR(D3115&gt;='Season Lookup'!$D$18,D3115&lt;'Season Lookup'!$D$15),"Winter"))))</f>
        <v>Fall</v>
      </c>
      <c r="L3115" s="3" t="str">
        <f>VLOOKUP(F3115,'Season Lookup'!$A$1:$B$13,2,0)</f>
        <v>Winter</v>
      </c>
      <c r="M3115" t="s">
        <v>73</v>
      </c>
      <c r="N3115" t="s">
        <v>13</v>
      </c>
      <c r="O3115" t="s">
        <v>152</v>
      </c>
      <c r="P3115" t="str">
        <f t="shared" ref="P3115:P3174" si="620">IF(OR(N3115="Auto",O3115="Auto"),"Yes",IF(OR(N3115="Taxi",O3115="Taxi"),"Yes",IF(OR(N3115="Truck",O3115="Truck"),"Yes",IF(OR(N3115="Van",O3115="Van"),"Yes","No"))))</f>
        <v>Yes</v>
      </c>
      <c r="Q3115" t="str">
        <f t="shared" ref="Q3115:Q3174" si="621">IF(OR(N3115="Bicycle",O3115="Bicycle"),"Yes","No")</f>
        <v>No</v>
      </c>
      <c r="R3115" t="str">
        <f t="shared" ref="R3115:R3174" si="622">IF(OR(N3115="Pedestrian",O3115="Pedestrian"),"Yes","No")</f>
        <v>Yes</v>
      </c>
      <c r="T3115" t="s">
        <v>14</v>
      </c>
      <c r="U3115" t="s">
        <v>4066</v>
      </c>
      <c r="V3115" t="str">
        <f t="shared" ref="V3115:V3174" si="623">IF(ISBLANK(S3115),"Intersection","Non Intersection")</f>
        <v>Intersection</v>
      </c>
      <c r="W3115" t="s">
        <v>4067</v>
      </c>
      <c r="X3115">
        <v>42.374383999999999</v>
      </c>
      <c r="Y3115">
        <v>-71.118787999999995</v>
      </c>
      <c r="Z3115" t="s">
        <v>1429</v>
      </c>
    </row>
    <row r="3116" spans="1:26">
      <c r="A3116">
        <v>26963</v>
      </c>
      <c r="B3116" s="1">
        <v>40897.738888888889</v>
      </c>
      <c r="C3116" s="1">
        <f t="shared" si="612"/>
        <v>40544</v>
      </c>
      <c r="D3116" s="4">
        <f t="shared" si="613"/>
        <v>0.96944444444444444</v>
      </c>
      <c r="E3116" s="3">
        <f t="shared" si="614"/>
        <v>2011</v>
      </c>
      <c r="F3116" s="3">
        <f t="shared" si="615"/>
        <v>12</v>
      </c>
      <c r="G3116" s="3">
        <f t="shared" si="616"/>
        <v>20</v>
      </c>
      <c r="H3116" s="3">
        <f t="shared" si="617"/>
        <v>17</v>
      </c>
      <c r="I3116" s="3">
        <f t="shared" si="618"/>
        <v>44</v>
      </c>
      <c r="J3116" s="3">
        <f t="shared" si="619"/>
        <v>3</v>
      </c>
      <c r="K3116" s="3" t="str">
        <f>IF(AND(D3116&gt;='Season Lookup'!$D$15,D3116&lt;'Season Lookup'!$D$16),"Spring",IF(AND(D3116&gt;='Season Lookup'!$D$16,D3116&lt;'Season Lookup'!$D$17),"Summer",IF(AND(D3116&gt;='Season Lookup'!$D$17,D3116&lt;'Season Lookup'!$D$18),"Fall",IF(OR(D3116&gt;='Season Lookup'!$D$18,D3116&lt;'Season Lookup'!$D$15),"Winter"))))</f>
        <v>Fall</v>
      </c>
      <c r="L3116" s="3" t="str">
        <f>VLOOKUP(F3116,'Season Lookup'!$A$1:$B$13,2,0)</f>
        <v>Winter</v>
      </c>
      <c r="M3116" t="s">
        <v>73</v>
      </c>
      <c r="N3116" t="s">
        <v>13</v>
      </c>
      <c r="O3116" t="s">
        <v>13</v>
      </c>
      <c r="P3116" t="str">
        <f t="shared" si="620"/>
        <v>Yes</v>
      </c>
      <c r="Q3116" t="str">
        <f t="shared" si="621"/>
        <v>No</v>
      </c>
      <c r="R3116" t="str">
        <f t="shared" si="622"/>
        <v>No</v>
      </c>
      <c r="T3116" t="s">
        <v>19</v>
      </c>
      <c r="U3116" t="s">
        <v>3487</v>
      </c>
      <c r="V3116" t="str">
        <f t="shared" si="623"/>
        <v>Intersection</v>
      </c>
      <c r="W3116" t="s">
        <v>4068</v>
      </c>
      <c r="X3116">
        <v>42.371825000000001</v>
      </c>
      <c r="Y3116">
        <v>-71.086119999999994</v>
      </c>
      <c r="Z3116" t="s">
        <v>4069</v>
      </c>
    </row>
    <row r="3117" spans="1:26">
      <c r="A3117">
        <v>27112</v>
      </c>
      <c r="B3117" s="1">
        <v>40897.643055555556</v>
      </c>
      <c r="C3117" s="1">
        <f t="shared" si="612"/>
        <v>40544</v>
      </c>
      <c r="D3117" s="4">
        <f t="shared" si="613"/>
        <v>0.96944444444444444</v>
      </c>
      <c r="E3117" s="3">
        <f t="shared" si="614"/>
        <v>2011</v>
      </c>
      <c r="F3117" s="3">
        <f t="shared" si="615"/>
        <v>12</v>
      </c>
      <c r="G3117" s="3">
        <f t="shared" si="616"/>
        <v>20</v>
      </c>
      <c r="H3117" s="3">
        <f t="shared" si="617"/>
        <v>15</v>
      </c>
      <c r="I3117" s="3">
        <f t="shared" si="618"/>
        <v>26</v>
      </c>
      <c r="J3117" s="3">
        <f t="shared" si="619"/>
        <v>3</v>
      </c>
      <c r="K3117" s="3" t="str">
        <f>IF(AND(D3117&gt;='Season Lookup'!$D$15,D3117&lt;'Season Lookup'!$D$16),"Spring",IF(AND(D3117&gt;='Season Lookup'!$D$16,D3117&lt;'Season Lookup'!$D$17),"Summer",IF(AND(D3117&gt;='Season Lookup'!$D$17,D3117&lt;'Season Lookup'!$D$18),"Fall",IF(OR(D3117&gt;='Season Lookup'!$D$18,D3117&lt;'Season Lookup'!$D$15),"Winter"))))</f>
        <v>Fall</v>
      </c>
      <c r="L3117" s="3" t="str">
        <f>VLOOKUP(F3117,'Season Lookup'!$A$1:$B$13,2,0)</f>
        <v>Winter</v>
      </c>
      <c r="N3117" t="s">
        <v>13</v>
      </c>
      <c r="O3117" t="s">
        <v>13</v>
      </c>
      <c r="P3117" t="str">
        <f t="shared" si="620"/>
        <v>Yes</v>
      </c>
      <c r="Q3117" t="str">
        <f t="shared" si="621"/>
        <v>No</v>
      </c>
      <c r="R3117" t="str">
        <f t="shared" si="622"/>
        <v>No</v>
      </c>
      <c r="S3117">
        <v>324</v>
      </c>
      <c r="T3117" t="s">
        <v>105</v>
      </c>
      <c r="V3117" t="str">
        <f t="shared" si="623"/>
        <v>Non Intersection</v>
      </c>
      <c r="W3117" t="s">
        <v>4070</v>
      </c>
      <c r="X3117">
        <v>42.369593999999999</v>
      </c>
      <c r="Y3117">
        <v>-71.101568</v>
      </c>
      <c r="Z3117" t="s">
        <v>4071</v>
      </c>
    </row>
    <row r="3118" spans="1:26">
      <c r="A3118">
        <v>26964</v>
      </c>
      <c r="B3118" s="1">
        <v>40898.208333333336</v>
      </c>
      <c r="C3118" s="1">
        <f t="shared" si="612"/>
        <v>40544</v>
      </c>
      <c r="D3118" s="4">
        <f t="shared" si="613"/>
        <v>0.97222222222222221</v>
      </c>
      <c r="E3118" s="3">
        <f t="shared" si="614"/>
        <v>2011</v>
      </c>
      <c r="F3118" s="3">
        <f t="shared" si="615"/>
        <v>12</v>
      </c>
      <c r="G3118" s="3">
        <f t="shared" si="616"/>
        <v>21</v>
      </c>
      <c r="H3118" s="3">
        <f t="shared" si="617"/>
        <v>5</v>
      </c>
      <c r="I3118" s="3">
        <f t="shared" si="618"/>
        <v>0</v>
      </c>
      <c r="J3118" s="3">
        <f t="shared" si="619"/>
        <v>4</v>
      </c>
      <c r="K3118" s="3" t="str">
        <f>IF(AND(D3118&gt;='Season Lookup'!$D$15,D3118&lt;'Season Lookup'!$D$16),"Spring",IF(AND(D3118&gt;='Season Lookup'!$D$16,D3118&lt;'Season Lookup'!$D$17),"Summer",IF(AND(D3118&gt;='Season Lookup'!$D$17,D3118&lt;'Season Lookup'!$D$18),"Fall",IF(OR(D3118&gt;='Season Lookup'!$D$18,D3118&lt;'Season Lookup'!$D$15),"Winter"))))</f>
        <v>Winter</v>
      </c>
      <c r="L3118" s="3" t="str">
        <f>VLOOKUP(F3118,'Season Lookup'!$A$1:$B$13,2,0)</f>
        <v>Winter</v>
      </c>
      <c r="M3118" t="s">
        <v>82</v>
      </c>
      <c r="N3118" t="s">
        <v>13</v>
      </c>
      <c r="O3118" t="s">
        <v>23</v>
      </c>
      <c r="P3118" t="str">
        <f t="shared" si="620"/>
        <v>Yes</v>
      </c>
      <c r="Q3118" t="str">
        <f t="shared" si="621"/>
        <v>No</v>
      </c>
      <c r="R3118" t="str">
        <f t="shared" si="622"/>
        <v>No</v>
      </c>
      <c r="S3118">
        <v>85</v>
      </c>
      <c r="T3118" t="s">
        <v>1502</v>
      </c>
      <c r="V3118" t="str">
        <f t="shared" si="623"/>
        <v>Non Intersection</v>
      </c>
      <c r="W3118" t="s">
        <v>2186</v>
      </c>
      <c r="X3118">
        <v>42.372020999999997</v>
      </c>
      <c r="Y3118">
        <v>-71.081508999999997</v>
      </c>
      <c r="Z3118" t="s">
        <v>2187</v>
      </c>
    </row>
    <row r="3119" spans="1:26">
      <c r="A3119">
        <v>26965</v>
      </c>
      <c r="B3119" s="1">
        <v>40898.697222222225</v>
      </c>
      <c r="C3119" s="1">
        <f t="shared" si="612"/>
        <v>40544</v>
      </c>
      <c r="D3119" s="4">
        <f t="shared" si="613"/>
        <v>0.97222222222222221</v>
      </c>
      <c r="E3119" s="3">
        <f t="shared" si="614"/>
        <v>2011</v>
      </c>
      <c r="F3119" s="3">
        <f t="shared" si="615"/>
        <v>12</v>
      </c>
      <c r="G3119" s="3">
        <f t="shared" si="616"/>
        <v>21</v>
      </c>
      <c r="H3119" s="3">
        <f t="shared" si="617"/>
        <v>16</v>
      </c>
      <c r="I3119" s="3">
        <f t="shared" si="618"/>
        <v>44</v>
      </c>
      <c r="J3119" s="3">
        <f t="shared" si="619"/>
        <v>4</v>
      </c>
      <c r="K3119" s="3" t="str">
        <f>IF(AND(D3119&gt;='Season Lookup'!$D$15,D3119&lt;'Season Lookup'!$D$16),"Spring",IF(AND(D3119&gt;='Season Lookup'!$D$16,D3119&lt;'Season Lookup'!$D$17),"Summer",IF(AND(D3119&gt;='Season Lookup'!$D$17,D3119&lt;'Season Lookup'!$D$18),"Fall",IF(OR(D3119&gt;='Season Lookup'!$D$18,D3119&lt;'Season Lookup'!$D$15),"Winter"))))</f>
        <v>Winter</v>
      </c>
      <c r="L3119" s="3" t="str">
        <f>VLOOKUP(F3119,'Season Lookup'!$A$1:$B$13,2,0)</f>
        <v>Winter</v>
      </c>
      <c r="M3119" t="s">
        <v>82</v>
      </c>
      <c r="N3119" t="s">
        <v>13</v>
      </c>
      <c r="O3119" t="s">
        <v>13</v>
      </c>
      <c r="P3119" t="str">
        <f t="shared" si="620"/>
        <v>Yes</v>
      </c>
      <c r="Q3119" t="str">
        <f t="shared" si="621"/>
        <v>No</v>
      </c>
      <c r="R3119" t="str">
        <f t="shared" si="622"/>
        <v>No</v>
      </c>
      <c r="T3119" t="s">
        <v>14</v>
      </c>
      <c r="U3119" t="s">
        <v>754</v>
      </c>
      <c r="V3119" t="str">
        <f t="shared" si="623"/>
        <v>Intersection</v>
      </c>
      <c r="W3119" t="s">
        <v>1965</v>
      </c>
      <c r="X3119">
        <v>42.399365000000003</v>
      </c>
      <c r="Y3119">
        <v>-71.132712999999995</v>
      </c>
      <c r="Z3119" t="s">
        <v>756</v>
      </c>
    </row>
    <row r="3120" spans="1:26">
      <c r="A3120">
        <v>26986</v>
      </c>
      <c r="B3120" s="1">
        <v>40898.395833333336</v>
      </c>
      <c r="C3120" s="1">
        <f t="shared" si="612"/>
        <v>40544</v>
      </c>
      <c r="D3120" s="4">
        <f t="shared" si="613"/>
        <v>0.97222222222222221</v>
      </c>
      <c r="E3120" s="3">
        <f t="shared" si="614"/>
        <v>2011</v>
      </c>
      <c r="F3120" s="3">
        <f t="shared" si="615"/>
        <v>12</v>
      </c>
      <c r="G3120" s="3">
        <f t="shared" si="616"/>
        <v>21</v>
      </c>
      <c r="H3120" s="3">
        <f t="shared" si="617"/>
        <v>9</v>
      </c>
      <c r="I3120" s="3">
        <f t="shared" si="618"/>
        <v>30</v>
      </c>
      <c r="J3120" s="3">
        <f t="shared" si="619"/>
        <v>4</v>
      </c>
      <c r="K3120" s="3" t="str">
        <f>IF(AND(D3120&gt;='Season Lookup'!$D$15,D3120&lt;'Season Lookup'!$D$16),"Spring",IF(AND(D3120&gt;='Season Lookup'!$D$16,D3120&lt;'Season Lookup'!$D$17),"Summer",IF(AND(D3120&gt;='Season Lookup'!$D$17,D3120&lt;'Season Lookup'!$D$18),"Fall",IF(OR(D3120&gt;='Season Lookup'!$D$18,D3120&lt;'Season Lookup'!$D$15),"Winter"))))</f>
        <v>Winter</v>
      </c>
      <c r="L3120" s="3" t="str">
        <f>VLOOKUP(F3120,'Season Lookup'!$A$1:$B$13,2,0)</f>
        <v>Winter</v>
      </c>
      <c r="M3120" t="s">
        <v>82</v>
      </c>
      <c r="N3120" t="s">
        <v>13</v>
      </c>
      <c r="O3120" t="s">
        <v>23</v>
      </c>
      <c r="P3120" t="str">
        <f t="shared" si="620"/>
        <v>Yes</v>
      </c>
      <c r="Q3120" t="str">
        <f t="shared" si="621"/>
        <v>No</v>
      </c>
      <c r="R3120" t="str">
        <f t="shared" si="622"/>
        <v>No</v>
      </c>
      <c r="T3120" t="s">
        <v>195</v>
      </c>
      <c r="U3120" t="s">
        <v>42</v>
      </c>
      <c r="V3120" t="str">
        <f t="shared" si="623"/>
        <v>Intersection</v>
      </c>
      <c r="W3120" t="s">
        <v>1483</v>
      </c>
      <c r="X3120">
        <v>42.356627000000003</v>
      </c>
      <c r="Y3120">
        <v>-71.106729999999999</v>
      </c>
      <c r="Z3120" t="s">
        <v>1484</v>
      </c>
    </row>
    <row r="3121" spans="1:26">
      <c r="A3121">
        <v>26967</v>
      </c>
      <c r="B3121" s="1">
        <v>40899.347210648149</v>
      </c>
      <c r="C3121" s="1">
        <f t="shared" si="612"/>
        <v>40544</v>
      </c>
      <c r="D3121" s="4">
        <f t="shared" si="613"/>
        <v>0.97499999999999998</v>
      </c>
      <c r="E3121" s="3">
        <f t="shared" si="614"/>
        <v>2011</v>
      </c>
      <c r="F3121" s="3">
        <f t="shared" si="615"/>
        <v>12</v>
      </c>
      <c r="G3121" s="3">
        <f t="shared" si="616"/>
        <v>22</v>
      </c>
      <c r="H3121" s="3">
        <f t="shared" si="617"/>
        <v>8</v>
      </c>
      <c r="I3121" s="3">
        <f t="shared" si="618"/>
        <v>19</v>
      </c>
      <c r="J3121" s="3">
        <f t="shared" si="619"/>
        <v>5</v>
      </c>
      <c r="K3121" s="3" t="str">
        <f>IF(AND(D3121&gt;='Season Lookup'!$D$15,D3121&lt;'Season Lookup'!$D$16),"Spring",IF(AND(D3121&gt;='Season Lookup'!$D$16,D3121&lt;'Season Lookup'!$D$17),"Summer",IF(AND(D3121&gt;='Season Lookup'!$D$17,D3121&lt;'Season Lookup'!$D$18),"Fall",IF(OR(D3121&gt;='Season Lookup'!$D$18,D3121&lt;'Season Lookup'!$D$15),"Winter"))))</f>
        <v>Winter</v>
      </c>
      <c r="L3121" s="3" t="str">
        <f>VLOOKUP(F3121,'Season Lookup'!$A$1:$B$13,2,0)</f>
        <v>Winter</v>
      </c>
      <c r="M3121" t="s">
        <v>78</v>
      </c>
      <c r="N3121" t="s">
        <v>18</v>
      </c>
      <c r="O3121" t="s">
        <v>23</v>
      </c>
      <c r="P3121" t="str">
        <f t="shared" si="620"/>
        <v>Yes</v>
      </c>
      <c r="Q3121" t="str">
        <f t="shared" si="621"/>
        <v>No</v>
      </c>
      <c r="R3121" t="str">
        <f t="shared" si="622"/>
        <v>No</v>
      </c>
      <c r="T3121" t="s">
        <v>198</v>
      </c>
      <c r="V3121" t="str">
        <f t="shared" si="623"/>
        <v>Intersection</v>
      </c>
      <c r="W3121" t="s">
        <v>441</v>
      </c>
      <c r="X3121">
        <v>0</v>
      </c>
      <c r="Y3121">
        <v>0</v>
      </c>
      <c r="Z3121" t="s">
        <v>81</v>
      </c>
    </row>
    <row r="3122" spans="1:26">
      <c r="A3122">
        <v>26968</v>
      </c>
      <c r="B3122" s="1">
        <v>40899.368043981478</v>
      </c>
      <c r="C3122" s="1">
        <f t="shared" si="612"/>
        <v>40544</v>
      </c>
      <c r="D3122" s="4">
        <f t="shared" si="613"/>
        <v>0.97499999999999998</v>
      </c>
      <c r="E3122" s="3">
        <f t="shared" si="614"/>
        <v>2011</v>
      </c>
      <c r="F3122" s="3">
        <f t="shared" si="615"/>
        <v>12</v>
      </c>
      <c r="G3122" s="3">
        <f t="shared" si="616"/>
        <v>22</v>
      </c>
      <c r="H3122" s="3">
        <f t="shared" si="617"/>
        <v>8</v>
      </c>
      <c r="I3122" s="3">
        <f t="shared" si="618"/>
        <v>49</v>
      </c>
      <c r="J3122" s="3">
        <f t="shared" si="619"/>
        <v>5</v>
      </c>
      <c r="K3122" s="3" t="str">
        <f>IF(AND(D3122&gt;='Season Lookup'!$D$15,D3122&lt;'Season Lookup'!$D$16),"Spring",IF(AND(D3122&gt;='Season Lookup'!$D$16,D3122&lt;'Season Lookup'!$D$17),"Summer",IF(AND(D3122&gt;='Season Lookup'!$D$17,D3122&lt;'Season Lookup'!$D$18),"Fall",IF(OR(D3122&gt;='Season Lookup'!$D$18,D3122&lt;'Season Lookup'!$D$15),"Winter"))))</f>
        <v>Winter</v>
      </c>
      <c r="L3122" s="3" t="str">
        <f>VLOOKUP(F3122,'Season Lookup'!$A$1:$B$13,2,0)</f>
        <v>Winter</v>
      </c>
      <c r="M3122" t="s">
        <v>78</v>
      </c>
      <c r="N3122" t="s">
        <v>13</v>
      </c>
      <c r="O3122" t="s">
        <v>13</v>
      </c>
      <c r="P3122" t="str">
        <f t="shared" si="620"/>
        <v>Yes</v>
      </c>
      <c r="Q3122" t="str">
        <f t="shared" si="621"/>
        <v>No</v>
      </c>
      <c r="R3122" t="str">
        <f t="shared" si="622"/>
        <v>No</v>
      </c>
      <c r="T3122" t="s">
        <v>199</v>
      </c>
      <c r="U3122" t="s">
        <v>1567</v>
      </c>
      <c r="V3122" t="str">
        <f t="shared" si="623"/>
        <v>Intersection</v>
      </c>
      <c r="W3122" t="s">
        <v>1568</v>
      </c>
      <c r="X3122">
        <v>42.377198</v>
      </c>
      <c r="Y3122">
        <v>-71.128356999999994</v>
      </c>
      <c r="Z3122" t="s">
        <v>1569</v>
      </c>
    </row>
    <row r="3123" spans="1:26">
      <c r="A3123">
        <v>26969</v>
      </c>
      <c r="B3123" s="1">
        <v>40899.416655092595</v>
      </c>
      <c r="C3123" s="1">
        <f t="shared" si="612"/>
        <v>40544</v>
      </c>
      <c r="D3123" s="4">
        <f t="shared" si="613"/>
        <v>0.97499999999999998</v>
      </c>
      <c r="E3123" s="3">
        <f t="shared" si="614"/>
        <v>2011</v>
      </c>
      <c r="F3123" s="3">
        <f t="shared" si="615"/>
        <v>12</v>
      </c>
      <c r="G3123" s="3">
        <f t="shared" si="616"/>
        <v>22</v>
      </c>
      <c r="H3123" s="3">
        <f t="shared" si="617"/>
        <v>9</v>
      </c>
      <c r="I3123" s="3">
        <f t="shared" si="618"/>
        <v>59</v>
      </c>
      <c r="J3123" s="3">
        <f t="shared" si="619"/>
        <v>5</v>
      </c>
      <c r="K3123" s="3" t="str">
        <f>IF(AND(D3123&gt;='Season Lookup'!$D$15,D3123&lt;'Season Lookup'!$D$16),"Spring",IF(AND(D3123&gt;='Season Lookup'!$D$16,D3123&lt;'Season Lookup'!$D$17),"Summer",IF(AND(D3123&gt;='Season Lookup'!$D$17,D3123&lt;'Season Lookup'!$D$18),"Fall",IF(OR(D3123&gt;='Season Lookup'!$D$18,D3123&lt;'Season Lookup'!$D$15),"Winter"))))</f>
        <v>Winter</v>
      </c>
      <c r="L3123" s="3" t="str">
        <f>VLOOKUP(F3123,'Season Lookup'!$A$1:$B$13,2,0)</f>
        <v>Winter</v>
      </c>
      <c r="M3123" t="s">
        <v>78</v>
      </c>
      <c r="N3123" t="s">
        <v>35</v>
      </c>
      <c r="O3123" t="s">
        <v>35</v>
      </c>
      <c r="P3123" t="str">
        <f t="shared" si="620"/>
        <v>Yes</v>
      </c>
      <c r="Q3123" t="str">
        <f t="shared" si="621"/>
        <v>No</v>
      </c>
      <c r="R3123" t="str">
        <f t="shared" si="622"/>
        <v>No</v>
      </c>
      <c r="T3123" t="s">
        <v>14</v>
      </c>
      <c r="U3123" t="s">
        <v>3638</v>
      </c>
      <c r="V3123" t="str">
        <f t="shared" si="623"/>
        <v>Intersection</v>
      </c>
      <c r="W3123" t="s">
        <v>4072</v>
      </c>
      <c r="X3123">
        <v>42.371037999999999</v>
      </c>
      <c r="Y3123">
        <v>-71.114149999999995</v>
      </c>
      <c r="Z3123" t="s">
        <v>4073</v>
      </c>
    </row>
    <row r="3124" spans="1:26">
      <c r="A3124">
        <v>26970</v>
      </c>
      <c r="B3124" s="1">
        <v>40899.458333333336</v>
      </c>
      <c r="C3124" s="1">
        <f t="shared" si="612"/>
        <v>40544</v>
      </c>
      <c r="D3124" s="4">
        <f t="shared" si="613"/>
        <v>0.97499999999999998</v>
      </c>
      <c r="E3124" s="3">
        <f t="shared" si="614"/>
        <v>2011</v>
      </c>
      <c r="F3124" s="3">
        <f t="shared" si="615"/>
        <v>12</v>
      </c>
      <c r="G3124" s="3">
        <f t="shared" si="616"/>
        <v>22</v>
      </c>
      <c r="H3124" s="3">
        <f t="shared" si="617"/>
        <v>11</v>
      </c>
      <c r="I3124" s="3">
        <f t="shared" si="618"/>
        <v>0</v>
      </c>
      <c r="J3124" s="3">
        <f t="shared" si="619"/>
        <v>5</v>
      </c>
      <c r="K3124" s="3" t="str">
        <f>IF(AND(D3124&gt;='Season Lookup'!$D$15,D3124&lt;'Season Lookup'!$D$16),"Spring",IF(AND(D3124&gt;='Season Lookup'!$D$16,D3124&lt;'Season Lookup'!$D$17),"Summer",IF(AND(D3124&gt;='Season Lookup'!$D$17,D3124&lt;'Season Lookup'!$D$18),"Fall",IF(OR(D3124&gt;='Season Lookup'!$D$18,D3124&lt;'Season Lookup'!$D$15),"Winter"))))</f>
        <v>Winter</v>
      </c>
      <c r="L3124" s="3" t="str">
        <f>VLOOKUP(F3124,'Season Lookup'!$A$1:$B$13,2,0)</f>
        <v>Winter</v>
      </c>
      <c r="M3124" t="s">
        <v>78</v>
      </c>
      <c r="N3124" t="s">
        <v>13</v>
      </c>
      <c r="O3124" t="s">
        <v>23</v>
      </c>
      <c r="P3124" t="str">
        <f t="shared" si="620"/>
        <v>Yes</v>
      </c>
      <c r="Q3124" t="str">
        <f t="shared" si="621"/>
        <v>No</v>
      </c>
      <c r="R3124" t="str">
        <f t="shared" si="622"/>
        <v>No</v>
      </c>
      <c r="S3124">
        <v>61</v>
      </c>
      <c r="T3124" t="s">
        <v>238</v>
      </c>
      <c r="V3124" t="str">
        <f t="shared" si="623"/>
        <v>Non Intersection</v>
      </c>
      <c r="W3124" t="s">
        <v>2190</v>
      </c>
      <c r="X3124">
        <v>42.377923000000003</v>
      </c>
      <c r="Y3124">
        <v>-71.110128000000003</v>
      </c>
      <c r="Z3124" t="s">
        <v>2191</v>
      </c>
    </row>
    <row r="3125" spans="1:26">
      <c r="A3125">
        <v>26971</v>
      </c>
      <c r="B3125" s="1">
        <v>40899.684710648151</v>
      </c>
      <c r="C3125" s="1">
        <f t="shared" si="612"/>
        <v>40544</v>
      </c>
      <c r="D3125" s="4">
        <f t="shared" si="613"/>
        <v>0.97499999999999998</v>
      </c>
      <c r="E3125" s="3">
        <f t="shared" si="614"/>
        <v>2011</v>
      </c>
      <c r="F3125" s="3">
        <f t="shared" si="615"/>
        <v>12</v>
      </c>
      <c r="G3125" s="3">
        <f t="shared" si="616"/>
        <v>22</v>
      </c>
      <c r="H3125" s="3">
        <f t="shared" si="617"/>
        <v>16</v>
      </c>
      <c r="I3125" s="3">
        <f t="shared" si="618"/>
        <v>25</v>
      </c>
      <c r="J3125" s="3">
        <f t="shared" si="619"/>
        <v>5</v>
      </c>
      <c r="K3125" s="3" t="str">
        <f>IF(AND(D3125&gt;='Season Lookup'!$D$15,D3125&lt;'Season Lookup'!$D$16),"Spring",IF(AND(D3125&gt;='Season Lookup'!$D$16,D3125&lt;'Season Lookup'!$D$17),"Summer",IF(AND(D3125&gt;='Season Lookup'!$D$17,D3125&lt;'Season Lookup'!$D$18),"Fall",IF(OR(D3125&gt;='Season Lookup'!$D$18,D3125&lt;'Season Lookup'!$D$15),"Winter"))))</f>
        <v>Winter</v>
      </c>
      <c r="L3125" s="3" t="str">
        <f>VLOOKUP(F3125,'Season Lookup'!$A$1:$B$13,2,0)</f>
        <v>Winter</v>
      </c>
      <c r="M3125" t="s">
        <v>78</v>
      </c>
      <c r="N3125" t="s">
        <v>13</v>
      </c>
      <c r="O3125" t="s">
        <v>13</v>
      </c>
      <c r="P3125" t="str">
        <f t="shared" si="620"/>
        <v>Yes</v>
      </c>
      <c r="Q3125" t="str">
        <f t="shared" si="621"/>
        <v>No</v>
      </c>
      <c r="R3125" t="str">
        <f t="shared" si="622"/>
        <v>No</v>
      </c>
      <c r="S3125">
        <v>189</v>
      </c>
      <c r="T3125" t="s">
        <v>19</v>
      </c>
      <c r="V3125" t="str">
        <f t="shared" si="623"/>
        <v>Non Intersection</v>
      </c>
      <c r="W3125" t="s">
        <v>1942</v>
      </c>
      <c r="X3125">
        <v>42.371015</v>
      </c>
      <c r="Y3125">
        <v>-71.079066999999995</v>
      </c>
      <c r="Z3125" t="s">
        <v>1943</v>
      </c>
    </row>
    <row r="3126" spans="1:26">
      <c r="A3126">
        <v>26972</v>
      </c>
      <c r="B3126" s="1">
        <v>40899.788194444445</v>
      </c>
      <c r="C3126" s="1">
        <f t="shared" si="612"/>
        <v>40544</v>
      </c>
      <c r="D3126" s="4">
        <f t="shared" si="613"/>
        <v>0.97499999999999998</v>
      </c>
      <c r="E3126" s="3">
        <f t="shared" si="614"/>
        <v>2011</v>
      </c>
      <c r="F3126" s="3">
        <f t="shared" si="615"/>
        <v>12</v>
      </c>
      <c r="G3126" s="3">
        <f t="shared" si="616"/>
        <v>22</v>
      </c>
      <c r="H3126" s="3">
        <f t="shared" si="617"/>
        <v>18</v>
      </c>
      <c r="I3126" s="3">
        <f t="shared" si="618"/>
        <v>55</v>
      </c>
      <c r="J3126" s="3">
        <f t="shared" si="619"/>
        <v>5</v>
      </c>
      <c r="K3126" s="3" t="str">
        <f>IF(AND(D3126&gt;='Season Lookup'!$D$15,D3126&lt;'Season Lookup'!$D$16),"Spring",IF(AND(D3126&gt;='Season Lookup'!$D$16,D3126&lt;'Season Lookup'!$D$17),"Summer",IF(AND(D3126&gt;='Season Lookup'!$D$17,D3126&lt;'Season Lookup'!$D$18),"Fall",IF(OR(D3126&gt;='Season Lookup'!$D$18,D3126&lt;'Season Lookup'!$D$15),"Winter"))))</f>
        <v>Winter</v>
      </c>
      <c r="L3126" s="3" t="str">
        <f>VLOOKUP(F3126,'Season Lookup'!$A$1:$B$13,2,0)</f>
        <v>Winter</v>
      </c>
      <c r="M3126" t="s">
        <v>78</v>
      </c>
      <c r="N3126" t="s">
        <v>13</v>
      </c>
      <c r="O3126" t="s">
        <v>23</v>
      </c>
      <c r="P3126" t="str">
        <f t="shared" si="620"/>
        <v>Yes</v>
      </c>
      <c r="Q3126" t="str">
        <f t="shared" si="621"/>
        <v>No</v>
      </c>
      <c r="R3126" t="str">
        <f t="shared" si="622"/>
        <v>No</v>
      </c>
      <c r="S3126">
        <v>28</v>
      </c>
      <c r="T3126" t="s">
        <v>1612</v>
      </c>
      <c r="V3126" t="str">
        <f t="shared" si="623"/>
        <v>Non Intersection</v>
      </c>
      <c r="W3126" t="s">
        <v>2002</v>
      </c>
      <c r="X3126">
        <v>42.363678999999998</v>
      </c>
      <c r="Y3126">
        <v>-71.106585999999993</v>
      </c>
      <c r="Z3126" t="s">
        <v>2003</v>
      </c>
    </row>
    <row r="3127" spans="1:26">
      <c r="A3127">
        <v>25581</v>
      </c>
      <c r="B3127" s="1">
        <v>40900.6875</v>
      </c>
      <c r="C3127" s="1">
        <f t="shared" si="612"/>
        <v>40544</v>
      </c>
      <c r="D3127" s="4">
        <f t="shared" si="613"/>
        <v>0.97777777777777775</v>
      </c>
      <c r="E3127" s="3">
        <f t="shared" si="614"/>
        <v>2011</v>
      </c>
      <c r="F3127" s="3">
        <f t="shared" si="615"/>
        <v>12</v>
      </c>
      <c r="G3127" s="3">
        <f t="shared" si="616"/>
        <v>23</v>
      </c>
      <c r="H3127" s="3">
        <f t="shared" si="617"/>
        <v>16</v>
      </c>
      <c r="I3127" s="3">
        <f t="shared" si="618"/>
        <v>30</v>
      </c>
      <c r="J3127" s="3">
        <f t="shared" si="619"/>
        <v>6</v>
      </c>
      <c r="K3127" s="3" t="str">
        <f>IF(AND(D3127&gt;='Season Lookup'!$D$15,D3127&lt;'Season Lookup'!$D$16),"Spring",IF(AND(D3127&gt;='Season Lookup'!$D$16,D3127&lt;'Season Lookup'!$D$17),"Summer",IF(AND(D3127&gt;='Season Lookup'!$D$17,D3127&lt;'Season Lookup'!$D$18),"Fall",IF(OR(D3127&gt;='Season Lookup'!$D$18,D3127&lt;'Season Lookup'!$D$15),"Winter"))))</f>
        <v>Winter</v>
      </c>
      <c r="L3127" s="3" t="str">
        <f>VLOOKUP(F3127,'Season Lookup'!$A$1:$B$13,2,0)</f>
        <v>Winter</v>
      </c>
      <c r="M3127" t="s">
        <v>78</v>
      </c>
      <c r="N3127" t="s">
        <v>13</v>
      </c>
      <c r="O3127" t="s">
        <v>23</v>
      </c>
      <c r="P3127" t="str">
        <f t="shared" si="620"/>
        <v>Yes</v>
      </c>
      <c r="Q3127" t="str">
        <f t="shared" si="621"/>
        <v>No</v>
      </c>
      <c r="R3127" t="str">
        <f t="shared" si="622"/>
        <v>No</v>
      </c>
      <c r="S3127">
        <v>64</v>
      </c>
      <c r="T3127" t="s">
        <v>199</v>
      </c>
      <c r="V3127" t="str">
        <f t="shared" si="623"/>
        <v>Non Intersection</v>
      </c>
      <c r="W3127" t="s">
        <v>4074</v>
      </c>
      <c r="X3127">
        <v>42.375038000000004</v>
      </c>
      <c r="Y3127">
        <v>-71.122742000000002</v>
      </c>
      <c r="Z3127" t="s">
        <v>4075</v>
      </c>
    </row>
    <row r="3128" spans="1:26">
      <c r="A3128">
        <v>26973</v>
      </c>
      <c r="B3128" s="1">
        <v>40900.402777777781</v>
      </c>
      <c r="C3128" s="1">
        <f t="shared" si="612"/>
        <v>40544</v>
      </c>
      <c r="D3128" s="4">
        <f t="shared" si="613"/>
        <v>0.97777777777777775</v>
      </c>
      <c r="E3128" s="3">
        <f t="shared" si="614"/>
        <v>2011</v>
      </c>
      <c r="F3128" s="3">
        <f t="shared" si="615"/>
        <v>12</v>
      </c>
      <c r="G3128" s="3">
        <f t="shared" si="616"/>
        <v>23</v>
      </c>
      <c r="H3128" s="3">
        <f t="shared" si="617"/>
        <v>9</v>
      </c>
      <c r="I3128" s="3">
        <f t="shared" si="618"/>
        <v>40</v>
      </c>
      <c r="J3128" s="3">
        <f t="shared" si="619"/>
        <v>6</v>
      </c>
      <c r="K3128" s="3" t="str">
        <f>IF(AND(D3128&gt;='Season Lookup'!$D$15,D3128&lt;'Season Lookup'!$D$16),"Spring",IF(AND(D3128&gt;='Season Lookup'!$D$16,D3128&lt;'Season Lookup'!$D$17),"Summer",IF(AND(D3128&gt;='Season Lookup'!$D$17,D3128&lt;'Season Lookup'!$D$18),"Fall",IF(OR(D3128&gt;='Season Lookup'!$D$18,D3128&lt;'Season Lookup'!$D$15),"Winter"))))</f>
        <v>Winter</v>
      </c>
      <c r="L3128" s="3" t="str">
        <f>VLOOKUP(F3128,'Season Lookup'!$A$1:$B$13,2,0)</f>
        <v>Winter</v>
      </c>
      <c r="M3128" t="s">
        <v>12</v>
      </c>
      <c r="N3128" t="s">
        <v>13</v>
      </c>
      <c r="O3128" t="s">
        <v>13</v>
      </c>
      <c r="P3128" t="str">
        <f t="shared" si="620"/>
        <v>Yes</v>
      </c>
      <c r="Q3128" t="str">
        <f t="shared" si="621"/>
        <v>No</v>
      </c>
      <c r="R3128" t="str">
        <f t="shared" si="622"/>
        <v>No</v>
      </c>
      <c r="T3128" t="s">
        <v>198</v>
      </c>
      <c r="U3128" t="s">
        <v>464</v>
      </c>
      <c r="V3128" t="str">
        <f t="shared" si="623"/>
        <v>Intersection</v>
      </c>
      <c r="W3128" t="s">
        <v>1666</v>
      </c>
      <c r="X3128">
        <v>42.375273999999997</v>
      </c>
      <c r="Y3128">
        <v>-71.145841000000004</v>
      </c>
      <c r="Z3128" t="s">
        <v>1667</v>
      </c>
    </row>
    <row r="3129" spans="1:26">
      <c r="A3129">
        <v>26974</v>
      </c>
      <c r="B3129" s="1">
        <v>40900.777777777781</v>
      </c>
      <c r="C3129" s="1">
        <f t="shared" si="612"/>
        <v>40544</v>
      </c>
      <c r="D3129" s="4">
        <f t="shared" si="613"/>
        <v>0.97777777777777775</v>
      </c>
      <c r="E3129" s="3">
        <f t="shared" si="614"/>
        <v>2011</v>
      </c>
      <c r="F3129" s="3">
        <f t="shared" si="615"/>
        <v>12</v>
      </c>
      <c r="G3129" s="3">
        <f t="shared" si="616"/>
        <v>23</v>
      </c>
      <c r="H3129" s="3">
        <f t="shared" si="617"/>
        <v>18</v>
      </c>
      <c r="I3129" s="3">
        <f t="shared" si="618"/>
        <v>40</v>
      </c>
      <c r="J3129" s="3">
        <f t="shared" si="619"/>
        <v>6</v>
      </c>
      <c r="K3129" s="3" t="str">
        <f>IF(AND(D3129&gt;='Season Lookup'!$D$15,D3129&lt;'Season Lookup'!$D$16),"Spring",IF(AND(D3129&gt;='Season Lookup'!$D$16,D3129&lt;'Season Lookup'!$D$17),"Summer",IF(AND(D3129&gt;='Season Lookup'!$D$17,D3129&lt;'Season Lookup'!$D$18),"Fall",IF(OR(D3129&gt;='Season Lookup'!$D$18,D3129&lt;'Season Lookup'!$D$15),"Winter"))))</f>
        <v>Winter</v>
      </c>
      <c r="L3129" s="3" t="str">
        <f>VLOOKUP(F3129,'Season Lookup'!$A$1:$B$13,2,0)</f>
        <v>Winter</v>
      </c>
      <c r="M3129" t="s">
        <v>12</v>
      </c>
      <c r="N3129" t="s">
        <v>13</v>
      </c>
      <c r="O3129" t="s">
        <v>23</v>
      </c>
      <c r="P3129" t="str">
        <f t="shared" si="620"/>
        <v>Yes</v>
      </c>
      <c r="Q3129" t="str">
        <f t="shared" si="621"/>
        <v>No</v>
      </c>
      <c r="R3129" t="str">
        <f t="shared" si="622"/>
        <v>No</v>
      </c>
      <c r="S3129">
        <v>850</v>
      </c>
      <c r="T3129" t="s">
        <v>19</v>
      </c>
      <c r="V3129" t="str">
        <f t="shared" si="623"/>
        <v>Non Intersection</v>
      </c>
      <c r="W3129" t="s">
        <v>3953</v>
      </c>
      <c r="X3129">
        <v>42.372323999999999</v>
      </c>
      <c r="Y3129">
        <v>-71.091316000000006</v>
      </c>
      <c r="Z3129" t="s">
        <v>3954</v>
      </c>
    </row>
    <row r="3130" spans="1:26">
      <c r="A3130">
        <v>26985</v>
      </c>
      <c r="B3130" s="1">
        <v>40900.112500000003</v>
      </c>
      <c r="C3130" s="1">
        <f t="shared" si="612"/>
        <v>40544</v>
      </c>
      <c r="D3130" s="4">
        <f t="shared" si="613"/>
        <v>0.97777777777777775</v>
      </c>
      <c r="E3130" s="3">
        <f t="shared" si="614"/>
        <v>2011</v>
      </c>
      <c r="F3130" s="3">
        <f t="shared" si="615"/>
        <v>12</v>
      </c>
      <c r="G3130" s="3">
        <f t="shared" si="616"/>
        <v>23</v>
      </c>
      <c r="H3130" s="3">
        <f t="shared" si="617"/>
        <v>2</v>
      </c>
      <c r="I3130" s="3">
        <f t="shared" si="618"/>
        <v>42</v>
      </c>
      <c r="J3130" s="3">
        <f t="shared" si="619"/>
        <v>6</v>
      </c>
      <c r="K3130" s="3" t="str">
        <f>IF(AND(D3130&gt;='Season Lookup'!$D$15,D3130&lt;'Season Lookup'!$D$16),"Spring",IF(AND(D3130&gt;='Season Lookup'!$D$16,D3130&lt;'Season Lookup'!$D$17),"Summer",IF(AND(D3130&gt;='Season Lookup'!$D$17,D3130&lt;'Season Lookup'!$D$18),"Fall",IF(OR(D3130&gt;='Season Lookup'!$D$18,D3130&lt;'Season Lookup'!$D$15),"Winter"))))</f>
        <v>Winter</v>
      </c>
      <c r="L3130" s="3" t="str">
        <f>VLOOKUP(F3130,'Season Lookup'!$A$1:$B$13,2,0)</f>
        <v>Winter</v>
      </c>
      <c r="M3130" t="s">
        <v>12</v>
      </c>
      <c r="N3130" t="s">
        <v>13</v>
      </c>
      <c r="O3130" t="s">
        <v>23</v>
      </c>
      <c r="P3130" t="str">
        <f t="shared" si="620"/>
        <v>Yes</v>
      </c>
      <c r="Q3130" t="str">
        <f t="shared" si="621"/>
        <v>No</v>
      </c>
      <c r="R3130" t="str">
        <f t="shared" si="622"/>
        <v>No</v>
      </c>
      <c r="T3130" t="s">
        <v>170</v>
      </c>
      <c r="V3130" t="str">
        <f t="shared" si="623"/>
        <v>Intersection</v>
      </c>
      <c r="W3130" t="s">
        <v>604</v>
      </c>
      <c r="X3130">
        <v>0</v>
      </c>
      <c r="Y3130">
        <v>0</v>
      </c>
      <c r="Z3130" t="s">
        <v>81</v>
      </c>
    </row>
    <row r="3131" spans="1:26">
      <c r="A3131">
        <v>26976</v>
      </c>
      <c r="B3131" s="1">
        <v>40901.402777777781</v>
      </c>
      <c r="C3131" s="1">
        <f t="shared" si="612"/>
        <v>40544</v>
      </c>
      <c r="D3131" s="4">
        <f t="shared" si="613"/>
        <v>0.98055555555555551</v>
      </c>
      <c r="E3131" s="3">
        <f t="shared" si="614"/>
        <v>2011</v>
      </c>
      <c r="F3131" s="3">
        <f t="shared" si="615"/>
        <v>12</v>
      </c>
      <c r="G3131" s="3">
        <f t="shared" si="616"/>
        <v>24</v>
      </c>
      <c r="H3131" s="3">
        <f t="shared" si="617"/>
        <v>9</v>
      </c>
      <c r="I3131" s="3">
        <f t="shared" si="618"/>
        <v>40</v>
      </c>
      <c r="J3131" s="3">
        <f t="shared" si="619"/>
        <v>7</v>
      </c>
      <c r="K3131" s="3" t="str">
        <f>IF(AND(D3131&gt;='Season Lookup'!$D$15,D3131&lt;'Season Lookup'!$D$16),"Spring",IF(AND(D3131&gt;='Season Lookup'!$D$16,D3131&lt;'Season Lookup'!$D$17),"Summer",IF(AND(D3131&gt;='Season Lookup'!$D$17,D3131&lt;'Season Lookup'!$D$18),"Fall",IF(OR(D3131&gt;='Season Lookup'!$D$18,D3131&lt;'Season Lookup'!$D$15),"Winter"))))</f>
        <v>Winter</v>
      </c>
      <c r="L3131" s="3" t="str">
        <f>VLOOKUP(F3131,'Season Lookup'!$A$1:$B$13,2,0)</f>
        <v>Winter</v>
      </c>
      <c r="M3131" t="s">
        <v>31</v>
      </c>
      <c r="N3131" t="s">
        <v>13</v>
      </c>
      <c r="O3131" t="s">
        <v>23</v>
      </c>
      <c r="P3131" t="str">
        <f t="shared" si="620"/>
        <v>Yes</v>
      </c>
      <c r="Q3131" t="str">
        <f t="shared" si="621"/>
        <v>No</v>
      </c>
      <c r="R3131" t="str">
        <f t="shared" si="622"/>
        <v>No</v>
      </c>
      <c r="S3131">
        <v>52</v>
      </c>
      <c r="T3131" t="s">
        <v>665</v>
      </c>
      <c r="V3131" t="str">
        <f t="shared" si="623"/>
        <v>Non Intersection</v>
      </c>
      <c r="W3131" t="s">
        <v>4076</v>
      </c>
      <c r="X3131">
        <v>42.38796</v>
      </c>
      <c r="Y3131">
        <v>-71.139936000000006</v>
      </c>
      <c r="Z3131" t="s">
        <v>4077</v>
      </c>
    </row>
    <row r="3132" spans="1:26">
      <c r="A3132">
        <v>26977</v>
      </c>
      <c r="B3132" s="1">
        <v>40901.526377314818</v>
      </c>
      <c r="C3132" s="1">
        <f t="shared" si="612"/>
        <v>40544</v>
      </c>
      <c r="D3132" s="4">
        <f t="shared" si="613"/>
        <v>0.98055555555555551</v>
      </c>
      <c r="E3132" s="3">
        <f t="shared" si="614"/>
        <v>2011</v>
      </c>
      <c r="F3132" s="3">
        <f t="shared" si="615"/>
        <v>12</v>
      </c>
      <c r="G3132" s="3">
        <f t="shared" si="616"/>
        <v>24</v>
      </c>
      <c r="H3132" s="3">
        <f t="shared" si="617"/>
        <v>12</v>
      </c>
      <c r="I3132" s="3">
        <f t="shared" si="618"/>
        <v>37</v>
      </c>
      <c r="J3132" s="3">
        <f t="shared" si="619"/>
        <v>7</v>
      </c>
      <c r="K3132" s="3" t="str">
        <f>IF(AND(D3132&gt;='Season Lookup'!$D$15,D3132&lt;'Season Lookup'!$D$16),"Spring",IF(AND(D3132&gt;='Season Lookup'!$D$16,D3132&lt;'Season Lookup'!$D$17),"Summer",IF(AND(D3132&gt;='Season Lookup'!$D$17,D3132&lt;'Season Lookup'!$D$18),"Fall",IF(OR(D3132&gt;='Season Lookup'!$D$18,D3132&lt;'Season Lookup'!$D$15),"Winter"))))</f>
        <v>Winter</v>
      </c>
      <c r="L3132" s="3" t="str">
        <f>VLOOKUP(F3132,'Season Lookup'!$A$1:$B$13,2,0)</f>
        <v>Winter</v>
      </c>
      <c r="M3132" t="s">
        <v>31</v>
      </c>
      <c r="N3132" t="s">
        <v>13</v>
      </c>
      <c r="O3132" t="s">
        <v>13</v>
      </c>
      <c r="P3132" t="str">
        <f t="shared" si="620"/>
        <v>Yes</v>
      </c>
      <c r="Q3132" t="str">
        <f t="shared" si="621"/>
        <v>No</v>
      </c>
      <c r="R3132" t="str">
        <f t="shared" si="622"/>
        <v>No</v>
      </c>
      <c r="S3132">
        <v>142</v>
      </c>
      <c r="T3132" t="s">
        <v>342</v>
      </c>
      <c r="V3132" t="str">
        <f t="shared" si="623"/>
        <v>Non Intersection</v>
      </c>
      <c r="W3132" t="s">
        <v>4078</v>
      </c>
      <c r="X3132">
        <v>42.368656000000001</v>
      </c>
      <c r="Y3132">
        <v>-71.101309000000001</v>
      </c>
      <c r="Z3132" t="s">
        <v>4079</v>
      </c>
    </row>
    <row r="3133" spans="1:26">
      <c r="A3133">
        <v>26978</v>
      </c>
      <c r="B3133" s="1">
        <v>40901.125</v>
      </c>
      <c r="C3133" s="1">
        <f t="shared" si="612"/>
        <v>40544</v>
      </c>
      <c r="D3133" s="4">
        <f t="shared" si="613"/>
        <v>0.98055555555555551</v>
      </c>
      <c r="E3133" s="3">
        <f t="shared" si="614"/>
        <v>2011</v>
      </c>
      <c r="F3133" s="3">
        <f t="shared" si="615"/>
        <v>12</v>
      </c>
      <c r="G3133" s="3">
        <f t="shared" si="616"/>
        <v>24</v>
      </c>
      <c r="H3133" s="3">
        <f t="shared" si="617"/>
        <v>3</v>
      </c>
      <c r="I3133" s="3">
        <f t="shared" si="618"/>
        <v>0</v>
      </c>
      <c r="J3133" s="3">
        <f t="shared" si="619"/>
        <v>7</v>
      </c>
      <c r="K3133" s="3" t="str">
        <f>IF(AND(D3133&gt;='Season Lookup'!$D$15,D3133&lt;'Season Lookup'!$D$16),"Spring",IF(AND(D3133&gt;='Season Lookup'!$D$16,D3133&lt;'Season Lookup'!$D$17),"Summer",IF(AND(D3133&gt;='Season Lookup'!$D$17,D3133&lt;'Season Lookup'!$D$18),"Fall",IF(OR(D3133&gt;='Season Lookup'!$D$18,D3133&lt;'Season Lookup'!$D$15),"Winter"))))</f>
        <v>Winter</v>
      </c>
      <c r="L3133" s="3" t="str">
        <f>VLOOKUP(F3133,'Season Lookup'!$A$1:$B$13,2,0)</f>
        <v>Winter</v>
      </c>
      <c r="M3133" t="s">
        <v>31</v>
      </c>
      <c r="N3133" t="s">
        <v>13</v>
      </c>
      <c r="O3133" t="s">
        <v>23</v>
      </c>
      <c r="P3133" t="str">
        <f t="shared" si="620"/>
        <v>Yes</v>
      </c>
      <c r="Q3133" t="str">
        <f t="shared" si="621"/>
        <v>No</v>
      </c>
      <c r="R3133" t="str">
        <f t="shared" si="622"/>
        <v>No</v>
      </c>
      <c r="T3133" t="s">
        <v>1062</v>
      </c>
      <c r="V3133" t="str">
        <f t="shared" si="623"/>
        <v>Intersection</v>
      </c>
      <c r="W3133" t="s">
        <v>1283</v>
      </c>
      <c r="X3133">
        <v>0</v>
      </c>
      <c r="Y3133">
        <v>0</v>
      </c>
      <c r="Z3133" t="s">
        <v>81</v>
      </c>
    </row>
    <row r="3134" spans="1:26">
      <c r="A3134">
        <v>26979</v>
      </c>
      <c r="B3134" s="1">
        <v>40901.635405092595</v>
      </c>
      <c r="C3134" s="1">
        <f t="shared" si="612"/>
        <v>40544</v>
      </c>
      <c r="D3134" s="4">
        <f t="shared" si="613"/>
        <v>0.98055555555555551</v>
      </c>
      <c r="E3134" s="3">
        <f t="shared" si="614"/>
        <v>2011</v>
      </c>
      <c r="F3134" s="3">
        <f t="shared" si="615"/>
        <v>12</v>
      </c>
      <c r="G3134" s="3">
        <f t="shared" si="616"/>
        <v>24</v>
      </c>
      <c r="H3134" s="3">
        <f t="shared" si="617"/>
        <v>15</v>
      </c>
      <c r="I3134" s="3">
        <f t="shared" si="618"/>
        <v>14</v>
      </c>
      <c r="J3134" s="3">
        <f t="shared" si="619"/>
        <v>7</v>
      </c>
      <c r="K3134" s="3" t="str">
        <f>IF(AND(D3134&gt;='Season Lookup'!$D$15,D3134&lt;'Season Lookup'!$D$16),"Spring",IF(AND(D3134&gt;='Season Lookup'!$D$16,D3134&lt;'Season Lookup'!$D$17),"Summer",IF(AND(D3134&gt;='Season Lookup'!$D$17,D3134&lt;'Season Lookup'!$D$18),"Fall",IF(OR(D3134&gt;='Season Lookup'!$D$18,D3134&lt;'Season Lookup'!$D$15),"Winter"))))</f>
        <v>Winter</v>
      </c>
      <c r="L3134" s="3" t="str">
        <f>VLOOKUP(F3134,'Season Lookup'!$A$1:$B$13,2,0)</f>
        <v>Winter</v>
      </c>
      <c r="M3134" t="s">
        <v>31</v>
      </c>
      <c r="N3134" t="s">
        <v>13</v>
      </c>
      <c r="O3134" t="s">
        <v>23</v>
      </c>
      <c r="P3134" t="str">
        <f t="shared" si="620"/>
        <v>Yes</v>
      </c>
      <c r="Q3134" t="str">
        <f t="shared" si="621"/>
        <v>No</v>
      </c>
      <c r="R3134" t="str">
        <f t="shared" si="622"/>
        <v>No</v>
      </c>
      <c r="S3134">
        <v>1200</v>
      </c>
      <c r="T3134" t="s">
        <v>19</v>
      </c>
      <c r="V3134" t="str">
        <f t="shared" si="623"/>
        <v>Non Intersection</v>
      </c>
      <c r="W3134" t="s">
        <v>2910</v>
      </c>
      <c r="X3134">
        <v>42.373168</v>
      </c>
      <c r="Y3134">
        <v>-71.097340000000003</v>
      </c>
      <c r="Z3134" t="s">
        <v>2911</v>
      </c>
    </row>
    <row r="3135" spans="1:26">
      <c r="A3135">
        <v>26980</v>
      </c>
      <c r="B3135" s="1">
        <v>40902.047222222223</v>
      </c>
      <c r="C3135" s="1">
        <f t="shared" si="612"/>
        <v>40544</v>
      </c>
      <c r="D3135" s="4">
        <f t="shared" si="613"/>
        <v>0.98333333333333328</v>
      </c>
      <c r="E3135" s="3">
        <f t="shared" si="614"/>
        <v>2011</v>
      </c>
      <c r="F3135" s="3">
        <f t="shared" si="615"/>
        <v>12</v>
      </c>
      <c r="G3135" s="3">
        <f t="shared" si="616"/>
        <v>25</v>
      </c>
      <c r="H3135" s="3">
        <f t="shared" si="617"/>
        <v>1</v>
      </c>
      <c r="I3135" s="3">
        <f t="shared" si="618"/>
        <v>8</v>
      </c>
      <c r="J3135" s="3">
        <f t="shared" si="619"/>
        <v>1</v>
      </c>
      <c r="K3135" s="3" t="str">
        <f>IF(AND(D3135&gt;='Season Lookup'!$D$15,D3135&lt;'Season Lookup'!$D$16),"Spring",IF(AND(D3135&gt;='Season Lookup'!$D$16,D3135&lt;'Season Lookup'!$D$17),"Summer",IF(AND(D3135&gt;='Season Lookup'!$D$17,D3135&lt;'Season Lookup'!$D$18),"Fall",IF(OR(D3135&gt;='Season Lookup'!$D$18,D3135&lt;'Season Lookup'!$D$15),"Winter"))))</f>
        <v>Winter</v>
      </c>
      <c r="L3135" s="3" t="str">
        <f>VLOOKUP(F3135,'Season Lookup'!$A$1:$B$13,2,0)</f>
        <v>Winter</v>
      </c>
      <c r="M3135" t="s">
        <v>48</v>
      </c>
      <c r="N3135" t="s">
        <v>13</v>
      </c>
      <c r="O3135" t="s">
        <v>13</v>
      </c>
      <c r="P3135" t="str">
        <f t="shared" si="620"/>
        <v>Yes</v>
      </c>
      <c r="Q3135" t="str">
        <f t="shared" si="621"/>
        <v>No</v>
      </c>
      <c r="R3135" t="str">
        <f t="shared" si="622"/>
        <v>No</v>
      </c>
      <c r="T3135" t="s">
        <v>14</v>
      </c>
      <c r="U3135" t="s">
        <v>315</v>
      </c>
      <c r="V3135" t="str">
        <f t="shared" si="623"/>
        <v>Intersection</v>
      </c>
      <c r="W3135" t="s">
        <v>1383</v>
      </c>
      <c r="X3135">
        <v>42.365079999999999</v>
      </c>
      <c r="Y3135">
        <v>-71.103179999999995</v>
      </c>
      <c r="Z3135" t="s">
        <v>1384</v>
      </c>
    </row>
    <row r="3136" spans="1:26">
      <c r="A3136">
        <v>26982</v>
      </c>
      <c r="B3136" s="1">
        <v>40904.430543981478</v>
      </c>
      <c r="C3136" s="1">
        <f t="shared" si="612"/>
        <v>40544</v>
      </c>
      <c r="D3136" s="4">
        <f t="shared" si="613"/>
        <v>0.98888888888888893</v>
      </c>
      <c r="E3136" s="3">
        <f t="shared" si="614"/>
        <v>2011</v>
      </c>
      <c r="F3136" s="3">
        <f t="shared" si="615"/>
        <v>12</v>
      </c>
      <c r="G3136" s="3">
        <f t="shared" si="616"/>
        <v>27</v>
      </c>
      <c r="H3136" s="3">
        <f t="shared" si="617"/>
        <v>10</v>
      </c>
      <c r="I3136" s="3">
        <f t="shared" si="618"/>
        <v>19</v>
      </c>
      <c r="J3136" s="3">
        <f t="shared" si="619"/>
        <v>3</v>
      </c>
      <c r="K3136" s="3" t="str">
        <f>IF(AND(D3136&gt;='Season Lookup'!$D$15,D3136&lt;'Season Lookup'!$D$16),"Spring",IF(AND(D3136&gt;='Season Lookup'!$D$16,D3136&lt;'Season Lookup'!$D$17),"Summer",IF(AND(D3136&gt;='Season Lookup'!$D$17,D3136&lt;'Season Lookup'!$D$18),"Fall",IF(OR(D3136&gt;='Season Lookup'!$D$18,D3136&lt;'Season Lookup'!$D$15),"Winter"))))</f>
        <v>Winter</v>
      </c>
      <c r="L3136" s="3" t="str">
        <f>VLOOKUP(F3136,'Season Lookup'!$A$1:$B$13,2,0)</f>
        <v>Winter</v>
      </c>
      <c r="M3136" t="s">
        <v>73</v>
      </c>
      <c r="N3136" t="s">
        <v>13</v>
      </c>
      <c r="O3136" t="s">
        <v>132</v>
      </c>
      <c r="P3136" t="str">
        <f t="shared" si="620"/>
        <v>Yes</v>
      </c>
      <c r="Q3136" t="str">
        <f t="shared" si="621"/>
        <v>Yes</v>
      </c>
      <c r="R3136" t="str">
        <f t="shared" si="622"/>
        <v>No</v>
      </c>
      <c r="T3136" t="s">
        <v>19</v>
      </c>
      <c r="U3136" t="s">
        <v>805</v>
      </c>
      <c r="V3136" t="str">
        <f t="shared" si="623"/>
        <v>Intersection</v>
      </c>
      <c r="W3136" t="s">
        <v>4080</v>
      </c>
      <c r="X3136">
        <v>42.374918000000001</v>
      </c>
      <c r="Y3136">
        <v>-71.110060000000004</v>
      </c>
      <c r="Z3136" t="s">
        <v>3900</v>
      </c>
    </row>
    <row r="3137" spans="1:26">
      <c r="A3137">
        <v>26983</v>
      </c>
      <c r="B3137" s="1">
        <v>40904.666655092595</v>
      </c>
      <c r="C3137" s="1">
        <f t="shared" si="612"/>
        <v>40544</v>
      </c>
      <c r="D3137" s="4">
        <f t="shared" si="613"/>
        <v>0.98888888888888893</v>
      </c>
      <c r="E3137" s="3">
        <f t="shared" si="614"/>
        <v>2011</v>
      </c>
      <c r="F3137" s="3">
        <f t="shared" si="615"/>
        <v>12</v>
      </c>
      <c r="G3137" s="3">
        <f t="shared" si="616"/>
        <v>27</v>
      </c>
      <c r="H3137" s="3">
        <f t="shared" si="617"/>
        <v>15</v>
      </c>
      <c r="I3137" s="3">
        <f t="shared" si="618"/>
        <v>59</v>
      </c>
      <c r="J3137" s="3">
        <f t="shared" si="619"/>
        <v>3</v>
      </c>
      <c r="K3137" s="3" t="str">
        <f>IF(AND(D3137&gt;='Season Lookup'!$D$15,D3137&lt;'Season Lookup'!$D$16),"Spring",IF(AND(D3137&gt;='Season Lookup'!$D$16,D3137&lt;'Season Lookup'!$D$17),"Summer",IF(AND(D3137&gt;='Season Lookup'!$D$17,D3137&lt;'Season Lookup'!$D$18),"Fall",IF(OR(D3137&gt;='Season Lookup'!$D$18,D3137&lt;'Season Lookup'!$D$15),"Winter"))))</f>
        <v>Winter</v>
      </c>
      <c r="L3137" s="3" t="str">
        <f>VLOOKUP(F3137,'Season Lookup'!$A$1:$B$13,2,0)</f>
        <v>Winter</v>
      </c>
      <c r="M3137" t="s">
        <v>73</v>
      </c>
      <c r="N3137" t="s">
        <v>13</v>
      </c>
      <c r="O3137" t="s">
        <v>23</v>
      </c>
      <c r="P3137" t="str">
        <f t="shared" si="620"/>
        <v>Yes</v>
      </c>
      <c r="Q3137" t="str">
        <f t="shared" si="621"/>
        <v>No</v>
      </c>
      <c r="R3137" t="str">
        <f t="shared" si="622"/>
        <v>No</v>
      </c>
      <c r="T3137" t="s">
        <v>316</v>
      </c>
      <c r="U3137" t="s">
        <v>315</v>
      </c>
      <c r="V3137" t="str">
        <f t="shared" si="623"/>
        <v>Intersection</v>
      </c>
      <c r="W3137" t="s">
        <v>3185</v>
      </c>
      <c r="X3137">
        <v>42.365853000000001</v>
      </c>
      <c r="Y3137">
        <v>-71.102331000000007</v>
      </c>
      <c r="Z3137" t="s">
        <v>318</v>
      </c>
    </row>
    <row r="3138" spans="1:26">
      <c r="A3138">
        <v>26984</v>
      </c>
      <c r="B3138" s="1">
        <v>40904.875</v>
      </c>
      <c r="C3138" s="1">
        <f t="shared" si="612"/>
        <v>40544</v>
      </c>
      <c r="D3138" s="4">
        <f t="shared" si="613"/>
        <v>0.98888888888888893</v>
      </c>
      <c r="E3138" s="3">
        <f t="shared" si="614"/>
        <v>2011</v>
      </c>
      <c r="F3138" s="3">
        <f t="shared" si="615"/>
        <v>12</v>
      </c>
      <c r="G3138" s="3">
        <f t="shared" si="616"/>
        <v>27</v>
      </c>
      <c r="H3138" s="3">
        <f t="shared" si="617"/>
        <v>21</v>
      </c>
      <c r="I3138" s="3">
        <f t="shared" si="618"/>
        <v>0</v>
      </c>
      <c r="J3138" s="3">
        <f t="shared" si="619"/>
        <v>3</v>
      </c>
      <c r="K3138" s="3" t="str">
        <f>IF(AND(D3138&gt;='Season Lookup'!$D$15,D3138&lt;'Season Lookup'!$D$16),"Spring",IF(AND(D3138&gt;='Season Lookup'!$D$16,D3138&lt;'Season Lookup'!$D$17),"Summer",IF(AND(D3138&gt;='Season Lookup'!$D$17,D3138&lt;'Season Lookup'!$D$18),"Fall",IF(OR(D3138&gt;='Season Lookup'!$D$18,D3138&lt;'Season Lookup'!$D$15),"Winter"))))</f>
        <v>Winter</v>
      </c>
      <c r="L3138" s="3" t="str">
        <f>VLOOKUP(F3138,'Season Lookup'!$A$1:$B$13,2,0)</f>
        <v>Winter</v>
      </c>
      <c r="M3138" t="s">
        <v>73</v>
      </c>
      <c r="N3138" t="s">
        <v>13</v>
      </c>
      <c r="O3138" t="s">
        <v>152</v>
      </c>
      <c r="P3138" t="str">
        <f t="shared" si="620"/>
        <v>Yes</v>
      </c>
      <c r="Q3138" t="str">
        <f t="shared" si="621"/>
        <v>No</v>
      </c>
      <c r="R3138" t="str">
        <f t="shared" si="622"/>
        <v>Yes</v>
      </c>
      <c r="T3138" t="s">
        <v>14</v>
      </c>
      <c r="U3138" t="s">
        <v>249</v>
      </c>
      <c r="V3138" t="str">
        <f t="shared" si="623"/>
        <v>Intersection</v>
      </c>
      <c r="W3138" t="s">
        <v>250</v>
      </c>
      <c r="X3138">
        <v>42.361745999999997</v>
      </c>
      <c r="Y3138">
        <v>-71.097555999999997</v>
      </c>
      <c r="Z3138" t="s">
        <v>251</v>
      </c>
    </row>
    <row r="3139" spans="1:26">
      <c r="A3139">
        <v>26990</v>
      </c>
      <c r="B3139" s="1">
        <v>40904.67359953704</v>
      </c>
      <c r="C3139" s="1">
        <f t="shared" si="612"/>
        <v>40544</v>
      </c>
      <c r="D3139" s="4">
        <f t="shared" si="613"/>
        <v>0.98888888888888893</v>
      </c>
      <c r="E3139" s="3">
        <f t="shared" si="614"/>
        <v>2011</v>
      </c>
      <c r="F3139" s="3">
        <f t="shared" si="615"/>
        <v>12</v>
      </c>
      <c r="G3139" s="3">
        <f t="shared" si="616"/>
        <v>27</v>
      </c>
      <c r="H3139" s="3">
        <f t="shared" si="617"/>
        <v>16</v>
      </c>
      <c r="I3139" s="3">
        <f t="shared" si="618"/>
        <v>9</v>
      </c>
      <c r="J3139" s="3">
        <f t="shared" si="619"/>
        <v>3</v>
      </c>
      <c r="K3139" s="3" t="str">
        <f>IF(AND(D3139&gt;='Season Lookup'!$D$15,D3139&lt;'Season Lookup'!$D$16),"Spring",IF(AND(D3139&gt;='Season Lookup'!$D$16,D3139&lt;'Season Lookup'!$D$17),"Summer",IF(AND(D3139&gt;='Season Lookup'!$D$17,D3139&lt;'Season Lookup'!$D$18),"Fall",IF(OR(D3139&gt;='Season Lookup'!$D$18,D3139&lt;'Season Lookup'!$D$15),"Winter"))))</f>
        <v>Winter</v>
      </c>
      <c r="L3139" s="3" t="str">
        <f>VLOOKUP(F3139,'Season Lookup'!$A$1:$B$13,2,0)</f>
        <v>Winter</v>
      </c>
      <c r="M3139" t="s">
        <v>73</v>
      </c>
      <c r="N3139" t="s">
        <v>13</v>
      </c>
      <c r="O3139" t="s">
        <v>13</v>
      </c>
      <c r="P3139" t="str">
        <f t="shared" si="620"/>
        <v>Yes</v>
      </c>
      <c r="Q3139" t="str">
        <f t="shared" si="621"/>
        <v>No</v>
      </c>
      <c r="R3139" t="str">
        <f t="shared" si="622"/>
        <v>No</v>
      </c>
      <c r="T3139" t="s">
        <v>1469</v>
      </c>
      <c r="V3139" t="str">
        <f t="shared" si="623"/>
        <v>Intersection</v>
      </c>
      <c r="W3139" t="s">
        <v>4081</v>
      </c>
      <c r="X3139">
        <v>0</v>
      </c>
      <c r="Y3139">
        <v>0</v>
      </c>
      <c r="Z3139" t="s">
        <v>81</v>
      </c>
    </row>
    <row r="3140" spans="1:26">
      <c r="A3140">
        <v>26987</v>
      </c>
      <c r="B3140" s="1">
        <v>40905.597210648149</v>
      </c>
      <c r="C3140" s="1">
        <f t="shared" si="612"/>
        <v>40544</v>
      </c>
      <c r="D3140" s="4">
        <f t="shared" si="613"/>
        <v>0.9916666666666667</v>
      </c>
      <c r="E3140" s="3">
        <f t="shared" si="614"/>
        <v>2011</v>
      </c>
      <c r="F3140" s="3">
        <f t="shared" si="615"/>
        <v>12</v>
      </c>
      <c r="G3140" s="3">
        <f t="shared" si="616"/>
        <v>28</v>
      </c>
      <c r="H3140" s="3">
        <f t="shared" si="617"/>
        <v>14</v>
      </c>
      <c r="I3140" s="3">
        <f t="shared" si="618"/>
        <v>19</v>
      </c>
      <c r="J3140" s="3">
        <f t="shared" si="619"/>
        <v>4</v>
      </c>
      <c r="K3140" s="3" t="str">
        <f>IF(AND(D3140&gt;='Season Lookup'!$D$15,D3140&lt;'Season Lookup'!$D$16),"Spring",IF(AND(D3140&gt;='Season Lookup'!$D$16,D3140&lt;'Season Lookup'!$D$17),"Summer",IF(AND(D3140&gt;='Season Lookup'!$D$17,D3140&lt;'Season Lookup'!$D$18),"Fall",IF(OR(D3140&gt;='Season Lookup'!$D$18,D3140&lt;'Season Lookup'!$D$15),"Winter"))))</f>
        <v>Winter</v>
      </c>
      <c r="L3140" s="3" t="str">
        <f>VLOOKUP(F3140,'Season Lookup'!$A$1:$B$13,2,0)</f>
        <v>Winter</v>
      </c>
      <c r="M3140" t="s">
        <v>82</v>
      </c>
      <c r="N3140" t="s">
        <v>13</v>
      </c>
      <c r="O3140" t="s">
        <v>132</v>
      </c>
      <c r="P3140" t="str">
        <f t="shared" si="620"/>
        <v>Yes</v>
      </c>
      <c r="Q3140" t="str">
        <f t="shared" si="621"/>
        <v>Yes</v>
      </c>
      <c r="R3140" t="str">
        <f t="shared" si="622"/>
        <v>No</v>
      </c>
      <c r="S3140">
        <v>240</v>
      </c>
      <c r="T3140" t="s">
        <v>119</v>
      </c>
      <c r="V3140" t="str">
        <f t="shared" si="623"/>
        <v>Non Intersection</v>
      </c>
      <c r="W3140" t="s">
        <v>4082</v>
      </c>
      <c r="X3140">
        <v>42.358381999999999</v>
      </c>
      <c r="Y3140">
        <v>-71.100964000000005</v>
      </c>
      <c r="Z3140" t="s">
        <v>4083</v>
      </c>
    </row>
    <row r="3141" spans="1:26">
      <c r="A3141">
        <v>27110</v>
      </c>
      <c r="B3141" s="1">
        <v>40905.691655092596</v>
      </c>
      <c r="C3141" s="1">
        <f t="shared" si="612"/>
        <v>40544</v>
      </c>
      <c r="D3141" s="4">
        <f t="shared" si="613"/>
        <v>0.9916666666666667</v>
      </c>
      <c r="E3141" s="3">
        <f t="shared" si="614"/>
        <v>2011</v>
      </c>
      <c r="F3141" s="3">
        <f t="shared" si="615"/>
        <v>12</v>
      </c>
      <c r="G3141" s="3">
        <f t="shared" si="616"/>
        <v>28</v>
      </c>
      <c r="H3141" s="3">
        <f t="shared" si="617"/>
        <v>16</v>
      </c>
      <c r="I3141" s="3">
        <f t="shared" si="618"/>
        <v>35</v>
      </c>
      <c r="J3141" s="3">
        <f t="shared" si="619"/>
        <v>4</v>
      </c>
      <c r="K3141" s="3" t="str">
        <f>IF(AND(D3141&gt;='Season Lookup'!$D$15,D3141&lt;'Season Lookup'!$D$16),"Spring",IF(AND(D3141&gt;='Season Lookup'!$D$16,D3141&lt;'Season Lookup'!$D$17),"Summer",IF(AND(D3141&gt;='Season Lookup'!$D$17,D3141&lt;'Season Lookup'!$D$18),"Fall",IF(OR(D3141&gt;='Season Lookup'!$D$18,D3141&lt;'Season Lookup'!$D$15),"Winter"))))</f>
        <v>Winter</v>
      </c>
      <c r="L3141" s="3" t="str">
        <f>VLOOKUP(F3141,'Season Lookup'!$A$1:$B$13,2,0)</f>
        <v>Winter</v>
      </c>
      <c r="N3141" t="s">
        <v>13</v>
      </c>
      <c r="O3141" t="s">
        <v>152</v>
      </c>
      <c r="P3141" t="str">
        <f t="shared" si="620"/>
        <v>Yes</v>
      </c>
      <c r="Q3141" t="str">
        <f t="shared" si="621"/>
        <v>No</v>
      </c>
      <c r="R3141" t="str">
        <f t="shared" si="622"/>
        <v>Yes</v>
      </c>
      <c r="T3141" t="s">
        <v>14</v>
      </c>
      <c r="U3141" t="s">
        <v>202</v>
      </c>
      <c r="V3141" t="str">
        <f t="shared" si="623"/>
        <v>Intersection</v>
      </c>
      <c r="W3141" t="s">
        <v>361</v>
      </c>
      <c r="X3141">
        <v>42.360154000000001</v>
      </c>
      <c r="Y3141">
        <v>-71.094881999999998</v>
      </c>
      <c r="Z3141" t="s">
        <v>223</v>
      </c>
    </row>
    <row r="3142" spans="1:26">
      <c r="A3142">
        <v>26988</v>
      </c>
      <c r="B3142" s="1">
        <v>40906.50277777778</v>
      </c>
      <c r="C3142" s="1">
        <f t="shared" si="612"/>
        <v>40544</v>
      </c>
      <c r="D3142" s="4">
        <f t="shared" si="613"/>
        <v>0.99444444444444446</v>
      </c>
      <c r="E3142" s="3">
        <f t="shared" si="614"/>
        <v>2011</v>
      </c>
      <c r="F3142" s="3">
        <f t="shared" si="615"/>
        <v>12</v>
      </c>
      <c r="G3142" s="3">
        <f t="shared" si="616"/>
        <v>29</v>
      </c>
      <c r="H3142" s="3">
        <f t="shared" si="617"/>
        <v>12</v>
      </c>
      <c r="I3142" s="3">
        <f t="shared" si="618"/>
        <v>4</v>
      </c>
      <c r="J3142" s="3">
        <f t="shared" si="619"/>
        <v>5</v>
      </c>
      <c r="K3142" s="3" t="str">
        <f>IF(AND(D3142&gt;='Season Lookup'!$D$15,D3142&lt;'Season Lookup'!$D$16),"Spring",IF(AND(D3142&gt;='Season Lookup'!$D$16,D3142&lt;'Season Lookup'!$D$17),"Summer",IF(AND(D3142&gt;='Season Lookup'!$D$17,D3142&lt;'Season Lookup'!$D$18),"Fall",IF(OR(D3142&gt;='Season Lookup'!$D$18,D3142&lt;'Season Lookup'!$D$15),"Winter"))))</f>
        <v>Winter</v>
      </c>
      <c r="L3142" s="3" t="str">
        <f>VLOOKUP(F3142,'Season Lookup'!$A$1:$B$13,2,0)</f>
        <v>Winter</v>
      </c>
      <c r="M3142" t="s">
        <v>78</v>
      </c>
      <c r="N3142" t="s">
        <v>13</v>
      </c>
      <c r="O3142" t="s">
        <v>13</v>
      </c>
      <c r="P3142" t="str">
        <f t="shared" si="620"/>
        <v>Yes</v>
      </c>
      <c r="Q3142" t="str">
        <f t="shared" si="621"/>
        <v>No</v>
      </c>
      <c r="R3142" t="str">
        <f t="shared" si="622"/>
        <v>No</v>
      </c>
      <c r="T3142" t="s">
        <v>19</v>
      </c>
      <c r="U3142" t="s">
        <v>1044</v>
      </c>
      <c r="V3142" t="str">
        <f t="shared" si="623"/>
        <v>Intersection</v>
      </c>
      <c r="W3142" t="s">
        <v>1045</v>
      </c>
      <c r="X3142">
        <v>42.373576999999997</v>
      </c>
      <c r="Y3142">
        <v>-71.099661999999995</v>
      </c>
      <c r="Z3142" t="s">
        <v>1046</v>
      </c>
    </row>
    <row r="3143" spans="1:26">
      <c r="A3143">
        <v>26989</v>
      </c>
      <c r="B3143" s="1">
        <v>40906.597210648149</v>
      </c>
      <c r="C3143" s="1">
        <f t="shared" si="612"/>
        <v>40544</v>
      </c>
      <c r="D3143" s="4">
        <f t="shared" si="613"/>
        <v>0.99444444444444446</v>
      </c>
      <c r="E3143" s="3">
        <f t="shared" si="614"/>
        <v>2011</v>
      </c>
      <c r="F3143" s="3">
        <f t="shared" si="615"/>
        <v>12</v>
      </c>
      <c r="G3143" s="3">
        <f t="shared" si="616"/>
        <v>29</v>
      </c>
      <c r="H3143" s="3">
        <f t="shared" si="617"/>
        <v>14</v>
      </c>
      <c r="I3143" s="3">
        <f t="shared" si="618"/>
        <v>19</v>
      </c>
      <c r="J3143" s="3">
        <f t="shared" si="619"/>
        <v>5</v>
      </c>
      <c r="K3143" s="3" t="str">
        <f>IF(AND(D3143&gt;='Season Lookup'!$D$15,D3143&lt;'Season Lookup'!$D$16),"Spring",IF(AND(D3143&gt;='Season Lookup'!$D$16,D3143&lt;'Season Lookup'!$D$17),"Summer",IF(AND(D3143&gt;='Season Lookup'!$D$17,D3143&lt;'Season Lookup'!$D$18),"Fall",IF(OR(D3143&gt;='Season Lookup'!$D$18,D3143&lt;'Season Lookup'!$D$15),"Winter"))))</f>
        <v>Winter</v>
      </c>
      <c r="L3143" s="3" t="str">
        <f>VLOOKUP(F3143,'Season Lookup'!$A$1:$B$13,2,0)</f>
        <v>Winter</v>
      </c>
      <c r="M3143" t="s">
        <v>78</v>
      </c>
      <c r="N3143" t="s">
        <v>13</v>
      </c>
      <c r="O3143" t="s">
        <v>13</v>
      </c>
      <c r="P3143" t="str">
        <f t="shared" si="620"/>
        <v>Yes</v>
      </c>
      <c r="Q3143" t="str">
        <f t="shared" si="621"/>
        <v>No</v>
      </c>
      <c r="R3143" t="str">
        <f t="shared" si="622"/>
        <v>No</v>
      </c>
      <c r="S3143">
        <v>2</v>
      </c>
      <c r="T3143" t="s">
        <v>351</v>
      </c>
      <c r="U3143" t="s">
        <v>209</v>
      </c>
      <c r="V3143" t="str">
        <f t="shared" si="623"/>
        <v>Non Intersection</v>
      </c>
      <c r="W3143" t="s">
        <v>3068</v>
      </c>
      <c r="X3143">
        <v>42.372861</v>
      </c>
      <c r="Y3143">
        <v>-71.094549999999998</v>
      </c>
      <c r="Z3143" t="s">
        <v>257</v>
      </c>
    </row>
    <row r="3144" spans="1:26">
      <c r="A3144">
        <v>26992</v>
      </c>
      <c r="B3144" s="1">
        <v>40907.430543981478</v>
      </c>
      <c r="C3144" s="1">
        <f t="shared" si="612"/>
        <v>40544</v>
      </c>
      <c r="D3144" s="4">
        <f t="shared" si="613"/>
        <v>0.99722222222222223</v>
      </c>
      <c r="E3144" s="3">
        <f t="shared" si="614"/>
        <v>2011</v>
      </c>
      <c r="F3144" s="3">
        <f t="shared" si="615"/>
        <v>12</v>
      </c>
      <c r="G3144" s="3">
        <f t="shared" si="616"/>
        <v>30</v>
      </c>
      <c r="H3144" s="3">
        <f t="shared" si="617"/>
        <v>10</v>
      </c>
      <c r="I3144" s="3">
        <f t="shared" si="618"/>
        <v>19</v>
      </c>
      <c r="J3144" s="3">
        <f t="shared" si="619"/>
        <v>6</v>
      </c>
      <c r="K3144" s="3" t="str">
        <f>IF(AND(D3144&gt;='Season Lookup'!$D$15,D3144&lt;'Season Lookup'!$D$16),"Spring",IF(AND(D3144&gt;='Season Lookup'!$D$16,D3144&lt;'Season Lookup'!$D$17),"Summer",IF(AND(D3144&gt;='Season Lookup'!$D$17,D3144&lt;'Season Lookup'!$D$18),"Fall",IF(OR(D3144&gt;='Season Lookup'!$D$18,D3144&lt;'Season Lookup'!$D$15),"Winter"))))</f>
        <v>Winter</v>
      </c>
      <c r="L3144" s="3" t="str">
        <f>VLOOKUP(F3144,'Season Lookup'!$A$1:$B$13,2,0)</f>
        <v>Winter</v>
      </c>
      <c r="M3144" t="s">
        <v>12</v>
      </c>
      <c r="N3144" t="s">
        <v>13</v>
      </c>
      <c r="O3144" t="s">
        <v>132</v>
      </c>
      <c r="P3144" t="str">
        <f t="shared" si="620"/>
        <v>Yes</v>
      </c>
      <c r="Q3144" t="str">
        <f t="shared" si="621"/>
        <v>Yes</v>
      </c>
      <c r="R3144" t="str">
        <f t="shared" si="622"/>
        <v>No</v>
      </c>
      <c r="S3144">
        <v>810</v>
      </c>
      <c r="T3144" t="s">
        <v>32</v>
      </c>
      <c r="V3144" t="str">
        <f t="shared" si="623"/>
        <v>Non Intersection</v>
      </c>
      <c r="W3144" t="s">
        <v>4084</v>
      </c>
      <c r="X3144">
        <v>42.363146999999998</v>
      </c>
      <c r="Y3144">
        <v>-71.097329000000002</v>
      </c>
      <c r="Z3144" t="s">
        <v>4085</v>
      </c>
    </row>
    <row r="3145" spans="1:26">
      <c r="A3145">
        <v>26993</v>
      </c>
      <c r="B3145" s="1">
        <v>40908.3125</v>
      </c>
      <c r="C3145" s="1">
        <f t="shared" si="612"/>
        <v>40544</v>
      </c>
      <c r="D3145" s="4">
        <f t="shared" si="613"/>
        <v>1</v>
      </c>
      <c r="E3145" s="3">
        <f t="shared" si="614"/>
        <v>2011</v>
      </c>
      <c r="F3145" s="3">
        <f t="shared" si="615"/>
        <v>12</v>
      </c>
      <c r="G3145" s="3">
        <f t="shared" si="616"/>
        <v>31</v>
      </c>
      <c r="H3145" s="3">
        <f t="shared" si="617"/>
        <v>7</v>
      </c>
      <c r="I3145" s="3">
        <f t="shared" si="618"/>
        <v>30</v>
      </c>
      <c r="J3145" s="3">
        <f t="shared" si="619"/>
        <v>7</v>
      </c>
      <c r="K3145" s="3" t="str">
        <f>IF(AND(D3145&gt;='Season Lookup'!$D$15,D3145&lt;'Season Lookup'!$D$16),"Spring",IF(AND(D3145&gt;='Season Lookup'!$D$16,D3145&lt;'Season Lookup'!$D$17),"Summer",IF(AND(D3145&gt;='Season Lookup'!$D$17,D3145&lt;'Season Lookup'!$D$18),"Fall",IF(OR(D3145&gt;='Season Lookup'!$D$18,D3145&lt;'Season Lookup'!$D$15),"Winter"))))</f>
        <v>Winter</v>
      </c>
      <c r="L3145" s="3" t="str">
        <f>VLOOKUP(F3145,'Season Lookup'!$A$1:$B$13,2,0)</f>
        <v>Winter</v>
      </c>
      <c r="M3145" t="s">
        <v>31</v>
      </c>
      <c r="N3145" t="s">
        <v>13</v>
      </c>
      <c r="O3145" t="s">
        <v>23</v>
      </c>
      <c r="P3145" t="str">
        <f t="shared" si="620"/>
        <v>Yes</v>
      </c>
      <c r="Q3145" t="str">
        <f t="shared" si="621"/>
        <v>No</v>
      </c>
      <c r="R3145" t="str">
        <f t="shared" si="622"/>
        <v>No</v>
      </c>
      <c r="S3145">
        <v>11</v>
      </c>
      <c r="T3145" t="s">
        <v>326</v>
      </c>
      <c r="V3145" t="str">
        <f t="shared" si="623"/>
        <v>Non Intersection</v>
      </c>
      <c r="W3145" t="s">
        <v>1793</v>
      </c>
      <c r="X3145">
        <v>42.37303</v>
      </c>
      <c r="Y3145">
        <v>-71.119895999999997</v>
      </c>
      <c r="Z3145" t="s">
        <v>1794</v>
      </c>
    </row>
    <row r="3146" spans="1:26">
      <c r="A3146">
        <v>26994</v>
      </c>
      <c r="B3146" s="1">
        <v>40908.35832175926</v>
      </c>
      <c r="C3146" s="1">
        <f t="shared" si="612"/>
        <v>40544</v>
      </c>
      <c r="D3146" s="4">
        <f t="shared" si="613"/>
        <v>1</v>
      </c>
      <c r="E3146" s="3">
        <f t="shared" si="614"/>
        <v>2011</v>
      </c>
      <c r="F3146" s="3">
        <f t="shared" si="615"/>
        <v>12</v>
      </c>
      <c r="G3146" s="3">
        <f t="shared" si="616"/>
        <v>31</v>
      </c>
      <c r="H3146" s="3">
        <f t="shared" si="617"/>
        <v>8</v>
      </c>
      <c r="I3146" s="3">
        <f t="shared" si="618"/>
        <v>35</v>
      </c>
      <c r="J3146" s="3">
        <f t="shared" si="619"/>
        <v>7</v>
      </c>
      <c r="K3146" s="3" t="str">
        <f>IF(AND(D3146&gt;='Season Lookup'!$D$15,D3146&lt;'Season Lookup'!$D$16),"Spring",IF(AND(D3146&gt;='Season Lookup'!$D$16,D3146&lt;'Season Lookup'!$D$17),"Summer",IF(AND(D3146&gt;='Season Lookup'!$D$17,D3146&lt;'Season Lookup'!$D$18),"Fall",IF(OR(D3146&gt;='Season Lookup'!$D$18,D3146&lt;'Season Lookup'!$D$15),"Winter"))))</f>
        <v>Winter</v>
      </c>
      <c r="L3146" s="3" t="str">
        <f>VLOOKUP(F3146,'Season Lookup'!$A$1:$B$13,2,0)</f>
        <v>Winter</v>
      </c>
      <c r="M3146" t="s">
        <v>31</v>
      </c>
      <c r="N3146" t="s">
        <v>13</v>
      </c>
      <c r="O3146" t="s">
        <v>13</v>
      </c>
      <c r="P3146" t="str">
        <f t="shared" si="620"/>
        <v>Yes</v>
      </c>
      <c r="Q3146" t="str">
        <f t="shared" si="621"/>
        <v>No</v>
      </c>
      <c r="R3146" t="str">
        <f t="shared" si="622"/>
        <v>No</v>
      </c>
      <c r="T3146" t="s">
        <v>185</v>
      </c>
      <c r="U3146" t="s">
        <v>296</v>
      </c>
      <c r="V3146" t="str">
        <f t="shared" si="623"/>
        <v>Intersection</v>
      </c>
      <c r="W3146" t="s">
        <v>594</v>
      </c>
      <c r="X3146">
        <v>42.376564000000002</v>
      </c>
      <c r="Y3146">
        <v>-71.122185000000002</v>
      </c>
      <c r="Z3146" t="s">
        <v>298</v>
      </c>
    </row>
    <row r="3147" spans="1:26">
      <c r="A3147">
        <v>26995</v>
      </c>
      <c r="B3147" s="1">
        <v>40908.697222222225</v>
      </c>
      <c r="C3147" s="1">
        <f t="shared" si="612"/>
        <v>40544</v>
      </c>
      <c r="D3147" s="4">
        <f t="shared" si="613"/>
        <v>1</v>
      </c>
      <c r="E3147" s="3">
        <f t="shared" si="614"/>
        <v>2011</v>
      </c>
      <c r="F3147" s="3">
        <f t="shared" si="615"/>
        <v>12</v>
      </c>
      <c r="G3147" s="3">
        <f t="shared" si="616"/>
        <v>31</v>
      </c>
      <c r="H3147" s="3">
        <f t="shared" si="617"/>
        <v>16</v>
      </c>
      <c r="I3147" s="3">
        <f t="shared" si="618"/>
        <v>44</v>
      </c>
      <c r="J3147" s="3">
        <f t="shared" si="619"/>
        <v>7</v>
      </c>
      <c r="K3147" s="3" t="str">
        <f>IF(AND(D3147&gt;='Season Lookup'!$D$15,D3147&lt;'Season Lookup'!$D$16),"Spring",IF(AND(D3147&gt;='Season Lookup'!$D$16,D3147&lt;'Season Lookup'!$D$17),"Summer",IF(AND(D3147&gt;='Season Lookup'!$D$17,D3147&lt;'Season Lookup'!$D$18),"Fall",IF(OR(D3147&gt;='Season Lookup'!$D$18,D3147&lt;'Season Lookup'!$D$15),"Winter"))))</f>
        <v>Winter</v>
      </c>
      <c r="L3147" s="3" t="str">
        <f>VLOOKUP(F3147,'Season Lookup'!$A$1:$B$13,2,0)</f>
        <v>Winter</v>
      </c>
      <c r="M3147" t="s">
        <v>31</v>
      </c>
      <c r="N3147" t="s">
        <v>13</v>
      </c>
      <c r="O3147" t="s">
        <v>13</v>
      </c>
      <c r="P3147" t="str">
        <f t="shared" si="620"/>
        <v>Yes</v>
      </c>
      <c r="Q3147" t="str">
        <f t="shared" si="621"/>
        <v>No</v>
      </c>
      <c r="R3147" t="str">
        <f t="shared" si="622"/>
        <v>No</v>
      </c>
      <c r="S3147">
        <v>730</v>
      </c>
      <c r="T3147" t="s">
        <v>203</v>
      </c>
      <c r="V3147" t="str">
        <f t="shared" si="623"/>
        <v>Non Intersection</v>
      </c>
      <c r="W3147" t="s">
        <v>236</v>
      </c>
      <c r="X3147">
        <v>42.357376000000002</v>
      </c>
      <c r="Y3147">
        <v>-71.114491999999998</v>
      </c>
      <c r="Z3147" t="s">
        <v>237</v>
      </c>
    </row>
    <row r="3148" spans="1:26">
      <c r="A3148">
        <v>30216</v>
      </c>
      <c r="B3148" s="1">
        <v>40909.542349537034</v>
      </c>
      <c r="C3148" s="1">
        <f t="shared" si="612"/>
        <v>40909</v>
      </c>
      <c r="D3148" s="4">
        <f t="shared" si="613"/>
        <v>0</v>
      </c>
      <c r="E3148" s="3">
        <f t="shared" si="614"/>
        <v>2012</v>
      </c>
      <c r="F3148" s="3">
        <f t="shared" si="615"/>
        <v>1</v>
      </c>
      <c r="G3148" s="3">
        <f t="shared" si="616"/>
        <v>1</v>
      </c>
      <c r="H3148" s="3">
        <f t="shared" si="617"/>
        <v>13</v>
      </c>
      <c r="I3148" s="3">
        <f t="shared" si="618"/>
        <v>0</v>
      </c>
      <c r="J3148" s="3">
        <f t="shared" si="619"/>
        <v>1</v>
      </c>
      <c r="K3148" s="3" t="str">
        <f>IF(AND(D3148&gt;='Season Lookup'!$D$15,D3148&lt;'Season Lookup'!$D$16),"Spring",IF(AND(D3148&gt;='Season Lookup'!$D$16,D3148&lt;'Season Lookup'!$D$17),"Summer",IF(AND(D3148&gt;='Season Lookup'!$D$17,D3148&lt;'Season Lookup'!$D$18),"Fall",IF(OR(D3148&gt;='Season Lookup'!$D$18,D3148&lt;'Season Lookup'!$D$15),"Winter"))))</f>
        <v>Winter</v>
      </c>
      <c r="L3148" s="3" t="str">
        <f>VLOOKUP(F3148,'Season Lookup'!$A$1:$B$13,2,0)</f>
        <v>Winter</v>
      </c>
      <c r="M3148" t="s">
        <v>56</v>
      </c>
      <c r="N3148" t="s">
        <v>13</v>
      </c>
      <c r="O3148" t="s">
        <v>13</v>
      </c>
      <c r="P3148" t="str">
        <f t="shared" si="620"/>
        <v>Yes</v>
      </c>
      <c r="Q3148" t="str">
        <f t="shared" si="621"/>
        <v>No</v>
      </c>
      <c r="R3148" t="str">
        <f t="shared" si="622"/>
        <v>No</v>
      </c>
      <c r="T3148" t="s">
        <v>4086</v>
      </c>
      <c r="V3148" t="str">
        <f t="shared" si="623"/>
        <v>Intersection</v>
      </c>
      <c r="W3148" t="s">
        <v>4087</v>
      </c>
      <c r="X3148">
        <v>0</v>
      </c>
      <c r="Y3148">
        <v>0</v>
      </c>
      <c r="Z3148" t="s">
        <v>81</v>
      </c>
    </row>
    <row r="3149" spans="1:26">
      <c r="A3149">
        <v>30220</v>
      </c>
      <c r="B3149" s="1">
        <v>40909.041655092595</v>
      </c>
      <c r="C3149" s="1">
        <f t="shared" si="612"/>
        <v>40909</v>
      </c>
      <c r="D3149" s="4">
        <f t="shared" si="613"/>
        <v>0</v>
      </c>
      <c r="E3149" s="3">
        <f t="shared" si="614"/>
        <v>2012</v>
      </c>
      <c r="F3149" s="3">
        <f t="shared" si="615"/>
        <v>1</v>
      </c>
      <c r="G3149" s="3">
        <f t="shared" si="616"/>
        <v>1</v>
      </c>
      <c r="H3149" s="3">
        <f t="shared" si="617"/>
        <v>0</v>
      </c>
      <c r="I3149" s="3">
        <f t="shared" si="618"/>
        <v>59</v>
      </c>
      <c r="J3149" s="3">
        <f t="shared" si="619"/>
        <v>1</v>
      </c>
      <c r="K3149" s="3" t="str">
        <f>IF(AND(D3149&gt;='Season Lookup'!$D$15,D3149&lt;'Season Lookup'!$D$16),"Spring",IF(AND(D3149&gt;='Season Lookup'!$D$16,D3149&lt;'Season Lookup'!$D$17),"Summer",IF(AND(D3149&gt;='Season Lookup'!$D$17,D3149&lt;'Season Lookup'!$D$18),"Fall",IF(OR(D3149&gt;='Season Lookup'!$D$18,D3149&lt;'Season Lookup'!$D$15),"Winter"))))</f>
        <v>Winter</v>
      </c>
      <c r="L3149" s="3" t="str">
        <f>VLOOKUP(F3149,'Season Lookup'!$A$1:$B$13,2,0)</f>
        <v>Winter</v>
      </c>
      <c r="M3149" t="s">
        <v>48</v>
      </c>
      <c r="N3149" t="s">
        <v>13</v>
      </c>
      <c r="O3149" t="s">
        <v>23</v>
      </c>
      <c r="P3149" t="str">
        <f t="shared" si="620"/>
        <v>Yes</v>
      </c>
      <c r="Q3149" t="str">
        <f t="shared" si="621"/>
        <v>No</v>
      </c>
      <c r="R3149" t="str">
        <f t="shared" si="622"/>
        <v>No</v>
      </c>
      <c r="T3149" t="s">
        <v>24</v>
      </c>
      <c r="V3149" t="str">
        <f t="shared" si="623"/>
        <v>Intersection</v>
      </c>
      <c r="W3149" t="s">
        <v>4088</v>
      </c>
      <c r="X3149">
        <v>0</v>
      </c>
      <c r="Y3149">
        <v>0</v>
      </c>
      <c r="Z3149" t="s">
        <v>81</v>
      </c>
    </row>
    <row r="3150" spans="1:26">
      <c r="A3150">
        <v>30221</v>
      </c>
      <c r="B3150" s="1">
        <v>40909.404166666667</v>
      </c>
      <c r="C3150" s="1">
        <f t="shared" si="612"/>
        <v>40909</v>
      </c>
      <c r="D3150" s="4">
        <f t="shared" si="613"/>
        <v>0</v>
      </c>
      <c r="E3150" s="3">
        <f t="shared" si="614"/>
        <v>2012</v>
      </c>
      <c r="F3150" s="3">
        <f t="shared" si="615"/>
        <v>1</v>
      </c>
      <c r="G3150" s="3">
        <f t="shared" si="616"/>
        <v>1</v>
      </c>
      <c r="H3150" s="3">
        <f t="shared" si="617"/>
        <v>9</v>
      </c>
      <c r="I3150" s="3">
        <f t="shared" si="618"/>
        <v>42</v>
      </c>
      <c r="J3150" s="3">
        <f t="shared" si="619"/>
        <v>1</v>
      </c>
      <c r="K3150" s="3" t="str">
        <f>IF(AND(D3150&gt;='Season Lookup'!$D$15,D3150&lt;'Season Lookup'!$D$16),"Spring",IF(AND(D3150&gt;='Season Lookup'!$D$16,D3150&lt;'Season Lookup'!$D$17),"Summer",IF(AND(D3150&gt;='Season Lookup'!$D$17,D3150&lt;'Season Lookup'!$D$18),"Fall",IF(OR(D3150&gt;='Season Lookup'!$D$18,D3150&lt;'Season Lookup'!$D$15),"Winter"))))</f>
        <v>Winter</v>
      </c>
      <c r="L3150" s="3" t="str">
        <f>VLOOKUP(F3150,'Season Lookup'!$A$1:$B$13,2,0)</f>
        <v>Winter</v>
      </c>
      <c r="M3150" t="s">
        <v>48</v>
      </c>
      <c r="N3150" t="s">
        <v>13</v>
      </c>
      <c r="O3150" t="s">
        <v>13</v>
      </c>
      <c r="P3150" t="str">
        <f t="shared" si="620"/>
        <v>Yes</v>
      </c>
      <c r="Q3150" t="str">
        <f t="shared" si="621"/>
        <v>No</v>
      </c>
      <c r="R3150" t="str">
        <f t="shared" si="622"/>
        <v>No</v>
      </c>
      <c r="T3150" t="s">
        <v>420</v>
      </c>
      <c r="U3150" t="s">
        <v>316</v>
      </c>
      <c r="V3150" t="str">
        <f t="shared" si="623"/>
        <v>Intersection</v>
      </c>
      <c r="W3150" t="s">
        <v>4089</v>
      </c>
      <c r="X3150">
        <v>42.364682999999999</v>
      </c>
      <c r="Y3150">
        <v>-71.100359999999995</v>
      </c>
      <c r="Z3150" t="s">
        <v>4090</v>
      </c>
    </row>
    <row r="3151" spans="1:26">
      <c r="A3151">
        <v>30222</v>
      </c>
      <c r="B3151" s="1">
        <v>40909.708333333336</v>
      </c>
      <c r="C3151" s="1">
        <f t="shared" si="612"/>
        <v>40909</v>
      </c>
      <c r="D3151" s="4">
        <f t="shared" si="613"/>
        <v>0</v>
      </c>
      <c r="E3151" s="3">
        <f t="shared" si="614"/>
        <v>2012</v>
      </c>
      <c r="F3151" s="3">
        <f t="shared" si="615"/>
        <v>1</v>
      </c>
      <c r="G3151" s="3">
        <f t="shared" si="616"/>
        <v>1</v>
      </c>
      <c r="H3151" s="3">
        <f t="shared" si="617"/>
        <v>17</v>
      </c>
      <c r="I3151" s="3">
        <f t="shared" si="618"/>
        <v>0</v>
      </c>
      <c r="J3151" s="3">
        <f t="shared" si="619"/>
        <v>1</v>
      </c>
      <c r="K3151" s="3" t="str">
        <f>IF(AND(D3151&gt;='Season Lookup'!$D$15,D3151&lt;'Season Lookup'!$D$16),"Spring",IF(AND(D3151&gt;='Season Lookup'!$D$16,D3151&lt;'Season Lookup'!$D$17),"Summer",IF(AND(D3151&gt;='Season Lookup'!$D$17,D3151&lt;'Season Lookup'!$D$18),"Fall",IF(OR(D3151&gt;='Season Lookup'!$D$18,D3151&lt;'Season Lookup'!$D$15),"Winter"))))</f>
        <v>Winter</v>
      </c>
      <c r="L3151" s="3" t="str">
        <f>VLOOKUP(F3151,'Season Lookup'!$A$1:$B$13,2,0)</f>
        <v>Winter</v>
      </c>
      <c r="M3151" t="s">
        <v>48</v>
      </c>
      <c r="N3151" t="s">
        <v>13</v>
      </c>
      <c r="O3151" t="s">
        <v>23</v>
      </c>
      <c r="P3151" t="str">
        <f t="shared" si="620"/>
        <v>Yes</v>
      </c>
      <c r="Q3151" t="str">
        <f t="shared" si="621"/>
        <v>No</v>
      </c>
      <c r="R3151" t="str">
        <f t="shared" si="622"/>
        <v>No</v>
      </c>
      <c r="S3151">
        <v>72</v>
      </c>
      <c r="T3151" t="s">
        <v>75</v>
      </c>
      <c r="V3151" t="str">
        <f t="shared" si="623"/>
        <v>Non Intersection</v>
      </c>
      <c r="W3151" t="s">
        <v>4091</v>
      </c>
      <c r="X3151">
        <v>42.368783999999998</v>
      </c>
      <c r="Y3151">
        <v>-71.097758999999996</v>
      </c>
      <c r="Z3151" t="s">
        <v>4092</v>
      </c>
    </row>
    <row r="3152" spans="1:26">
      <c r="A3152">
        <v>30223</v>
      </c>
      <c r="B3152" s="1">
        <v>40909.903460648151</v>
      </c>
      <c r="C3152" s="1">
        <f t="shared" si="612"/>
        <v>40909</v>
      </c>
      <c r="D3152" s="4">
        <f t="shared" si="613"/>
        <v>0</v>
      </c>
      <c r="E3152" s="3">
        <f t="shared" si="614"/>
        <v>2012</v>
      </c>
      <c r="F3152" s="3">
        <f t="shared" si="615"/>
        <v>1</v>
      </c>
      <c r="G3152" s="3">
        <f t="shared" si="616"/>
        <v>1</v>
      </c>
      <c r="H3152" s="3">
        <f t="shared" si="617"/>
        <v>21</v>
      </c>
      <c r="I3152" s="3">
        <f t="shared" si="618"/>
        <v>40</v>
      </c>
      <c r="J3152" s="3">
        <f t="shared" si="619"/>
        <v>1</v>
      </c>
      <c r="K3152" s="3" t="str">
        <f>IF(AND(D3152&gt;='Season Lookup'!$D$15,D3152&lt;'Season Lookup'!$D$16),"Spring",IF(AND(D3152&gt;='Season Lookup'!$D$16,D3152&lt;'Season Lookup'!$D$17),"Summer",IF(AND(D3152&gt;='Season Lookup'!$D$17,D3152&lt;'Season Lookup'!$D$18),"Fall",IF(OR(D3152&gt;='Season Lookup'!$D$18,D3152&lt;'Season Lookup'!$D$15),"Winter"))))</f>
        <v>Winter</v>
      </c>
      <c r="L3152" s="3" t="str">
        <f>VLOOKUP(F3152,'Season Lookup'!$A$1:$B$13,2,0)</f>
        <v>Winter</v>
      </c>
      <c r="M3152" t="s">
        <v>48</v>
      </c>
      <c r="N3152" t="s">
        <v>13</v>
      </c>
      <c r="O3152" t="s">
        <v>13</v>
      </c>
      <c r="P3152" t="str">
        <f t="shared" si="620"/>
        <v>Yes</v>
      </c>
      <c r="Q3152" t="str">
        <f t="shared" si="621"/>
        <v>No</v>
      </c>
      <c r="R3152" t="str">
        <f t="shared" si="622"/>
        <v>No</v>
      </c>
      <c r="T3152" t="s">
        <v>14</v>
      </c>
      <c r="U3152" t="s">
        <v>553</v>
      </c>
      <c r="V3152" t="str">
        <f t="shared" si="623"/>
        <v>Intersection</v>
      </c>
      <c r="W3152" t="s">
        <v>554</v>
      </c>
      <c r="X3152">
        <v>42.397440000000003</v>
      </c>
      <c r="Y3152">
        <v>-71.130266000000006</v>
      </c>
      <c r="Z3152" t="s">
        <v>555</v>
      </c>
    </row>
    <row r="3153" spans="1:26">
      <c r="A3153">
        <v>30317</v>
      </c>
      <c r="B3153" s="1">
        <v>40909.792349537034</v>
      </c>
      <c r="C3153" s="1">
        <f t="shared" si="612"/>
        <v>40909</v>
      </c>
      <c r="D3153" s="4">
        <f t="shared" si="613"/>
        <v>0</v>
      </c>
      <c r="E3153" s="3">
        <f t="shared" si="614"/>
        <v>2012</v>
      </c>
      <c r="F3153" s="3">
        <f t="shared" si="615"/>
        <v>1</v>
      </c>
      <c r="G3153" s="3">
        <f t="shared" si="616"/>
        <v>1</v>
      </c>
      <c r="H3153" s="3">
        <f t="shared" si="617"/>
        <v>19</v>
      </c>
      <c r="I3153" s="3">
        <f t="shared" si="618"/>
        <v>0</v>
      </c>
      <c r="J3153" s="3">
        <f t="shared" si="619"/>
        <v>1</v>
      </c>
      <c r="K3153" s="3" t="str">
        <f>IF(AND(D3153&gt;='Season Lookup'!$D$15,D3153&lt;'Season Lookup'!$D$16),"Spring",IF(AND(D3153&gt;='Season Lookup'!$D$16,D3153&lt;'Season Lookup'!$D$17),"Summer",IF(AND(D3153&gt;='Season Lookup'!$D$17,D3153&lt;'Season Lookup'!$D$18),"Fall",IF(OR(D3153&gt;='Season Lookup'!$D$18,D3153&lt;'Season Lookup'!$D$15),"Winter"))))</f>
        <v>Winter</v>
      </c>
      <c r="L3153" s="3" t="str">
        <f>VLOOKUP(F3153,'Season Lookup'!$A$1:$B$13,2,0)</f>
        <v>Winter</v>
      </c>
      <c r="M3153" t="s">
        <v>73</v>
      </c>
      <c r="N3153" t="s">
        <v>13</v>
      </c>
      <c r="O3153" t="s">
        <v>13</v>
      </c>
      <c r="P3153" t="str">
        <f t="shared" si="620"/>
        <v>Yes</v>
      </c>
      <c r="Q3153" t="str">
        <f t="shared" si="621"/>
        <v>No</v>
      </c>
      <c r="R3153" t="str">
        <f t="shared" si="622"/>
        <v>No</v>
      </c>
      <c r="T3153" t="s">
        <v>19</v>
      </c>
      <c r="U3153" t="s">
        <v>410</v>
      </c>
      <c r="V3153" t="str">
        <f t="shared" si="623"/>
        <v>Intersection</v>
      </c>
      <c r="W3153" t="s">
        <v>3667</v>
      </c>
      <c r="X3153">
        <v>42.374232999999997</v>
      </c>
      <c r="Y3153">
        <v>-71.104741000000004</v>
      </c>
      <c r="Z3153" t="s">
        <v>2118</v>
      </c>
    </row>
    <row r="3154" spans="1:26">
      <c r="A3154">
        <v>30224</v>
      </c>
      <c r="B3154" s="1">
        <v>40911.357638888891</v>
      </c>
      <c r="C3154" s="1">
        <f t="shared" si="612"/>
        <v>40909</v>
      </c>
      <c r="D3154" s="4">
        <f t="shared" si="613"/>
        <v>5.5555555555555558E-3</v>
      </c>
      <c r="E3154" s="3">
        <f t="shared" si="614"/>
        <v>2012</v>
      </c>
      <c r="F3154" s="3">
        <f t="shared" si="615"/>
        <v>1</v>
      </c>
      <c r="G3154" s="3">
        <f t="shared" si="616"/>
        <v>3</v>
      </c>
      <c r="H3154" s="3">
        <f t="shared" si="617"/>
        <v>8</v>
      </c>
      <c r="I3154" s="3">
        <f t="shared" si="618"/>
        <v>35</v>
      </c>
      <c r="J3154" s="3">
        <f t="shared" si="619"/>
        <v>3</v>
      </c>
      <c r="K3154" s="3" t="str">
        <f>IF(AND(D3154&gt;='Season Lookup'!$D$15,D3154&lt;'Season Lookup'!$D$16),"Spring",IF(AND(D3154&gt;='Season Lookup'!$D$16,D3154&lt;'Season Lookup'!$D$17),"Summer",IF(AND(D3154&gt;='Season Lookup'!$D$17,D3154&lt;'Season Lookup'!$D$18),"Fall",IF(OR(D3154&gt;='Season Lookup'!$D$18,D3154&lt;'Season Lookup'!$D$15),"Winter"))))</f>
        <v>Winter</v>
      </c>
      <c r="L3154" s="3" t="str">
        <f>VLOOKUP(F3154,'Season Lookup'!$A$1:$B$13,2,0)</f>
        <v>Winter</v>
      </c>
      <c r="M3154" t="s">
        <v>73</v>
      </c>
      <c r="N3154" t="s">
        <v>13</v>
      </c>
      <c r="O3154" t="s">
        <v>13</v>
      </c>
      <c r="P3154" t="str">
        <f t="shared" si="620"/>
        <v>Yes</v>
      </c>
      <c r="Q3154" t="str">
        <f t="shared" si="621"/>
        <v>No</v>
      </c>
      <c r="R3154" t="str">
        <f t="shared" si="622"/>
        <v>No</v>
      </c>
      <c r="T3154" t="s">
        <v>577</v>
      </c>
      <c r="U3154" t="s">
        <v>459</v>
      </c>
      <c r="V3154" t="str">
        <f t="shared" si="623"/>
        <v>Intersection</v>
      </c>
      <c r="W3154" t="s">
        <v>4093</v>
      </c>
      <c r="X3154">
        <v>42.383209999999998</v>
      </c>
      <c r="Y3154">
        <v>-71.136899999999997</v>
      </c>
      <c r="Z3154" t="s">
        <v>4094</v>
      </c>
    </row>
    <row r="3155" spans="1:26">
      <c r="A3155">
        <v>30225</v>
      </c>
      <c r="B3155" s="1">
        <v>40911.375</v>
      </c>
      <c r="C3155" s="1">
        <f t="shared" si="612"/>
        <v>40909</v>
      </c>
      <c r="D3155" s="4">
        <f t="shared" si="613"/>
        <v>5.5555555555555558E-3</v>
      </c>
      <c r="E3155" s="3">
        <f t="shared" si="614"/>
        <v>2012</v>
      </c>
      <c r="F3155" s="3">
        <f t="shared" si="615"/>
        <v>1</v>
      </c>
      <c r="G3155" s="3">
        <f t="shared" si="616"/>
        <v>3</v>
      </c>
      <c r="H3155" s="3">
        <f t="shared" si="617"/>
        <v>9</v>
      </c>
      <c r="I3155" s="3">
        <f t="shared" si="618"/>
        <v>0</v>
      </c>
      <c r="J3155" s="3">
        <f t="shared" si="619"/>
        <v>3</v>
      </c>
      <c r="K3155" s="3" t="str">
        <f>IF(AND(D3155&gt;='Season Lookup'!$D$15,D3155&lt;'Season Lookup'!$D$16),"Spring",IF(AND(D3155&gt;='Season Lookup'!$D$16,D3155&lt;'Season Lookup'!$D$17),"Summer",IF(AND(D3155&gt;='Season Lookup'!$D$17,D3155&lt;'Season Lookup'!$D$18),"Fall",IF(OR(D3155&gt;='Season Lookup'!$D$18,D3155&lt;'Season Lookup'!$D$15),"Winter"))))</f>
        <v>Winter</v>
      </c>
      <c r="L3155" s="3" t="str">
        <f>VLOOKUP(F3155,'Season Lookup'!$A$1:$B$13,2,0)</f>
        <v>Winter</v>
      </c>
      <c r="M3155" t="s">
        <v>73</v>
      </c>
      <c r="N3155" t="s">
        <v>13</v>
      </c>
      <c r="O3155" t="s">
        <v>132</v>
      </c>
      <c r="P3155" t="str">
        <f t="shared" si="620"/>
        <v>Yes</v>
      </c>
      <c r="Q3155" t="str">
        <f t="shared" si="621"/>
        <v>Yes</v>
      </c>
      <c r="R3155" t="str">
        <f t="shared" si="622"/>
        <v>No</v>
      </c>
      <c r="T3155" t="s">
        <v>19</v>
      </c>
      <c r="U3155" t="s">
        <v>737</v>
      </c>
      <c r="V3155" t="str">
        <f t="shared" si="623"/>
        <v>Intersection</v>
      </c>
      <c r="W3155" t="s">
        <v>1451</v>
      </c>
      <c r="X3155">
        <v>42.37256</v>
      </c>
      <c r="Y3155">
        <v>-71.091820999999996</v>
      </c>
      <c r="Z3155" t="s">
        <v>1452</v>
      </c>
    </row>
    <row r="3156" spans="1:26">
      <c r="A3156">
        <v>30226</v>
      </c>
      <c r="B3156" s="1">
        <v>40911.625</v>
      </c>
      <c r="C3156" s="1">
        <f t="shared" si="612"/>
        <v>40909</v>
      </c>
      <c r="D3156" s="4">
        <f t="shared" si="613"/>
        <v>5.5555555555555558E-3</v>
      </c>
      <c r="E3156" s="3">
        <f t="shared" si="614"/>
        <v>2012</v>
      </c>
      <c r="F3156" s="3">
        <f t="shared" si="615"/>
        <v>1</v>
      </c>
      <c r="G3156" s="3">
        <f t="shared" si="616"/>
        <v>3</v>
      </c>
      <c r="H3156" s="3">
        <f t="shared" si="617"/>
        <v>15</v>
      </c>
      <c r="I3156" s="3">
        <f t="shared" si="618"/>
        <v>0</v>
      </c>
      <c r="J3156" s="3">
        <f t="shared" si="619"/>
        <v>3</v>
      </c>
      <c r="K3156" s="3" t="str">
        <f>IF(AND(D3156&gt;='Season Lookup'!$D$15,D3156&lt;'Season Lookup'!$D$16),"Spring",IF(AND(D3156&gt;='Season Lookup'!$D$16,D3156&lt;'Season Lookup'!$D$17),"Summer",IF(AND(D3156&gt;='Season Lookup'!$D$17,D3156&lt;'Season Lookup'!$D$18),"Fall",IF(OR(D3156&gt;='Season Lookup'!$D$18,D3156&lt;'Season Lookup'!$D$15),"Winter"))))</f>
        <v>Winter</v>
      </c>
      <c r="L3156" s="3" t="str">
        <f>VLOOKUP(F3156,'Season Lookup'!$A$1:$B$13,2,0)</f>
        <v>Winter</v>
      </c>
      <c r="M3156" t="s">
        <v>73</v>
      </c>
      <c r="N3156" t="s">
        <v>13</v>
      </c>
      <c r="O3156" t="s">
        <v>132</v>
      </c>
      <c r="P3156" t="str">
        <f t="shared" si="620"/>
        <v>Yes</v>
      </c>
      <c r="Q3156" t="str">
        <f t="shared" si="621"/>
        <v>Yes</v>
      </c>
      <c r="R3156" t="str">
        <f t="shared" si="622"/>
        <v>No</v>
      </c>
      <c r="T3156" t="s">
        <v>14</v>
      </c>
      <c r="U3156" t="s">
        <v>745</v>
      </c>
      <c r="V3156" t="str">
        <f t="shared" si="623"/>
        <v>Intersection</v>
      </c>
      <c r="W3156" t="s">
        <v>873</v>
      </c>
      <c r="X3156">
        <v>42.364424</v>
      </c>
      <c r="Y3156">
        <v>-71.102082999999993</v>
      </c>
      <c r="Z3156" t="s">
        <v>874</v>
      </c>
    </row>
    <row r="3157" spans="1:26">
      <c r="A3157">
        <v>30227</v>
      </c>
      <c r="B3157" s="1">
        <v>40911.520833333336</v>
      </c>
      <c r="C3157" s="1">
        <f t="shared" si="612"/>
        <v>40909</v>
      </c>
      <c r="D3157" s="4">
        <f t="shared" si="613"/>
        <v>5.5555555555555558E-3</v>
      </c>
      <c r="E3157" s="3">
        <f t="shared" si="614"/>
        <v>2012</v>
      </c>
      <c r="F3157" s="3">
        <f t="shared" si="615"/>
        <v>1</v>
      </c>
      <c r="G3157" s="3">
        <f t="shared" si="616"/>
        <v>3</v>
      </c>
      <c r="H3157" s="3">
        <f t="shared" si="617"/>
        <v>12</v>
      </c>
      <c r="I3157" s="3">
        <f t="shared" si="618"/>
        <v>30</v>
      </c>
      <c r="J3157" s="3">
        <f t="shared" si="619"/>
        <v>3</v>
      </c>
      <c r="K3157" s="3" t="str">
        <f>IF(AND(D3157&gt;='Season Lookup'!$D$15,D3157&lt;'Season Lookup'!$D$16),"Spring",IF(AND(D3157&gt;='Season Lookup'!$D$16,D3157&lt;'Season Lookup'!$D$17),"Summer",IF(AND(D3157&gt;='Season Lookup'!$D$17,D3157&lt;'Season Lookup'!$D$18),"Fall",IF(OR(D3157&gt;='Season Lookup'!$D$18,D3157&lt;'Season Lookup'!$D$15),"Winter"))))</f>
        <v>Winter</v>
      </c>
      <c r="L3157" s="3" t="str">
        <f>VLOOKUP(F3157,'Season Lookup'!$A$1:$B$13,2,0)</f>
        <v>Winter</v>
      </c>
      <c r="M3157" t="s">
        <v>73</v>
      </c>
      <c r="N3157" t="s">
        <v>13</v>
      </c>
      <c r="O3157" t="s">
        <v>36</v>
      </c>
      <c r="P3157" t="str">
        <f t="shared" si="620"/>
        <v>Yes</v>
      </c>
      <c r="Q3157" t="str">
        <f t="shared" si="621"/>
        <v>No</v>
      </c>
      <c r="R3157" t="str">
        <f t="shared" si="622"/>
        <v>No</v>
      </c>
      <c r="T3157" t="s">
        <v>2524</v>
      </c>
      <c r="V3157" t="str">
        <f t="shared" si="623"/>
        <v>Intersection</v>
      </c>
      <c r="W3157" t="s">
        <v>4095</v>
      </c>
      <c r="X3157">
        <v>0</v>
      </c>
      <c r="Y3157">
        <v>0</v>
      </c>
      <c r="Z3157" t="s">
        <v>81</v>
      </c>
    </row>
    <row r="3158" spans="1:26">
      <c r="A3158">
        <v>30228</v>
      </c>
      <c r="B3158" s="1">
        <v>40912.381944444445</v>
      </c>
      <c r="C3158" s="1">
        <f t="shared" si="612"/>
        <v>40909</v>
      </c>
      <c r="D3158" s="4">
        <f t="shared" si="613"/>
        <v>8.3333333333333332E-3</v>
      </c>
      <c r="E3158" s="3">
        <f t="shared" si="614"/>
        <v>2012</v>
      </c>
      <c r="F3158" s="3">
        <f t="shared" si="615"/>
        <v>1</v>
      </c>
      <c r="G3158" s="3">
        <f t="shared" si="616"/>
        <v>4</v>
      </c>
      <c r="H3158" s="3">
        <f t="shared" si="617"/>
        <v>9</v>
      </c>
      <c r="I3158" s="3">
        <f t="shared" si="618"/>
        <v>10</v>
      </c>
      <c r="J3158" s="3">
        <f t="shared" si="619"/>
        <v>4</v>
      </c>
      <c r="K3158" s="3" t="str">
        <f>IF(AND(D3158&gt;='Season Lookup'!$D$15,D3158&lt;'Season Lookup'!$D$16),"Spring",IF(AND(D3158&gt;='Season Lookup'!$D$16,D3158&lt;'Season Lookup'!$D$17),"Summer",IF(AND(D3158&gt;='Season Lookup'!$D$17,D3158&lt;'Season Lookup'!$D$18),"Fall",IF(OR(D3158&gt;='Season Lookup'!$D$18,D3158&lt;'Season Lookup'!$D$15),"Winter"))))</f>
        <v>Winter</v>
      </c>
      <c r="L3158" s="3" t="str">
        <f>VLOOKUP(F3158,'Season Lookup'!$A$1:$B$13,2,0)</f>
        <v>Winter</v>
      </c>
      <c r="M3158" t="s">
        <v>82</v>
      </c>
      <c r="N3158" t="s">
        <v>13</v>
      </c>
      <c r="O3158" t="s">
        <v>36</v>
      </c>
      <c r="P3158" t="str">
        <f t="shared" si="620"/>
        <v>Yes</v>
      </c>
      <c r="Q3158" t="str">
        <f t="shared" si="621"/>
        <v>No</v>
      </c>
      <c r="R3158" t="str">
        <f t="shared" si="622"/>
        <v>No</v>
      </c>
      <c r="T3158" t="s">
        <v>86</v>
      </c>
      <c r="U3158" t="s">
        <v>453</v>
      </c>
      <c r="V3158" t="str">
        <f t="shared" si="623"/>
        <v>Intersection</v>
      </c>
      <c r="W3158" t="s">
        <v>4096</v>
      </c>
      <c r="X3158">
        <v>42.355082000000003</v>
      </c>
      <c r="Y3158">
        <v>-71.110328999999993</v>
      </c>
      <c r="Z3158" t="s">
        <v>4097</v>
      </c>
    </row>
    <row r="3159" spans="1:26">
      <c r="A3159">
        <v>30230</v>
      </c>
      <c r="B3159" s="1">
        <v>40912.574305555558</v>
      </c>
      <c r="C3159" s="1">
        <f t="shared" si="612"/>
        <v>40909</v>
      </c>
      <c r="D3159" s="4">
        <f t="shared" si="613"/>
        <v>8.3333333333333332E-3</v>
      </c>
      <c r="E3159" s="3">
        <f t="shared" si="614"/>
        <v>2012</v>
      </c>
      <c r="F3159" s="3">
        <f t="shared" si="615"/>
        <v>1</v>
      </c>
      <c r="G3159" s="3">
        <f t="shared" si="616"/>
        <v>4</v>
      </c>
      <c r="H3159" s="3">
        <f t="shared" si="617"/>
        <v>13</v>
      </c>
      <c r="I3159" s="3">
        <f t="shared" si="618"/>
        <v>47</v>
      </c>
      <c r="J3159" s="3">
        <f t="shared" si="619"/>
        <v>4</v>
      </c>
      <c r="K3159" s="3" t="str">
        <f>IF(AND(D3159&gt;='Season Lookup'!$D$15,D3159&lt;'Season Lookup'!$D$16),"Spring",IF(AND(D3159&gt;='Season Lookup'!$D$16,D3159&lt;'Season Lookup'!$D$17),"Summer",IF(AND(D3159&gt;='Season Lookup'!$D$17,D3159&lt;'Season Lookup'!$D$18),"Fall",IF(OR(D3159&gt;='Season Lookup'!$D$18,D3159&lt;'Season Lookup'!$D$15),"Winter"))))</f>
        <v>Winter</v>
      </c>
      <c r="L3159" s="3" t="str">
        <f>VLOOKUP(F3159,'Season Lookup'!$A$1:$B$13,2,0)</f>
        <v>Winter</v>
      </c>
      <c r="M3159" t="s">
        <v>82</v>
      </c>
      <c r="N3159" t="s">
        <v>13</v>
      </c>
      <c r="O3159" t="s">
        <v>23</v>
      </c>
      <c r="P3159" t="str">
        <f t="shared" si="620"/>
        <v>Yes</v>
      </c>
      <c r="Q3159" t="str">
        <f t="shared" si="621"/>
        <v>No</v>
      </c>
      <c r="R3159" t="str">
        <f t="shared" si="622"/>
        <v>No</v>
      </c>
      <c r="S3159">
        <v>260</v>
      </c>
      <c r="T3159" t="s">
        <v>252</v>
      </c>
      <c r="V3159" t="str">
        <f t="shared" si="623"/>
        <v>Non Intersection</v>
      </c>
      <c r="W3159" t="s">
        <v>2373</v>
      </c>
      <c r="X3159">
        <v>42.385997000000003</v>
      </c>
      <c r="Y3159">
        <v>-71.131229000000005</v>
      </c>
      <c r="Z3159" t="s">
        <v>2374</v>
      </c>
    </row>
    <row r="3160" spans="1:26">
      <c r="A3160">
        <v>30231</v>
      </c>
      <c r="B3160" s="1">
        <v>40913.73609953704</v>
      </c>
      <c r="C3160" s="1">
        <f t="shared" si="612"/>
        <v>40909</v>
      </c>
      <c r="D3160" s="4">
        <f t="shared" si="613"/>
        <v>1.1111111111111112E-2</v>
      </c>
      <c r="E3160" s="3">
        <f t="shared" si="614"/>
        <v>2012</v>
      </c>
      <c r="F3160" s="3">
        <f t="shared" si="615"/>
        <v>1</v>
      </c>
      <c r="G3160" s="3">
        <f t="shared" si="616"/>
        <v>5</v>
      </c>
      <c r="H3160" s="3">
        <f t="shared" si="617"/>
        <v>17</v>
      </c>
      <c r="I3160" s="3">
        <f t="shared" si="618"/>
        <v>39</v>
      </c>
      <c r="J3160" s="3">
        <f t="shared" si="619"/>
        <v>5</v>
      </c>
      <c r="K3160" s="3" t="str">
        <f>IF(AND(D3160&gt;='Season Lookup'!$D$15,D3160&lt;'Season Lookup'!$D$16),"Spring",IF(AND(D3160&gt;='Season Lookup'!$D$16,D3160&lt;'Season Lookup'!$D$17),"Summer",IF(AND(D3160&gt;='Season Lookup'!$D$17,D3160&lt;'Season Lookup'!$D$18),"Fall",IF(OR(D3160&gt;='Season Lookup'!$D$18,D3160&lt;'Season Lookup'!$D$15),"Winter"))))</f>
        <v>Winter</v>
      </c>
      <c r="L3160" s="3" t="str">
        <f>VLOOKUP(F3160,'Season Lookup'!$A$1:$B$13,2,0)</f>
        <v>Winter</v>
      </c>
      <c r="M3160" t="s">
        <v>78</v>
      </c>
      <c r="N3160" t="s">
        <v>13</v>
      </c>
      <c r="O3160" t="s">
        <v>132</v>
      </c>
      <c r="P3160" t="str">
        <f t="shared" si="620"/>
        <v>Yes</v>
      </c>
      <c r="Q3160" t="str">
        <f t="shared" si="621"/>
        <v>Yes</v>
      </c>
      <c r="R3160" t="str">
        <f t="shared" si="622"/>
        <v>No</v>
      </c>
      <c r="T3160" t="s">
        <v>74</v>
      </c>
      <c r="U3160" t="s">
        <v>667</v>
      </c>
      <c r="V3160" t="str">
        <f t="shared" si="623"/>
        <v>Intersection</v>
      </c>
      <c r="W3160" t="s">
        <v>668</v>
      </c>
      <c r="X3160">
        <v>42.371501000000002</v>
      </c>
      <c r="Y3160">
        <v>-71.098121000000006</v>
      </c>
      <c r="Z3160" t="s">
        <v>669</v>
      </c>
    </row>
    <row r="3161" spans="1:26">
      <c r="A3161">
        <v>30232</v>
      </c>
      <c r="B3161" s="1">
        <v>40913.739583333336</v>
      </c>
      <c r="C3161" s="1">
        <f t="shared" si="612"/>
        <v>40909</v>
      </c>
      <c r="D3161" s="4">
        <f t="shared" si="613"/>
        <v>1.1111111111111112E-2</v>
      </c>
      <c r="E3161" s="3">
        <f t="shared" si="614"/>
        <v>2012</v>
      </c>
      <c r="F3161" s="3">
        <f t="shared" si="615"/>
        <v>1</v>
      </c>
      <c r="G3161" s="3">
        <f t="shared" si="616"/>
        <v>5</v>
      </c>
      <c r="H3161" s="3">
        <f t="shared" si="617"/>
        <v>17</v>
      </c>
      <c r="I3161" s="3">
        <f t="shared" si="618"/>
        <v>45</v>
      </c>
      <c r="J3161" s="3">
        <f t="shared" si="619"/>
        <v>5</v>
      </c>
      <c r="K3161" s="3" t="str">
        <f>IF(AND(D3161&gt;='Season Lookup'!$D$15,D3161&lt;'Season Lookup'!$D$16),"Spring",IF(AND(D3161&gt;='Season Lookup'!$D$16,D3161&lt;'Season Lookup'!$D$17),"Summer",IF(AND(D3161&gt;='Season Lookup'!$D$17,D3161&lt;'Season Lookup'!$D$18),"Fall",IF(OR(D3161&gt;='Season Lookup'!$D$18,D3161&lt;'Season Lookup'!$D$15),"Winter"))))</f>
        <v>Winter</v>
      </c>
      <c r="L3161" s="3" t="str">
        <f>VLOOKUP(F3161,'Season Lookup'!$A$1:$B$13,2,0)</f>
        <v>Winter</v>
      </c>
      <c r="M3161" t="s">
        <v>78</v>
      </c>
      <c r="N3161" t="s">
        <v>13</v>
      </c>
      <c r="O3161" t="s">
        <v>13</v>
      </c>
      <c r="P3161" t="str">
        <f t="shared" si="620"/>
        <v>Yes</v>
      </c>
      <c r="Q3161" t="str">
        <f t="shared" si="621"/>
        <v>No</v>
      </c>
      <c r="R3161" t="str">
        <f t="shared" si="622"/>
        <v>No</v>
      </c>
      <c r="S3161">
        <v>122</v>
      </c>
      <c r="T3161" t="s">
        <v>198</v>
      </c>
      <c r="V3161" t="str">
        <f t="shared" si="623"/>
        <v>Non Intersection</v>
      </c>
      <c r="W3161" t="s">
        <v>4098</v>
      </c>
      <c r="X3161">
        <v>42.373125000000002</v>
      </c>
      <c r="Y3161">
        <v>-71.122641999999999</v>
      </c>
      <c r="Z3161" t="s">
        <v>4099</v>
      </c>
    </row>
    <row r="3162" spans="1:26">
      <c r="A3162">
        <v>30233</v>
      </c>
      <c r="B3162" s="1">
        <v>40913.447905092595</v>
      </c>
      <c r="C3162" s="1">
        <f t="shared" si="612"/>
        <v>40909</v>
      </c>
      <c r="D3162" s="4">
        <f t="shared" si="613"/>
        <v>1.1111111111111112E-2</v>
      </c>
      <c r="E3162" s="3">
        <f t="shared" si="614"/>
        <v>2012</v>
      </c>
      <c r="F3162" s="3">
        <f t="shared" si="615"/>
        <v>1</v>
      </c>
      <c r="G3162" s="3">
        <f t="shared" si="616"/>
        <v>5</v>
      </c>
      <c r="H3162" s="3">
        <f t="shared" si="617"/>
        <v>10</v>
      </c>
      <c r="I3162" s="3">
        <f t="shared" si="618"/>
        <v>44</v>
      </c>
      <c r="J3162" s="3">
        <f t="shared" si="619"/>
        <v>5</v>
      </c>
      <c r="K3162" s="3" t="str">
        <f>IF(AND(D3162&gt;='Season Lookup'!$D$15,D3162&lt;'Season Lookup'!$D$16),"Spring",IF(AND(D3162&gt;='Season Lookup'!$D$16,D3162&lt;'Season Lookup'!$D$17),"Summer",IF(AND(D3162&gt;='Season Lookup'!$D$17,D3162&lt;'Season Lookup'!$D$18),"Fall",IF(OR(D3162&gt;='Season Lookup'!$D$18,D3162&lt;'Season Lookup'!$D$15),"Winter"))))</f>
        <v>Winter</v>
      </c>
      <c r="L3162" s="3" t="str">
        <f>VLOOKUP(F3162,'Season Lookup'!$A$1:$B$13,2,0)</f>
        <v>Winter</v>
      </c>
      <c r="M3162" t="s">
        <v>78</v>
      </c>
      <c r="N3162" t="s">
        <v>13</v>
      </c>
      <c r="O3162" t="s">
        <v>35</v>
      </c>
      <c r="P3162" t="str">
        <f t="shared" si="620"/>
        <v>Yes</v>
      </c>
      <c r="Q3162" t="str">
        <f t="shared" si="621"/>
        <v>No</v>
      </c>
      <c r="R3162" t="str">
        <f t="shared" si="622"/>
        <v>No</v>
      </c>
      <c r="S3162">
        <v>54</v>
      </c>
      <c r="T3162" t="s">
        <v>2158</v>
      </c>
      <c r="V3162" t="str">
        <f t="shared" si="623"/>
        <v>Non Intersection</v>
      </c>
      <c r="W3162" t="s">
        <v>4100</v>
      </c>
      <c r="X3162">
        <v>42.370573999999998</v>
      </c>
      <c r="Y3162">
        <v>-71.104945999999998</v>
      </c>
      <c r="Z3162" t="s">
        <v>4101</v>
      </c>
    </row>
    <row r="3163" spans="1:26">
      <c r="A3163">
        <v>30234</v>
      </c>
      <c r="B3163" s="1">
        <v>40914.586793981478</v>
      </c>
      <c r="C3163" s="1">
        <f t="shared" si="612"/>
        <v>40909</v>
      </c>
      <c r="D3163" s="4">
        <f t="shared" si="613"/>
        <v>1.3888888888888888E-2</v>
      </c>
      <c r="E3163" s="3">
        <f t="shared" si="614"/>
        <v>2012</v>
      </c>
      <c r="F3163" s="3">
        <f t="shared" si="615"/>
        <v>1</v>
      </c>
      <c r="G3163" s="3">
        <f t="shared" si="616"/>
        <v>6</v>
      </c>
      <c r="H3163" s="3">
        <f t="shared" si="617"/>
        <v>14</v>
      </c>
      <c r="I3163" s="3">
        <f t="shared" si="618"/>
        <v>4</v>
      </c>
      <c r="J3163" s="3">
        <f t="shared" si="619"/>
        <v>6</v>
      </c>
      <c r="K3163" s="3" t="str">
        <f>IF(AND(D3163&gt;='Season Lookup'!$D$15,D3163&lt;'Season Lookup'!$D$16),"Spring",IF(AND(D3163&gt;='Season Lookup'!$D$16,D3163&lt;'Season Lookup'!$D$17),"Summer",IF(AND(D3163&gt;='Season Lookup'!$D$17,D3163&lt;'Season Lookup'!$D$18),"Fall",IF(OR(D3163&gt;='Season Lookup'!$D$18,D3163&lt;'Season Lookup'!$D$15),"Winter"))))</f>
        <v>Winter</v>
      </c>
      <c r="L3163" s="3" t="str">
        <f>VLOOKUP(F3163,'Season Lookup'!$A$1:$B$13,2,0)</f>
        <v>Winter</v>
      </c>
      <c r="M3163" t="s">
        <v>12</v>
      </c>
      <c r="N3163" t="s">
        <v>13</v>
      </c>
      <c r="O3163" t="s">
        <v>13</v>
      </c>
      <c r="P3163" t="str">
        <f t="shared" si="620"/>
        <v>Yes</v>
      </c>
      <c r="Q3163" t="str">
        <f t="shared" si="621"/>
        <v>No</v>
      </c>
      <c r="R3163" t="str">
        <f t="shared" si="622"/>
        <v>No</v>
      </c>
      <c r="T3163" t="s">
        <v>14</v>
      </c>
      <c r="U3163" t="s">
        <v>675</v>
      </c>
      <c r="V3163" t="str">
        <f t="shared" si="623"/>
        <v>Intersection</v>
      </c>
      <c r="W3163" t="s">
        <v>1882</v>
      </c>
      <c r="X3163">
        <v>42.386820999999998</v>
      </c>
      <c r="Y3163">
        <v>-71.119181999999995</v>
      </c>
      <c r="Z3163" t="s">
        <v>1222</v>
      </c>
    </row>
    <row r="3164" spans="1:26">
      <c r="A3164">
        <v>30235</v>
      </c>
      <c r="B3164" s="1">
        <v>40914.694444444445</v>
      </c>
      <c r="C3164" s="1">
        <f t="shared" si="612"/>
        <v>40909</v>
      </c>
      <c r="D3164" s="4">
        <f t="shared" si="613"/>
        <v>1.3888888888888888E-2</v>
      </c>
      <c r="E3164" s="3">
        <f t="shared" si="614"/>
        <v>2012</v>
      </c>
      <c r="F3164" s="3">
        <f t="shared" si="615"/>
        <v>1</v>
      </c>
      <c r="G3164" s="3">
        <f t="shared" si="616"/>
        <v>6</v>
      </c>
      <c r="H3164" s="3">
        <f t="shared" si="617"/>
        <v>16</v>
      </c>
      <c r="I3164" s="3">
        <f t="shared" si="618"/>
        <v>40</v>
      </c>
      <c r="J3164" s="3">
        <f t="shared" si="619"/>
        <v>6</v>
      </c>
      <c r="K3164" s="3" t="str">
        <f>IF(AND(D3164&gt;='Season Lookup'!$D$15,D3164&lt;'Season Lookup'!$D$16),"Spring",IF(AND(D3164&gt;='Season Lookup'!$D$16,D3164&lt;'Season Lookup'!$D$17),"Summer",IF(AND(D3164&gt;='Season Lookup'!$D$17,D3164&lt;'Season Lookup'!$D$18),"Fall",IF(OR(D3164&gt;='Season Lookup'!$D$18,D3164&lt;'Season Lookup'!$D$15),"Winter"))))</f>
        <v>Winter</v>
      </c>
      <c r="L3164" s="3" t="str">
        <f>VLOOKUP(F3164,'Season Lookup'!$A$1:$B$13,2,0)</f>
        <v>Winter</v>
      </c>
      <c r="M3164" t="s">
        <v>12</v>
      </c>
      <c r="N3164" t="s">
        <v>13</v>
      </c>
      <c r="O3164" t="s">
        <v>13</v>
      </c>
      <c r="P3164" t="str">
        <f t="shared" si="620"/>
        <v>Yes</v>
      </c>
      <c r="Q3164" t="str">
        <f t="shared" si="621"/>
        <v>No</v>
      </c>
      <c r="R3164" t="str">
        <f t="shared" si="622"/>
        <v>No</v>
      </c>
      <c r="T3164" t="s">
        <v>105</v>
      </c>
      <c r="U3164" t="s">
        <v>1053</v>
      </c>
      <c r="V3164" t="str">
        <f t="shared" si="623"/>
        <v>Intersection</v>
      </c>
      <c r="W3164" t="s">
        <v>2225</v>
      </c>
      <c r="X3164">
        <v>42.366647999999998</v>
      </c>
      <c r="Y3164">
        <v>-71.094245999999998</v>
      </c>
      <c r="Z3164" t="s">
        <v>2226</v>
      </c>
    </row>
    <row r="3165" spans="1:26">
      <c r="A3165">
        <v>30236</v>
      </c>
      <c r="B3165" s="1">
        <v>40914.701388888891</v>
      </c>
      <c r="C3165" s="1">
        <f t="shared" si="612"/>
        <v>40909</v>
      </c>
      <c r="D3165" s="4">
        <f t="shared" si="613"/>
        <v>1.3888888888888888E-2</v>
      </c>
      <c r="E3165" s="3">
        <f t="shared" si="614"/>
        <v>2012</v>
      </c>
      <c r="F3165" s="3">
        <f t="shared" si="615"/>
        <v>1</v>
      </c>
      <c r="G3165" s="3">
        <f t="shared" si="616"/>
        <v>6</v>
      </c>
      <c r="H3165" s="3">
        <f t="shared" si="617"/>
        <v>16</v>
      </c>
      <c r="I3165" s="3">
        <f t="shared" si="618"/>
        <v>50</v>
      </c>
      <c r="J3165" s="3">
        <f t="shared" si="619"/>
        <v>6</v>
      </c>
      <c r="K3165" s="3" t="str">
        <f>IF(AND(D3165&gt;='Season Lookup'!$D$15,D3165&lt;'Season Lookup'!$D$16),"Spring",IF(AND(D3165&gt;='Season Lookup'!$D$16,D3165&lt;'Season Lookup'!$D$17),"Summer",IF(AND(D3165&gt;='Season Lookup'!$D$17,D3165&lt;'Season Lookup'!$D$18),"Fall",IF(OR(D3165&gt;='Season Lookup'!$D$18,D3165&lt;'Season Lookup'!$D$15),"Winter"))))</f>
        <v>Winter</v>
      </c>
      <c r="L3165" s="3" t="str">
        <f>VLOOKUP(F3165,'Season Lookup'!$A$1:$B$13,2,0)</f>
        <v>Winter</v>
      </c>
      <c r="M3165" t="s">
        <v>12</v>
      </c>
      <c r="N3165" t="s">
        <v>13</v>
      </c>
      <c r="O3165" t="s">
        <v>152</v>
      </c>
      <c r="P3165" t="str">
        <f t="shared" si="620"/>
        <v>Yes</v>
      </c>
      <c r="Q3165" t="str">
        <f t="shared" si="621"/>
        <v>No</v>
      </c>
      <c r="R3165" t="str">
        <f t="shared" si="622"/>
        <v>Yes</v>
      </c>
      <c r="S3165">
        <v>355</v>
      </c>
      <c r="T3165" t="s">
        <v>209</v>
      </c>
      <c r="V3165" t="str">
        <f t="shared" si="623"/>
        <v>Non Intersection</v>
      </c>
      <c r="W3165" t="s">
        <v>1688</v>
      </c>
      <c r="X3165">
        <v>42.367297000000001</v>
      </c>
      <c r="Y3165">
        <v>-71.089676999999995</v>
      </c>
      <c r="Z3165" t="s">
        <v>1689</v>
      </c>
    </row>
    <row r="3166" spans="1:26">
      <c r="A3166">
        <v>30237</v>
      </c>
      <c r="B3166" s="1">
        <v>40914.732638888891</v>
      </c>
      <c r="C3166" s="1">
        <f t="shared" si="612"/>
        <v>40909</v>
      </c>
      <c r="D3166" s="4">
        <f t="shared" si="613"/>
        <v>1.3888888888888888E-2</v>
      </c>
      <c r="E3166" s="3">
        <f t="shared" si="614"/>
        <v>2012</v>
      </c>
      <c r="F3166" s="3">
        <f t="shared" si="615"/>
        <v>1</v>
      </c>
      <c r="G3166" s="3">
        <f t="shared" si="616"/>
        <v>6</v>
      </c>
      <c r="H3166" s="3">
        <f t="shared" si="617"/>
        <v>17</v>
      </c>
      <c r="I3166" s="3">
        <f t="shared" si="618"/>
        <v>35</v>
      </c>
      <c r="J3166" s="3">
        <f t="shared" si="619"/>
        <v>6</v>
      </c>
      <c r="K3166" s="3" t="str">
        <f>IF(AND(D3166&gt;='Season Lookup'!$D$15,D3166&lt;'Season Lookup'!$D$16),"Spring",IF(AND(D3166&gt;='Season Lookup'!$D$16,D3166&lt;'Season Lookup'!$D$17),"Summer",IF(AND(D3166&gt;='Season Lookup'!$D$17,D3166&lt;'Season Lookup'!$D$18),"Fall",IF(OR(D3166&gt;='Season Lookup'!$D$18,D3166&lt;'Season Lookup'!$D$15),"Winter"))))</f>
        <v>Winter</v>
      </c>
      <c r="L3166" s="3" t="str">
        <f>VLOOKUP(F3166,'Season Lookup'!$A$1:$B$13,2,0)</f>
        <v>Winter</v>
      </c>
      <c r="M3166" t="s">
        <v>12</v>
      </c>
      <c r="N3166" t="s">
        <v>13</v>
      </c>
      <c r="O3166" t="s">
        <v>13</v>
      </c>
      <c r="P3166" t="str">
        <f t="shared" si="620"/>
        <v>Yes</v>
      </c>
      <c r="Q3166" t="str">
        <f t="shared" si="621"/>
        <v>No</v>
      </c>
      <c r="R3166" t="str">
        <f t="shared" si="622"/>
        <v>No</v>
      </c>
      <c r="T3166" t="s">
        <v>269</v>
      </c>
      <c r="V3166" t="str">
        <f t="shared" si="623"/>
        <v>Intersection</v>
      </c>
      <c r="W3166" t="s">
        <v>923</v>
      </c>
      <c r="X3166">
        <v>0</v>
      </c>
      <c r="Y3166">
        <v>0</v>
      </c>
      <c r="Z3166" t="s">
        <v>81</v>
      </c>
    </row>
    <row r="3167" spans="1:26">
      <c r="A3167">
        <v>30238</v>
      </c>
      <c r="B3167" s="1">
        <v>40914.723611111112</v>
      </c>
      <c r="C3167" s="1">
        <f t="shared" si="612"/>
        <v>40909</v>
      </c>
      <c r="D3167" s="4">
        <f t="shared" si="613"/>
        <v>1.3888888888888888E-2</v>
      </c>
      <c r="E3167" s="3">
        <f t="shared" si="614"/>
        <v>2012</v>
      </c>
      <c r="F3167" s="3">
        <f t="shared" si="615"/>
        <v>1</v>
      </c>
      <c r="G3167" s="3">
        <f t="shared" si="616"/>
        <v>6</v>
      </c>
      <c r="H3167" s="3">
        <f t="shared" si="617"/>
        <v>17</v>
      </c>
      <c r="I3167" s="3">
        <f t="shared" si="618"/>
        <v>22</v>
      </c>
      <c r="J3167" s="3">
        <f t="shared" si="619"/>
        <v>6</v>
      </c>
      <c r="K3167" s="3" t="str">
        <f>IF(AND(D3167&gt;='Season Lookup'!$D$15,D3167&lt;'Season Lookup'!$D$16),"Spring",IF(AND(D3167&gt;='Season Lookup'!$D$16,D3167&lt;'Season Lookup'!$D$17),"Summer",IF(AND(D3167&gt;='Season Lookup'!$D$17,D3167&lt;'Season Lookup'!$D$18),"Fall",IF(OR(D3167&gt;='Season Lookup'!$D$18,D3167&lt;'Season Lookup'!$D$15),"Winter"))))</f>
        <v>Winter</v>
      </c>
      <c r="L3167" s="3" t="str">
        <f>VLOOKUP(F3167,'Season Lookup'!$A$1:$B$13,2,0)</f>
        <v>Winter</v>
      </c>
      <c r="M3167" t="s">
        <v>12</v>
      </c>
      <c r="N3167" t="s">
        <v>13</v>
      </c>
      <c r="O3167" t="s">
        <v>132</v>
      </c>
      <c r="P3167" t="str">
        <f t="shared" si="620"/>
        <v>Yes</v>
      </c>
      <c r="Q3167" t="str">
        <f t="shared" si="621"/>
        <v>Yes</v>
      </c>
      <c r="R3167" t="str">
        <f t="shared" si="622"/>
        <v>No</v>
      </c>
      <c r="T3167" t="s">
        <v>14</v>
      </c>
      <c r="U3167" t="s">
        <v>189</v>
      </c>
      <c r="V3167" t="str">
        <f t="shared" si="623"/>
        <v>Intersection</v>
      </c>
      <c r="W3167" t="s">
        <v>595</v>
      </c>
      <c r="X3167">
        <v>42.361389000000003</v>
      </c>
      <c r="Y3167">
        <v>-71.096952999999999</v>
      </c>
      <c r="Z3167" t="s">
        <v>596</v>
      </c>
    </row>
    <row r="3168" spans="1:26">
      <c r="A3168">
        <v>30239</v>
      </c>
      <c r="B3168" s="1">
        <v>40915.927083333336</v>
      </c>
      <c r="C3168" s="1">
        <f t="shared" si="612"/>
        <v>40909</v>
      </c>
      <c r="D3168" s="4">
        <f t="shared" si="613"/>
        <v>1.6666666666666666E-2</v>
      </c>
      <c r="E3168" s="3">
        <f t="shared" si="614"/>
        <v>2012</v>
      </c>
      <c r="F3168" s="3">
        <f t="shared" si="615"/>
        <v>1</v>
      </c>
      <c r="G3168" s="3">
        <f t="shared" si="616"/>
        <v>7</v>
      </c>
      <c r="H3168" s="3">
        <f t="shared" si="617"/>
        <v>22</v>
      </c>
      <c r="I3168" s="3">
        <f t="shared" si="618"/>
        <v>15</v>
      </c>
      <c r="J3168" s="3">
        <f t="shared" si="619"/>
        <v>7</v>
      </c>
      <c r="K3168" s="3" t="str">
        <f>IF(AND(D3168&gt;='Season Lookup'!$D$15,D3168&lt;'Season Lookup'!$D$16),"Spring",IF(AND(D3168&gt;='Season Lookup'!$D$16,D3168&lt;'Season Lookup'!$D$17),"Summer",IF(AND(D3168&gt;='Season Lookup'!$D$17,D3168&lt;'Season Lookup'!$D$18),"Fall",IF(OR(D3168&gt;='Season Lookup'!$D$18,D3168&lt;'Season Lookup'!$D$15),"Winter"))))</f>
        <v>Winter</v>
      </c>
      <c r="L3168" s="3" t="str">
        <f>VLOOKUP(F3168,'Season Lookup'!$A$1:$B$13,2,0)</f>
        <v>Winter</v>
      </c>
      <c r="M3168" t="s">
        <v>31</v>
      </c>
      <c r="N3168" t="s">
        <v>13</v>
      </c>
      <c r="O3168" t="s">
        <v>36</v>
      </c>
      <c r="P3168" t="str">
        <f t="shared" si="620"/>
        <v>Yes</v>
      </c>
      <c r="Q3168" t="str">
        <f t="shared" si="621"/>
        <v>No</v>
      </c>
      <c r="R3168" t="str">
        <f t="shared" si="622"/>
        <v>No</v>
      </c>
      <c r="S3168">
        <v>2</v>
      </c>
      <c r="T3168" t="s">
        <v>3638</v>
      </c>
      <c r="V3168" t="str">
        <f t="shared" si="623"/>
        <v>Non Intersection</v>
      </c>
      <c r="W3168" t="s">
        <v>4102</v>
      </c>
      <c r="X3168">
        <v>42.370939</v>
      </c>
      <c r="Y3168">
        <v>-71.114301999999995</v>
      </c>
      <c r="Z3168" t="s">
        <v>4103</v>
      </c>
    </row>
    <row r="3169" spans="1:26">
      <c r="A3169">
        <v>30240</v>
      </c>
      <c r="B3169" s="1">
        <v>40916.32984953704</v>
      </c>
      <c r="C3169" s="1">
        <f t="shared" si="612"/>
        <v>40909</v>
      </c>
      <c r="D3169" s="4">
        <f t="shared" si="613"/>
        <v>1.9444444444444445E-2</v>
      </c>
      <c r="E3169" s="3">
        <f t="shared" si="614"/>
        <v>2012</v>
      </c>
      <c r="F3169" s="3">
        <f t="shared" si="615"/>
        <v>1</v>
      </c>
      <c r="G3169" s="3">
        <f t="shared" si="616"/>
        <v>8</v>
      </c>
      <c r="H3169" s="3">
        <f t="shared" si="617"/>
        <v>7</v>
      </c>
      <c r="I3169" s="3">
        <f t="shared" si="618"/>
        <v>54</v>
      </c>
      <c r="J3169" s="3">
        <f t="shared" si="619"/>
        <v>1</v>
      </c>
      <c r="K3169" s="3" t="str">
        <f>IF(AND(D3169&gt;='Season Lookup'!$D$15,D3169&lt;'Season Lookup'!$D$16),"Spring",IF(AND(D3169&gt;='Season Lookup'!$D$16,D3169&lt;'Season Lookup'!$D$17),"Summer",IF(AND(D3169&gt;='Season Lookup'!$D$17,D3169&lt;'Season Lookup'!$D$18),"Fall",IF(OR(D3169&gt;='Season Lookup'!$D$18,D3169&lt;'Season Lookup'!$D$15),"Winter"))))</f>
        <v>Winter</v>
      </c>
      <c r="L3169" s="3" t="str">
        <f>VLOOKUP(F3169,'Season Lookup'!$A$1:$B$13,2,0)</f>
        <v>Winter</v>
      </c>
      <c r="M3169" t="s">
        <v>48</v>
      </c>
      <c r="N3169" t="s">
        <v>13</v>
      </c>
      <c r="O3169" t="s">
        <v>13</v>
      </c>
      <c r="P3169" t="str">
        <f t="shared" si="620"/>
        <v>Yes</v>
      </c>
      <c r="Q3169" t="str">
        <f t="shared" si="621"/>
        <v>No</v>
      </c>
      <c r="R3169" t="str">
        <f t="shared" si="622"/>
        <v>No</v>
      </c>
      <c r="S3169">
        <v>2049</v>
      </c>
      <c r="T3169" t="s">
        <v>14</v>
      </c>
      <c r="V3169" t="str">
        <f t="shared" si="623"/>
        <v>Non Intersection</v>
      </c>
      <c r="W3169" t="s">
        <v>4104</v>
      </c>
      <c r="X3169">
        <v>42.369202000000001</v>
      </c>
      <c r="Y3169">
        <v>-71.110688999999994</v>
      </c>
      <c r="Z3169" t="s">
        <v>633</v>
      </c>
    </row>
    <row r="3170" spans="1:26">
      <c r="A3170">
        <v>30241</v>
      </c>
      <c r="B3170" s="1">
        <v>40917.395833333336</v>
      </c>
      <c r="C3170" s="1">
        <f t="shared" si="612"/>
        <v>40909</v>
      </c>
      <c r="D3170" s="4">
        <f t="shared" si="613"/>
        <v>2.2222222222222223E-2</v>
      </c>
      <c r="E3170" s="3">
        <f t="shared" si="614"/>
        <v>2012</v>
      </c>
      <c r="F3170" s="3">
        <f t="shared" si="615"/>
        <v>1</v>
      </c>
      <c r="G3170" s="3">
        <f t="shared" si="616"/>
        <v>9</v>
      </c>
      <c r="H3170" s="3">
        <f t="shared" si="617"/>
        <v>9</v>
      </c>
      <c r="I3170" s="3">
        <f t="shared" si="618"/>
        <v>30</v>
      </c>
      <c r="J3170" s="3">
        <f t="shared" si="619"/>
        <v>2</v>
      </c>
      <c r="K3170" s="3" t="str">
        <f>IF(AND(D3170&gt;='Season Lookup'!$D$15,D3170&lt;'Season Lookup'!$D$16),"Spring",IF(AND(D3170&gt;='Season Lookup'!$D$16,D3170&lt;'Season Lookup'!$D$17),"Summer",IF(AND(D3170&gt;='Season Lookup'!$D$17,D3170&lt;'Season Lookup'!$D$18),"Fall",IF(OR(D3170&gt;='Season Lookup'!$D$18,D3170&lt;'Season Lookup'!$D$15),"Winter"))))</f>
        <v>Winter</v>
      </c>
      <c r="L3170" s="3" t="str">
        <f>VLOOKUP(F3170,'Season Lookup'!$A$1:$B$13,2,0)</f>
        <v>Winter</v>
      </c>
      <c r="M3170" t="s">
        <v>56</v>
      </c>
      <c r="N3170" t="s">
        <v>13</v>
      </c>
      <c r="O3170" t="s">
        <v>23</v>
      </c>
      <c r="P3170" t="str">
        <f t="shared" si="620"/>
        <v>Yes</v>
      </c>
      <c r="Q3170" t="str">
        <f t="shared" si="621"/>
        <v>No</v>
      </c>
      <c r="R3170" t="str">
        <f t="shared" si="622"/>
        <v>No</v>
      </c>
      <c r="S3170">
        <v>211</v>
      </c>
      <c r="T3170" t="s">
        <v>170</v>
      </c>
      <c r="V3170" t="str">
        <f t="shared" si="623"/>
        <v>Non Intersection</v>
      </c>
      <c r="W3170" t="s">
        <v>1359</v>
      </c>
      <c r="X3170">
        <v>42.389553999999997</v>
      </c>
      <c r="Y3170">
        <v>-71.142674999999997</v>
      </c>
      <c r="Z3170" t="s">
        <v>1360</v>
      </c>
    </row>
    <row r="3171" spans="1:26">
      <c r="A3171">
        <v>30242</v>
      </c>
      <c r="B3171" s="1">
        <v>40917.395833333336</v>
      </c>
      <c r="C3171" s="1">
        <f t="shared" si="612"/>
        <v>40909</v>
      </c>
      <c r="D3171" s="4">
        <f t="shared" si="613"/>
        <v>2.2222222222222223E-2</v>
      </c>
      <c r="E3171" s="3">
        <f t="shared" si="614"/>
        <v>2012</v>
      </c>
      <c r="F3171" s="3">
        <f t="shared" si="615"/>
        <v>1</v>
      </c>
      <c r="G3171" s="3">
        <f t="shared" si="616"/>
        <v>9</v>
      </c>
      <c r="H3171" s="3">
        <f t="shared" si="617"/>
        <v>9</v>
      </c>
      <c r="I3171" s="3">
        <f t="shared" si="618"/>
        <v>30</v>
      </c>
      <c r="J3171" s="3">
        <f t="shared" si="619"/>
        <v>2</v>
      </c>
      <c r="K3171" s="3" t="str">
        <f>IF(AND(D3171&gt;='Season Lookup'!$D$15,D3171&lt;'Season Lookup'!$D$16),"Spring",IF(AND(D3171&gt;='Season Lookup'!$D$16,D3171&lt;'Season Lookup'!$D$17),"Summer",IF(AND(D3171&gt;='Season Lookup'!$D$17,D3171&lt;'Season Lookup'!$D$18),"Fall",IF(OR(D3171&gt;='Season Lookup'!$D$18,D3171&lt;'Season Lookup'!$D$15),"Winter"))))</f>
        <v>Winter</v>
      </c>
      <c r="L3171" s="3" t="str">
        <f>VLOOKUP(F3171,'Season Lookup'!$A$1:$B$13,2,0)</f>
        <v>Winter</v>
      </c>
      <c r="M3171" t="s">
        <v>56</v>
      </c>
      <c r="N3171" t="s">
        <v>13</v>
      </c>
      <c r="O3171" t="s">
        <v>132</v>
      </c>
      <c r="P3171" t="str">
        <f t="shared" si="620"/>
        <v>Yes</v>
      </c>
      <c r="Q3171" t="str">
        <f t="shared" si="621"/>
        <v>Yes</v>
      </c>
      <c r="R3171" t="str">
        <f t="shared" si="622"/>
        <v>No</v>
      </c>
      <c r="T3171" t="s">
        <v>14</v>
      </c>
      <c r="U3171" t="s">
        <v>249</v>
      </c>
      <c r="V3171" t="str">
        <f t="shared" si="623"/>
        <v>Intersection</v>
      </c>
      <c r="W3171" t="s">
        <v>250</v>
      </c>
      <c r="X3171">
        <v>42.361745999999997</v>
      </c>
      <c r="Y3171">
        <v>-71.097555999999997</v>
      </c>
      <c r="Z3171" t="s">
        <v>251</v>
      </c>
    </row>
    <row r="3172" spans="1:26">
      <c r="A3172">
        <v>30243</v>
      </c>
      <c r="B3172" s="1">
        <v>40917.943738425929</v>
      </c>
      <c r="C3172" s="1">
        <f t="shared" si="612"/>
        <v>40909</v>
      </c>
      <c r="D3172" s="4">
        <f t="shared" si="613"/>
        <v>2.2222222222222223E-2</v>
      </c>
      <c r="E3172" s="3">
        <f t="shared" si="614"/>
        <v>2012</v>
      </c>
      <c r="F3172" s="3">
        <f t="shared" si="615"/>
        <v>1</v>
      </c>
      <c r="G3172" s="3">
        <f t="shared" si="616"/>
        <v>9</v>
      </c>
      <c r="H3172" s="3">
        <f t="shared" si="617"/>
        <v>22</v>
      </c>
      <c r="I3172" s="3">
        <f t="shared" si="618"/>
        <v>38</v>
      </c>
      <c r="J3172" s="3">
        <f t="shared" si="619"/>
        <v>2</v>
      </c>
      <c r="K3172" s="3" t="str">
        <f>IF(AND(D3172&gt;='Season Lookup'!$D$15,D3172&lt;'Season Lookup'!$D$16),"Spring",IF(AND(D3172&gt;='Season Lookup'!$D$16,D3172&lt;'Season Lookup'!$D$17),"Summer",IF(AND(D3172&gt;='Season Lookup'!$D$17,D3172&lt;'Season Lookup'!$D$18),"Fall",IF(OR(D3172&gt;='Season Lookup'!$D$18,D3172&lt;'Season Lookup'!$D$15),"Winter"))))</f>
        <v>Winter</v>
      </c>
      <c r="L3172" s="3" t="str">
        <f>VLOOKUP(F3172,'Season Lookup'!$A$1:$B$13,2,0)</f>
        <v>Winter</v>
      </c>
      <c r="M3172" t="s">
        <v>56</v>
      </c>
      <c r="N3172" t="s">
        <v>13</v>
      </c>
      <c r="O3172" t="s">
        <v>13</v>
      </c>
      <c r="P3172" t="str">
        <f t="shared" si="620"/>
        <v>Yes</v>
      </c>
      <c r="Q3172" t="str">
        <f t="shared" si="621"/>
        <v>No</v>
      </c>
      <c r="R3172" t="str">
        <f t="shared" si="622"/>
        <v>No</v>
      </c>
      <c r="S3172">
        <v>2616</v>
      </c>
      <c r="T3172" t="s">
        <v>14</v>
      </c>
      <c r="V3172" t="str">
        <f t="shared" si="623"/>
        <v>Non Intersection</v>
      </c>
      <c r="W3172" t="s">
        <v>4105</v>
      </c>
      <c r="X3172">
        <v>42.368924999999997</v>
      </c>
      <c r="Y3172">
        <v>-71.110257000000004</v>
      </c>
      <c r="Z3172" t="s">
        <v>468</v>
      </c>
    </row>
    <row r="3173" spans="1:26">
      <c r="A3173">
        <v>30244</v>
      </c>
      <c r="B3173" s="1">
        <v>40917.75</v>
      </c>
      <c r="C3173" s="1">
        <f t="shared" si="612"/>
        <v>40909</v>
      </c>
      <c r="D3173" s="4">
        <f t="shared" si="613"/>
        <v>2.2222222222222223E-2</v>
      </c>
      <c r="E3173" s="3">
        <f t="shared" si="614"/>
        <v>2012</v>
      </c>
      <c r="F3173" s="3">
        <f t="shared" si="615"/>
        <v>1</v>
      </c>
      <c r="G3173" s="3">
        <f t="shared" si="616"/>
        <v>9</v>
      </c>
      <c r="H3173" s="3">
        <f t="shared" si="617"/>
        <v>18</v>
      </c>
      <c r="I3173" s="3">
        <f t="shared" si="618"/>
        <v>0</v>
      </c>
      <c r="J3173" s="3">
        <f t="shared" si="619"/>
        <v>2</v>
      </c>
      <c r="K3173" s="3" t="str">
        <f>IF(AND(D3173&gt;='Season Lookup'!$D$15,D3173&lt;'Season Lookup'!$D$16),"Spring",IF(AND(D3173&gt;='Season Lookup'!$D$16,D3173&lt;'Season Lookup'!$D$17),"Summer",IF(AND(D3173&gt;='Season Lookup'!$D$17,D3173&lt;'Season Lookup'!$D$18),"Fall",IF(OR(D3173&gt;='Season Lookup'!$D$18,D3173&lt;'Season Lookup'!$D$15),"Winter"))))</f>
        <v>Winter</v>
      </c>
      <c r="L3173" s="3" t="str">
        <f>VLOOKUP(F3173,'Season Lookup'!$A$1:$B$13,2,0)</f>
        <v>Winter</v>
      </c>
      <c r="M3173" t="s">
        <v>56</v>
      </c>
      <c r="N3173" t="s">
        <v>13</v>
      </c>
      <c r="O3173" t="s">
        <v>23</v>
      </c>
      <c r="P3173" t="str">
        <f t="shared" si="620"/>
        <v>Yes</v>
      </c>
      <c r="Q3173" t="str">
        <f t="shared" si="621"/>
        <v>No</v>
      </c>
      <c r="R3173" t="str">
        <f t="shared" si="622"/>
        <v>No</v>
      </c>
      <c r="S3173">
        <v>22</v>
      </c>
      <c r="T3173" t="s">
        <v>1307</v>
      </c>
      <c r="V3173" t="str">
        <f t="shared" si="623"/>
        <v>Non Intersection</v>
      </c>
      <c r="W3173" t="s">
        <v>4106</v>
      </c>
      <c r="X3173">
        <v>42.390236000000002</v>
      </c>
      <c r="Y3173">
        <v>-71.122714999999999</v>
      </c>
      <c r="Z3173" t="s">
        <v>4107</v>
      </c>
    </row>
    <row r="3174" spans="1:26">
      <c r="A3174">
        <v>30285</v>
      </c>
      <c r="B3174" s="1">
        <v>40917.430543981478</v>
      </c>
      <c r="C3174" s="1">
        <f t="shared" si="612"/>
        <v>40909</v>
      </c>
      <c r="D3174" s="4">
        <f t="shared" si="613"/>
        <v>2.2222222222222223E-2</v>
      </c>
      <c r="E3174" s="3">
        <f t="shared" si="614"/>
        <v>2012</v>
      </c>
      <c r="F3174" s="3">
        <f t="shared" si="615"/>
        <v>1</v>
      </c>
      <c r="G3174" s="3">
        <f t="shared" si="616"/>
        <v>9</v>
      </c>
      <c r="H3174" s="3">
        <f t="shared" si="617"/>
        <v>10</v>
      </c>
      <c r="I3174" s="3">
        <f t="shared" si="618"/>
        <v>19</v>
      </c>
      <c r="J3174" s="3">
        <f t="shared" si="619"/>
        <v>2</v>
      </c>
      <c r="K3174" s="3" t="str">
        <f>IF(AND(D3174&gt;='Season Lookup'!$D$15,D3174&lt;'Season Lookup'!$D$16),"Spring",IF(AND(D3174&gt;='Season Lookup'!$D$16,D3174&lt;'Season Lookup'!$D$17),"Summer",IF(AND(D3174&gt;='Season Lookup'!$D$17,D3174&lt;'Season Lookup'!$D$18),"Fall",IF(OR(D3174&gt;='Season Lookup'!$D$18,D3174&lt;'Season Lookup'!$D$15),"Winter"))))</f>
        <v>Winter</v>
      </c>
      <c r="L3174" s="3" t="str">
        <f>VLOOKUP(F3174,'Season Lookup'!$A$1:$B$13,2,0)</f>
        <v>Winter</v>
      </c>
      <c r="M3174" t="s">
        <v>56</v>
      </c>
      <c r="N3174" t="s">
        <v>13</v>
      </c>
      <c r="O3174" t="s">
        <v>23</v>
      </c>
      <c r="P3174" t="str">
        <f t="shared" si="620"/>
        <v>Yes</v>
      </c>
      <c r="Q3174" t="str">
        <f t="shared" si="621"/>
        <v>No</v>
      </c>
      <c r="R3174" t="str">
        <f t="shared" si="622"/>
        <v>No</v>
      </c>
      <c r="T3174" t="s">
        <v>4108</v>
      </c>
      <c r="U3174" t="s">
        <v>94</v>
      </c>
      <c r="V3174" t="str">
        <f t="shared" si="623"/>
        <v>Intersection</v>
      </c>
      <c r="W3174" t="s">
        <v>4109</v>
      </c>
      <c r="X3174">
        <v>42.381360000000001</v>
      </c>
      <c r="Y3174">
        <v>-71.121951999999993</v>
      </c>
      <c r="Z3174" t="s">
        <v>4110</v>
      </c>
    </row>
    <row r="3175" spans="1:26">
      <c r="A3175">
        <v>30245</v>
      </c>
      <c r="B3175" s="1">
        <v>40918.5625</v>
      </c>
      <c r="C3175" s="1">
        <f t="shared" ref="C3175:C3234" si="624">EOMONTH(B3175,MONTH(B3175)*-1)+1</f>
        <v>40909</v>
      </c>
      <c r="D3175" s="4">
        <f t="shared" ref="D3175:D3234" si="625">YEARFRAC(C3175,B3175)</f>
        <v>2.5000000000000001E-2</v>
      </c>
      <c r="E3175" s="3">
        <f t="shared" ref="E3175:E3234" si="626">YEAR(B3175)</f>
        <v>2012</v>
      </c>
      <c r="F3175" s="3">
        <f t="shared" ref="F3175:F3234" si="627">MONTH(B3175)</f>
        <v>1</v>
      </c>
      <c r="G3175" s="3">
        <f t="shared" ref="G3175:G3234" si="628">DAY(B3175)</f>
        <v>10</v>
      </c>
      <c r="H3175" s="3">
        <f t="shared" ref="H3175:H3234" si="629">HOUR(B3175)</f>
        <v>13</v>
      </c>
      <c r="I3175" s="3">
        <f t="shared" ref="I3175:I3234" si="630">MINUTE(B3175)</f>
        <v>30</v>
      </c>
      <c r="J3175" s="3">
        <f t="shared" ref="J3175:J3234" si="631">WEEKDAY(B3175,1)</f>
        <v>3</v>
      </c>
      <c r="K3175" s="3" t="str">
        <f>IF(AND(D3175&gt;='Season Lookup'!$D$15,D3175&lt;'Season Lookup'!$D$16),"Spring",IF(AND(D3175&gt;='Season Lookup'!$D$16,D3175&lt;'Season Lookup'!$D$17),"Summer",IF(AND(D3175&gt;='Season Lookup'!$D$17,D3175&lt;'Season Lookup'!$D$18),"Fall",IF(OR(D3175&gt;='Season Lookup'!$D$18,D3175&lt;'Season Lookup'!$D$15),"Winter"))))</f>
        <v>Winter</v>
      </c>
      <c r="L3175" s="3" t="str">
        <f>VLOOKUP(F3175,'Season Lookup'!$A$1:$B$13,2,0)</f>
        <v>Winter</v>
      </c>
      <c r="M3175" t="s">
        <v>73</v>
      </c>
      <c r="N3175" t="s">
        <v>13</v>
      </c>
      <c r="O3175" t="s">
        <v>13</v>
      </c>
      <c r="P3175" t="str">
        <f t="shared" ref="P3175:P3234" si="632">IF(OR(N3175="Auto",O3175="Auto"),"Yes",IF(OR(N3175="Taxi",O3175="Taxi"),"Yes",IF(OR(N3175="Truck",O3175="Truck"),"Yes",IF(OR(N3175="Van",O3175="Van"),"Yes","No"))))</f>
        <v>Yes</v>
      </c>
      <c r="Q3175" t="str">
        <f t="shared" ref="Q3175:Q3234" si="633">IF(OR(N3175="Bicycle",O3175="Bicycle"),"Yes","No")</f>
        <v>No</v>
      </c>
      <c r="R3175" t="str">
        <f t="shared" ref="R3175:R3234" si="634">IF(OR(N3175="Pedestrian",O3175="Pedestrian"),"Yes","No")</f>
        <v>No</v>
      </c>
      <c r="T3175" t="s">
        <v>14</v>
      </c>
      <c r="U3175" t="s">
        <v>634</v>
      </c>
      <c r="V3175" t="str">
        <f t="shared" ref="V3175:V3234" si="635">IF(ISBLANK(S3175),"Intersection","Non Intersection")</f>
        <v>Intersection</v>
      </c>
      <c r="W3175" t="s">
        <v>1837</v>
      </c>
      <c r="X3175">
        <v>42.379972000000002</v>
      </c>
      <c r="Y3175">
        <v>-71.119945000000001</v>
      </c>
      <c r="Z3175" t="s">
        <v>1838</v>
      </c>
    </row>
    <row r="3176" spans="1:26">
      <c r="A3176">
        <v>30246</v>
      </c>
      <c r="B3176" s="1">
        <v>40918.772210648145</v>
      </c>
      <c r="C3176" s="1">
        <f t="shared" si="624"/>
        <v>40909</v>
      </c>
      <c r="D3176" s="4">
        <f t="shared" si="625"/>
        <v>2.5000000000000001E-2</v>
      </c>
      <c r="E3176" s="3">
        <f t="shared" si="626"/>
        <v>2012</v>
      </c>
      <c r="F3176" s="3">
        <f t="shared" si="627"/>
        <v>1</v>
      </c>
      <c r="G3176" s="3">
        <f t="shared" si="628"/>
        <v>10</v>
      </c>
      <c r="H3176" s="3">
        <f t="shared" si="629"/>
        <v>18</v>
      </c>
      <c r="I3176" s="3">
        <f t="shared" si="630"/>
        <v>31</v>
      </c>
      <c r="J3176" s="3">
        <f t="shared" si="631"/>
        <v>3</v>
      </c>
      <c r="K3176" s="3" t="str">
        <f>IF(AND(D3176&gt;='Season Lookup'!$D$15,D3176&lt;'Season Lookup'!$D$16),"Spring",IF(AND(D3176&gt;='Season Lookup'!$D$16,D3176&lt;'Season Lookup'!$D$17),"Summer",IF(AND(D3176&gt;='Season Lookup'!$D$17,D3176&lt;'Season Lookup'!$D$18),"Fall",IF(OR(D3176&gt;='Season Lookup'!$D$18,D3176&lt;'Season Lookup'!$D$15),"Winter"))))</f>
        <v>Winter</v>
      </c>
      <c r="L3176" s="3" t="str">
        <f>VLOOKUP(F3176,'Season Lookup'!$A$1:$B$13,2,0)</f>
        <v>Winter</v>
      </c>
      <c r="M3176" t="s">
        <v>73</v>
      </c>
      <c r="N3176" t="s">
        <v>13</v>
      </c>
      <c r="O3176" t="s">
        <v>13</v>
      </c>
      <c r="P3176" t="str">
        <f t="shared" si="632"/>
        <v>Yes</v>
      </c>
      <c r="Q3176" t="str">
        <f t="shared" si="633"/>
        <v>No</v>
      </c>
      <c r="R3176" t="str">
        <f t="shared" si="634"/>
        <v>No</v>
      </c>
      <c r="T3176" t="s">
        <v>119</v>
      </c>
      <c r="U3176" t="s">
        <v>958</v>
      </c>
      <c r="V3176" t="str">
        <f t="shared" si="635"/>
        <v>Intersection</v>
      </c>
      <c r="W3176" t="s">
        <v>959</v>
      </c>
      <c r="X3176">
        <v>42.358977000000003</v>
      </c>
      <c r="Y3176">
        <v>-71.100133999999997</v>
      </c>
      <c r="Z3176" t="s">
        <v>960</v>
      </c>
    </row>
    <row r="3177" spans="1:26">
      <c r="A3177">
        <v>30247</v>
      </c>
      <c r="B3177" s="1">
        <v>40919.284710648149</v>
      </c>
      <c r="C3177" s="1">
        <f t="shared" si="624"/>
        <v>40909</v>
      </c>
      <c r="D3177" s="4">
        <f t="shared" si="625"/>
        <v>2.7777777777777776E-2</v>
      </c>
      <c r="E3177" s="3">
        <f t="shared" si="626"/>
        <v>2012</v>
      </c>
      <c r="F3177" s="3">
        <f t="shared" si="627"/>
        <v>1</v>
      </c>
      <c r="G3177" s="3">
        <f t="shared" si="628"/>
        <v>11</v>
      </c>
      <c r="H3177" s="3">
        <f t="shared" si="629"/>
        <v>6</v>
      </c>
      <c r="I3177" s="3">
        <f t="shared" si="630"/>
        <v>49</v>
      </c>
      <c r="J3177" s="3">
        <f t="shared" si="631"/>
        <v>4</v>
      </c>
      <c r="K3177" s="3" t="str">
        <f>IF(AND(D3177&gt;='Season Lookup'!$D$15,D3177&lt;'Season Lookup'!$D$16),"Spring",IF(AND(D3177&gt;='Season Lookup'!$D$16,D3177&lt;'Season Lookup'!$D$17),"Summer",IF(AND(D3177&gt;='Season Lookup'!$D$17,D3177&lt;'Season Lookup'!$D$18),"Fall",IF(OR(D3177&gt;='Season Lookup'!$D$18,D3177&lt;'Season Lookup'!$D$15),"Winter"))))</f>
        <v>Winter</v>
      </c>
      <c r="L3177" s="3" t="str">
        <f>VLOOKUP(F3177,'Season Lookup'!$A$1:$B$13,2,0)</f>
        <v>Winter</v>
      </c>
      <c r="M3177" t="s">
        <v>82</v>
      </c>
      <c r="N3177" t="s">
        <v>13</v>
      </c>
      <c r="O3177" t="s">
        <v>23</v>
      </c>
      <c r="P3177" t="str">
        <f t="shared" si="632"/>
        <v>Yes</v>
      </c>
      <c r="Q3177" t="str">
        <f t="shared" si="633"/>
        <v>No</v>
      </c>
      <c r="R3177" t="str">
        <f t="shared" si="634"/>
        <v>No</v>
      </c>
      <c r="T3177" t="s">
        <v>41</v>
      </c>
      <c r="U3177" t="s">
        <v>757</v>
      </c>
      <c r="V3177" t="str">
        <f t="shared" si="635"/>
        <v>Intersection</v>
      </c>
      <c r="W3177" t="s">
        <v>758</v>
      </c>
      <c r="X3177">
        <v>42.362009</v>
      </c>
      <c r="Y3177">
        <v>-71.114306999999997</v>
      </c>
      <c r="Z3177" t="s">
        <v>759</v>
      </c>
    </row>
    <row r="3178" spans="1:26">
      <c r="A3178">
        <v>30249</v>
      </c>
      <c r="B3178" s="1">
        <v>40919.697905092595</v>
      </c>
      <c r="C3178" s="1">
        <f t="shared" si="624"/>
        <v>40909</v>
      </c>
      <c r="D3178" s="4">
        <f t="shared" si="625"/>
        <v>2.7777777777777776E-2</v>
      </c>
      <c r="E3178" s="3">
        <f t="shared" si="626"/>
        <v>2012</v>
      </c>
      <c r="F3178" s="3">
        <f t="shared" si="627"/>
        <v>1</v>
      </c>
      <c r="G3178" s="3">
        <f t="shared" si="628"/>
        <v>11</v>
      </c>
      <c r="H3178" s="3">
        <f t="shared" si="629"/>
        <v>16</v>
      </c>
      <c r="I3178" s="3">
        <f t="shared" si="630"/>
        <v>44</v>
      </c>
      <c r="J3178" s="3">
        <f t="shared" si="631"/>
        <v>4</v>
      </c>
      <c r="K3178" s="3" t="str">
        <f>IF(AND(D3178&gt;='Season Lookup'!$D$15,D3178&lt;'Season Lookup'!$D$16),"Spring",IF(AND(D3178&gt;='Season Lookup'!$D$16,D3178&lt;'Season Lookup'!$D$17),"Summer",IF(AND(D3178&gt;='Season Lookup'!$D$17,D3178&lt;'Season Lookup'!$D$18),"Fall",IF(OR(D3178&gt;='Season Lookup'!$D$18,D3178&lt;'Season Lookup'!$D$15),"Winter"))))</f>
        <v>Winter</v>
      </c>
      <c r="L3178" s="3" t="str">
        <f>VLOOKUP(F3178,'Season Lookup'!$A$1:$B$13,2,0)</f>
        <v>Winter</v>
      </c>
      <c r="M3178" t="s">
        <v>82</v>
      </c>
      <c r="N3178" t="s">
        <v>13</v>
      </c>
      <c r="O3178" t="s">
        <v>13</v>
      </c>
      <c r="P3178" t="str">
        <f t="shared" si="632"/>
        <v>Yes</v>
      </c>
      <c r="Q3178" t="str">
        <f t="shared" si="633"/>
        <v>No</v>
      </c>
      <c r="R3178" t="str">
        <f t="shared" si="634"/>
        <v>No</v>
      </c>
      <c r="T3178" t="s">
        <v>342</v>
      </c>
      <c r="U3178" t="s">
        <v>316</v>
      </c>
      <c r="V3178" t="str">
        <f t="shared" si="635"/>
        <v>Intersection</v>
      </c>
      <c r="W3178" t="s">
        <v>2529</v>
      </c>
      <c r="X3178">
        <v>42.366343000000001</v>
      </c>
      <c r="Y3178">
        <v>-71.103160000000003</v>
      </c>
      <c r="Z3178" t="s">
        <v>643</v>
      </c>
    </row>
    <row r="3179" spans="1:26">
      <c r="A3179">
        <v>30250</v>
      </c>
      <c r="B3179" s="1">
        <v>40919.75</v>
      </c>
      <c r="C3179" s="1">
        <f t="shared" si="624"/>
        <v>40909</v>
      </c>
      <c r="D3179" s="4">
        <f t="shared" si="625"/>
        <v>2.7777777777777776E-2</v>
      </c>
      <c r="E3179" s="3">
        <f t="shared" si="626"/>
        <v>2012</v>
      </c>
      <c r="F3179" s="3">
        <f t="shared" si="627"/>
        <v>1</v>
      </c>
      <c r="G3179" s="3">
        <f t="shared" si="628"/>
        <v>11</v>
      </c>
      <c r="H3179" s="3">
        <f t="shared" si="629"/>
        <v>18</v>
      </c>
      <c r="I3179" s="3">
        <f t="shared" si="630"/>
        <v>0</v>
      </c>
      <c r="J3179" s="3">
        <f t="shared" si="631"/>
        <v>4</v>
      </c>
      <c r="K3179" s="3" t="str">
        <f>IF(AND(D3179&gt;='Season Lookup'!$D$15,D3179&lt;'Season Lookup'!$D$16),"Spring",IF(AND(D3179&gt;='Season Lookup'!$D$16,D3179&lt;'Season Lookup'!$D$17),"Summer",IF(AND(D3179&gt;='Season Lookup'!$D$17,D3179&lt;'Season Lookup'!$D$18),"Fall",IF(OR(D3179&gt;='Season Lookup'!$D$18,D3179&lt;'Season Lookup'!$D$15),"Winter"))))</f>
        <v>Winter</v>
      </c>
      <c r="L3179" s="3" t="str">
        <f>VLOOKUP(F3179,'Season Lookup'!$A$1:$B$13,2,0)</f>
        <v>Winter</v>
      </c>
      <c r="M3179" t="s">
        <v>82</v>
      </c>
      <c r="N3179" t="s">
        <v>13</v>
      </c>
      <c r="O3179" t="s">
        <v>13</v>
      </c>
      <c r="P3179" t="str">
        <f t="shared" si="632"/>
        <v>Yes</v>
      </c>
      <c r="Q3179" t="str">
        <f t="shared" si="633"/>
        <v>No</v>
      </c>
      <c r="R3179" t="str">
        <f t="shared" si="634"/>
        <v>No</v>
      </c>
      <c r="T3179" t="s">
        <v>133</v>
      </c>
      <c r="U3179" t="s">
        <v>75</v>
      </c>
      <c r="V3179" t="str">
        <f t="shared" si="635"/>
        <v>Intersection</v>
      </c>
      <c r="W3179" t="s">
        <v>4111</v>
      </c>
      <c r="X3179">
        <v>42.367260999999999</v>
      </c>
      <c r="Y3179">
        <v>-71.098746000000006</v>
      </c>
      <c r="Z3179" t="s">
        <v>4112</v>
      </c>
    </row>
    <row r="3180" spans="1:26">
      <c r="A3180">
        <v>30251</v>
      </c>
      <c r="B3180" s="1">
        <v>40919.791655092595</v>
      </c>
      <c r="C3180" s="1">
        <f t="shared" si="624"/>
        <v>40909</v>
      </c>
      <c r="D3180" s="4">
        <f t="shared" si="625"/>
        <v>2.7777777777777776E-2</v>
      </c>
      <c r="E3180" s="3">
        <f t="shared" si="626"/>
        <v>2012</v>
      </c>
      <c r="F3180" s="3">
        <f t="shared" si="627"/>
        <v>1</v>
      </c>
      <c r="G3180" s="3">
        <f t="shared" si="628"/>
        <v>11</v>
      </c>
      <c r="H3180" s="3">
        <f t="shared" si="629"/>
        <v>18</v>
      </c>
      <c r="I3180" s="3">
        <f t="shared" si="630"/>
        <v>59</v>
      </c>
      <c r="J3180" s="3">
        <f t="shared" si="631"/>
        <v>4</v>
      </c>
      <c r="K3180" s="3" t="str">
        <f>IF(AND(D3180&gt;='Season Lookup'!$D$15,D3180&lt;'Season Lookup'!$D$16),"Spring",IF(AND(D3180&gt;='Season Lookup'!$D$16,D3180&lt;'Season Lookup'!$D$17),"Summer",IF(AND(D3180&gt;='Season Lookup'!$D$17,D3180&lt;'Season Lookup'!$D$18),"Fall",IF(OR(D3180&gt;='Season Lookup'!$D$18,D3180&lt;'Season Lookup'!$D$15),"Winter"))))</f>
        <v>Winter</v>
      </c>
      <c r="L3180" s="3" t="str">
        <f>VLOOKUP(F3180,'Season Lookup'!$A$1:$B$13,2,0)</f>
        <v>Winter</v>
      </c>
      <c r="M3180" t="s">
        <v>82</v>
      </c>
      <c r="N3180" t="s">
        <v>13</v>
      </c>
      <c r="O3180" t="s">
        <v>13</v>
      </c>
      <c r="P3180" t="str">
        <f t="shared" si="632"/>
        <v>Yes</v>
      </c>
      <c r="Q3180" t="str">
        <f t="shared" si="633"/>
        <v>No</v>
      </c>
      <c r="R3180" t="str">
        <f t="shared" si="634"/>
        <v>No</v>
      </c>
      <c r="T3180" t="s">
        <v>19</v>
      </c>
      <c r="U3180" t="s">
        <v>1646</v>
      </c>
      <c r="V3180" t="str">
        <f t="shared" si="635"/>
        <v>Intersection</v>
      </c>
      <c r="W3180" t="s">
        <v>1647</v>
      </c>
      <c r="X3180">
        <v>42.371946999999999</v>
      </c>
      <c r="Y3180">
        <v>-71.087073000000004</v>
      </c>
      <c r="Z3180" t="s">
        <v>1648</v>
      </c>
    </row>
    <row r="3181" spans="1:26">
      <c r="A3181">
        <v>30252</v>
      </c>
      <c r="B3181" s="1">
        <v>40919.304166666669</v>
      </c>
      <c r="C3181" s="1">
        <f t="shared" si="624"/>
        <v>40909</v>
      </c>
      <c r="D3181" s="4">
        <f t="shared" si="625"/>
        <v>2.7777777777777776E-2</v>
      </c>
      <c r="E3181" s="3">
        <f t="shared" si="626"/>
        <v>2012</v>
      </c>
      <c r="F3181" s="3">
        <f t="shared" si="627"/>
        <v>1</v>
      </c>
      <c r="G3181" s="3">
        <f t="shared" si="628"/>
        <v>11</v>
      </c>
      <c r="H3181" s="3">
        <f t="shared" si="629"/>
        <v>7</v>
      </c>
      <c r="I3181" s="3">
        <f t="shared" si="630"/>
        <v>18</v>
      </c>
      <c r="J3181" s="3">
        <f t="shared" si="631"/>
        <v>4</v>
      </c>
      <c r="K3181" s="3" t="str">
        <f>IF(AND(D3181&gt;='Season Lookup'!$D$15,D3181&lt;'Season Lookup'!$D$16),"Spring",IF(AND(D3181&gt;='Season Lookup'!$D$16,D3181&lt;'Season Lookup'!$D$17),"Summer",IF(AND(D3181&gt;='Season Lookup'!$D$17,D3181&lt;'Season Lookup'!$D$18),"Fall",IF(OR(D3181&gt;='Season Lookup'!$D$18,D3181&lt;'Season Lookup'!$D$15),"Winter"))))</f>
        <v>Winter</v>
      </c>
      <c r="L3181" s="3" t="str">
        <f>VLOOKUP(F3181,'Season Lookup'!$A$1:$B$13,2,0)</f>
        <v>Winter</v>
      </c>
      <c r="M3181" t="s">
        <v>82</v>
      </c>
      <c r="N3181" t="s">
        <v>13</v>
      </c>
      <c r="O3181" t="s">
        <v>132</v>
      </c>
      <c r="P3181" t="str">
        <f t="shared" si="632"/>
        <v>Yes</v>
      </c>
      <c r="Q3181" t="str">
        <f t="shared" si="633"/>
        <v>Yes</v>
      </c>
      <c r="R3181" t="str">
        <f t="shared" si="634"/>
        <v>No</v>
      </c>
      <c r="S3181">
        <v>1688</v>
      </c>
      <c r="T3181" t="s">
        <v>14</v>
      </c>
      <c r="V3181" t="str">
        <f t="shared" si="635"/>
        <v>Non Intersection</v>
      </c>
      <c r="W3181" t="s">
        <v>4055</v>
      </c>
      <c r="X3181">
        <v>42.382725999999998</v>
      </c>
      <c r="Y3181">
        <v>-71.119810000000001</v>
      </c>
      <c r="Z3181" t="s">
        <v>4056</v>
      </c>
    </row>
    <row r="3182" spans="1:26">
      <c r="A3182">
        <v>30253</v>
      </c>
      <c r="B3182" s="1">
        <v>40919.458333333336</v>
      </c>
      <c r="C3182" s="1">
        <f t="shared" si="624"/>
        <v>40909</v>
      </c>
      <c r="D3182" s="4">
        <f t="shared" si="625"/>
        <v>2.7777777777777776E-2</v>
      </c>
      <c r="E3182" s="3">
        <f t="shared" si="626"/>
        <v>2012</v>
      </c>
      <c r="F3182" s="3">
        <f t="shared" si="627"/>
        <v>1</v>
      </c>
      <c r="G3182" s="3">
        <f t="shared" si="628"/>
        <v>11</v>
      </c>
      <c r="H3182" s="3">
        <f t="shared" si="629"/>
        <v>11</v>
      </c>
      <c r="I3182" s="3">
        <f t="shared" si="630"/>
        <v>0</v>
      </c>
      <c r="J3182" s="3">
        <f t="shared" si="631"/>
        <v>4</v>
      </c>
      <c r="K3182" s="3" t="str">
        <f>IF(AND(D3182&gt;='Season Lookup'!$D$15,D3182&lt;'Season Lookup'!$D$16),"Spring",IF(AND(D3182&gt;='Season Lookup'!$D$16,D3182&lt;'Season Lookup'!$D$17),"Summer",IF(AND(D3182&gt;='Season Lookup'!$D$17,D3182&lt;'Season Lookup'!$D$18),"Fall",IF(OR(D3182&gt;='Season Lookup'!$D$18,D3182&lt;'Season Lookup'!$D$15),"Winter"))))</f>
        <v>Winter</v>
      </c>
      <c r="L3182" s="3" t="str">
        <f>VLOOKUP(F3182,'Season Lookup'!$A$1:$B$13,2,0)</f>
        <v>Winter</v>
      </c>
      <c r="M3182" t="s">
        <v>82</v>
      </c>
      <c r="N3182" t="s">
        <v>13</v>
      </c>
      <c r="O3182" t="s">
        <v>23</v>
      </c>
      <c r="P3182" t="str">
        <f t="shared" si="632"/>
        <v>Yes</v>
      </c>
      <c r="Q3182" t="str">
        <f t="shared" si="633"/>
        <v>No</v>
      </c>
      <c r="R3182" t="str">
        <f t="shared" si="634"/>
        <v>No</v>
      </c>
      <c r="S3182">
        <v>358</v>
      </c>
      <c r="T3182" t="s">
        <v>142</v>
      </c>
      <c r="V3182" t="str">
        <f t="shared" si="635"/>
        <v>Non Intersection</v>
      </c>
      <c r="W3182" t="s">
        <v>2163</v>
      </c>
      <c r="X3182">
        <v>42.381113999999997</v>
      </c>
      <c r="Y3182">
        <v>-71.138537999999997</v>
      </c>
      <c r="Z3182" t="s">
        <v>2164</v>
      </c>
    </row>
    <row r="3183" spans="1:26">
      <c r="A3183">
        <v>30248</v>
      </c>
      <c r="B3183" s="1">
        <v>40920.105555555558</v>
      </c>
      <c r="C3183" s="1">
        <f t="shared" si="624"/>
        <v>40909</v>
      </c>
      <c r="D3183" s="4">
        <f t="shared" si="625"/>
        <v>3.0555555555555555E-2</v>
      </c>
      <c r="E3183" s="3">
        <f t="shared" si="626"/>
        <v>2012</v>
      </c>
      <c r="F3183" s="3">
        <f t="shared" si="627"/>
        <v>1</v>
      </c>
      <c r="G3183" s="3">
        <f t="shared" si="628"/>
        <v>12</v>
      </c>
      <c r="H3183" s="3">
        <f t="shared" si="629"/>
        <v>2</v>
      </c>
      <c r="I3183" s="3">
        <f t="shared" si="630"/>
        <v>32</v>
      </c>
      <c r="J3183" s="3">
        <f t="shared" si="631"/>
        <v>5</v>
      </c>
      <c r="K3183" s="3" t="str">
        <f>IF(AND(D3183&gt;='Season Lookup'!$D$15,D3183&lt;'Season Lookup'!$D$16),"Spring",IF(AND(D3183&gt;='Season Lookup'!$D$16,D3183&lt;'Season Lookup'!$D$17),"Summer",IF(AND(D3183&gt;='Season Lookup'!$D$17,D3183&lt;'Season Lookup'!$D$18),"Fall",IF(OR(D3183&gt;='Season Lookup'!$D$18,D3183&lt;'Season Lookup'!$D$15),"Winter"))))</f>
        <v>Winter</v>
      </c>
      <c r="L3183" s="3" t="str">
        <f>VLOOKUP(F3183,'Season Lookup'!$A$1:$B$13,2,0)</f>
        <v>Winter</v>
      </c>
      <c r="M3183" t="s">
        <v>78</v>
      </c>
      <c r="N3183" t="s">
        <v>13</v>
      </c>
      <c r="O3183" t="s">
        <v>13</v>
      </c>
      <c r="P3183" t="str">
        <f t="shared" si="632"/>
        <v>Yes</v>
      </c>
      <c r="Q3183" t="str">
        <f t="shared" si="633"/>
        <v>No</v>
      </c>
      <c r="R3183" t="str">
        <f t="shared" si="634"/>
        <v>No</v>
      </c>
      <c r="S3183">
        <v>369</v>
      </c>
      <c r="T3183" t="s">
        <v>129</v>
      </c>
      <c r="V3183" t="str">
        <f t="shared" si="635"/>
        <v>Non Intersection</v>
      </c>
      <c r="W3183" t="s">
        <v>4113</v>
      </c>
      <c r="X3183">
        <v>42.370590999999997</v>
      </c>
      <c r="Y3183">
        <v>-71.089442000000005</v>
      </c>
      <c r="Z3183" t="s">
        <v>4114</v>
      </c>
    </row>
    <row r="3184" spans="1:26">
      <c r="A3184">
        <v>30254</v>
      </c>
      <c r="B3184" s="1">
        <v>40920.375</v>
      </c>
      <c r="C3184" s="1">
        <f t="shared" si="624"/>
        <v>40909</v>
      </c>
      <c r="D3184" s="4">
        <f t="shared" si="625"/>
        <v>3.0555555555555555E-2</v>
      </c>
      <c r="E3184" s="3">
        <f t="shared" si="626"/>
        <v>2012</v>
      </c>
      <c r="F3184" s="3">
        <f t="shared" si="627"/>
        <v>1</v>
      </c>
      <c r="G3184" s="3">
        <f t="shared" si="628"/>
        <v>12</v>
      </c>
      <c r="H3184" s="3">
        <f t="shared" si="629"/>
        <v>9</v>
      </c>
      <c r="I3184" s="3">
        <f t="shared" si="630"/>
        <v>0</v>
      </c>
      <c r="J3184" s="3">
        <f t="shared" si="631"/>
        <v>5</v>
      </c>
      <c r="K3184" s="3" t="str">
        <f>IF(AND(D3184&gt;='Season Lookup'!$D$15,D3184&lt;'Season Lookup'!$D$16),"Spring",IF(AND(D3184&gt;='Season Lookup'!$D$16,D3184&lt;'Season Lookup'!$D$17),"Summer",IF(AND(D3184&gt;='Season Lookup'!$D$17,D3184&lt;'Season Lookup'!$D$18),"Fall",IF(OR(D3184&gt;='Season Lookup'!$D$18,D3184&lt;'Season Lookup'!$D$15),"Winter"))))</f>
        <v>Winter</v>
      </c>
      <c r="L3184" s="3" t="str">
        <f>VLOOKUP(F3184,'Season Lookup'!$A$1:$B$13,2,0)</f>
        <v>Winter</v>
      </c>
      <c r="M3184" t="s">
        <v>78</v>
      </c>
      <c r="N3184" t="s">
        <v>13</v>
      </c>
      <c r="O3184" t="s">
        <v>13</v>
      </c>
      <c r="P3184" t="str">
        <f t="shared" si="632"/>
        <v>Yes</v>
      </c>
      <c r="Q3184" t="str">
        <f t="shared" si="633"/>
        <v>No</v>
      </c>
      <c r="R3184" t="str">
        <f t="shared" si="634"/>
        <v>No</v>
      </c>
      <c r="T3184" t="s">
        <v>796</v>
      </c>
      <c r="V3184" t="str">
        <f t="shared" si="635"/>
        <v>Intersection</v>
      </c>
      <c r="W3184" t="s">
        <v>4115</v>
      </c>
      <c r="X3184">
        <v>0</v>
      </c>
      <c r="Y3184">
        <v>0</v>
      </c>
      <c r="Z3184" t="s">
        <v>81</v>
      </c>
    </row>
    <row r="3185" spans="1:26">
      <c r="A3185">
        <v>30255</v>
      </c>
      <c r="B3185" s="1">
        <v>40920.520833333336</v>
      </c>
      <c r="C3185" s="1">
        <f t="shared" si="624"/>
        <v>40909</v>
      </c>
      <c r="D3185" s="4">
        <f t="shared" si="625"/>
        <v>3.0555555555555555E-2</v>
      </c>
      <c r="E3185" s="3">
        <f t="shared" si="626"/>
        <v>2012</v>
      </c>
      <c r="F3185" s="3">
        <f t="shared" si="627"/>
        <v>1</v>
      </c>
      <c r="G3185" s="3">
        <f t="shared" si="628"/>
        <v>12</v>
      </c>
      <c r="H3185" s="3">
        <f t="shared" si="629"/>
        <v>12</v>
      </c>
      <c r="I3185" s="3">
        <f t="shared" si="630"/>
        <v>30</v>
      </c>
      <c r="J3185" s="3">
        <f t="shared" si="631"/>
        <v>5</v>
      </c>
      <c r="K3185" s="3" t="str">
        <f>IF(AND(D3185&gt;='Season Lookup'!$D$15,D3185&lt;'Season Lookup'!$D$16),"Spring",IF(AND(D3185&gt;='Season Lookup'!$D$16,D3185&lt;'Season Lookup'!$D$17),"Summer",IF(AND(D3185&gt;='Season Lookup'!$D$17,D3185&lt;'Season Lookup'!$D$18),"Fall",IF(OR(D3185&gt;='Season Lookup'!$D$18,D3185&lt;'Season Lookup'!$D$15),"Winter"))))</f>
        <v>Winter</v>
      </c>
      <c r="L3185" s="3" t="str">
        <f>VLOOKUP(F3185,'Season Lookup'!$A$1:$B$13,2,0)</f>
        <v>Winter</v>
      </c>
      <c r="M3185" t="s">
        <v>78</v>
      </c>
      <c r="N3185" t="s">
        <v>13</v>
      </c>
      <c r="O3185" t="s">
        <v>13</v>
      </c>
      <c r="P3185" t="str">
        <f t="shared" si="632"/>
        <v>Yes</v>
      </c>
      <c r="Q3185" t="str">
        <f t="shared" si="633"/>
        <v>No</v>
      </c>
      <c r="R3185" t="str">
        <f t="shared" si="634"/>
        <v>No</v>
      </c>
      <c r="T3185" t="s">
        <v>209</v>
      </c>
      <c r="U3185" t="s">
        <v>260</v>
      </c>
      <c r="V3185" t="str">
        <f t="shared" si="635"/>
        <v>Intersection</v>
      </c>
      <c r="W3185" t="s">
        <v>531</v>
      </c>
      <c r="X3185">
        <v>42.365678000000003</v>
      </c>
      <c r="Y3185">
        <v>-71.082406000000006</v>
      </c>
      <c r="Z3185" t="s">
        <v>532</v>
      </c>
    </row>
    <row r="3186" spans="1:26">
      <c r="A3186">
        <v>30256</v>
      </c>
      <c r="B3186" s="1">
        <v>40920.690960648149</v>
      </c>
      <c r="C3186" s="1">
        <f t="shared" si="624"/>
        <v>40909</v>
      </c>
      <c r="D3186" s="4">
        <f t="shared" si="625"/>
        <v>3.0555555555555555E-2</v>
      </c>
      <c r="E3186" s="3">
        <f t="shared" si="626"/>
        <v>2012</v>
      </c>
      <c r="F3186" s="3">
        <f t="shared" si="627"/>
        <v>1</v>
      </c>
      <c r="G3186" s="3">
        <f t="shared" si="628"/>
        <v>12</v>
      </c>
      <c r="H3186" s="3">
        <f t="shared" si="629"/>
        <v>16</v>
      </c>
      <c r="I3186" s="3">
        <f t="shared" si="630"/>
        <v>34</v>
      </c>
      <c r="J3186" s="3">
        <f t="shared" si="631"/>
        <v>5</v>
      </c>
      <c r="K3186" s="3" t="str">
        <f>IF(AND(D3186&gt;='Season Lookup'!$D$15,D3186&lt;'Season Lookup'!$D$16),"Spring",IF(AND(D3186&gt;='Season Lookup'!$D$16,D3186&lt;'Season Lookup'!$D$17),"Summer",IF(AND(D3186&gt;='Season Lookup'!$D$17,D3186&lt;'Season Lookup'!$D$18),"Fall",IF(OR(D3186&gt;='Season Lookup'!$D$18,D3186&lt;'Season Lookup'!$D$15),"Winter"))))</f>
        <v>Winter</v>
      </c>
      <c r="L3186" s="3" t="str">
        <f>VLOOKUP(F3186,'Season Lookup'!$A$1:$B$13,2,0)</f>
        <v>Winter</v>
      </c>
      <c r="M3186" t="s">
        <v>78</v>
      </c>
      <c r="N3186" t="s">
        <v>13</v>
      </c>
      <c r="O3186" t="s">
        <v>13</v>
      </c>
      <c r="P3186" t="str">
        <f t="shared" si="632"/>
        <v>Yes</v>
      </c>
      <c r="Q3186" t="str">
        <f t="shared" si="633"/>
        <v>No</v>
      </c>
      <c r="R3186" t="str">
        <f t="shared" si="634"/>
        <v>No</v>
      </c>
      <c r="S3186">
        <v>335</v>
      </c>
      <c r="T3186" t="s">
        <v>105</v>
      </c>
      <c r="V3186" t="str">
        <f t="shared" si="635"/>
        <v>Non Intersection</v>
      </c>
      <c r="W3186" t="s">
        <v>4116</v>
      </c>
      <c r="X3186">
        <v>42.370021000000001</v>
      </c>
      <c r="Y3186">
        <v>-71.102369999999993</v>
      </c>
      <c r="Z3186" t="s">
        <v>4117</v>
      </c>
    </row>
    <row r="3187" spans="1:26">
      <c r="A3187">
        <v>30257</v>
      </c>
      <c r="B3187" s="1">
        <v>40920.75</v>
      </c>
      <c r="C3187" s="1">
        <f t="shared" si="624"/>
        <v>40909</v>
      </c>
      <c r="D3187" s="4">
        <f t="shared" si="625"/>
        <v>3.0555555555555555E-2</v>
      </c>
      <c r="E3187" s="3">
        <f t="shared" si="626"/>
        <v>2012</v>
      </c>
      <c r="F3187" s="3">
        <f t="shared" si="627"/>
        <v>1</v>
      </c>
      <c r="G3187" s="3">
        <f t="shared" si="628"/>
        <v>12</v>
      </c>
      <c r="H3187" s="3">
        <f t="shared" si="629"/>
        <v>18</v>
      </c>
      <c r="I3187" s="3">
        <f t="shared" si="630"/>
        <v>0</v>
      </c>
      <c r="J3187" s="3">
        <f t="shared" si="631"/>
        <v>5</v>
      </c>
      <c r="K3187" s="3" t="str">
        <f>IF(AND(D3187&gt;='Season Lookup'!$D$15,D3187&lt;'Season Lookup'!$D$16),"Spring",IF(AND(D3187&gt;='Season Lookup'!$D$16,D3187&lt;'Season Lookup'!$D$17),"Summer",IF(AND(D3187&gt;='Season Lookup'!$D$17,D3187&lt;'Season Lookup'!$D$18),"Fall",IF(OR(D3187&gt;='Season Lookup'!$D$18,D3187&lt;'Season Lookup'!$D$15),"Winter"))))</f>
        <v>Winter</v>
      </c>
      <c r="L3187" s="3" t="str">
        <f>VLOOKUP(F3187,'Season Lookup'!$A$1:$B$13,2,0)</f>
        <v>Winter</v>
      </c>
      <c r="M3187" t="s">
        <v>78</v>
      </c>
      <c r="N3187" t="s">
        <v>13</v>
      </c>
      <c r="O3187" t="s">
        <v>23</v>
      </c>
      <c r="P3187" t="str">
        <f t="shared" si="632"/>
        <v>Yes</v>
      </c>
      <c r="Q3187" t="str">
        <f t="shared" si="633"/>
        <v>No</v>
      </c>
      <c r="R3187" t="str">
        <f t="shared" si="634"/>
        <v>No</v>
      </c>
      <c r="T3187" t="s">
        <v>379</v>
      </c>
      <c r="U3187" t="s">
        <v>1502</v>
      </c>
      <c r="V3187" t="str">
        <f t="shared" si="635"/>
        <v>Intersection</v>
      </c>
      <c r="W3187" t="s">
        <v>4118</v>
      </c>
      <c r="X3187">
        <v>42.371560000000002</v>
      </c>
      <c r="Y3187">
        <v>-71.078442999999993</v>
      </c>
      <c r="Z3187" t="s">
        <v>2273</v>
      </c>
    </row>
    <row r="3188" spans="1:26">
      <c r="A3188">
        <v>30258</v>
      </c>
      <c r="B3188" s="1">
        <v>40920.763888888891</v>
      </c>
      <c r="C3188" s="1">
        <f t="shared" si="624"/>
        <v>40909</v>
      </c>
      <c r="D3188" s="4">
        <f t="shared" si="625"/>
        <v>3.0555555555555555E-2</v>
      </c>
      <c r="E3188" s="3">
        <f t="shared" si="626"/>
        <v>2012</v>
      </c>
      <c r="F3188" s="3">
        <f t="shared" si="627"/>
        <v>1</v>
      </c>
      <c r="G3188" s="3">
        <f t="shared" si="628"/>
        <v>12</v>
      </c>
      <c r="H3188" s="3">
        <f t="shared" si="629"/>
        <v>18</v>
      </c>
      <c r="I3188" s="3">
        <f t="shared" si="630"/>
        <v>20</v>
      </c>
      <c r="J3188" s="3">
        <f t="shared" si="631"/>
        <v>5</v>
      </c>
      <c r="K3188" s="3" t="str">
        <f>IF(AND(D3188&gt;='Season Lookup'!$D$15,D3188&lt;'Season Lookup'!$D$16),"Spring",IF(AND(D3188&gt;='Season Lookup'!$D$16,D3188&lt;'Season Lookup'!$D$17),"Summer",IF(AND(D3188&gt;='Season Lookup'!$D$17,D3188&lt;'Season Lookup'!$D$18),"Fall",IF(OR(D3188&gt;='Season Lookup'!$D$18,D3188&lt;'Season Lookup'!$D$15),"Winter"))))</f>
        <v>Winter</v>
      </c>
      <c r="L3188" s="3" t="str">
        <f>VLOOKUP(F3188,'Season Lookup'!$A$1:$B$13,2,0)</f>
        <v>Winter</v>
      </c>
      <c r="M3188" t="s">
        <v>78</v>
      </c>
      <c r="N3188" t="s">
        <v>13</v>
      </c>
      <c r="O3188" t="s">
        <v>13</v>
      </c>
      <c r="P3188" t="str">
        <f t="shared" si="632"/>
        <v>Yes</v>
      </c>
      <c r="Q3188" t="str">
        <f t="shared" si="633"/>
        <v>No</v>
      </c>
      <c r="R3188" t="str">
        <f t="shared" si="634"/>
        <v>No</v>
      </c>
      <c r="T3188" t="s">
        <v>178</v>
      </c>
      <c r="U3188" t="s">
        <v>832</v>
      </c>
      <c r="V3188" t="str">
        <f t="shared" si="635"/>
        <v>Intersection</v>
      </c>
      <c r="W3188" t="s">
        <v>4119</v>
      </c>
      <c r="X3188">
        <v>42.361733000000001</v>
      </c>
      <c r="Y3188">
        <v>-71.110910000000004</v>
      </c>
      <c r="Z3188" t="s">
        <v>834</v>
      </c>
    </row>
    <row r="3189" spans="1:26">
      <c r="A3189">
        <v>30259</v>
      </c>
      <c r="B3189" s="1">
        <v>40920.716666666667</v>
      </c>
      <c r="C3189" s="1">
        <f t="shared" si="624"/>
        <v>40909</v>
      </c>
      <c r="D3189" s="4">
        <f t="shared" si="625"/>
        <v>3.0555555555555555E-2</v>
      </c>
      <c r="E3189" s="3">
        <f t="shared" si="626"/>
        <v>2012</v>
      </c>
      <c r="F3189" s="3">
        <f t="shared" si="627"/>
        <v>1</v>
      </c>
      <c r="G3189" s="3">
        <f t="shared" si="628"/>
        <v>12</v>
      </c>
      <c r="H3189" s="3">
        <f t="shared" si="629"/>
        <v>17</v>
      </c>
      <c r="I3189" s="3">
        <f t="shared" si="630"/>
        <v>12</v>
      </c>
      <c r="J3189" s="3">
        <f t="shared" si="631"/>
        <v>5</v>
      </c>
      <c r="K3189" s="3" t="str">
        <f>IF(AND(D3189&gt;='Season Lookup'!$D$15,D3189&lt;'Season Lookup'!$D$16),"Spring",IF(AND(D3189&gt;='Season Lookup'!$D$16,D3189&lt;'Season Lookup'!$D$17),"Summer",IF(AND(D3189&gt;='Season Lookup'!$D$17,D3189&lt;'Season Lookup'!$D$18),"Fall",IF(OR(D3189&gt;='Season Lookup'!$D$18,D3189&lt;'Season Lookup'!$D$15),"Winter"))))</f>
        <v>Winter</v>
      </c>
      <c r="L3189" s="3" t="str">
        <f>VLOOKUP(F3189,'Season Lookup'!$A$1:$B$13,2,0)</f>
        <v>Winter</v>
      </c>
      <c r="M3189" t="s">
        <v>78</v>
      </c>
      <c r="N3189" t="s">
        <v>13</v>
      </c>
      <c r="O3189" t="s">
        <v>13</v>
      </c>
      <c r="P3189" t="str">
        <f t="shared" si="632"/>
        <v>Yes</v>
      </c>
      <c r="Q3189" t="str">
        <f t="shared" si="633"/>
        <v>No</v>
      </c>
      <c r="R3189" t="str">
        <f t="shared" si="634"/>
        <v>No</v>
      </c>
      <c r="T3189" t="s">
        <v>14</v>
      </c>
      <c r="U3189" t="s">
        <v>2012</v>
      </c>
      <c r="V3189" t="str">
        <f t="shared" si="635"/>
        <v>Intersection</v>
      </c>
      <c r="W3189" t="s">
        <v>2013</v>
      </c>
      <c r="X3189">
        <v>42.380831999999998</v>
      </c>
      <c r="Y3189">
        <v>-71.119870000000006</v>
      </c>
      <c r="Z3189" t="s">
        <v>2014</v>
      </c>
    </row>
    <row r="3190" spans="1:26">
      <c r="A3190">
        <v>30260</v>
      </c>
      <c r="B3190" s="1">
        <v>40921.42359953704</v>
      </c>
      <c r="C3190" s="1">
        <f t="shared" si="624"/>
        <v>40909</v>
      </c>
      <c r="D3190" s="4">
        <f t="shared" si="625"/>
        <v>3.3333333333333333E-2</v>
      </c>
      <c r="E3190" s="3">
        <f t="shared" si="626"/>
        <v>2012</v>
      </c>
      <c r="F3190" s="3">
        <f t="shared" si="627"/>
        <v>1</v>
      </c>
      <c r="G3190" s="3">
        <f t="shared" si="628"/>
        <v>13</v>
      </c>
      <c r="H3190" s="3">
        <f t="shared" si="629"/>
        <v>10</v>
      </c>
      <c r="I3190" s="3">
        <f t="shared" si="630"/>
        <v>9</v>
      </c>
      <c r="J3190" s="3">
        <f t="shared" si="631"/>
        <v>6</v>
      </c>
      <c r="K3190" s="3" t="str">
        <f>IF(AND(D3190&gt;='Season Lookup'!$D$15,D3190&lt;'Season Lookup'!$D$16),"Spring",IF(AND(D3190&gt;='Season Lookup'!$D$16,D3190&lt;'Season Lookup'!$D$17),"Summer",IF(AND(D3190&gt;='Season Lookup'!$D$17,D3190&lt;'Season Lookup'!$D$18),"Fall",IF(OR(D3190&gt;='Season Lookup'!$D$18,D3190&lt;'Season Lookup'!$D$15),"Winter"))))</f>
        <v>Winter</v>
      </c>
      <c r="L3190" s="3" t="str">
        <f>VLOOKUP(F3190,'Season Lookup'!$A$1:$B$13,2,0)</f>
        <v>Winter</v>
      </c>
      <c r="M3190" t="s">
        <v>12</v>
      </c>
      <c r="N3190" t="s">
        <v>13</v>
      </c>
      <c r="O3190" t="s">
        <v>23</v>
      </c>
      <c r="P3190" t="str">
        <f t="shared" si="632"/>
        <v>Yes</v>
      </c>
      <c r="Q3190" t="str">
        <f t="shared" si="633"/>
        <v>No</v>
      </c>
      <c r="R3190" t="str">
        <f t="shared" si="634"/>
        <v>No</v>
      </c>
      <c r="T3190" t="s">
        <v>166</v>
      </c>
      <c r="U3190" t="s">
        <v>914</v>
      </c>
      <c r="V3190" t="str">
        <f t="shared" si="635"/>
        <v>Intersection</v>
      </c>
      <c r="W3190" t="s">
        <v>4120</v>
      </c>
      <c r="X3190">
        <v>42.380856000000001</v>
      </c>
      <c r="Y3190">
        <v>-71.116416999999998</v>
      </c>
      <c r="Z3190" t="s">
        <v>4121</v>
      </c>
    </row>
    <row r="3191" spans="1:26">
      <c r="A3191">
        <v>30261</v>
      </c>
      <c r="B3191" s="1">
        <v>40921.53125</v>
      </c>
      <c r="C3191" s="1">
        <f t="shared" si="624"/>
        <v>40909</v>
      </c>
      <c r="D3191" s="4">
        <f t="shared" si="625"/>
        <v>3.3333333333333333E-2</v>
      </c>
      <c r="E3191" s="3">
        <f t="shared" si="626"/>
        <v>2012</v>
      </c>
      <c r="F3191" s="3">
        <f t="shared" si="627"/>
        <v>1</v>
      </c>
      <c r="G3191" s="3">
        <f t="shared" si="628"/>
        <v>13</v>
      </c>
      <c r="H3191" s="3">
        <f t="shared" si="629"/>
        <v>12</v>
      </c>
      <c r="I3191" s="3">
        <f t="shared" si="630"/>
        <v>45</v>
      </c>
      <c r="J3191" s="3">
        <f t="shared" si="631"/>
        <v>6</v>
      </c>
      <c r="K3191" s="3" t="str">
        <f>IF(AND(D3191&gt;='Season Lookup'!$D$15,D3191&lt;'Season Lookup'!$D$16),"Spring",IF(AND(D3191&gt;='Season Lookup'!$D$16,D3191&lt;'Season Lookup'!$D$17),"Summer",IF(AND(D3191&gt;='Season Lookup'!$D$17,D3191&lt;'Season Lookup'!$D$18),"Fall",IF(OR(D3191&gt;='Season Lookup'!$D$18,D3191&lt;'Season Lookup'!$D$15),"Winter"))))</f>
        <v>Winter</v>
      </c>
      <c r="L3191" s="3" t="str">
        <f>VLOOKUP(F3191,'Season Lookup'!$A$1:$B$13,2,0)</f>
        <v>Winter</v>
      </c>
      <c r="M3191" t="s">
        <v>12</v>
      </c>
      <c r="N3191" t="s">
        <v>13</v>
      </c>
      <c r="O3191" t="s">
        <v>13</v>
      </c>
      <c r="P3191" t="str">
        <f t="shared" si="632"/>
        <v>Yes</v>
      </c>
      <c r="Q3191" t="str">
        <f t="shared" si="633"/>
        <v>No</v>
      </c>
      <c r="R3191" t="str">
        <f t="shared" si="634"/>
        <v>No</v>
      </c>
      <c r="T3191" t="s">
        <v>19</v>
      </c>
      <c r="U3191" t="s">
        <v>3844</v>
      </c>
      <c r="V3191" t="str">
        <f t="shared" si="635"/>
        <v>Intersection</v>
      </c>
      <c r="W3191" t="s">
        <v>3845</v>
      </c>
      <c r="X3191">
        <v>42.372101999999998</v>
      </c>
      <c r="Y3191">
        <v>-71.088275999999993</v>
      </c>
      <c r="Z3191" t="s">
        <v>1218</v>
      </c>
    </row>
    <row r="3192" spans="1:26">
      <c r="A3192">
        <v>30262</v>
      </c>
      <c r="B3192" s="1">
        <v>40921.576388888891</v>
      </c>
      <c r="C3192" s="1">
        <f t="shared" si="624"/>
        <v>40909</v>
      </c>
      <c r="D3192" s="4">
        <f t="shared" si="625"/>
        <v>3.3333333333333333E-2</v>
      </c>
      <c r="E3192" s="3">
        <f t="shared" si="626"/>
        <v>2012</v>
      </c>
      <c r="F3192" s="3">
        <f t="shared" si="627"/>
        <v>1</v>
      </c>
      <c r="G3192" s="3">
        <f t="shared" si="628"/>
        <v>13</v>
      </c>
      <c r="H3192" s="3">
        <f t="shared" si="629"/>
        <v>13</v>
      </c>
      <c r="I3192" s="3">
        <f t="shared" si="630"/>
        <v>50</v>
      </c>
      <c r="J3192" s="3">
        <f t="shared" si="631"/>
        <v>6</v>
      </c>
      <c r="K3192" s="3" t="str">
        <f>IF(AND(D3192&gt;='Season Lookup'!$D$15,D3192&lt;'Season Lookup'!$D$16),"Spring",IF(AND(D3192&gt;='Season Lookup'!$D$16,D3192&lt;'Season Lookup'!$D$17),"Summer",IF(AND(D3192&gt;='Season Lookup'!$D$17,D3192&lt;'Season Lookup'!$D$18),"Fall",IF(OR(D3192&gt;='Season Lookup'!$D$18,D3192&lt;'Season Lookup'!$D$15),"Winter"))))</f>
        <v>Winter</v>
      </c>
      <c r="L3192" s="3" t="str">
        <f>VLOOKUP(F3192,'Season Lookup'!$A$1:$B$13,2,0)</f>
        <v>Winter</v>
      </c>
      <c r="M3192" t="s">
        <v>12</v>
      </c>
      <c r="N3192" t="s">
        <v>13</v>
      </c>
      <c r="O3192" t="s">
        <v>13</v>
      </c>
      <c r="P3192" t="str">
        <f t="shared" si="632"/>
        <v>Yes</v>
      </c>
      <c r="Q3192" t="str">
        <f t="shared" si="633"/>
        <v>No</v>
      </c>
      <c r="R3192" t="str">
        <f t="shared" si="634"/>
        <v>No</v>
      </c>
      <c r="S3192">
        <v>10</v>
      </c>
      <c r="T3192" t="s">
        <v>846</v>
      </c>
      <c r="V3192" t="str">
        <f t="shared" si="635"/>
        <v>Non Intersection</v>
      </c>
      <c r="W3192" t="s">
        <v>4122</v>
      </c>
      <c r="X3192">
        <v>42.382542999999998</v>
      </c>
      <c r="Y3192">
        <v>-71.120382000000006</v>
      </c>
      <c r="Z3192" t="s">
        <v>4123</v>
      </c>
    </row>
    <row r="3193" spans="1:26">
      <c r="A3193">
        <v>30263</v>
      </c>
      <c r="B3193" s="1">
        <v>40921.672222222223</v>
      </c>
      <c r="C3193" s="1">
        <f t="shared" si="624"/>
        <v>40909</v>
      </c>
      <c r="D3193" s="4">
        <f t="shared" si="625"/>
        <v>3.3333333333333333E-2</v>
      </c>
      <c r="E3193" s="3">
        <f t="shared" si="626"/>
        <v>2012</v>
      </c>
      <c r="F3193" s="3">
        <f t="shared" si="627"/>
        <v>1</v>
      </c>
      <c r="G3193" s="3">
        <f t="shared" si="628"/>
        <v>13</v>
      </c>
      <c r="H3193" s="3">
        <f t="shared" si="629"/>
        <v>16</v>
      </c>
      <c r="I3193" s="3">
        <f t="shared" si="630"/>
        <v>8</v>
      </c>
      <c r="J3193" s="3">
        <f t="shared" si="631"/>
        <v>6</v>
      </c>
      <c r="K3193" s="3" t="str">
        <f>IF(AND(D3193&gt;='Season Lookup'!$D$15,D3193&lt;'Season Lookup'!$D$16),"Spring",IF(AND(D3193&gt;='Season Lookup'!$D$16,D3193&lt;'Season Lookup'!$D$17),"Summer",IF(AND(D3193&gt;='Season Lookup'!$D$17,D3193&lt;'Season Lookup'!$D$18),"Fall",IF(OR(D3193&gt;='Season Lookup'!$D$18,D3193&lt;'Season Lookup'!$D$15),"Winter"))))</f>
        <v>Winter</v>
      </c>
      <c r="L3193" s="3" t="str">
        <f>VLOOKUP(F3193,'Season Lookup'!$A$1:$B$13,2,0)</f>
        <v>Winter</v>
      </c>
      <c r="M3193" t="s">
        <v>12</v>
      </c>
      <c r="N3193" t="s">
        <v>13</v>
      </c>
      <c r="O3193" t="s">
        <v>13</v>
      </c>
      <c r="P3193" t="str">
        <f t="shared" si="632"/>
        <v>Yes</v>
      </c>
      <c r="Q3193" t="str">
        <f t="shared" si="633"/>
        <v>No</v>
      </c>
      <c r="R3193" t="str">
        <f t="shared" si="634"/>
        <v>No</v>
      </c>
      <c r="T3193" t="s">
        <v>14</v>
      </c>
      <c r="U3193" t="s">
        <v>1275</v>
      </c>
      <c r="V3193" t="str">
        <f t="shared" si="635"/>
        <v>Intersection</v>
      </c>
      <c r="W3193" t="s">
        <v>2495</v>
      </c>
      <c r="X3193">
        <v>42.399949999999997</v>
      </c>
      <c r="Y3193">
        <v>-71.133778000000007</v>
      </c>
      <c r="Z3193" t="s">
        <v>2496</v>
      </c>
    </row>
    <row r="3194" spans="1:26">
      <c r="A3194">
        <v>30264</v>
      </c>
      <c r="B3194" s="1">
        <v>40921.760405092595</v>
      </c>
      <c r="C3194" s="1">
        <f t="shared" si="624"/>
        <v>40909</v>
      </c>
      <c r="D3194" s="4">
        <f t="shared" si="625"/>
        <v>3.3333333333333333E-2</v>
      </c>
      <c r="E3194" s="3">
        <f t="shared" si="626"/>
        <v>2012</v>
      </c>
      <c r="F3194" s="3">
        <f t="shared" si="627"/>
        <v>1</v>
      </c>
      <c r="G3194" s="3">
        <f t="shared" si="628"/>
        <v>13</v>
      </c>
      <c r="H3194" s="3">
        <f t="shared" si="629"/>
        <v>18</v>
      </c>
      <c r="I3194" s="3">
        <f t="shared" si="630"/>
        <v>14</v>
      </c>
      <c r="J3194" s="3">
        <f t="shared" si="631"/>
        <v>6</v>
      </c>
      <c r="K3194" s="3" t="str">
        <f>IF(AND(D3194&gt;='Season Lookup'!$D$15,D3194&lt;'Season Lookup'!$D$16),"Spring",IF(AND(D3194&gt;='Season Lookup'!$D$16,D3194&lt;'Season Lookup'!$D$17),"Summer",IF(AND(D3194&gt;='Season Lookup'!$D$17,D3194&lt;'Season Lookup'!$D$18),"Fall",IF(OR(D3194&gt;='Season Lookup'!$D$18,D3194&lt;'Season Lookup'!$D$15),"Winter"))))</f>
        <v>Winter</v>
      </c>
      <c r="L3194" s="3" t="str">
        <f>VLOOKUP(F3194,'Season Lookup'!$A$1:$B$13,2,0)</f>
        <v>Winter</v>
      </c>
      <c r="M3194" t="s">
        <v>12</v>
      </c>
      <c r="N3194" t="s">
        <v>13</v>
      </c>
      <c r="O3194" t="s">
        <v>13</v>
      </c>
      <c r="P3194" t="str">
        <f t="shared" si="632"/>
        <v>Yes</v>
      </c>
      <c r="Q3194" t="str">
        <f t="shared" si="633"/>
        <v>No</v>
      </c>
      <c r="R3194" t="str">
        <f t="shared" si="634"/>
        <v>No</v>
      </c>
      <c r="S3194">
        <v>150</v>
      </c>
      <c r="T3194" t="s">
        <v>74</v>
      </c>
      <c r="V3194" t="str">
        <f t="shared" si="635"/>
        <v>Non Intersection</v>
      </c>
      <c r="W3194" t="s">
        <v>4124</v>
      </c>
      <c r="X3194">
        <v>42.371110999999999</v>
      </c>
      <c r="Y3194">
        <v>-71.097843999999995</v>
      </c>
      <c r="Z3194" t="s">
        <v>4125</v>
      </c>
    </row>
    <row r="3195" spans="1:26">
      <c r="A3195">
        <v>30265</v>
      </c>
      <c r="B3195" s="1">
        <v>40921.882638888892</v>
      </c>
      <c r="C3195" s="1">
        <f t="shared" si="624"/>
        <v>40909</v>
      </c>
      <c r="D3195" s="4">
        <f t="shared" si="625"/>
        <v>3.3333333333333333E-2</v>
      </c>
      <c r="E3195" s="3">
        <f t="shared" si="626"/>
        <v>2012</v>
      </c>
      <c r="F3195" s="3">
        <f t="shared" si="627"/>
        <v>1</v>
      </c>
      <c r="G3195" s="3">
        <f t="shared" si="628"/>
        <v>13</v>
      </c>
      <c r="H3195" s="3">
        <f t="shared" si="629"/>
        <v>21</v>
      </c>
      <c r="I3195" s="3">
        <f t="shared" si="630"/>
        <v>11</v>
      </c>
      <c r="J3195" s="3">
        <f t="shared" si="631"/>
        <v>6</v>
      </c>
      <c r="K3195" s="3" t="str">
        <f>IF(AND(D3195&gt;='Season Lookup'!$D$15,D3195&lt;'Season Lookup'!$D$16),"Spring",IF(AND(D3195&gt;='Season Lookup'!$D$16,D3195&lt;'Season Lookup'!$D$17),"Summer",IF(AND(D3195&gt;='Season Lookup'!$D$17,D3195&lt;'Season Lookup'!$D$18),"Fall",IF(OR(D3195&gt;='Season Lookup'!$D$18,D3195&lt;'Season Lookup'!$D$15),"Winter"))))</f>
        <v>Winter</v>
      </c>
      <c r="L3195" s="3" t="str">
        <f>VLOOKUP(F3195,'Season Lookup'!$A$1:$B$13,2,0)</f>
        <v>Winter</v>
      </c>
      <c r="M3195" t="s">
        <v>12</v>
      </c>
      <c r="N3195" t="s">
        <v>13</v>
      </c>
      <c r="O3195" t="s">
        <v>23</v>
      </c>
      <c r="P3195" t="str">
        <f t="shared" si="632"/>
        <v>Yes</v>
      </c>
      <c r="Q3195" t="str">
        <f t="shared" si="633"/>
        <v>No</v>
      </c>
      <c r="R3195" t="str">
        <f t="shared" si="634"/>
        <v>No</v>
      </c>
      <c r="T3195" t="s">
        <v>509</v>
      </c>
      <c r="U3195" t="s">
        <v>37</v>
      </c>
      <c r="V3195" t="str">
        <f t="shared" si="635"/>
        <v>Intersection</v>
      </c>
      <c r="W3195" t="s">
        <v>3350</v>
      </c>
      <c r="X3195">
        <v>42.365012</v>
      </c>
      <c r="Y3195">
        <v>-71.104585999999998</v>
      </c>
      <c r="Z3195" t="s">
        <v>1608</v>
      </c>
    </row>
    <row r="3196" spans="1:26">
      <c r="A3196">
        <v>30268</v>
      </c>
      <c r="B3196" s="1">
        <v>40922.645833333336</v>
      </c>
      <c r="C3196" s="1">
        <f t="shared" si="624"/>
        <v>40909</v>
      </c>
      <c r="D3196" s="4">
        <f t="shared" si="625"/>
        <v>3.6111111111111108E-2</v>
      </c>
      <c r="E3196" s="3">
        <f t="shared" si="626"/>
        <v>2012</v>
      </c>
      <c r="F3196" s="3">
        <f t="shared" si="627"/>
        <v>1</v>
      </c>
      <c r="G3196" s="3">
        <f t="shared" si="628"/>
        <v>14</v>
      </c>
      <c r="H3196" s="3">
        <f t="shared" si="629"/>
        <v>15</v>
      </c>
      <c r="I3196" s="3">
        <f t="shared" si="630"/>
        <v>30</v>
      </c>
      <c r="J3196" s="3">
        <f t="shared" si="631"/>
        <v>7</v>
      </c>
      <c r="K3196" s="3" t="str">
        <f>IF(AND(D3196&gt;='Season Lookup'!$D$15,D3196&lt;'Season Lookup'!$D$16),"Spring",IF(AND(D3196&gt;='Season Lookup'!$D$16,D3196&lt;'Season Lookup'!$D$17),"Summer",IF(AND(D3196&gt;='Season Lookup'!$D$17,D3196&lt;'Season Lookup'!$D$18),"Fall",IF(OR(D3196&gt;='Season Lookup'!$D$18,D3196&lt;'Season Lookup'!$D$15),"Winter"))))</f>
        <v>Winter</v>
      </c>
      <c r="L3196" s="3" t="str">
        <f>VLOOKUP(F3196,'Season Lookup'!$A$1:$B$13,2,0)</f>
        <v>Winter</v>
      </c>
      <c r="M3196" t="s">
        <v>31</v>
      </c>
      <c r="N3196" t="s">
        <v>13</v>
      </c>
      <c r="O3196" t="s">
        <v>13</v>
      </c>
      <c r="P3196" t="str">
        <f t="shared" si="632"/>
        <v>Yes</v>
      </c>
      <c r="Q3196" t="str">
        <f t="shared" si="633"/>
        <v>No</v>
      </c>
      <c r="R3196" t="str">
        <f t="shared" si="634"/>
        <v>No</v>
      </c>
      <c r="T3196" t="s">
        <v>185</v>
      </c>
      <c r="U3196" t="s">
        <v>14</v>
      </c>
      <c r="V3196" t="str">
        <f t="shared" si="635"/>
        <v>Intersection</v>
      </c>
      <c r="W3196" t="s">
        <v>1003</v>
      </c>
      <c r="X3196">
        <v>42.375487</v>
      </c>
      <c r="Y3196">
        <v>-71.119919999999993</v>
      </c>
      <c r="Z3196" t="s">
        <v>1004</v>
      </c>
    </row>
    <row r="3197" spans="1:26">
      <c r="A3197">
        <v>30269</v>
      </c>
      <c r="B3197" s="1">
        <v>40922.333333333336</v>
      </c>
      <c r="C3197" s="1">
        <f t="shared" si="624"/>
        <v>40909</v>
      </c>
      <c r="D3197" s="4">
        <f t="shared" si="625"/>
        <v>3.6111111111111108E-2</v>
      </c>
      <c r="E3197" s="3">
        <f t="shared" si="626"/>
        <v>2012</v>
      </c>
      <c r="F3197" s="3">
        <f t="shared" si="627"/>
        <v>1</v>
      </c>
      <c r="G3197" s="3">
        <f t="shared" si="628"/>
        <v>14</v>
      </c>
      <c r="H3197" s="3">
        <f t="shared" si="629"/>
        <v>8</v>
      </c>
      <c r="I3197" s="3">
        <f t="shared" si="630"/>
        <v>0</v>
      </c>
      <c r="J3197" s="3">
        <f t="shared" si="631"/>
        <v>7</v>
      </c>
      <c r="K3197" s="3" t="str">
        <f>IF(AND(D3197&gt;='Season Lookup'!$D$15,D3197&lt;'Season Lookup'!$D$16),"Spring",IF(AND(D3197&gt;='Season Lookup'!$D$16,D3197&lt;'Season Lookup'!$D$17),"Summer",IF(AND(D3197&gt;='Season Lookup'!$D$17,D3197&lt;'Season Lookup'!$D$18),"Fall",IF(OR(D3197&gt;='Season Lookup'!$D$18,D3197&lt;'Season Lookup'!$D$15),"Winter"))))</f>
        <v>Winter</v>
      </c>
      <c r="L3197" s="3" t="str">
        <f>VLOOKUP(F3197,'Season Lookup'!$A$1:$B$13,2,0)</f>
        <v>Winter</v>
      </c>
      <c r="M3197" t="s">
        <v>31</v>
      </c>
      <c r="N3197" t="s">
        <v>13</v>
      </c>
      <c r="O3197" t="s">
        <v>23</v>
      </c>
      <c r="P3197" t="str">
        <f t="shared" si="632"/>
        <v>Yes</v>
      </c>
      <c r="Q3197" t="str">
        <f t="shared" si="633"/>
        <v>No</v>
      </c>
      <c r="R3197" t="str">
        <f t="shared" si="634"/>
        <v>No</v>
      </c>
      <c r="S3197">
        <v>720</v>
      </c>
      <c r="T3197" t="s">
        <v>14</v>
      </c>
      <c r="V3197" t="str">
        <f t="shared" si="635"/>
        <v>Non Intersection</v>
      </c>
      <c r="W3197" t="s">
        <v>1395</v>
      </c>
      <c r="X3197">
        <v>42.365955</v>
      </c>
      <c r="Y3197">
        <v>-71.104965000000007</v>
      </c>
      <c r="Z3197" t="s">
        <v>1396</v>
      </c>
    </row>
    <row r="3198" spans="1:26">
      <c r="A3198">
        <v>30270</v>
      </c>
      <c r="B3198" s="1">
        <v>40922.135405092595</v>
      </c>
      <c r="C3198" s="1">
        <f t="shared" si="624"/>
        <v>40909</v>
      </c>
      <c r="D3198" s="4">
        <f t="shared" si="625"/>
        <v>3.6111111111111108E-2</v>
      </c>
      <c r="E3198" s="3">
        <f t="shared" si="626"/>
        <v>2012</v>
      </c>
      <c r="F3198" s="3">
        <f t="shared" si="627"/>
        <v>1</v>
      </c>
      <c r="G3198" s="3">
        <f t="shared" si="628"/>
        <v>14</v>
      </c>
      <c r="H3198" s="3">
        <f t="shared" si="629"/>
        <v>3</v>
      </c>
      <c r="I3198" s="3">
        <f t="shared" si="630"/>
        <v>14</v>
      </c>
      <c r="J3198" s="3">
        <f t="shared" si="631"/>
        <v>7</v>
      </c>
      <c r="K3198" s="3" t="str">
        <f>IF(AND(D3198&gt;='Season Lookup'!$D$15,D3198&lt;'Season Lookup'!$D$16),"Spring",IF(AND(D3198&gt;='Season Lookup'!$D$16,D3198&lt;'Season Lookup'!$D$17),"Summer",IF(AND(D3198&gt;='Season Lookup'!$D$17,D3198&lt;'Season Lookup'!$D$18),"Fall",IF(OR(D3198&gt;='Season Lookup'!$D$18,D3198&lt;'Season Lookup'!$D$15),"Winter"))))</f>
        <v>Winter</v>
      </c>
      <c r="L3198" s="3" t="str">
        <f>VLOOKUP(F3198,'Season Lookup'!$A$1:$B$13,2,0)</f>
        <v>Winter</v>
      </c>
      <c r="M3198" t="s">
        <v>31</v>
      </c>
      <c r="N3198" t="s">
        <v>13</v>
      </c>
      <c r="O3198" t="s">
        <v>132</v>
      </c>
      <c r="P3198" t="str">
        <f t="shared" si="632"/>
        <v>Yes</v>
      </c>
      <c r="Q3198" t="str">
        <f t="shared" si="633"/>
        <v>Yes</v>
      </c>
      <c r="R3198" t="str">
        <f t="shared" si="634"/>
        <v>No</v>
      </c>
      <c r="T3198" t="s">
        <v>14</v>
      </c>
      <c r="U3198" t="s">
        <v>1492</v>
      </c>
      <c r="V3198" t="str">
        <f t="shared" si="635"/>
        <v>Intersection</v>
      </c>
      <c r="W3198" t="s">
        <v>1493</v>
      </c>
      <c r="X3198">
        <v>42.384802999999998</v>
      </c>
      <c r="Y3198">
        <v>-71.119405</v>
      </c>
      <c r="Z3198" t="s">
        <v>1494</v>
      </c>
    </row>
    <row r="3199" spans="1:26">
      <c r="A3199">
        <v>30271</v>
      </c>
      <c r="B3199" s="1">
        <v>40922.95484953704</v>
      </c>
      <c r="C3199" s="1">
        <f t="shared" si="624"/>
        <v>40909</v>
      </c>
      <c r="D3199" s="4">
        <f t="shared" si="625"/>
        <v>3.6111111111111108E-2</v>
      </c>
      <c r="E3199" s="3">
        <f t="shared" si="626"/>
        <v>2012</v>
      </c>
      <c r="F3199" s="3">
        <f t="shared" si="627"/>
        <v>1</v>
      </c>
      <c r="G3199" s="3">
        <f t="shared" si="628"/>
        <v>14</v>
      </c>
      <c r="H3199" s="3">
        <f t="shared" si="629"/>
        <v>22</v>
      </c>
      <c r="I3199" s="3">
        <f t="shared" si="630"/>
        <v>54</v>
      </c>
      <c r="J3199" s="3">
        <f t="shared" si="631"/>
        <v>7</v>
      </c>
      <c r="K3199" s="3" t="str">
        <f>IF(AND(D3199&gt;='Season Lookup'!$D$15,D3199&lt;'Season Lookup'!$D$16),"Spring",IF(AND(D3199&gt;='Season Lookup'!$D$16,D3199&lt;'Season Lookup'!$D$17),"Summer",IF(AND(D3199&gt;='Season Lookup'!$D$17,D3199&lt;'Season Lookup'!$D$18),"Fall",IF(OR(D3199&gt;='Season Lookup'!$D$18,D3199&lt;'Season Lookup'!$D$15),"Winter"))))</f>
        <v>Winter</v>
      </c>
      <c r="L3199" s="3" t="str">
        <f>VLOOKUP(F3199,'Season Lookup'!$A$1:$B$13,2,0)</f>
        <v>Winter</v>
      </c>
      <c r="M3199" t="s">
        <v>31</v>
      </c>
      <c r="N3199" t="s">
        <v>35</v>
      </c>
      <c r="O3199" t="s">
        <v>13</v>
      </c>
      <c r="P3199" t="str">
        <f t="shared" si="632"/>
        <v>Yes</v>
      </c>
      <c r="Q3199" t="str">
        <f t="shared" si="633"/>
        <v>No</v>
      </c>
      <c r="R3199" t="str">
        <f t="shared" si="634"/>
        <v>No</v>
      </c>
      <c r="T3199" t="s">
        <v>61</v>
      </c>
      <c r="U3199" t="s">
        <v>19</v>
      </c>
      <c r="V3199" t="str">
        <f t="shared" si="635"/>
        <v>Intersection</v>
      </c>
      <c r="W3199" t="s">
        <v>2296</v>
      </c>
      <c r="X3199">
        <v>42.370635999999998</v>
      </c>
      <c r="Y3199">
        <v>-71.076933999999994</v>
      </c>
      <c r="Z3199" t="s">
        <v>495</v>
      </c>
    </row>
    <row r="3200" spans="1:26">
      <c r="A3200">
        <v>30272</v>
      </c>
      <c r="B3200" s="1">
        <v>40923.395833333336</v>
      </c>
      <c r="C3200" s="1">
        <f t="shared" si="624"/>
        <v>40909</v>
      </c>
      <c r="D3200" s="4">
        <f t="shared" si="625"/>
        <v>3.888888888888889E-2</v>
      </c>
      <c r="E3200" s="3">
        <f t="shared" si="626"/>
        <v>2012</v>
      </c>
      <c r="F3200" s="3">
        <f t="shared" si="627"/>
        <v>1</v>
      </c>
      <c r="G3200" s="3">
        <f t="shared" si="628"/>
        <v>15</v>
      </c>
      <c r="H3200" s="3">
        <f t="shared" si="629"/>
        <v>9</v>
      </c>
      <c r="I3200" s="3">
        <f t="shared" si="630"/>
        <v>30</v>
      </c>
      <c r="J3200" s="3">
        <f t="shared" si="631"/>
        <v>1</v>
      </c>
      <c r="K3200" s="3" t="str">
        <f>IF(AND(D3200&gt;='Season Lookup'!$D$15,D3200&lt;'Season Lookup'!$D$16),"Spring",IF(AND(D3200&gt;='Season Lookup'!$D$16,D3200&lt;'Season Lookup'!$D$17),"Summer",IF(AND(D3200&gt;='Season Lookup'!$D$17,D3200&lt;'Season Lookup'!$D$18),"Fall",IF(OR(D3200&gt;='Season Lookup'!$D$18,D3200&lt;'Season Lookup'!$D$15),"Winter"))))</f>
        <v>Winter</v>
      </c>
      <c r="L3200" s="3" t="str">
        <f>VLOOKUP(F3200,'Season Lookup'!$A$1:$B$13,2,0)</f>
        <v>Winter</v>
      </c>
      <c r="M3200" t="s">
        <v>48</v>
      </c>
      <c r="N3200" t="s">
        <v>13</v>
      </c>
      <c r="O3200" t="s">
        <v>23</v>
      </c>
      <c r="P3200" t="str">
        <f t="shared" si="632"/>
        <v>Yes</v>
      </c>
      <c r="Q3200" t="str">
        <f t="shared" si="633"/>
        <v>No</v>
      </c>
      <c r="R3200" t="str">
        <f t="shared" si="634"/>
        <v>No</v>
      </c>
      <c r="S3200">
        <v>330</v>
      </c>
      <c r="T3200" t="s">
        <v>198</v>
      </c>
      <c r="V3200" t="str">
        <f t="shared" si="635"/>
        <v>Non Intersection</v>
      </c>
      <c r="W3200" t="s">
        <v>1488</v>
      </c>
      <c r="X3200">
        <v>42.374595999999997</v>
      </c>
      <c r="Y3200">
        <v>-71.135594999999995</v>
      </c>
      <c r="Z3200" t="s">
        <v>1489</v>
      </c>
    </row>
    <row r="3201" spans="1:26">
      <c r="A3201">
        <v>30273</v>
      </c>
      <c r="B3201" s="1">
        <v>40923.506944444445</v>
      </c>
      <c r="C3201" s="1">
        <f t="shared" si="624"/>
        <v>40909</v>
      </c>
      <c r="D3201" s="4">
        <f t="shared" si="625"/>
        <v>3.888888888888889E-2</v>
      </c>
      <c r="E3201" s="3">
        <f t="shared" si="626"/>
        <v>2012</v>
      </c>
      <c r="F3201" s="3">
        <f t="shared" si="627"/>
        <v>1</v>
      </c>
      <c r="G3201" s="3">
        <f t="shared" si="628"/>
        <v>15</v>
      </c>
      <c r="H3201" s="3">
        <f t="shared" si="629"/>
        <v>12</v>
      </c>
      <c r="I3201" s="3">
        <f t="shared" si="630"/>
        <v>10</v>
      </c>
      <c r="J3201" s="3">
        <f t="shared" si="631"/>
        <v>1</v>
      </c>
      <c r="K3201" s="3" t="str">
        <f>IF(AND(D3201&gt;='Season Lookup'!$D$15,D3201&lt;'Season Lookup'!$D$16),"Spring",IF(AND(D3201&gt;='Season Lookup'!$D$16,D3201&lt;'Season Lookup'!$D$17),"Summer",IF(AND(D3201&gt;='Season Lookup'!$D$17,D3201&lt;'Season Lookup'!$D$18),"Fall",IF(OR(D3201&gt;='Season Lookup'!$D$18,D3201&lt;'Season Lookup'!$D$15),"Winter"))))</f>
        <v>Winter</v>
      </c>
      <c r="L3201" s="3" t="str">
        <f>VLOOKUP(F3201,'Season Lookup'!$A$1:$B$13,2,0)</f>
        <v>Winter</v>
      </c>
      <c r="M3201" t="s">
        <v>48</v>
      </c>
      <c r="N3201" t="s">
        <v>13</v>
      </c>
      <c r="O3201" t="s">
        <v>13</v>
      </c>
      <c r="P3201" t="str">
        <f t="shared" si="632"/>
        <v>Yes</v>
      </c>
      <c r="Q3201" t="str">
        <f t="shared" si="633"/>
        <v>No</v>
      </c>
      <c r="R3201" t="str">
        <f t="shared" si="634"/>
        <v>No</v>
      </c>
      <c r="T3201" t="s">
        <v>15</v>
      </c>
      <c r="U3201" t="s">
        <v>14</v>
      </c>
      <c r="V3201" t="str">
        <f t="shared" si="635"/>
        <v>Intersection</v>
      </c>
      <c r="W3201" t="s">
        <v>4126</v>
      </c>
      <c r="X3201">
        <v>42.392614999999999</v>
      </c>
      <c r="Y3201">
        <v>-71.124874000000005</v>
      </c>
      <c r="Z3201" t="s">
        <v>17</v>
      </c>
    </row>
    <row r="3202" spans="1:26">
      <c r="A3202">
        <v>30274</v>
      </c>
      <c r="B3202" s="1">
        <v>40923.097210648149</v>
      </c>
      <c r="C3202" s="1">
        <f t="shared" si="624"/>
        <v>40909</v>
      </c>
      <c r="D3202" s="4">
        <f t="shared" si="625"/>
        <v>3.888888888888889E-2</v>
      </c>
      <c r="E3202" s="3">
        <f t="shared" si="626"/>
        <v>2012</v>
      </c>
      <c r="F3202" s="3">
        <f t="shared" si="627"/>
        <v>1</v>
      </c>
      <c r="G3202" s="3">
        <f t="shared" si="628"/>
        <v>15</v>
      </c>
      <c r="H3202" s="3">
        <f t="shared" si="629"/>
        <v>2</v>
      </c>
      <c r="I3202" s="3">
        <f t="shared" si="630"/>
        <v>19</v>
      </c>
      <c r="J3202" s="3">
        <f t="shared" si="631"/>
        <v>1</v>
      </c>
      <c r="K3202" s="3" t="str">
        <f>IF(AND(D3202&gt;='Season Lookup'!$D$15,D3202&lt;'Season Lookup'!$D$16),"Spring",IF(AND(D3202&gt;='Season Lookup'!$D$16,D3202&lt;'Season Lookup'!$D$17),"Summer",IF(AND(D3202&gt;='Season Lookup'!$D$17,D3202&lt;'Season Lookup'!$D$18),"Fall",IF(OR(D3202&gt;='Season Lookup'!$D$18,D3202&lt;'Season Lookup'!$D$15),"Winter"))))</f>
        <v>Winter</v>
      </c>
      <c r="L3202" s="3" t="str">
        <f>VLOOKUP(F3202,'Season Lookup'!$A$1:$B$13,2,0)</f>
        <v>Winter</v>
      </c>
      <c r="M3202" t="s">
        <v>48</v>
      </c>
      <c r="N3202" t="s">
        <v>13</v>
      </c>
      <c r="O3202" t="s">
        <v>13</v>
      </c>
      <c r="P3202" t="str">
        <f t="shared" si="632"/>
        <v>Yes</v>
      </c>
      <c r="Q3202" t="str">
        <f t="shared" si="633"/>
        <v>No</v>
      </c>
      <c r="R3202" t="str">
        <f t="shared" si="634"/>
        <v>No</v>
      </c>
      <c r="T3202" t="s">
        <v>101</v>
      </c>
      <c r="U3202" t="s">
        <v>105</v>
      </c>
      <c r="V3202" t="str">
        <f t="shared" si="635"/>
        <v>Intersection</v>
      </c>
      <c r="W3202" t="s">
        <v>2632</v>
      </c>
      <c r="X3202">
        <v>42.367871000000001</v>
      </c>
      <c r="Y3202">
        <v>-71.097359999999995</v>
      </c>
      <c r="Z3202" t="s">
        <v>1404</v>
      </c>
    </row>
    <row r="3203" spans="1:26">
      <c r="A3203">
        <v>30275</v>
      </c>
      <c r="B3203" s="1">
        <v>40924.462500000001</v>
      </c>
      <c r="C3203" s="1">
        <f t="shared" si="624"/>
        <v>40909</v>
      </c>
      <c r="D3203" s="4">
        <f t="shared" si="625"/>
        <v>4.1666666666666664E-2</v>
      </c>
      <c r="E3203" s="3">
        <f t="shared" si="626"/>
        <v>2012</v>
      </c>
      <c r="F3203" s="3">
        <f t="shared" si="627"/>
        <v>1</v>
      </c>
      <c r="G3203" s="3">
        <f t="shared" si="628"/>
        <v>16</v>
      </c>
      <c r="H3203" s="3">
        <f t="shared" si="629"/>
        <v>11</v>
      </c>
      <c r="I3203" s="3">
        <f t="shared" si="630"/>
        <v>6</v>
      </c>
      <c r="J3203" s="3">
        <f t="shared" si="631"/>
        <v>2</v>
      </c>
      <c r="K3203" s="3" t="str">
        <f>IF(AND(D3203&gt;='Season Lookup'!$D$15,D3203&lt;'Season Lookup'!$D$16),"Spring",IF(AND(D3203&gt;='Season Lookup'!$D$16,D3203&lt;'Season Lookup'!$D$17),"Summer",IF(AND(D3203&gt;='Season Lookup'!$D$17,D3203&lt;'Season Lookup'!$D$18),"Fall",IF(OR(D3203&gt;='Season Lookup'!$D$18,D3203&lt;'Season Lookup'!$D$15),"Winter"))))</f>
        <v>Winter</v>
      </c>
      <c r="L3203" s="3" t="str">
        <f>VLOOKUP(F3203,'Season Lookup'!$A$1:$B$13,2,0)</f>
        <v>Winter</v>
      </c>
      <c r="M3203" t="s">
        <v>56</v>
      </c>
      <c r="N3203" t="s">
        <v>13</v>
      </c>
      <c r="O3203" t="s">
        <v>13</v>
      </c>
      <c r="P3203" t="str">
        <f t="shared" si="632"/>
        <v>Yes</v>
      </c>
      <c r="Q3203" t="str">
        <f t="shared" si="633"/>
        <v>No</v>
      </c>
      <c r="R3203" t="str">
        <f t="shared" si="634"/>
        <v>No</v>
      </c>
      <c r="T3203" t="s">
        <v>41</v>
      </c>
      <c r="U3203" t="s">
        <v>2678</v>
      </c>
      <c r="V3203" t="str">
        <f t="shared" si="635"/>
        <v>Intersection</v>
      </c>
      <c r="W3203" t="s">
        <v>4127</v>
      </c>
      <c r="X3203">
        <v>42.36356</v>
      </c>
      <c r="Y3203">
        <v>-71.109695000000002</v>
      </c>
      <c r="Z3203" t="s">
        <v>4128</v>
      </c>
    </row>
    <row r="3204" spans="1:26">
      <c r="A3204">
        <v>30276</v>
      </c>
      <c r="B3204" s="1">
        <v>40924.607638888891</v>
      </c>
      <c r="C3204" s="1">
        <f t="shared" si="624"/>
        <v>40909</v>
      </c>
      <c r="D3204" s="4">
        <f t="shared" si="625"/>
        <v>4.1666666666666664E-2</v>
      </c>
      <c r="E3204" s="3">
        <f t="shared" si="626"/>
        <v>2012</v>
      </c>
      <c r="F3204" s="3">
        <f t="shared" si="627"/>
        <v>1</v>
      </c>
      <c r="G3204" s="3">
        <f t="shared" si="628"/>
        <v>16</v>
      </c>
      <c r="H3204" s="3">
        <f t="shared" si="629"/>
        <v>14</v>
      </c>
      <c r="I3204" s="3">
        <f t="shared" si="630"/>
        <v>35</v>
      </c>
      <c r="J3204" s="3">
        <f t="shared" si="631"/>
        <v>2</v>
      </c>
      <c r="K3204" s="3" t="str">
        <f>IF(AND(D3204&gt;='Season Lookup'!$D$15,D3204&lt;'Season Lookup'!$D$16),"Spring",IF(AND(D3204&gt;='Season Lookup'!$D$16,D3204&lt;'Season Lookup'!$D$17),"Summer",IF(AND(D3204&gt;='Season Lookup'!$D$17,D3204&lt;'Season Lookup'!$D$18),"Fall",IF(OR(D3204&gt;='Season Lookup'!$D$18,D3204&lt;'Season Lookup'!$D$15),"Winter"))))</f>
        <v>Winter</v>
      </c>
      <c r="L3204" s="3" t="str">
        <f>VLOOKUP(F3204,'Season Lookup'!$A$1:$B$13,2,0)</f>
        <v>Winter</v>
      </c>
      <c r="M3204" t="s">
        <v>56</v>
      </c>
      <c r="N3204" t="s">
        <v>13</v>
      </c>
      <c r="O3204" t="s">
        <v>13</v>
      </c>
      <c r="P3204" t="str">
        <f t="shared" si="632"/>
        <v>Yes</v>
      </c>
      <c r="Q3204" t="str">
        <f t="shared" si="633"/>
        <v>No</v>
      </c>
      <c r="R3204" t="str">
        <f t="shared" si="634"/>
        <v>No</v>
      </c>
      <c r="S3204">
        <v>112</v>
      </c>
      <c r="T3204" t="s">
        <v>342</v>
      </c>
      <c r="V3204" t="str">
        <f t="shared" si="635"/>
        <v>Non Intersection</v>
      </c>
      <c r="W3204" t="s">
        <v>4129</v>
      </c>
      <c r="X3204">
        <v>42.367817000000002</v>
      </c>
      <c r="Y3204">
        <v>-71.101911999999999</v>
      </c>
      <c r="Z3204" t="s">
        <v>4130</v>
      </c>
    </row>
    <row r="3205" spans="1:26">
      <c r="A3205">
        <v>30277</v>
      </c>
      <c r="B3205" s="1">
        <v>40924.659710648149</v>
      </c>
      <c r="C3205" s="1">
        <f t="shared" si="624"/>
        <v>40909</v>
      </c>
      <c r="D3205" s="4">
        <f t="shared" si="625"/>
        <v>4.1666666666666664E-2</v>
      </c>
      <c r="E3205" s="3">
        <f t="shared" si="626"/>
        <v>2012</v>
      </c>
      <c r="F3205" s="3">
        <f t="shared" si="627"/>
        <v>1</v>
      </c>
      <c r="G3205" s="3">
        <f t="shared" si="628"/>
        <v>16</v>
      </c>
      <c r="H3205" s="3">
        <f t="shared" si="629"/>
        <v>15</v>
      </c>
      <c r="I3205" s="3">
        <f t="shared" si="630"/>
        <v>49</v>
      </c>
      <c r="J3205" s="3">
        <f t="shared" si="631"/>
        <v>2</v>
      </c>
      <c r="K3205" s="3" t="str">
        <f>IF(AND(D3205&gt;='Season Lookup'!$D$15,D3205&lt;'Season Lookup'!$D$16),"Spring",IF(AND(D3205&gt;='Season Lookup'!$D$16,D3205&lt;'Season Lookup'!$D$17),"Summer",IF(AND(D3205&gt;='Season Lookup'!$D$17,D3205&lt;'Season Lookup'!$D$18),"Fall",IF(OR(D3205&gt;='Season Lookup'!$D$18,D3205&lt;'Season Lookup'!$D$15),"Winter"))))</f>
        <v>Winter</v>
      </c>
      <c r="L3205" s="3" t="str">
        <f>VLOOKUP(F3205,'Season Lookup'!$A$1:$B$13,2,0)</f>
        <v>Winter</v>
      </c>
      <c r="M3205" t="s">
        <v>56</v>
      </c>
      <c r="N3205" t="s">
        <v>13</v>
      </c>
      <c r="O3205" t="s">
        <v>13</v>
      </c>
      <c r="P3205" t="str">
        <f t="shared" si="632"/>
        <v>Yes</v>
      </c>
      <c r="Q3205" t="str">
        <f t="shared" si="633"/>
        <v>No</v>
      </c>
      <c r="R3205" t="str">
        <f t="shared" si="634"/>
        <v>No</v>
      </c>
      <c r="T3205" t="s">
        <v>19</v>
      </c>
      <c r="U3205" t="s">
        <v>737</v>
      </c>
      <c r="V3205" t="str">
        <f t="shared" si="635"/>
        <v>Intersection</v>
      </c>
      <c r="W3205" t="s">
        <v>1451</v>
      </c>
      <c r="X3205">
        <v>42.37256</v>
      </c>
      <c r="Y3205">
        <v>-71.091820999999996</v>
      </c>
      <c r="Z3205" t="s">
        <v>1452</v>
      </c>
    </row>
    <row r="3206" spans="1:26">
      <c r="A3206">
        <v>30278</v>
      </c>
      <c r="B3206" s="1">
        <v>40924.666655092595</v>
      </c>
      <c r="C3206" s="1">
        <f t="shared" si="624"/>
        <v>40909</v>
      </c>
      <c r="D3206" s="4">
        <f t="shared" si="625"/>
        <v>4.1666666666666664E-2</v>
      </c>
      <c r="E3206" s="3">
        <f t="shared" si="626"/>
        <v>2012</v>
      </c>
      <c r="F3206" s="3">
        <f t="shared" si="627"/>
        <v>1</v>
      </c>
      <c r="G3206" s="3">
        <f t="shared" si="628"/>
        <v>16</v>
      </c>
      <c r="H3206" s="3">
        <f t="shared" si="629"/>
        <v>15</v>
      </c>
      <c r="I3206" s="3">
        <f t="shared" si="630"/>
        <v>59</v>
      </c>
      <c r="J3206" s="3">
        <f t="shared" si="631"/>
        <v>2</v>
      </c>
      <c r="K3206" s="3" t="str">
        <f>IF(AND(D3206&gt;='Season Lookup'!$D$15,D3206&lt;'Season Lookup'!$D$16),"Spring",IF(AND(D3206&gt;='Season Lookup'!$D$16,D3206&lt;'Season Lookup'!$D$17),"Summer",IF(AND(D3206&gt;='Season Lookup'!$D$17,D3206&lt;'Season Lookup'!$D$18),"Fall",IF(OR(D3206&gt;='Season Lookup'!$D$18,D3206&lt;'Season Lookup'!$D$15),"Winter"))))</f>
        <v>Winter</v>
      </c>
      <c r="L3206" s="3" t="str">
        <f>VLOOKUP(F3206,'Season Lookup'!$A$1:$B$13,2,0)</f>
        <v>Winter</v>
      </c>
      <c r="M3206" t="s">
        <v>56</v>
      </c>
      <c r="N3206" t="s">
        <v>13</v>
      </c>
      <c r="O3206" t="s">
        <v>36</v>
      </c>
      <c r="P3206" t="str">
        <f t="shared" si="632"/>
        <v>Yes</v>
      </c>
      <c r="Q3206" t="str">
        <f t="shared" si="633"/>
        <v>No</v>
      </c>
      <c r="R3206" t="str">
        <f t="shared" si="634"/>
        <v>No</v>
      </c>
      <c r="T3206" t="s">
        <v>19</v>
      </c>
      <c r="U3206" t="s">
        <v>1174</v>
      </c>
      <c r="V3206" t="str">
        <f t="shared" si="635"/>
        <v>Intersection</v>
      </c>
      <c r="W3206" t="s">
        <v>1175</v>
      </c>
      <c r="X3206">
        <v>42.374760000000002</v>
      </c>
      <c r="Y3206">
        <v>-71.108823999999998</v>
      </c>
      <c r="Z3206" t="s">
        <v>1176</v>
      </c>
    </row>
    <row r="3207" spans="1:26">
      <c r="A3207">
        <v>30279</v>
      </c>
      <c r="B3207" s="1">
        <v>40925.319444444445</v>
      </c>
      <c r="C3207" s="1">
        <f t="shared" si="624"/>
        <v>40909</v>
      </c>
      <c r="D3207" s="4">
        <f t="shared" si="625"/>
        <v>4.4444444444444446E-2</v>
      </c>
      <c r="E3207" s="3">
        <f t="shared" si="626"/>
        <v>2012</v>
      </c>
      <c r="F3207" s="3">
        <f t="shared" si="627"/>
        <v>1</v>
      </c>
      <c r="G3207" s="3">
        <f t="shared" si="628"/>
        <v>17</v>
      </c>
      <c r="H3207" s="3">
        <f t="shared" si="629"/>
        <v>7</v>
      </c>
      <c r="I3207" s="3">
        <f t="shared" si="630"/>
        <v>40</v>
      </c>
      <c r="J3207" s="3">
        <f t="shared" si="631"/>
        <v>3</v>
      </c>
      <c r="K3207" s="3" t="str">
        <f>IF(AND(D3207&gt;='Season Lookup'!$D$15,D3207&lt;'Season Lookup'!$D$16),"Spring",IF(AND(D3207&gt;='Season Lookup'!$D$16,D3207&lt;'Season Lookup'!$D$17),"Summer",IF(AND(D3207&gt;='Season Lookup'!$D$17,D3207&lt;'Season Lookup'!$D$18),"Fall",IF(OR(D3207&gt;='Season Lookup'!$D$18,D3207&lt;'Season Lookup'!$D$15),"Winter"))))</f>
        <v>Winter</v>
      </c>
      <c r="L3207" s="3" t="str">
        <f>VLOOKUP(F3207,'Season Lookup'!$A$1:$B$13,2,0)</f>
        <v>Winter</v>
      </c>
      <c r="M3207" t="s">
        <v>73</v>
      </c>
      <c r="N3207" t="s">
        <v>13</v>
      </c>
      <c r="O3207" t="s">
        <v>36</v>
      </c>
      <c r="P3207" t="str">
        <f t="shared" si="632"/>
        <v>Yes</v>
      </c>
      <c r="Q3207" t="str">
        <f t="shared" si="633"/>
        <v>No</v>
      </c>
      <c r="R3207" t="str">
        <f t="shared" si="634"/>
        <v>No</v>
      </c>
      <c r="T3207" t="s">
        <v>1145</v>
      </c>
      <c r="U3207" t="s">
        <v>561</v>
      </c>
      <c r="V3207" t="str">
        <f t="shared" si="635"/>
        <v>Intersection</v>
      </c>
      <c r="W3207" t="s">
        <v>4131</v>
      </c>
      <c r="X3207">
        <v>42.391055000000001</v>
      </c>
      <c r="Y3207">
        <v>-71.131896999999995</v>
      </c>
      <c r="Z3207" t="s">
        <v>4132</v>
      </c>
    </row>
    <row r="3208" spans="1:26">
      <c r="A3208">
        <v>30280</v>
      </c>
      <c r="B3208" s="1">
        <v>40925.57984953704</v>
      </c>
      <c r="C3208" s="1">
        <f t="shared" si="624"/>
        <v>40909</v>
      </c>
      <c r="D3208" s="4">
        <f t="shared" si="625"/>
        <v>4.4444444444444446E-2</v>
      </c>
      <c r="E3208" s="3">
        <f t="shared" si="626"/>
        <v>2012</v>
      </c>
      <c r="F3208" s="3">
        <f t="shared" si="627"/>
        <v>1</v>
      </c>
      <c r="G3208" s="3">
        <f t="shared" si="628"/>
        <v>17</v>
      </c>
      <c r="H3208" s="3">
        <f t="shared" si="629"/>
        <v>13</v>
      </c>
      <c r="I3208" s="3">
        <f t="shared" si="630"/>
        <v>54</v>
      </c>
      <c r="J3208" s="3">
        <f t="shared" si="631"/>
        <v>3</v>
      </c>
      <c r="K3208" s="3" t="str">
        <f>IF(AND(D3208&gt;='Season Lookup'!$D$15,D3208&lt;'Season Lookup'!$D$16),"Spring",IF(AND(D3208&gt;='Season Lookup'!$D$16,D3208&lt;'Season Lookup'!$D$17),"Summer",IF(AND(D3208&gt;='Season Lookup'!$D$17,D3208&lt;'Season Lookup'!$D$18),"Fall",IF(OR(D3208&gt;='Season Lookup'!$D$18,D3208&lt;'Season Lookup'!$D$15),"Winter"))))</f>
        <v>Winter</v>
      </c>
      <c r="L3208" s="3" t="str">
        <f>VLOOKUP(F3208,'Season Lookup'!$A$1:$B$13,2,0)</f>
        <v>Winter</v>
      </c>
      <c r="M3208" t="s">
        <v>73</v>
      </c>
      <c r="N3208" t="s">
        <v>13</v>
      </c>
      <c r="O3208" t="s">
        <v>13</v>
      </c>
      <c r="P3208" t="str">
        <f t="shared" si="632"/>
        <v>Yes</v>
      </c>
      <c r="Q3208" t="str">
        <f t="shared" si="633"/>
        <v>No</v>
      </c>
      <c r="R3208" t="str">
        <f t="shared" si="634"/>
        <v>No</v>
      </c>
      <c r="T3208" t="s">
        <v>185</v>
      </c>
      <c r="U3208" t="s">
        <v>988</v>
      </c>
      <c r="V3208" t="str">
        <f t="shared" si="635"/>
        <v>Intersection</v>
      </c>
      <c r="W3208" t="s">
        <v>3716</v>
      </c>
      <c r="X3208">
        <v>42.381402999999999</v>
      </c>
      <c r="Y3208">
        <v>-71.126132999999996</v>
      </c>
      <c r="Z3208" t="s">
        <v>3717</v>
      </c>
    </row>
    <row r="3209" spans="1:26">
      <c r="A3209">
        <v>30281</v>
      </c>
      <c r="B3209" s="1">
        <v>40926.510405092595</v>
      </c>
      <c r="C3209" s="1">
        <f t="shared" si="624"/>
        <v>40909</v>
      </c>
      <c r="D3209" s="4">
        <f t="shared" si="625"/>
        <v>4.7222222222222221E-2</v>
      </c>
      <c r="E3209" s="3">
        <f t="shared" si="626"/>
        <v>2012</v>
      </c>
      <c r="F3209" s="3">
        <f t="shared" si="627"/>
        <v>1</v>
      </c>
      <c r="G3209" s="3">
        <f t="shared" si="628"/>
        <v>18</v>
      </c>
      <c r="H3209" s="3">
        <f t="shared" si="629"/>
        <v>12</v>
      </c>
      <c r="I3209" s="3">
        <f t="shared" si="630"/>
        <v>14</v>
      </c>
      <c r="J3209" s="3">
        <f t="shared" si="631"/>
        <v>4</v>
      </c>
      <c r="K3209" s="3" t="str">
        <f>IF(AND(D3209&gt;='Season Lookup'!$D$15,D3209&lt;'Season Lookup'!$D$16),"Spring",IF(AND(D3209&gt;='Season Lookup'!$D$16,D3209&lt;'Season Lookup'!$D$17),"Summer",IF(AND(D3209&gt;='Season Lookup'!$D$17,D3209&lt;'Season Lookup'!$D$18),"Fall",IF(OR(D3209&gt;='Season Lookup'!$D$18,D3209&lt;'Season Lookup'!$D$15),"Winter"))))</f>
        <v>Winter</v>
      </c>
      <c r="L3209" s="3" t="str">
        <f>VLOOKUP(F3209,'Season Lookup'!$A$1:$B$13,2,0)</f>
        <v>Winter</v>
      </c>
      <c r="M3209" t="s">
        <v>82</v>
      </c>
      <c r="N3209" t="s">
        <v>13</v>
      </c>
      <c r="O3209" t="s">
        <v>13</v>
      </c>
      <c r="P3209" t="str">
        <f t="shared" si="632"/>
        <v>Yes</v>
      </c>
      <c r="Q3209" t="str">
        <f t="shared" si="633"/>
        <v>No</v>
      </c>
      <c r="R3209" t="str">
        <f t="shared" si="634"/>
        <v>No</v>
      </c>
      <c r="T3209" t="s">
        <v>185</v>
      </c>
      <c r="U3209" t="s">
        <v>185</v>
      </c>
      <c r="V3209" t="str">
        <f t="shared" si="635"/>
        <v>Intersection</v>
      </c>
      <c r="W3209" t="s">
        <v>4133</v>
      </c>
      <c r="X3209">
        <v>0</v>
      </c>
      <c r="Y3209">
        <v>0</v>
      </c>
      <c r="Z3209" t="s">
        <v>81</v>
      </c>
    </row>
    <row r="3210" spans="1:26">
      <c r="A3210">
        <v>30282</v>
      </c>
      <c r="B3210" s="1">
        <v>40926.627071759256</v>
      </c>
      <c r="C3210" s="1">
        <f t="shared" si="624"/>
        <v>40909</v>
      </c>
      <c r="D3210" s="4">
        <f t="shared" si="625"/>
        <v>4.7222222222222221E-2</v>
      </c>
      <c r="E3210" s="3">
        <f t="shared" si="626"/>
        <v>2012</v>
      </c>
      <c r="F3210" s="3">
        <f t="shared" si="627"/>
        <v>1</v>
      </c>
      <c r="G3210" s="3">
        <f t="shared" si="628"/>
        <v>18</v>
      </c>
      <c r="H3210" s="3">
        <f t="shared" si="629"/>
        <v>15</v>
      </c>
      <c r="I3210" s="3">
        <f t="shared" si="630"/>
        <v>2</v>
      </c>
      <c r="J3210" s="3">
        <f t="shared" si="631"/>
        <v>4</v>
      </c>
      <c r="K3210" s="3" t="str">
        <f>IF(AND(D3210&gt;='Season Lookup'!$D$15,D3210&lt;'Season Lookup'!$D$16),"Spring",IF(AND(D3210&gt;='Season Lookup'!$D$16,D3210&lt;'Season Lookup'!$D$17),"Summer",IF(AND(D3210&gt;='Season Lookup'!$D$17,D3210&lt;'Season Lookup'!$D$18),"Fall",IF(OR(D3210&gt;='Season Lookup'!$D$18,D3210&lt;'Season Lookup'!$D$15),"Winter"))))</f>
        <v>Winter</v>
      </c>
      <c r="L3210" s="3" t="str">
        <f>VLOOKUP(F3210,'Season Lookup'!$A$1:$B$13,2,0)</f>
        <v>Winter</v>
      </c>
      <c r="M3210" t="s">
        <v>82</v>
      </c>
      <c r="N3210" t="s">
        <v>13</v>
      </c>
      <c r="O3210" t="s">
        <v>13</v>
      </c>
      <c r="P3210" t="str">
        <f t="shared" si="632"/>
        <v>Yes</v>
      </c>
      <c r="Q3210" t="str">
        <f t="shared" si="633"/>
        <v>No</v>
      </c>
      <c r="R3210" t="str">
        <f t="shared" si="634"/>
        <v>No</v>
      </c>
      <c r="T3210" t="s">
        <v>14</v>
      </c>
      <c r="U3210" t="s">
        <v>57</v>
      </c>
      <c r="V3210" t="str">
        <f t="shared" si="635"/>
        <v>Intersection</v>
      </c>
      <c r="W3210" t="s">
        <v>58</v>
      </c>
      <c r="X3210">
        <v>42.380006000000002</v>
      </c>
      <c r="Y3210">
        <v>-71.119917000000001</v>
      </c>
      <c r="Z3210" t="s">
        <v>59</v>
      </c>
    </row>
    <row r="3211" spans="1:26">
      <c r="A3211">
        <v>30283</v>
      </c>
      <c r="B3211" s="1">
        <v>40926.845127314817</v>
      </c>
      <c r="C3211" s="1">
        <f t="shared" si="624"/>
        <v>40909</v>
      </c>
      <c r="D3211" s="4">
        <f t="shared" si="625"/>
        <v>4.7222222222222221E-2</v>
      </c>
      <c r="E3211" s="3">
        <f t="shared" si="626"/>
        <v>2012</v>
      </c>
      <c r="F3211" s="3">
        <f t="shared" si="627"/>
        <v>1</v>
      </c>
      <c r="G3211" s="3">
        <f t="shared" si="628"/>
        <v>18</v>
      </c>
      <c r="H3211" s="3">
        <f t="shared" si="629"/>
        <v>20</v>
      </c>
      <c r="I3211" s="3">
        <f t="shared" si="630"/>
        <v>16</v>
      </c>
      <c r="J3211" s="3">
        <f t="shared" si="631"/>
        <v>4</v>
      </c>
      <c r="K3211" s="3" t="str">
        <f>IF(AND(D3211&gt;='Season Lookup'!$D$15,D3211&lt;'Season Lookup'!$D$16),"Spring",IF(AND(D3211&gt;='Season Lookup'!$D$16,D3211&lt;'Season Lookup'!$D$17),"Summer",IF(AND(D3211&gt;='Season Lookup'!$D$17,D3211&lt;'Season Lookup'!$D$18),"Fall",IF(OR(D3211&gt;='Season Lookup'!$D$18,D3211&lt;'Season Lookup'!$D$15),"Winter"))))</f>
        <v>Winter</v>
      </c>
      <c r="L3211" s="3" t="str">
        <f>VLOOKUP(F3211,'Season Lookup'!$A$1:$B$13,2,0)</f>
        <v>Winter</v>
      </c>
      <c r="M3211" t="s">
        <v>82</v>
      </c>
      <c r="N3211" t="s">
        <v>13</v>
      </c>
      <c r="O3211" t="s">
        <v>13</v>
      </c>
      <c r="P3211" t="str">
        <f t="shared" si="632"/>
        <v>Yes</v>
      </c>
      <c r="Q3211" t="str">
        <f t="shared" si="633"/>
        <v>No</v>
      </c>
      <c r="R3211" t="str">
        <f t="shared" si="634"/>
        <v>No</v>
      </c>
      <c r="T3211" t="s">
        <v>316</v>
      </c>
      <c r="U3211" t="s">
        <v>101</v>
      </c>
      <c r="V3211" t="str">
        <f t="shared" si="635"/>
        <v>Intersection</v>
      </c>
      <c r="W3211" t="s">
        <v>688</v>
      </c>
      <c r="X3211">
        <v>42.364153999999999</v>
      </c>
      <c r="Y3211">
        <v>-71.099474000000001</v>
      </c>
      <c r="Z3211" t="s">
        <v>689</v>
      </c>
    </row>
    <row r="3212" spans="1:26">
      <c r="A3212">
        <v>30284</v>
      </c>
      <c r="B3212" s="1">
        <v>40927.54859953704</v>
      </c>
      <c r="C3212" s="1">
        <f t="shared" si="624"/>
        <v>40909</v>
      </c>
      <c r="D3212" s="4">
        <f t="shared" si="625"/>
        <v>0.05</v>
      </c>
      <c r="E3212" s="3">
        <f t="shared" si="626"/>
        <v>2012</v>
      </c>
      <c r="F3212" s="3">
        <f t="shared" si="627"/>
        <v>1</v>
      </c>
      <c r="G3212" s="3">
        <f t="shared" si="628"/>
        <v>19</v>
      </c>
      <c r="H3212" s="3">
        <f t="shared" si="629"/>
        <v>13</v>
      </c>
      <c r="I3212" s="3">
        <f t="shared" si="630"/>
        <v>9</v>
      </c>
      <c r="J3212" s="3">
        <f t="shared" si="631"/>
        <v>5</v>
      </c>
      <c r="K3212" s="3" t="str">
        <f>IF(AND(D3212&gt;='Season Lookup'!$D$15,D3212&lt;'Season Lookup'!$D$16),"Spring",IF(AND(D3212&gt;='Season Lookup'!$D$16,D3212&lt;'Season Lookup'!$D$17),"Summer",IF(AND(D3212&gt;='Season Lookup'!$D$17,D3212&lt;'Season Lookup'!$D$18),"Fall",IF(OR(D3212&gt;='Season Lookup'!$D$18,D3212&lt;'Season Lookup'!$D$15),"Winter"))))</f>
        <v>Winter</v>
      </c>
      <c r="L3212" s="3" t="str">
        <f>VLOOKUP(F3212,'Season Lookup'!$A$1:$B$13,2,0)</f>
        <v>Winter</v>
      </c>
      <c r="M3212" t="s">
        <v>78</v>
      </c>
      <c r="N3212" t="s">
        <v>13</v>
      </c>
      <c r="O3212" t="s">
        <v>13</v>
      </c>
      <c r="P3212" t="str">
        <f t="shared" si="632"/>
        <v>Yes</v>
      </c>
      <c r="Q3212" t="str">
        <f t="shared" si="633"/>
        <v>No</v>
      </c>
      <c r="R3212" t="str">
        <f t="shared" si="634"/>
        <v>No</v>
      </c>
      <c r="T3212" t="s">
        <v>186</v>
      </c>
      <c r="U3212" t="s">
        <v>92</v>
      </c>
      <c r="V3212" t="str">
        <f t="shared" si="635"/>
        <v>Intersection</v>
      </c>
      <c r="W3212" t="s">
        <v>1072</v>
      </c>
      <c r="X3212">
        <v>42.388627999999997</v>
      </c>
      <c r="Y3212">
        <v>-71.144098</v>
      </c>
      <c r="Z3212" t="s">
        <v>1073</v>
      </c>
    </row>
    <row r="3213" spans="1:26">
      <c r="A3213">
        <v>30287</v>
      </c>
      <c r="B3213" s="1">
        <v>40927.722210648149</v>
      </c>
      <c r="C3213" s="1">
        <f t="shared" si="624"/>
        <v>40909</v>
      </c>
      <c r="D3213" s="4">
        <f t="shared" si="625"/>
        <v>0.05</v>
      </c>
      <c r="E3213" s="3">
        <f t="shared" si="626"/>
        <v>2012</v>
      </c>
      <c r="F3213" s="3">
        <f t="shared" si="627"/>
        <v>1</v>
      </c>
      <c r="G3213" s="3">
        <f t="shared" si="628"/>
        <v>19</v>
      </c>
      <c r="H3213" s="3">
        <f t="shared" si="629"/>
        <v>17</v>
      </c>
      <c r="I3213" s="3">
        <f t="shared" si="630"/>
        <v>19</v>
      </c>
      <c r="J3213" s="3">
        <f t="shared" si="631"/>
        <v>5</v>
      </c>
      <c r="K3213" s="3" t="str">
        <f>IF(AND(D3213&gt;='Season Lookup'!$D$15,D3213&lt;'Season Lookup'!$D$16),"Spring",IF(AND(D3213&gt;='Season Lookup'!$D$16,D3213&lt;'Season Lookup'!$D$17),"Summer",IF(AND(D3213&gt;='Season Lookup'!$D$17,D3213&lt;'Season Lookup'!$D$18),"Fall",IF(OR(D3213&gt;='Season Lookup'!$D$18,D3213&lt;'Season Lookup'!$D$15),"Winter"))))</f>
        <v>Winter</v>
      </c>
      <c r="L3213" s="3" t="str">
        <f>VLOOKUP(F3213,'Season Lookup'!$A$1:$B$13,2,0)</f>
        <v>Winter</v>
      </c>
      <c r="M3213" t="s">
        <v>78</v>
      </c>
      <c r="N3213" t="s">
        <v>13</v>
      </c>
      <c r="O3213" t="s">
        <v>13</v>
      </c>
      <c r="P3213" t="str">
        <f t="shared" si="632"/>
        <v>Yes</v>
      </c>
      <c r="Q3213" t="str">
        <f t="shared" si="633"/>
        <v>No</v>
      </c>
      <c r="R3213" t="str">
        <f t="shared" si="634"/>
        <v>No</v>
      </c>
      <c r="T3213" t="s">
        <v>198</v>
      </c>
      <c r="U3213" t="s">
        <v>1906</v>
      </c>
      <c r="V3213" t="str">
        <f t="shared" si="635"/>
        <v>Intersection</v>
      </c>
      <c r="W3213" t="s">
        <v>3827</v>
      </c>
      <c r="X3213">
        <v>42.371969999999997</v>
      </c>
      <c r="Y3213">
        <v>-71.118573999999995</v>
      </c>
      <c r="Z3213" t="s">
        <v>3828</v>
      </c>
    </row>
    <row r="3214" spans="1:26">
      <c r="A3214">
        <v>30311</v>
      </c>
      <c r="B3214" s="1">
        <v>40927.958333333336</v>
      </c>
      <c r="C3214" s="1">
        <f t="shared" si="624"/>
        <v>40909</v>
      </c>
      <c r="D3214" s="4">
        <f t="shared" si="625"/>
        <v>0.05</v>
      </c>
      <c r="E3214" s="3">
        <f t="shared" si="626"/>
        <v>2012</v>
      </c>
      <c r="F3214" s="3">
        <f t="shared" si="627"/>
        <v>1</v>
      </c>
      <c r="G3214" s="3">
        <f t="shared" si="628"/>
        <v>19</v>
      </c>
      <c r="H3214" s="3">
        <f t="shared" si="629"/>
        <v>23</v>
      </c>
      <c r="I3214" s="3">
        <f t="shared" si="630"/>
        <v>0</v>
      </c>
      <c r="J3214" s="3">
        <f t="shared" si="631"/>
        <v>5</v>
      </c>
      <c r="K3214" s="3" t="str">
        <f>IF(AND(D3214&gt;='Season Lookup'!$D$15,D3214&lt;'Season Lookup'!$D$16),"Spring",IF(AND(D3214&gt;='Season Lookup'!$D$16,D3214&lt;'Season Lookup'!$D$17),"Summer",IF(AND(D3214&gt;='Season Lookup'!$D$17,D3214&lt;'Season Lookup'!$D$18),"Fall",IF(OR(D3214&gt;='Season Lookup'!$D$18,D3214&lt;'Season Lookup'!$D$15),"Winter"))))</f>
        <v>Winter</v>
      </c>
      <c r="L3214" s="3" t="str">
        <f>VLOOKUP(F3214,'Season Lookup'!$A$1:$B$13,2,0)</f>
        <v>Winter</v>
      </c>
      <c r="M3214" t="s">
        <v>78</v>
      </c>
      <c r="N3214" t="s">
        <v>13</v>
      </c>
      <c r="O3214" t="s">
        <v>13</v>
      </c>
      <c r="P3214" t="str">
        <f t="shared" si="632"/>
        <v>Yes</v>
      </c>
      <c r="Q3214" t="str">
        <f t="shared" si="633"/>
        <v>No</v>
      </c>
      <c r="R3214" t="str">
        <f t="shared" si="634"/>
        <v>No</v>
      </c>
      <c r="T3214" t="s">
        <v>142</v>
      </c>
      <c r="U3214" t="s">
        <v>45</v>
      </c>
      <c r="V3214" t="str">
        <f t="shared" si="635"/>
        <v>Intersection</v>
      </c>
      <c r="W3214" t="s">
        <v>4134</v>
      </c>
      <c r="X3214">
        <v>0</v>
      </c>
      <c r="Y3214">
        <v>0</v>
      </c>
      <c r="Z3214" t="s">
        <v>81</v>
      </c>
    </row>
    <row r="3215" spans="1:26">
      <c r="A3215">
        <v>30289</v>
      </c>
      <c r="B3215" s="1">
        <v>40928.306932870371</v>
      </c>
      <c r="C3215" s="1">
        <f t="shared" si="624"/>
        <v>40909</v>
      </c>
      <c r="D3215" s="4">
        <f t="shared" si="625"/>
        <v>5.2777777777777778E-2</v>
      </c>
      <c r="E3215" s="3">
        <f t="shared" si="626"/>
        <v>2012</v>
      </c>
      <c r="F3215" s="3">
        <f t="shared" si="627"/>
        <v>1</v>
      </c>
      <c r="G3215" s="3">
        <f t="shared" si="628"/>
        <v>20</v>
      </c>
      <c r="H3215" s="3">
        <f t="shared" si="629"/>
        <v>7</v>
      </c>
      <c r="I3215" s="3">
        <f t="shared" si="630"/>
        <v>21</v>
      </c>
      <c r="J3215" s="3">
        <f t="shared" si="631"/>
        <v>6</v>
      </c>
      <c r="K3215" s="3" t="str">
        <f>IF(AND(D3215&gt;='Season Lookup'!$D$15,D3215&lt;'Season Lookup'!$D$16),"Spring",IF(AND(D3215&gt;='Season Lookup'!$D$16,D3215&lt;'Season Lookup'!$D$17),"Summer",IF(AND(D3215&gt;='Season Lookup'!$D$17,D3215&lt;'Season Lookup'!$D$18),"Fall",IF(OR(D3215&gt;='Season Lookup'!$D$18,D3215&lt;'Season Lookup'!$D$15),"Winter"))))</f>
        <v>Winter</v>
      </c>
      <c r="L3215" s="3" t="str">
        <f>VLOOKUP(F3215,'Season Lookup'!$A$1:$B$13,2,0)</f>
        <v>Winter</v>
      </c>
      <c r="M3215" t="s">
        <v>12</v>
      </c>
      <c r="N3215" t="s">
        <v>13</v>
      </c>
      <c r="O3215" t="s">
        <v>36</v>
      </c>
      <c r="P3215" t="str">
        <f t="shared" si="632"/>
        <v>Yes</v>
      </c>
      <c r="Q3215" t="str">
        <f t="shared" si="633"/>
        <v>No</v>
      </c>
      <c r="R3215" t="str">
        <f t="shared" si="634"/>
        <v>No</v>
      </c>
      <c r="T3215" t="s">
        <v>42</v>
      </c>
      <c r="U3215" t="s">
        <v>332</v>
      </c>
      <c r="V3215" t="str">
        <f t="shared" si="635"/>
        <v>Intersection</v>
      </c>
      <c r="W3215" t="s">
        <v>2238</v>
      </c>
      <c r="X3215">
        <v>42.361702000000001</v>
      </c>
      <c r="Y3215">
        <v>-71.113462999999996</v>
      </c>
      <c r="Z3215" t="s">
        <v>2239</v>
      </c>
    </row>
    <row r="3216" spans="1:26">
      <c r="A3216">
        <v>30290</v>
      </c>
      <c r="B3216" s="1">
        <v>40928.501377314817</v>
      </c>
      <c r="C3216" s="1">
        <f t="shared" si="624"/>
        <v>40909</v>
      </c>
      <c r="D3216" s="4">
        <f t="shared" si="625"/>
        <v>5.2777777777777778E-2</v>
      </c>
      <c r="E3216" s="3">
        <f t="shared" si="626"/>
        <v>2012</v>
      </c>
      <c r="F3216" s="3">
        <f t="shared" si="627"/>
        <v>1</v>
      </c>
      <c r="G3216" s="3">
        <f t="shared" si="628"/>
        <v>20</v>
      </c>
      <c r="H3216" s="3">
        <f t="shared" si="629"/>
        <v>12</v>
      </c>
      <c r="I3216" s="3">
        <f t="shared" si="630"/>
        <v>1</v>
      </c>
      <c r="J3216" s="3">
        <f t="shared" si="631"/>
        <v>6</v>
      </c>
      <c r="K3216" s="3" t="str">
        <f>IF(AND(D3216&gt;='Season Lookup'!$D$15,D3216&lt;'Season Lookup'!$D$16),"Spring",IF(AND(D3216&gt;='Season Lookup'!$D$16,D3216&lt;'Season Lookup'!$D$17),"Summer",IF(AND(D3216&gt;='Season Lookup'!$D$17,D3216&lt;'Season Lookup'!$D$18),"Fall",IF(OR(D3216&gt;='Season Lookup'!$D$18,D3216&lt;'Season Lookup'!$D$15),"Winter"))))</f>
        <v>Winter</v>
      </c>
      <c r="L3216" s="3" t="str">
        <f>VLOOKUP(F3216,'Season Lookup'!$A$1:$B$13,2,0)</f>
        <v>Winter</v>
      </c>
      <c r="M3216" t="s">
        <v>12</v>
      </c>
      <c r="N3216" t="s">
        <v>13</v>
      </c>
      <c r="O3216" t="s">
        <v>13</v>
      </c>
      <c r="P3216" t="str">
        <f t="shared" si="632"/>
        <v>Yes</v>
      </c>
      <c r="Q3216" t="str">
        <f t="shared" si="633"/>
        <v>No</v>
      </c>
      <c r="R3216" t="str">
        <f t="shared" si="634"/>
        <v>No</v>
      </c>
      <c r="S3216">
        <v>471</v>
      </c>
      <c r="T3216" t="s">
        <v>198</v>
      </c>
      <c r="V3216" t="str">
        <f t="shared" si="635"/>
        <v>Non Intersection</v>
      </c>
      <c r="W3216" t="s">
        <v>4135</v>
      </c>
      <c r="X3216">
        <v>42.3752</v>
      </c>
      <c r="Y3216">
        <v>-71.141350000000003</v>
      </c>
      <c r="Z3216" t="s">
        <v>4136</v>
      </c>
    </row>
    <row r="3217" spans="1:26">
      <c r="A3217">
        <v>30291</v>
      </c>
      <c r="B3217" s="1">
        <v>40928.447905092595</v>
      </c>
      <c r="C3217" s="1">
        <f t="shared" si="624"/>
        <v>40909</v>
      </c>
      <c r="D3217" s="4">
        <f t="shared" si="625"/>
        <v>5.2777777777777778E-2</v>
      </c>
      <c r="E3217" s="3">
        <f t="shared" si="626"/>
        <v>2012</v>
      </c>
      <c r="F3217" s="3">
        <f t="shared" si="627"/>
        <v>1</v>
      </c>
      <c r="G3217" s="3">
        <f t="shared" si="628"/>
        <v>20</v>
      </c>
      <c r="H3217" s="3">
        <f t="shared" si="629"/>
        <v>10</v>
      </c>
      <c r="I3217" s="3">
        <f t="shared" si="630"/>
        <v>44</v>
      </c>
      <c r="J3217" s="3">
        <f t="shared" si="631"/>
        <v>6</v>
      </c>
      <c r="K3217" s="3" t="str">
        <f>IF(AND(D3217&gt;='Season Lookup'!$D$15,D3217&lt;'Season Lookup'!$D$16),"Spring",IF(AND(D3217&gt;='Season Lookup'!$D$16,D3217&lt;'Season Lookup'!$D$17),"Summer",IF(AND(D3217&gt;='Season Lookup'!$D$17,D3217&lt;'Season Lookup'!$D$18),"Fall",IF(OR(D3217&gt;='Season Lookup'!$D$18,D3217&lt;'Season Lookup'!$D$15),"Winter"))))</f>
        <v>Winter</v>
      </c>
      <c r="L3217" s="3" t="str">
        <f>VLOOKUP(F3217,'Season Lookup'!$A$1:$B$13,2,0)</f>
        <v>Winter</v>
      </c>
      <c r="M3217" t="s">
        <v>12</v>
      </c>
      <c r="N3217" t="s">
        <v>13</v>
      </c>
      <c r="O3217" t="s">
        <v>23</v>
      </c>
      <c r="P3217" t="str">
        <f t="shared" si="632"/>
        <v>Yes</v>
      </c>
      <c r="Q3217" t="str">
        <f t="shared" si="633"/>
        <v>No</v>
      </c>
      <c r="R3217" t="str">
        <f t="shared" si="634"/>
        <v>No</v>
      </c>
      <c r="T3217" t="s">
        <v>1502</v>
      </c>
      <c r="U3217" t="s">
        <v>3434</v>
      </c>
      <c r="V3217" t="str">
        <f t="shared" si="635"/>
        <v>Intersection</v>
      </c>
      <c r="W3217" t="s">
        <v>4137</v>
      </c>
      <c r="X3217">
        <v>42.372598000000004</v>
      </c>
      <c r="Y3217">
        <v>-71.085238000000004</v>
      </c>
      <c r="Z3217" t="s">
        <v>4138</v>
      </c>
    </row>
    <row r="3218" spans="1:26">
      <c r="A3218">
        <v>30292</v>
      </c>
      <c r="B3218" s="1">
        <v>40928.552083333336</v>
      </c>
      <c r="C3218" s="1">
        <f t="shared" si="624"/>
        <v>40909</v>
      </c>
      <c r="D3218" s="4">
        <f t="shared" si="625"/>
        <v>5.2777777777777778E-2</v>
      </c>
      <c r="E3218" s="3">
        <f t="shared" si="626"/>
        <v>2012</v>
      </c>
      <c r="F3218" s="3">
        <f t="shared" si="627"/>
        <v>1</v>
      </c>
      <c r="G3218" s="3">
        <f t="shared" si="628"/>
        <v>20</v>
      </c>
      <c r="H3218" s="3">
        <f t="shared" si="629"/>
        <v>13</v>
      </c>
      <c r="I3218" s="3">
        <f t="shared" si="630"/>
        <v>15</v>
      </c>
      <c r="J3218" s="3">
        <f t="shared" si="631"/>
        <v>6</v>
      </c>
      <c r="K3218" s="3" t="str">
        <f>IF(AND(D3218&gt;='Season Lookup'!$D$15,D3218&lt;'Season Lookup'!$D$16),"Spring",IF(AND(D3218&gt;='Season Lookup'!$D$16,D3218&lt;'Season Lookup'!$D$17),"Summer",IF(AND(D3218&gt;='Season Lookup'!$D$17,D3218&lt;'Season Lookup'!$D$18),"Fall",IF(OR(D3218&gt;='Season Lookup'!$D$18,D3218&lt;'Season Lookup'!$D$15),"Winter"))))</f>
        <v>Winter</v>
      </c>
      <c r="L3218" s="3" t="str">
        <f>VLOOKUP(F3218,'Season Lookup'!$A$1:$B$13,2,0)</f>
        <v>Winter</v>
      </c>
      <c r="M3218" t="s">
        <v>12</v>
      </c>
      <c r="N3218" t="s">
        <v>13</v>
      </c>
      <c r="O3218" t="s">
        <v>13</v>
      </c>
      <c r="P3218" t="str">
        <f t="shared" si="632"/>
        <v>Yes</v>
      </c>
      <c r="Q3218" t="str">
        <f t="shared" si="633"/>
        <v>No</v>
      </c>
      <c r="R3218" t="str">
        <f t="shared" si="634"/>
        <v>No</v>
      </c>
      <c r="T3218" t="s">
        <v>41</v>
      </c>
      <c r="U3218" t="s">
        <v>509</v>
      </c>
      <c r="V3218" t="str">
        <f t="shared" si="635"/>
        <v>Intersection</v>
      </c>
      <c r="W3218" t="s">
        <v>1999</v>
      </c>
      <c r="X3218">
        <v>42.365181999999997</v>
      </c>
      <c r="Y3218">
        <v>-71.104871000000003</v>
      </c>
      <c r="Z3218" t="s">
        <v>2000</v>
      </c>
    </row>
    <row r="3219" spans="1:26">
      <c r="A3219">
        <v>30293</v>
      </c>
      <c r="B3219" s="1">
        <v>40928.597210648149</v>
      </c>
      <c r="C3219" s="1">
        <f t="shared" si="624"/>
        <v>40909</v>
      </c>
      <c r="D3219" s="4">
        <f t="shared" si="625"/>
        <v>5.2777777777777778E-2</v>
      </c>
      <c r="E3219" s="3">
        <f t="shared" si="626"/>
        <v>2012</v>
      </c>
      <c r="F3219" s="3">
        <f t="shared" si="627"/>
        <v>1</v>
      </c>
      <c r="G3219" s="3">
        <f t="shared" si="628"/>
        <v>20</v>
      </c>
      <c r="H3219" s="3">
        <f t="shared" si="629"/>
        <v>14</v>
      </c>
      <c r="I3219" s="3">
        <f t="shared" si="630"/>
        <v>19</v>
      </c>
      <c r="J3219" s="3">
        <f t="shared" si="631"/>
        <v>6</v>
      </c>
      <c r="K3219" s="3" t="str">
        <f>IF(AND(D3219&gt;='Season Lookup'!$D$15,D3219&lt;'Season Lookup'!$D$16),"Spring",IF(AND(D3219&gt;='Season Lookup'!$D$16,D3219&lt;'Season Lookup'!$D$17),"Summer",IF(AND(D3219&gt;='Season Lookup'!$D$17,D3219&lt;'Season Lookup'!$D$18),"Fall",IF(OR(D3219&gt;='Season Lookup'!$D$18,D3219&lt;'Season Lookup'!$D$15),"Winter"))))</f>
        <v>Winter</v>
      </c>
      <c r="L3219" s="3" t="str">
        <f>VLOOKUP(F3219,'Season Lookup'!$A$1:$B$13,2,0)</f>
        <v>Winter</v>
      </c>
      <c r="M3219" t="s">
        <v>12</v>
      </c>
      <c r="N3219" t="s">
        <v>13</v>
      </c>
      <c r="O3219" t="s">
        <v>23</v>
      </c>
      <c r="P3219" t="str">
        <f t="shared" si="632"/>
        <v>Yes</v>
      </c>
      <c r="Q3219" t="str">
        <f t="shared" si="633"/>
        <v>No</v>
      </c>
      <c r="R3219" t="str">
        <f t="shared" si="634"/>
        <v>No</v>
      </c>
      <c r="T3219" t="s">
        <v>269</v>
      </c>
      <c r="V3219" t="str">
        <f t="shared" si="635"/>
        <v>Intersection</v>
      </c>
      <c r="W3219" t="s">
        <v>923</v>
      </c>
      <c r="X3219">
        <v>0</v>
      </c>
      <c r="Y3219">
        <v>0</v>
      </c>
      <c r="Z3219" t="s">
        <v>81</v>
      </c>
    </row>
    <row r="3220" spans="1:26">
      <c r="A3220">
        <v>30294</v>
      </c>
      <c r="B3220" s="1">
        <v>40928.791655092595</v>
      </c>
      <c r="C3220" s="1">
        <f t="shared" si="624"/>
        <v>40909</v>
      </c>
      <c r="D3220" s="4">
        <f t="shared" si="625"/>
        <v>5.2777777777777778E-2</v>
      </c>
      <c r="E3220" s="3">
        <f t="shared" si="626"/>
        <v>2012</v>
      </c>
      <c r="F3220" s="3">
        <f t="shared" si="627"/>
        <v>1</v>
      </c>
      <c r="G3220" s="3">
        <f t="shared" si="628"/>
        <v>20</v>
      </c>
      <c r="H3220" s="3">
        <f t="shared" si="629"/>
        <v>18</v>
      </c>
      <c r="I3220" s="3">
        <f t="shared" si="630"/>
        <v>59</v>
      </c>
      <c r="J3220" s="3">
        <f t="shared" si="631"/>
        <v>6</v>
      </c>
      <c r="K3220" s="3" t="str">
        <f>IF(AND(D3220&gt;='Season Lookup'!$D$15,D3220&lt;'Season Lookup'!$D$16),"Spring",IF(AND(D3220&gt;='Season Lookup'!$D$16,D3220&lt;'Season Lookup'!$D$17),"Summer",IF(AND(D3220&gt;='Season Lookup'!$D$17,D3220&lt;'Season Lookup'!$D$18),"Fall",IF(OR(D3220&gt;='Season Lookup'!$D$18,D3220&lt;'Season Lookup'!$D$15),"Winter"))))</f>
        <v>Winter</v>
      </c>
      <c r="L3220" s="3" t="str">
        <f>VLOOKUP(F3220,'Season Lookup'!$A$1:$B$13,2,0)</f>
        <v>Winter</v>
      </c>
      <c r="M3220" t="s">
        <v>12</v>
      </c>
      <c r="N3220" t="s">
        <v>13</v>
      </c>
      <c r="O3220" t="s">
        <v>23</v>
      </c>
      <c r="P3220" t="str">
        <f t="shared" si="632"/>
        <v>Yes</v>
      </c>
      <c r="Q3220" t="str">
        <f t="shared" si="633"/>
        <v>No</v>
      </c>
      <c r="R3220" t="str">
        <f t="shared" si="634"/>
        <v>No</v>
      </c>
      <c r="S3220">
        <v>217</v>
      </c>
      <c r="T3220" t="s">
        <v>42</v>
      </c>
      <c r="V3220" t="str">
        <f t="shared" si="635"/>
        <v>Non Intersection</v>
      </c>
      <c r="W3220" t="s">
        <v>4139</v>
      </c>
      <c r="X3220">
        <v>42.364035999999999</v>
      </c>
      <c r="Y3220">
        <v>-71.114373000000001</v>
      </c>
      <c r="Z3220" t="s">
        <v>4140</v>
      </c>
    </row>
    <row r="3221" spans="1:26">
      <c r="A3221">
        <v>30482</v>
      </c>
      <c r="B3221" s="1">
        <v>40928.306932870371</v>
      </c>
      <c r="C3221" s="1">
        <f t="shared" si="624"/>
        <v>40909</v>
      </c>
      <c r="D3221" s="4">
        <f t="shared" si="625"/>
        <v>5.2777777777777778E-2</v>
      </c>
      <c r="E3221" s="3">
        <f t="shared" si="626"/>
        <v>2012</v>
      </c>
      <c r="F3221" s="3">
        <f t="shared" si="627"/>
        <v>1</v>
      </c>
      <c r="G3221" s="3">
        <f t="shared" si="628"/>
        <v>20</v>
      </c>
      <c r="H3221" s="3">
        <f t="shared" si="629"/>
        <v>7</v>
      </c>
      <c r="I3221" s="3">
        <f t="shared" si="630"/>
        <v>21</v>
      </c>
      <c r="J3221" s="3">
        <f t="shared" si="631"/>
        <v>6</v>
      </c>
      <c r="K3221" s="3" t="str">
        <f>IF(AND(D3221&gt;='Season Lookup'!$D$15,D3221&lt;'Season Lookup'!$D$16),"Spring",IF(AND(D3221&gt;='Season Lookup'!$D$16,D3221&lt;'Season Lookup'!$D$17),"Summer",IF(AND(D3221&gt;='Season Lookup'!$D$17,D3221&lt;'Season Lookup'!$D$18),"Fall",IF(OR(D3221&gt;='Season Lookup'!$D$18,D3221&lt;'Season Lookup'!$D$15),"Winter"))))</f>
        <v>Winter</v>
      </c>
      <c r="L3221" s="3" t="str">
        <f>VLOOKUP(F3221,'Season Lookup'!$A$1:$B$13,2,0)</f>
        <v>Winter</v>
      </c>
      <c r="M3221" t="s">
        <v>78</v>
      </c>
      <c r="N3221" t="s">
        <v>13</v>
      </c>
      <c r="O3221" t="s">
        <v>13</v>
      </c>
      <c r="P3221" t="str">
        <f t="shared" si="632"/>
        <v>Yes</v>
      </c>
      <c r="Q3221" t="str">
        <f t="shared" si="633"/>
        <v>No</v>
      </c>
      <c r="R3221" t="str">
        <f t="shared" si="634"/>
        <v>No</v>
      </c>
      <c r="T3221" t="s">
        <v>86</v>
      </c>
      <c r="U3221" t="s">
        <v>850</v>
      </c>
      <c r="V3221" t="str">
        <f t="shared" si="635"/>
        <v>Intersection</v>
      </c>
      <c r="W3221" t="s">
        <v>851</v>
      </c>
      <c r="X3221">
        <v>42.355590999999997</v>
      </c>
      <c r="Y3221">
        <v>-71.111312999999996</v>
      </c>
      <c r="Z3221" t="s">
        <v>852</v>
      </c>
    </row>
    <row r="3222" spans="1:26">
      <c r="A3222">
        <v>30295</v>
      </c>
      <c r="B3222" s="1">
        <v>40929.055543981478</v>
      </c>
      <c r="C3222" s="1">
        <f t="shared" si="624"/>
        <v>40909</v>
      </c>
      <c r="D3222" s="4">
        <f t="shared" si="625"/>
        <v>5.5555555555555552E-2</v>
      </c>
      <c r="E3222" s="3">
        <f t="shared" si="626"/>
        <v>2012</v>
      </c>
      <c r="F3222" s="3">
        <f t="shared" si="627"/>
        <v>1</v>
      </c>
      <c r="G3222" s="3">
        <f t="shared" si="628"/>
        <v>21</v>
      </c>
      <c r="H3222" s="3">
        <f t="shared" si="629"/>
        <v>1</v>
      </c>
      <c r="I3222" s="3">
        <f t="shared" si="630"/>
        <v>19</v>
      </c>
      <c r="J3222" s="3">
        <f t="shared" si="631"/>
        <v>7</v>
      </c>
      <c r="K3222" s="3" t="str">
        <f>IF(AND(D3222&gt;='Season Lookup'!$D$15,D3222&lt;'Season Lookup'!$D$16),"Spring",IF(AND(D3222&gt;='Season Lookup'!$D$16,D3222&lt;'Season Lookup'!$D$17),"Summer",IF(AND(D3222&gt;='Season Lookup'!$D$17,D3222&lt;'Season Lookup'!$D$18),"Fall",IF(OR(D3222&gt;='Season Lookup'!$D$18,D3222&lt;'Season Lookup'!$D$15),"Winter"))))</f>
        <v>Winter</v>
      </c>
      <c r="L3222" s="3" t="str">
        <f>VLOOKUP(F3222,'Season Lookup'!$A$1:$B$13,2,0)</f>
        <v>Winter</v>
      </c>
      <c r="M3222" t="s">
        <v>31</v>
      </c>
      <c r="N3222" t="s">
        <v>13</v>
      </c>
      <c r="O3222" t="s">
        <v>13</v>
      </c>
      <c r="P3222" t="str">
        <f t="shared" si="632"/>
        <v>Yes</v>
      </c>
      <c r="Q3222" t="str">
        <f t="shared" si="633"/>
        <v>No</v>
      </c>
      <c r="R3222" t="str">
        <f t="shared" si="634"/>
        <v>No</v>
      </c>
      <c r="S3222">
        <v>362</v>
      </c>
      <c r="T3222" t="s">
        <v>15</v>
      </c>
      <c r="V3222" t="str">
        <f t="shared" si="635"/>
        <v>Non Intersection</v>
      </c>
      <c r="W3222" t="s">
        <v>3320</v>
      </c>
      <c r="X3222">
        <v>42.392536</v>
      </c>
      <c r="Y3222">
        <v>-71.138227000000001</v>
      </c>
      <c r="Z3222" t="s">
        <v>3321</v>
      </c>
    </row>
    <row r="3223" spans="1:26">
      <c r="A3223">
        <v>30296</v>
      </c>
      <c r="B3223" s="1">
        <v>40929.302083333336</v>
      </c>
      <c r="C3223" s="1">
        <f t="shared" si="624"/>
        <v>40909</v>
      </c>
      <c r="D3223" s="4">
        <f t="shared" si="625"/>
        <v>5.5555555555555552E-2</v>
      </c>
      <c r="E3223" s="3">
        <f t="shared" si="626"/>
        <v>2012</v>
      </c>
      <c r="F3223" s="3">
        <f t="shared" si="627"/>
        <v>1</v>
      </c>
      <c r="G3223" s="3">
        <f t="shared" si="628"/>
        <v>21</v>
      </c>
      <c r="H3223" s="3">
        <f t="shared" si="629"/>
        <v>7</v>
      </c>
      <c r="I3223" s="3">
        <f t="shared" si="630"/>
        <v>15</v>
      </c>
      <c r="J3223" s="3">
        <f t="shared" si="631"/>
        <v>7</v>
      </c>
      <c r="K3223" s="3" t="str">
        <f>IF(AND(D3223&gt;='Season Lookup'!$D$15,D3223&lt;'Season Lookup'!$D$16),"Spring",IF(AND(D3223&gt;='Season Lookup'!$D$16,D3223&lt;'Season Lookup'!$D$17),"Summer",IF(AND(D3223&gt;='Season Lookup'!$D$17,D3223&lt;'Season Lookup'!$D$18),"Fall",IF(OR(D3223&gt;='Season Lookup'!$D$18,D3223&lt;'Season Lookup'!$D$15),"Winter"))))</f>
        <v>Winter</v>
      </c>
      <c r="L3223" s="3" t="str">
        <f>VLOOKUP(F3223,'Season Lookup'!$A$1:$B$13,2,0)</f>
        <v>Winter</v>
      </c>
      <c r="M3223" t="s">
        <v>31</v>
      </c>
      <c r="N3223" t="s">
        <v>13</v>
      </c>
      <c r="O3223" t="s">
        <v>23</v>
      </c>
      <c r="P3223" t="str">
        <f t="shared" si="632"/>
        <v>Yes</v>
      </c>
      <c r="Q3223" t="str">
        <f t="shared" si="633"/>
        <v>No</v>
      </c>
      <c r="R3223" t="str">
        <f t="shared" si="634"/>
        <v>No</v>
      </c>
      <c r="S3223">
        <v>106</v>
      </c>
      <c r="T3223" t="s">
        <v>1214</v>
      </c>
      <c r="V3223" t="str">
        <f t="shared" si="635"/>
        <v>Non Intersection</v>
      </c>
      <c r="W3223" t="s">
        <v>4141</v>
      </c>
      <c r="X3223">
        <v>42.396369</v>
      </c>
      <c r="Y3223">
        <v>-71.132283999999999</v>
      </c>
      <c r="Z3223" t="s">
        <v>4142</v>
      </c>
    </row>
    <row r="3224" spans="1:26">
      <c r="A3224">
        <v>30297</v>
      </c>
      <c r="B3224" s="1">
        <v>40929.352071759262</v>
      </c>
      <c r="C3224" s="1">
        <f t="shared" si="624"/>
        <v>40909</v>
      </c>
      <c r="D3224" s="4">
        <f t="shared" si="625"/>
        <v>5.5555555555555552E-2</v>
      </c>
      <c r="E3224" s="3">
        <f t="shared" si="626"/>
        <v>2012</v>
      </c>
      <c r="F3224" s="3">
        <f t="shared" si="627"/>
        <v>1</v>
      </c>
      <c r="G3224" s="3">
        <f t="shared" si="628"/>
        <v>21</v>
      </c>
      <c r="H3224" s="3">
        <f t="shared" si="629"/>
        <v>8</v>
      </c>
      <c r="I3224" s="3">
        <f t="shared" si="630"/>
        <v>26</v>
      </c>
      <c r="J3224" s="3">
        <f t="shared" si="631"/>
        <v>7</v>
      </c>
      <c r="K3224" s="3" t="str">
        <f>IF(AND(D3224&gt;='Season Lookup'!$D$15,D3224&lt;'Season Lookup'!$D$16),"Spring",IF(AND(D3224&gt;='Season Lookup'!$D$16,D3224&lt;'Season Lookup'!$D$17),"Summer",IF(AND(D3224&gt;='Season Lookup'!$D$17,D3224&lt;'Season Lookup'!$D$18),"Fall",IF(OR(D3224&gt;='Season Lookup'!$D$18,D3224&lt;'Season Lookup'!$D$15),"Winter"))))</f>
        <v>Winter</v>
      </c>
      <c r="L3224" s="3" t="str">
        <f>VLOOKUP(F3224,'Season Lookup'!$A$1:$B$13,2,0)</f>
        <v>Winter</v>
      </c>
      <c r="M3224" t="s">
        <v>31</v>
      </c>
      <c r="N3224" t="s">
        <v>13</v>
      </c>
      <c r="O3224" t="s">
        <v>36</v>
      </c>
      <c r="P3224" t="str">
        <f t="shared" si="632"/>
        <v>Yes</v>
      </c>
      <c r="Q3224" t="str">
        <f t="shared" si="633"/>
        <v>No</v>
      </c>
      <c r="R3224" t="str">
        <f t="shared" si="634"/>
        <v>No</v>
      </c>
      <c r="S3224">
        <v>4</v>
      </c>
      <c r="T3224" t="s">
        <v>1013</v>
      </c>
      <c r="V3224" t="str">
        <f t="shared" si="635"/>
        <v>Non Intersection</v>
      </c>
      <c r="W3224" t="s">
        <v>4143</v>
      </c>
      <c r="X3224">
        <v>42.386868</v>
      </c>
      <c r="Y3224">
        <v>-71.157865000000001</v>
      </c>
      <c r="Z3224" t="s">
        <v>4144</v>
      </c>
    </row>
    <row r="3225" spans="1:26">
      <c r="A3225">
        <v>30298</v>
      </c>
      <c r="B3225" s="1">
        <v>40929.354155092595</v>
      </c>
      <c r="C3225" s="1">
        <f t="shared" si="624"/>
        <v>40909</v>
      </c>
      <c r="D3225" s="4">
        <f t="shared" si="625"/>
        <v>5.5555555555555552E-2</v>
      </c>
      <c r="E3225" s="3">
        <f t="shared" si="626"/>
        <v>2012</v>
      </c>
      <c r="F3225" s="3">
        <f t="shared" si="627"/>
        <v>1</v>
      </c>
      <c r="G3225" s="3">
        <f t="shared" si="628"/>
        <v>21</v>
      </c>
      <c r="H3225" s="3">
        <f t="shared" si="629"/>
        <v>8</v>
      </c>
      <c r="I3225" s="3">
        <f t="shared" si="630"/>
        <v>29</v>
      </c>
      <c r="J3225" s="3">
        <f t="shared" si="631"/>
        <v>7</v>
      </c>
      <c r="K3225" s="3" t="str">
        <f>IF(AND(D3225&gt;='Season Lookup'!$D$15,D3225&lt;'Season Lookup'!$D$16),"Spring",IF(AND(D3225&gt;='Season Lookup'!$D$16,D3225&lt;'Season Lookup'!$D$17),"Summer",IF(AND(D3225&gt;='Season Lookup'!$D$17,D3225&lt;'Season Lookup'!$D$18),"Fall",IF(OR(D3225&gt;='Season Lookup'!$D$18,D3225&lt;'Season Lookup'!$D$15),"Winter"))))</f>
        <v>Winter</v>
      </c>
      <c r="L3225" s="3" t="str">
        <f>VLOOKUP(F3225,'Season Lookup'!$A$1:$B$13,2,0)</f>
        <v>Winter</v>
      </c>
      <c r="M3225" t="s">
        <v>31</v>
      </c>
      <c r="N3225" t="s">
        <v>13</v>
      </c>
      <c r="O3225" t="s">
        <v>13</v>
      </c>
      <c r="P3225" t="str">
        <f t="shared" si="632"/>
        <v>Yes</v>
      </c>
      <c r="Q3225" t="str">
        <f t="shared" si="633"/>
        <v>No</v>
      </c>
      <c r="R3225" t="str">
        <f t="shared" si="634"/>
        <v>No</v>
      </c>
      <c r="S3225">
        <v>6</v>
      </c>
      <c r="T3225" t="s">
        <v>4145</v>
      </c>
      <c r="V3225" t="str">
        <f t="shared" si="635"/>
        <v>Non Intersection</v>
      </c>
      <c r="W3225" t="s">
        <v>4146</v>
      </c>
      <c r="X3225">
        <v>42.373432999999999</v>
      </c>
      <c r="Y3225">
        <v>-71.103043999999997</v>
      </c>
      <c r="Z3225" t="s">
        <v>4147</v>
      </c>
    </row>
    <row r="3226" spans="1:26">
      <c r="A3226">
        <v>30299</v>
      </c>
      <c r="B3226" s="1">
        <v>40929.42359953704</v>
      </c>
      <c r="C3226" s="1">
        <f t="shared" si="624"/>
        <v>40909</v>
      </c>
      <c r="D3226" s="4">
        <f t="shared" si="625"/>
        <v>5.5555555555555552E-2</v>
      </c>
      <c r="E3226" s="3">
        <f t="shared" si="626"/>
        <v>2012</v>
      </c>
      <c r="F3226" s="3">
        <f t="shared" si="627"/>
        <v>1</v>
      </c>
      <c r="G3226" s="3">
        <f t="shared" si="628"/>
        <v>21</v>
      </c>
      <c r="H3226" s="3">
        <f t="shared" si="629"/>
        <v>10</v>
      </c>
      <c r="I3226" s="3">
        <f t="shared" si="630"/>
        <v>9</v>
      </c>
      <c r="J3226" s="3">
        <f t="shared" si="631"/>
        <v>7</v>
      </c>
      <c r="K3226" s="3" t="str">
        <f>IF(AND(D3226&gt;='Season Lookup'!$D$15,D3226&lt;'Season Lookup'!$D$16),"Spring",IF(AND(D3226&gt;='Season Lookup'!$D$16,D3226&lt;'Season Lookup'!$D$17),"Summer",IF(AND(D3226&gt;='Season Lookup'!$D$17,D3226&lt;'Season Lookup'!$D$18),"Fall",IF(OR(D3226&gt;='Season Lookup'!$D$18,D3226&lt;'Season Lookup'!$D$15),"Winter"))))</f>
        <v>Winter</v>
      </c>
      <c r="L3226" s="3" t="str">
        <f>VLOOKUP(F3226,'Season Lookup'!$A$1:$B$13,2,0)</f>
        <v>Winter</v>
      </c>
      <c r="M3226" t="s">
        <v>31</v>
      </c>
      <c r="N3226" t="s">
        <v>13</v>
      </c>
      <c r="O3226" t="s">
        <v>13</v>
      </c>
      <c r="P3226" t="str">
        <f t="shared" si="632"/>
        <v>Yes</v>
      </c>
      <c r="Q3226" t="str">
        <f t="shared" si="633"/>
        <v>No</v>
      </c>
      <c r="R3226" t="str">
        <f t="shared" si="634"/>
        <v>No</v>
      </c>
      <c r="S3226">
        <v>699</v>
      </c>
      <c r="T3226" t="s">
        <v>198</v>
      </c>
      <c r="V3226" t="str">
        <f t="shared" si="635"/>
        <v>Non Intersection</v>
      </c>
      <c r="W3226" t="s">
        <v>585</v>
      </c>
      <c r="X3226">
        <v>42.375056999999998</v>
      </c>
      <c r="Y3226">
        <v>-71.148745000000005</v>
      </c>
      <c r="Z3226" t="s">
        <v>586</v>
      </c>
    </row>
    <row r="3227" spans="1:26">
      <c r="A3227">
        <v>30300</v>
      </c>
      <c r="B3227" s="1">
        <v>40929.54859953704</v>
      </c>
      <c r="C3227" s="1">
        <f t="shared" si="624"/>
        <v>40909</v>
      </c>
      <c r="D3227" s="4">
        <f t="shared" si="625"/>
        <v>5.5555555555555552E-2</v>
      </c>
      <c r="E3227" s="3">
        <f t="shared" si="626"/>
        <v>2012</v>
      </c>
      <c r="F3227" s="3">
        <f t="shared" si="627"/>
        <v>1</v>
      </c>
      <c r="G3227" s="3">
        <f t="shared" si="628"/>
        <v>21</v>
      </c>
      <c r="H3227" s="3">
        <f t="shared" si="629"/>
        <v>13</v>
      </c>
      <c r="I3227" s="3">
        <f t="shared" si="630"/>
        <v>9</v>
      </c>
      <c r="J3227" s="3">
        <f t="shared" si="631"/>
        <v>7</v>
      </c>
      <c r="K3227" s="3" t="str">
        <f>IF(AND(D3227&gt;='Season Lookup'!$D$15,D3227&lt;'Season Lookup'!$D$16),"Spring",IF(AND(D3227&gt;='Season Lookup'!$D$16,D3227&lt;'Season Lookup'!$D$17),"Summer",IF(AND(D3227&gt;='Season Lookup'!$D$17,D3227&lt;'Season Lookup'!$D$18),"Fall",IF(OR(D3227&gt;='Season Lookup'!$D$18,D3227&lt;'Season Lookup'!$D$15),"Winter"))))</f>
        <v>Winter</v>
      </c>
      <c r="L3227" s="3" t="str">
        <f>VLOOKUP(F3227,'Season Lookup'!$A$1:$B$13,2,0)</f>
        <v>Winter</v>
      </c>
      <c r="M3227" t="s">
        <v>31</v>
      </c>
      <c r="N3227" t="s">
        <v>13</v>
      </c>
      <c r="O3227" t="s">
        <v>13</v>
      </c>
      <c r="P3227" t="str">
        <f t="shared" si="632"/>
        <v>Yes</v>
      </c>
      <c r="Q3227" t="str">
        <f t="shared" si="633"/>
        <v>No</v>
      </c>
      <c r="R3227" t="str">
        <f t="shared" si="634"/>
        <v>No</v>
      </c>
      <c r="S3227">
        <v>240</v>
      </c>
      <c r="T3227" t="s">
        <v>185</v>
      </c>
      <c r="V3227" t="str">
        <f t="shared" si="635"/>
        <v>Non Intersection</v>
      </c>
      <c r="W3227" t="s">
        <v>4148</v>
      </c>
      <c r="X3227">
        <v>42.386423999999998</v>
      </c>
      <c r="Y3227">
        <v>-71.134998999999993</v>
      </c>
      <c r="Z3227" t="s">
        <v>4149</v>
      </c>
    </row>
    <row r="3228" spans="1:26">
      <c r="A3228">
        <v>30301</v>
      </c>
      <c r="B3228" s="1">
        <v>40929.601388888892</v>
      </c>
      <c r="C3228" s="1">
        <f t="shared" si="624"/>
        <v>40909</v>
      </c>
      <c r="D3228" s="4">
        <f t="shared" si="625"/>
        <v>5.5555555555555552E-2</v>
      </c>
      <c r="E3228" s="3">
        <f t="shared" si="626"/>
        <v>2012</v>
      </c>
      <c r="F3228" s="3">
        <f t="shared" si="627"/>
        <v>1</v>
      </c>
      <c r="G3228" s="3">
        <f t="shared" si="628"/>
        <v>21</v>
      </c>
      <c r="H3228" s="3">
        <f t="shared" si="629"/>
        <v>14</v>
      </c>
      <c r="I3228" s="3">
        <f t="shared" si="630"/>
        <v>26</v>
      </c>
      <c r="J3228" s="3">
        <f t="shared" si="631"/>
        <v>7</v>
      </c>
      <c r="K3228" s="3" t="str">
        <f>IF(AND(D3228&gt;='Season Lookup'!$D$15,D3228&lt;'Season Lookup'!$D$16),"Spring",IF(AND(D3228&gt;='Season Lookup'!$D$16,D3228&lt;'Season Lookup'!$D$17),"Summer",IF(AND(D3228&gt;='Season Lookup'!$D$17,D3228&lt;'Season Lookup'!$D$18),"Fall",IF(OR(D3228&gt;='Season Lookup'!$D$18,D3228&lt;'Season Lookup'!$D$15),"Winter"))))</f>
        <v>Winter</v>
      </c>
      <c r="L3228" s="3" t="str">
        <f>VLOOKUP(F3228,'Season Lookup'!$A$1:$B$13,2,0)</f>
        <v>Winter</v>
      </c>
      <c r="M3228" t="s">
        <v>31</v>
      </c>
      <c r="N3228" t="s">
        <v>13</v>
      </c>
      <c r="O3228" t="s">
        <v>13</v>
      </c>
      <c r="P3228" t="str">
        <f t="shared" si="632"/>
        <v>Yes</v>
      </c>
      <c r="Q3228" t="str">
        <f t="shared" si="633"/>
        <v>No</v>
      </c>
      <c r="R3228" t="str">
        <f t="shared" si="634"/>
        <v>No</v>
      </c>
      <c r="S3228">
        <v>51</v>
      </c>
      <c r="T3228" t="s">
        <v>2894</v>
      </c>
      <c r="V3228" t="str">
        <f t="shared" si="635"/>
        <v>Non Intersection</v>
      </c>
      <c r="W3228" t="s">
        <v>4150</v>
      </c>
      <c r="X3228">
        <v>42.380726000000003</v>
      </c>
      <c r="Y3228">
        <v>-71.113546999999997</v>
      </c>
      <c r="Z3228" t="s">
        <v>4151</v>
      </c>
    </row>
    <row r="3229" spans="1:26">
      <c r="A3229">
        <v>30309</v>
      </c>
      <c r="B3229" s="1">
        <v>40929.868043981478</v>
      </c>
      <c r="C3229" s="1">
        <f t="shared" si="624"/>
        <v>40909</v>
      </c>
      <c r="D3229" s="4">
        <f t="shared" si="625"/>
        <v>5.5555555555555552E-2</v>
      </c>
      <c r="E3229" s="3">
        <f t="shared" si="626"/>
        <v>2012</v>
      </c>
      <c r="F3229" s="3">
        <f t="shared" si="627"/>
        <v>1</v>
      </c>
      <c r="G3229" s="3">
        <f t="shared" si="628"/>
        <v>21</v>
      </c>
      <c r="H3229" s="3">
        <f t="shared" si="629"/>
        <v>20</v>
      </c>
      <c r="I3229" s="3">
        <f t="shared" si="630"/>
        <v>49</v>
      </c>
      <c r="J3229" s="3">
        <f t="shared" si="631"/>
        <v>7</v>
      </c>
      <c r="K3229" s="3" t="str">
        <f>IF(AND(D3229&gt;='Season Lookup'!$D$15,D3229&lt;'Season Lookup'!$D$16),"Spring",IF(AND(D3229&gt;='Season Lookup'!$D$16,D3229&lt;'Season Lookup'!$D$17),"Summer",IF(AND(D3229&gt;='Season Lookup'!$D$17,D3229&lt;'Season Lookup'!$D$18),"Fall",IF(OR(D3229&gt;='Season Lookup'!$D$18,D3229&lt;'Season Lookup'!$D$15),"Winter"))))</f>
        <v>Winter</v>
      </c>
      <c r="L3229" s="3" t="str">
        <f>VLOOKUP(F3229,'Season Lookup'!$A$1:$B$13,2,0)</f>
        <v>Winter</v>
      </c>
      <c r="N3229" t="s">
        <v>13</v>
      </c>
      <c r="O3229" t="s">
        <v>471</v>
      </c>
      <c r="P3229" t="str">
        <f t="shared" si="632"/>
        <v>Yes</v>
      </c>
      <c r="Q3229" t="str">
        <f t="shared" si="633"/>
        <v>No</v>
      </c>
      <c r="R3229" t="str">
        <f t="shared" si="634"/>
        <v>No</v>
      </c>
      <c r="S3229">
        <v>651</v>
      </c>
      <c r="T3229" t="s">
        <v>198</v>
      </c>
      <c r="V3229" t="str">
        <f t="shared" si="635"/>
        <v>Non Intersection</v>
      </c>
      <c r="W3229" t="s">
        <v>672</v>
      </c>
      <c r="X3229">
        <v>42.375222999999998</v>
      </c>
      <c r="Y3229">
        <v>-71.147758999999994</v>
      </c>
      <c r="Z3229" t="s">
        <v>673</v>
      </c>
    </row>
    <row r="3230" spans="1:26">
      <c r="A3230">
        <v>30310</v>
      </c>
      <c r="B3230" s="1">
        <v>40929.375</v>
      </c>
      <c r="C3230" s="1">
        <f t="shared" si="624"/>
        <v>40909</v>
      </c>
      <c r="D3230" s="4">
        <f t="shared" si="625"/>
        <v>5.5555555555555552E-2</v>
      </c>
      <c r="E3230" s="3">
        <f t="shared" si="626"/>
        <v>2012</v>
      </c>
      <c r="F3230" s="3">
        <f t="shared" si="627"/>
        <v>1</v>
      </c>
      <c r="G3230" s="3">
        <f t="shared" si="628"/>
        <v>21</v>
      </c>
      <c r="H3230" s="3">
        <f t="shared" si="629"/>
        <v>9</v>
      </c>
      <c r="I3230" s="3">
        <f t="shared" si="630"/>
        <v>0</v>
      </c>
      <c r="J3230" s="3">
        <f t="shared" si="631"/>
        <v>7</v>
      </c>
      <c r="K3230" s="3" t="str">
        <f>IF(AND(D3230&gt;='Season Lookup'!$D$15,D3230&lt;'Season Lookup'!$D$16),"Spring",IF(AND(D3230&gt;='Season Lookup'!$D$16,D3230&lt;'Season Lookup'!$D$17),"Summer",IF(AND(D3230&gt;='Season Lookup'!$D$17,D3230&lt;'Season Lookup'!$D$18),"Fall",IF(OR(D3230&gt;='Season Lookup'!$D$18,D3230&lt;'Season Lookup'!$D$15),"Winter"))))</f>
        <v>Winter</v>
      </c>
      <c r="L3230" s="3" t="str">
        <f>VLOOKUP(F3230,'Season Lookup'!$A$1:$B$13,2,0)</f>
        <v>Winter</v>
      </c>
      <c r="N3230" t="s">
        <v>13</v>
      </c>
      <c r="O3230" t="s">
        <v>13</v>
      </c>
      <c r="P3230" t="str">
        <f t="shared" si="632"/>
        <v>Yes</v>
      </c>
      <c r="Q3230" t="str">
        <f t="shared" si="633"/>
        <v>No</v>
      </c>
      <c r="R3230" t="str">
        <f t="shared" si="634"/>
        <v>No</v>
      </c>
      <c r="S3230" t="s">
        <v>4152</v>
      </c>
      <c r="T3230" t="s">
        <v>185</v>
      </c>
      <c r="V3230" t="str">
        <f t="shared" si="635"/>
        <v>Non Intersection</v>
      </c>
      <c r="W3230" t="s">
        <v>4153</v>
      </c>
      <c r="X3230">
        <v>42.375430000000001</v>
      </c>
      <c r="Y3230">
        <v>-71.120457999999999</v>
      </c>
      <c r="Z3230" t="s">
        <v>3902</v>
      </c>
    </row>
    <row r="3231" spans="1:26">
      <c r="A3231">
        <v>30313</v>
      </c>
      <c r="B3231" s="1">
        <v>40929.431250000001</v>
      </c>
      <c r="C3231" s="1">
        <f t="shared" si="624"/>
        <v>40909</v>
      </c>
      <c r="D3231" s="4">
        <f t="shared" si="625"/>
        <v>5.5555555555555552E-2</v>
      </c>
      <c r="E3231" s="3">
        <f t="shared" si="626"/>
        <v>2012</v>
      </c>
      <c r="F3231" s="3">
        <f t="shared" si="627"/>
        <v>1</v>
      </c>
      <c r="G3231" s="3">
        <f t="shared" si="628"/>
        <v>21</v>
      </c>
      <c r="H3231" s="3">
        <f t="shared" si="629"/>
        <v>10</v>
      </c>
      <c r="I3231" s="3">
        <f t="shared" si="630"/>
        <v>21</v>
      </c>
      <c r="J3231" s="3">
        <f t="shared" si="631"/>
        <v>7</v>
      </c>
      <c r="K3231" s="3" t="str">
        <f>IF(AND(D3231&gt;='Season Lookup'!$D$15,D3231&lt;'Season Lookup'!$D$16),"Spring",IF(AND(D3231&gt;='Season Lookup'!$D$16,D3231&lt;'Season Lookup'!$D$17),"Summer",IF(AND(D3231&gt;='Season Lookup'!$D$17,D3231&lt;'Season Lookup'!$D$18),"Fall",IF(OR(D3231&gt;='Season Lookup'!$D$18,D3231&lt;'Season Lookup'!$D$15),"Winter"))))</f>
        <v>Winter</v>
      </c>
      <c r="L3231" s="3" t="str">
        <f>VLOOKUP(F3231,'Season Lookup'!$A$1:$B$13,2,0)</f>
        <v>Winter</v>
      </c>
      <c r="N3231" t="s">
        <v>13</v>
      </c>
      <c r="O3231" t="s">
        <v>13</v>
      </c>
      <c r="P3231" t="str">
        <f t="shared" si="632"/>
        <v>Yes</v>
      </c>
      <c r="Q3231" t="str">
        <f t="shared" si="633"/>
        <v>No</v>
      </c>
      <c r="R3231" t="str">
        <f t="shared" si="634"/>
        <v>No</v>
      </c>
      <c r="T3231" t="s">
        <v>185</v>
      </c>
      <c r="U3231" t="s">
        <v>14</v>
      </c>
      <c r="V3231" t="str">
        <f t="shared" si="635"/>
        <v>Intersection</v>
      </c>
      <c r="W3231" t="s">
        <v>1003</v>
      </c>
      <c r="X3231">
        <v>42.375487</v>
      </c>
      <c r="Y3231">
        <v>-71.119919999999993</v>
      </c>
      <c r="Z3231" t="s">
        <v>1004</v>
      </c>
    </row>
    <row r="3232" spans="1:26">
      <c r="A3232">
        <v>30302</v>
      </c>
      <c r="B3232" s="1">
        <v>40930.364583333336</v>
      </c>
      <c r="C3232" s="1">
        <f t="shared" si="624"/>
        <v>40909</v>
      </c>
      <c r="D3232" s="4">
        <f t="shared" si="625"/>
        <v>5.8333333333333334E-2</v>
      </c>
      <c r="E3232" s="3">
        <f t="shared" si="626"/>
        <v>2012</v>
      </c>
      <c r="F3232" s="3">
        <f t="shared" si="627"/>
        <v>1</v>
      </c>
      <c r="G3232" s="3">
        <f t="shared" si="628"/>
        <v>22</v>
      </c>
      <c r="H3232" s="3">
        <f t="shared" si="629"/>
        <v>8</v>
      </c>
      <c r="I3232" s="3">
        <f t="shared" si="630"/>
        <v>45</v>
      </c>
      <c r="J3232" s="3">
        <f t="shared" si="631"/>
        <v>1</v>
      </c>
      <c r="K3232" s="3" t="str">
        <f>IF(AND(D3232&gt;='Season Lookup'!$D$15,D3232&lt;'Season Lookup'!$D$16),"Spring",IF(AND(D3232&gt;='Season Lookup'!$D$16,D3232&lt;'Season Lookup'!$D$17),"Summer",IF(AND(D3232&gt;='Season Lookup'!$D$17,D3232&lt;'Season Lookup'!$D$18),"Fall",IF(OR(D3232&gt;='Season Lookup'!$D$18,D3232&lt;'Season Lookup'!$D$15),"Winter"))))</f>
        <v>Winter</v>
      </c>
      <c r="L3232" s="3" t="str">
        <f>VLOOKUP(F3232,'Season Lookup'!$A$1:$B$13,2,0)</f>
        <v>Winter</v>
      </c>
      <c r="M3232" t="s">
        <v>48</v>
      </c>
      <c r="N3232" t="s">
        <v>13</v>
      </c>
      <c r="O3232" t="s">
        <v>13</v>
      </c>
      <c r="P3232" t="str">
        <f t="shared" si="632"/>
        <v>Yes</v>
      </c>
      <c r="Q3232" t="str">
        <f t="shared" si="633"/>
        <v>No</v>
      </c>
      <c r="R3232" t="str">
        <f t="shared" si="634"/>
        <v>No</v>
      </c>
      <c r="T3232" t="s">
        <v>14</v>
      </c>
      <c r="U3232" t="s">
        <v>202</v>
      </c>
      <c r="V3232" t="str">
        <f t="shared" si="635"/>
        <v>Intersection</v>
      </c>
      <c r="W3232" t="s">
        <v>361</v>
      </c>
      <c r="X3232">
        <v>42.360154000000001</v>
      </c>
      <c r="Y3232">
        <v>-71.094881999999998</v>
      </c>
      <c r="Z3232" t="s">
        <v>223</v>
      </c>
    </row>
    <row r="3233" spans="1:26">
      <c r="A3233">
        <v>30303</v>
      </c>
      <c r="B3233" s="1">
        <v>40930.604849537034</v>
      </c>
      <c r="C3233" s="1">
        <f t="shared" si="624"/>
        <v>40909</v>
      </c>
      <c r="D3233" s="4">
        <f t="shared" si="625"/>
        <v>5.8333333333333334E-2</v>
      </c>
      <c r="E3233" s="3">
        <f t="shared" si="626"/>
        <v>2012</v>
      </c>
      <c r="F3233" s="3">
        <f t="shared" si="627"/>
        <v>1</v>
      </c>
      <c r="G3233" s="3">
        <f t="shared" si="628"/>
        <v>22</v>
      </c>
      <c r="H3233" s="3">
        <f t="shared" si="629"/>
        <v>14</v>
      </c>
      <c r="I3233" s="3">
        <f t="shared" si="630"/>
        <v>30</v>
      </c>
      <c r="J3233" s="3">
        <f t="shared" si="631"/>
        <v>1</v>
      </c>
      <c r="K3233" s="3" t="str">
        <f>IF(AND(D3233&gt;='Season Lookup'!$D$15,D3233&lt;'Season Lookup'!$D$16),"Spring",IF(AND(D3233&gt;='Season Lookup'!$D$16,D3233&lt;'Season Lookup'!$D$17),"Summer",IF(AND(D3233&gt;='Season Lookup'!$D$17,D3233&lt;'Season Lookup'!$D$18),"Fall",IF(OR(D3233&gt;='Season Lookup'!$D$18,D3233&lt;'Season Lookup'!$D$15),"Winter"))))</f>
        <v>Winter</v>
      </c>
      <c r="L3233" s="3" t="str">
        <f>VLOOKUP(F3233,'Season Lookup'!$A$1:$B$13,2,0)</f>
        <v>Winter</v>
      </c>
      <c r="M3233" t="s">
        <v>48</v>
      </c>
      <c r="N3233" t="s">
        <v>13</v>
      </c>
      <c r="O3233" t="s">
        <v>132</v>
      </c>
      <c r="P3233" t="str">
        <f t="shared" si="632"/>
        <v>Yes</v>
      </c>
      <c r="Q3233" t="str">
        <f t="shared" si="633"/>
        <v>Yes</v>
      </c>
      <c r="R3233" t="str">
        <f t="shared" si="634"/>
        <v>No</v>
      </c>
      <c r="T3233" t="s">
        <v>19</v>
      </c>
      <c r="U3233" t="s">
        <v>526</v>
      </c>
      <c r="V3233" t="str">
        <f t="shared" si="635"/>
        <v>Intersection</v>
      </c>
      <c r="W3233" t="s">
        <v>527</v>
      </c>
      <c r="X3233">
        <v>42.373688999999999</v>
      </c>
      <c r="Y3233">
        <v>-71.100528999999995</v>
      </c>
      <c r="Z3233" t="s">
        <v>528</v>
      </c>
    </row>
    <row r="3234" spans="1:26">
      <c r="A3234">
        <v>30304</v>
      </c>
      <c r="B3234" s="1">
        <v>40930.652777777781</v>
      </c>
      <c r="C3234" s="1">
        <f t="shared" si="624"/>
        <v>40909</v>
      </c>
      <c r="D3234" s="4">
        <f t="shared" si="625"/>
        <v>5.8333333333333334E-2</v>
      </c>
      <c r="E3234" s="3">
        <f t="shared" si="626"/>
        <v>2012</v>
      </c>
      <c r="F3234" s="3">
        <f t="shared" si="627"/>
        <v>1</v>
      </c>
      <c r="G3234" s="3">
        <f t="shared" si="628"/>
        <v>22</v>
      </c>
      <c r="H3234" s="3">
        <f t="shared" si="629"/>
        <v>15</v>
      </c>
      <c r="I3234" s="3">
        <f t="shared" si="630"/>
        <v>40</v>
      </c>
      <c r="J3234" s="3">
        <f t="shared" si="631"/>
        <v>1</v>
      </c>
      <c r="K3234" s="3" t="str">
        <f>IF(AND(D3234&gt;='Season Lookup'!$D$15,D3234&lt;'Season Lookup'!$D$16),"Spring",IF(AND(D3234&gt;='Season Lookup'!$D$16,D3234&lt;'Season Lookup'!$D$17),"Summer",IF(AND(D3234&gt;='Season Lookup'!$D$17,D3234&lt;'Season Lookup'!$D$18),"Fall",IF(OR(D3234&gt;='Season Lookup'!$D$18,D3234&lt;'Season Lookup'!$D$15),"Winter"))))</f>
        <v>Winter</v>
      </c>
      <c r="L3234" s="3" t="str">
        <f>VLOOKUP(F3234,'Season Lookup'!$A$1:$B$13,2,0)</f>
        <v>Winter</v>
      </c>
      <c r="M3234" t="s">
        <v>48</v>
      </c>
      <c r="N3234" t="s">
        <v>13</v>
      </c>
      <c r="O3234" t="s">
        <v>23</v>
      </c>
      <c r="P3234" t="str">
        <f t="shared" si="632"/>
        <v>Yes</v>
      </c>
      <c r="Q3234" t="str">
        <f t="shared" si="633"/>
        <v>No</v>
      </c>
      <c r="R3234" t="str">
        <f t="shared" si="634"/>
        <v>No</v>
      </c>
      <c r="T3234" t="s">
        <v>342</v>
      </c>
      <c r="U3234" t="s">
        <v>2521</v>
      </c>
      <c r="V3234" t="str">
        <f t="shared" si="635"/>
        <v>Intersection</v>
      </c>
      <c r="W3234" t="s">
        <v>4154</v>
      </c>
      <c r="X3234">
        <v>42.373859000000003</v>
      </c>
      <c r="Y3234">
        <v>-71.097804999999994</v>
      </c>
      <c r="Z3234" t="s">
        <v>4155</v>
      </c>
    </row>
    <row r="3235" spans="1:26">
      <c r="A3235">
        <v>30319</v>
      </c>
      <c r="B3235" s="1">
        <v>40930.8125</v>
      </c>
      <c r="C3235" s="1">
        <f t="shared" ref="C3235:C3297" si="636">EOMONTH(B3235,MONTH(B3235)*-1)+1</f>
        <v>40909</v>
      </c>
      <c r="D3235" s="4">
        <f t="shared" ref="D3235:D3297" si="637">YEARFRAC(C3235,B3235)</f>
        <v>5.8333333333333334E-2</v>
      </c>
      <c r="E3235" s="3">
        <f t="shared" ref="E3235:E3297" si="638">YEAR(B3235)</f>
        <v>2012</v>
      </c>
      <c r="F3235" s="3">
        <f t="shared" ref="F3235:F3297" si="639">MONTH(B3235)</f>
        <v>1</v>
      </c>
      <c r="G3235" s="3">
        <f t="shared" ref="G3235:G3297" si="640">DAY(B3235)</f>
        <v>22</v>
      </c>
      <c r="H3235" s="3">
        <f t="shared" ref="H3235:H3297" si="641">HOUR(B3235)</f>
        <v>19</v>
      </c>
      <c r="I3235" s="3">
        <f t="shared" ref="I3235:I3297" si="642">MINUTE(B3235)</f>
        <v>30</v>
      </c>
      <c r="J3235" s="3">
        <f t="shared" ref="J3235:J3297" si="643">WEEKDAY(B3235,1)</f>
        <v>1</v>
      </c>
      <c r="K3235" s="3" t="str">
        <f>IF(AND(D3235&gt;='Season Lookup'!$D$15,D3235&lt;'Season Lookup'!$D$16),"Spring",IF(AND(D3235&gt;='Season Lookup'!$D$16,D3235&lt;'Season Lookup'!$D$17),"Summer",IF(AND(D3235&gt;='Season Lookup'!$D$17,D3235&lt;'Season Lookup'!$D$18),"Fall",IF(OR(D3235&gt;='Season Lookup'!$D$18,D3235&lt;'Season Lookup'!$D$15),"Winter"))))</f>
        <v>Winter</v>
      </c>
      <c r="L3235" s="3" t="str">
        <f>VLOOKUP(F3235,'Season Lookup'!$A$1:$B$13,2,0)</f>
        <v>Winter</v>
      </c>
      <c r="M3235" t="s">
        <v>48</v>
      </c>
      <c r="N3235" t="s">
        <v>13</v>
      </c>
      <c r="O3235" t="s">
        <v>23</v>
      </c>
      <c r="P3235" t="str">
        <f t="shared" ref="P3235:P3297" si="644">IF(OR(N3235="Auto",O3235="Auto"),"Yes",IF(OR(N3235="Taxi",O3235="Taxi"),"Yes",IF(OR(N3235="Truck",O3235="Truck"),"Yes",IF(OR(N3235="Van",O3235="Van"),"Yes","No"))))</f>
        <v>Yes</v>
      </c>
      <c r="Q3235" t="str">
        <f t="shared" ref="Q3235:Q3297" si="645">IF(OR(N3235="Bicycle",O3235="Bicycle"),"Yes","No")</f>
        <v>No</v>
      </c>
      <c r="R3235" t="str">
        <f t="shared" ref="R3235:R3297" si="646">IF(OR(N3235="Pedestrian",O3235="Pedestrian"),"Yes","No")</f>
        <v>No</v>
      </c>
      <c r="T3235" t="s">
        <v>198</v>
      </c>
      <c r="U3235" t="s">
        <v>4156</v>
      </c>
      <c r="V3235" t="str">
        <f t="shared" ref="V3235:V3297" si="647">IF(ISBLANK(S3235),"Intersection","Non Intersection")</f>
        <v>Intersection</v>
      </c>
      <c r="W3235" t="s">
        <v>4157</v>
      </c>
      <c r="X3235">
        <v>42.373362999999998</v>
      </c>
      <c r="Y3235">
        <v>-71.122960000000006</v>
      </c>
      <c r="Z3235" t="s">
        <v>3089</v>
      </c>
    </row>
    <row r="3236" spans="1:26">
      <c r="A3236">
        <v>30305</v>
      </c>
      <c r="B3236" s="1">
        <v>40931.53125</v>
      </c>
      <c r="C3236" s="1">
        <f t="shared" si="636"/>
        <v>40909</v>
      </c>
      <c r="D3236" s="4">
        <f t="shared" si="637"/>
        <v>6.1111111111111109E-2</v>
      </c>
      <c r="E3236" s="3">
        <f t="shared" si="638"/>
        <v>2012</v>
      </c>
      <c r="F3236" s="3">
        <f t="shared" si="639"/>
        <v>1</v>
      </c>
      <c r="G3236" s="3">
        <f t="shared" si="640"/>
        <v>23</v>
      </c>
      <c r="H3236" s="3">
        <f t="shared" si="641"/>
        <v>12</v>
      </c>
      <c r="I3236" s="3">
        <f t="shared" si="642"/>
        <v>45</v>
      </c>
      <c r="J3236" s="3">
        <f t="shared" si="643"/>
        <v>2</v>
      </c>
      <c r="K3236" s="3" t="str">
        <f>IF(AND(D3236&gt;='Season Lookup'!$D$15,D3236&lt;'Season Lookup'!$D$16),"Spring",IF(AND(D3236&gt;='Season Lookup'!$D$16,D3236&lt;'Season Lookup'!$D$17),"Summer",IF(AND(D3236&gt;='Season Lookup'!$D$17,D3236&lt;'Season Lookup'!$D$18),"Fall",IF(OR(D3236&gt;='Season Lookup'!$D$18,D3236&lt;'Season Lookup'!$D$15),"Winter"))))</f>
        <v>Winter</v>
      </c>
      <c r="L3236" s="3" t="str">
        <f>VLOOKUP(F3236,'Season Lookup'!$A$1:$B$13,2,0)</f>
        <v>Winter</v>
      </c>
      <c r="M3236" t="s">
        <v>56</v>
      </c>
      <c r="N3236" t="s">
        <v>13</v>
      </c>
      <c r="O3236" t="s">
        <v>13</v>
      </c>
      <c r="P3236" t="str">
        <f t="shared" si="644"/>
        <v>Yes</v>
      </c>
      <c r="Q3236" t="str">
        <f t="shared" si="645"/>
        <v>No</v>
      </c>
      <c r="R3236" t="str">
        <f t="shared" si="646"/>
        <v>No</v>
      </c>
      <c r="S3236">
        <v>1764</v>
      </c>
      <c r="T3236" t="s">
        <v>14</v>
      </c>
      <c r="U3236" t="s">
        <v>2694</v>
      </c>
      <c r="V3236" t="str">
        <f t="shared" si="647"/>
        <v>Non Intersection</v>
      </c>
      <c r="W3236" t="s">
        <v>4158</v>
      </c>
      <c r="X3236">
        <v>42.385339999999999</v>
      </c>
      <c r="Y3236">
        <v>-71.119530999999995</v>
      </c>
      <c r="Z3236" t="s">
        <v>4159</v>
      </c>
    </row>
    <row r="3237" spans="1:26">
      <c r="A3237">
        <v>30306</v>
      </c>
      <c r="B3237" s="1">
        <v>40931.802083333336</v>
      </c>
      <c r="C3237" s="1">
        <f t="shared" si="636"/>
        <v>40909</v>
      </c>
      <c r="D3237" s="4">
        <f t="shared" si="637"/>
        <v>6.1111111111111109E-2</v>
      </c>
      <c r="E3237" s="3">
        <f t="shared" si="638"/>
        <v>2012</v>
      </c>
      <c r="F3237" s="3">
        <f t="shared" si="639"/>
        <v>1</v>
      </c>
      <c r="G3237" s="3">
        <f t="shared" si="640"/>
        <v>23</v>
      </c>
      <c r="H3237" s="3">
        <f t="shared" si="641"/>
        <v>19</v>
      </c>
      <c r="I3237" s="3">
        <f t="shared" si="642"/>
        <v>15</v>
      </c>
      <c r="J3237" s="3">
        <f t="shared" si="643"/>
        <v>2</v>
      </c>
      <c r="K3237" s="3" t="str">
        <f>IF(AND(D3237&gt;='Season Lookup'!$D$15,D3237&lt;'Season Lookup'!$D$16),"Spring",IF(AND(D3237&gt;='Season Lookup'!$D$16,D3237&lt;'Season Lookup'!$D$17),"Summer",IF(AND(D3237&gt;='Season Lookup'!$D$17,D3237&lt;'Season Lookup'!$D$18),"Fall",IF(OR(D3237&gt;='Season Lookup'!$D$18,D3237&lt;'Season Lookup'!$D$15),"Winter"))))</f>
        <v>Winter</v>
      </c>
      <c r="L3237" s="3" t="str">
        <f>VLOOKUP(F3237,'Season Lookup'!$A$1:$B$13,2,0)</f>
        <v>Winter</v>
      </c>
      <c r="M3237" t="s">
        <v>56</v>
      </c>
      <c r="N3237" t="s">
        <v>13</v>
      </c>
      <c r="O3237" t="s">
        <v>573</v>
      </c>
      <c r="P3237" t="str">
        <f t="shared" si="644"/>
        <v>Yes</v>
      </c>
      <c r="Q3237" t="str">
        <f t="shared" si="645"/>
        <v>No</v>
      </c>
      <c r="R3237" t="str">
        <f t="shared" si="646"/>
        <v>No</v>
      </c>
      <c r="T3237" t="s">
        <v>14</v>
      </c>
      <c r="U3237" t="s">
        <v>185</v>
      </c>
      <c r="V3237" t="str">
        <f t="shared" si="647"/>
        <v>Intersection</v>
      </c>
      <c r="W3237" t="s">
        <v>1247</v>
      </c>
      <c r="X3237">
        <v>42.375131000000003</v>
      </c>
      <c r="Y3237">
        <v>-71.119151000000002</v>
      </c>
      <c r="Z3237" t="s">
        <v>1248</v>
      </c>
    </row>
    <row r="3238" spans="1:26">
      <c r="A3238">
        <v>30307</v>
      </c>
      <c r="B3238" s="1">
        <v>40931.958333333336</v>
      </c>
      <c r="C3238" s="1">
        <f t="shared" si="636"/>
        <v>40909</v>
      </c>
      <c r="D3238" s="4">
        <f t="shared" si="637"/>
        <v>6.1111111111111109E-2</v>
      </c>
      <c r="E3238" s="3">
        <f t="shared" si="638"/>
        <v>2012</v>
      </c>
      <c r="F3238" s="3">
        <f t="shared" si="639"/>
        <v>1</v>
      </c>
      <c r="G3238" s="3">
        <f t="shared" si="640"/>
        <v>23</v>
      </c>
      <c r="H3238" s="3">
        <f t="shared" si="641"/>
        <v>23</v>
      </c>
      <c r="I3238" s="3">
        <f t="shared" si="642"/>
        <v>0</v>
      </c>
      <c r="J3238" s="3">
        <f t="shared" si="643"/>
        <v>2</v>
      </c>
      <c r="K3238" s="3" t="str">
        <f>IF(AND(D3238&gt;='Season Lookup'!$D$15,D3238&lt;'Season Lookup'!$D$16),"Spring",IF(AND(D3238&gt;='Season Lookup'!$D$16,D3238&lt;'Season Lookup'!$D$17),"Summer",IF(AND(D3238&gt;='Season Lookup'!$D$17,D3238&lt;'Season Lookup'!$D$18),"Fall",IF(OR(D3238&gt;='Season Lookup'!$D$18,D3238&lt;'Season Lookup'!$D$15),"Winter"))))</f>
        <v>Winter</v>
      </c>
      <c r="L3238" s="3" t="str">
        <f>VLOOKUP(F3238,'Season Lookup'!$A$1:$B$13,2,0)</f>
        <v>Winter</v>
      </c>
      <c r="M3238" t="s">
        <v>56</v>
      </c>
      <c r="N3238" t="s">
        <v>13</v>
      </c>
      <c r="O3238" t="s">
        <v>13</v>
      </c>
      <c r="P3238" t="str">
        <f t="shared" si="644"/>
        <v>Yes</v>
      </c>
      <c r="Q3238" t="str">
        <f t="shared" si="645"/>
        <v>No</v>
      </c>
      <c r="R3238" t="str">
        <f t="shared" si="646"/>
        <v>No</v>
      </c>
      <c r="T3238" t="s">
        <v>105</v>
      </c>
      <c r="U3238" t="s">
        <v>796</v>
      </c>
      <c r="V3238" t="str">
        <f t="shared" si="647"/>
        <v>Intersection</v>
      </c>
      <c r="W3238" t="s">
        <v>2561</v>
      </c>
      <c r="X3238">
        <v>42.365791999999999</v>
      </c>
      <c r="Y3238">
        <v>-71.092070000000007</v>
      </c>
      <c r="Z3238" t="s">
        <v>2562</v>
      </c>
    </row>
    <row r="3239" spans="1:26">
      <c r="A3239">
        <v>30318</v>
      </c>
      <c r="B3239" s="1">
        <v>40931.520833333336</v>
      </c>
      <c r="C3239" s="1">
        <f t="shared" si="636"/>
        <v>40909</v>
      </c>
      <c r="D3239" s="4">
        <f t="shared" si="637"/>
        <v>6.1111111111111109E-2</v>
      </c>
      <c r="E3239" s="3">
        <f t="shared" si="638"/>
        <v>2012</v>
      </c>
      <c r="F3239" s="3">
        <f t="shared" si="639"/>
        <v>1</v>
      </c>
      <c r="G3239" s="3">
        <f t="shared" si="640"/>
        <v>23</v>
      </c>
      <c r="H3239" s="3">
        <f t="shared" si="641"/>
        <v>12</v>
      </c>
      <c r="I3239" s="3">
        <f t="shared" si="642"/>
        <v>30</v>
      </c>
      <c r="J3239" s="3">
        <f t="shared" si="643"/>
        <v>2</v>
      </c>
      <c r="K3239" s="3" t="str">
        <f>IF(AND(D3239&gt;='Season Lookup'!$D$15,D3239&lt;'Season Lookup'!$D$16),"Spring",IF(AND(D3239&gt;='Season Lookup'!$D$16,D3239&lt;'Season Lookup'!$D$17),"Summer",IF(AND(D3239&gt;='Season Lookup'!$D$17,D3239&lt;'Season Lookup'!$D$18),"Fall",IF(OR(D3239&gt;='Season Lookup'!$D$18,D3239&lt;'Season Lookup'!$D$15),"Winter"))))</f>
        <v>Winter</v>
      </c>
      <c r="L3239" s="3" t="str">
        <f>VLOOKUP(F3239,'Season Lookup'!$A$1:$B$13,2,0)</f>
        <v>Winter</v>
      </c>
      <c r="M3239" t="s">
        <v>56</v>
      </c>
      <c r="N3239" t="s">
        <v>35</v>
      </c>
      <c r="O3239" t="s">
        <v>36</v>
      </c>
      <c r="P3239" t="str">
        <f t="shared" si="644"/>
        <v>Yes</v>
      </c>
      <c r="Q3239" t="str">
        <f t="shared" si="645"/>
        <v>No</v>
      </c>
      <c r="R3239" t="str">
        <f t="shared" si="646"/>
        <v>No</v>
      </c>
      <c r="T3239" t="s">
        <v>186</v>
      </c>
      <c r="U3239" t="s">
        <v>252</v>
      </c>
      <c r="V3239" t="str">
        <f t="shared" si="647"/>
        <v>Intersection</v>
      </c>
      <c r="W3239" t="s">
        <v>1941</v>
      </c>
      <c r="X3239">
        <v>42.383833000000003</v>
      </c>
      <c r="Y3239">
        <v>-71.134089000000003</v>
      </c>
      <c r="Z3239" t="s">
        <v>1881</v>
      </c>
    </row>
    <row r="3240" spans="1:26">
      <c r="A3240">
        <v>30344</v>
      </c>
      <c r="B3240" s="1">
        <v>40931.32916666667</v>
      </c>
      <c r="C3240" s="1">
        <f t="shared" si="636"/>
        <v>40909</v>
      </c>
      <c r="D3240" s="4">
        <f t="shared" si="637"/>
        <v>6.1111111111111109E-2</v>
      </c>
      <c r="E3240" s="3">
        <f t="shared" si="638"/>
        <v>2012</v>
      </c>
      <c r="F3240" s="3">
        <f t="shared" si="639"/>
        <v>1</v>
      </c>
      <c r="G3240" s="3">
        <f t="shared" si="640"/>
        <v>23</v>
      </c>
      <c r="H3240" s="3">
        <f t="shared" si="641"/>
        <v>7</v>
      </c>
      <c r="I3240" s="3">
        <f t="shared" si="642"/>
        <v>54</v>
      </c>
      <c r="J3240" s="3">
        <f t="shared" si="643"/>
        <v>2</v>
      </c>
      <c r="K3240" s="3" t="str">
        <f>IF(AND(D3240&gt;='Season Lookup'!$D$15,D3240&lt;'Season Lookup'!$D$16),"Spring",IF(AND(D3240&gt;='Season Lookup'!$D$16,D3240&lt;'Season Lookup'!$D$17),"Summer",IF(AND(D3240&gt;='Season Lookup'!$D$17,D3240&lt;'Season Lookup'!$D$18),"Fall",IF(OR(D3240&gt;='Season Lookup'!$D$18,D3240&lt;'Season Lookup'!$D$15),"Winter"))))</f>
        <v>Winter</v>
      </c>
      <c r="L3240" s="3" t="str">
        <f>VLOOKUP(F3240,'Season Lookup'!$A$1:$B$13,2,0)</f>
        <v>Winter</v>
      </c>
      <c r="N3240" t="s">
        <v>13</v>
      </c>
      <c r="O3240" t="s">
        <v>35</v>
      </c>
      <c r="P3240" t="str">
        <f t="shared" si="644"/>
        <v>Yes</v>
      </c>
      <c r="Q3240" t="str">
        <f t="shared" si="645"/>
        <v>No</v>
      </c>
      <c r="R3240" t="str">
        <f t="shared" si="646"/>
        <v>No</v>
      </c>
      <c r="T3240" t="s">
        <v>129</v>
      </c>
      <c r="U3240" t="s">
        <v>209</v>
      </c>
      <c r="V3240" t="str">
        <f t="shared" si="647"/>
        <v>Intersection</v>
      </c>
      <c r="W3240" t="s">
        <v>646</v>
      </c>
      <c r="X3240">
        <v>42.397409000000003</v>
      </c>
      <c r="Y3240">
        <v>-71.130286999999996</v>
      </c>
      <c r="Z3240" t="s">
        <v>647</v>
      </c>
    </row>
    <row r="3241" spans="1:26">
      <c r="A3241">
        <v>30308</v>
      </c>
      <c r="B3241" s="1">
        <v>40932.722210648149</v>
      </c>
      <c r="C3241" s="1">
        <f t="shared" si="636"/>
        <v>40909</v>
      </c>
      <c r="D3241" s="4">
        <f t="shared" si="637"/>
        <v>6.3888888888888884E-2</v>
      </c>
      <c r="E3241" s="3">
        <f t="shared" si="638"/>
        <v>2012</v>
      </c>
      <c r="F3241" s="3">
        <f t="shared" si="639"/>
        <v>1</v>
      </c>
      <c r="G3241" s="3">
        <f t="shared" si="640"/>
        <v>24</v>
      </c>
      <c r="H3241" s="3">
        <f t="shared" si="641"/>
        <v>17</v>
      </c>
      <c r="I3241" s="3">
        <f t="shared" si="642"/>
        <v>19</v>
      </c>
      <c r="J3241" s="3">
        <f t="shared" si="643"/>
        <v>3</v>
      </c>
      <c r="K3241" s="3" t="str">
        <f>IF(AND(D3241&gt;='Season Lookup'!$D$15,D3241&lt;'Season Lookup'!$D$16),"Spring",IF(AND(D3241&gt;='Season Lookup'!$D$16,D3241&lt;'Season Lookup'!$D$17),"Summer",IF(AND(D3241&gt;='Season Lookup'!$D$17,D3241&lt;'Season Lookup'!$D$18),"Fall",IF(OR(D3241&gt;='Season Lookup'!$D$18,D3241&lt;'Season Lookup'!$D$15),"Winter"))))</f>
        <v>Winter</v>
      </c>
      <c r="L3241" s="3" t="str">
        <f>VLOOKUP(F3241,'Season Lookup'!$A$1:$B$13,2,0)</f>
        <v>Winter</v>
      </c>
      <c r="M3241" t="s">
        <v>73</v>
      </c>
      <c r="N3241" t="s">
        <v>13</v>
      </c>
      <c r="O3241" t="s">
        <v>13</v>
      </c>
      <c r="P3241" t="str">
        <f t="shared" si="644"/>
        <v>Yes</v>
      </c>
      <c r="Q3241" t="str">
        <f t="shared" si="645"/>
        <v>No</v>
      </c>
      <c r="R3241" t="str">
        <f t="shared" si="646"/>
        <v>No</v>
      </c>
      <c r="S3241">
        <v>2150</v>
      </c>
      <c r="T3241" t="s">
        <v>14</v>
      </c>
      <c r="V3241" t="str">
        <f t="shared" si="647"/>
        <v>Non Intersection</v>
      </c>
      <c r="W3241" t="s">
        <v>4160</v>
      </c>
      <c r="X3241">
        <v>42.392158000000002</v>
      </c>
      <c r="Y3241">
        <v>-71.124613999999994</v>
      </c>
      <c r="Z3241" t="s">
        <v>4161</v>
      </c>
    </row>
    <row r="3242" spans="1:26">
      <c r="A3242">
        <v>30312</v>
      </c>
      <c r="B3242" s="1">
        <v>40932.333333333336</v>
      </c>
      <c r="C3242" s="1">
        <f t="shared" si="636"/>
        <v>40909</v>
      </c>
      <c r="D3242" s="4">
        <f t="shared" si="637"/>
        <v>6.3888888888888884E-2</v>
      </c>
      <c r="E3242" s="3">
        <f t="shared" si="638"/>
        <v>2012</v>
      </c>
      <c r="F3242" s="3">
        <f t="shared" si="639"/>
        <v>1</v>
      </c>
      <c r="G3242" s="3">
        <f t="shared" si="640"/>
        <v>24</v>
      </c>
      <c r="H3242" s="3">
        <f t="shared" si="641"/>
        <v>8</v>
      </c>
      <c r="I3242" s="3">
        <f t="shared" si="642"/>
        <v>0</v>
      </c>
      <c r="J3242" s="3">
        <f t="shared" si="643"/>
        <v>3</v>
      </c>
      <c r="K3242" s="3" t="str">
        <f>IF(AND(D3242&gt;='Season Lookup'!$D$15,D3242&lt;'Season Lookup'!$D$16),"Spring",IF(AND(D3242&gt;='Season Lookup'!$D$16,D3242&lt;'Season Lookup'!$D$17),"Summer",IF(AND(D3242&gt;='Season Lookup'!$D$17,D3242&lt;'Season Lookup'!$D$18),"Fall",IF(OR(D3242&gt;='Season Lookup'!$D$18,D3242&lt;'Season Lookup'!$D$15),"Winter"))))</f>
        <v>Winter</v>
      </c>
      <c r="L3242" s="3" t="str">
        <f>VLOOKUP(F3242,'Season Lookup'!$A$1:$B$13,2,0)</f>
        <v>Winter</v>
      </c>
      <c r="M3242" t="s">
        <v>73</v>
      </c>
      <c r="N3242" t="s">
        <v>13</v>
      </c>
      <c r="O3242" t="s">
        <v>13</v>
      </c>
      <c r="P3242" t="str">
        <f t="shared" si="644"/>
        <v>Yes</v>
      </c>
      <c r="Q3242" t="str">
        <f t="shared" si="645"/>
        <v>No</v>
      </c>
      <c r="R3242" t="str">
        <f t="shared" si="646"/>
        <v>No</v>
      </c>
      <c r="T3242" t="s">
        <v>198</v>
      </c>
      <c r="U3242" t="s">
        <v>199</v>
      </c>
      <c r="V3242" t="str">
        <f t="shared" si="647"/>
        <v>Intersection</v>
      </c>
      <c r="W3242" t="s">
        <v>767</v>
      </c>
      <c r="X3242">
        <v>42.375281999999999</v>
      </c>
      <c r="Y3242">
        <v>-71.145695000000003</v>
      </c>
      <c r="Z3242" t="s">
        <v>201</v>
      </c>
    </row>
    <row r="3243" spans="1:26">
      <c r="A3243">
        <v>30314</v>
      </c>
      <c r="B3243" s="1">
        <v>40932.041655092595</v>
      </c>
      <c r="C3243" s="1">
        <f t="shared" si="636"/>
        <v>40909</v>
      </c>
      <c r="D3243" s="4">
        <f t="shared" si="637"/>
        <v>6.3888888888888884E-2</v>
      </c>
      <c r="E3243" s="3">
        <f t="shared" si="638"/>
        <v>2012</v>
      </c>
      <c r="F3243" s="3">
        <f t="shared" si="639"/>
        <v>1</v>
      </c>
      <c r="G3243" s="3">
        <f t="shared" si="640"/>
        <v>24</v>
      </c>
      <c r="H3243" s="3">
        <f t="shared" si="641"/>
        <v>0</v>
      </c>
      <c r="I3243" s="3">
        <f t="shared" si="642"/>
        <v>59</v>
      </c>
      <c r="J3243" s="3">
        <f t="shared" si="643"/>
        <v>3</v>
      </c>
      <c r="K3243" s="3" t="str">
        <f>IF(AND(D3243&gt;='Season Lookup'!$D$15,D3243&lt;'Season Lookup'!$D$16),"Spring",IF(AND(D3243&gt;='Season Lookup'!$D$16,D3243&lt;'Season Lookup'!$D$17),"Summer",IF(AND(D3243&gt;='Season Lookup'!$D$17,D3243&lt;'Season Lookup'!$D$18),"Fall",IF(OR(D3243&gt;='Season Lookup'!$D$18,D3243&lt;'Season Lookup'!$D$15),"Winter"))))</f>
        <v>Winter</v>
      </c>
      <c r="L3243" s="3" t="str">
        <f>VLOOKUP(F3243,'Season Lookup'!$A$1:$B$13,2,0)</f>
        <v>Winter</v>
      </c>
      <c r="M3243" t="s">
        <v>73</v>
      </c>
      <c r="N3243" t="s">
        <v>18</v>
      </c>
      <c r="O3243" t="s">
        <v>13</v>
      </c>
      <c r="P3243" t="str">
        <f t="shared" si="644"/>
        <v>Yes</v>
      </c>
      <c r="Q3243" t="str">
        <f t="shared" si="645"/>
        <v>No</v>
      </c>
      <c r="R3243" t="str">
        <f t="shared" si="646"/>
        <v>No</v>
      </c>
      <c r="S3243">
        <v>188</v>
      </c>
      <c r="T3243" t="s">
        <v>133</v>
      </c>
      <c r="V3243" t="str">
        <f t="shared" si="647"/>
        <v>Non Intersection</v>
      </c>
      <c r="W3243" t="s">
        <v>4162</v>
      </c>
      <c r="X3243">
        <v>42.366706999999998</v>
      </c>
      <c r="Y3243">
        <v>-71.097211999999999</v>
      </c>
      <c r="Z3243" t="s">
        <v>4163</v>
      </c>
    </row>
    <row r="3244" spans="1:26">
      <c r="A3244">
        <v>30315</v>
      </c>
      <c r="B3244" s="1">
        <v>40932.631238425929</v>
      </c>
      <c r="C3244" s="1">
        <f t="shared" si="636"/>
        <v>40909</v>
      </c>
      <c r="D3244" s="4">
        <f t="shared" si="637"/>
        <v>6.3888888888888884E-2</v>
      </c>
      <c r="E3244" s="3">
        <f t="shared" si="638"/>
        <v>2012</v>
      </c>
      <c r="F3244" s="3">
        <f t="shared" si="639"/>
        <v>1</v>
      </c>
      <c r="G3244" s="3">
        <f t="shared" si="640"/>
        <v>24</v>
      </c>
      <c r="H3244" s="3">
        <f t="shared" si="641"/>
        <v>15</v>
      </c>
      <c r="I3244" s="3">
        <f t="shared" si="642"/>
        <v>8</v>
      </c>
      <c r="J3244" s="3">
        <f t="shared" si="643"/>
        <v>3</v>
      </c>
      <c r="K3244" s="3" t="str">
        <f>IF(AND(D3244&gt;='Season Lookup'!$D$15,D3244&lt;'Season Lookup'!$D$16),"Spring",IF(AND(D3244&gt;='Season Lookup'!$D$16,D3244&lt;'Season Lookup'!$D$17),"Summer",IF(AND(D3244&gt;='Season Lookup'!$D$17,D3244&lt;'Season Lookup'!$D$18),"Fall",IF(OR(D3244&gt;='Season Lookup'!$D$18,D3244&lt;'Season Lookup'!$D$15),"Winter"))))</f>
        <v>Winter</v>
      </c>
      <c r="L3244" s="3" t="str">
        <f>VLOOKUP(F3244,'Season Lookup'!$A$1:$B$13,2,0)</f>
        <v>Winter</v>
      </c>
      <c r="M3244" t="s">
        <v>73</v>
      </c>
      <c r="N3244" t="s">
        <v>13</v>
      </c>
      <c r="O3244" t="s">
        <v>13</v>
      </c>
      <c r="P3244" t="str">
        <f t="shared" si="644"/>
        <v>Yes</v>
      </c>
      <c r="Q3244" t="str">
        <f t="shared" si="645"/>
        <v>No</v>
      </c>
      <c r="R3244" t="str">
        <f t="shared" si="646"/>
        <v>No</v>
      </c>
      <c r="T3244" t="s">
        <v>186</v>
      </c>
      <c r="U3244" t="s">
        <v>413</v>
      </c>
      <c r="V3244" t="str">
        <f t="shared" si="647"/>
        <v>Intersection</v>
      </c>
      <c r="W3244" t="s">
        <v>859</v>
      </c>
      <c r="X3244">
        <v>42.390112999999999</v>
      </c>
      <c r="Y3244">
        <v>-71.150661999999997</v>
      </c>
      <c r="Z3244" t="s">
        <v>860</v>
      </c>
    </row>
    <row r="3245" spans="1:26">
      <c r="A3245">
        <v>30316</v>
      </c>
      <c r="B3245" s="1">
        <v>40932.739583333336</v>
      </c>
      <c r="C3245" s="1">
        <f t="shared" si="636"/>
        <v>40909</v>
      </c>
      <c r="D3245" s="4">
        <f t="shared" si="637"/>
        <v>6.3888888888888884E-2</v>
      </c>
      <c r="E3245" s="3">
        <f t="shared" si="638"/>
        <v>2012</v>
      </c>
      <c r="F3245" s="3">
        <f t="shared" si="639"/>
        <v>1</v>
      </c>
      <c r="G3245" s="3">
        <f t="shared" si="640"/>
        <v>24</v>
      </c>
      <c r="H3245" s="3">
        <f t="shared" si="641"/>
        <v>17</v>
      </c>
      <c r="I3245" s="3">
        <f t="shared" si="642"/>
        <v>45</v>
      </c>
      <c r="J3245" s="3">
        <f t="shared" si="643"/>
        <v>3</v>
      </c>
      <c r="K3245" s="3" t="str">
        <f>IF(AND(D3245&gt;='Season Lookup'!$D$15,D3245&lt;'Season Lookup'!$D$16),"Spring",IF(AND(D3245&gt;='Season Lookup'!$D$16,D3245&lt;'Season Lookup'!$D$17),"Summer",IF(AND(D3245&gt;='Season Lookup'!$D$17,D3245&lt;'Season Lookup'!$D$18),"Fall",IF(OR(D3245&gt;='Season Lookup'!$D$18,D3245&lt;'Season Lookup'!$D$15),"Winter"))))</f>
        <v>Winter</v>
      </c>
      <c r="L3245" s="3" t="str">
        <f>VLOOKUP(F3245,'Season Lookup'!$A$1:$B$13,2,0)</f>
        <v>Winter</v>
      </c>
      <c r="M3245" t="s">
        <v>73</v>
      </c>
      <c r="N3245" t="s">
        <v>13</v>
      </c>
      <c r="O3245" t="s">
        <v>23</v>
      </c>
      <c r="P3245" t="str">
        <f t="shared" si="644"/>
        <v>Yes</v>
      </c>
      <c r="Q3245" t="str">
        <f t="shared" si="645"/>
        <v>No</v>
      </c>
      <c r="R3245" t="str">
        <f t="shared" si="646"/>
        <v>No</v>
      </c>
      <c r="T3245" t="s">
        <v>199</v>
      </c>
      <c r="U3245" t="s">
        <v>326</v>
      </c>
      <c r="V3245" t="str">
        <f t="shared" si="647"/>
        <v>Intersection</v>
      </c>
      <c r="W3245" t="s">
        <v>574</v>
      </c>
      <c r="X3245">
        <v>42.373466999999998</v>
      </c>
      <c r="Y3245">
        <v>-71.119388999999998</v>
      </c>
      <c r="Z3245" t="s">
        <v>575</v>
      </c>
    </row>
    <row r="3246" spans="1:26">
      <c r="A3246">
        <v>30320</v>
      </c>
      <c r="B3246" s="1">
        <v>40933.541655092595</v>
      </c>
      <c r="C3246" s="1">
        <f t="shared" si="636"/>
        <v>40909</v>
      </c>
      <c r="D3246" s="4">
        <f t="shared" si="637"/>
        <v>6.6666666666666666E-2</v>
      </c>
      <c r="E3246" s="3">
        <f t="shared" si="638"/>
        <v>2012</v>
      </c>
      <c r="F3246" s="3">
        <f t="shared" si="639"/>
        <v>1</v>
      </c>
      <c r="G3246" s="3">
        <f t="shared" si="640"/>
        <v>25</v>
      </c>
      <c r="H3246" s="3">
        <f t="shared" si="641"/>
        <v>12</v>
      </c>
      <c r="I3246" s="3">
        <f t="shared" si="642"/>
        <v>59</v>
      </c>
      <c r="J3246" s="3">
        <f t="shared" si="643"/>
        <v>4</v>
      </c>
      <c r="K3246" s="3" t="str">
        <f>IF(AND(D3246&gt;='Season Lookup'!$D$15,D3246&lt;'Season Lookup'!$D$16),"Spring",IF(AND(D3246&gt;='Season Lookup'!$D$16,D3246&lt;'Season Lookup'!$D$17),"Summer",IF(AND(D3246&gt;='Season Lookup'!$D$17,D3246&lt;'Season Lookup'!$D$18),"Fall",IF(OR(D3246&gt;='Season Lookup'!$D$18,D3246&lt;'Season Lookup'!$D$15),"Winter"))))</f>
        <v>Winter</v>
      </c>
      <c r="L3246" s="3" t="str">
        <f>VLOOKUP(F3246,'Season Lookup'!$A$1:$B$13,2,0)</f>
        <v>Winter</v>
      </c>
      <c r="M3246" t="s">
        <v>82</v>
      </c>
      <c r="N3246" t="s">
        <v>13</v>
      </c>
      <c r="O3246" t="s">
        <v>13</v>
      </c>
      <c r="P3246" t="str">
        <f t="shared" si="644"/>
        <v>Yes</v>
      </c>
      <c r="Q3246" t="str">
        <f t="shared" si="645"/>
        <v>No</v>
      </c>
      <c r="R3246" t="str">
        <f t="shared" si="646"/>
        <v>No</v>
      </c>
      <c r="S3246">
        <v>1430</v>
      </c>
      <c r="T3246" t="s">
        <v>14</v>
      </c>
      <c r="U3246" t="s">
        <v>1427</v>
      </c>
      <c r="V3246" t="str">
        <f t="shared" si="647"/>
        <v>Non Intersection</v>
      </c>
      <c r="W3246" t="s">
        <v>4046</v>
      </c>
      <c r="X3246">
        <v>42.374014000000003</v>
      </c>
      <c r="Y3246">
        <v>-71.119122000000004</v>
      </c>
      <c r="Z3246" t="s">
        <v>4047</v>
      </c>
    </row>
    <row r="3247" spans="1:26">
      <c r="A3247">
        <v>30321</v>
      </c>
      <c r="B3247" s="1">
        <v>40933.753460648149</v>
      </c>
      <c r="C3247" s="1">
        <f t="shared" si="636"/>
        <v>40909</v>
      </c>
      <c r="D3247" s="4">
        <f t="shared" si="637"/>
        <v>6.6666666666666666E-2</v>
      </c>
      <c r="E3247" s="3">
        <f t="shared" si="638"/>
        <v>2012</v>
      </c>
      <c r="F3247" s="3">
        <f t="shared" si="639"/>
        <v>1</v>
      </c>
      <c r="G3247" s="3">
        <f t="shared" si="640"/>
        <v>25</v>
      </c>
      <c r="H3247" s="3">
        <f t="shared" si="641"/>
        <v>18</v>
      </c>
      <c r="I3247" s="3">
        <f t="shared" si="642"/>
        <v>4</v>
      </c>
      <c r="J3247" s="3">
        <f t="shared" si="643"/>
        <v>4</v>
      </c>
      <c r="K3247" s="3" t="str">
        <f>IF(AND(D3247&gt;='Season Lookup'!$D$15,D3247&lt;'Season Lookup'!$D$16),"Spring",IF(AND(D3247&gt;='Season Lookup'!$D$16,D3247&lt;'Season Lookup'!$D$17),"Summer",IF(AND(D3247&gt;='Season Lookup'!$D$17,D3247&lt;'Season Lookup'!$D$18),"Fall",IF(OR(D3247&gt;='Season Lookup'!$D$18,D3247&lt;'Season Lookup'!$D$15),"Winter"))))</f>
        <v>Winter</v>
      </c>
      <c r="L3247" s="3" t="str">
        <f>VLOOKUP(F3247,'Season Lookup'!$A$1:$B$13,2,0)</f>
        <v>Winter</v>
      </c>
      <c r="M3247" t="s">
        <v>82</v>
      </c>
      <c r="N3247" t="s">
        <v>13</v>
      </c>
      <c r="O3247" t="s">
        <v>152</v>
      </c>
      <c r="P3247" t="str">
        <f t="shared" si="644"/>
        <v>Yes</v>
      </c>
      <c r="Q3247" t="str">
        <f t="shared" si="645"/>
        <v>No</v>
      </c>
      <c r="R3247" t="str">
        <f t="shared" si="646"/>
        <v>Yes</v>
      </c>
      <c r="S3247">
        <v>842</v>
      </c>
      <c r="T3247" t="s">
        <v>14</v>
      </c>
      <c r="V3247" t="str">
        <f t="shared" si="647"/>
        <v>Non Intersection</v>
      </c>
      <c r="W3247" t="s">
        <v>620</v>
      </c>
      <c r="X3247">
        <v>42.367296000000003</v>
      </c>
      <c r="Y3247">
        <v>-71.107018999999994</v>
      </c>
      <c r="Z3247" t="s">
        <v>621</v>
      </c>
    </row>
    <row r="3248" spans="1:26">
      <c r="A3248">
        <v>30322</v>
      </c>
      <c r="B3248" s="1">
        <v>40934.059027777781</v>
      </c>
      <c r="C3248" s="1">
        <f t="shared" si="636"/>
        <v>40909</v>
      </c>
      <c r="D3248" s="4">
        <f t="shared" si="637"/>
        <v>6.9444444444444448E-2</v>
      </c>
      <c r="E3248" s="3">
        <f t="shared" si="638"/>
        <v>2012</v>
      </c>
      <c r="F3248" s="3">
        <f t="shared" si="639"/>
        <v>1</v>
      </c>
      <c r="G3248" s="3">
        <f t="shared" si="640"/>
        <v>26</v>
      </c>
      <c r="H3248" s="3">
        <f t="shared" si="641"/>
        <v>1</v>
      </c>
      <c r="I3248" s="3">
        <f t="shared" si="642"/>
        <v>25</v>
      </c>
      <c r="J3248" s="3">
        <f t="shared" si="643"/>
        <v>5</v>
      </c>
      <c r="K3248" s="3" t="str">
        <f>IF(AND(D3248&gt;='Season Lookup'!$D$15,D3248&lt;'Season Lookup'!$D$16),"Spring",IF(AND(D3248&gt;='Season Lookup'!$D$16,D3248&lt;'Season Lookup'!$D$17),"Summer",IF(AND(D3248&gt;='Season Lookup'!$D$17,D3248&lt;'Season Lookup'!$D$18),"Fall",IF(OR(D3248&gt;='Season Lookup'!$D$18,D3248&lt;'Season Lookup'!$D$15),"Winter"))))</f>
        <v>Winter</v>
      </c>
      <c r="L3248" s="3" t="str">
        <f>VLOOKUP(F3248,'Season Lookup'!$A$1:$B$13,2,0)</f>
        <v>Winter</v>
      </c>
      <c r="M3248" t="s">
        <v>78</v>
      </c>
      <c r="N3248" t="s">
        <v>13</v>
      </c>
      <c r="O3248" t="s">
        <v>23</v>
      </c>
      <c r="P3248" t="str">
        <f t="shared" si="644"/>
        <v>Yes</v>
      </c>
      <c r="Q3248" t="str">
        <f t="shared" si="645"/>
        <v>No</v>
      </c>
      <c r="R3248" t="str">
        <f t="shared" si="646"/>
        <v>No</v>
      </c>
      <c r="S3248">
        <v>64</v>
      </c>
      <c r="T3248" t="s">
        <v>1226</v>
      </c>
      <c r="V3248" t="str">
        <f t="shared" si="647"/>
        <v>Non Intersection</v>
      </c>
      <c r="W3248" t="s">
        <v>4164</v>
      </c>
      <c r="X3248">
        <v>42.373370999999999</v>
      </c>
      <c r="Y3248">
        <v>-71.10772</v>
      </c>
      <c r="Z3248" t="s">
        <v>4165</v>
      </c>
    </row>
    <row r="3249" spans="1:26">
      <c r="A3249">
        <v>30323</v>
      </c>
      <c r="B3249" s="1">
        <v>40934.344444444447</v>
      </c>
      <c r="C3249" s="1">
        <f t="shared" si="636"/>
        <v>40909</v>
      </c>
      <c r="D3249" s="4">
        <f t="shared" si="637"/>
        <v>6.9444444444444448E-2</v>
      </c>
      <c r="E3249" s="3">
        <f t="shared" si="638"/>
        <v>2012</v>
      </c>
      <c r="F3249" s="3">
        <f t="shared" si="639"/>
        <v>1</v>
      </c>
      <c r="G3249" s="3">
        <f t="shared" si="640"/>
        <v>26</v>
      </c>
      <c r="H3249" s="3">
        <f t="shared" si="641"/>
        <v>8</v>
      </c>
      <c r="I3249" s="3">
        <f t="shared" si="642"/>
        <v>16</v>
      </c>
      <c r="J3249" s="3">
        <f t="shared" si="643"/>
        <v>5</v>
      </c>
      <c r="K3249" s="3" t="str">
        <f>IF(AND(D3249&gt;='Season Lookup'!$D$15,D3249&lt;'Season Lookup'!$D$16),"Spring",IF(AND(D3249&gt;='Season Lookup'!$D$16,D3249&lt;'Season Lookup'!$D$17),"Summer",IF(AND(D3249&gt;='Season Lookup'!$D$17,D3249&lt;'Season Lookup'!$D$18),"Fall",IF(OR(D3249&gt;='Season Lookup'!$D$18,D3249&lt;'Season Lookup'!$D$15),"Winter"))))</f>
        <v>Winter</v>
      </c>
      <c r="L3249" s="3" t="str">
        <f>VLOOKUP(F3249,'Season Lookup'!$A$1:$B$13,2,0)</f>
        <v>Winter</v>
      </c>
      <c r="M3249" t="s">
        <v>78</v>
      </c>
      <c r="N3249" t="s">
        <v>13</v>
      </c>
      <c r="O3249" t="s">
        <v>13</v>
      </c>
      <c r="P3249" t="str">
        <f t="shared" si="644"/>
        <v>Yes</v>
      </c>
      <c r="Q3249" t="str">
        <f t="shared" si="645"/>
        <v>No</v>
      </c>
      <c r="R3249" t="str">
        <f t="shared" si="646"/>
        <v>No</v>
      </c>
      <c r="T3249" t="s">
        <v>189</v>
      </c>
      <c r="U3249" t="s">
        <v>105</v>
      </c>
      <c r="V3249" t="str">
        <f t="shared" si="647"/>
        <v>Intersection</v>
      </c>
      <c r="W3249" t="s">
        <v>877</v>
      </c>
      <c r="X3249">
        <v>42.367106999999997</v>
      </c>
      <c r="Y3249">
        <v>-71.095416</v>
      </c>
      <c r="Z3249" t="s">
        <v>478</v>
      </c>
    </row>
    <row r="3250" spans="1:26">
      <c r="A3250">
        <v>30324</v>
      </c>
      <c r="B3250" s="1">
        <v>40934.393750000003</v>
      </c>
      <c r="C3250" s="1">
        <f t="shared" si="636"/>
        <v>40909</v>
      </c>
      <c r="D3250" s="4">
        <f t="shared" si="637"/>
        <v>6.9444444444444448E-2</v>
      </c>
      <c r="E3250" s="3">
        <f t="shared" si="638"/>
        <v>2012</v>
      </c>
      <c r="F3250" s="3">
        <f t="shared" si="639"/>
        <v>1</v>
      </c>
      <c r="G3250" s="3">
        <f t="shared" si="640"/>
        <v>26</v>
      </c>
      <c r="H3250" s="3">
        <f t="shared" si="641"/>
        <v>9</v>
      </c>
      <c r="I3250" s="3">
        <f t="shared" si="642"/>
        <v>27</v>
      </c>
      <c r="J3250" s="3">
        <f t="shared" si="643"/>
        <v>5</v>
      </c>
      <c r="K3250" s="3" t="str">
        <f>IF(AND(D3250&gt;='Season Lookup'!$D$15,D3250&lt;'Season Lookup'!$D$16),"Spring",IF(AND(D3250&gt;='Season Lookup'!$D$16,D3250&lt;'Season Lookup'!$D$17),"Summer",IF(AND(D3250&gt;='Season Lookup'!$D$17,D3250&lt;'Season Lookup'!$D$18),"Fall",IF(OR(D3250&gt;='Season Lookup'!$D$18,D3250&lt;'Season Lookup'!$D$15),"Winter"))))</f>
        <v>Winter</v>
      </c>
      <c r="L3250" s="3" t="str">
        <f>VLOOKUP(F3250,'Season Lookup'!$A$1:$B$13,2,0)</f>
        <v>Winter</v>
      </c>
      <c r="M3250" t="s">
        <v>78</v>
      </c>
      <c r="N3250" t="s">
        <v>13</v>
      </c>
      <c r="O3250" t="s">
        <v>13</v>
      </c>
      <c r="P3250" t="str">
        <f t="shared" si="644"/>
        <v>Yes</v>
      </c>
      <c r="Q3250" t="str">
        <f t="shared" si="645"/>
        <v>No</v>
      </c>
      <c r="R3250" t="str">
        <f t="shared" si="646"/>
        <v>No</v>
      </c>
      <c r="T3250" t="s">
        <v>97</v>
      </c>
      <c r="U3250" t="s">
        <v>14</v>
      </c>
      <c r="V3250" t="str">
        <f t="shared" si="647"/>
        <v>Intersection</v>
      </c>
      <c r="W3250" t="s">
        <v>98</v>
      </c>
      <c r="X3250">
        <v>42.374070000000003</v>
      </c>
      <c r="Y3250">
        <v>-71.118838999999994</v>
      </c>
      <c r="Z3250" t="s">
        <v>99</v>
      </c>
    </row>
    <row r="3251" spans="1:26">
      <c r="A3251">
        <v>30326</v>
      </c>
      <c r="B3251" s="1">
        <v>40934.916655092595</v>
      </c>
      <c r="C3251" s="1">
        <f t="shared" si="636"/>
        <v>40909</v>
      </c>
      <c r="D3251" s="4">
        <f t="shared" si="637"/>
        <v>6.9444444444444448E-2</v>
      </c>
      <c r="E3251" s="3">
        <f t="shared" si="638"/>
        <v>2012</v>
      </c>
      <c r="F3251" s="3">
        <f t="shared" si="639"/>
        <v>1</v>
      </c>
      <c r="G3251" s="3">
        <f t="shared" si="640"/>
        <v>26</v>
      </c>
      <c r="H3251" s="3">
        <f t="shared" si="641"/>
        <v>21</v>
      </c>
      <c r="I3251" s="3">
        <f t="shared" si="642"/>
        <v>59</v>
      </c>
      <c r="J3251" s="3">
        <f t="shared" si="643"/>
        <v>5</v>
      </c>
      <c r="K3251" s="3" t="str">
        <f>IF(AND(D3251&gt;='Season Lookup'!$D$15,D3251&lt;'Season Lookup'!$D$16),"Spring",IF(AND(D3251&gt;='Season Lookup'!$D$16,D3251&lt;'Season Lookup'!$D$17),"Summer",IF(AND(D3251&gt;='Season Lookup'!$D$17,D3251&lt;'Season Lookup'!$D$18),"Fall",IF(OR(D3251&gt;='Season Lookup'!$D$18,D3251&lt;'Season Lookup'!$D$15),"Winter"))))</f>
        <v>Winter</v>
      </c>
      <c r="L3251" s="3" t="str">
        <f>VLOOKUP(F3251,'Season Lookup'!$A$1:$B$13,2,0)</f>
        <v>Winter</v>
      </c>
      <c r="M3251" t="s">
        <v>78</v>
      </c>
      <c r="N3251" t="s">
        <v>13</v>
      </c>
      <c r="O3251" t="s">
        <v>13</v>
      </c>
      <c r="P3251" t="str">
        <f t="shared" si="644"/>
        <v>Yes</v>
      </c>
      <c r="Q3251" t="str">
        <f t="shared" si="645"/>
        <v>No</v>
      </c>
      <c r="R3251" t="str">
        <f t="shared" si="646"/>
        <v>No</v>
      </c>
      <c r="T3251" t="s">
        <v>14</v>
      </c>
      <c r="U3251" t="s">
        <v>195</v>
      </c>
      <c r="V3251" t="str">
        <f t="shared" si="647"/>
        <v>Intersection</v>
      </c>
      <c r="W3251" t="s">
        <v>196</v>
      </c>
      <c r="X3251">
        <v>42.362949999999998</v>
      </c>
      <c r="Y3251">
        <v>-71.099580000000003</v>
      </c>
      <c r="Z3251" t="s">
        <v>197</v>
      </c>
    </row>
    <row r="3252" spans="1:26">
      <c r="A3252">
        <v>30325</v>
      </c>
      <c r="B3252" s="1">
        <v>40935.011099537034</v>
      </c>
      <c r="C3252" s="1">
        <f t="shared" si="636"/>
        <v>40909</v>
      </c>
      <c r="D3252" s="4">
        <f t="shared" si="637"/>
        <v>7.2222222222222215E-2</v>
      </c>
      <c r="E3252" s="3">
        <f t="shared" si="638"/>
        <v>2012</v>
      </c>
      <c r="F3252" s="3">
        <f t="shared" si="639"/>
        <v>1</v>
      </c>
      <c r="G3252" s="3">
        <f t="shared" si="640"/>
        <v>27</v>
      </c>
      <c r="H3252" s="3">
        <f t="shared" si="641"/>
        <v>0</v>
      </c>
      <c r="I3252" s="3">
        <f t="shared" si="642"/>
        <v>15</v>
      </c>
      <c r="J3252" s="3">
        <f t="shared" si="643"/>
        <v>6</v>
      </c>
      <c r="K3252" s="3" t="str">
        <f>IF(AND(D3252&gt;='Season Lookup'!$D$15,D3252&lt;'Season Lookup'!$D$16),"Spring",IF(AND(D3252&gt;='Season Lookup'!$D$16,D3252&lt;'Season Lookup'!$D$17),"Summer",IF(AND(D3252&gt;='Season Lookup'!$D$17,D3252&lt;'Season Lookup'!$D$18),"Fall",IF(OR(D3252&gt;='Season Lookup'!$D$18,D3252&lt;'Season Lookup'!$D$15),"Winter"))))</f>
        <v>Winter</v>
      </c>
      <c r="L3252" s="3" t="str">
        <f>VLOOKUP(F3252,'Season Lookup'!$A$1:$B$13,2,0)</f>
        <v>Winter</v>
      </c>
      <c r="M3252" t="s">
        <v>12</v>
      </c>
      <c r="N3252" t="s">
        <v>13</v>
      </c>
      <c r="O3252" t="s">
        <v>23</v>
      </c>
      <c r="P3252" t="str">
        <f t="shared" si="644"/>
        <v>Yes</v>
      </c>
      <c r="Q3252" t="str">
        <f t="shared" si="645"/>
        <v>No</v>
      </c>
      <c r="R3252" t="str">
        <f t="shared" si="646"/>
        <v>No</v>
      </c>
      <c r="T3252" t="s">
        <v>14</v>
      </c>
      <c r="U3252" t="s">
        <v>70</v>
      </c>
      <c r="V3252" t="str">
        <f t="shared" si="647"/>
        <v>Intersection</v>
      </c>
      <c r="W3252" t="s">
        <v>855</v>
      </c>
      <c r="X3252">
        <v>42.364710000000002</v>
      </c>
      <c r="Y3252">
        <v>-71.102566999999993</v>
      </c>
      <c r="Z3252" t="s">
        <v>856</v>
      </c>
    </row>
    <row r="3253" spans="1:26">
      <c r="A3253">
        <v>30327</v>
      </c>
      <c r="B3253" s="1">
        <v>40935.363182870373</v>
      </c>
      <c r="C3253" s="1">
        <f t="shared" si="636"/>
        <v>40909</v>
      </c>
      <c r="D3253" s="4">
        <f t="shared" si="637"/>
        <v>7.2222222222222215E-2</v>
      </c>
      <c r="E3253" s="3">
        <f t="shared" si="638"/>
        <v>2012</v>
      </c>
      <c r="F3253" s="3">
        <f t="shared" si="639"/>
        <v>1</v>
      </c>
      <c r="G3253" s="3">
        <f t="shared" si="640"/>
        <v>27</v>
      </c>
      <c r="H3253" s="3">
        <f t="shared" si="641"/>
        <v>8</v>
      </c>
      <c r="I3253" s="3">
        <f t="shared" si="642"/>
        <v>42</v>
      </c>
      <c r="J3253" s="3">
        <f t="shared" si="643"/>
        <v>6</v>
      </c>
      <c r="K3253" s="3" t="str">
        <f>IF(AND(D3253&gt;='Season Lookup'!$D$15,D3253&lt;'Season Lookup'!$D$16),"Spring",IF(AND(D3253&gt;='Season Lookup'!$D$16,D3253&lt;'Season Lookup'!$D$17),"Summer",IF(AND(D3253&gt;='Season Lookup'!$D$17,D3253&lt;'Season Lookup'!$D$18),"Fall",IF(OR(D3253&gt;='Season Lookup'!$D$18,D3253&lt;'Season Lookup'!$D$15),"Winter"))))</f>
        <v>Winter</v>
      </c>
      <c r="L3253" s="3" t="str">
        <f>VLOOKUP(F3253,'Season Lookup'!$A$1:$B$13,2,0)</f>
        <v>Winter</v>
      </c>
      <c r="M3253" t="s">
        <v>12</v>
      </c>
      <c r="N3253" t="s">
        <v>13</v>
      </c>
      <c r="O3253" t="s">
        <v>13</v>
      </c>
      <c r="P3253" t="str">
        <f t="shared" si="644"/>
        <v>Yes</v>
      </c>
      <c r="Q3253" t="str">
        <f t="shared" si="645"/>
        <v>No</v>
      </c>
      <c r="R3253" t="str">
        <f t="shared" si="646"/>
        <v>No</v>
      </c>
      <c r="T3253" t="s">
        <v>325</v>
      </c>
      <c r="U3253" t="s">
        <v>198</v>
      </c>
      <c r="V3253" t="str">
        <f t="shared" si="647"/>
        <v>Intersection</v>
      </c>
      <c r="W3253" t="s">
        <v>3239</v>
      </c>
      <c r="X3253">
        <v>42.372869000000001</v>
      </c>
      <c r="Y3253">
        <v>-71.121399999999994</v>
      </c>
      <c r="Z3253" t="s">
        <v>2042</v>
      </c>
    </row>
    <row r="3254" spans="1:26">
      <c r="A3254">
        <v>30328</v>
      </c>
      <c r="B3254" s="1">
        <v>40935.380555555559</v>
      </c>
      <c r="C3254" s="1">
        <f t="shared" si="636"/>
        <v>40909</v>
      </c>
      <c r="D3254" s="4">
        <f t="shared" si="637"/>
        <v>7.2222222222222215E-2</v>
      </c>
      <c r="E3254" s="3">
        <f t="shared" si="638"/>
        <v>2012</v>
      </c>
      <c r="F3254" s="3">
        <f t="shared" si="639"/>
        <v>1</v>
      </c>
      <c r="G3254" s="3">
        <f t="shared" si="640"/>
        <v>27</v>
      </c>
      <c r="H3254" s="3">
        <f t="shared" si="641"/>
        <v>9</v>
      </c>
      <c r="I3254" s="3">
        <f t="shared" si="642"/>
        <v>8</v>
      </c>
      <c r="J3254" s="3">
        <f t="shared" si="643"/>
        <v>6</v>
      </c>
      <c r="K3254" s="3" t="str">
        <f>IF(AND(D3254&gt;='Season Lookup'!$D$15,D3254&lt;'Season Lookup'!$D$16),"Spring",IF(AND(D3254&gt;='Season Lookup'!$D$16,D3254&lt;'Season Lookup'!$D$17),"Summer",IF(AND(D3254&gt;='Season Lookup'!$D$17,D3254&lt;'Season Lookup'!$D$18),"Fall",IF(OR(D3254&gt;='Season Lookup'!$D$18,D3254&lt;'Season Lookup'!$D$15),"Winter"))))</f>
        <v>Winter</v>
      </c>
      <c r="L3254" s="3" t="str">
        <f>VLOOKUP(F3254,'Season Lookup'!$A$1:$B$13,2,0)</f>
        <v>Winter</v>
      </c>
      <c r="M3254" t="s">
        <v>12</v>
      </c>
      <c r="N3254" t="s">
        <v>13</v>
      </c>
      <c r="O3254" t="s">
        <v>13</v>
      </c>
      <c r="P3254" t="str">
        <f t="shared" si="644"/>
        <v>Yes</v>
      </c>
      <c r="Q3254" t="str">
        <f t="shared" si="645"/>
        <v>No</v>
      </c>
      <c r="R3254" t="str">
        <f t="shared" si="646"/>
        <v>No</v>
      </c>
      <c r="T3254" t="s">
        <v>195</v>
      </c>
      <c r="U3254" t="s">
        <v>835</v>
      </c>
      <c r="V3254" t="str">
        <f t="shared" si="647"/>
        <v>Intersection</v>
      </c>
      <c r="W3254" t="s">
        <v>836</v>
      </c>
      <c r="X3254">
        <v>42.358376999999997</v>
      </c>
      <c r="Y3254">
        <v>-71.104875000000007</v>
      </c>
      <c r="Z3254" t="s">
        <v>837</v>
      </c>
    </row>
    <row r="3255" spans="1:26">
      <c r="A3255">
        <v>30329</v>
      </c>
      <c r="B3255" s="1">
        <v>40935.763888888891</v>
      </c>
      <c r="C3255" s="1">
        <f t="shared" si="636"/>
        <v>40909</v>
      </c>
      <c r="D3255" s="4">
        <f t="shared" si="637"/>
        <v>7.2222222222222215E-2</v>
      </c>
      <c r="E3255" s="3">
        <f t="shared" si="638"/>
        <v>2012</v>
      </c>
      <c r="F3255" s="3">
        <f t="shared" si="639"/>
        <v>1</v>
      </c>
      <c r="G3255" s="3">
        <f t="shared" si="640"/>
        <v>27</v>
      </c>
      <c r="H3255" s="3">
        <f t="shared" si="641"/>
        <v>18</v>
      </c>
      <c r="I3255" s="3">
        <f t="shared" si="642"/>
        <v>20</v>
      </c>
      <c r="J3255" s="3">
        <f t="shared" si="643"/>
        <v>6</v>
      </c>
      <c r="K3255" s="3" t="str">
        <f>IF(AND(D3255&gt;='Season Lookup'!$D$15,D3255&lt;'Season Lookup'!$D$16),"Spring",IF(AND(D3255&gt;='Season Lookup'!$D$16,D3255&lt;'Season Lookup'!$D$17),"Summer",IF(AND(D3255&gt;='Season Lookup'!$D$17,D3255&lt;'Season Lookup'!$D$18),"Fall",IF(OR(D3255&gt;='Season Lookup'!$D$18,D3255&lt;'Season Lookup'!$D$15),"Winter"))))</f>
        <v>Winter</v>
      </c>
      <c r="L3255" s="3" t="str">
        <f>VLOOKUP(F3255,'Season Lookup'!$A$1:$B$13,2,0)</f>
        <v>Winter</v>
      </c>
      <c r="M3255" t="s">
        <v>12</v>
      </c>
      <c r="N3255" t="s">
        <v>13</v>
      </c>
      <c r="O3255" t="s">
        <v>132</v>
      </c>
      <c r="P3255" t="str">
        <f t="shared" si="644"/>
        <v>Yes</v>
      </c>
      <c r="Q3255" t="str">
        <f t="shared" si="645"/>
        <v>Yes</v>
      </c>
      <c r="R3255" t="str">
        <f t="shared" si="646"/>
        <v>No</v>
      </c>
      <c r="T3255" t="s">
        <v>252</v>
      </c>
      <c r="U3255" t="s">
        <v>291</v>
      </c>
      <c r="V3255" t="str">
        <f t="shared" si="647"/>
        <v>Intersection</v>
      </c>
      <c r="W3255" t="s">
        <v>2263</v>
      </c>
      <c r="X3255">
        <v>42.387396000000003</v>
      </c>
      <c r="Y3255">
        <v>-71.127554000000003</v>
      </c>
      <c r="Z3255" t="s">
        <v>2264</v>
      </c>
    </row>
    <row r="3256" spans="1:26">
      <c r="A3256">
        <v>30330</v>
      </c>
      <c r="B3256" s="1">
        <v>40936.54859953704</v>
      </c>
      <c r="C3256" s="1">
        <f t="shared" si="636"/>
        <v>40909</v>
      </c>
      <c r="D3256" s="4">
        <f t="shared" si="637"/>
        <v>7.4999999999999997E-2</v>
      </c>
      <c r="E3256" s="3">
        <f t="shared" si="638"/>
        <v>2012</v>
      </c>
      <c r="F3256" s="3">
        <f t="shared" si="639"/>
        <v>1</v>
      </c>
      <c r="G3256" s="3">
        <f t="shared" si="640"/>
        <v>28</v>
      </c>
      <c r="H3256" s="3">
        <f t="shared" si="641"/>
        <v>13</v>
      </c>
      <c r="I3256" s="3">
        <f t="shared" si="642"/>
        <v>9</v>
      </c>
      <c r="J3256" s="3">
        <f t="shared" si="643"/>
        <v>7</v>
      </c>
      <c r="K3256" s="3" t="str">
        <f>IF(AND(D3256&gt;='Season Lookup'!$D$15,D3256&lt;'Season Lookup'!$D$16),"Spring",IF(AND(D3256&gt;='Season Lookup'!$D$16,D3256&lt;'Season Lookup'!$D$17),"Summer",IF(AND(D3256&gt;='Season Lookup'!$D$17,D3256&lt;'Season Lookup'!$D$18),"Fall",IF(OR(D3256&gt;='Season Lookup'!$D$18,D3256&lt;'Season Lookup'!$D$15),"Winter"))))</f>
        <v>Winter</v>
      </c>
      <c r="L3256" s="3" t="str">
        <f>VLOOKUP(F3256,'Season Lookup'!$A$1:$B$13,2,0)</f>
        <v>Winter</v>
      </c>
      <c r="M3256" t="s">
        <v>31</v>
      </c>
      <c r="N3256" t="s">
        <v>13</v>
      </c>
      <c r="O3256" t="s">
        <v>13</v>
      </c>
      <c r="P3256" t="str">
        <f t="shared" si="644"/>
        <v>Yes</v>
      </c>
      <c r="Q3256" t="str">
        <f t="shared" si="645"/>
        <v>No</v>
      </c>
      <c r="R3256" t="str">
        <f t="shared" si="646"/>
        <v>No</v>
      </c>
      <c r="T3256" t="s">
        <v>14</v>
      </c>
      <c r="U3256" t="s">
        <v>170</v>
      </c>
      <c r="V3256" t="str">
        <f t="shared" si="647"/>
        <v>Intersection</v>
      </c>
      <c r="W3256" t="s">
        <v>2954</v>
      </c>
      <c r="X3256">
        <v>42.400934999999997</v>
      </c>
      <c r="Y3256">
        <v>-71.135994999999994</v>
      </c>
      <c r="Z3256" t="s">
        <v>2955</v>
      </c>
    </row>
    <row r="3257" spans="1:26">
      <c r="A3257">
        <v>30331</v>
      </c>
      <c r="B3257" s="1">
        <v>40936.913194444445</v>
      </c>
      <c r="C3257" s="1">
        <f t="shared" si="636"/>
        <v>40909</v>
      </c>
      <c r="D3257" s="4">
        <f t="shared" si="637"/>
        <v>7.4999999999999997E-2</v>
      </c>
      <c r="E3257" s="3">
        <f t="shared" si="638"/>
        <v>2012</v>
      </c>
      <c r="F3257" s="3">
        <f t="shared" si="639"/>
        <v>1</v>
      </c>
      <c r="G3257" s="3">
        <f t="shared" si="640"/>
        <v>28</v>
      </c>
      <c r="H3257" s="3">
        <f t="shared" si="641"/>
        <v>21</v>
      </c>
      <c r="I3257" s="3">
        <f t="shared" si="642"/>
        <v>55</v>
      </c>
      <c r="J3257" s="3">
        <f t="shared" si="643"/>
        <v>7</v>
      </c>
      <c r="K3257" s="3" t="str">
        <f>IF(AND(D3257&gt;='Season Lookup'!$D$15,D3257&lt;'Season Lookup'!$D$16),"Spring",IF(AND(D3257&gt;='Season Lookup'!$D$16,D3257&lt;'Season Lookup'!$D$17),"Summer",IF(AND(D3257&gt;='Season Lookup'!$D$17,D3257&lt;'Season Lookup'!$D$18),"Fall",IF(OR(D3257&gt;='Season Lookup'!$D$18,D3257&lt;'Season Lookup'!$D$15),"Winter"))))</f>
        <v>Winter</v>
      </c>
      <c r="L3257" s="3" t="str">
        <f>VLOOKUP(F3257,'Season Lookup'!$A$1:$B$13,2,0)</f>
        <v>Winter</v>
      </c>
      <c r="M3257" t="s">
        <v>31</v>
      </c>
      <c r="N3257" t="s">
        <v>13</v>
      </c>
      <c r="O3257" t="s">
        <v>13</v>
      </c>
      <c r="P3257" t="str">
        <f t="shared" si="644"/>
        <v>Yes</v>
      </c>
      <c r="Q3257" t="str">
        <f t="shared" si="645"/>
        <v>No</v>
      </c>
      <c r="R3257" t="str">
        <f t="shared" si="646"/>
        <v>No</v>
      </c>
      <c r="S3257">
        <v>615</v>
      </c>
      <c r="T3257" t="s">
        <v>14</v>
      </c>
      <c r="V3257" t="str">
        <f t="shared" si="647"/>
        <v>Non Intersection</v>
      </c>
      <c r="W3257" t="s">
        <v>4166</v>
      </c>
      <c r="X3257">
        <v>42.365026999999998</v>
      </c>
      <c r="Y3257">
        <v>-71.103211999999999</v>
      </c>
      <c r="Z3257" t="s">
        <v>4167</v>
      </c>
    </row>
    <row r="3258" spans="1:26">
      <c r="A3258">
        <v>30332</v>
      </c>
      <c r="B3258" s="1">
        <v>40937.760405092595</v>
      </c>
      <c r="C3258" s="1">
        <f t="shared" si="636"/>
        <v>40909</v>
      </c>
      <c r="D3258" s="4">
        <f t="shared" si="637"/>
        <v>7.7777777777777779E-2</v>
      </c>
      <c r="E3258" s="3">
        <f t="shared" si="638"/>
        <v>2012</v>
      </c>
      <c r="F3258" s="3">
        <f t="shared" si="639"/>
        <v>1</v>
      </c>
      <c r="G3258" s="3">
        <f t="shared" si="640"/>
        <v>29</v>
      </c>
      <c r="H3258" s="3">
        <f t="shared" si="641"/>
        <v>18</v>
      </c>
      <c r="I3258" s="3">
        <f t="shared" si="642"/>
        <v>14</v>
      </c>
      <c r="J3258" s="3">
        <f t="shared" si="643"/>
        <v>1</v>
      </c>
      <c r="K3258" s="3" t="str">
        <f>IF(AND(D3258&gt;='Season Lookup'!$D$15,D3258&lt;'Season Lookup'!$D$16),"Spring",IF(AND(D3258&gt;='Season Lookup'!$D$16,D3258&lt;'Season Lookup'!$D$17),"Summer",IF(AND(D3258&gt;='Season Lookup'!$D$17,D3258&lt;'Season Lookup'!$D$18),"Fall",IF(OR(D3258&gt;='Season Lookup'!$D$18,D3258&lt;'Season Lookup'!$D$15),"Winter"))))</f>
        <v>Winter</v>
      </c>
      <c r="L3258" s="3" t="str">
        <f>VLOOKUP(F3258,'Season Lookup'!$A$1:$B$13,2,0)</f>
        <v>Winter</v>
      </c>
      <c r="M3258" t="s">
        <v>48</v>
      </c>
      <c r="N3258" t="s">
        <v>573</v>
      </c>
      <c r="O3258" t="s">
        <v>152</v>
      </c>
      <c r="P3258" t="str">
        <f t="shared" si="644"/>
        <v>No</v>
      </c>
      <c r="Q3258" t="str">
        <f t="shared" si="645"/>
        <v>No</v>
      </c>
      <c r="R3258" t="str">
        <f t="shared" si="646"/>
        <v>Yes</v>
      </c>
      <c r="T3258" t="s">
        <v>14</v>
      </c>
      <c r="U3258" t="s">
        <v>70</v>
      </c>
      <c r="V3258" t="str">
        <f t="shared" si="647"/>
        <v>Intersection</v>
      </c>
      <c r="W3258" t="s">
        <v>855</v>
      </c>
      <c r="X3258">
        <v>42.364710000000002</v>
      </c>
      <c r="Y3258">
        <v>-71.102566999999993</v>
      </c>
      <c r="Z3258" t="s">
        <v>856</v>
      </c>
    </row>
    <row r="3259" spans="1:26">
      <c r="A3259">
        <v>30335</v>
      </c>
      <c r="B3259" s="1">
        <v>40937.541655092595</v>
      </c>
      <c r="C3259" s="1">
        <f t="shared" si="636"/>
        <v>40909</v>
      </c>
      <c r="D3259" s="4">
        <f t="shared" si="637"/>
        <v>7.7777777777777779E-2</v>
      </c>
      <c r="E3259" s="3">
        <f t="shared" si="638"/>
        <v>2012</v>
      </c>
      <c r="F3259" s="3">
        <f t="shared" si="639"/>
        <v>1</v>
      </c>
      <c r="G3259" s="3">
        <f t="shared" si="640"/>
        <v>29</v>
      </c>
      <c r="H3259" s="3">
        <f t="shared" si="641"/>
        <v>12</v>
      </c>
      <c r="I3259" s="3">
        <f t="shared" si="642"/>
        <v>59</v>
      </c>
      <c r="J3259" s="3">
        <f t="shared" si="643"/>
        <v>1</v>
      </c>
      <c r="K3259" s="3" t="str">
        <f>IF(AND(D3259&gt;='Season Lookup'!$D$15,D3259&lt;'Season Lookup'!$D$16),"Spring",IF(AND(D3259&gt;='Season Lookup'!$D$16,D3259&lt;'Season Lookup'!$D$17),"Summer",IF(AND(D3259&gt;='Season Lookup'!$D$17,D3259&lt;'Season Lookup'!$D$18),"Fall",IF(OR(D3259&gt;='Season Lookup'!$D$18,D3259&lt;'Season Lookup'!$D$15),"Winter"))))</f>
        <v>Winter</v>
      </c>
      <c r="L3259" s="3" t="str">
        <f>VLOOKUP(F3259,'Season Lookup'!$A$1:$B$13,2,0)</f>
        <v>Winter</v>
      </c>
      <c r="M3259" t="s">
        <v>48</v>
      </c>
      <c r="N3259" t="s">
        <v>13</v>
      </c>
      <c r="O3259" t="s">
        <v>152</v>
      </c>
      <c r="P3259" t="str">
        <f t="shared" si="644"/>
        <v>Yes</v>
      </c>
      <c r="Q3259" t="str">
        <f t="shared" si="645"/>
        <v>No</v>
      </c>
      <c r="R3259" t="str">
        <f t="shared" si="646"/>
        <v>Yes</v>
      </c>
      <c r="T3259" t="s">
        <v>316</v>
      </c>
      <c r="V3259" t="str">
        <f t="shared" si="647"/>
        <v>Intersection</v>
      </c>
      <c r="W3259" t="s">
        <v>1374</v>
      </c>
      <c r="X3259">
        <v>0</v>
      </c>
      <c r="Y3259">
        <v>0</v>
      </c>
      <c r="Z3259" t="s">
        <v>81</v>
      </c>
    </row>
    <row r="3260" spans="1:26">
      <c r="A3260">
        <v>30333</v>
      </c>
      <c r="B3260" s="1">
        <v>40938.447905092595</v>
      </c>
      <c r="C3260" s="1">
        <f t="shared" si="636"/>
        <v>40909</v>
      </c>
      <c r="D3260" s="4">
        <f t="shared" si="637"/>
        <v>8.0555555555555561E-2</v>
      </c>
      <c r="E3260" s="3">
        <f t="shared" si="638"/>
        <v>2012</v>
      </c>
      <c r="F3260" s="3">
        <f t="shared" si="639"/>
        <v>1</v>
      </c>
      <c r="G3260" s="3">
        <f t="shared" si="640"/>
        <v>30</v>
      </c>
      <c r="H3260" s="3">
        <f t="shared" si="641"/>
        <v>10</v>
      </c>
      <c r="I3260" s="3">
        <f t="shared" si="642"/>
        <v>44</v>
      </c>
      <c r="J3260" s="3">
        <f t="shared" si="643"/>
        <v>2</v>
      </c>
      <c r="K3260" s="3" t="str">
        <f>IF(AND(D3260&gt;='Season Lookup'!$D$15,D3260&lt;'Season Lookup'!$D$16),"Spring",IF(AND(D3260&gt;='Season Lookup'!$D$16,D3260&lt;'Season Lookup'!$D$17),"Summer",IF(AND(D3260&gt;='Season Lookup'!$D$17,D3260&lt;'Season Lookup'!$D$18),"Fall",IF(OR(D3260&gt;='Season Lookup'!$D$18,D3260&lt;'Season Lookup'!$D$15),"Winter"))))</f>
        <v>Winter</v>
      </c>
      <c r="L3260" s="3" t="str">
        <f>VLOOKUP(F3260,'Season Lookup'!$A$1:$B$13,2,0)</f>
        <v>Winter</v>
      </c>
      <c r="M3260" t="s">
        <v>56</v>
      </c>
      <c r="N3260" t="s">
        <v>13</v>
      </c>
      <c r="O3260" t="s">
        <v>36</v>
      </c>
      <c r="P3260" t="str">
        <f t="shared" si="644"/>
        <v>Yes</v>
      </c>
      <c r="Q3260" t="str">
        <f t="shared" si="645"/>
        <v>No</v>
      </c>
      <c r="R3260" t="str">
        <f t="shared" si="646"/>
        <v>No</v>
      </c>
      <c r="S3260">
        <v>15</v>
      </c>
      <c r="T3260" t="s">
        <v>291</v>
      </c>
      <c r="V3260" t="str">
        <f t="shared" si="647"/>
        <v>Non Intersection</v>
      </c>
      <c r="W3260" t="s">
        <v>4168</v>
      </c>
      <c r="X3260">
        <v>42.383547999999998</v>
      </c>
      <c r="Y3260">
        <v>-71.124953000000005</v>
      </c>
      <c r="Z3260" t="s">
        <v>4169</v>
      </c>
    </row>
    <row r="3261" spans="1:26">
      <c r="A3261">
        <v>30334</v>
      </c>
      <c r="B3261" s="1">
        <v>40938.503460648149</v>
      </c>
      <c r="C3261" s="1">
        <f t="shared" si="636"/>
        <v>40909</v>
      </c>
      <c r="D3261" s="4">
        <f t="shared" si="637"/>
        <v>8.0555555555555561E-2</v>
      </c>
      <c r="E3261" s="3">
        <f t="shared" si="638"/>
        <v>2012</v>
      </c>
      <c r="F3261" s="3">
        <f t="shared" si="639"/>
        <v>1</v>
      </c>
      <c r="G3261" s="3">
        <f t="shared" si="640"/>
        <v>30</v>
      </c>
      <c r="H3261" s="3">
        <f t="shared" si="641"/>
        <v>12</v>
      </c>
      <c r="I3261" s="3">
        <f t="shared" si="642"/>
        <v>4</v>
      </c>
      <c r="J3261" s="3">
        <f t="shared" si="643"/>
        <v>2</v>
      </c>
      <c r="K3261" s="3" t="str">
        <f>IF(AND(D3261&gt;='Season Lookup'!$D$15,D3261&lt;'Season Lookup'!$D$16),"Spring",IF(AND(D3261&gt;='Season Lookup'!$D$16,D3261&lt;'Season Lookup'!$D$17),"Summer",IF(AND(D3261&gt;='Season Lookup'!$D$17,D3261&lt;'Season Lookup'!$D$18),"Fall",IF(OR(D3261&gt;='Season Lookup'!$D$18,D3261&lt;'Season Lookup'!$D$15),"Winter"))))</f>
        <v>Winter</v>
      </c>
      <c r="L3261" s="3" t="str">
        <f>VLOOKUP(F3261,'Season Lookup'!$A$1:$B$13,2,0)</f>
        <v>Winter</v>
      </c>
      <c r="M3261" t="s">
        <v>56</v>
      </c>
      <c r="N3261" t="s">
        <v>13</v>
      </c>
      <c r="O3261" t="s">
        <v>152</v>
      </c>
      <c r="P3261" t="str">
        <f t="shared" si="644"/>
        <v>Yes</v>
      </c>
      <c r="Q3261" t="str">
        <f t="shared" si="645"/>
        <v>No</v>
      </c>
      <c r="R3261" t="str">
        <f t="shared" si="646"/>
        <v>Yes</v>
      </c>
      <c r="T3261" t="s">
        <v>19</v>
      </c>
      <c r="U3261" t="s">
        <v>101</v>
      </c>
      <c r="V3261" t="str">
        <f t="shared" si="647"/>
        <v>Intersection</v>
      </c>
      <c r="W3261" t="s">
        <v>438</v>
      </c>
      <c r="X3261">
        <v>42.372911999999999</v>
      </c>
      <c r="Y3261">
        <v>-71.094511999999995</v>
      </c>
      <c r="Z3261" t="s">
        <v>207</v>
      </c>
    </row>
    <row r="3262" spans="1:26">
      <c r="A3262">
        <v>30336</v>
      </c>
      <c r="B3262" s="1">
        <v>40938.631944444445</v>
      </c>
      <c r="C3262" s="1">
        <f t="shared" si="636"/>
        <v>40909</v>
      </c>
      <c r="D3262" s="4">
        <f t="shared" si="637"/>
        <v>8.0555555555555561E-2</v>
      </c>
      <c r="E3262" s="3">
        <f t="shared" si="638"/>
        <v>2012</v>
      </c>
      <c r="F3262" s="3">
        <f t="shared" si="639"/>
        <v>1</v>
      </c>
      <c r="G3262" s="3">
        <f t="shared" si="640"/>
        <v>30</v>
      </c>
      <c r="H3262" s="3">
        <f t="shared" si="641"/>
        <v>15</v>
      </c>
      <c r="I3262" s="3">
        <f t="shared" si="642"/>
        <v>10</v>
      </c>
      <c r="J3262" s="3">
        <f t="shared" si="643"/>
        <v>2</v>
      </c>
      <c r="K3262" s="3" t="str">
        <f>IF(AND(D3262&gt;='Season Lookup'!$D$15,D3262&lt;'Season Lookup'!$D$16),"Spring",IF(AND(D3262&gt;='Season Lookup'!$D$16,D3262&lt;'Season Lookup'!$D$17),"Summer",IF(AND(D3262&gt;='Season Lookup'!$D$17,D3262&lt;'Season Lookup'!$D$18),"Fall",IF(OR(D3262&gt;='Season Lookup'!$D$18,D3262&lt;'Season Lookup'!$D$15),"Winter"))))</f>
        <v>Winter</v>
      </c>
      <c r="L3262" s="3" t="str">
        <f>VLOOKUP(F3262,'Season Lookup'!$A$1:$B$13,2,0)</f>
        <v>Winter</v>
      </c>
      <c r="M3262" t="s">
        <v>56</v>
      </c>
      <c r="N3262" t="s">
        <v>18</v>
      </c>
      <c r="O3262" t="s">
        <v>13</v>
      </c>
      <c r="P3262" t="str">
        <f t="shared" si="644"/>
        <v>Yes</v>
      </c>
      <c r="Q3262" t="str">
        <f t="shared" si="645"/>
        <v>No</v>
      </c>
      <c r="R3262" t="str">
        <f t="shared" si="646"/>
        <v>No</v>
      </c>
      <c r="T3262" t="s">
        <v>41</v>
      </c>
      <c r="U3262" t="s">
        <v>509</v>
      </c>
      <c r="V3262" t="str">
        <f t="shared" si="647"/>
        <v>Intersection</v>
      </c>
      <c r="W3262" t="s">
        <v>1999</v>
      </c>
      <c r="X3262">
        <v>42.365181999999997</v>
      </c>
      <c r="Y3262">
        <v>-71.104871000000003</v>
      </c>
      <c r="Z3262" t="s">
        <v>2000</v>
      </c>
    </row>
    <row r="3263" spans="1:26">
      <c r="A3263">
        <v>30337</v>
      </c>
      <c r="B3263" s="1">
        <v>40938.927083333336</v>
      </c>
      <c r="C3263" s="1">
        <f t="shared" si="636"/>
        <v>40909</v>
      </c>
      <c r="D3263" s="4">
        <f t="shared" si="637"/>
        <v>8.0555555555555561E-2</v>
      </c>
      <c r="E3263" s="3">
        <f t="shared" si="638"/>
        <v>2012</v>
      </c>
      <c r="F3263" s="3">
        <f t="shared" si="639"/>
        <v>1</v>
      </c>
      <c r="G3263" s="3">
        <f t="shared" si="640"/>
        <v>30</v>
      </c>
      <c r="H3263" s="3">
        <f t="shared" si="641"/>
        <v>22</v>
      </c>
      <c r="I3263" s="3">
        <f t="shared" si="642"/>
        <v>15</v>
      </c>
      <c r="J3263" s="3">
        <f t="shared" si="643"/>
        <v>2</v>
      </c>
      <c r="K3263" s="3" t="str">
        <f>IF(AND(D3263&gt;='Season Lookup'!$D$15,D3263&lt;'Season Lookup'!$D$16),"Spring",IF(AND(D3263&gt;='Season Lookup'!$D$16,D3263&lt;'Season Lookup'!$D$17),"Summer",IF(AND(D3263&gt;='Season Lookup'!$D$17,D3263&lt;'Season Lookup'!$D$18),"Fall",IF(OR(D3263&gt;='Season Lookup'!$D$18,D3263&lt;'Season Lookup'!$D$15),"Winter"))))</f>
        <v>Winter</v>
      </c>
      <c r="L3263" s="3" t="str">
        <f>VLOOKUP(F3263,'Season Lookup'!$A$1:$B$13,2,0)</f>
        <v>Winter</v>
      </c>
      <c r="M3263" t="s">
        <v>56</v>
      </c>
      <c r="N3263" t="s">
        <v>13</v>
      </c>
      <c r="O3263" t="s">
        <v>13</v>
      </c>
      <c r="P3263" t="str">
        <f t="shared" si="644"/>
        <v>Yes</v>
      </c>
      <c r="Q3263" t="str">
        <f t="shared" si="645"/>
        <v>No</v>
      </c>
      <c r="R3263" t="str">
        <f t="shared" si="646"/>
        <v>No</v>
      </c>
      <c r="T3263" t="s">
        <v>14</v>
      </c>
      <c r="U3263" t="s">
        <v>840</v>
      </c>
      <c r="V3263" t="str">
        <f t="shared" si="647"/>
        <v>Intersection</v>
      </c>
      <c r="W3263" t="s">
        <v>1264</v>
      </c>
      <c r="X3263">
        <v>42.374437</v>
      </c>
      <c r="Y3263">
        <v>-71.118865999999997</v>
      </c>
      <c r="Z3263" t="s">
        <v>1265</v>
      </c>
    </row>
    <row r="3264" spans="1:26">
      <c r="A3264">
        <v>30338</v>
      </c>
      <c r="B3264" s="1">
        <v>40939.671516203707</v>
      </c>
      <c r="C3264" s="1">
        <f t="shared" si="636"/>
        <v>40909</v>
      </c>
      <c r="D3264" s="4">
        <f t="shared" si="637"/>
        <v>8.3333333333333329E-2</v>
      </c>
      <c r="E3264" s="3">
        <f t="shared" si="638"/>
        <v>2012</v>
      </c>
      <c r="F3264" s="3">
        <f t="shared" si="639"/>
        <v>1</v>
      </c>
      <c r="G3264" s="3">
        <f t="shared" si="640"/>
        <v>31</v>
      </c>
      <c r="H3264" s="3">
        <f t="shared" si="641"/>
        <v>16</v>
      </c>
      <c r="I3264" s="3">
        <f t="shared" si="642"/>
        <v>6</v>
      </c>
      <c r="J3264" s="3">
        <f t="shared" si="643"/>
        <v>3</v>
      </c>
      <c r="K3264" s="3" t="str">
        <f>IF(AND(D3264&gt;='Season Lookup'!$D$15,D3264&lt;'Season Lookup'!$D$16),"Spring",IF(AND(D3264&gt;='Season Lookup'!$D$16,D3264&lt;'Season Lookup'!$D$17),"Summer",IF(AND(D3264&gt;='Season Lookup'!$D$17,D3264&lt;'Season Lookup'!$D$18),"Fall",IF(OR(D3264&gt;='Season Lookup'!$D$18,D3264&lt;'Season Lookup'!$D$15),"Winter"))))</f>
        <v>Winter</v>
      </c>
      <c r="L3264" s="3" t="str">
        <f>VLOOKUP(F3264,'Season Lookup'!$A$1:$B$13,2,0)</f>
        <v>Winter</v>
      </c>
      <c r="M3264" t="s">
        <v>73</v>
      </c>
      <c r="N3264" t="s">
        <v>13</v>
      </c>
      <c r="O3264" t="s">
        <v>23</v>
      </c>
      <c r="P3264" t="str">
        <f t="shared" si="644"/>
        <v>Yes</v>
      </c>
      <c r="Q3264" t="str">
        <f t="shared" si="645"/>
        <v>No</v>
      </c>
      <c r="R3264" t="str">
        <f t="shared" si="646"/>
        <v>No</v>
      </c>
      <c r="S3264">
        <v>689</v>
      </c>
      <c r="T3264" t="s">
        <v>14</v>
      </c>
      <c r="V3264" t="str">
        <f t="shared" si="647"/>
        <v>Non Intersection</v>
      </c>
      <c r="W3264" t="s">
        <v>1517</v>
      </c>
      <c r="X3264">
        <v>42.365977000000001</v>
      </c>
      <c r="Y3264">
        <v>-71.104355999999996</v>
      </c>
      <c r="Z3264" t="s">
        <v>1518</v>
      </c>
    </row>
    <row r="3265" spans="1:26">
      <c r="A3265">
        <v>30479</v>
      </c>
      <c r="B3265" s="1">
        <v>40940.416655092595</v>
      </c>
      <c r="C3265" s="1">
        <f t="shared" si="636"/>
        <v>40909</v>
      </c>
      <c r="D3265" s="4">
        <f t="shared" si="637"/>
        <v>8.3333333333333329E-2</v>
      </c>
      <c r="E3265" s="3">
        <f t="shared" si="638"/>
        <v>2012</v>
      </c>
      <c r="F3265" s="3">
        <f t="shared" si="639"/>
        <v>2</v>
      </c>
      <c r="G3265" s="3">
        <f t="shared" si="640"/>
        <v>1</v>
      </c>
      <c r="H3265" s="3">
        <f t="shared" si="641"/>
        <v>9</v>
      </c>
      <c r="I3265" s="3">
        <f t="shared" si="642"/>
        <v>59</v>
      </c>
      <c r="J3265" s="3">
        <f t="shared" si="643"/>
        <v>4</v>
      </c>
      <c r="K3265" s="3" t="str">
        <f>IF(AND(D3265&gt;='Season Lookup'!$D$15,D3265&lt;'Season Lookup'!$D$16),"Spring",IF(AND(D3265&gt;='Season Lookup'!$D$16,D3265&lt;'Season Lookup'!$D$17),"Summer",IF(AND(D3265&gt;='Season Lookup'!$D$17,D3265&lt;'Season Lookup'!$D$18),"Fall",IF(OR(D3265&gt;='Season Lookup'!$D$18,D3265&lt;'Season Lookup'!$D$15),"Winter"))))</f>
        <v>Winter</v>
      </c>
      <c r="L3265" s="3" t="str">
        <f>VLOOKUP(F3265,'Season Lookup'!$A$1:$B$13,2,0)</f>
        <v>Winter</v>
      </c>
      <c r="M3265" t="s">
        <v>56</v>
      </c>
      <c r="N3265" t="s">
        <v>13</v>
      </c>
      <c r="O3265" t="s">
        <v>13</v>
      </c>
      <c r="P3265" t="str">
        <f t="shared" si="644"/>
        <v>Yes</v>
      </c>
      <c r="Q3265" t="str">
        <f t="shared" si="645"/>
        <v>No</v>
      </c>
      <c r="R3265" t="str">
        <f t="shared" si="646"/>
        <v>No</v>
      </c>
      <c r="T3265" t="s">
        <v>186</v>
      </c>
      <c r="U3265" t="s">
        <v>988</v>
      </c>
      <c r="V3265" t="str">
        <f t="shared" si="647"/>
        <v>Intersection</v>
      </c>
      <c r="W3265" t="s">
        <v>1674</v>
      </c>
      <c r="X3265">
        <v>42.380394000000003</v>
      </c>
      <c r="Y3265">
        <v>-71.127504000000002</v>
      </c>
      <c r="Z3265" t="s">
        <v>1675</v>
      </c>
    </row>
    <row r="3266" spans="1:26">
      <c r="A3266">
        <v>30339</v>
      </c>
      <c r="B3266" s="1">
        <v>40940.453472222223</v>
      </c>
      <c r="C3266" s="1">
        <f t="shared" si="636"/>
        <v>40909</v>
      </c>
      <c r="D3266" s="4">
        <f t="shared" si="637"/>
        <v>8.3333333333333329E-2</v>
      </c>
      <c r="E3266" s="3">
        <f t="shared" si="638"/>
        <v>2012</v>
      </c>
      <c r="F3266" s="3">
        <f t="shared" si="639"/>
        <v>2</v>
      </c>
      <c r="G3266" s="3">
        <f t="shared" si="640"/>
        <v>1</v>
      </c>
      <c r="H3266" s="3">
        <f t="shared" si="641"/>
        <v>10</v>
      </c>
      <c r="I3266" s="3">
        <f t="shared" si="642"/>
        <v>53</v>
      </c>
      <c r="J3266" s="3">
        <f t="shared" si="643"/>
        <v>4</v>
      </c>
      <c r="K3266" s="3" t="str">
        <f>IF(AND(D3266&gt;='Season Lookup'!$D$15,D3266&lt;'Season Lookup'!$D$16),"Spring",IF(AND(D3266&gt;='Season Lookup'!$D$16,D3266&lt;'Season Lookup'!$D$17),"Summer",IF(AND(D3266&gt;='Season Lookup'!$D$17,D3266&lt;'Season Lookup'!$D$18),"Fall",IF(OR(D3266&gt;='Season Lookup'!$D$18,D3266&lt;'Season Lookup'!$D$15),"Winter"))))</f>
        <v>Winter</v>
      </c>
      <c r="L3266" s="3" t="str">
        <f>VLOOKUP(F3266,'Season Lookup'!$A$1:$B$13,2,0)</f>
        <v>Winter</v>
      </c>
      <c r="M3266" t="s">
        <v>82</v>
      </c>
      <c r="N3266" t="s">
        <v>13</v>
      </c>
      <c r="O3266" t="s">
        <v>13</v>
      </c>
      <c r="P3266" t="str">
        <f t="shared" si="644"/>
        <v>Yes</v>
      </c>
      <c r="Q3266" t="str">
        <f t="shared" si="645"/>
        <v>No</v>
      </c>
      <c r="R3266" t="str">
        <f t="shared" si="646"/>
        <v>No</v>
      </c>
      <c r="S3266">
        <v>1908</v>
      </c>
      <c r="T3266" t="s">
        <v>14</v>
      </c>
      <c r="V3266" t="str">
        <f t="shared" si="647"/>
        <v>Non Intersection</v>
      </c>
      <c r="W3266" t="s">
        <v>4172</v>
      </c>
      <c r="X3266">
        <v>42.388888999999999</v>
      </c>
      <c r="Y3266">
        <v>-71.119872000000001</v>
      </c>
      <c r="Z3266" t="s">
        <v>4173</v>
      </c>
    </row>
    <row r="3267" spans="1:26">
      <c r="A3267">
        <v>30340</v>
      </c>
      <c r="B3267" s="1">
        <v>40940.590960648151</v>
      </c>
      <c r="C3267" s="1">
        <f t="shared" si="636"/>
        <v>40909</v>
      </c>
      <c r="D3267" s="4">
        <f t="shared" si="637"/>
        <v>8.3333333333333329E-2</v>
      </c>
      <c r="E3267" s="3">
        <f t="shared" si="638"/>
        <v>2012</v>
      </c>
      <c r="F3267" s="3">
        <f t="shared" si="639"/>
        <v>2</v>
      </c>
      <c r="G3267" s="3">
        <f t="shared" si="640"/>
        <v>1</v>
      </c>
      <c r="H3267" s="3">
        <f t="shared" si="641"/>
        <v>14</v>
      </c>
      <c r="I3267" s="3">
        <f t="shared" si="642"/>
        <v>10</v>
      </c>
      <c r="J3267" s="3">
        <f t="shared" si="643"/>
        <v>4</v>
      </c>
      <c r="K3267" s="3" t="str">
        <f>IF(AND(D3267&gt;='Season Lookup'!$D$15,D3267&lt;'Season Lookup'!$D$16),"Spring",IF(AND(D3267&gt;='Season Lookup'!$D$16,D3267&lt;'Season Lookup'!$D$17),"Summer",IF(AND(D3267&gt;='Season Lookup'!$D$17,D3267&lt;'Season Lookup'!$D$18),"Fall",IF(OR(D3267&gt;='Season Lookup'!$D$18,D3267&lt;'Season Lookup'!$D$15),"Winter"))))</f>
        <v>Winter</v>
      </c>
      <c r="L3267" s="3" t="str">
        <f>VLOOKUP(F3267,'Season Lookup'!$A$1:$B$13,2,0)</f>
        <v>Winter</v>
      </c>
      <c r="M3267" t="s">
        <v>82</v>
      </c>
      <c r="N3267" t="s">
        <v>13</v>
      </c>
      <c r="O3267" t="s">
        <v>18</v>
      </c>
      <c r="P3267" t="str">
        <f t="shared" si="644"/>
        <v>Yes</v>
      </c>
      <c r="Q3267" t="str">
        <f t="shared" si="645"/>
        <v>No</v>
      </c>
      <c r="R3267" t="str">
        <f t="shared" si="646"/>
        <v>No</v>
      </c>
      <c r="T3267" t="s">
        <v>326</v>
      </c>
      <c r="U3267" t="s">
        <v>325</v>
      </c>
      <c r="V3267" t="str">
        <f t="shared" si="647"/>
        <v>Intersection</v>
      </c>
      <c r="W3267" t="s">
        <v>1420</v>
      </c>
      <c r="X3267">
        <v>42.371416000000004</v>
      </c>
      <c r="Y3267">
        <v>-71.121105</v>
      </c>
      <c r="Z3267" t="s">
        <v>328</v>
      </c>
    </row>
    <row r="3268" spans="1:26">
      <c r="A3268">
        <v>30341</v>
      </c>
      <c r="B3268" s="1">
        <v>40940.604155092595</v>
      </c>
      <c r="C3268" s="1">
        <f t="shared" si="636"/>
        <v>40909</v>
      </c>
      <c r="D3268" s="4">
        <f t="shared" si="637"/>
        <v>8.3333333333333329E-2</v>
      </c>
      <c r="E3268" s="3">
        <f t="shared" si="638"/>
        <v>2012</v>
      </c>
      <c r="F3268" s="3">
        <f t="shared" si="639"/>
        <v>2</v>
      </c>
      <c r="G3268" s="3">
        <f t="shared" si="640"/>
        <v>1</v>
      </c>
      <c r="H3268" s="3">
        <f t="shared" si="641"/>
        <v>14</v>
      </c>
      <c r="I3268" s="3">
        <f t="shared" si="642"/>
        <v>29</v>
      </c>
      <c r="J3268" s="3">
        <f t="shared" si="643"/>
        <v>4</v>
      </c>
      <c r="K3268" s="3" t="str">
        <f>IF(AND(D3268&gt;='Season Lookup'!$D$15,D3268&lt;'Season Lookup'!$D$16),"Spring",IF(AND(D3268&gt;='Season Lookup'!$D$16,D3268&lt;'Season Lookup'!$D$17),"Summer",IF(AND(D3268&gt;='Season Lookup'!$D$17,D3268&lt;'Season Lookup'!$D$18),"Fall",IF(OR(D3268&gt;='Season Lookup'!$D$18,D3268&lt;'Season Lookup'!$D$15),"Winter"))))</f>
        <v>Winter</v>
      </c>
      <c r="L3268" s="3" t="str">
        <f>VLOOKUP(F3268,'Season Lookup'!$A$1:$B$13,2,0)</f>
        <v>Winter</v>
      </c>
      <c r="M3268" t="s">
        <v>82</v>
      </c>
      <c r="N3268" t="s">
        <v>18</v>
      </c>
      <c r="O3268" t="s">
        <v>13</v>
      </c>
      <c r="P3268" t="str">
        <f t="shared" si="644"/>
        <v>Yes</v>
      </c>
      <c r="Q3268" t="str">
        <f t="shared" si="645"/>
        <v>No</v>
      </c>
      <c r="R3268" t="str">
        <f t="shared" si="646"/>
        <v>No</v>
      </c>
      <c r="S3268">
        <v>2</v>
      </c>
      <c r="T3268" t="s">
        <v>351</v>
      </c>
      <c r="U3268" t="s">
        <v>105</v>
      </c>
      <c r="V3268" t="str">
        <f t="shared" si="647"/>
        <v>Non Intersection</v>
      </c>
      <c r="W3268" t="s">
        <v>3068</v>
      </c>
      <c r="X3268">
        <v>42.372861</v>
      </c>
      <c r="Y3268">
        <v>-71.094549999999998</v>
      </c>
      <c r="Z3268" t="s">
        <v>257</v>
      </c>
    </row>
    <row r="3269" spans="1:26">
      <c r="A3269">
        <v>30342</v>
      </c>
      <c r="B3269" s="1">
        <v>40940.645833333336</v>
      </c>
      <c r="C3269" s="1">
        <f t="shared" si="636"/>
        <v>40909</v>
      </c>
      <c r="D3269" s="4">
        <f t="shared" si="637"/>
        <v>8.3333333333333329E-2</v>
      </c>
      <c r="E3269" s="3">
        <f t="shared" si="638"/>
        <v>2012</v>
      </c>
      <c r="F3269" s="3">
        <f t="shared" si="639"/>
        <v>2</v>
      </c>
      <c r="G3269" s="3">
        <f t="shared" si="640"/>
        <v>1</v>
      </c>
      <c r="H3269" s="3">
        <f t="shared" si="641"/>
        <v>15</v>
      </c>
      <c r="I3269" s="3">
        <f t="shared" si="642"/>
        <v>30</v>
      </c>
      <c r="J3269" s="3">
        <f t="shared" si="643"/>
        <v>4</v>
      </c>
      <c r="K3269" s="3" t="str">
        <f>IF(AND(D3269&gt;='Season Lookup'!$D$15,D3269&lt;'Season Lookup'!$D$16),"Spring",IF(AND(D3269&gt;='Season Lookup'!$D$16,D3269&lt;'Season Lookup'!$D$17),"Summer",IF(AND(D3269&gt;='Season Lookup'!$D$17,D3269&lt;'Season Lookup'!$D$18),"Fall",IF(OR(D3269&gt;='Season Lookup'!$D$18,D3269&lt;'Season Lookup'!$D$15),"Winter"))))</f>
        <v>Winter</v>
      </c>
      <c r="L3269" s="3" t="str">
        <f>VLOOKUP(F3269,'Season Lookup'!$A$1:$B$13,2,0)</f>
        <v>Winter</v>
      </c>
      <c r="M3269" t="s">
        <v>82</v>
      </c>
      <c r="N3269" t="s">
        <v>13</v>
      </c>
      <c r="O3269" t="s">
        <v>13</v>
      </c>
      <c r="P3269" t="str">
        <f t="shared" si="644"/>
        <v>Yes</v>
      </c>
      <c r="Q3269" t="str">
        <f t="shared" si="645"/>
        <v>No</v>
      </c>
      <c r="R3269" t="str">
        <f t="shared" si="646"/>
        <v>No</v>
      </c>
      <c r="T3269" t="s">
        <v>19</v>
      </c>
      <c r="U3269" t="s">
        <v>1520</v>
      </c>
      <c r="V3269" t="str">
        <f t="shared" si="647"/>
        <v>Intersection</v>
      </c>
      <c r="W3269" t="s">
        <v>1521</v>
      </c>
      <c r="X3269">
        <v>42.373893000000002</v>
      </c>
      <c r="Y3269">
        <v>-71.102107000000004</v>
      </c>
      <c r="Z3269" t="s">
        <v>1522</v>
      </c>
    </row>
    <row r="3270" spans="1:26">
      <c r="A3270">
        <v>30343</v>
      </c>
      <c r="B3270" s="1">
        <v>40940.78125</v>
      </c>
      <c r="C3270" s="1">
        <f t="shared" si="636"/>
        <v>40909</v>
      </c>
      <c r="D3270" s="4">
        <f t="shared" si="637"/>
        <v>8.3333333333333329E-2</v>
      </c>
      <c r="E3270" s="3">
        <f t="shared" si="638"/>
        <v>2012</v>
      </c>
      <c r="F3270" s="3">
        <f t="shared" si="639"/>
        <v>2</v>
      </c>
      <c r="G3270" s="3">
        <f t="shared" si="640"/>
        <v>1</v>
      </c>
      <c r="H3270" s="3">
        <f t="shared" si="641"/>
        <v>18</v>
      </c>
      <c r="I3270" s="3">
        <f t="shared" si="642"/>
        <v>45</v>
      </c>
      <c r="J3270" s="3">
        <f t="shared" si="643"/>
        <v>4</v>
      </c>
      <c r="K3270" s="3" t="str">
        <f>IF(AND(D3270&gt;='Season Lookup'!$D$15,D3270&lt;'Season Lookup'!$D$16),"Spring",IF(AND(D3270&gt;='Season Lookup'!$D$16,D3270&lt;'Season Lookup'!$D$17),"Summer",IF(AND(D3270&gt;='Season Lookup'!$D$17,D3270&lt;'Season Lookup'!$D$18),"Fall",IF(OR(D3270&gt;='Season Lookup'!$D$18,D3270&lt;'Season Lookup'!$D$15),"Winter"))))</f>
        <v>Winter</v>
      </c>
      <c r="L3270" s="3" t="str">
        <f>VLOOKUP(F3270,'Season Lookup'!$A$1:$B$13,2,0)</f>
        <v>Winter</v>
      </c>
      <c r="M3270" t="s">
        <v>82</v>
      </c>
      <c r="N3270" t="s">
        <v>13</v>
      </c>
      <c r="O3270" t="s">
        <v>23</v>
      </c>
      <c r="P3270" t="str">
        <f t="shared" si="644"/>
        <v>Yes</v>
      </c>
      <c r="Q3270" t="str">
        <f t="shared" si="645"/>
        <v>No</v>
      </c>
      <c r="R3270" t="str">
        <f t="shared" si="646"/>
        <v>No</v>
      </c>
      <c r="S3270">
        <v>329</v>
      </c>
      <c r="T3270" t="s">
        <v>133</v>
      </c>
      <c r="V3270" t="str">
        <f t="shared" si="647"/>
        <v>Non Intersection</v>
      </c>
      <c r="W3270" t="s">
        <v>4174</v>
      </c>
      <c r="X3270">
        <v>42.370517</v>
      </c>
      <c r="Y3270">
        <v>-71.108115999999995</v>
      </c>
      <c r="Z3270" t="s">
        <v>4175</v>
      </c>
    </row>
    <row r="3271" spans="1:26">
      <c r="A3271">
        <v>30345</v>
      </c>
      <c r="B3271" s="1">
        <v>40940.694444444445</v>
      </c>
      <c r="C3271" s="1">
        <f t="shared" si="636"/>
        <v>40909</v>
      </c>
      <c r="D3271" s="4">
        <f t="shared" si="637"/>
        <v>8.3333333333333329E-2</v>
      </c>
      <c r="E3271" s="3">
        <f t="shared" si="638"/>
        <v>2012</v>
      </c>
      <c r="F3271" s="3">
        <f t="shared" si="639"/>
        <v>2</v>
      </c>
      <c r="G3271" s="3">
        <f t="shared" si="640"/>
        <v>1</v>
      </c>
      <c r="H3271" s="3">
        <f t="shared" si="641"/>
        <v>16</v>
      </c>
      <c r="I3271" s="3">
        <f t="shared" si="642"/>
        <v>40</v>
      </c>
      <c r="J3271" s="3">
        <f t="shared" si="643"/>
        <v>4</v>
      </c>
      <c r="K3271" s="3" t="str">
        <f>IF(AND(D3271&gt;='Season Lookup'!$D$15,D3271&lt;'Season Lookup'!$D$16),"Spring",IF(AND(D3271&gt;='Season Lookup'!$D$16,D3271&lt;'Season Lookup'!$D$17),"Summer",IF(AND(D3271&gt;='Season Lookup'!$D$17,D3271&lt;'Season Lookup'!$D$18),"Fall",IF(OR(D3271&gt;='Season Lookup'!$D$18,D3271&lt;'Season Lookup'!$D$15),"Winter"))))</f>
        <v>Winter</v>
      </c>
      <c r="L3271" s="3" t="str">
        <f>VLOOKUP(F3271,'Season Lookup'!$A$1:$B$13,2,0)</f>
        <v>Winter</v>
      </c>
      <c r="M3271" t="s">
        <v>82</v>
      </c>
      <c r="N3271" t="s">
        <v>13</v>
      </c>
      <c r="O3271" t="s">
        <v>13</v>
      </c>
      <c r="P3271" t="str">
        <f t="shared" si="644"/>
        <v>Yes</v>
      </c>
      <c r="Q3271" t="str">
        <f t="shared" si="645"/>
        <v>No</v>
      </c>
      <c r="R3271" t="str">
        <f t="shared" si="646"/>
        <v>No</v>
      </c>
      <c r="T3271" t="s">
        <v>186</v>
      </c>
      <c r="U3271" t="s">
        <v>413</v>
      </c>
      <c r="V3271" t="str">
        <f t="shared" si="647"/>
        <v>Intersection</v>
      </c>
      <c r="W3271" t="s">
        <v>859</v>
      </c>
      <c r="X3271">
        <v>42.390112999999999</v>
      </c>
      <c r="Y3271">
        <v>-71.150661999999997</v>
      </c>
      <c r="Z3271" t="s">
        <v>860</v>
      </c>
    </row>
    <row r="3272" spans="1:26">
      <c r="A3272">
        <v>30346</v>
      </c>
      <c r="B3272" s="1">
        <v>40940.875</v>
      </c>
      <c r="C3272" s="1">
        <f t="shared" si="636"/>
        <v>40909</v>
      </c>
      <c r="D3272" s="4">
        <f t="shared" si="637"/>
        <v>8.3333333333333329E-2</v>
      </c>
      <c r="E3272" s="3">
        <f t="shared" si="638"/>
        <v>2012</v>
      </c>
      <c r="F3272" s="3">
        <f t="shared" si="639"/>
        <v>2</v>
      </c>
      <c r="G3272" s="3">
        <f t="shared" si="640"/>
        <v>1</v>
      </c>
      <c r="H3272" s="3">
        <f t="shared" si="641"/>
        <v>21</v>
      </c>
      <c r="I3272" s="3">
        <f t="shared" si="642"/>
        <v>0</v>
      </c>
      <c r="J3272" s="3">
        <f t="shared" si="643"/>
        <v>4</v>
      </c>
      <c r="K3272" s="3" t="str">
        <f>IF(AND(D3272&gt;='Season Lookup'!$D$15,D3272&lt;'Season Lookup'!$D$16),"Spring",IF(AND(D3272&gt;='Season Lookup'!$D$16,D3272&lt;'Season Lookup'!$D$17),"Summer",IF(AND(D3272&gt;='Season Lookup'!$D$17,D3272&lt;'Season Lookup'!$D$18),"Fall",IF(OR(D3272&gt;='Season Lookup'!$D$18,D3272&lt;'Season Lookup'!$D$15),"Winter"))))</f>
        <v>Winter</v>
      </c>
      <c r="L3272" s="3" t="str">
        <f>VLOOKUP(F3272,'Season Lookup'!$A$1:$B$13,2,0)</f>
        <v>Winter</v>
      </c>
      <c r="M3272" t="s">
        <v>82</v>
      </c>
      <c r="N3272" t="s">
        <v>13</v>
      </c>
      <c r="O3272" t="s">
        <v>23</v>
      </c>
      <c r="P3272" t="str">
        <f t="shared" si="644"/>
        <v>Yes</v>
      </c>
      <c r="Q3272" t="str">
        <f t="shared" si="645"/>
        <v>No</v>
      </c>
      <c r="R3272" t="str">
        <f t="shared" si="646"/>
        <v>No</v>
      </c>
      <c r="S3272">
        <v>35</v>
      </c>
      <c r="T3272" t="s">
        <v>268</v>
      </c>
      <c r="V3272" t="str">
        <f t="shared" si="647"/>
        <v>Non Intersection</v>
      </c>
      <c r="W3272" t="s">
        <v>933</v>
      </c>
      <c r="X3272">
        <v>42.388905999999999</v>
      </c>
      <c r="Y3272">
        <v>-71.119191999999998</v>
      </c>
      <c r="Z3272" t="s">
        <v>934</v>
      </c>
    </row>
    <row r="3273" spans="1:26">
      <c r="A3273">
        <v>30379</v>
      </c>
      <c r="B3273" s="1">
        <v>40940.5</v>
      </c>
      <c r="C3273" s="1">
        <f t="shared" si="636"/>
        <v>40909</v>
      </c>
      <c r="D3273" s="4">
        <f t="shared" si="637"/>
        <v>8.3333333333333329E-2</v>
      </c>
      <c r="E3273" s="3">
        <f t="shared" si="638"/>
        <v>2012</v>
      </c>
      <c r="F3273" s="3">
        <f t="shared" si="639"/>
        <v>2</v>
      </c>
      <c r="G3273" s="3">
        <f t="shared" si="640"/>
        <v>1</v>
      </c>
      <c r="H3273" s="3">
        <f t="shared" si="641"/>
        <v>12</v>
      </c>
      <c r="I3273" s="3">
        <f t="shared" si="642"/>
        <v>0</v>
      </c>
      <c r="J3273" s="3">
        <f t="shared" si="643"/>
        <v>4</v>
      </c>
      <c r="K3273" s="3" t="str">
        <f>IF(AND(D3273&gt;='Season Lookup'!$D$15,D3273&lt;'Season Lookup'!$D$16),"Spring",IF(AND(D3273&gt;='Season Lookup'!$D$16,D3273&lt;'Season Lookup'!$D$17),"Summer",IF(AND(D3273&gt;='Season Lookup'!$D$17,D3273&lt;'Season Lookup'!$D$18),"Fall",IF(OR(D3273&gt;='Season Lookup'!$D$18,D3273&lt;'Season Lookup'!$D$15),"Winter"))))</f>
        <v>Winter</v>
      </c>
      <c r="L3273" s="3" t="str">
        <f>VLOOKUP(F3273,'Season Lookup'!$A$1:$B$13,2,0)</f>
        <v>Winter</v>
      </c>
      <c r="M3273" t="s">
        <v>82</v>
      </c>
      <c r="N3273" t="s">
        <v>13</v>
      </c>
      <c r="O3273" t="s">
        <v>23</v>
      </c>
      <c r="P3273" t="str">
        <f t="shared" si="644"/>
        <v>Yes</v>
      </c>
      <c r="Q3273" t="str">
        <f t="shared" si="645"/>
        <v>No</v>
      </c>
      <c r="R3273" t="str">
        <f t="shared" si="646"/>
        <v>No</v>
      </c>
      <c r="S3273">
        <v>24</v>
      </c>
      <c r="T3273" t="s">
        <v>387</v>
      </c>
      <c r="V3273" t="str">
        <f t="shared" si="647"/>
        <v>Non Intersection</v>
      </c>
      <c r="W3273" t="s">
        <v>4176</v>
      </c>
      <c r="X3273">
        <v>42.370910000000002</v>
      </c>
      <c r="Y3273">
        <v>-71.103279000000001</v>
      </c>
      <c r="Z3273" t="s">
        <v>3174</v>
      </c>
    </row>
    <row r="3274" spans="1:26">
      <c r="A3274">
        <v>30347</v>
      </c>
      <c r="B3274" s="1">
        <v>40941.378460648149</v>
      </c>
      <c r="C3274" s="1">
        <f t="shared" si="636"/>
        <v>40909</v>
      </c>
      <c r="D3274" s="4">
        <f t="shared" si="637"/>
        <v>8.611111111111111E-2</v>
      </c>
      <c r="E3274" s="3">
        <f t="shared" si="638"/>
        <v>2012</v>
      </c>
      <c r="F3274" s="3">
        <f t="shared" si="639"/>
        <v>2</v>
      </c>
      <c r="G3274" s="3">
        <f t="shared" si="640"/>
        <v>2</v>
      </c>
      <c r="H3274" s="3">
        <f t="shared" si="641"/>
        <v>9</v>
      </c>
      <c r="I3274" s="3">
        <f t="shared" si="642"/>
        <v>4</v>
      </c>
      <c r="J3274" s="3">
        <f t="shared" si="643"/>
        <v>5</v>
      </c>
      <c r="K3274" s="3" t="str">
        <f>IF(AND(D3274&gt;='Season Lookup'!$D$15,D3274&lt;'Season Lookup'!$D$16),"Spring",IF(AND(D3274&gt;='Season Lookup'!$D$16,D3274&lt;'Season Lookup'!$D$17),"Summer",IF(AND(D3274&gt;='Season Lookup'!$D$17,D3274&lt;'Season Lookup'!$D$18),"Fall",IF(OR(D3274&gt;='Season Lookup'!$D$18,D3274&lt;'Season Lookup'!$D$15),"Winter"))))</f>
        <v>Winter</v>
      </c>
      <c r="L3274" s="3" t="str">
        <f>VLOOKUP(F3274,'Season Lookup'!$A$1:$B$13,2,0)</f>
        <v>Winter</v>
      </c>
      <c r="M3274" t="s">
        <v>78</v>
      </c>
      <c r="N3274" t="s">
        <v>13</v>
      </c>
      <c r="O3274" t="s">
        <v>132</v>
      </c>
      <c r="P3274" t="str">
        <f t="shared" si="644"/>
        <v>Yes</v>
      </c>
      <c r="Q3274" t="str">
        <f t="shared" si="645"/>
        <v>Yes</v>
      </c>
      <c r="R3274" t="str">
        <f t="shared" si="646"/>
        <v>No</v>
      </c>
      <c r="T3274" t="s">
        <v>142</v>
      </c>
      <c r="U3274" t="s">
        <v>1510</v>
      </c>
      <c r="V3274" t="str">
        <f t="shared" si="647"/>
        <v>Intersection</v>
      </c>
      <c r="W3274" t="s">
        <v>2595</v>
      </c>
      <c r="X3274">
        <v>42.381422999999998</v>
      </c>
      <c r="Y3274">
        <v>-71.135807999999997</v>
      </c>
      <c r="Z3274" t="s">
        <v>1588</v>
      </c>
    </row>
    <row r="3275" spans="1:26">
      <c r="A3275">
        <v>30348</v>
      </c>
      <c r="B3275" s="1">
        <v>40941.65625</v>
      </c>
      <c r="C3275" s="1">
        <f t="shared" si="636"/>
        <v>40909</v>
      </c>
      <c r="D3275" s="4">
        <f t="shared" si="637"/>
        <v>8.611111111111111E-2</v>
      </c>
      <c r="E3275" s="3">
        <f t="shared" si="638"/>
        <v>2012</v>
      </c>
      <c r="F3275" s="3">
        <f t="shared" si="639"/>
        <v>2</v>
      </c>
      <c r="G3275" s="3">
        <f t="shared" si="640"/>
        <v>2</v>
      </c>
      <c r="H3275" s="3">
        <f t="shared" si="641"/>
        <v>15</v>
      </c>
      <c r="I3275" s="3">
        <f t="shared" si="642"/>
        <v>45</v>
      </c>
      <c r="J3275" s="3">
        <f t="shared" si="643"/>
        <v>5</v>
      </c>
      <c r="K3275" s="3" t="str">
        <f>IF(AND(D3275&gt;='Season Lookup'!$D$15,D3275&lt;'Season Lookup'!$D$16),"Spring",IF(AND(D3275&gt;='Season Lookup'!$D$16,D3275&lt;'Season Lookup'!$D$17),"Summer",IF(AND(D3275&gt;='Season Lookup'!$D$17,D3275&lt;'Season Lookup'!$D$18),"Fall",IF(OR(D3275&gt;='Season Lookup'!$D$18,D3275&lt;'Season Lookup'!$D$15),"Winter"))))</f>
        <v>Winter</v>
      </c>
      <c r="L3275" s="3" t="str">
        <f>VLOOKUP(F3275,'Season Lookup'!$A$1:$B$13,2,0)</f>
        <v>Winter</v>
      </c>
      <c r="M3275" t="s">
        <v>78</v>
      </c>
      <c r="N3275" t="s">
        <v>13</v>
      </c>
      <c r="O3275" t="s">
        <v>152</v>
      </c>
      <c r="P3275" t="str">
        <f t="shared" si="644"/>
        <v>Yes</v>
      </c>
      <c r="Q3275" t="str">
        <f t="shared" si="645"/>
        <v>No</v>
      </c>
      <c r="R3275" t="str">
        <f t="shared" si="646"/>
        <v>Yes</v>
      </c>
      <c r="T3275" t="s">
        <v>74</v>
      </c>
      <c r="U3275" t="s">
        <v>796</v>
      </c>
      <c r="V3275" t="str">
        <f t="shared" si="647"/>
        <v>Intersection</v>
      </c>
      <c r="W3275" t="s">
        <v>3889</v>
      </c>
      <c r="X3275">
        <v>42.366295000000001</v>
      </c>
      <c r="Y3275">
        <v>-71.091781999999995</v>
      </c>
      <c r="Z3275" t="s">
        <v>3890</v>
      </c>
    </row>
    <row r="3276" spans="1:26">
      <c r="A3276">
        <v>30349</v>
      </c>
      <c r="B3276" s="1">
        <v>40941.681932870371</v>
      </c>
      <c r="C3276" s="1">
        <f t="shared" si="636"/>
        <v>40909</v>
      </c>
      <c r="D3276" s="4">
        <f t="shared" si="637"/>
        <v>8.611111111111111E-2</v>
      </c>
      <c r="E3276" s="3">
        <f t="shared" si="638"/>
        <v>2012</v>
      </c>
      <c r="F3276" s="3">
        <f t="shared" si="639"/>
        <v>2</v>
      </c>
      <c r="G3276" s="3">
        <f t="shared" si="640"/>
        <v>2</v>
      </c>
      <c r="H3276" s="3">
        <f t="shared" si="641"/>
        <v>16</v>
      </c>
      <c r="I3276" s="3">
        <f t="shared" si="642"/>
        <v>21</v>
      </c>
      <c r="J3276" s="3">
        <f t="shared" si="643"/>
        <v>5</v>
      </c>
      <c r="K3276" s="3" t="str">
        <f>IF(AND(D3276&gt;='Season Lookup'!$D$15,D3276&lt;'Season Lookup'!$D$16),"Spring",IF(AND(D3276&gt;='Season Lookup'!$D$16,D3276&lt;'Season Lookup'!$D$17),"Summer",IF(AND(D3276&gt;='Season Lookup'!$D$17,D3276&lt;'Season Lookup'!$D$18),"Fall",IF(OR(D3276&gt;='Season Lookup'!$D$18,D3276&lt;'Season Lookup'!$D$15),"Winter"))))</f>
        <v>Winter</v>
      </c>
      <c r="L3276" s="3" t="str">
        <f>VLOOKUP(F3276,'Season Lookup'!$A$1:$B$13,2,0)</f>
        <v>Winter</v>
      </c>
      <c r="M3276" t="s">
        <v>78</v>
      </c>
      <c r="N3276" t="s">
        <v>13</v>
      </c>
      <c r="O3276" t="s">
        <v>23</v>
      </c>
      <c r="P3276" t="str">
        <f t="shared" si="644"/>
        <v>Yes</v>
      </c>
      <c r="Q3276" t="str">
        <f t="shared" si="645"/>
        <v>No</v>
      </c>
      <c r="R3276" t="str">
        <f t="shared" si="646"/>
        <v>No</v>
      </c>
      <c r="S3276">
        <v>5</v>
      </c>
      <c r="T3276" t="s">
        <v>268</v>
      </c>
      <c r="V3276" t="str">
        <f t="shared" si="647"/>
        <v>Non Intersection</v>
      </c>
      <c r="W3276" t="s">
        <v>4177</v>
      </c>
      <c r="X3276">
        <v>42.389294</v>
      </c>
      <c r="Y3276">
        <v>-71.119423999999995</v>
      </c>
      <c r="Z3276" t="s">
        <v>4178</v>
      </c>
    </row>
    <row r="3277" spans="1:26">
      <c r="A3277">
        <v>30350</v>
      </c>
      <c r="B3277" s="1">
        <v>40941.75</v>
      </c>
      <c r="C3277" s="1">
        <f t="shared" si="636"/>
        <v>40909</v>
      </c>
      <c r="D3277" s="4">
        <f t="shared" si="637"/>
        <v>8.611111111111111E-2</v>
      </c>
      <c r="E3277" s="3">
        <f t="shared" si="638"/>
        <v>2012</v>
      </c>
      <c r="F3277" s="3">
        <f t="shared" si="639"/>
        <v>2</v>
      </c>
      <c r="G3277" s="3">
        <f t="shared" si="640"/>
        <v>2</v>
      </c>
      <c r="H3277" s="3">
        <f t="shared" si="641"/>
        <v>18</v>
      </c>
      <c r="I3277" s="3">
        <f t="shared" si="642"/>
        <v>0</v>
      </c>
      <c r="J3277" s="3">
        <f t="shared" si="643"/>
        <v>5</v>
      </c>
      <c r="K3277" s="3" t="str">
        <f>IF(AND(D3277&gt;='Season Lookup'!$D$15,D3277&lt;'Season Lookup'!$D$16),"Spring",IF(AND(D3277&gt;='Season Lookup'!$D$16,D3277&lt;'Season Lookup'!$D$17),"Summer",IF(AND(D3277&gt;='Season Lookup'!$D$17,D3277&lt;'Season Lookup'!$D$18),"Fall",IF(OR(D3277&gt;='Season Lookup'!$D$18,D3277&lt;'Season Lookup'!$D$15),"Winter"))))</f>
        <v>Winter</v>
      </c>
      <c r="L3277" s="3" t="str">
        <f>VLOOKUP(F3277,'Season Lookup'!$A$1:$B$13,2,0)</f>
        <v>Winter</v>
      </c>
      <c r="M3277" t="s">
        <v>78</v>
      </c>
      <c r="N3277" t="s">
        <v>13</v>
      </c>
      <c r="O3277" t="s">
        <v>13</v>
      </c>
      <c r="P3277" t="str">
        <f t="shared" si="644"/>
        <v>Yes</v>
      </c>
      <c r="Q3277" t="str">
        <f t="shared" si="645"/>
        <v>No</v>
      </c>
      <c r="R3277" t="str">
        <f t="shared" si="646"/>
        <v>No</v>
      </c>
      <c r="T3277" t="s">
        <v>2012</v>
      </c>
      <c r="U3277" t="s">
        <v>14</v>
      </c>
      <c r="V3277" t="str">
        <f t="shared" si="647"/>
        <v>Intersection</v>
      </c>
      <c r="W3277" t="s">
        <v>4179</v>
      </c>
      <c r="X3277">
        <v>42.380839999999999</v>
      </c>
      <c r="Y3277">
        <v>-71.119825000000006</v>
      </c>
      <c r="Z3277" t="s">
        <v>4180</v>
      </c>
    </row>
    <row r="3278" spans="1:26">
      <c r="A3278">
        <v>30351</v>
      </c>
      <c r="B3278" s="1">
        <v>40941.458333333336</v>
      </c>
      <c r="C3278" s="1">
        <f t="shared" si="636"/>
        <v>40909</v>
      </c>
      <c r="D3278" s="4">
        <f t="shared" si="637"/>
        <v>8.611111111111111E-2</v>
      </c>
      <c r="E3278" s="3">
        <f t="shared" si="638"/>
        <v>2012</v>
      </c>
      <c r="F3278" s="3">
        <f t="shared" si="639"/>
        <v>2</v>
      </c>
      <c r="G3278" s="3">
        <f t="shared" si="640"/>
        <v>2</v>
      </c>
      <c r="H3278" s="3">
        <f t="shared" si="641"/>
        <v>11</v>
      </c>
      <c r="I3278" s="3">
        <f t="shared" si="642"/>
        <v>0</v>
      </c>
      <c r="J3278" s="3">
        <f t="shared" si="643"/>
        <v>5</v>
      </c>
      <c r="K3278" s="3" t="str">
        <f>IF(AND(D3278&gt;='Season Lookup'!$D$15,D3278&lt;'Season Lookup'!$D$16),"Spring",IF(AND(D3278&gt;='Season Lookup'!$D$16,D3278&lt;'Season Lookup'!$D$17),"Summer",IF(AND(D3278&gt;='Season Lookup'!$D$17,D3278&lt;'Season Lookup'!$D$18),"Fall",IF(OR(D3278&gt;='Season Lookup'!$D$18,D3278&lt;'Season Lookup'!$D$15),"Winter"))))</f>
        <v>Winter</v>
      </c>
      <c r="L3278" s="3" t="str">
        <f>VLOOKUP(F3278,'Season Lookup'!$A$1:$B$13,2,0)</f>
        <v>Winter</v>
      </c>
      <c r="M3278" t="s">
        <v>78</v>
      </c>
      <c r="N3278" t="s">
        <v>13</v>
      </c>
      <c r="O3278" t="s">
        <v>13</v>
      </c>
      <c r="P3278" t="str">
        <f t="shared" si="644"/>
        <v>Yes</v>
      </c>
      <c r="Q3278" t="str">
        <f t="shared" si="645"/>
        <v>No</v>
      </c>
      <c r="R3278" t="str">
        <f t="shared" si="646"/>
        <v>No</v>
      </c>
      <c r="T3278" t="s">
        <v>19</v>
      </c>
      <c r="U3278" t="s">
        <v>667</v>
      </c>
      <c r="V3278" t="str">
        <f t="shared" si="647"/>
        <v>Intersection</v>
      </c>
      <c r="W3278" t="s">
        <v>3074</v>
      </c>
      <c r="X3278">
        <v>42.373249999999999</v>
      </c>
      <c r="Y3278">
        <v>-71.097130000000007</v>
      </c>
      <c r="Z3278" t="s">
        <v>2284</v>
      </c>
    </row>
    <row r="3279" spans="1:26">
      <c r="A3279">
        <v>30352</v>
      </c>
      <c r="B3279" s="1">
        <v>40941.765266203707</v>
      </c>
      <c r="C3279" s="1">
        <f t="shared" si="636"/>
        <v>40909</v>
      </c>
      <c r="D3279" s="4">
        <f t="shared" si="637"/>
        <v>8.611111111111111E-2</v>
      </c>
      <c r="E3279" s="3">
        <f t="shared" si="638"/>
        <v>2012</v>
      </c>
      <c r="F3279" s="3">
        <f t="shared" si="639"/>
        <v>2</v>
      </c>
      <c r="G3279" s="3">
        <f t="shared" si="640"/>
        <v>2</v>
      </c>
      <c r="H3279" s="3">
        <f t="shared" si="641"/>
        <v>18</v>
      </c>
      <c r="I3279" s="3">
        <f t="shared" si="642"/>
        <v>21</v>
      </c>
      <c r="J3279" s="3">
        <f t="shared" si="643"/>
        <v>5</v>
      </c>
      <c r="K3279" s="3" t="str">
        <f>IF(AND(D3279&gt;='Season Lookup'!$D$15,D3279&lt;'Season Lookup'!$D$16),"Spring",IF(AND(D3279&gt;='Season Lookup'!$D$16,D3279&lt;'Season Lookup'!$D$17),"Summer",IF(AND(D3279&gt;='Season Lookup'!$D$17,D3279&lt;'Season Lookup'!$D$18),"Fall",IF(OR(D3279&gt;='Season Lookup'!$D$18,D3279&lt;'Season Lookup'!$D$15),"Winter"))))</f>
        <v>Winter</v>
      </c>
      <c r="L3279" s="3" t="str">
        <f>VLOOKUP(F3279,'Season Lookup'!$A$1:$B$13,2,0)</f>
        <v>Winter</v>
      </c>
      <c r="M3279" t="s">
        <v>78</v>
      </c>
      <c r="N3279" t="s">
        <v>13</v>
      </c>
      <c r="O3279" t="s">
        <v>132</v>
      </c>
      <c r="P3279" t="str">
        <f t="shared" si="644"/>
        <v>Yes</v>
      </c>
      <c r="Q3279" t="str">
        <f t="shared" si="645"/>
        <v>Yes</v>
      </c>
      <c r="R3279" t="str">
        <f t="shared" si="646"/>
        <v>No</v>
      </c>
      <c r="T3279" t="s">
        <v>14</v>
      </c>
      <c r="U3279" t="s">
        <v>1426</v>
      </c>
      <c r="V3279" t="str">
        <f t="shared" si="647"/>
        <v>Intersection</v>
      </c>
      <c r="W3279" t="s">
        <v>2369</v>
      </c>
      <c r="X3279">
        <v>42.395333000000001</v>
      </c>
      <c r="Y3279">
        <v>-71.127921000000001</v>
      </c>
      <c r="Z3279" t="s">
        <v>2370</v>
      </c>
    </row>
    <row r="3280" spans="1:26">
      <c r="A3280">
        <v>30353</v>
      </c>
      <c r="B3280" s="1">
        <v>40941.822905092595</v>
      </c>
      <c r="C3280" s="1">
        <f t="shared" si="636"/>
        <v>40909</v>
      </c>
      <c r="D3280" s="4">
        <f t="shared" si="637"/>
        <v>8.611111111111111E-2</v>
      </c>
      <c r="E3280" s="3">
        <f t="shared" si="638"/>
        <v>2012</v>
      </c>
      <c r="F3280" s="3">
        <f t="shared" si="639"/>
        <v>2</v>
      </c>
      <c r="G3280" s="3">
        <f t="shared" si="640"/>
        <v>2</v>
      </c>
      <c r="H3280" s="3">
        <f t="shared" si="641"/>
        <v>19</v>
      </c>
      <c r="I3280" s="3">
        <f t="shared" si="642"/>
        <v>44</v>
      </c>
      <c r="J3280" s="3">
        <f t="shared" si="643"/>
        <v>5</v>
      </c>
      <c r="K3280" s="3" t="str">
        <f>IF(AND(D3280&gt;='Season Lookup'!$D$15,D3280&lt;'Season Lookup'!$D$16),"Spring",IF(AND(D3280&gt;='Season Lookup'!$D$16,D3280&lt;'Season Lookup'!$D$17),"Summer",IF(AND(D3280&gt;='Season Lookup'!$D$17,D3280&lt;'Season Lookup'!$D$18),"Fall",IF(OR(D3280&gt;='Season Lookup'!$D$18,D3280&lt;'Season Lookup'!$D$15),"Winter"))))</f>
        <v>Winter</v>
      </c>
      <c r="L3280" s="3" t="str">
        <f>VLOOKUP(F3280,'Season Lookup'!$A$1:$B$13,2,0)</f>
        <v>Winter</v>
      </c>
      <c r="M3280" t="s">
        <v>78</v>
      </c>
      <c r="N3280" t="s">
        <v>13</v>
      </c>
      <c r="O3280" t="s">
        <v>13</v>
      </c>
      <c r="P3280" t="str">
        <f t="shared" si="644"/>
        <v>Yes</v>
      </c>
      <c r="Q3280" t="str">
        <f t="shared" si="645"/>
        <v>No</v>
      </c>
      <c r="R3280" t="str">
        <f t="shared" si="646"/>
        <v>No</v>
      </c>
      <c r="T3280" t="s">
        <v>14</v>
      </c>
      <c r="U3280" t="s">
        <v>2240</v>
      </c>
      <c r="V3280" t="str">
        <f t="shared" si="647"/>
        <v>Intersection</v>
      </c>
      <c r="W3280" t="s">
        <v>2241</v>
      </c>
      <c r="X3280">
        <v>42.368991000000001</v>
      </c>
      <c r="Y3280">
        <v>-71.110270999999997</v>
      </c>
      <c r="Z3280" t="s">
        <v>2242</v>
      </c>
    </row>
    <row r="3281" spans="1:26">
      <c r="A3281">
        <v>30365</v>
      </c>
      <c r="B3281" s="1">
        <v>40941.729155092595</v>
      </c>
      <c r="C3281" s="1">
        <f t="shared" si="636"/>
        <v>40909</v>
      </c>
      <c r="D3281" s="4">
        <f t="shared" si="637"/>
        <v>8.611111111111111E-2</v>
      </c>
      <c r="E3281" s="3">
        <f t="shared" si="638"/>
        <v>2012</v>
      </c>
      <c r="F3281" s="3">
        <f t="shared" si="639"/>
        <v>2</v>
      </c>
      <c r="G3281" s="3">
        <f t="shared" si="640"/>
        <v>2</v>
      </c>
      <c r="H3281" s="3">
        <f t="shared" si="641"/>
        <v>17</v>
      </c>
      <c r="I3281" s="3">
        <f t="shared" si="642"/>
        <v>29</v>
      </c>
      <c r="J3281" s="3">
        <f t="shared" si="643"/>
        <v>5</v>
      </c>
      <c r="K3281" s="3" t="str">
        <f>IF(AND(D3281&gt;='Season Lookup'!$D$15,D3281&lt;'Season Lookup'!$D$16),"Spring",IF(AND(D3281&gt;='Season Lookup'!$D$16,D3281&lt;'Season Lookup'!$D$17),"Summer",IF(AND(D3281&gt;='Season Lookup'!$D$17,D3281&lt;'Season Lookup'!$D$18),"Fall",IF(OR(D3281&gt;='Season Lookup'!$D$18,D3281&lt;'Season Lookup'!$D$15),"Winter"))))</f>
        <v>Winter</v>
      </c>
      <c r="L3281" s="3" t="str">
        <f>VLOOKUP(F3281,'Season Lookup'!$A$1:$B$13,2,0)</f>
        <v>Winter</v>
      </c>
      <c r="M3281" t="s">
        <v>78</v>
      </c>
      <c r="N3281" t="s">
        <v>13</v>
      </c>
      <c r="O3281" t="s">
        <v>36</v>
      </c>
      <c r="P3281" t="str">
        <f t="shared" si="644"/>
        <v>Yes</v>
      </c>
      <c r="Q3281" t="str">
        <f t="shared" si="645"/>
        <v>No</v>
      </c>
      <c r="R3281" t="str">
        <f t="shared" si="646"/>
        <v>No</v>
      </c>
      <c r="S3281">
        <v>180</v>
      </c>
      <c r="T3281" t="s">
        <v>202</v>
      </c>
      <c r="U3281" t="s">
        <v>141</v>
      </c>
      <c r="V3281" t="str">
        <f t="shared" si="647"/>
        <v>Non Intersection</v>
      </c>
      <c r="W3281" t="s">
        <v>4181</v>
      </c>
      <c r="X3281">
        <v>42.357568000000001</v>
      </c>
      <c r="Y3281">
        <v>-71.100268</v>
      </c>
      <c r="Z3281" t="s">
        <v>4182</v>
      </c>
    </row>
    <row r="3282" spans="1:26">
      <c r="A3282">
        <v>30354</v>
      </c>
      <c r="B3282" s="1">
        <v>40942.403460648151</v>
      </c>
      <c r="C3282" s="1">
        <f t="shared" si="636"/>
        <v>40909</v>
      </c>
      <c r="D3282" s="4">
        <f t="shared" si="637"/>
        <v>8.8888888888888892E-2</v>
      </c>
      <c r="E3282" s="3">
        <f t="shared" si="638"/>
        <v>2012</v>
      </c>
      <c r="F3282" s="3">
        <f t="shared" si="639"/>
        <v>2</v>
      </c>
      <c r="G3282" s="3">
        <f t="shared" si="640"/>
        <v>3</v>
      </c>
      <c r="H3282" s="3">
        <f t="shared" si="641"/>
        <v>9</v>
      </c>
      <c r="I3282" s="3">
        <f t="shared" si="642"/>
        <v>40</v>
      </c>
      <c r="J3282" s="3">
        <f t="shared" si="643"/>
        <v>6</v>
      </c>
      <c r="K3282" s="3" t="str">
        <f>IF(AND(D3282&gt;='Season Lookup'!$D$15,D3282&lt;'Season Lookup'!$D$16),"Spring",IF(AND(D3282&gt;='Season Lookup'!$D$16,D3282&lt;'Season Lookup'!$D$17),"Summer",IF(AND(D3282&gt;='Season Lookup'!$D$17,D3282&lt;'Season Lookup'!$D$18),"Fall",IF(OR(D3282&gt;='Season Lookup'!$D$18,D3282&lt;'Season Lookup'!$D$15),"Winter"))))</f>
        <v>Winter</v>
      </c>
      <c r="L3282" s="3" t="str">
        <f>VLOOKUP(F3282,'Season Lookup'!$A$1:$B$13,2,0)</f>
        <v>Winter</v>
      </c>
      <c r="M3282" t="s">
        <v>12</v>
      </c>
      <c r="N3282" t="s">
        <v>13</v>
      </c>
      <c r="O3282" t="s">
        <v>13</v>
      </c>
      <c r="P3282" t="str">
        <f t="shared" si="644"/>
        <v>Yes</v>
      </c>
      <c r="Q3282" t="str">
        <f t="shared" si="645"/>
        <v>No</v>
      </c>
      <c r="R3282" t="str">
        <f t="shared" si="646"/>
        <v>No</v>
      </c>
      <c r="S3282">
        <v>2541</v>
      </c>
      <c r="T3282" t="s">
        <v>14</v>
      </c>
      <c r="V3282" t="str">
        <f t="shared" si="647"/>
        <v>Non Intersection</v>
      </c>
      <c r="W3282" t="s">
        <v>4183</v>
      </c>
      <c r="X3282">
        <v>42.369202000000001</v>
      </c>
      <c r="Y3282">
        <v>-71.110688999999994</v>
      </c>
      <c r="Z3282" t="s">
        <v>633</v>
      </c>
    </row>
    <row r="3283" spans="1:26">
      <c r="A3283">
        <v>30355</v>
      </c>
      <c r="B3283" s="1">
        <v>40942.5625</v>
      </c>
      <c r="C3283" s="1">
        <f t="shared" si="636"/>
        <v>40909</v>
      </c>
      <c r="D3283" s="4">
        <f t="shared" si="637"/>
        <v>8.8888888888888892E-2</v>
      </c>
      <c r="E3283" s="3">
        <f t="shared" si="638"/>
        <v>2012</v>
      </c>
      <c r="F3283" s="3">
        <f t="shared" si="639"/>
        <v>2</v>
      </c>
      <c r="G3283" s="3">
        <f t="shared" si="640"/>
        <v>3</v>
      </c>
      <c r="H3283" s="3">
        <f t="shared" si="641"/>
        <v>13</v>
      </c>
      <c r="I3283" s="3">
        <f t="shared" si="642"/>
        <v>30</v>
      </c>
      <c r="J3283" s="3">
        <f t="shared" si="643"/>
        <v>6</v>
      </c>
      <c r="K3283" s="3" t="str">
        <f>IF(AND(D3283&gt;='Season Lookup'!$D$15,D3283&lt;'Season Lookup'!$D$16),"Spring",IF(AND(D3283&gt;='Season Lookup'!$D$16,D3283&lt;'Season Lookup'!$D$17),"Summer",IF(AND(D3283&gt;='Season Lookup'!$D$17,D3283&lt;'Season Lookup'!$D$18),"Fall",IF(OR(D3283&gt;='Season Lookup'!$D$18,D3283&lt;'Season Lookup'!$D$15),"Winter"))))</f>
        <v>Winter</v>
      </c>
      <c r="L3283" s="3" t="str">
        <f>VLOOKUP(F3283,'Season Lookup'!$A$1:$B$13,2,0)</f>
        <v>Winter</v>
      </c>
      <c r="M3283" t="s">
        <v>12</v>
      </c>
      <c r="N3283" t="s">
        <v>13</v>
      </c>
      <c r="O3283" t="s">
        <v>132</v>
      </c>
      <c r="P3283" t="str">
        <f t="shared" si="644"/>
        <v>Yes</v>
      </c>
      <c r="Q3283" t="str">
        <f t="shared" si="645"/>
        <v>Yes</v>
      </c>
      <c r="R3283" t="str">
        <f t="shared" si="646"/>
        <v>No</v>
      </c>
      <c r="S3283">
        <v>287</v>
      </c>
      <c r="T3283" t="s">
        <v>105</v>
      </c>
      <c r="V3283" t="str">
        <f t="shared" si="647"/>
        <v>Non Intersection</v>
      </c>
      <c r="W3283" t="s">
        <v>4184</v>
      </c>
      <c r="X3283">
        <v>42.368468999999997</v>
      </c>
      <c r="Y3283">
        <v>-71.098562999999999</v>
      </c>
      <c r="Z3283" t="s">
        <v>4185</v>
      </c>
    </row>
    <row r="3284" spans="1:26">
      <c r="A3284">
        <v>30356</v>
      </c>
      <c r="B3284" s="1">
        <v>40942.604155092595</v>
      </c>
      <c r="C3284" s="1">
        <f t="shared" si="636"/>
        <v>40909</v>
      </c>
      <c r="D3284" s="4">
        <f t="shared" si="637"/>
        <v>8.8888888888888892E-2</v>
      </c>
      <c r="E3284" s="3">
        <f t="shared" si="638"/>
        <v>2012</v>
      </c>
      <c r="F3284" s="3">
        <f t="shared" si="639"/>
        <v>2</v>
      </c>
      <c r="G3284" s="3">
        <f t="shared" si="640"/>
        <v>3</v>
      </c>
      <c r="H3284" s="3">
        <f t="shared" si="641"/>
        <v>14</v>
      </c>
      <c r="I3284" s="3">
        <f t="shared" si="642"/>
        <v>29</v>
      </c>
      <c r="J3284" s="3">
        <f t="shared" si="643"/>
        <v>6</v>
      </c>
      <c r="K3284" s="3" t="str">
        <f>IF(AND(D3284&gt;='Season Lookup'!$D$15,D3284&lt;'Season Lookup'!$D$16),"Spring",IF(AND(D3284&gt;='Season Lookup'!$D$16,D3284&lt;'Season Lookup'!$D$17),"Summer",IF(AND(D3284&gt;='Season Lookup'!$D$17,D3284&lt;'Season Lookup'!$D$18),"Fall",IF(OR(D3284&gt;='Season Lookup'!$D$18,D3284&lt;'Season Lookup'!$D$15),"Winter"))))</f>
        <v>Winter</v>
      </c>
      <c r="L3284" s="3" t="str">
        <f>VLOOKUP(F3284,'Season Lookup'!$A$1:$B$13,2,0)</f>
        <v>Winter</v>
      </c>
      <c r="M3284" t="s">
        <v>12</v>
      </c>
      <c r="N3284" t="s">
        <v>13</v>
      </c>
      <c r="O3284" t="s">
        <v>23</v>
      </c>
      <c r="P3284" t="str">
        <f t="shared" si="644"/>
        <v>Yes</v>
      </c>
      <c r="Q3284" t="str">
        <f t="shared" si="645"/>
        <v>No</v>
      </c>
      <c r="R3284" t="str">
        <f t="shared" si="646"/>
        <v>No</v>
      </c>
      <c r="S3284">
        <v>102</v>
      </c>
      <c r="T3284" t="s">
        <v>464</v>
      </c>
      <c r="V3284" t="str">
        <f t="shared" si="647"/>
        <v>Non Intersection</v>
      </c>
      <c r="W3284" t="s">
        <v>4186</v>
      </c>
      <c r="X3284">
        <v>42.378079999999997</v>
      </c>
      <c r="Y3284">
        <v>-71.147144999999995</v>
      </c>
      <c r="Z3284" t="s">
        <v>4187</v>
      </c>
    </row>
    <row r="3285" spans="1:26">
      <c r="A3285">
        <v>30357</v>
      </c>
      <c r="B3285" s="1">
        <v>40942.649293981478</v>
      </c>
      <c r="C3285" s="1">
        <f t="shared" si="636"/>
        <v>40909</v>
      </c>
      <c r="D3285" s="4">
        <f t="shared" si="637"/>
        <v>8.8888888888888892E-2</v>
      </c>
      <c r="E3285" s="3">
        <f t="shared" si="638"/>
        <v>2012</v>
      </c>
      <c r="F3285" s="3">
        <f t="shared" si="639"/>
        <v>2</v>
      </c>
      <c r="G3285" s="3">
        <f t="shared" si="640"/>
        <v>3</v>
      </c>
      <c r="H3285" s="3">
        <f t="shared" si="641"/>
        <v>15</v>
      </c>
      <c r="I3285" s="3">
        <f t="shared" si="642"/>
        <v>34</v>
      </c>
      <c r="J3285" s="3">
        <f t="shared" si="643"/>
        <v>6</v>
      </c>
      <c r="K3285" s="3" t="str">
        <f>IF(AND(D3285&gt;='Season Lookup'!$D$15,D3285&lt;'Season Lookup'!$D$16),"Spring",IF(AND(D3285&gt;='Season Lookup'!$D$16,D3285&lt;'Season Lookup'!$D$17),"Summer",IF(AND(D3285&gt;='Season Lookup'!$D$17,D3285&lt;'Season Lookup'!$D$18),"Fall",IF(OR(D3285&gt;='Season Lookup'!$D$18,D3285&lt;'Season Lookup'!$D$15),"Winter"))))</f>
        <v>Winter</v>
      </c>
      <c r="L3285" s="3" t="str">
        <f>VLOOKUP(F3285,'Season Lookup'!$A$1:$B$13,2,0)</f>
        <v>Winter</v>
      </c>
      <c r="M3285" t="s">
        <v>12</v>
      </c>
      <c r="N3285" t="s">
        <v>13</v>
      </c>
      <c r="O3285" t="s">
        <v>152</v>
      </c>
      <c r="P3285" t="str">
        <f t="shared" si="644"/>
        <v>Yes</v>
      </c>
      <c r="Q3285" t="str">
        <f t="shared" si="645"/>
        <v>No</v>
      </c>
      <c r="R3285" t="str">
        <f t="shared" si="646"/>
        <v>Yes</v>
      </c>
      <c r="T3285" t="s">
        <v>14</v>
      </c>
      <c r="U3285" t="s">
        <v>202</v>
      </c>
      <c r="V3285" t="str">
        <f t="shared" si="647"/>
        <v>Intersection</v>
      </c>
      <c r="W3285" t="s">
        <v>361</v>
      </c>
      <c r="X3285">
        <v>42.360154000000001</v>
      </c>
      <c r="Y3285">
        <v>-71.094881999999998</v>
      </c>
      <c r="Z3285" t="s">
        <v>223</v>
      </c>
    </row>
    <row r="3286" spans="1:26">
      <c r="A3286">
        <v>30358</v>
      </c>
      <c r="B3286" s="1">
        <v>40942.762488425928</v>
      </c>
      <c r="C3286" s="1">
        <f t="shared" si="636"/>
        <v>40909</v>
      </c>
      <c r="D3286" s="4">
        <f t="shared" si="637"/>
        <v>8.8888888888888892E-2</v>
      </c>
      <c r="E3286" s="3">
        <f t="shared" si="638"/>
        <v>2012</v>
      </c>
      <c r="F3286" s="3">
        <f t="shared" si="639"/>
        <v>2</v>
      </c>
      <c r="G3286" s="3">
        <f t="shared" si="640"/>
        <v>3</v>
      </c>
      <c r="H3286" s="3">
        <f t="shared" si="641"/>
        <v>18</v>
      </c>
      <c r="I3286" s="3">
        <f t="shared" si="642"/>
        <v>17</v>
      </c>
      <c r="J3286" s="3">
        <f t="shared" si="643"/>
        <v>6</v>
      </c>
      <c r="K3286" s="3" t="str">
        <f>IF(AND(D3286&gt;='Season Lookup'!$D$15,D3286&lt;'Season Lookup'!$D$16),"Spring",IF(AND(D3286&gt;='Season Lookup'!$D$16,D3286&lt;'Season Lookup'!$D$17),"Summer",IF(AND(D3286&gt;='Season Lookup'!$D$17,D3286&lt;'Season Lookup'!$D$18),"Fall",IF(OR(D3286&gt;='Season Lookup'!$D$18,D3286&lt;'Season Lookup'!$D$15),"Winter"))))</f>
        <v>Winter</v>
      </c>
      <c r="L3286" s="3" t="str">
        <f>VLOOKUP(F3286,'Season Lookup'!$A$1:$B$13,2,0)</f>
        <v>Winter</v>
      </c>
      <c r="M3286" t="s">
        <v>12</v>
      </c>
      <c r="N3286" t="s">
        <v>13</v>
      </c>
      <c r="O3286" t="s">
        <v>132</v>
      </c>
      <c r="P3286" t="str">
        <f t="shared" si="644"/>
        <v>Yes</v>
      </c>
      <c r="Q3286" t="str">
        <f t="shared" si="645"/>
        <v>Yes</v>
      </c>
      <c r="R3286" t="str">
        <f t="shared" si="646"/>
        <v>No</v>
      </c>
      <c r="T3286" t="s">
        <v>74</v>
      </c>
      <c r="U3286" t="s">
        <v>2344</v>
      </c>
      <c r="V3286" t="str">
        <f t="shared" si="647"/>
        <v>Intersection</v>
      </c>
      <c r="W3286" t="s">
        <v>2982</v>
      </c>
      <c r="X3286">
        <v>42.367952000000002</v>
      </c>
      <c r="Y3286">
        <v>-71.093802999999994</v>
      </c>
      <c r="Z3286" t="s">
        <v>2983</v>
      </c>
    </row>
    <row r="3287" spans="1:26">
      <c r="A3287">
        <v>30359</v>
      </c>
      <c r="B3287" s="1">
        <v>40942.916655092595</v>
      </c>
      <c r="C3287" s="1">
        <f t="shared" si="636"/>
        <v>40909</v>
      </c>
      <c r="D3287" s="4">
        <f t="shared" si="637"/>
        <v>8.8888888888888892E-2</v>
      </c>
      <c r="E3287" s="3">
        <f t="shared" si="638"/>
        <v>2012</v>
      </c>
      <c r="F3287" s="3">
        <f t="shared" si="639"/>
        <v>2</v>
      </c>
      <c r="G3287" s="3">
        <f t="shared" si="640"/>
        <v>3</v>
      </c>
      <c r="H3287" s="3">
        <f t="shared" si="641"/>
        <v>21</v>
      </c>
      <c r="I3287" s="3">
        <f t="shared" si="642"/>
        <v>59</v>
      </c>
      <c r="J3287" s="3">
        <f t="shared" si="643"/>
        <v>6</v>
      </c>
      <c r="K3287" s="3" t="str">
        <f>IF(AND(D3287&gt;='Season Lookup'!$D$15,D3287&lt;'Season Lookup'!$D$16),"Spring",IF(AND(D3287&gt;='Season Lookup'!$D$16,D3287&lt;'Season Lookup'!$D$17),"Summer",IF(AND(D3287&gt;='Season Lookup'!$D$17,D3287&lt;'Season Lookup'!$D$18),"Fall",IF(OR(D3287&gt;='Season Lookup'!$D$18,D3287&lt;'Season Lookup'!$D$15),"Winter"))))</f>
        <v>Winter</v>
      </c>
      <c r="L3287" s="3" t="str">
        <f>VLOOKUP(F3287,'Season Lookup'!$A$1:$B$13,2,0)</f>
        <v>Winter</v>
      </c>
      <c r="M3287" t="s">
        <v>12</v>
      </c>
      <c r="N3287" t="s">
        <v>13</v>
      </c>
      <c r="O3287" t="s">
        <v>23</v>
      </c>
      <c r="P3287" t="str">
        <f t="shared" si="644"/>
        <v>Yes</v>
      </c>
      <c r="Q3287" t="str">
        <f t="shared" si="645"/>
        <v>No</v>
      </c>
      <c r="R3287" t="str">
        <f t="shared" si="646"/>
        <v>No</v>
      </c>
      <c r="S3287">
        <v>71</v>
      </c>
      <c r="T3287" t="s">
        <v>166</v>
      </c>
      <c r="V3287" t="str">
        <f t="shared" si="647"/>
        <v>Non Intersection</v>
      </c>
      <c r="W3287" t="s">
        <v>4188</v>
      </c>
      <c r="X3287">
        <v>42.378104999999998</v>
      </c>
      <c r="Y3287">
        <v>-71.155291000000005</v>
      </c>
      <c r="Z3287" t="s">
        <v>4189</v>
      </c>
    </row>
    <row r="3288" spans="1:26">
      <c r="A3288">
        <v>30360</v>
      </c>
      <c r="B3288" s="1">
        <v>40942.945138888892</v>
      </c>
      <c r="C3288" s="1">
        <f t="shared" si="636"/>
        <v>40909</v>
      </c>
      <c r="D3288" s="4">
        <f t="shared" si="637"/>
        <v>8.8888888888888892E-2</v>
      </c>
      <c r="E3288" s="3">
        <f t="shared" si="638"/>
        <v>2012</v>
      </c>
      <c r="F3288" s="3">
        <f t="shared" si="639"/>
        <v>2</v>
      </c>
      <c r="G3288" s="3">
        <f t="shared" si="640"/>
        <v>3</v>
      </c>
      <c r="H3288" s="3">
        <f t="shared" si="641"/>
        <v>22</v>
      </c>
      <c r="I3288" s="3">
        <f t="shared" si="642"/>
        <v>41</v>
      </c>
      <c r="J3288" s="3">
        <f t="shared" si="643"/>
        <v>6</v>
      </c>
      <c r="K3288" s="3" t="str">
        <f>IF(AND(D3288&gt;='Season Lookup'!$D$15,D3288&lt;'Season Lookup'!$D$16),"Spring",IF(AND(D3288&gt;='Season Lookup'!$D$16,D3288&lt;'Season Lookup'!$D$17),"Summer",IF(AND(D3288&gt;='Season Lookup'!$D$17,D3288&lt;'Season Lookup'!$D$18),"Fall",IF(OR(D3288&gt;='Season Lookup'!$D$18,D3288&lt;'Season Lookup'!$D$15),"Winter"))))</f>
        <v>Winter</v>
      </c>
      <c r="L3288" s="3" t="str">
        <f>VLOOKUP(F3288,'Season Lookup'!$A$1:$B$13,2,0)</f>
        <v>Winter</v>
      </c>
      <c r="M3288" t="s">
        <v>12</v>
      </c>
      <c r="N3288" t="s">
        <v>13</v>
      </c>
      <c r="O3288" t="s">
        <v>23</v>
      </c>
      <c r="P3288" t="str">
        <f t="shared" si="644"/>
        <v>Yes</v>
      </c>
      <c r="Q3288" t="str">
        <f t="shared" si="645"/>
        <v>No</v>
      </c>
      <c r="R3288" t="str">
        <f t="shared" si="646"/>
        <v>No</v>
      </c>
      <c r="T3288" t="s">
        <v>315</v>
      </c>
      <c r="U3288" t="s">
        <v>316</v>
      </c>
      <c r="V3288" t="str">
        <f t="shared" si="647"/>
        <v>Intersection</v>
      </c>
      <c r="W3288" t="s">
        <v>317</v>
      </c>
      <c r="X3288">
        <v>42.365853000000001</v>
      </c>
      <c r="Y3288">
        <v>-71.102331000000007</v>
      </c>
      <c r="Z3288" t="s">
        <v>318</v>
      </c>
    </row>
    <row r="3289" spans="1:26">
      <c r="A3289">
        <v>30364</v>
      </c>
      <c r="B3289" s="1">
        <v>40942.620127314818</v>
      </c>
      <c r="C3289" s="1">
        <f t="shared" si="636"/>
        <v>40909</v>
      </c>
      <c r="D3289" s="4">
        <f t="shared" si="637"/>
        <v>8.8888888888888892E-2</v>
      </c>
      <c r="E3289" s="3">
        <f t="shared" si="638"/>
        <v>2012</v>
      </c>
      <c r="F3289" s="3">
        <f t="shared" si="639"/>
        <v>2</v>
      </c>
      <c r="G3289" s="3">
        <f t="shared" si="640"/>
        <v>3</v>
      </c>
      <c r="H3289" s="3">
        <f t="shared" si="641"/>
        <v>14</v>
      </c>
      <c r="I3289" s="3">
        <f t="shared" si="642"/>
        <v>52</v>
      </c>
      <c r="J3289" s="3">
        <f t="shared" si="643"/>
        <v>6</v>
      </c>
      <c r="K3289" s="3" t="str">
        <f>IF(AND(D3289&gt;='Season Lookup'!$D$15,D3289&lt;'Season Lookup'!$D$16),"Spring",IF(AND(D3289&gt;='Season Lookup'!$D$16,D3289&lt;'Season Lookup'!$D$17),"Summer",IF(AND(D3289&gt;='Season Lookup'!$D$17,D3289&lt;'Season Lookup'!$D$18),"Fall",IF(OR(D3289&gt;='Season Lookup'!$D$18,D3289&lt;'Season Lookup'!$D$15),"Winter"))))</f>
        <v>Winter</v>
      </c>
      <c r="L3289" s="3" t="str">
        <f>VLOOKUP(F3289,'Season Lookup'!$A$1:$B$13,2,0)</f>
        <v>Winter</v>
      </c>
      <c r="M3289" t="s">
        <v>12</v>
      </c>
      <c r="N3289" t="s">
        <v>13</v>
      </c>
      <c r="O3289" t="s">
        <v>132</v>
      </c>
      <c r="P3289" t="str">
        <f t="shared" si="644"/>
        <v>Yes</v>
      </c>
      <c r="Q3289" t="str">
        <f t="shared" si="645"/>
        <v>Yes</v>
      </c>
      <c r="R3289" t="str">
        <f t="shared" si="646"/>
        <v>No</v>
      </c>
      <c r="T3289" t="s">
        <v>19</v>
      </c>
      <c r="U3289" t="s">
        <v>526</v>
      </c>
      <c r="V3289" t="str">
        <f t="shared" si="647"/>
        <v>Intersection</v>
      </c>
      <c r="W3289" t="s">
        <v>527</v>
      </c>
      <c r="X3289">
        <v>42.373688999999999</v>
      </c>
      <c r="Y3289">
        <v>-71.100528999999995</v>
      </c>
      <c r="Z3289" t="s">
        <v>528</v>
      </c>
    </row>
    <row r="3290" spans="1:26">
      <c r="A3290">
        <v>30362</v>
      </c>
      <c r="B3290" s="1">
        <v>40943.770833333336</v>
      </c>
      <c r="C3290" s="1">
        <f t="shared" si="636"/>
        <v>40909</v>
      </c>
      <c r="D3290" s="4">
        <f t="shared" si="637"/>
        <v>9.166666666666666E-2</v>
      </c>
      <c r="E3290" s="3">
        <f t="shared" si="638"/>
        <v>2012</v>
      </c>
      <c r="F3290" s="3">
        <f t="shared" si="639"/>
        <v>2</v>
      </c>
      <c r="G3290" s="3">
        <f t="shared" si="640"/>
        <v>4</v>
      </c>
      <c r="H3290" s="3">
        <f t="shared" si="641"/>
        <v>18</v>
      </c>
      <c r="I3290" s="3">
        <f t="shared" si="642"/>
        <v>30</v>
      </c>
      <c r="J3290" s="3">
        <f t="shared" si="643"/>
        <v>7</v>
      </c>
      <c r="K3290" s="3" t="str">
        <f>IF(AND(D3290&gt;='Season Lookup'!$D$15,D3290&lt;'Season Lookup'!$D$16),"Spring",IF(AND(D3290&gt;='Season Lookup'!$D$16,D3290&lt;'Season Lookup'!$D$17),"Summer",IF(AND(D3290&gt;='Season Lookup'!$D$17,D3290&lt;'Season Lookup'!$D$18),"Fall",IF(OR(D3290&gt;='Season Lookup'!$D$18,D3290&lt;'Season Lookup'!$D$15),"Winter"))))</f>
        <v>Winter</v>
      </c>
      <c r="L3290" s="3" t="str">
        <f>VLOOKUP(F3290,'Season Lookup'!$A$1:$B$13,2,0)</f>
        <v>Winter</v>
      </c>
      <c r="M3290" t="s">
        <v>31</v>
      </c>
      <c r="N3290" t="s">
        <v>13</v>
      </c>
      <c r="O3290" t="s">
        <v>13</v>
      </c>
      <c r="P3290" t="str">
        <f t="shared" si="644"/>
        <v>Yes</v>
      </c>
      <c r="Q3290" t="str">
        <f t="shared" si="645"/>
        <v>No</v>
      </c>
      <c r="R3290" t="str">
        <f t="shared" si="646"/>
        <v>No</v>
      </c>
      <c r="S3290">
        <v>127</v>
      </c>
      <c r="T3290" t="s">
        <v>413</v>
      </c>
      <c r="V3290" t="str">
        <f t="shared" si="647"/>
        <v>Non Intersection</v>
      </c>
      <c r="W3290" t="s">
        <v>4190</v>
      </c>
      <c r="X3290">
        <v>42.393835000000003</v>
      </c>
      <c r="Y3290">
        <v>-71.150423000000004</v>
      </c>
      <c r="Z3290" t="s">
        <v>4191</v>
      </c>
    </row>
    <row r="3291" spans="1:26">
      <c r="A3291">
        <v>30363</v>
      </c>
      <c r="B3291" s="1">
        <v>40943.777777777781</v>
      </c>
      <c r="C3291" s="1">
        <f t="shared" si="636"/>
        <v>40909</v>
      </c>
      <c r="D3291" s="4">
        <f t="shared" si="637"/>
        <v>9.166666666666666E-2</v>
      </c>
      <c r="E3291" s="3">
        <f t="shared" si="638"/>
        <v>2012</v>
      </c>
      <c r="F3291" s="3">
        <f t="shared" si="639"/>
        <v>2</v>
      </c>
      <c r="G3291" s="3">
        <f t="shared" si="640"/>
        <v>4</v>
      </c>
      <c r="H3291" s="3">
        <f t="shared" si="641"/>
        <v>18</v>
      </c>
      <c r="I3291" s="3">
        <f t="shared" si="642"/>
        <v>40</v>
      </c>
      <c r="J3291" s="3">
        <f t="shared" si="643"/>
        <v>7</v>
      </c>
      <c r="K3291" s="3" t="str">
        <f>IF(AND(D3291&gt;='Season Lookup'!$D$15,D3291&lt;'Season Lookup'!$D$16),"Spring",IF(AND(D3291&gt;='Season Lookup'!$D$16,D3291&lt;'Season Lookup'!$D$17),"Summer",IF(AND(D3291&gt;='Season Lookup'!$D$17,D3291&lt;'Season Lookup'!$D$18),"Fall",IF(OR(D3291&gt;='Season Lookup'!$D$18,D3291&lt;'Season Lookup'!$D$15),"Winter"))))</f>
        <v>Winter</v>
      </c>
      <c r="L3291" s="3" t="str">
        <f>VLOOKUP(F3291,'Season Lookup'!$A$1:$B$13,2,0)</f>
        <v>Winter</v>
      </c>
      <c r="M3291" t="s">
        <v>31</v>
      </c>
      <c r="N3291" t="s">
        <v>13</v>
      </c>
      <c r="O3291" t="s">
        <v>152</v>
      </c>
      <c r="P3291" t="str">
        <f t="shared" si="644"/>
        <v>Yes</v>
      </c>
      <c r="Q3291" t="str">
        <f t="shared" si="645"/>
        <v>No</v>
      </c>
      <c r="R3291" t="str">
        <f t="shared" si="646"/>
        <v>Yes</v>
      </c>
      <c r="S3291">
        <v>189</v>
      </c>
      <c r="T3291" t="s">
        <v>19</v>
      </c>
      <c r="V3291" t="str">
        <f t="shared" si="647"/>
        <v>Non Intersection</v>
      </c>
      <c r="W3291" t="s">
        <v>1942</v>
      </c>
      <c r="X3291">
        <v>42.371015</v>
      </c>
      <c r="Y3291">
        <v>-71.079066999999995</v>
      </c>
      <c r="Z3291" t="s">
        <v>1943</v>
      </c>
    </row>
    <row r="3292" spans="1:26">
      <c r="A3292">
        <v>30361</v>
      </c>
      <c r="B3292" s="1">
        <v>40944.625</v>
      </c>
      <c r="C3292" s="1">
        <f t="shared" si="636"/>
        <v>40909</v>
      </c>
      <c r="D3292" s="4">
        <f t="shared" si="637"/>
        <v>9.4444444444444442E-2</v>
      </c>
      <c r="E3292" s="3">
        <f t="shared" si="638"/>
        <v>2012</v>
      </c>
      <c r="F3292" s="3">
        <f t="shared" si="639"/>
        <v>2</v>
      </c>
      <c r="G3292" s="3">
        <f t="shared" si="640"/>
        <v>5</v>
      </c>
      <c r="H3292" s="3">
        <f t="shared" si="641"/>
        <v>15</v>
      </c>
      <c r="I3292" s="3">
        <f t="shared" si="642"/>
        <v>0</v>
      </c>
      <c r="J3292" s="3">
        <f t="shared" si="643"/>
        <v>1</v>
      </c>
      <c r="K3292" s="3" t="str">
        <f>IF(AND(D3292&gt;='Season Lookup'!$D$15,D3292&lt;'Season Lookup'!$D$16),"Spring",IF(AND(D3292&gt;='Season Lookup'!$D$16,D3292&lt;'Season Lookup'!$D$17),"Summer",IF(AND(D3292&gt;='Season Lookup'!$D$17,D3292&lt;'Season Lookup'!$D$18),"Fall",IF(OR(D3292&gt;='Season Lookup'!$D$18,D3292&lt;'Season Lookup'!$D$15),"Winter"))))</f>
        <v>Winter</v>
      </c>
      <c r="L3292" s="3" t="str">
        <f>VLOOKUP(F3292,'Season Lookup'!$A$1:$B$13,2,0)</f>
        <v>Winter</v>
      </c>
      <c r="M3292" t="s">
        <v>48</v>
      </c>
      <c r="N3292" t="s">
        <v>13</v>
      </c>
      <c r="O3292" t="s">
        <v>132</v>
      </c>
      <c r="P3292" t="str">
        <f t="shared" si="644"/>
        <v>Yes</v>
      </c>
      <c r="Q3292" t="str">
        <f t="shared" si="645"/>
        <v>Yes</v>
      </c>
      <c r="R3292" t="str">
        <f t="shared" si="646"/>
        <v>No</v>
      </c>
      <c r="T3292" t="s">
        <v>198</v>
      </c>
      <c r="U3292" t="s">
        <v>199</v>
      </c>
      <c r="V3292" t="str">
        <f t="shared" si="647"/>
        <v>Intersection</v>
      </c>
      <c r="W3292" t="s">
        <v>767</v>
      </c>
      <c r="X3292">
        <v>42.375281999999999</v>
      </c>
      <c r="Y3292">
        <v>-71.145695000000003</v>
      </c>
      <c r="Z3292" t="s">
        <v>201</v>
      </c>
    </row>
    <row r="3293" spans="1:26">
      <c r="A3293">
        <v>30366</v>
      </c>
      <c r="B3293" s="1">
        <v>40944.583333333336</v>
      </c>
      <c r="C3293" s="1">
        <f t="shared" si="636"/>
        <v>40909</v>
      </c>
      <c r="D3293" s="4">
        <f t="shared" si="637"/>
        <v>9.4444444444444442E-2</v>
      </c>
      <c r="E3293" s="3">
        <f t="shared" si="638"/>
        <v>2012</v>
      </c>
      <c r="F3293" s="3">
        <f t="shared" si="639"/>
        <v>2</v>
      </c>
      <c r="G3293" s="3">
        <f t="shared" si="640"/>
        <v>5</v>
      </c>
      <c r="H3293" s="3">
        <f t="shared" si="641"/>
        <v>14</v>
      </c>
      <c r="I3293" s="3">
        <f t="shared" si="642"/>
        <v>0</v>
      </c>
      <c r="J3293" s="3">
        <f t="shared" si="643"/>
        <v>1</v>
      </c>
      <c r="K3293" s="3" t="str">
        <f>IF(AND(D3293&gt;='Season Lookup'!$D$15,D3293&lt;'Season Lookup'!$D$16),"Spring",IF(AND(D3293&gt;='Season Lookup'!$D$16,D3293&lt;'Season Lookup'!$D$17),"Summer",IF(AND(D3293&gt;='Season Lookup'!$D$17,D3293&lt;'Season Lookup'!$D$18),"Fall",IF(OR(D3293&gt;='Season Lookup'!$D$18,D3293&lt;'Season Lookup'!$D$15),"Winter"))))</f>
        <v>Winter</v>
      </c>
      <c r="L3293" s="3" t="str">
        <f>VLOOKUP(F3293,'Season Lookup'!$A$1:$B$13,2,0)</f>
        <v>Winter</v>
      </c>
      <c r="M3293" t="s">
        <v>48</v>
      </c>
      <c r="N3293" t="s">
        <v>13</v>
      </c>
      <c r="O3293" t="s">
        <v>13</v>
      </c>
      <c r="P3293" t="str">
        <f t="shared" si="644"/>
        <v>Yes</v>
      </c>
      <c r="Q3293" t="str">
        <f t="shared" si="645"/>
        <v>No</v>
      </c>
      <c r="R3293" t="str">
        <f t="shared" si="646"/>
        <v>No</v>
      </c>
      <c r="S3293">
        <v>220</v>
      </c>
      <c r="T3293" t="s">
        <v>170</v>
      </c>
      <c r="V3293" t="str">
        <f t="shared" si="647"/>
        <v>Non Intersection</v>
      </c>
      <c r="W3293" t="s">
        <v>1983</v>
      </c>
      <c r="X3293">
        <v>42.388584999999999</v>
      </c>
      <c r="Y3293">
        <v>-71.143236000000002</v>
      </c>
      <c r="Z3293" t="s">
        <v>1984</v>
      </c>
    </row>
    <row r="3294" spans="1:26">
      <c r="A3294">
        <v>30367</v>
      </c>
      <c r="B3294" s="1">
        <v>40945.73609953704</v>
      </c>
      <c r="C3294" s="1">
        <f t="shared" si="636"/>
        <v>40909</v>
      </c>
      <c r="D3294" s="4">
        <f t="shared" si="637"/>
        <v>9.7222222222222224E-2</v>
      </c>
      <c r="E3294" s="3">
        <f t="shared" si="638"/>
        <v>2012</v>
      </c>
      <c r="F3294" s="3">
        <f t="shared" si="639"/>
        <v>2</v>
      </c>
      <c r="G3294" s="3">
        <f t="shared" si="640"/>
        <v>6</v>
      </c>
      <c r="H3294" s="3">
        <f t="shared" si="641"/>
        <v>17</v>
      </c>
      <c r="I3294" s="3">
        <f t="shared" si="642"/>
        <v>39</v>
      </c>
      <c r="J3294" s="3">
        <f t="shared" si="643"/>
        <v>2</v>
      </c>
      <c r="K3294" s="3" t="str">
        <f>IF(AND(D3294&gt;='Season Lookup'!$D$15,D3294&lt;'Season Lookup'!$D$16),"Spring",IF(AND(D3294&gt;='Season Lookup'!$D$16,D3294&lt;'Season Lookup'!$D$17),"Summer",IF(AND(D3294&gt;='Season Lookup'!$D$17,D3294&lt;'Season Lookup'!$D$18),"Fall",IF(OR(D3294&gt;='Season Lookup'!$D$18,D3294&lt;'Season Lookup'!$D$15),"Winter"))))</f>
        <v>Winter</v>
      </c>
      <c r="L3294" s="3" t="str">
        <f>VLOOKUP(F3294,'Season Lookup'!$A$1:$B$13,2,0)</f>
        <v>Winter</v>
      </c>
      <c r="M3294" t="s">
        <v>56</v>
      </c>
      <c r="N3294" t="s">
        <v>13</v>
      </c>
      <c r="O3294" t="s">
        <v>13</v>
      </c>
      <c r="P3294" t="str">
        <f t="shared" si="644"/>
        <v>Yes</v>
      </c>
      <c r="Q3294" t="str">
        <f t="shared" si="645"/>
        <v>No</v>
      </c>
      <c r="R3294" t="str">
        <f t="shared" si="646"/>
        <v>No</v>
      </c>
      <c r="T3294" t="s">
        <v>185</v>
      </c>
      <c r="U3294" t="s">
        <v>354</v>
      </c>
      <c r="V3294" t="str">
        <f t="shared" si="647"/>
        <v>Intersection</v>
      </c>
      <c r="W3294" t="s">
        <v>355</v>
      </c>
      <c r="X3294">
        <v>42.382061</v>
      </c>
      <c r="Y3294">
        <v>-71.126735999999994</v>
      </c>
      <c r="Z3294" t="s">
        <v>356</v>
      </c>
    </row>
    <row r="3295" spans="1:26">
      <c r="A3295">
        <v>30368</v>
      </c>
      <c r="B3295" s="1">
        <v>40945.708333333336</v>
      </c>
      <c r="C3295" s="1">
        <f t="shared" si="636"/>
        <v>40909</v>
      </c>
      <c r="D3295" s="4">
        <f t="shared" si="637"/>
        <v>9.7222222222222224E-2</v>
      </c>
      <c r="E3295" s="3">
        <f t="shared" si="638"/>
        <v>2012</v>
      </c>
      <c r="F3295" s="3">
        <f t="shared" si="639"/>
        <v>2</v>
      </c>
      <c r="G3295" s="3">
        <f t="shared" si="640"/>
        <v>6</v>
      </c>
      <c r="H3295" s="3">
        <f t="shared" si="641"/>
        <v>17</v>
      </c>
      <c r="I3295" s="3">
        <f t="shared" si="642"/>
        <v>0</v>
      </c>
      <c r="J3295" s="3">
        <f t="shared" si="643"/>
        <v>2</v>
      </c>
      <c r="K3295" s="3" t="str">
        <f>IF(AND(D3295&gt;='Season Lookup'!$D$15,D3295&lt;'Season Lookup'!$D$16),"Spring",IF(AND(D3295&gt;='Season Lookup'!$D$16,D3295&lt;'Season Lookup'!$D$17),"Summer",IF(AND(D3295&gt;='Season Lookup'!$D$17,D3295&lt;'Season Lookup'!$D$18),"Fall",IF(OR(D3295&gt;='Season Lookup'!$D$18,D3295&lt;'Season Lookup'!$D$15),"Winter"))))</f>
        <v>Winter</v>
      </c>
      <c r="L3295" s="3" t="str">
        <f>VLOOKUP(F3295,'Season Lookup'!$A$1:$B$13,2,0)</f>
        <v>Winter</v>
      </c>
      <c r="M3295" t="s">
        <v>56</v>
      </c>
      <c r="N3295" t="s">
        <v>13</v>
      </c>
      <c r="O3295" t="s">
        <v>23</v>
      </c>
      <c r="P3295" t="str">
        <f t="shared" si="644"/>
        <v>Yes</v>
      </c>
      <c r="Q3295" t="str">
        <f t="shared" si="645"/>
        <v>No</v>
      </c>
      <c r="R3295" t="str">
        <f t="shared" si="646"/>
        <v>No</v>
      </c>
      <c r="T3295" t="s">
        <v>1906</v>
      </c>
      <c r="V3295" t="str">
        <f t="shared" si="647"/>
        <v>Intersection</v>
      </c>
      <c r="W3295" t="s">
        <v>3957</v>
      </c>
      <c r="X3295">
        <v>0</v>
      </c>
      <c r="Y3295">
        <v>0</v>
      </c>
      <c r="Z3295" t="s">
        <v>81</v>
      </c>
    </row>
    <row r="3296" spans="1:26">
      <c r="A3296">
        <v>30369</v>
      </c>
      <c r="B3296" s="1">
        <v>40945.73609953704</v>
      </c>
      <c r="C3296" s="1">
        <f t="shared" si="636"/>
        <v>40909</v>
      </c>
      <c r="D3296" s="4">
        <f t="shared" si="637"/>
        <v>9.7222222222222224E-2</v>
      </c>
      <c r="E3296" s="3">
        <f t="shared" si="638"/>
        <v>2012</v>
      </c>
      <c r="F3296" s="3">
        <f t="shared" si="639"/>
        <v>2</v>
      </c>
      <c r="G3296" s="3">
        <f t="shared" si="640"/>
        <v>6</v>
      </c>
      <c r="H3296" s="3">
        <f t="shared" si="641"/>
        <v>17</v>
      </c>
      <c r="I3296" s="3">
        <f t="shared" si="642"/>
        <v>39</v>
      </c>
      <c r="J3296" s="3">
        <f t="shared" si="643"/>
        <v>2</v>
      </c>
      <c r="K3296" s="3" t="str">
        <f>IF(AND(D3296&gt;='Season Lookup'!$D$15,D3296&lt;'Season Lookup'!$D$16),"Spring",IF(AND(D3296&gt;='Season Lookup'!$D$16,D3296&lt;'Season Lookup'!$D$17),"Summer",IF(AND(D3296&gt;='Season Lookup'!$D$17,D3296&lt;'Season Lookup'!$D$18),"Fall",IF(OR(D3296&gt;='Season Lookup'!$D$18,D3296&lt;'Season Lookup'!$D$15),"Winter"))))</f>
        <v>Winter</v>
      </c>
      <c r="L3296" s="3" t="str">
        <f>VLOOKUP(F3296,'Season Lookup'!$A$1:$B$13,2,0)</f>
        <v>Winter</v>
      </c>
      <c r="M3296" t="s">
        <v>56</v>
      </c>
      <c r="N3296" t="s">
        <v>13</v>
      </c>
      <c r="O3296" t="s">
        <v>13</v>
      </c>
      <c r="P3296" t="str">
        <f t="shared" si="644"/>
        <v>Yes</v>
      </c>
      <c r="Q3296" t="str">
        <f t="shared" si="645"/>
        <v>No</v>
      </c>
      <c r="R3296" t="str">
        <f t="shared" si="646"/>
        <v>No</v>
      </c>
      <c r="T3296" t="s">
        <v>185</v>
      </c>
      <c r="U3296" t="s">
        <v>354</v>
      </c>
      <c r="V3296" t="str">
        <f t="shared" si="647"/>
        <v>Intersection</v>
      </c>
      <c r="W3296" t="s">
        <v>355</v>
      </c>
      <c r="X3296">
        <v>42.382061</v>
      </c>
      <c r="Y3296">
        <v>-71.126735999999994</v>
      </c>
      <c r="Z3296" t="s">
        <v>356</v>
      </c>
    </row>
    <row r="3297" spans="1:26">
      <c r="A3297">
        <v>30370</v>
      </c>
      <c r="B3297" s="1">
        <v>40946.479155092595</v>
      </c>
      <c r="C3297" s="1">
        <f t="shared" si="636"/>
        <v>40909</v>
      </c>
      <c r="D3297" s="4">
        <f t="shared" si="637"/>
        <v>0.1</v>
      </c>
      <c r="E3297" s="3">
        <f t="shared" si="638"/>
        <v>2012</v>
      </c>
      <c r="F3297" s="3">
        <f t="shared" si="639"/>
        <v>2</v>
      </c>
      <c r="G3297" s="3">
        <f t="shared" si="640"/>
        <v>7</v>
      </c>
      <c r="H3297" s="3">
        <f t="shared" si="641"/>
        <v>11</v>
      </c>
      <c r="I3297" s="3">
        <f t="shared" si="642"/>
        <v>29</v>
      </c>
      <c r="J3297" s="3">
        <f t="shared" si="643"/>
        <v>3</v>
      </c>
      <c r="K3297" s="3" t="str">
        <f>IF(AND(D3297&gt;='Season Lookup'!$D$15,D3297&lt;'Season Lookup'!$D$16),"Spring",IF(AND(D3297&gt;='Season Lookup'!$D$16,D3297&lt;'Season Lookup'!$D$17),"Summer",IF(AND(D3297&gt;='Season Lookup'!$D$17,D3297&lt;'Season Lookup'!$D$18),"Fall",IF(OR(D3297&gt;='Season Lookup'!$D$18,D3297&lt;'Season Lookup'!$D$15),"Winter"))))</f>
        <v>Winter</v>
      </c>
      <c r="L3297" s="3" t="str">
        <f>VLOOKUP(F3297,'Season Lookup'!$A$1:$B$13,2,0)</f>
        <v>Winter</v>
      </c>
      <c r="M3297" t="s">
        <v>73</v>
      </c>
      <c r="N3297" t="s">
        <v>13</v>
      </c>
      <c r="O3297" t="s">
        <v>152</v>
      </c>
      <c r="P3297" t="str">
        <f t="shared" si="644"/>
        <v>Yes</v>
      </c>
      <c r="Q3297" t="str">
        <f t="shared" si="645"/>
        <v>No</v>
      </c>
      <c r="R3297" t="str">
        <f t="shared" si="646"/>
        <v>Yes</v>
      </c>
      <c r="T3297" t="s">
        <v>134</v>
      </c>
      <c r="U3297" t="s">
        <v>4192</v>
      </c>
      <c r="V3297" t="str">
        <f t="shared" si="647"/>
        <v>Intersection</v>
      </c>
      <c r="W3297" t="s">
        <v>4193</v>
      </c>
      <c r="X3297">
        <v>0</v>
      </c>
      <c r="Y3297">
        <v>0</v>
      </c>
      <c r="Z3297" t="s">
        <v>81</v>
      </c>
    </row>
    <row r="3298" spans="1:26">
      <c r="A3298">
        <v>30371</v>
      </c>
      <c r="B3298" s="1">
        <v>40946.552083333336</v>
      </c>
      <c r="C3298" s="1">
        <f t="shared" ref="C3298:C3358" si="648">EOMONTH(B3298,MONTH(B3298)*-1)+1</f>
        <v>40909</v>
      </c>
      <c r="D3298" s="4">
        <f t="shared" ref="D3298:D3358" si="649">YEARFRAC(C3298,B3298)</f>
        <v>0.1</v>
      </c>
      <c r="E3298" s="3">
        <f t="shared" ref="E3298:E3358" si="650">YEAR(B3298)</f>
        <v>2012</v>
      </c>
      <c r="F3298" s="3">
        <f t="shared" ref="F3298:F3358" si="651">MONTH(B3298)</f>
        <v>2</v>
      </c>
      <c r="G3298" s="3">
        <f t="shared" ref="G3298:G3358" si="652">DAY(B3298)</f>
        <v>7</v>
      </c>
      <c r="H3298" s="3">
        <f t="shared" ref="H3298:H3358" si="653">HOUR(B3298)</f>
        <v>13</v>
      </c>
      <c r="I3298" s="3">
        <f t="shared" ref="I3298:I3358" si="654">MINUTE(B3298)</f>
        <v>15</v>
      </c>
      <c r="J3298" s="3">
        <f t="shared" ref="J3298:J3358" si="655">WEEKDAY(B3298,1)</f>
        <v>3</v>
      </c>
      <c r="K3298" s="3" t="str">
        <f>IF(AND(D3298&gt;='Season Lookup'!$D$15,D3298&lt;'Season Lookup'!$D$16),"Spring",IF(AND(D3298&gt;='Season Lookup'!$D$16,D3298&lt;'Season Lookup'!$D$17),"Summer",IF(AND(D3298&gt;='Season Lookup'!$D$17,D3298&lt;'Season Lookup'!$D$18),"Fall",IF(OR(D3298&gt;='Season Lookup'!$D$18,D3298&lt;'Season Lookup'!$D$15),"Winter"))))</f>
        <v>Winter</v>
      </c>
      <c r="L3298" s="3" t="str">
        <f>VLOOKUP(F3298,'Season Lookup'!$A$1:$B$13,2,0)</f>
        <v>Winter</v>
      </c>
      <c r="M3298" t="s">
        <v>73</v>
      </c>
      <c r="N3298" t="s">
        <v>13</v>
      </c>
      <c r="O3298" t="s">
        <v>36</v>
      </c>
      <c r="P3298" t="str">
        <f t="shared" ref="P3298:P3358" si="656">IF(OR(N3298="Auto",O3298="Auto"),"Yes",IF(OR(N3298="Taxi",O3298="Taxi"),"Yes",IF(OR(N3298="Truck",O3298="Truck"),"Yes",IF(OR(N3298="Van",O3298="Van"),"Yes","No"))))</f>
        <v>Yes</v>
      </c>
      <c r="Q3298" t="str">
        <f t="shared" ref="Q3298:Q3358" si="657">IF(OR(N3298="Bicycle",O3298="Bicycle"),"Yes","No")</f>
        <v>No</v>
      </c>
      <c r="R3298" t="str">
        <f t="shared" ref="R3298:R3358" si="658">IF(OR(N3298="Pedestrian",O3298="Pedestrian"),"Yes","No")</f>
        <v>No</v>
      </c>
      <c r="T3298" t="s">
        <v>199</v>
      </c>
      <c r="U3298" t="s">
        <v>208</v>
      </c>
      <c r="V3298" t="str">
        <f t="shared" ref="V3298:V3358" si="659">IF(ISBLANK(S3298),"Intersection","Non Intersection")</f>
        <v>Intersection</v>
      </c>
      <c r="W3298" t="s">
        <v>442</v>
      </c>
      <c r="X3298">
        <v>42.377845000000001</v>
      </c>
      <c r="Y3298">
        <v>-71.130167</v>
      </c>
      <c r="Z3298" t="s">
        <v>443</v>
      </c>
    </row>
    <row r="3299" spans="1:26">
      <c r="A3299">
        <v>30372</v>
      </c>
      <c r="B3299" s="1">
        <v>40946.61109953704</v>
      </c>
      <c r="C3299" s="1">
        <f t="shared" si="648"/>
        <v>40909</v>
      </c>
      <c r="D3299" s="4">
        <f t="shared" si="649"/>
        <v>0.1</v>
      </c>
      <c r="E3299" s="3">
        <f t="shared" si="650"/>
        <v>2012</v>
      </c>
      <c r="F3299" s="3">
        <f t="shared" si="651"/>
        <v>2</v>
      </c>
      <c r="G3299" s="3">
        <f t="shared" si="652"/>
        <v>7</v>
      </c>
      <c r="H3299" s="3">
        <f t="shared" si="653"/>
        <v>14</v>
      </c>
      <c r="I3299" s="3">
        <f t="shared" si="654"/>
        <v>39</v>
      </c>
      <c r="J3299" s="3">
        <f t="shared" si="655"/>
        <v>3</v>
      </c>
      <c r="K3299" s="3" t="str">
        <f>IF(AND(D3299&gt;='Season Lookup'!$D$15,D3299&lt;'Season Lookup'!$D$16),"Spring",IF(AND(D3299&gt;='Season Lookup'!$D$16,D3299&lt;'Season Lookup'!$D$17),"Summer",IF(AND(D3299&gt;='Season Lookup'!$D$17,D3299&lt;'Season Lookup'!$D$18),"Fall",IF(OR(D3299&gt;='Season Lookup'!$D$18,D3299&lt;'Season Lookup'!$D$15),"Winter"))))</f>
        <v>Winter</v>
      </c>
      <c r="L3299" s="3" t="str">
        <f>VLOOKUP(F3299,'Season Lookup'!$A$1:$B$13,2,0)</f>
        <v>Winter</v>
      </c>
      <c r="M3299" t="s">
        <v>73</v>
      </c>
      <c r="N3299" t="s">
        <v>13</v>
      </c>
      <c r="O3299" t="s">
        <v>13</v>
      </c>
      <c r="P3299" t="str">
        <f t="shared" si="656"/>
        <v>Yes</v>
      </c>
      <c r="Q3299" t="str">
        <f t="shared" si="657"/>
        <v>No</v>
      </c>
      <c r="R3299" t="str">
        <f t="shared" si="658"/>
        <v>No</v>
      </c>
      <c r="T3299" t="s">
        <v>142</v>
      </c>
      <c r="U3299" t="s">
        <v>710</v>
      </c>
      <c r="V3299" t="str">
        <f t="shared" si="659"/>
        <v>Intersection</v>
      </c>
      <c r="W3299" t="s">
        <v>1897</v>
      </c>
      <c r="X3299">
        <v>42.378687999999997</v>
      </c>
      <c r="Y3299">
        <v>-71.147302999999994</v>
      </c>
      <c r="Z3299" t="s">
        <v>1898</v>
      </c>
    </row>
    <row r="3300" spans="1:26">
      <c r="A3300">
        <v>30373</v>
      </c>
      <c r="B3300" s="1">
        <v>40946.646516203706</v>
      </c>
      <c r="C3300" s="1">
        <f t="shared" si="648"/>
        <v>40909</v>
      </c>
      <c r="D3300" s="4">
        <f t="shared" si="649"/>
        <v>0.1</v>
      </c>
      <c r="E3300" s="3">
        <f t="shared" si="650"/>
        <v>2012</v>
      </c>
      <c r="F3300" s="3">
        <f t="shared" si="651"/>
        <v>2</v>
      </c>
      <c r="G3300" s="3">
        <f t="shared" si="652"/>
        <v>7</v>
      </c>
      <c r="H3300" s="3">
        <f t="shared" si="653"/>
        <v>15</v>
      </c>
      <c r="I3300" s="3">
        <f t="shared" si="654"/>
        <v>30</v>
      </c>
      <c r="J3300" s="3">
        <f t="shared" si="655"/>
        <v>3</v>
      </c>
      <c r="K3300" s="3" t="str">
        <f>IF(AND(D3300&gt;='Season Lookup'!$D$15,D3300&lt;'Season Lookup'!$D$16),"Spring",IF(AND(D3300&gt;='Season Lookup'!$D$16,D3300&lt;'Season Lookup'!$D$17),"Summer",IF(AND(D3300&gt;='Season Lookup'!$D$17,D3300&lt;'Season Lookup'!$D$18),"Fall",IF(OR(D3300&gt;='Season Lookup'!$D$18,D3300&lt;'Season Lookup'!$D$15),"Winter"))))</f>
        <v>Winter</v>
      </c>
      <c r="L3300" s="3" t="str">
        <f>VLOOKUP(F3300,'Season Lookup'!$A$1:$B$13,2,0)</f>
        <v>Winter</v>
      </c>
      <c r="M3300" t="s">
        <v>73</v>
      </c>
      <c r="N3300" t="s">
        <v>35</v>
      </c>
      <c r="O3300" t="s">
        <v>36</v>
      </c>
      <c r="P3300" t="str">
        <f t="shared" si="656"/>
        <v>Yes</v>
      </c>
      <c r="Q3300" t="str">
        <f t="shared" si="657"/>
        <v>No</v>
      </c>
      <c r="R3300" t="str">
        <f t="shared" si="658"/>
        <v>No</v>
      </c>
      <c r="S3300">
        <v>8</v>
      </c>
      <c r="T3300" t="s">
        <v>340</v>
      </c>
      <c r="V3300" t="str">
        <f t="shared" si="659"/>
        <v>Non Intersection</v>
      </c>
      <c r="W3300" t="s">
        <v>4194</v>
      </c>
      <c r="X3300">
        <v>42.389589999999998</v>
      </c>
      <c r="Y3300">
        <v>-71.119570999999993</v>
      </c>
      <c r="Z3300" t="s">
        <v>4195</v>
      </c>
    </row>
    <row r="3301" spans="1:26">
      <c r="A3301">
        <v>30374</v>
      </c>
      <c r="B3301" s="1">
        <v>40946.850694444445</v>
      </c>
      <c r="C3301" s="1">
        <f t="shared" si="648"/>
        <v>40909</v>
      </c>
      <c r="D3301" s="4">
        <f t="shared" si="649"/>
        <v>0.1</v>
      </c>
      <c r="E3301" s="3">
        <f t="shared" si="650"/>
        <v>2012</v>
      </c>
      <c r="F3301" s="3">
        <f t="shared" si="651"/>
        <v>2</v>
      </c>
      <c r="G3301" s="3">
        <f t="shared" si="652"/>
        <v>7</v>
      </c>
      <c r="H3301" s="3">
        <f t="shared" si="653"/>
        <v>20</v>
      </c>
      <c r="I3301" s="3">
        <f t="shared" si="654"/>
        <v>25</v>
      </c>
      <c r="J3301" s="3">
        <f t="shared" si="655"/>
        <v>3</v>
      </c>
      <c r="K3301" s="3" t="str">
        <f>IF(AND(D3301&gt;='Season Lookup'!$D$15,D3301&lt;'Season Lookup'!$D$16),"Spring",IF(AND(D3301&gt;='Season Lookup'!$D$16,D3301&lt;'Season Lookup'!$D$17),"Summer",IF(AND(D3301&gt;='Season Lookup'!$D$17,D3301&lt;'Season Lookup'!$D$18),"Fall",IF(OR(D3301&gt;='Season Lookup'!$D$18,D3301&lt;'Season Lookup'!$D$15),"Winter"))))</f>
        <v>Winter</v>
      </c>
      <c r="L3301" s="3" t="str">
        <f>VLOOKUP(F3301,'Season Lookup'!$A$1:$B$13,2,0)</f>
        <v>Winter</v>
      </c>
      <c r="M3301" t="s">
        <v>73</v>
      </c>
      <c r="N3301" t="s">
        <v>13</v>
      </c>
      <c r="O3301" t="s">
        <v>13</v>
      </c>
      <c r="P3301" t="str">
        <f t="shared" si="656"/>
        <v>Yes</v>
      </c>
      <c r="Q3301" t="str">
        <f t="shared" si="657"/>
        <v>No</v>
      </c>
      <c r="R3301" t="str">
        <f t="shared" si="658"/>
        <v>No</v>
      </c>
      <c r="T3301" t="s">
        <v>199</v>
      </c>
      <c r="U3301" t="s">
        <v>208</v>
      </c>
      <c r="V3301" t="str">
        <f t="shared" si="659"/>
        <v>Intersection</v>
      </c>
      <c r="W3301" t="s">
        <v>442</v>
      </c>
      <c r="X3301">
        <v>42.377845000000001</v>
      </c>
      <c r="Y3301">
        <v>-71.130167</v>
      </c>
      <c r="Z3301" t="s">
        <v>443</v>
      </c>
    </row>
    <row r="3302" spans="1:26">
      <c r="A3302">
        <v>30376</v>
      </c>
      <c r="B3302" s="1">
        <v>40947.375</v>
      </c>
      <c r="C3302" s="1">
        <f t="shared" si="648"/>
        <v>40909</v>
      </c>
      <c r="D3302" s="4">
        <f t="shared" si="649"/>
        <v>0.10277777777777777</v>
      </c>
      <c r="E3302" s="3">
        <f t="shared" si="650"/>
        <v>2012</v>
      </c>
      <c r="F3302" s="3">
        <f t="shared" si="651"/>
        <v>2</v>
      </c>
      <c r="G3302" s="3">
        <f t="shared" si="652"/>
        <v>8</v>
      </c>
      <c r="H3302" s="3">
        <f t="shared" si="653"/>
        <v>9</v>
      </c>
      <c r="I3302" s="3">
        <f t="shared" si="654"/>
        <v>0</v>
      </c>
      <c r="J3302" s="3">
        <f t="shared" si="655"/>
        <v>4</v>
      </c>
      <c r="K3302" s="3" t="str">
        <f>IF(AND(D3302&gt;='Season Lookup'!$D$15,D3302&lt;'Season Lookup'!$D$16),"Spring",IF(AND(D3302&gt;='Season Lookup'!$D$16,D3302&lt;'Season Lookup'!$D$17),"Summer",IF(AND(D3302&gt;='Season Lookup'!$D$17,D3302&lt;'Season Lookup'!$D$18),"Fall",IF(OR(D3302&gt;='Season Lookup'!$D$18,D3302&lt;'Season Lookup'!$D$15),"Winter"))))</f>
        <v>Winter</v>
      </c>
      <c r="L3302" s="3" t="str">
        <f>VLOOKUP(F3302,'Season Lookup'!$A$1:$B$13,2,0)</f>
        <v>Winter</v>
      </c>
      <c r="M3302" t="s">
        <v>82</v>
      </c>
      <c r="N3302" t="s">
        <v>35</v>
      </c>
      <c r="O3302" t="s">
        <v>13</v>
      </c>
      <c r="P3302" t="str">
        <f t="shared" si="656"/>
        <v>Yes</v>
      </c>
      <c r="Q3302" t="str">
        <f t="shared" si="657"/>
        <v>No</v>
      </c>
      <c r="R3302" t="str">
        <f t="shared" si="658"/>
        <v>No</v>
      </c>
      <c r="T3302" t="s">
        <v>14</v>
      </c>
      <c r="V3302" t="str">
        <f t="shared" si="659"/>
        <v>Intersection</v>
      </c>
      <c r="W3302" t="s">
        <v>137</v>
      </c>
      <c r="X3302">
        <v>0</v>
      </c>
      <c r="Y3302">
        <v>0</v>
      </c>
      <c r="Z3302" t="s">
        <v>81</v>
      </c>
    </row>
    <row r="3303" spans="1:26">
      <c r="A3303">
        <v>30377</v>
      </c>
      <c r="B3303" s="1">
        <v>40947.70484953704</v>
      </c>
      <c r="C3303" s="1">
        <f t="shared" si="648"/>
        <v>40909</v>
      </c>
      <c r="D3303" s="4">
        <f t="shared" si="649"/>
        <v>0.10277777777777777</v>
      </c>
      <c r="E3303" s="3">
        <f t="shared" si="650"/>
        <v>2012</v>
      </c>
      <c r="F3303" s="3">
        <f t="shared" si="651"/>
        <v>2</v>
      </c>
      <c r="G3303" s="3">
        <f t="shared" si="652"/>
        <v>8</v>
      </c>
      <c r="H3303" s="3">
        <f t="shared" si="653"/>
        <v>16</v>
      </c>
      <c r="I3303" s="3">
        <f t="shared" si="654"/>
        <v>54</v>
      </c>
      <c r="J3303" s="3">
        <f t="shared" si="655"/>
        <v>4</v>
      </c>
      <c r="K3303" s="3" t="str">
        <f>IF(AND(D3303&gt;='Season Lookup'!$D$15,D3303&lt;'Season Lookup'!$D$16),"Spring",IF(AND(D3303&gt;='Season Lookup'!$D$16,D3303&lt;'Season Lookup'!$D$17),"Summer",IF(AND(D3303&gt;='Season Lookup'!$D$17,D3303&lt;'Season Lookup'!$D$18),"Fall",IF(OR(D3303&gt;='Season Lookup'!$D$18,D3303&lt;'Season Lookup'!$D$15),"Winter"))))</f>
        <v>Winter</v>
      </c>
      <c r="L3303" s="3" t="str">
        <f>VLOOKUP(F3303,'Season Lookup'!$A$1:$B$13,2,0)</f>
        <v>Winter</v>
      </c>
      <c r="M3303" t="s">
        <v>82</v>
      </c>
      <c r="N3303" t="s">
        <v>13</v>
      </c>
      <c r="O3303" t="s">
        <v>23</v>
      </c>
      <c r="P3303" t="str">
        <f t="shared" si="656"/>
        <v>Yes</v>
      </c>
      <c r="Q3303" t="str">
        <f t="shared" si="657"/>
        <v>No</v>
      </c>
      <c r="R3303" t="str">
        <f t="shared" si="658"/>
        <v>No</v>
      </c>
      <c r="S3303">
        <v>386</v>
      </c>
      <c r="T3303" t="s">
        <v>101</v>
      </c>
      <c r="U3303" t="s">
        <v>4196</v>
      </c>
      <c r="V3303" t="str">
        <f t="shared" si="659"/>
        <v>Non Intersection</v>
      </c>
      <c r="W3303" t="s">
        <v>2043</v>
      </c>
      <c r="X3303">
        <v>42.372087000000001</v>
      </c>
      <c r="Y3303">
        <v>-71.094813000000002</v>
      </c>
      <c r="Z3303" t="s">
        <v>2044</v>
      </c>
    </row>
    <row r="3304" spans="1:26">
      <c r="A3304">
        <v>30378</v>
      </c>
      <c r="B3304" s="1">
        <v>40947.749293981484</v>
      </c>
      <c r="C3304" s="1">
        <f t="shared" si="648"/>
        <v>40909</v>
      </c>
      <c r="D3304" s="4">
        <f t="shared" si="649"/>
        <v>0.10277777777777777</v>
      </c>
      <c r="E3304" s="3">
        <f t="shared" si="650"/>
        <v>2012</v>
      </c>
      <c r="F3304" s="3">
        <f t="shared" si="651"/>
        <v>2</v>
      </c>
      <c r="G3304" s="3">
        <f t="shared" si="652"/>
        <v>8</v>
      </c>
      <c r="H3304" s="3">
        <f t="shared" si="653"/>
        <v>17</v>
      </c>
      <c r="I3304" s="3">
        <f t="shared" si="654"/>
        <v>58</v>
      </c>
      <c r="J3304" s="3">
        <f t="shared" si="655"/>
        <v>4</v>
      </c>
      <c r="K3304" s="3" t="str">
        <f>IF(AND(D3304&gt;='Season Lookup'!$D$15,D3304&lt;'Season Lookup'!$D$16),"Spring",IF(AND(D3304&gt;='Season Lookup'!$D$16,D3304&lt;'Season Lookup'!$D$17),"Summer",IF(AND(D3304&gt;='Season Lookup'!$D$17,D3304&lt;'Season Lookup'!$D$18),"Fall",IF(OR(D3304&gt;='Season Lookup'!$D$18,D3304&lt;'Season Lookup'!$D$15),"Winter"))))</f>
        <v>Winter</v>
      </c>
      <c r="L3304" s="3" t="str">
        <f>VLOOKUP(F3304,'Season Lookup'!$A$1:$B$13,2,0)</f>
        <v>Winter</v>
      </c>
      <c r="M3304" t="s">
        <v>82</v>
      </c>
      <c r="N3304" t="s">
        <v>13</v>
      </c>
      <c r="O3304" t="s">
        <v>13</v>
      </c>
      <c r="P3304" t="str">
        <f t="shared" si="656"/>
        <v>Yes</v>
      </c>
      <c r="Q3304" t="str">
        <f t="shared" si="657"/>
        <v>No</v>
      </c>
      <c r="R3304" t="str">
        <f t="shared" si="658"/>
        <v>No</v>
      </c>
      <c r="T3304" t="s">
        <v>14</v>
      </c>
      <c r="U3304" t="s">
        <v>315</v>
      </c>
      <c r="V3304" t="str">
        <f t="shared" si="659"/>
        <v>Intersection</v>
      </c>
      <c r="W3304" t="s">
        <v>1383</v>
      </c>
      <c r="X3304">
        <v>42.365079999999999</v>
      </c>
      <c r="Y3304">
        <v>-71.103179999999995</v>
      </c>
      <c r="Z3304" t="s">
        <v>1384</v>
      </c>
    </row>
    <row r="3305" spans="1:26">
      <c r="A3305">
        <v>30380</v>
      </c>
      <c r="B3305" s="1">
        <v>40948.458333333336</v>
      </c>
      <c r="C3305" s="1">
        <f t="shared" si="648"/>
        <v>40909</v>
      </c>
      <c r="D3305" s="4">
        <f t="shared" si="649"/>
        <v>0.10555555555555556</v>
      </c>
      <c r="E3305" s="3">
        <f t="shared" si="650"/>
        <v>2012</v>
      </c>
      <c r="F3305" s="3">
        <f t="shared" si="651"/>
        <v>2</v>
      </c>
      <c r="G3305" s="3">
        <f t="shared" si="652"/>
        <v>9</v>
      </c>
      <c r="H3305" s="3">
        <f t="shared" si="653"/>
        <v>11</v>
      </c>
      <c r="I3305" s="3">
        <f t="shared" si="654"/>
        <v>0</v>
      </c>
      <c r="J3305" s="3">
        <f t="shared" si="655"/>
        <v>5</v>
      </c>
      <c r="K3305" s="3" t="str">
        <f>IF(AND(D3305&gt;='Season Lookup'!$D$15,D3305&lt;'Season Lookup'!$D$16),"Spring",IF(AND(D3305&gt;='Season Lookup'!$D$16,D3305&lt;'Season Lookup'!$D$17),"Summer",IF(AND(D3305&gt;='Season Lookup'!$D$17,D3305&lt;'Season Lookup'!$D$18),"Fall",IF(OR(D3305&gt;='Season Lookup'!$D$18,D3305&lt;'Season Lookup'!$D$15),"Winter"))))</f>
        <v>Winter</v>
      </c>
      <c r="L3305" s="3" t="str">
        <f>VLOOKUP(F3305,'Season Lookup'!$A$1:$B$13,2,0)</f>
        <v>Winter</v>
      </c>
      <c r="M3305" t="s">
        <v>78</v>
      </c>
      <c r="N3305" t="s">
        <v>13</v>
      </c>
      <c r="O3305" t="s">
        <v>23</v>
      </c>
      <c r="P3305" t="str">
        <f t="shared" si="656"/>
        <v>Yes</v>
      </c>
      <c r="Q3305" t="str">
        <f t="shared" si="657"/>
        <v>No</v>
      </c>
      <c r="R3305" t="str">
        <f t="shared" si="658"/>
        <v>No</v>
      </c>
      <c r="T3305" t="s">
        <v>380</v>
      </c>
      <c r="U3305" t="s">
        <v>260</v>
      </c>
      <c r="V3305" t="str">
        <f t="shared" si="659"/>
        <v>Intersection</v>
      </c>
      <c r="W3305" t="s">
        <v>4197</v>
      </c>
      <c r="X3305">
        <v>42.367665000000002</v>
      </c>
      <c r="Y3305">
        <v>-71.081119999999999</v>
      </c>
      <c r="Z3305" t="s">
        <v>3475</v>
      </c>
    </row>
    <row r="3306" spans="1:26">
      <c r="A3306">
        <v>30381</v>
      </c>
      <c r="B3306" s="1">
        <v>40948.5</v>
      </c>
      <c r="C3306" s="1">
        <f t="shared" si="648"/>
        <v>40909</v>
      </c>
      <c r="D3306" s="4">
        <f t="shared" si="649"/>
        <v>0.10555555555555556</v>
      </c>
      <c r="E3306" s="3">
        <f t="shared" si="650"/>
        <v>2012</v>
      </c>
      <c r="F3306" s="3">
        <f t="shared" si="651"/>
        <v>2</v>
      </c>
      <c r="G3306" s="3">
        <f t="shared" si="652"/>
        <v>9</v>
      </c>
      <c r="H3306" s="3">
        <f t="shared" si="653"/>
        <v>12</v>
      </c>
      <c r="I3306" s="3">
        <f t="shared" si="654"/>
        <v>0</v>
      </c>
      <c r="J3306" s="3">
        <f t="shared" si="655"/>
        <v>5</v>
      </c>
      <c r="K3306" s="3" t="str">
        <f>IF(AND(D3306&gt;='Season Lookup'!$D$15,D3306&lt;'Season Lookup'!$D$16),"Spring",IF(AND(D3306&gt;='Season Lookup'!$D$16,D3306&lt;'Season Lookup'!$D$17),"Summer",IF(AND(D3306&gt;='Season Lookup'!$D$17,D3306&lt;'Season Lookup'!$D$18),"Fall",IF(OR(D3306&gt;='Season Lookup'!$D$18,D3306&lt;'Season Lookup'!$D$15),"Winter"))))</f>
        <v>Winter</v>
      </c>
      <c r="L3306" s="3" t="str">
        <f>VLOOKUP(F3306,'Season Lookup'!$A$1:$B$13,2,0)</f>
        <v>Winter</v>
      </c>
      <c r="M3306" t="s">
        <v>78</v>
      </c>
      <c r="N3306" t="s">
        <v>18</v>
      </c>
      <c r="O3306" t="s">
        <v>13</v>
      </c>
      <c r="P3306" t="str">
        <f t="shared" si="656"/>
        <v>Yes</v>
      </c>
      <c r="Q3306" t="str">
        <f t="shared" si="657"/>
        <v>No</v>
      </c>
      <c r="R3306" t="str">
        <f t="shared" si="658"/>
        <v>No</v>
      </c>
      <c r="T3306" t="s">
        <v>209</v>
      </c>
      <c r="U3306" t="s">
        <v>147</v>
      </c>
      <c r="V3306" t="str">
        <f t="shared" si="659"/>
        <v>Intersection</v>
      </c>
      <c r="W3306" t="s">
        <v>1876</v>
      </c>
      <c r="X3306">
        <v>42.366151000000002</v>
      </c>
      <c r="Y3306">
        <v>-71.086074999999994</v>
      </c>
      <c r="Z3306" t="s">
        <v>1877</v>
      </c>
    </row>
    <row r="3307" spans="1:26">
      <c r="A3307">
        <v>30382</v>
      </c>
      <c r="B3307" s="1">
        <v>40948.715960648151</v>
      </c>
      <c r="C3307" s="1">
        <f t="shared" si="648"/>
        <v>40909</v>
      </c>
      <c r="D3307" s="4">
        <f t="shared" si="649"/>
        <v>0.10555555555555556</v>
      </c>
      <c r="E3307" s="3">
        <f t="shared" si="650"/>
        <v>2012</v>
      </c>
      <c r="F3307" s="3">
        <f t="shared" si="651"/>
        <v>2</v>
      </c>
      <c r="G3307" s="3">
        <f t="shared" si="652"/>
        <v>9</v>
      </c>
      <c r="H3307" s="3">
        <f t="shared" si="653"/>
        <v>17</v>
      </c>
      <c r="I3307" s="3">
        <f t="shared" si="654"/>
        <v>10</v>
      </c>
      <c r="J3307" s="3">
        <f t="shared" si="655"/>
        <v>5</v>
      </c>
      <c r="K3307" s="3" t="str">
        <f>IF(AND(D3307&gt;='Season Lookup'!$D$15,D3307&lt;'Season Lookup'!$D$16),"Spring",IF(AND(D3307&gt;='Season Lookup'!$D$16,D3307&lt;'Season Lookup'!$D$17),"Summer",IF(AND(D3307&gt;='Season Lookup'!$D$17,D3307&lt;'Season Lookup'!$D$18),"Fall",IF(OR(D3307&gt;='Season Lookup'!$D$18,D3307&lt;'Season Lookup'!$D$15),"Winter"))))</f>
        <v>Winter</v>
      </c>
      <c r="L3307" s="3" t="str">
        <f>VLOOKUP(F3307,'Season Lookup'!$A$1:$B$13,2,0)</f>
        <v>Winter</v>
      </c>
      <c r="M3307" t="s">
        <v>78</v>
      </c>
      <c r="N3307" t="s">
        <v>13</v>
      </c>
      <c r="O3307" t="s">
        <v>132</v>
      </c>
      <c r="P3307" t="str">
        <f t="shared" si="656"/>
        <v>Yes</v>
      </c>
      <c r="Q3307" t="str">
        <f t="shared" si="657"/>
        <v>Yes</v>
      </c>
      <c r="R3307" t="str">
        <f t="shared" si="658"/>
        <v>No</v>
      </c>
      <c r="S3307">
        <v>1975</v>
      </c>
      <c r="T3307" t="s">
        <v>14</v>
      </c>
      <c r="V3307" t="str">
        <f t="shared" si="659"/>
        <v>Non Intersection</v>
      </c>
      <c r="W3307" t="s">
        <v>4198</v>
      </c>
      <c r="X3307">
        <v>42.390200999999998</v>
      </c>
      <c r="Y3307">
        <v>-71.120625000000004</v>
      </c>
      <c r="Z3307" t="s">
        <v>4199</v>
      </c>
    </row>
    <row r="3308" spans="1:26">
      <c r="A3308">
        <v>30383</v>
      </c>
      <c r="B3308" s="1">
        <v>40948.738182870373</v>
      </c>
      <c r="C3308" s="1">
        <f t="shared" si="648"/>
        <v>40909</v>
      </c>
      <c r="D3308" s="4">
        <f t="shared" si="649"/>
        <v>0.10555555555555556</v>
      </c>
      <c r="E3308" s="3">
        <f t="shared" si="650"/>
        <v>2012</v>
      </c>
      <c r="F3308" s="3">
        <f t="shared" si="651"/>
        <v>2</v>
      </c>
      <c r="G3308" s="3">
        <f t="shared" si="652"/>
        <v>9</v>
      </c>
      <c r="H3308" s="3">
        <f t="shared" si="653"/>
        <v>17</v>
      </c>
      <c r="I3308" s="3">
        <f t="shared" si="654"/>
        <v>42</v>
      </c>
      <c r="J3308" s="3">
        <f t="shared" si="655"/>
        <v>5</v>
      </c>
      <c r="K3308" s="3" t="str">
        <f>IF(AND(D3308&gt;='Season Lookup'!$D$15,D3308&lt;'Season Lookup'!$D$16),"Spring",IF(AND(D3308&gt;='Season Lookup'!$D$16,D3308&lt;'Season Lookup'!$D$17),"Summer",IF(AND(D3308&gt;='Season Lookup'!$D$17,D3308&lt;'Season Lookup'!$D$18),"Fall",IF(OR(D3308&gt;='Season Lookup'!$D$18,D3308&lt;'Season Lookup'!$D$15),"Winter"))))</f>
        <v>Winter</v>
      </c>
      <c r="L3308" s="3" t="str">
        <f>VLOOKUP(F3308,'Season Lookup'!$A$1:$B$13,2,0)</f>
        <v>Winter</v>
      </c>
      <c r="M3308" t="s">
        <v>78</v>
      </c>
      <c r="N3308" t="s">
        <v>18</v>
      </c>
      <c r="O3308" t="s">
        <v>23</v>
      </c>
      <c r="P3308" t="str">
        <f t="shared" si="656"/>
        <v>Yes</v>
      </c>
      <c r="Q3308" t="str">
        <f t="shared" si="657"/>
        <v>No</v>
      </c>
      <c r="R3308" t="str">
        <f t="shared" si="658"/>
        <v>No</v>
      </c>
      <c r="S3308">
        <v>185</v>
      </c>
      <c r="T3308" t="s">
        <v>192</v>
      </c>
      <c r="V3308" t="str">
        <f t="shared" si="659"/>
        <v>Non Intersection</v>
      </c>
      <c r="W3308" t="s">
        <v>4200</v>
      </c>
      <c r="X3308">
        <v>42.371208000000003</v>
      </c>
      <c r="Y3308">
        <v>-71.106284000000002</v>
      </c>
      <c r="Z3308" t="s">
        <v>4201</v>
      </c>
    </row>
    <row r="3309" spans="1:26">
      <c r="A3309">
        <v>30384</v>
      </c>
      <c r="B3309" s="1">
        <v>40948.838182870371</v>
      </c>
      <c r="C3309" s="1">
        <f t="shared" si="648"/>
        <v>40909</v>
      </c>
      <c r="D3309" s="4">
        <f t="shared" si="649"/>
        <v>0.10555555555555556</v>
      </c>
      <c r="E3309" s="3">
        <f t="shared" si="650"/>
        <v>2012</v>
      </c>
      <c r="F3309" s="3">
        <f t="shared" si="651"/>
        <v>2</v>
      </c>
      <c r="G3309" s="3">
        <f t="shared" si="652"/>
        <v>9</v>
      </c>
      <c r="H3309" s="3">
        <f t="shared" si="653"/>
        <v>20</v>
      </c>
      <c r="I3309" s="3">
        <f t="shared" si="654"/>
        <v>6</v>
      </c>
      <c r="J3309" s="3">
        <f t="shared" si="655"/>
        <v>5</v>
      </c>
      <c r="K3309" s="3" t="str">
        <f>IF(AND(D3309&gt;='Season Lookup'!$D$15,D3309&lt;'Season Lookup'!$D$16),"Spring",IF(AND(D3309&gt;='Season Lookup'!$D$16,D3309&lt;'Season Lookup'!$D$17),"Summer",IF(AND(D3309&gt;='Season Lookup'!$D$17,D3309&lt;'Season Lookup'!$D$18),"Fall",IF(OR(D3309&gt;='Season Lookup'!$D$18,D3309&lt;'Season Lookup'!$D$15),"Winter"))))</f>
        <v>Winter</v>
      </c>
      <c r="L3309" s="3" t="str">
        <f>VLOOKUP(F3309,'Season Lookup'!$A$1:$B$13,2,0)</f>
        <v>Winter</v>
      </c>
      <c r="M3309" t="s">
        <v>78</v>
      </c>
      <c r="N3309" t="s">
        <v>13</v>
      </c>
      <c r="O3309" t="s">
        <v>152</v>
      </c>
      <c r="P3309" t="str">
        <f t="shared" si="656"/>
        <v>Yes</v>
      </c>
      <c r="Q3309" t="str">
        <f t="shared" si="657"/>
        <v>No</v>
      </c>
      <c r="R3309" t="str">
        <f t="shared" si="658"/>
        <v>Yes</v>
      </c>
      <c r="S3309">
        <v>1</v>
      </c>
      <c r="T3309" t="s">
        <v>105</v>
      </c>
      <c r="U3309" t="s">
        <v>260</v>
      </c>
      <c r="V3309" t="str">
        <f t="shared" si="659"/>
        <v>Non Intersection</v>
      </c>
      <c r="W3309" t="s">
        <v>283</v>
      </c>
      <c r="X3309">
        <v>42.362729999999999</v>
      </c>
      <c r="Y3309">
        <v>-71.084013999999996</v>
      </c>
      <c r="Z3309" t="s">
        <v>284</v>
      </c>
    </row>
    <row r="3310" spans="1:26">
      <c r="A3310">
        <v>30405</v>
      </c>
      <c r="B3310" s="1">
        <v>40948.662488425929</v>
      </c>
      <c r="C3310" s="1">
        <f t="shared" si="648"/>
        <v>40909</v>
      </c>
      <c r="D3310" s="4">
        <f t="shared" si="649"/>
        <v>0.10555555555555556</v>
      </c>
      <c r="E3310" s="3">
        <f t="shared" si="650"/>
        <v>2012</v>
      </c>
      <c r="F3310" s="3">
        <f t="shared" si="651"/>
        <v>2</v>
      </c>
      <c r="G3310" s="3">
        <f t="shared" si="652"/>
        <v>9</v>
      </c>
      <c r="H3310" s="3">
        <f t="shared" si="653"/>
        <v>15</v>
      </c>
      <c r="I3310" s="3">
        <f t="shared" si="654"/>
        <v>53</v>
      </c>
      <c r="J3310" s="3">
        <f t="shared" si="655"/>
        <v>5</v>
      </c>
      <c r="K3310" s="3" t="str">
        <f>IF(AND(D3310&gt;='Season Lookup'!$D$15,D3310&lt;'Season Lookup'!$D$16),"Spring",IF(AND(D3310&gt;='Season Lookup'!$D$16,D3310&lt;'Season Lookup'!$D$17),"Summer",IF(AND(D3310&gt;='Season Lookup'!$D$17,D3310&lt;'Season Lookup'!$D$18),"Fall",IF(OR(D3310&gt;='Season Lookup'!$D$18,D3310&lt;'Season Lookup'!$D$15),"Winter"))))</f>
        <v>Winter</v>
      </c>
      <c r="L3310" s="3" t="str">
        <f>VLOOKUP(F3310,'Season Lookup'!$A$1:$B$13,2,0)</f>
        <v>Winter</v>
      </c>
      <c r="N3310" t="s">
        <v>13</v>
      </c>
      <c r="O3310" t="s">
        <v>13</v>
      </c>
      <c r="P3310" t="str">
        <f t="shared" si="656"/>
        <v>Yes</v>
      </c>
      <c r="Q3310" t="str">
        <f t="shared" si="657"/>
        <v>No</v>
      </c>
      <c r="R3310" t="str">
        <f t="shared" si="658"/>
        <v>No</v>
      </c>
      <c r="S3310">
        <v>1</v>
      </c>
      <c r="T3310" t="s">
        <v>60</v>
      </c>
      <c r="U3310" t="s">
        <v>61</v>
      </c>
      <c r="V3310" t="str">
        <f t="shared" si="659"/>
        <v>Non Intersection</v>
      </c>
      <c r="W3310" t="s">
        <v>4202</v>
      </c>
      <c r="X3310">
        <v>42.366357000000001</v>
      </c>
      <c r="Y3310">
        <v>-71.077245000000005</v>
      </c>
      <c r="Z3310" t="s">
        <v>4203</v>
      </c>
    </row>
    <row r="3311" spans="1:26">
      <c r="A3311">
        <v>30385</v>
      </c>
      <c r="B3311" s="1">
        <v>40949.427083333336</v>
      </c>
      <c r="C3311" s="1">
        <f t="shared" si="648"/>
        <v>40909</v>
      </c>
      <c r="D3311" s="4">
        <f t="shared" si="649"/>
        <v>0.10833333333333334</v>
      </c>
      <c r="E3311" s="3">
        <f t="shared" si="650"/>
        <v>2012</v>
      </c>
      <c r="F3311" s="3">
        <f t="shared" si="651"/>
        <v>2</v>
      </c>
      <c r="G3311" s="3">
        <f t="shared" si="652"/>
        <v>10</v>
      </c>
      <c r="H3311" s="3">
        <f t="shared" si="653"/>
        <v>10</v>
      </c>
      <c r="I3311" s="3">
        <f t="shared" si="654"/>
        <v>15</v>
      </c>
      <c r="J3311" s="3">
        <f t="shared" si="655"/>
        <v>6</v>
      </c>
      <c r="K3311" s="3" t="str">
        <f>IF(AND(D3311&gt;='Season Lookup'!$D$15,D3311&lt;'Season Lookup'!$D$16),"Spring",IF(AND(D3311&gt;='Season Lookup'!$D$16,D3311&lt;'Season Lookup'!$D$17),"Summer",IF(AND(D3311&gt;='Season Lookup'!$D$17,D3311&lt;'Season Lookup'!$D$18),"Fall",IF(OR(D3311&gt;='Season Lookup'!$D$18,D3311&lt;'Season Lookup'!$D$15),"Winter"))))</f>
        <v>Winter</v>
      </c>
      <c r="L3311" s="3" t="str">
        <f>VLOOKUP(F3311,'Season Lookup'!$A$1:$B$13,2,0)</f>
        <v>Winter</v>
      </c>
      <c r="M3311" t="s">
        <v>12</v>
      </c>
      <c r="N3311" t="s">
        <v>13</v>
      </c>
      <c r="O3311" t="s">
        <v>13</v>
      </c>
      <c r="P3311" t="str">
        <f t="shared" si="656"/>
        <v>Yes</v>
      </c>
      <c r="Q3311" t="str">
        <f t="shared" si="657"/>
        <v>No</v>
      </c>
      <c r="R3311" t="str">
        <f t="shared" si="658"/>
        <v>No</v>
      </c>
      <c r="S3311">
        <v>186</v>
      </c>
      <c r="T3311" t="s">
        <v>170</v>
      </c>
      <c r="V3311" t="str">
        <f t="shared" si="659"/>
        <v>Non Intersection</v>
      </c>
      <c r="W3311" t="s">
        <v>242</v>
      </c>
      <c r="X3311">
        <v>42.391032000000003</v>
      </c>
      <c r="Y3311">
        <v>-71.141350000000003</v>
      </c>
      <c r="Z3311" t="s">
        <v>243</v>
      </c>
    </row>
    <row r="3312" spans="1:26">
      <c r="A3312">
        <v>30386</v>
      </c>
      <c r="B3312" s="1">
        <v>40949.636805555558</v>
      </c>
      <c r="C3312" s="1">
        <f t="shared" si="648"/>
        <v>40909</v>
      </c>
      <c r="D3312" s="4">
        <f t="shared" si="649"/>
        <v>0.10833333333333334</v>
      </c>
      <c r="E3312" s="3">
        <f t="shared" si="650"/>
        <v>2012</v>
      </c>
      <c r="F3312" s="3">
        <f t="shared" si="651"/>
        <v>2</v>
      </c>
      <c r="G3312" s="3">
        <f t="shared" si="652"/>
        <v>10</v>
      </c>
      <c r="H3312" s="3">
        <f t="shared" si="653"/>
        <v>15</v>
      </c>
      <c r="I3312" s="3">
        <f t="shared" si="654"/>
        <v>17</v>
      </c>
      <c r="J3312" s="3">
        <f t="shared" si="655"/>
        <v>6</v>
      </c>
      <c r="K3312" s="3" t="str">
        <f>IF(AND(D3312&gt;='Season Lookup'!$D$15,D3312&lt;'Season Lookup'!$D$16),"Spring",IF(AND(D3312&gt;='Season Lookup'!$D$16,D3312&lt;'Season Lookup'!$D$17),"Summer",IF(AND(D3312&gt;='Season Lookup'!$D$17,D3312&lt;'Season Lookup'!$D$18),"Fall",IF(OR(D3312&gt;='Season Lookup'!$D$18,D3312&lt;'Season Lookup'!$D$15),"Winter"))))</f>
        <v>Winter</v>
      </c>
      <c r="L3312" s="3" t="str">
        <f>VLOOKUP(F3312,'Season Lookup'!$A$1:$B$13,2,0)</f>
        <v>Winter</v>
      </c>
      <c r="M3312" t="s">
        <v>12</v>
      </c>
      <c r="N3312" t="s">
        <v>13</v>
      </c>
      <c r="O3312" t="s">
        <v>13</v>
      </c>
      <c r="P3312" t="str">
        <f t="shared" si="656"/>
        <v>Yes</v>
      </c>
      <c r="Q3312" t="str">
        <f t="shared" si="657"/>
        <v>No</v>
      </c>
      <c r="R3312" t="str">
        <f t="shared" si="658"/>
        <v>No</v>
      </c>
      <c r="T3312" t="s">
        <v>19</v>
      </c>
      <c r="U3312" t="s">
        <v>1520</v>
      </c>
      <c r="V3312" t="str">
        <f t="shared" si="659"/>
        <v>Intersection</v>
      </c>
      <c r="W3312" t="s">
        <v>1521</v>
      </c>
      <c r="X3312">
        <v>42.373893000000002</v>
      </c>
      <c r="Y3312">
        <v>-71.102107000000004</v>
      </c>
      <c r="Z3312" t="s">
        <v>1522</v>
      </c>
    </row>
    <row r="3313" spans="1:26">
      <c r="A3313">
        <v>30387</v>
      </c>
      <c r="B3313" s="1">
        <v>40949.65</v>
      </c>
      <c r="C3313" s="1">
        <f t="shared" si="648"/>
        <v>40909</v>
      </c>
      <c r="D3313" s="4">
        <f t="shared" si="649"/>
        <v>0.10833333333333334</v>
      </c>
      <c r="E3313" s="3">
        <f t="shared" si="650"/>
        <v>2012</v>
      </c>
      <c r="F3313" s="3">
        <f t="shared" si="651"/>
        <v>2</v>
      </c>
      <c r="G3313" s="3">
        <f t="shared" si="652"/>
        <v>10</v>
      </c>
      <c r="H3313" s="3">
        <f t="shared" si="653"/>
        <v>15</v>
      </c>
      <c r="I3313" s="3">
        <f t="shared" si="654"/>
        <v>36</v>
      </c>
      <c r="J3313" s="3">
        <f t="shared" si="655"/>
        <v>6</v>
      </c>
      <c r="K3313" s="3" t="str">
        <f>IF(AND(D3313&gt;='Season Lookup'!$D$15,D3313&lt;'Season Lookup'!$D$16),"Spring",IF(AND(D3313&gt;='Season Lookup'!$D$16,D3313&lt;'Season Lookup'!$D$17),"Summer",IF(AND(D3313&gt;='Season Lookup'!$D$17,D3313&lt;'Season Lookup'!$D$18),"Fall",IF(OR(D3313&gt;='Season Lookup'!$D$18,D3313&lt;'Season Lookup'!$D$15),"Winter"))))</f>
        <v>Winter</v>
      </c>
      <c r="L3313" s="3" t="str">
        <f>VLOOKUP(F3313,'Season Lookup'!$A$1:$B$13,2,0)</f>
        <v>Winter</v>
      </c>
      <c r="M3313" t="s">
        <v>12</v>
      </c>
      <c r="N3313" t="s">
        <v>13</v>
      </c>
      <c r="O3313" t="s">
        <v>13</v>
      </c>
      <c r="P3313" t="str">
        <f t="shared" si="656"/>
        <v>Yes</v>
      </c>
      <c r="Q3313" t="str">
        <f t="shared" si="657"/>
        <v>No</v>
      </c>
      <c r="R3313" t="str">
        <f t="shared" si="658"/>
        <v>No</v>
      </c>
      <c r="T3313" t="s">
        <v>61</v>
      </c>
      <c r="U3313" t="s">
        <v>146</v>
      </c>
      <c r="V3313" t="str">
        <f t="shared" si="659"/>
        <v>Intersection</v>
      </c>
      <c r="W3313" t="s">
        <v>4204</v>
      </c>
      <c r="X3313">
        <v>42.368583999999998</v>
      </c>
      <c r="Y3313">
        <v>-71.077404999999999</v>
      </c>
      <c r="Z3313" t="s">
        <v>4205</v>
      </c>
    </row>
    <row r="3314" spans="1:26">
      <c r="A3314">
        <v>30392</v>
      </c>
      <c r="B3314" s="1">
        <v>40949.520833333336</v>
      </c>
      <c r="C3314" s="1">
        <f t="shared" si="648"/>
        <v>40909</v>
      </c>
      <c r="D3314" s="4">
        <f t="shared" si="649"/>
        <v>0.10833333333333334</v>
      </c>
      <c r="E3314" s="3">
        <f t="shared" si="650"/>
        <v>2012</v>
      </c>
      <c r="F3314" s="3">
        <f t="shared" si="651"/>
        <v>2</v>
      </c>
      <c r="G3314" s="3">
        <f t="shared" si="652"/>
        <v>10</v>
      </c>
      <c r="H3314" s="3">
        <f t="shared" si="653"/>
        <v>12</v>
      </c>
      <c r="I3314" s="3">
        <f t="shared" si="654"/>
        <v>30</v>
      </c>
      <c r="J3314" s="3">
        <f t="shared" si="655"/>
        <v>6</v>
      </c>
      <c r="K3314" s="3" t="str">
        <f>IF(AND(D3314&gt;='Season Lookup'!$D$15,D3314&lt;'Season Lookup'!$D$16),"Spring",IF(AND(D3314&gt;='Season Lookup'!$D$16,D3314&lt;'Season Lookup'!$D$17),"Summer",IF(AND(D3314&gt;='Season Lookup'!$D$17,D3314&lt;'Season Lookup'!$D$18),"Fall",IF(OR(D3314&gt;='Season Lookup'!$D$18,D3314&lt;'Season Lookup'!$D$15),"Winter"))))</f>
        <v>Winter</v>
      </c>
      <c r="L3314" s="3" t="str">
        <f>VLOOKUP(F3314,'Season Lookup'!$A$1:$B$13,2,0)</f>
        <v>Winter</v>
      </c>
      <c r="M3314" t="s">
        <v>12</v>
      </c>
      <c r="N3314" t="s">
        <v>13</v>
      </c>
      <c r="O3314" t="s">
        <v>23</v>
      </c>
      <c r="P3314" t="str">
        <f t="shared" si="656"/>
        <v>Yes</v>
      </c>
      <c r="Q3314" t="str">
        <f t="shared" si="657"/>
        <v>No</v>
      </c>
      <c r="R3314" t="str">
        <f t="shared" si="658"/>
        <v>No</v>
      </c>
      <c r="T3314" t="s">
        <v>27</v>
      </c>
      <c r="U3314" t="s">
        <v>2629</v>
      </c>
      <c r="V3314" t="str">
        <f t="shared" si="659"/>
        <v>Intersection</v>
      </c>
      <c r="W3314" t="s">
        <v>4206</v>
      </c>
      <c r="X3314">
        <v>42.364978000000001</v>
      </c>
      <c r="Y3314">
        <v>-71.108124000000004</v>
      </c>
      <c r="Z3314" t="s">
        <v>4207</v>
      </c>
    </row>
    <row r="3315" spans="1:26">
      <c r="A3315">
        <v>30409</v>
      </c>
      <c r="B3315" s="1">
        <v>40949.5</v>
      </c>
      <c r="C3315" s="1">
        <f t="shared" si="648"/>
        <v>40909</v>
      </c>
      <c r="D3315" s="4">
        <f t="shared" si="649"/>
        <v>0.10833333333333334</v>
      </c>
      <c r="E3315" s="3">
        <f t="shared" si="650"/>
        <v>2012</v>
      </c>
      <c r="F3315" s="3">
        <f t="shared" si="651"/>
        <v>2</v>
      </c>
      <c r="G3315" s="3">
        <f t="shared" si="652"/>
        <v>10</v>
      </c>
      <c r="H3315" s="3">
        <f t="shared" si="653"/>
        <v>12</v>
      </c>
      <c r="I3315" s="3">
        <f t="shared" si="654"/>
        <v>0</v>
      </c>
      <c r="J3315" s="3">
        <f t="shared" si="655"/>
        <v>6</v>
      </c>
      <c r="K3315" s="3" t="str">
        <f>IF(AND(D3315&gt;='Season Lookup'!$D$15,D3315&lt;'Season Lookup'!$D$16),"Spring",IF(AND(D3315&gt;='Season Lookup'!$D$16,D3315&lt;'Season Lookup'!$D$17),"Summer",IF(AND(D3315&gt;='Season Lookup'!$D$17,D3315&lt;'Season Lookup'!$D$18),"Fall",IF(OR(D3315&gt;='Season Lookup'!$D$18,D3315&lt;'Season Lookup'!$D$15),"Winter"))))</f>
        <v>Winter</v>
      </c>
      <c r="L3315" s="3" t="str">
        <f>VLOOKUP(F3315,'Season Lookup'!$A$1:$B$13,2,0)</f>
        <v>Winter</v>
      </c>
      <c r="M3315" t="s">
        <v>12</v>
      </c>
      <c r="N3315" t="s">
        <v>13</v>
      </c>
      <c r="O3315" t="s">
        <v>23</v>
      </c>
      <c r="P3315" t="str">
        <f t="shared" si="656"/>
        <v>Yes</v>
      </c>
      <c r="Q3315" t="str">
        <f t="shared" si="657"/>
        <v>No</v>
      </c>
      <c r="R3315" t="str">
        <f t="shared" si="658"/>
        <v>No</v>
      </c>
      <c r="S3315">
        <v>29</v>
      </c>
      <c r="T3315" t="s">
        <v>4208</v>
      </c>
      <c r="V3315" t="str">
        <f t="shared" si="659"/>
        <v>Non Intersection</v>
      </c>
      <c r="W3315" t="s">
        <v>4209</v>
      </c>
      <c r="X3315">
        <v>42.378962000000001</v>
      </c>
      <c r="Y3315">
        <v>-71.153474000000003</v>
      </c>
      <c r="Z3315" t="s">
        <v>4210</v>
      </c>
    </row>
    <row r="3316" spans="1:26">
      <c r="A3316">
        <v>30388</v>
      </c>
      <c r="B3316" s="1">
        <v>40950.372210648151</v>
      </c>
      <c r="C3316" s="1">
        <f t="shared" si="648"/>
        <v>40909</v>
      </c>
      <c r="D3316" s="4">
        <f t="shared" si="649"/>
        <v>0.1111111111111111</v>
      </c>
      <c r="E3316" s="3">
        <f t="shared" si="650"/>
        <v>2012</v>
      </c>
      <c r="F3316" s="3">
        <f t="shared" si="651"/>
        <v>2</v>
      </c>
      <c r="G3316" s="3">
        <f t="shared" si="652"/>
        <v>11</v>
      </c>
      <c r="H3316" s="3">
        <f t="shared" si="653"/>
        <v>8</v>
      </c>
      <c r="I3316" s="3">
        <f t="shared" si="654"/>
        <v>55</v>
      </c>
      <c r="J3316" s="3">
        <f t="shared" si="655"/>
        <v>7</v>
      </c>
      <c r="K3316" s="3" t="str">
        <f>IF(AND(D3316&gt;='Season Lookup'!$D$15,D3316&lt;'Season Lookup'!$D$16),"Spring",IF(AND(D3316&gt;='Season Lookup'!$D$16,D3316&lt;'Season Lookup'!$D$17),"Summer",IF(AND(D3316&gt;='Season Lookup'!$D$17,D3316&lt;'Season Lookup'!$D$18),"Fall",IF(OR(D3316&gt;='Season Lookup'!$D$18,D3316&lt;'Season Lookup'!$D$15),"Winter"))))</f>
        <v>Winter</v>
      </c>
      <c r="L3316" s="3" t="str">
        <f>VLOOKUP(F3316,'Season Lookup'!$A$1:$B$13,2,0)</f>
        <v>Winter</v>
      </c>
      <c r="M3316" t="s">
        <v>31</v>
      </c>
      <c r="N3316" t="s">
        <v>13</v>
      </c>
      <c r="O3316" t="s">
        <v>13</v>
      </c>
      <c r="P3316" t="str">
        <f t="shared" si="656"/>
        <v>Yes</v>
      </c>
      <c r="Q3316" t="str">
        <f t="shared" si="657"/>
        <v>No</v>
      </c>
      <c r="R3316" t="str">
        <f t="shared" si="658"/>
        <v>No</v>
      </c>
      <c r="T3316" t="s">
        <v>105</v>
      </c>
      <c r="U3316" t="s">
        <v>667</v>
      </c>
      <c r="V3316" t="str">
        <f t="shared" si="659"/>
        <v>Intersection</v>
      </c>
      <c r="W3316" t="s">
        <v>1721</v>
      </c>
      <c r="X3316">
        <v>42.368893999999997</v>
      </c>
      <c r="Y3316">
        <v>-71.099952000000002</v>
      </c>
      <c r="Z3316" t="s">
        <v>1722</v>
      </c>
    </row>
    <row r="3317" spans="1:26">
      <c r="A3317">
        <v>30389</v>
      </c>
      <c r="B3317" s="1">
        <v>40950.909710648149</v>
      </c>
      <c r="C3317" s="1">
        <f t="shared" si="648"/>
        <v>40909</v>
      </c>
      <c r="D3317" s="4">
        <f t="shared" si="649"/>
        <v>0.1111111111111111</v>
      </c>
      <c r="E3317" s="3">
        <f t="shared" si="650"/>
        <v>2012</v>
      </c>
      <c r="F3317" s="3">
        <f t="shared" si="651"/>
        <v>2</v>
      </c>
      <c r="G3317" s="3">
        <f t="shared" si="652"/>
        <v>11</v>
      </c>
      <c r="H3317" s="3">
        <f t="shared" si="653"/>
        <v>21</v>
      </c>
      <c r="I3317" s="3">
        <f t="shared" si="654"/>
        <v>49</v>
      </c>
      <c r="J3317" s="3">
        <f t="shared" si="655"/>
        <v>7</v>
      </c>
      <c r="K3317" s="3" t="str">
        <f>IF(AND(D3317&gt;='Season Lookup'!$D$15,D3317&lt;'Season Lookup'!$D$16),"Spring",IF(AND(D3317&gt;='Season Lookup'!$D$16,D3317&lt;'Season Lookup'!$D$17),"Summer",IF(AND(D3317&gt;='Season Lookup'!$D$17,D3317&lt;'Season Lookup'!$D$18),"Fall",IF(OR(D3317&gt;='Season Lookup'!$D$18,D3317&lt;'Season Lookup'!$D$15),"Winter"))))</f>
        <v>Winter</v>
      </c>
      <c r="L3317" s="3" t="str">
        <f>VLOOKUP(F3317,'Season Lookup'!$A$1:$B$13,2,0)</f>
        <v>Winter</v>
      </c>
      <c r="M3317" t="s">
        <v>31</v>
      </c>
      <c r="N3317" t="s">
        <v>13</v>
      </c>
      <c r="O3317" t="s">
        <v>13</v>
      </c>
      <c r="P3317" t="str">
        <f t="shared" si="656"/>
        <v>Yes</v>
      </c>
      <c r="Q3317" t="str">
        <f t="shared" si="657"/>
        <v>No</v>
      </c>
      <c r="R3317" t="str">
        <f t="shared" si="658"/>
        <v>No</v>
      </c>
      <c r="S3317">
        <v>1955</v>
      </c>
      <c r="T3317" t="s">
        <v>14</v>
      </c>
      <c r="V3317" t="str">
        <f t="shared" si="659"/>
        <v>Non Intersection</v>
      </c>
      <c r="W3317" t="s">
        <v>4211</v>
      </c>
      <c r="X3317">
        <v>42.389895000000003</v>
      </c>
      <c r="Y3317">
        <v>-71.120255999999998</v>
      </c>
      <c r="Z3317" t="s">
        <v>4212</v>
      </c>
    </row>
    <row r="3318" spans="1:26">
      <c r="A3318">
        <v>30390</v>
      </c>
      <c r="B3318" s="1">
        <v>40951.088182870371</v>
      </c>
      <c r="C3318" s="1">
        <f t="shared" si="648"/>
        <v>40909</v>
      </c>
      <c r="D3318" s="4">
        <f t="shared" si="649"/>
        <v>0.11388888888888889</v>
      </c>
      <c r="E3318" s="3">
        <f t="shared" si="650"/>
        <v>2012</v>
      </c>
      <c r="F3318" s="3">
        <f t="shared" si="651"/>
        <v>2</v>
      </c>
      <c r="G3318" s="3">
        <f t="shared" si="652"/>
        <v>12</v>
      </c>
      <c r="H3318" s="3">
        <f t="shared" si="653"/>
        <v>2</v>
      </c>
      <c r="I3318" s="3">
        <f t="shared" si="654"/>
        <v>6</v>
      </c>
      <c r="J3318" s="3">
        <f t="shared" si="655"/>
        <v>1</v>
      </c>
      <c r="K3318" s="3" t="str">
        <f>IF(AND(D3318&gt;='Season Lookup'!$D$15,D3318&lt;'Season Lookup'!$D$16),"Spring",IF(AND(D3318&gt;='Season Lookup'!$D$16,D3318&lt;'Season Lookup'!$D$17),"Summer",IF(AND(D3318&gt;='Season Lookup'!$D$17,D3318&lt;'Season Lookup'!$D$18),"Fall",IF(OR(D3318&gt;='Season Lookup'!$D$18,D3318&lt;'Season Lookup'!$D$15),"Winter"))))</f>
        <v>Winter</v>
      </c>
      <c r="L3318" s="3" t="str">
        <f>VLOOKUP(F3318,'Season Lookup'!$A$1:$B$13,2,0)</f>
        <v>Winter</v>
      </c>
      <c r="M3318" t="s">
        <v>48</v>
      </c>
      <c r="N3318" t="s">
        <v>13</v>
      </c>
      <c r="O3318" t="s">
        <v>18</v>
      </c>
      <c r="P3318" t="str">
        <f t="shared" si="656"/>
        <v>Yes</v>
      </c>
      <c r="Q3318" t="str">
        <f t="shared" si="657"/>
        <v>No</v>
      </c>
      <c r="R3318" t="str">
        <f t="shared" si="658"/>
        <v>No</v>
      </c>
      <c r="S3318">
        <v>353</v>
      </c>
      <c r="T3318" t="s">
        <v>14</v>
      </c>
      <c r="V3318" t="str">
        <f t="shared" si="659"/>
        <v>Non Intersection</v>
      </c>
      <c r="W3318" t="s">
        <v>4213</v>
      </c>
      <c r="X3318">
        <v>42.362900000000003</v>
      </c>
      <c r="Y3318">
        <v>-71.099199999999996</v>
      </c>
      <c r="Z3318" t="s">
        <v>4214</v>
      </c>
    </row>
    <row r="3319" spans="1:26">
      <c r="A3319">
        <v>30393</v>
      </c>
      <c r="B3319" s="1">
        <v>40951.611805555556</v>
      </c>
      <c r="C3319" s="1">
        <f t="shared" si="648"/>
        <v>40909</v>
      </c>
      <c r="D3319" s="4">
        <f t="shared" si="649"/>
        <v>0.11388888888888889</v>
      </c>
      <c r="E3319" s="3">
        <f t="shared" si="650"/>
        <v>2012</v>
      </c>
      <c r="F3319" s="3">
        <f t="shared" si="651"/>
        <v>2</v>
      </c>
      <c r="G3319" s="3">
        <f t="shared" si="652"/>
        <v>12</v>
      </c>
      <c r="H3319" s="3">
        <f t="shared" si="653"/>
        <v>14</v>
      </c>
      <c r="I3319" s="3">
        <f t="shared" si="654"/>
        <v>41</v>
      </c>
      <c r="J3319" s="3">
        <f t="shared" si="655"/>
        <v>1</v>
      </c>
      <c r="K3319" s="3" t="str">
        <f>IF(AND(D3319&gt;='Season Lookup'!$D$15,D3319&lt;'Season Lookup'!$D$16),"Spring",IF(AND(D3319&gt;='Season Lookup'!$D$16,D3319&lt;'Season Lookup'!$D$17),"Summer",IF(AND(D3319&gt;='Season Lookup'!$D$17,D3319&lt;'Season Lookup'!$D$18),"Fall",IF(OR(D3319&gt;='Season Lookup'!$D$18,D3319&lt;'Season Lookup'!$D$15),"Winter"))))</f>
        <v>Winter</v>
      </c>
      <c r="L3319" s="3" t="str">
        <f>VLOOKUP(F3319,'Season Lookup'!$A$1:$B$13,2,0)</f>
        <v>Winter</v>
      </c>
      <c r="M3319" t="s">
        <v>48</v>
      </c>
      <c r="N3319" t="s">
        <v>13</v>
      </c>
      <c r="O3319" t="s">
        <v>23</v>
      </c>
      <c r="P3319" t="str">
        <f t="shared" si="656"/>
        <v>Yes</v>
      </c>
      <c r="Q3319" t="str">
        <f t="shared" si="657"/>
        <v>No</v>
      </c>
      <c r="R3319" t="str">
        <f t="shared" si="658"/>
        <v>No</v>
      </c>
      <c r="T3319" t="s">
        <v>14</v>
      </c>
      <c r="U3319" t="s">
        <v>195</v>
      </c>
      <c r="V3319" t="str">
        <f t="shared" si="659"/>
        <v>Intersection</v>
      </c>
      <c r="W3319" t="s">
        <v>196</v>
      </c>
      <c r="X3319">
        <v>42.362949999999998</v>
      </c>
      <c r="Y3319">
        <v>-71.099580000000003</v>
      </c>
      <c r="Z3319" t="s">
        <v>197</v>
      </c>
    </row>
    <row r="3320" spans="1:26">
      <c r="A3320">
        <v>30391</v>
      </c>
      <c r="B3320" s="1">
        <v>40952.425000000003</v>
      </c>
      <c r="C3320" s="1">
        <f t="shared" si="648"/>
        <v>40909</v>
      </c>
      <c r="D3320" s="4">
        <f t="shared" si="649"/>
        <v>0.11666666666666667</v>
      </c>
      <c r="E3320" s="3">
        <f t="shared" si="650"/>
        <v>2012</v>
      </c>
      <c r="F3320" s="3">
        <f t="shared" si="651"/>
        <v>2</v>
      </c>
      <c r="G3320" s="3">
        <f t="shared" si="652"/>
        <v>13</v>
      </c>
      <c r="H3320" s="3">
        <f t="shared" si="653"/>
        <v>10</v>
      </c>
      <c r="I3320" s="3">
        <f t="shared" si="654"/>
        <v>12</v>
      </c>
      <c r="J3320" s="3">
        <f t="shared" si="655"/>
        <v>2</v>
      </c>
      <c r="K3320" s="3" t="str">
        <f>IF(AND(D3320&gt;='Season Lookup'!$D$15,D3320&lt;'Season Lookup'!$D$16),"Spring",IF(AND(D3320&gt;='Season Lookup'!$D$16,D3320&lt;'Season Lookup'!$D$17),"Summer",IF(AND(D3320&gt;='Season Lookup'!$D$17,D3320&lt;'Season Lookup'!$D$18),"Fall",IF(OR(D3320&gt;='Season Lookup'!$D$18,D3320&lt;'Season Lookup'!$D$15),"Winter"))))</f>
        <v>Winter</v>
      </c>
      <c r="L3320" s="3" t="str">
        <f>VLOOKUP(F3320,'Season Lookup'!$A$1:$B$13,2,0)</f>
        <v>Winter</v>
      </c>
      <c r="M3320" t="s">
        <v>56</v>
      </c>
      <c r="N3320" t="s">
        <v>13</v>
      </c>
      <c r="O3320" t="s">
        <v>23</v>
      </c>
      <c r="P3320" t="str">
        <f t="shared" si="656"/>
        <v>Yes</v>
      </c>
      <c r="Q3320" t="str">
        <f t="shared" si="657"/>
        <v>No</v>
      </c>
      <c r="R3320" t="str">
        <f t="shared" si="658"/>
        <v>No</v>
      </c>
      <c r="T3320" t="s">
        <v>760</v>
      </c>
      <c r="V3320" t="str">
        <f t="shared" si="659"/>
        <v>Intersection</v>
      </c>
      <c r="W3320" t="s">
        <v>4215</v>
      </c>
      <c r="X3320">
        <v>0</v>
      </c>
      <c r="Y3320">
        <v>0</v>
      </c>
      <c r="Z3320" t="s">
        <v>81</v>
      </c>
    </row>
    <row r="3321" spans="1:26">
      <c r="A3321">
        <v>30394</v>
      </c>
      <c r="B3321" s="1">
        <v>40952.46875</v>
      </c>
      <c r="C3321" s="1">
        <f t="shared" si="648"/>
        <v>40909</v>
      </c>
      <c r="D3321" s="4">
        <f t="shared" si="649"/>
        <v>0.11666666666666667</v>
      </c>
      <c r="E3321" s="3">
        <f t="shared" si="650"/>
        <v>2012</v>
      </c>
      <c r="F3321" s="3">
        <f t="shared" si="651"/>
        <v>2</v>
      </c>
      <c r="G3321" s="3">
        <f t="shared" si="652"/>
        <v>13</v>
      </c>
      <c r="H3321" s="3">
        <f t="shared" si="653"/>
        <v>11</v>
      </c>
      <c r="I3321" s="3">
        <f t="shared" si="654"/>
        <v>15</v>
      </c>
      <c r="J3321" s="3">
        <f t="shared" si="655"/>
        <v>2</v>
      </c>
      <c r="K3321" s="3" t="str">
        <f>IF(AND(D3321&gt;='Season Lookup'!$D$15,D3321&lt;'Season Lookup'!$D$16),"Spring",IF(AND(D3321&gt;='Season Lookup'!$D$16,D3321&lt;'Season Lookup'!$D$17),"Summer",IF(AND(D3321&gt;='Season Lookup'!$D$17,D3321&lt;'Season Lookup'!$D$18),"Fall",IF(OR(D3321&gt;='Season Lookup'!$D$18,D3321&lt;'Season Lookup'!$D$15),"Winter"))))</f>
        <v>Winter</v>
      </c>
      <c r="L3321" s="3" t="str">
        <f>VLOOKUP(F3321,'Season Lookup'!$A$1:$B$13,2,0)</f>
        <v>Winter</v>
      </c>
      <c r="M3321" t="s">
        <v>56</v>
      </c>
      <c r="N3321" t="s">
        <v>13</v>
      </c>
      <c r="O3321" t="s">
        <v>23</v>
      </c>
      <c r="P3321" t="str">
        <f t="shared" si="656"/>
        <v>Yes</v>
      </c>
      <c r="Q3321" t="str">
        <f t="shared" si="657"/>
        <v>No</v>
      </c>
      <c r="R3321" t="str">
        <f t="shared" si="658"/>
        <v>No</v>
      </c>
      <c r="T3321" t="s">
        <v>14</v>
      </c>
      <c r="U3321" t="s">
        <v>847</v>
      </c>
      <c r="V3321" t="str">
        <f t="shared" si="659"/>
        <v>Intersection</v>
      </c>
      <c r="W3321" t="s">
        <v>4216</v>
      </c>
      <c r="X3321">
        <v>42.383347000000001</v>
      </c>
      <c r="Y3321">
        <v>-71.119561000000004</v>
      </c>
      <c r="Z3321" t="s">
        <v>4217</v>
      </c>
    </row>
    <row r="3322" spans="1:26">
      <c r="A3322">
        <v>30395</v>
      </c>
      <c r="B3322" s="1">
        <v>40952.638888888891</v>
      </c>
      <c r="C3322" s="1">
        <f t="shared" si="648"/>
        <v>40909</v>
      </c>
      <c r="D3322" s="4">
        <f t="shared" si="649"/>
        <v>0.11666666666666667</v>
      </c>
      <c r="E3322" s="3">
        <f t="shared" si="650"/>
        <v>2012</v>
      </c>
      <c r="F3322" s="3">
        <f t="shared" si="651"/>
        <v>2</v>
      </c>
      <c r="G3322" s="3">
        <f t="shared" si="652"/>
        <v>13</v>
      </c>
      <c r="H3322" s="3">
        <f t="shared" si="653"/>
        <v>15</v>
      </c>
      <c r="I3322" s="3">
        <f t="shared" si="654"/>
        <v>20</v>
      </c>
      <c r="J3322" s="3">
        <f t="shared" si="655"/>
        <v>2</v>
      </c>
      <c r="K3322" s="3" t="str">
        <f>IF(AND(D3322&gt;='Season Lookup'!$D$15,D3322&lt;'Season Lookup'!$D$16),"Spring",IF(AND(D3322&gt;='Season Lookup'!$D$16,D3322&lt;'Season Lookup'!$D$17),"Summer",IF(AND(D3322&gt;='Season Lookup'!$D$17,D3322&lt;'Season Lookup'!$D$18),"Fall",IF(OR(D3322&gt;='Season Lookup'!$D$18,D3322&lt;'Season Lookup'!$D$15),"Winter"))))</f>
        <v>Winter</v>
      </c>
      <c r="L3322" s="3" t="str">
        <f>VLOOKUP(F3322,'Season Lookup'!$A$1:$B$13,2,0)</f>
        <v>Winter</v>
      </c>
      <c r="M3322" t="s">
        <v>56</v>
      </c>
      <c r="N3322" t="s">
        <v>13</v>
      </c>
      <c r="O3322" t="s">
        <v>13</v>
      </c>
      <c r="P3322" t="str">
        <f t="shared" si="656"/>
        <v>Yes</v>
      </c>
      <c r="Q3322" t="str">
        <f t="shared" si="657"/>
        <v>No</v>
      </c>
      <c r="R3322" t="str">
        <f t="shared" si="658"/>
        <v>No</v>
      </c>
      <c r="T3322" t="s">
        <v>27</v>
      </c>
      <c r="U3322" t="s">
        <v>28</v>
      </c>
      <c r="V3322" t="str">
        <f t="shared" si="659"/>
        <v>Intersection</v>
      </c>
      <c r="W3322" t="s">
        <v>29</v>
      </c>
      <c r="X3322">
        <v>42.364749000000003</v>
      </c>
      <c r="Y3322">
        <v>-71.110774000000006</v>
      </c>
      <c r="Z3322" t="s">
        <v>30</v>
      </c>
    </row>
    <row r="3323" spans="1:26">
      <c r="A3323">
        <v>30396</v>
      </c>
      <c r="B3323" s="1">
        <v>40952.843043981484</v>
      </c>
      <c r="C3323" s="1">
        <f t="shared" si="648"/>
        <v>40909</v>
      </c>
      <c r="D3323" s="4">
        <f t="shared" si="649"/>
        <v>0.11666666666666667</v>
      </c>
      <c r="E3323" s="3">
        <f t="shared" si="650"/>
        <v>2012</v>
      </c>
      <c r="F3323" s="3">
        <f t="shared" si="651"/>
        <v>2</v>
      </c>
      <c r="G3323" s="3">
        <f t="shared" si="652"/>
        <v>13</v>
      </c>
      <c r="H3323" s="3">
        <f t="shared" si="653"/>
        <v>20</v>
      </c>
      <c r="I3323" s="3">
        <f t="shared" si="654"/>
        <v>13</v>
      </c>
      <c r="J3323" s="3">
        <f t="shared" si="655"/>
        <v>2</v>
      </c>
      <c r="K3323" s="3" t="str">
        <f>IF(AND(D3323&gt;='Season Lookup'!$D$15,D3323&lt;'Season Lookup'!$D$16),"Spring",IF(AND(D3323&gt;='Season Lookup'!$D$16,D3323&lt;'Season Lookup'!$D$17),"Summer",IF(AND(D3323&gt;='Season Lookup'!$D$17,D3323&lt;'Season Lookup'!$D$18),"Fall",IF(OR(D3323&gt;='Season Lookup'!$D$18,D3323&lt;'Season Lookup'!$D$15),"Winter"))))</f>
        <v>Winter</v>
      </c>
      <c r="L3323" s="3" t="str">
        <f>VLOOKUP(F3323,'Season Lookup'!$A$1:$B$13,2,0)</f>
        <v>Winter</v>
      </c>
      <c r="M3323" t="s">
        <v>56</v>
      </c>
      <c r="N3323" t="s">
        <v>13</v>
      </c>
      <c r="O3323" t="s">
        <v>152</v>
      </c>
      <c r="P3323" t="str">
        <f t="shared" si="656"/>
        <v>Yes</v>
      </c>
      <c r="Q3323" t="str">
        <f t="shared" si="657"/>
        <v>No</v>
      </c>
      <c r="R3323" t="str">
        <f t="shared" si="658"/>
        <v>Yes</v>
      </c>
      <c r="T3323" t="s">
        <v>19</v>
      </c>
      <c r="U3323" t="s">
        <v>61</v>
      </c>
      <c r="V3323" t="str">
        <f t="shared" si="659"/>
        <v>Intersection</v>
      </c>
      <c r="W3323" t="s">
        <v>494</v>
      </c>
      <c r="X3323">
        <v>42.370635999999998</v>
      </c>
      <c r="Y3323">
        <v>-71.076933999999994</v>
      </c>
      <c r="Z3323" t="s">
        <v>495</v>
      </c>
    </row>
    <row r="3324" spans="1:26">
      <c r="A3324">
        <v>30397</v>
      </c>
      <c r="B3324" s="1">
        <v>40952.621527777781</v>
      </c>
      <c r="C3324" s="1">
        <f t="shared" si="648"/>
        <v>40909</v>
      </c>
      <c r="D3324" s="4">
        <f t="shared" si="649"/>
        <v>0.11666666666666667</v>
      </c>
      <c r="E3324" s="3">
        <f t="shared" si="650"/>
        <v>2012</v>
      </c>
      <c r="F3324" s="3">
        <f t="shared" si="651"/>
        <v>2</v>
      </c>
      <c r="G3324" s="3">
        <f t="shared" si="652"/>
        <v>13</v>
      </c>
      <c r="H3324" s="3">
        <f t="shared" si="653"/>
        <v>14</v>
      </c>
      <c r="I3324" s="3">
        <f t="shared" si="654"/>
        <v>55</v>
      </c>
      <c r="J3324" s="3">
        <f t="shared" si="655"/>
        <v>2</v>
      </c>
      <c r="K3324" s="3" t="str">
        <f>IF(AND(D3324&gt;='Season Lookup'!$D$15,D3324&lt;'Season Lookup'!$D$16),"Spring",IF(AND(D3324&gt;='Season Lookup'!$D$16,D3324&lt;'Season Lookup'!$D$17),"Summer",IF(AND(D3324&gt;='Season Lookup'!$D$17,D3324&lt;'Season Lookup'!$D$18),"Fall",IF(OR(D3324&gt;='Season Lookup'!$D$18,D3324&lt;'Season Lookup'!$D$15),"Winter"))))</f>
        <v>Winter</v>
      </c>
      <c r="L3324" s="3" t="str">
        <f>VLOOKUP(F3324,'Season Lookup'!$A$1:$B$13,2,0)</f>
        <v>Winter</v>
      </c>
      <c r="M3324" t="s">
        <v>56</v>
      </c>
      <c r="N3324" t="s">
        <v>13</v>
      </c>
      <c r="O3324" t="s">
        <v>13</v>
      </c>
      <c r="P3324" t="str">
        <f t="shared" si="656"/>
        <v>Yes</v>
      </c>
      <c r="Q3324" t="str">
        <f t="shared" si="657"/>
        <v>No</v>
      </c>
      <c r="R3324" t="str">
        <f t="shared" si="658"/>
        <v>No</v>
      </c>
      <c r="T3324" t="s">
        <v>105</v>
      </c>
      <c r="U3324" t="s">
        <v>796</v>
      </c>
      <c r="V3324" t="str">
        <f t="shared" si="659"/>
        <v>Intersection</v>
      </c>
      <c r="W3324" t="s">
        <v>2561</v>
      </c>
      <c r="X3324">
        <v>42.365791999999999</v>
      </c>
      <c r="Y3324">
        <v>-71.092070000000007</v>
      </c>
      <c r="Z3324" t="s">
        <v>2562</v>
      </c>
    </row>
    <row r="3325" spans="1:26">
      <c r="A3325">
        <v>30398</v>
      </c>
      <c r="B3325" s="1">
        <v>40952.878460648149</v>
      </c>
      <c r="C3325" s="1">
        <f t="shared" si="648"/>
        <v>40909</v>
      </c>
      <c r="D3325" s="4">
        <f t="shared" si="649"/>
        <v>0.11666666666666667</v>
      </c>
      <c r="E3325" s="3">
        <f t="shared" si="650"/>
        <v>2012</v>
      </c>
      <c r="F3325" s="3">
        <f t="shared" si="651"/>
        <v>2</v>
      </c>
      <c r="G3325" s="3">
        <f t="shared" si="652"/>
        <v>13</v>
      </c>
      <c r="H3325" s="3">
        <f t="shared" si="653"/>
        <v>21</v>
      </c>
      <c r="I3325" s="3">
        <f t="shared" si="654"/>
        <v>4</v>
      </c>
      <c r="J3325" s="3">
        <f t="shared" si="655"/>
        <v>2</v>
      </c>
      <c r="K3325" s="3" t="str">
        <f>IF(AND(D3325&gt;='Season Lookup'!$D$15,D3325&lt;'Season Lookup'!$D$16),"Spring",IF(AND(D3325&gt;='Season Lookup'!$D$16,D3325&lt;'Season Lookup'!$D$17),"Summer",IF(AND(D3325&gt;='Season Lookup'!$D$17,D3325&lt;'Season Lookup'!$D$18),"Fall",IF(OR(D3325&gt;='Season Lookup'!$D$18,D3325&lt;'Season Lookup'!$D$15),"Winter"))))</f>
        <v>Winter</v>
      </c>
      <c r="L3325" s="3" t="str">
        <f>VLOOKUP(F3325,'Season Lookup'!$A$1:$B$13,2,0)</f>
        <v>Winter</v>
      </c>
      <c r="M3325" t="s">
        <v>56</v>
      </c>
      <c r="N3325" t="s">
        <v>13</v>
      </c>
      <c r="O3325" t="s">
        <v>13</v>
      </c>
      <c r="P3325" t="str">
        <f t="shared" si="656"/>
        <v>Yes</v>
      </c>
      <c r="Q3325" t="str">
        <f t="shared" si="657"/>
        <v>No</v>
      </c>
      <c r="R3325" t="str">
        <f t="shared" si="658"/>
        <v>No</v>
      </c>
      <c r="S3325">
        <v>49</v>
      </c>
      <c r="T3325" t="s">
        <v>269</v>
      </c>
      <c r="U3325" t="s">
        <v>268</v>
      </c>
      <c r="V3325" t="str">
        <f t="shared" si="659"/>
        <v>Non Intersection</v>
      </c>
      <c r="W3325" t="s">
        <v>4218</v>
      </c>
      <c r="X3325">
        <v>42.389294999999997</v>
      </c>
      <c r="Y3325">
        <v>-71.121351000000004</v>
      </c>
      <c r="Z3325" t="s">
        <v>4219</v>
      </c>
    </row>
    <row r="3326" spans="1:26">
      <c r="A3326">
        <v>30503</v>
      </c>
      <c r="B3326" s="1">
        <v>40952.46875</v>
      </c>
      <c r="C3326" s="1">
        <f t="shared" si="648"/>
        <v>40909</v>
      </c>
      <c r="D3326" s="4">
        <f t="shared" si="649"/>
        <v>0.11666666666666667</v>
      </c>
      <c r="E3326" s="3">
        <f t="shared" si="650"/>
        <v>2012</v>
      </c>
      <c r="F3326" s="3">
        <f t="shared" si="651"/>
        <v>2</v>
      </c>
      <c r="G3326" s="3">
        <f t="shared" si="652"/>
        <v>13</v>
      </c>
      <c r="H3326" s="3">
        <f t="shared" si="653"/>
        <v>11</v>
      </c>
      <c r="I3326" s="3">
        <f t="shared" si="654"/>
        <v>15</v>
      </c>
      <c r="J3326" s="3">
        <f t="shared" si="655"/>
        <v>2</v>
      </c>
      <c r="K3326" s="3" t="str">
        <f>IF(AND(D3326&gt;='Season Lookup'!$D$15,D3326&lt;'Season Lookup'!$D$16),"Spring",IF(AND(D3326&gt;='Season Lookup'!$D$16,D3326&lt;'Season Lookup'!$D$17),"Summer",IF(AND(D3326&gt;='Season Lookup'!$D$17,D3326&lt;'Season Lookup'!$D$18),"Fall",IF(OR(D3326&gt;='Season Lookup'!$D$18,D3326&lt;'Season Lookup'!$D$15),"Winter"))))</f>
        <v>Winter</v>
      </c>
      <c r="L3326" s="3" t="str">
        <f>VLOOKUP(F3326,'Season Lookup'!$A$1:$B$13,2,0)</f>
        <v>Winter</v>
      </c>
      <c r="M3326" t="s">
        <v>56</v>
      </c>
      <c r="N3326" t="s">
        <v>13</v>
      </c>
      <c r="O3326" t="s">
        <v>23</v>
      </c>
      <c r="P3326" t="str">
        <f t="shared" si="656"/>
        <v>Yes</v>
      </c>
      <c r="Q3326" t="str">
        <f t="shared" si="657"/>
        <v>No</v>
      </c>
      <c r="R3326" t="str">
        <f t="shared" si="658"/>
        <v>No</v>
      </c>
      <c r="T3326" t="s">
        <v>14</v>
      </c>
      <c r="U3326" t="s">
        <v>847</v>
      </c>
      <c r="V3326" t="str">
        <f t="shared" si="659"/>
        <v>Intersection</v>
      </c>
      <c r="W3326" t="s">
        <v>4216</v>
      </c>
      <c r="X3326">
        <v>42.383347000000001</v>
      </c>
      <c r="Y3326">
        <v>-71.119561000000004</v>
      </c>
      <c r="Z3326" t="s">
        <v>4217</v>
      </c>
    </row>
    <row r="3327" spans="1:26">
      <c r="A3327">
        <v>30399</v>
      </c>
      <c r="B3327" s="1">
        <v>40954.340277777781</v>
      </c>
      <c r="C3327" s="1">
        <f t="shared" si="648"/>
        <v>40909</v>
      </c>
      <c r="D3327" s="4">
        <f t="shared" si="649"/>
        <v>0.12222222222222222</v>
      </c>
      <c r="E3327" s="3">
        <f t="shared" si="650"/>
        <v>2012</v>
      </c>
      <c r="F3327" s="3">
        <f t="shared" si="651"/>
        <v>2</v>
      </c>
      <c r="G3327" s="3">
        <f t="shared" si="652"/>
        <v>15</v>
      </c>
      <c r="H3327" s="3">
        <f t="shared" si="653"/>
        <v>8</v>
      </c>
      <c r="I3327" s="3">
        <f t="shared" si="654"/>
        <v>10</v>
      </c>
      <c r="J3327" s="3">
        <f t="shared" si="655"/>
        <v>4</v>
      </c>
      <c r="K3327" s="3" t="str">
        <f>IF(AND(D3327&gt;='Season Lookup'!$D$15,D3327&lt;'Season Lookup'!$D$16),"Spring",IF(AND(D3327&gt;='Season Lookup'!$D$16,D3327&lt;'Season Lookup'!$D$17),"Summer",IF(AND(D3327&gt;='Season Lookup'!$D$17,D3327&lt;'Season Lookup'!$D$18),"Fall",IF(OR(D3327&gt;='Season Lookup'!$D$18,D3327&lt;'Season Lookup'!$D$15),"Winter"))))</f>
        <v>Winter</v>
      </c>
      <c r="L3327" s="3" t="str">
        <f>VLOOKUP(F3327,'Season Lookup'!$A$1:$B$13,2,0)</f>
        <v>Winter</v>
      </c>
      <c r="M3327" t="s">
        <v>82</v>
      </c>
      <c r="N3327" t="s">
        <v>13</v>
      </c>
      <c r="O3327" t="s">
        <v>13</v>
      </c>
      <c r="P3327" t="str">
        <f t="shared" si="656"/>
        <v>Yes</v>
      </c>
      <c r="Q3327" t="str">
        <f t="shared" si="657"/>
        <v>No</v>
      </c>
      <c r="R3327" t="str">
        <f t="shared" si="658"/>
        <v>No</v>
      </c>
      <c r="T3327" t="s">
        <v>198</v>
      </c>
      <c r="U3327" t="s">
        <v>24</v>
      </c>
      <c r="V3327" t="str">
        <f t="shared" si="659"/>
        <v>Intersection</v>
      </c>
      <c r="W3327" t="s">
        <v>2019</v>
      </c>
      <c r="X3327">
        <v>42.374940000000002</v>
      </c>
      <c r="Y3327">
        <v>-71.139720999999994</v>
      </c>
      <c r="Z3327" t="s">
        <v>2020</v>
      </c>
    </row>
    <row r="3328" spans="1:26">
      <c r="A3328">
        <v>30400</v>
      </c>
      <c r="B3328" s="1">
        <v>40954.416655092595</v>
      </c>
      <c r="C3328" s="1">
        <f t="shared" si="648"/>
        <v>40909</v>
      </c>
      <c r="D3328" s="4">
        <f t="shared" si="649"/>
        <v>0.12222222222222222</v>
      </c>
      <c r="E3328" s="3">
        <f t="shared" si="650"/>
        <v>2012</v>
      </c>
      <c r="F3328" s="3">
        <f t="shared" si="651"/>
        <v>2</v>
      </c>
      <c r="G3328" s="3">
        <f t="shared" si="652"/>
        <v>15</v>
      </c>
      <c r="H3328" s="3">
        <f t="shared" si="653"/>
        <v>9</v>
      </c>
      <c r="I3328" s="3">
        <f t="shared" si="654"/>
        <v>59</v>
      </c>
      <c r="J3328" s="3">
        <f t="shared" si="655"/>
        <v>4</v>
      </c>
      <c r="K3328" s="3" t="str">
        <f>IF(AND(D3328&gt;='Season Lookup'!$D$15,D3328&lt;'Season Lookup'!$D$16),"Spring",IF(AND(D3328&gt;='Season Lookup'!$D$16,D3328&lt;'Season Lookup'!$D$17),"Summer",IF(AND(D3328&gt;='Season Lookup'!$D$17,D3328&lt;'Season Lookup'!$D$18),"Fall",IF(OR(D3328&gt;='Season Lookup'!$D$18,D3328&lt;'Season Lookup'!$D$15),"Winter"))))</f>
        <v>Winter</v>
      </c>
      <c r="L3328" s="3" t="str">
        <f>VLOOKUP(F3328,'Season Lookup'!$A$1:$B$13,2,0)</f>
        <v>Winter</v>
      </c>
      <c r="M3328" t="s">
        <v>82</v>
      </c>
      <c r="N3328" t="s">
        <v>13</v>
      </c>
      <c r="O3328" t="s">
        <v>23</v>
      </c>
      <c r="P3328" t="str">
        <f t="shared" si="656"/>
        <v>Yes</v>
      </c>
      <c r="Q3328" t="str">
        <f t="shared" si="657"/>
        <v>No</v>
      </c>
      <c r="R3328" t="str">
        <f t="shared" si="658"/>
        <v>No</v>
      </c>
      <c r="S3328">
        <v>4</v>
      </c>
      <c r="T3328" t="s">
        <v>550</v>
      </c>
      <c r="V3328" t="str">
        <f t="shared" si="659"/>
        <v>Non Intersection</v>
      </c>
      <c r="W3328" t="s">
        <v>4220</v>
      </c>
      <c r="X3328">
        <v>42.388143999999997</v>
      </c>
      <c r="Y3328">
        <v>-71.119664</v>
      </c>
      <c r="Z3328" t="s">
        <v>4221</v>
      </c>
    </row>
    <row r="3329" spans="1:26">
      <c r="A3329">
        <v>30401</v>
      </c>
      <c r="B3329" s="1">
        <v>40954.527777777781</v>
      </c>
      <c r="C3329" s="1">
        <f t="shared" si="648"/>
        <v>40909</v>
      </c>
      <c r="D3329" s="4">
        <f t="shared" si="649"/>
        <v>0.12222222222222222</v>
      </c>
      <c r="E3329" s="3">
        <f t="shared" si="650"/>
        <v>2012</v>
      </c>
      <c r="F3329" s="3">
        <f t="shared" si="651"/>
        <v>2</v>
      </c>
      <c r="G3329" s="3">
        <f t="shared" si="652"/>
        <v>15</v>
      </c>
      <c r="H3329" s="3">
        <f t="shared" si="653"/>
        <v>12</v>
      </c>
      <c r="I3329" s="3">
        <f t="shared" si="654"/>
        <v>40</v>
      </c>
      <c r="J3329" s="3">
        <f t="shared" si="655"/>
        <v>4</v>
      </c>
      <c r="K3329" s="3" t="str">
        <f>IF(AND(D3329&gt;='Season Lookup'!$D$15,D3329&lt;'Season Lookup'!$D$16),"Spring",IF(AND(D3329&gt;='Season Lookup'!$D$16,D3329&lt;'Season Lookup'!$D$17),"Summer",IF(AND(D3329&gt;='Season Lookup'!$D$17,D3329&lt;'Season Lookup'!$D$18),"Fall",IF(OR(D3329&gt;='Season Lookup'!$D$18,D3329&lt;'Season Lookup'!$D$15),"Winter"))))</f>
        <v>Winter</v>
      </c>
      <c r="L3329" s="3" t="str">
        <f>VLOOKUP(F3329,'Season Lookup'!$A$1:$B$13,2,0)</f>
        <v>Winter</v>
      </c>
      <c r="M3329" t="s">
        <v>82</v>
      </c>
      <c r="N3329" t="s">
        <v>13</v>
      </c>
      <c r="O3329" t="s">
        <v>13</v>
      </c>
      <c r="P3329" t="str">
        <f t="shared" si="656"/>
        <v>Yes</v>
      </c>
      <c r="Q3329" t="str">
        <f t="shared" si="657"/>
        <v>No</v>
      </c>
      <c r="R3329" t="str">
        <f t="shared" si="658"/>
        <v>No</v>
      </c>
      <c r="T3329" t="s">
        <v>14</v>
      </c>
      <c r="U3329" t="s">
        <v>1088</v>
      </c>
      <c r="V3329" t="str">
        <f t="shared" si="659"/>
        <v>Intersection</v>
      </c>
      <c r="W3329" t="s">
        <v>1089</v>
      </c>
      <c r="X3329">
        <v>42.365972999999997</v>
      </c>
      <c r="Y3329">
        <v>-71.104675</v>
      </c>
      <c r="Z3329" t="s">
        <v>1090</v>
      </c>
    </row>
    <row r="3330" spans="1:26">
      <c r="A3330">
        <v>30402</v>
      </c>
      <c r="B3330" s="1">
        <v>40954.658321759256</v>
      </c>
      <c r="C3330" s="1">
        <f t="shared" si="648"/>
        <v>40909</v>
      </c>
      <c r="D3330" s="4">
        <f t="shared" si="649"/>
        <v>0.12222222222222222</v>
      </c>
      <c r="E3330" s="3">
        <f t="shared" si="650"/>
        <v>2012</v>
      </c>
      <c r="F3330" s="3">
        <f t="shared" si="651"/>
        <v>2</v>
      </c>
      <c r="G3330" s="3">
        <f t="shared" si="652"/>
        <v>15</v>
      </c>
      <c r="H3330" s="3">
        <f t="shared" si="653"/>
        <v>15</v>
      </c>
      <c r="I3330" s="3">
        <f t="shared" si="654"/>
        <v>47</v>
      </c>
      <c r="J3330" s="3">
        <f t="shared" si="655"/>
        <v>4</v>
      </c>
      <c r="K3330" s="3" t="str">
        <f>IF(AND(D3330&gt;='Season Lookup'!$D$15,D3330&lt;'Season Lookup'!$D$16),"Spring",IF(AND(D3330&gt;='Season Lookup'!$D$16,D3330&lt;'Season Lookup'!$D$17),"Summer",IF(AND(D3330&gt;='Season Lookup'!$D$17,D3330&lt;'Season Lookup'!$D$18),"Fall",IF(OR(D3330&gt;='Season Lookup'!$D$18,D3330&lt;'Season Lookup'!$D$15),"Winter"))))</f>
        <v>Winter</v>
      </c>
      <c r="L3330" s="3" t="str">
        <f>VLOOKUP(F3330,'Season Lookup'!$A$1:$B$13,2,0)</f>
        <v>Winter</v>
      </c>
      <c r="M3330" t="s">
        <v>82</v>
      </c>
      <c r="N3330" t="s">
        <v>13</v>
      </c>
      <c r="O3330" t="s">
        <v>36</v>
      </c>
      <c r="P3330" t="str">
        <f t="shared" si="656"/>
        <v>Yes</v>
      </c>
      <c r="Q3330" t="str">
        <f t="shared" si="657"/>
        <v>No</v>
      </c>
      <c r="R3330" t="str">
        <f t="shared" si="658"/>
        <v>No</v>
      </c>
      <c r="T3330" t="s">
        <v>105</v>
      </c>
      <c r="U3330" t="s">
        <v>138</v>
      </c>
      <c r="V3330" t="str">
        <f t="shared" si="659"/>
        <v>Intersection</v>
      </c>
      <c r="W3330" t="s">
        <v>139</v>
      </c>
      <c r="X3330">
        <v>42.373967</v>
      </c>
      <c r="Y3330">
        <v>-71.112780000000001</v>
      </c>
      <c r="Z3330" t="s">
        <v>140</v>
      </c>
    </row>
    <row r="3331" spans="1:26">
      <c r="A3331">
        <v>30403</v>
      </c>
      <c r="B3331" s="1">
        <v>40954.684027777781</v>
      </c>
      <c r="C3331" s="1">
        <f t="shared" si="648"/>
        <v>40909</v>
      </c>
      <c r="D3331" s="4">
        <f t="shared" si="649"/>
        <v>0.12222222222222222</v>
      </c>
      <c r="E3331" s="3">
        <f t="shared" si="650"/>
        <v>2012</v>
      </c>
      <c r="F3331" s="3">
        <f t="shared" si="651"/>
        <v>2</v>
      </c>
      <c r="G3331" s="3">
        <f t="shared" si="652"/>
        <v>15</v>
      </c>
      <c r="H3331" s="3">
        <f t="shared" si="653"/>
        <v>16</v>
      </c>
      <c r="I3331" s="3">
        <f t="shared" si="654"/>
        <v>25</v>
      </c>
      <c r="J3331" s="3">
        <f t="shared" si="655"/>
        <v>4</v>
      </c>
      <c r="K3331" s="3" t="str">
        <f>IF(AND(D3331&gt;='Season Lookup'!$D$15,D3331&lt;'Season Lookup'!$D$16),"Spring",IF(AND(D3331&gt;='Season Lookup'!$D$16,D3331&lt;'Season Lookup'!$D$17),"Summer",IF(AND(D3331&gt;='Season Lookup'!$D$17,D3331&lt;'Season Lookup'!$D$18),"Fall",IF(OR(D3331&gt;='Season Lookup'!$D$18,D3331&lt;'Season Lookup'!$D$15),"Winter"))))</f>
        <v>Winter</v>
      </c>
      <c r="L3331" s="3" t="str">
        <f>VLOOKUP(F3331,'Season Lookup'!$A$1:$B$13,2,0)</f>
        <v>Winter</v>
      </c>
      <c r="M3331" t="s">
        <v>82</v>
      </c>
      <c r="N3331" t="s">
        <v>13</v>
      </c>
      <c r="O3331" t="s">
        <v>152</v>
      </c>
      <c r="P3331" t="str">
        <f t="shared" si="656"/>
        <v>Yes</v>
      </c>
      <c r="Q3331" t="str">
        <f t="shared" si="657"/>
        <v>No</v>
      </c>
      <c r="R3331" t="str">
        <f t="shared" si="658"/>
        <v>Yes</v>
      </c>
      <c r="S3331">
        <v>151</v>
      </c>
      <c r="T3331" t="s">
        <v>216</v>
      </c>
      <c r="V3331" t="str">
        <f t="shared" si="659"/>
        <v>Non Intersection</v>
      </c>
      <c r="W3331" t="s">
        <v>4222</v>
      </c>
      <c r="X3331">
        <v>42.364781000000001</v>
      </c>
      <c r="Y3331">
        <v>-71.095639000000006</v>
      </c>
      <c r="Z3331" t="s">
        <v>4223</v>
      </c>
    </row>
    <row r="3332" spans="1:26">
      <c r="A3332">
        <v>30404</v>
      </c>
      <c r="B3332" s="1">
        <v>40954.75</v>
      </c>
      <c r="C3332" s="1">
        <f t="shared" si="648"/>
        <v>40909</v>
      </c>
      <c r="D3332" s="4">
        <f t="shared" si="649"/>
        <v>0.12222222222222222</v>
      </c>
      <c r="E3332" s="3">
        <f t="shared" si="650"/>
        <v>2012</v>
      </c>
      <c r="F3332" s="3">
        <f t="shared" si="651"/>
        <v>2</v>
      </c>
      <c r="G3332" s="3">
        <f t="shared" si="652"/>
        <v>15</v>
      </c>
      <c r="H3332" s="3">
        <f t="shared" si="653"/>
        <v>18</v>
      </c>
      <c r="I3332" s="3">
        <f t="shared" si="654"/>
        <v>0</v>
      </c>
      <c r="J3332" s="3">
        <f t="shared" si="655"/>
        <v>4</v>
      </c>
      <c r="K3332" s="3" t="str">
        <f>IF(AND(D3332&gt;='Season Lookup'!$D$15,D3332&lt;'Season Lookup'!$D$16),"Spring",IF(AND(D3332&gt;='Season Lookup'!$D$16,D3332&lt;'Season Lookup'!$D$17),"Summer",IF(AND(D3332&gt;='Season Lookup'!$D$17,D3332&lt;'Season Lookup'!$D$18),"Fall",IF(OR(D3332&gt;='Season Lookup'!$D$18,D3332&lt;'Season Lookup'!$D$15),"Winter"))))</f>
        <v>Winter</v>
      </c>
      <c r="L3332" s="3" t="str">
        <f>VLOOKUP(F3332,'Season Lookup'!$A$1:$B$13,2,0)</f>
        <v>Winter</v>
      </c>
      <c r="M3332" t="s">
        <v>82</v>
      </c>
      <c r="N3332" t="s">
        <v>13</v>
      </c>
      <c r="O3332" t="s">
        <v>23</v>
      </c>
      <c r="P3332" t="str">
        <f t="shared" si="656"/>
        <v>Yes</v>
      </c>
      <c r="Q3332" t="str">
        <f t="shared" si="657"/>
        <v>No</v>
      </c>
      <c r="R3332" t="str">
        <f t="shared" si="658"/>
        <v>No</v>
      </c>
      <c r="S3332">
        <v>4</v>
      </c>
      <c r="T3332" t="s">
        <v>550</v>
      </c>
      <c r="V3332" t="str">
        <f t="shared" si="659"/>
        <v>Non Intersection</v>
      </c>
      <c r="W3332" t="s">
        <v>4220</v>
      </c>
      <c r="X3332">
        <v>42.388143999999997</v>
      </c>
      <c r="Y3332">
        <v>-71.119664</v>
      </c>
      <c r="Z3332" t="s">
        <v>4221</v>
      </c>
    </row>
    <row r="3333" spans="1:26">
      <c r="A3333">
        <v>30406</v>
      </c>
      <c r="B3333" s="1">
        <v>40954.5</v>
      </c>
      <c r="C3333" s="1">
        <f t="shared" si="648"/>
        <v>40909</v>
      </c>
      <c r="D3333" s="4">
        <f t="shared" si="649"/>
        <v>0.12222222222222222</v>
      </c>
      <c r="E3333" s="3">
        <f t="shared" si="650"/>
        <v>2012</v>
      </c>
      <c r="F3333" s="3">
        <f t="shared" si="651"/>
        <v>2</v>
      </c>
      <c r="G3333" s="3">
        <f t="shared" si="652"/>
        <v>15</v>
      </c>
      <c r="H3333" s="3">
        <f t="shared" si="653"/>
        <v>12</v>
      </c>
      <c r="I3333" s="3">
        <f t="shared" si="654"/>
        <v>0</v>
      </c>
      <c r="J3333" s="3">
        <f t="shared" si="655"/>
        <v>4</v>
      </c>
      <c r="K3333" s="3" t="str">
        <f>IF(AND(D3333&gt;='Season Lookup'!$D$15,D3333&lt;'Season Lookup'!$D$16),"Spring",IF(AND(D3333&gt;='Season Lookup'!$D$16,D3333&lt;'Season Lookup'!$D$17),"Summer",IF(AND(D3333&gt;='Season Lookup'!$D$17,D3333&lt;'Season Lookup'!$D$18),"Fall",IF(OR(D3333&gt;='Season Lookup'!$D$18,D3333&lt;'Season Lookup'!$D$15),"Winter"))))</f>
        <v>Winter</v>
      </c>
      <c r="L3333" s="3" t="str">
        <f>VLOOKUP(F3333,'Season Lookup'!$A$1:$B$13,2,0)</f>
        <v>Winter</v>
      </c>
      <c r="M3333" t="s">
        <v>82</v>
      </c>
      <c r="N3333" t="s">
        <v>13</v>
      </c>
      <c r="O3333" t="s">
        <v>23</v>
      </c>
      <c r="P3333" t="str">
        <f t="shared" si="656"/>
        <v>Yes</v>
      </c>
      <c r="Q3333" t="str">
        <f t="shared" si="657"/>
        <v>No</v>
      </c>
      <c r="R3333" t="str">
        <f t="shared" si="658"/>
        <v>No</v>
      </c>
      <c r="T3333" t="s">
        <v>326</v>
      </c>
      <c r="V3333" t="str">
        <f t="shared" si="659"/>
        <v>Intersection</v>
      </c>
      <c r="W3333" t="s">
        <v>2551</v>
      </c>
      <c r="X3333">
        <v>0</v>
      </c>
      <c r="Y3333">
        <v>0</v>
      </c>
      <c r="Z3333" t="s">
        <v>81</v>
      </c>
    </row>
    <row r="3334" spans="1:26">
      <c r="A3334">
        <v>30407</v>
      </c>
      <c r="B3334" s="1">
        <v>40955.375</v>
      </c>
      <c r="C3334" s="1">
        <f t="shared" si="648"/>
        <v>40909</v>
      </c>
      <c r="D3334" s="4">
        <f t="shared" si="649"/>
        <v>0.125</v>
      </c>
      <c r="E3334" s="3">
        <f t="shared" si="650"/>
        <v>2012</v>
      </c>
      <c r="F3334" s="3">
        <f t="shared" si="651"/>
        <v>2</v>
      </c>
      <c r="G3334" s="3">
        <f t="shared" si="652"/>
        <v>16</v>
      </c>
      <c r="H3334" s="3">
        <f t="shared" si="653"/>
        <v>9</v>
      </c>
      <c r="I3334" s="3">
        <f t="shared" si="654"/>
        <v>0</v>
      </c>
      <c r="J3334" s="3">
        <f t="shared" si="655"/>
        <v>5</v>
      </c>
      <c r="K3334" s="3" t="str">
        <f>IF(AND(D3334&gt;='Season Lookup'!$D$15,D3334&lt;'Season Lookup'!$D$16),"Spring",IF(AND(D3334&gt;='Season Lookup'!$D$16,D3334&lt;'Season Lookup'!$D$17),"Summer",IF(AND(D3334&gt;='Season Lookup'!$D$17,D3334&lt;'Season Lookup'!$D$18),"Fall",IF(OR(D3334&gt;='Season Lookup'!$D$18,D3334&lt;'Season Lookup'!$D$15),"Winter"))))</f>
        <v>Winter</v>
      </c>
      <c r="L3334" s="3" t="str">
        <f>VLOOKUP(F3334,'Season Lookup'!$A$1:$B$13,2,0)</f>
        <v>Winter</v>
      </c>
      <c r="M3334" t="s">
        <v>78</v>
      </c>
      <c r="N3334" t="s">
        <v>13</v>
      </c>
      <c r="O3334" t="s">
        <v>23</v>
      </c>
      <c r="P3334" t="str">
        <f t="shared" si="656"/>
        <v>Yes</v>
      </c>
      <c r="Q3334" t="str">
        <f t="shared" si="657"/>
        <v>No</v>
      </c>
      <c r="R3334" t="str">
        <f t="shared" si="658"/>
        <v>No</v>
      </c>
      <c r="T3334" t="s">
        <v>203</v>
      </c>
      <c r="V3334" t="str">
        <f t="shared" si="659"/>
        <v>Intersection</v>
      </c>
      <c r="W3334" t="s">
        <v>2085</v>
      </c>
      <c r="X3334">
        <v>0</v>
      </c>
      <c r="Y3334">
        <v>0</v>
      </c>
      <c r="Z3334" t="s">
        <v>81</v>
      </c>
    </row>
    <row r="3335" spans="1:26">
      <c r="A3335">
        <v>30408</v>
      </c>
      <c r="B3335" s="1">
        <v>40955.46875</v>
      </c>
      <c r="C3335" s="1">
        <f t="shared" si="648"/>
        <v>40909</v>
      </c>
      <c r="D3335" s="4">
        <f t="shared" si="649"/>
        <v>0.125</v>
      </c>
      <c r="E3335" s="3">
        <f t="shared" si="650"/>
        <v>2012</v>
      </c>
      <c r="F3335" s="3">
        <f t="shared" si="651"/>
        <v>2</v>
      </c>
      <c r="G3335" s="3">
        <f t="shared" si="652"/>
        <v>16</v>
      </c>
      <c r="H3335" s="3">
        <f t="shared" si="653"/>
        <v>11</v>
      </c>
      <c r="I3335" s="3">
        <f t="shared" si="654"/>
        <v>15</v>
      </c>
      <c r="J3335" s="3">
        <f t="shared" si="655"/>
        <v>5</v>
      </c>
      <c r="K3335" s="3" t="str">
        <f>IF(AND(D3335&gt;='Season Lookup'!$D$15,D3335&lt;'Season Lookup'!$D$16),"Spring",IF(AND(D3335&gt;='Season Lookup'!$D$16,D3335&lt;'Season Lookup'!$D$17),"Summer",IF(AND(D3335&gt;='Season Lookup'!$D$17,D3335&lt;'Season Lookup'!$D$18),"Fall",IF(OR(D3335&gt;='Season Lookup'!$D$18,D3335&lt;'Season Lookup'!$D$15),"Winter"))))</f>
        <v>Winter</v>
      </c>
      <c r="L3335" s="3" t="str">
        <f>VLOOKUP(F3335,'Season Lookup'!$A$1:$B$13,2,0)</f>
        <v>Winter</v>
      </c>
      <c r="M3335" t="s">
        <v>78</v>
      </c>
      <c r="N3335" t="s">
        <v>13</v>
      </c>
      <c r="O3335" t="s">
        <v>152</v>
      </c>
      <c r="P3335" t="str">
        <f t="shared" si="656"/>
        <v>Yes</v>
      </c>
      <c r="Q3335" t="str">
        <f t="shared" si="657"/>
        <v>No</v>
      </c>
      <c r="R3335" t="str">
        <f t="shared" si="658"/>
        <v>Yes</v>
      </c>
      <c r="T3335" t="s">
        <v>19</v>
      </c>
      <c r="U3335" t="s">
        <v>189</v>
      </c>
      <c r="V3335" t="str">
        <f t="shared" si="659"/>
        <v>Intersection</v>
      </c>
      <c r="W3335" t="s">
        <v>244</v>
      </c>
      <c r="X3335">
        <v>42.372750000000003</v>
      </c>
      <c r="Y3335">
        <v>-71.093288000000001</v>
      </c>
      <c r="Z3335" t="s">
        <v>245</v>
      </c>
    </row>
    <row r="3336" spans="1:26">
      <c r="A3336">
        <v>30410</v>
      </c>
      <c r="B3336" s="1">
        <v>40956.375</v>
      </c>
      <c r="C3336" s="1">
        <f t="shared" si="648"/>
        <v>40909</v>
      </c>
      <c r="D3336" s="4">
        <f t="shared" si="649"/>
        <v>0.12777777777777777</v>
      </c>
      <c r="E3336" s="3">
        <f t="shared" si="650"/>
        <v>2012</v>
      </c>
      <c r="F3336" s="3">
        <f t="shared" si="651"/>
        <v>2</v>
      </c>
      <c r="G3336" s="3">
        <f t="shared" si="652"/>
        <v>17</v>
      </c>
      <c r="H3336" s="3">
        <f t="shared" si="653"/>
        <v>9</v>
      </c>
      <c r="I3336" s="3">
        <f t="shared" si="654"/>
        <v>0</v>
      </c>
      <c r="J3336" s="3">
        <f t="shared" si="655"/>
        <v>6</v>
      </c>
      <c r="K3336" s="3" t="str">
        <f>IF(AND(D3336&gt;='Season Lookup'!$D$15,D3336&lt;'Season Lookup'!$D$16),"Spring",IF(AND(D3336&gt;='Season Lookup'!$D$16,D3336&lt;'Season Lookup'!$D$17),"Summer",IF(AND(D3336&gt;='Season Lookup'!$D$17,D3336&lt;'Season Lookup'!$D$18),"Fall",IF(OR(D3336&gt;='Season Lookup'!$D$18,D3336&lt;'Season Lookup'!$D$15),"Winter"))))</f>
        <v>Winter</v>
      </c>
      <c r="L3336" s="3" t="str">
        <f>VLOOKUP(F3336,'Season Lookup'!$A$1:$B$13,2,0)</f>
        <v>Winter</v>
      </c>
      <c r="M3336" t="s">
        <v>12</v>
      </c>
      <c r="N3336" t="s">
        <v>35</v>
      </c>
      <c r="O3336" t="s">
        <v>13</v>
      </c>
      <c r="P3336" t="str">
        <f t="shared" si="656"/>
        <v>Yes</v>
      </c>
      <c r="Q3336" t="str">
        <f t="shared" si="657"/>
        <v>No</v>
      </c>
      <c r="R3336" t="str">
        <f t="shared" si="658"/>
        <v>No</v>
      </c>
      <c r="T3336" t="s">
        <v>14</v>
      </c>
      <c r="U3336" t="s">
        <v>1830</v>
      </c>
      <c r="V3336" t="str">
        <f t="shared" si="659"/>
        <v>Intersection</v>
      </c>
      <c r="W3336" t="s">
        <v>1831</v>
      </c>
      <c r="X3336">
        <v>42.400530000000003</v>
      </c>
      <c r="Y3336">
        <v>-71.135126999999997</v>
      </c>
      <c r="Z3336" t="s">
        <v>1832</v>
      </c>
    </row>
    <row r="3337" spans="1:26">
      <c r="A3337">
        <v>30411</v>
      </c>
      <c r="B3337" s="1">
        <v>40956.625</v>
      </c>
      <c r="C3337" s="1">
        <f t="shared" si="648"/>
        <v>40909</v>
      </c>
      <c r="D3337" s="4">
        <f t="shared" si="649"/>
        <v>0.12777777777777777</v>
      </c>
      <c r="E3337" s="3">
        <f t="shared" si="650"/>
        <v>2012</v>
      </c>
      <c r="F3337" s="3">
        <f t="shared" si="651"/>
        <v>2</v>
      </c>
      <c r="G3337" s="3">
        <f t="shared" si="652"/>
        <v>17</v>
      </c>
      <c r="H3337" s="3">
        <f t="shared" si="653"/>
        <v>15</v>
      </c>
      <c r="I3337" s="3">
        <f t="shared" si="654"/>
        <v>0</v>
      </c>
      <c r="J3337" s="3">
        <f t="shared" si="655"/>
        <v>6</v>
      </c>
      <c r="K3337" s="3" t="str">
        <f>IF(AND(D3337&gt;='Season Lookup'!$D$15,D3337&lt;'Season Lookup'!$D$16),"Spring",IF(AND(D3337&gt;='Season Lookup'!$D$16,D3337&lt;'Season Lookup'!$D$17),"Summer",IF(AND(D3337&gt;='Season Lookup'!$D$17,D3337&lt;'Season Lookup'!$D$18),"Fall",IF(OR(D3337&gt;='Season Lookup'!$D$18,D3337&lt;'Season Lookup'!$D$15),"Winter"))))</f>
        <v>Winter</v>
      </c>
      <c r="L3337" s="3" t="str">
        <f>VLOOKUP(F3337,'Season Lookup'!$A$1:$B$13,2,0)</f>
        <v>Winter</v>
      </c>
      <c r="M3337" t="s">
        <v>12</v>
      </c>
      <c r="N3337" t="s">
        <v>13</v>
      </c>
      <c r="O3337" t="s">
        <v>132</v>
      </c>
      <c r="P3337" t="str">
        <f t="shared" si="656"/>
        <v>Yes</v>
      </c>
      <c r="Q3337" t="str">
        <f t="shared" si="657"/>
        <v>Yes</v>
      </c>
      <c r="R3337" t="str">
        <f t="shared" si="658"/>
        <v>No</v>
      </c>
      <c r="S3337">
        <v>2274</v>
      </c>
      <c r="T3337" t="s">
        <v>14</v>
      </c>
      <c r="V3337" t="str">
        <f t="shared" si="659"/>
        <v>Non Intersection</v>
      </c>
      <c r="W3337" t="s">
        <v>4224</v>
      </c>
      <c r="X3337">
        <v>42.368924999999997</v>
      </c>
      <c r="Y3337">
        <v>-71.110257000000004</v>
      </c>
      <c r="Z3337" t="s">
        <v>468</v>
      </c>
    </row>
    <row r="3338" spans="1:26">
      <c r="A3338">
        <v>30412</v>
      </c>
      <c r="B3338" s="1">
        <v>40956.631944444445</v>
      </c>
      <c r="C3338" s="1">
        <f t="shared" si="648"/>
        <v>40909</v>
      </c>
      <c r="D3338" s="4">
        <f t="shared" si="649"/>
        <v>0.12777777777777777</v>
      </c>
      <c r="E3338" s="3">
        <f t="shared" si="650"/>
        <v>2012</v>
      </c>
      <c r="F3338" s="3">
        <f t="shared" si="651"/>
        <v>2</v>
      </c>
      <c r="G3338" s="3">
        <f t="shared" si="652"/>
        <v>17</v>
      </c>
      <c r="H3338" s="3">
        <f t="shared" si="653"/>
        <v>15</v>
      </c>
      <c r="I3338" s="3">
        <f t="shared" si="654"/>
        <v>10</v>
      </c>
      <c r="J3338" s="3">
        <f t="shared" si="655"/>
        <v>6</v>
      </c>
      <c r="K3338" s="3" t="str">
        <f>IF(AND(D3338&gt;='Season Lookup'!$D$15,D3338&lt;'Season Lookup'!$D$16),"Spring",IF(AND(D3338&gt;='Season Lookup'!$D$16,D3338&lt;'Season Lookup'!$D$17),"Summer",IF(AND(D3338&gt;='Season Lookup'!$D$17,D3338&lt;'Season Lookup'!$D$18),"Fall",IF(OR(D3338&gt;='Season Lookup'!$D$18,D3338&lt;'Season Lookup'!$D$15),"Winter"))))</f>
        <v>Winter</v>
      </c>
      <c r="L3338" s="3" t="str">
        <f>VLOOKUP(F3338,'Season Lookup'!$A$1:$B$13,2,0)</f>
        <v>Winter</v>
      </c>
      <c r="M3338" t="s">
        <v>12</v>
      </c>
      <c r="N3338" t="s">
        <v>13</v>
      </c>
      <c r="O3338" t="s">
        <v>152</v>
      </c>
      <c r="P3338" t="str">
        <f t="shared" si="656"/>
        <v>Yes</v>
      </c>
      <c r="Q3338" t="str">
        <f t="shared" si="657"/>
        <v>No</v>
      </c>
      <c r="R3338" t="str">
        <f t="shared" si="658"/>
        <v>Yes</v>
      </c>
      <c r="T3338" t="s">
        <v>45</v>
      </c>
      <c r="V3338" t="str">
        <f t="shared" si="659"/>
        <v>Intersection</v>
      </c>
      <c r="W3338" t="s">
        <v>4225</v>
      </c>
      <c r="X3338">
        <v>0</v>
      </c>
      <c r="Y3338">
        <v>0</v>
      </c>
      <c r="Z3338" t="s">
        <v>81</v>
      </c>
    </row>
    <row r="3339" spans="1:26">
      <c r="A3339">
        <v>30413</v>
      </c>
      <c r="B3339" s="1">
        <v>40956.661805555559</v>
      </c>
      <c r="C3339" s="1">
        <f t="shared" si="648"/>
        <v>40909</v>
      </c>
      <c r="D3339" s="4">
        <f t="shared" si="649"/>
        <v>0.12777777777777777</v>
      </c>
      <c r="E3339" s="3">
        <f t="shared" si="650"/>
        <v>2012</v>
      </c>
      <c r="F3339" s="3">
        <f t="shared" si="651"/>
        <v>2</v>
      </c>
      <c r="G3339" s="3">
        <f t="shared" si="652"/>
        <v>17</v>
      </c>
      <c r="H3339" s="3">
        <f t="shared" si="653"/>
        <v>15</v>
      </c>
      <c r="I3339" s="3">
        <f t="shared" si="654"/>
        <v>53</v>
      </c>
      <c r="J3339" s="3">
        <f t="shared" si="655"/>
        <v>6</v>
      </c>
      <c r="K3339" s="3" t="str">
        <f>IF(AND(D3339&gt;='Season Lookup'!$D$15,D3339&lt;'Season Lookup'!$D$16),"Spring",IF(AND(D3339&gt;='Season Lookup'!$D$16,D3339&lt;'Season Lookup'!$D$17),"Summer",IF(AND(D3339&gt;='Season Lookup'!$D$17,D3339&lt;'Season Lookup'!$D$18),"Fall",IF(OR(D3339&gt;='Season Lookup'!$D$18,D3339&lt;'Season Lookup'!$D$15),"Winter"))))</f>
        <v>Winter</v>
      </c>
      <c r="L3339" s="3" t="str">
        <f>VLOOKUP(F3339,'Season Lookup'!$A$1:$B$13,2,0)</f>
        <v>Winter</v>
      </c>
      <c r="M3339" t="s">
        <v>12</v>
      </c>
      <c r="N3339" t="s">
        <v>13</v>
      </c>
      <c r="O3339" t="s">
        <v>152</v>
      </c>
      <c r="P3339" t="str">
        <f t="shared" si="656"/>
        <v>Yes</v>
      </c>
      <c r="Q3339" t="str">
        <f t="shared" si="657"/>
        <v>No</v>
      </c>
      <c r="R3339" t="str">
        <f t="shared" si="658"/>
        <v>Yes</v>
      </c>
      <c r="S3339">
        <v>13</v>
      </c>
      <c r="T3339" t="s">
        <v>667</v>
      </c>
      <c r="V3339" t="str">
        <f t="shared" si="659"/>
        <v>Non Intersection</v>
      </c>
      <c r="W3339" t="s">
        <v>4226</v>
      </c>
      <c r="X3339">
        <v>42.369515999999997</v>
      </c>
      <c r="Y3339">
        <v>-71.099659000000003</v>
      </c>
      <c r="Z3339" t="s">
        <v>4227</v>
      </c>
    </row>
    <row r="3340" spans="1:26">
      <c r="A3340">
        <v>30414</v>
      </c>
      <c r="B3340" s="1">
        <v>40956.791655092595</v>
      </c>
      <c r="C3340" s="1">
        <f t="shared" si="648"/>
        <v>40909</v>
      </c>
      <c r="D3340" s="4">
        <f t="shared" si="649"/>
        <v>0.12777777777777777</v>
      </c>
      <c r="E3340" s="3">
        <f t="shared" si="650"/>
        <v>2012</v>
      </c>
      <c r="F3340" s="3">
        <f t="shared" si="651"/>
        <v>2</v>
      </c>
      <c r="G3340" s="3">
        <f t="shared" si="652"/>
        <v>17</v>
      </c>
      <c r="H3340" s="3">
        <f t="shared" si="653"/>
        <v>18</v>
      </c>
      <c r="I3340" s="3">
        <f t="shared" si="654"/>
        <v>59</v>
      </c>
      <c r="J3340" s="3">
        <f t="shared" si="655"/>
        <v>6</v>
      </c>
      <c r="K3340" s="3" t="str">
        <f>IF(AND(D3340&gt;='Season Lookup'!$D$15,D3340&lt;'Season Lookup'!$D$16),"Spring",IF(AND(D3340&gt;='Season Lookup'!$D$16,D3340&lt;'Season Lookup'!$D$17),"Summer",IF(AND(D3340&gt;='Season Lookup'!$D$17,D3340&lt;'Season Lookup'!$D$18),"Fall",IF(OR(D3340&gt;='Season Lookup'!$D$18,D3340&lt;'Season Lookup'!$D$15),"Winter"))))</f>
        <v>Winter</v>
      </c>
      <c r="L3340" s="3" t="str">
        <f>VLOOKUP(F3340,'Season Lookup'!$A$1:$B$13,2,0)</f>
        <v>Winter</v>
      </c>
      <c r="M3340" t="s">
        <v>12</v>
      </c>
      <c r="N3340" t="s">
        <v>13</v>
      </c>
      <c r="O3340" t="s">
        <v>13</v>
      </c>
      <c r="P3340" t="str">
        <f t="shared" si="656"/>
        <v>Yes</v>
      </c>
      <c r="Q3340" t="str">
        <f t="shared" si="657"/>
        <v>No</v>
      </c>
      <c r="R3340" t="str">
        <f t="shared" si="658"/>
        <v>No</v>
      </c>
      <c r="S3340">
        <v>100</v>
      </c>
      <c r="T3340" t="s">
        <v>1062</v>
      </c>
      <c r="V3340" t="str">
        <f t="shared" si="659"/>
        <v>Non Intersection</v>
      </c>
      <c r="W3340" t="s">
        <v>1143</v>
      </c>
      <c r="X3340">
        <v>42.369137000000002</v>
      </c>
      <c r="Y3340">
        <v>-71.077147999999994</v>
      </c>
      <c r="Z3340" t="s">
        <v>1144</v>
      </c>
    </row>
    <row r="3341" spans="1:26">
      <c r="A3341">
        <v>30416</v>
      </c>
      <c r="B3341" s="1">
        <v>40957.09375</v>
      </c>
      <c r="C3341" s="1">
        <f t="shared" si="648"/>
        <v>40909</v>
      </c>
      <c r="D3341" s="4">
        <f t="shared" si="649"/>
        <v>0.13055555555555556</v>
      </c>
      <c r="E3341" s="3">
        <f t="shared" si="650"/>
        <v>2012</v>
      </c>
      <c r="F3341" s="3">
        <f t="shared" si="651"/>
        <v>2</v>
      </c>
      <c r="G3341" s="3">
        <f t="shared" si="652"/>
        <v>18</v>
      </c>
      <c r="H3341" s="3">
        <f t="shared" si="653"/>
        <v>2</v>
      </c>
      <c r="I3341" s="3">
        <f t="shared" si="654"/>
        <v>15</v>
      </c>
      <c r="J3341" s="3">
        <f t="shared" si="655"/>
        <v>7</v>
      </c>
      <c r="K3341" s="3" t="str">
        <f>IF(AND(D3341&gt;='Season Lookup'!$D$15,D3341&lt;'Season Lookup'!$D$16),"Spring",IF(AND(D3341&gt;='Season Lookup'!$D$16,D3341&lt;'Season Lookup'!$D$17),"Summer",IF(AND(D3341&gt;='Season Lookup'!$D$17,D3341&lt;'Season Lookup'!$D$18),"Fall",IF(OR(D3341&gt;='Season Lookup'!$D$18,D3341&lt;'Season Lookup'!$D$15),"Winter"))))</f>
        <v>Winter</v>
      </c>
      <c r="L3341" s="3" t="str">
        <f>VLOOKUP(F3341,'Season Lookup'!$A$1:$B$13,2,0)</f>
        <v>Winter</v>
      </c>
      <c r="M3341" t="s">
        <v>31</v>
      </c>
      <c r="N3341" t="s">
        <v>13</v>
      </c>
      <c r="O3341" t="s">
        <v>13</v>
      </c>
      <c r="P3341" t="str">
        <f t="shared" si="656"/>
        <v>Yes</v>
      </c>
      <c r="Q3341" t="str">
        <f t="shared" si="657"/>
        <v>No</v>
      </c>
      <c r="R3341" t="str">
        <f t="shared" si="658"/>
        <v>No</v>
      </c>
      <c r="T3341" t="s">
        <v>342</v>
      </c>
      <c r="U3341" t="s">
        <v>133</v>
      </c>
      <c r="V3341" t="str">
        <f t="shared" si="659"/>
        <v>Intersection</v>
      </c>
      <c r="W3341" t="s">
        <v>884</v>
      </c>
      <c r="X3341">
        <v>42.368301000000002</v>
      </c>
      <c r="Y3341">
        <v>-71.101742999999999</v>
      </c>
      <c r="Z3341" t="s">
        <v>885</v>
      </c>
    </row>
    <row r="3342" spans="1:26">
      <c r="A3342">
        <v>30417</v>
      </c>
      <c r="B3342" s="1">
        <v>40957.319444444445</v>
      </c>
      <c r="C3342" s="1">
        <f t="shared" si="648"/>
        <v>40909</v>
      </c>
      <c r="D3342" s="4">
        <f t="shared" si="649"/>
        <v>0.13055555555555556</v>
      </c>
      <c r="E3342" s="3">
        <f t="shared" si="650"/>
        <v>2012</v>
      </c>
      <c r="F3342" s="3">
        <f t="shared" si="651"/>
        <v>2</v>
      </c>
      <c r="G3342" s="3">
        <f t="shared" si="652"/>
        <v>18</v>
      </c>
      <c r="H3342" s="3">
        <f t="shared" si="653"/>
        <v>7</v>
      </c>
      <c r="I3342" s="3">
        <f t="shared" si="654"/>
        <v>40</v>
      </c>
      <c r="J3342" s="3">
        <f t="shared" si="655"/>
        <v>7</v>
      </c>
      <c r="K3342" s="3" t="str">
        <f>IF(AND(D3342&gt;='Season Lookup'!$D$15,D3342&lt;'Season Lookup'!$D$16),"Spring",IF(AND(D3342&gt;='Season Lookup'!$D$16,D3342&lt;'Season Lookup'!$D$17),"Summer",IF(AND(D3342&gt;='Season Lookup'!$D$17,D3342&lt;'Season Lookup'!$D$18),"Fall",IF(OR(D3342&gt;='Season Lookup'!$D$18,D3342&lt;'Season Lookup'!$D$15),"Winter"))))</f>
        <v>Winter</v>
      </c>
      <c r="L3342" s="3" t="str">
        <f>VLOOKUP(F3342,'Season Lookup'!$A$1:$B$13,2,0)</f>
        <v>Winter</v>
      </c>
      <c r="M3342" t="s">
        <v>31</v>
      </c>
      <c r="N3342" t="s">
        <v>13</v>
      </c>
      <c r="O3342" t="s">
        <v>13</v>
      </c>
      <c r="P3342" t="str">
        <f t="shared" si="656"/>
        <v>Yes</v>
      </c>
      <c r="Q3342" t="str">
        <f t="shared" si="657"/>
        <v>No</v>
      </c>
      <c r="R3342" t="str">
        <f t="shared" si="658"/>
        <v>No</v>
      </c>
      <c r="T3342" t="s">
        <v>108</v>
      </c>
      <c r="U3342" t="s">
        <v>37</v>
      </c>
      <c r="V3342" t="str">
        <f t="shared" si="659"/>
        <v>Intersection</v>
      </c>
      <c r="W3342" t="s">
        <v>4228</v>
      </c>
      <c r="X3342">
        <v>42.364497999999998</v>
      </c>
      <c r="Y3342">
        <v>-71.105151000000006</v>
      </c>
      <c r="Z3342" t="s">
        <v>4229</v>
      </c>
    </row>
    <row r="3343" spans="1:26">
      <c r="A3343">
        <v>30419</v>
      </c>
      <c r="B3343" s="1">
        <v>40957.699988425928</v>
      </c>
      <c r="C3343" s="1">
        <f t="shared" si="648"/>
        <v>40909</v>
      </c>
      <c r="D3343" s="4">
        <f t="shared" si="649"/>
        <v>0.13055555555555556</v>
      </c>
      <c r="E3343" s="3">
        <f t="shared" si="650"/>
        <v>2012</v>
      </c>
      <c r="F3343" s="3">
        <f t="shared" si="651"/>
        <v>2</v>
      </c>
      <c r="G3343" s="3">
        <f t="shared" si="652"/>
        <v>18</v>
      </c>
      <c r="H3343" s="3">
        <f t="shared" si="653"/>
        <v>16</v>
      </c>
      <c r="I3343" s="3">
        <f t="shared" si="654"/>
        <v>47</v>
      </c>
      <c r="J3343" s="3">
        <f t="shared" si="655"/>
        <v>7</v>
      </c>
      <c r="K3343" s="3" t="str">
        <f>IF(AND(D3343&gt;='Season Lookup'!$D$15,D3343&lt;'Season Lookup'!$D$16),"Spring",IF(AND(D3343&gt;='Season Lookup'!$D$16,D3343&lt;'Season Lookup'!$D$17),"Summer",IF(AND(D3343&gt;='Season Lookup'!$D$17,D3343&lt;'Season Lookup'!$D$18),"Fall",IF(OR(D3343&gt;='Season Lookup'!$D$18,D3343&lt;'Season Lookup'!$D$15),"Winter"))))</f>
        <v>Winter</v>
      </c>
      <c r="L3343" s="3" t="str">
        <f>VLOOKUP(F3343,'Season Lookup'!$A$1:$B$13,2,0)</f>
        <v>Winter</v>
      </c>
      <c r="M3343" t="s">
        <v>31</v>
      </c>
      <c r="N3343" t="s">
        <v>13</v>
      </c>
      <c r="O3343" t="s">
        <v>23</v>
      </c>
      <c r="P3343" t="str">
        <f t="shared" si="656"/>
        <v>Yes</v>
      </c>
      <c r="Q3343" t="str">
        <f t="shared" si="657"/>
        <v>No</v>
      </c>
      <c r="R3343" t="str">
        <f t="shared" si="658"/>
        <v>No</v>
      </c>
      <c r="S3343">
        <v>58</v>
      </c>
      <c r="T3343" t="s">
        <v>993</v>
      </c>
      <c r="V3343" t="str">
        <f t="shared" si="659"/>
        <v>Non Intersection</v>
      </c>
      <c r="W3343" t="s">
        <v>4230</v>
      </c>
      <c r="X3343">
        <v>42.371217000000001</v>
      </c>
      <c r="Y3343">
        <v>-71.083088000000004</v>
      </c>
      <c r="Z3343" t="s">
        <v>4231</v>
      </c>
    </row>
    <row r="3344" spans="1:26">
      <c r="A3344">
        <v>30420</v>
      </c>
      <c r="B3344" s="1">
        <v>40957.916655092595</v>
      </c>
      <c r="C3344" s="1">
        <f t="shared" si="648"/>
        <v>40909</v>
      </c>
      <c r="D3344" s="4">
        <f t="shared" si="649"/>
        <v>0.13055555555555556</v>
      </c>
      <c r="E3344" s="3">
        <f t="shared" si="650"/>
        <v>2012</v>
      </c>
      <c r="F3344" s="3">
        <f t="shared" si="651"/>
        <v>2</v>
      </c>
      <c r="G3344" s="3">
        <f t="shared" si="652"/>
        <v>18</v>
      </c>
      <c r="H3344" s="3">
        <f t="shared" si="653"/>
        <v>21</v>
      </c>
      <c r="I3344" s="3">
        <f t="shared" si="654"/>
        <v>59</v>
      </c>
      <c r="J3344" s="3">
        <f t="shared" si="655"/>
        <v>7</v>
      </c>
      <c r="K3344" s="3" t="str">
        <f>IF(AND(D3344&gt;='Season Lookup'!$D$15,D3344&lt;'Season Lookup'!$D$16),"Spring",IF(AND(D3344&gt;='Season Lookup'!$D$16,D3344&lt;'Season Lookup'!$D$17),"Summer",IF(AND(D3344&gt;='Season Lookup'!$D$17,D3344&lt;'Season Lookup'!$D$18),"Fall",IF(OR(D3344&gt;='Season Lookup'!$D$18,D3344&lt;'Season Lookup'!$D$15),"Winter"))))</f>
        <v>Winter</v>
      </c>
      <c r="L3344" s="3" t="str">
        <f>VLOOKUP(F3344,'Season Lookup'!$A$1:$B$13,2,0)</f>
        <v>Winter</v>
      </c>
      <c r="M3344" t="s">
        <v>31</v>
      </c>
      <c r="N3344" t="s">
        <v>13</v>
      </c>
      <c r="O3344" t="s">
        <v>23</v>
      </c>
      <c r="P3344" t="str">
        <f t="shared" si="656"/>
        <v>Yes</v>
      </c>
      <c r="Q3344" t="str">
        <f t="shared" si="657"/>
        <v>No</v>
      </c>
      <c r="R3344" t="str">
        <f t="shared" si="658"/>
        <v>No</v>
      </c>
      <c r="S3344">
        <v>123</v>
      </c>
      <c r="T3344" t="s">
        <v>1158</v>
      </c>
      <c r="V3344" t="str">
        <f t="shared" si="659"/>
        <v>Non Intersection</v>
      </c>
      <c r="W3344" t="s">
        <v>4232</v>
      </c>
      <c r="X3344">
        <v>42.397221000000002</v>
      </c>
      <c r="Y3344">
        <v>-71.136245000000002</v>
      </c>
      <c r="Z3344" t="s">
        <v>4233</v>
      </c>
    </row>
    <row r="3345" spans="1:26">
      <c r="A3345">
        <v>30605</v>
      </c>
      <c r="B3345" s="1">
        <v>40957.363182870373</v>
      </c>
      <c r="C3345" s="1">
        <f t="shared" si="648"/>
        <v>40909</v>
      </c>
      <c r="D3345" s="4">
        <f t="shared" si="649"/>
        <v>0.13055555555555556</v>
      </c>
      <c r="E3345" s="3">
        <f t="shared" si="650"/>
        <v>2012</v>
      </c>
      <c r="F3345" s="3">
        <f t="shared" si="651"/>
        <v>2</v>
      </c>
      <c r="G3345" s="3">
        <f t="shared" si="652"/>
        <v>18</v>
      </c>
      <c r="H3345" s="3">
        <f t="shared" si="653"/>
        <v>8</v>
      </c>
      <c r="I3345" s="3">
        <f t="shared" si="654"/>
        <v>42</v>
      </c>
      <c r="J3345" s="3">
        <f t="shared" si="655"/>
        <v>7</v>
      </c>
      <c r="K3345" s="3" t="str">
        <f>IF(AND(D3345&gt;='Season Lookup'!$D$15,D3345&lt;'Season Lookup'!$D$16),"Spring",IF(AND(D3345&gt;='Season Lookup'!$D$16,D3345&lt;'Season Lookup'!$D$17),"Summer",IF(AND(D3345&gt;='Season Lookup'!$D$17,D3345&lt;'Season Lookup'!$D$18),"Fall",IF(OR(D3345&gt;='Season Lookup'!$D$18,D3345&lt;'Season Lookup'!$D$15),"Winter"))))</f>
        <v>Winter</v>
      </c>
      <c r="L3345" s="3" t="str">
        <f>VLOOKUP(F3345,'Season Lookup'!$A$1:$B$13,2,0)</f>
        <v>Winter</v>
      </c>
      <c r="N3345" t="s">
        <v>13</v>
      </c>
      <c r="O3345" t="s">
        <v>152</v>
      </c>
      <c r="P3345" t="str">
        <f t="shared" si="656"/>
        <v>Yes</v>
      </c>
      <c r="Q3345" t="str">
        <f t="shared" si="657"/>
        <v>No</v>
      </c>
      <c r="R3345" t="str">
        <f t="shared" si="658"/>
        <v>Yes</v>
      </c>
      <c r="T3345" t="s">
        <v>198</v>
      </c>
      <c r="U3345" t="s">
        <v>208</v>
      </c>
      <c r="V3345" t="str">
        <f t="shared" si="659"/>
        <v>Intersection</v>
      </c>
      <c r="W3345" t="s">
        <v>770</v>
      </c>
      <c r="X3345">
        <v>42.374699999999997</v>
      </c>
      <c r="Y3345">
        <v>-71.130587000000006</v>
      </c>
      <c r="Z3345" t="s">
        <v>771</v>
      </c>
    </row>
    <row r="3346" spans="1:26">
      <c r="A3346">
        <v>30797</v>
      </c>
      <c r="B3346" s="1">
        <v>40957.363182870373</v>
      </c>
      <c r="C3346" s="1">
        <f t="shared" si="648"/>
        <v>40909</v>
      </c>
      <c r="D3346" s="4">
        <f t="shared" si="649"/>
        <v>0.13055555555555556</v>
      </c>
      <c r="E3346" s="3">
        <f t="shared" si="650"/>
        <v>2012</v>
      </c>
      <c r="F3346" s="3">
        <f t="shared" si="651"/>
        <v>2</v>
      </c>
      <c r="G3346" s="3">
        <f t="shared" si="652"/>
        <v>18</v>
      </c>
      <c r="H3346" s="3">
        <f t="shared" si="653"/>
        <v>8</v>
      </c>
      <c r="I3346" s="3">
        <f t="shared" si="654"/>
        <v>42</v>
      </c>
      <c r="J3346" s="3">
        <f t="shared" si="655"/>
        <v>7</v>
      </c>
      <c r="K3346" s="3" t="str">
        <f>IF(AND(D3346&gt;='Season Lookup'!$D$15,D3346&lt;'Season Lookup'!$D$16),"Spring",IF(AND(D3346&gt;='Season Lookup'!$D$16,D3346&lt;'Season Lookup'!$D$17),"Summer",IF(AND(D3346&gt;='Season Lookup'!$D$17,D3346&lt;'Season Lookup'!$D$18),"Fall",IF(OR(D3346&gt;='Season Lookup'!$D$18,D3346&lt;'Season Lookup'!$D$15),"Winter"))))</f>
        <v>Winter</v>
      </c>
      <c r="L3346" s="3" t="str">
        <f>VLOOKUP(F3346,'Season Lookup'!$A$1:$B$13,2,0)</f>
        <v>Winter</v>
      </c>
      <c r="M3346" t="s">
        <v>31</v>
      </c>
      <c r="N3346" t="s">
        <v>13</v>
      </c>
      <c r="O3346" t="s">
        <v>152</v>
      </c>
      <c r="P3346" t="str">
        <f t="shared" si="656"/>
        <v>Yes</v>
      </c>
      <c r="Q3346" t="str">
        <f t="shared" si="657"/>
        <v>No</v>
      </c>
      <c r="R3346" t="str">
        <f t="shared" si="658"/>
        <v>Yes</v>
      </c>
      <c r="T3346" t="s">
        <v>198</v>
      </c>
      <c r="U3346" t="s">
        <v>208</v>
      </c>
      <c r="V3346" t="str">
        <f t="shared" si="659"/>
        <v>Intersection</v>
      </c>
      <c r="W3346" t="s">
        <v>770</v>
      </c>
      <c r="X3346">
        <v>42.374699999999997</v>
      </c>
      <c r="Y3346">
        <v>-71.130587000000006</v>
      </c>
      <c r="Z3346" t="s">
        <v>771</v>
      </c>
    </row>
    <row r="3347" spans="1:26">
      <c r="A3347">
        <v>30418</v>
      </c>
      <c r="B3347" s="1">
        <v>40958.603472222225</v>
      </c>
      <c r="C3347" s="1">
        <f t="shared" si="648"/>
        <v>40909</v>
      </c>
      <c r="D3347" s="4">
        <f t="shared" si="649"/>
        <v>0.13333333333333333</v>
      </c>
      <c r="E3347" s="3">
        <f t="shared" si="650"/>
        <v>2012</v>
      </c>
      <c r="F3347" s="3">
        <f t="shared" si="651"/>
        <v>2</v>
      </c>
      <c r="G3347" s="3">
        <f t="shared" si="652"/>
        <v>19</v>
      </c>
      <c r="H3347" s="3">
        <f t="shared" si="653"/>
        <v>14</v>
      </c>
      <c r="I3347" s="3">
        <f t="shared" si="654"/>
        <v>29</v>
      </c>
      <c r="J3347" s="3">
        <f t="shared" si="655"/>
        <v>1</v>
      </c>
      <c r="K3347" s="3" t="str">
        <f>IF(AND(D3347&gt;='Season Lookup'!$D$15,D3347&lt;'Season Lookup'!$D$16),"Spring",IF(AND(D3347&gt;='Season Lookup'!$D$16,D3347&lt;'Season Lookup'!$D$17),"Summer",IF(AND(D3347&gt;='Season Lookup'!$D$17,D3347&lt;'Season Lookup'!$D$18),"Fall",IF(OR(D3347&gt;='Season Lookup'!$D$18,D3347&lt;'Season Lookup'!$D$15),"Winter"))))</f>
        <v>Winter</v>
      </c>
      <c r="L3347" s="3" t="str">
        <f>VLOOKUP(F3347,'Season Lookup'!$A$1:$B$13,2,0)</f>
        <v>Winter</v>
      </c>
      <c r="M3347" t="s">
        <v>48</v>
      </c>
      <c r="N3347" t="s">
        <v>13</v>
      </c>
      <c r="O3347" t="s">
        <v>13</v>
      </c>
      <c r="P3347" t="str">
        <f t="shared" si="656"/>
        <v>Yes</v>
      </c>
      <c r="Q3347" t="str">
        <f t="shared" si="657"/>
        <v>No</v>
      </c>
      <c r="R3347" t="str">
        <f t="shared" si="658"/>
        <v>No</v>
      </c>
      <c r="S3347">
        <v>186</v>
      </c>
      <c r="T3347" t="s">
        <v>170</v>
      </c>
      <c r="V3347" t="str">
        <f t="shared" si="659"/>
        <v>Non Intersection</v>
      </c>
      <c r="W3347" t="s">
        <v>242</v>
      </c>
      <c r="X3347">
        <v>42.391032000000003</v>
      </c>
      <c r="Y3347">
        <v>-71.141350000000003</v>
      </c>
      <c r="Z3347" t="s">
        <v>243</v>
      </c>
    </row>
    <row r="3348" spans="1:26">
      <c r="A3348">
        <v>30421</v>
      </c>
      <c r="B3348" s="1">
        <v>40958.551388888889</v>
      </c>
      <c r="C3348" s="1">
        <f t="shared" si="648"/>
        <v>40909</v>
      </c>
      <c r="D3348" s="4">
        <f t="shared" si="649"/>
        <v>0.13333333333333333</v>
      </c>
      <c r="E3348" s="3">
        <f t="shared" si="650"/>
        <v>2012</v>
      </c>
      <c r="F3348" s="3">
        <f t="shared" si="651"/>
        <v>2</v>
      </c>
      <c r="G3348" s="3">
        <f t="shared" si="652"/>
        <v>19</v>
      </c>
      <c r="H3348" s="3">
        <f t="shared" si="653"/>
        <v>13</v>
      </c>
      <c r="I3348" s="3">
        <f t="shared" si="654"/>
        <v>14</v>
      </c>
      <c r="J3348" s="3">
        <f t="shared" si="655"/>
        <v>1</v>
      </c>
      <c r="K3348" s="3" t="str">
        <f>IF(AND(D3348&gt;='Season Lookup'!$D$15,D3348&lt;'Season Lookup'!$D$16),"Spring",IF(AND(D3348&gt;='Season Lookup'!$D$16,D3348&lt;'Season Lookup'!$D$17),"Summer",IF(AND(D3348&gt;='Season Lookup'!$D$17,D3348&lt;'Season Lookup'!$D$18),"Fall",IF(OR(D3348&gt;='Season Lookup'!$D$18,D3348&lt;'Season Lookup'!$D$15),"Winter"))))</f>
        <v>Winter</v>
      </c>
      <c r="L3348" s="3" t="str">
        <f>VLOOKUP(F3348,'Season Lookup'!$A$1:$B$13,2,0)</f>
        <v>Winter</v>
      </c>
      <c r="M3348" t="s">
        <v>48</v>
      </c>
      <c r="N3348" t="s">
        <v>13</v>
      </c>
      <c r="O3348" t="s">
        <v>152</v>
      </c>
      <c r="P3348" t="str">
        <f t="shared" si="656"/>
        <v>Yes</v>
      </c>
      <c r="Q3348" t="str">
        <f t="shared" si="657"/>
        <v>No</v>
      </c>
      <c r="R3348" t="str">
        <f t="shared" si="658"/>
        <v>Yes</v>
      </c>
      <c r="T3348" t="s">
        <v>14</v>
      </c>
      <c r="U3348" t="s">
        <v>805</v>
      </c>
      <c r="V3348" t="str">
        <f t="shared" si="659"/>
        <v>Intersection</v>
      </c>
      <c r="W3348" t="s">
        <v>4234</v>
      </c>
      <c r="X3348">
        <v>42.370094999999999</v>
      </c>
      <c r="Y3348">
        <v>-71.112928999999994</v>
      </c>
      <c r="Z3348" t="s">
        <v>4235</v>
      </c>
    </row>
    <row r="3349" spans="1:26">
      <c r="A3349">
        <v>30424</v>
      </c>
      <c r="B3349" s="1">
        <v>40959.631944444445</v>
      </c>
      <c r="C3349" s="1">
        <f t="shared" si="648"/>
        <v>40909</v>
      </c>
      <c r="D3349" s="4">
        <f t="shared" si="649"/>
        <v>0.1361111111111111</v>
      </c>
      <c r="E3349" s="3">
        <f t="shared" si="650"/>
        <v>2012</v>
      </c>
      <c r="F3349" s="3">
        <f t="shared" si="651"/>
        <v>2</v>
      </c>
      <c r="G3349" s="3">
        <f t="shared" si="652"/>
        <v>20</v>
      </c>
      <c r="H3349" s="3">
        <f t="shared" si="653"/>
        <v>15</v>
      </c>
      <c r="I3349" s="3">
        <f t="shared" si="654"/>
        <v>10</v>
      </c>
      <c r="J3349" s="3">
        <f t="shared" si="655"/>
        <v>2</v>
      </c>
      <c r="K3349" s="3" t="str">
        <f>IF(AND(D3349&gt;='Season Lookup'!$D$15,D3349&lt;'Season Lookup'!$D$16),"Spring",IF(AND(D3349&gt;='Season Lookup'!$D$16,D3349&lt;'Season Lookup'!$D$17),"Summer",IF(AND(D3349&gt;='Season Lookup'!$D$17,D3349&lt;'Season Lookup'!$D$18),"Fall",IF(OR(D3349&gt;='Season Lookup'!$D$18,D3349&lt;'Season Lookup'!$D$15),"Winter"))))</f>
        <v>Winter</v>
      </c>
      <c r="L3349" s="3" t="str">
        <f>VLOOKUP(F3349,'Season Lookup'!$A$1:$B$13,2,0)</f>
        <v>Winter</v>
      </c>
      <c r="M3349" t="s">
        <v>56</v>
      </c>
      <c r="N3349" t="s">
        <v>13</v>
      </c>
      <c r="O3349" t="s">
        <v>13</v>
      </c>
      <c r="P3349" t="str">
        <f t="shared" si="656"/>
        <v>Yes</v>
      </c>
      <c r="Q3349" t="str">
        <f t="shared" si="657"/>
        <v>No</v>
      </c>
      <c r="R3349" t="str">
        <f t="shared" si="658"/>
        <v>No</v>
      </c>
      <c r="T3349" t="s">
        <v>958</v>
      </c>
      <c r="U3349" t="s">
        <v>195</v>
      </c>
      <c r="V3349" t="str">
        <f t="shared" si="659"/>
        <v>Intersection</v>
      </c>
      <c r="W3349" t="s">
        <v>4237</v>
      </c>
      <c r="X3349">
        <v>42.36036</v>
      </c>
      <c r="Y3349">
        <v>-71.102479000000002</v>
      </c>
      <c r="Z3349" t="s">
        <v>1416</v>
      </c>
    </row>
    <row r="3350" spans="1:26">
      <c r="A3350">
        <v>30430</v>
      </c>
      <c r="B3350" s="1">
        <v>40960.340277777781</v>
      </c>
      <c r="C3350" s="1">
        <f t="shared" si="648"/>
        <v>40909</v>
      </c>
      <c r="D3350" s="4">
        <f t="shared" si="649"/>
        <v>0.1388888888888889</v>
      </c>
      <c r="E3350" s="3">
        <f t="shared" si="650"/>
        <v>2012</v>
      </c>
      <c r="F3350" s="3">
        <f t="shared" si="651"/>
        <v>2</v>
      </c>
      <c r="G3350" s="3">
        <f t="shared" si="652"/>
        <v>21</v>
      </c>
      <c r="H3350" s="3">
        <f t="shared" si="653"/>
        <v>8</v>
      </c>
      <c r="I3350" s="3">
        <f t="shared" si="654"/>
        <v>10</v>
      </c>
      <c r="J3350" s="3">
        <f t="shared" si="655"/>
        <v>3</v>
      </c>
      <c r="K3350" s="3" t="str">
        <f>IF(AND(D3350&gt;='Season Lookup'!$D$15,D3350&lt;'Season Lookup'!$D$16),"Spring",IF(AND(D3350&gt;='Season Lookup'!$D$16,D3350&lt;'Season Lookup'!$D$17),"Summer",IF(AND(D3350&gt;='Season Lookup'!$D$17,D3350&lt;'Season Lookup'!$D$18),"Fall",IF(OR(D3350&gt;='Season Lookup'!$D$18,D3350&lt;'Season Lookup'!$D$15),"Winter"))))</f>
        <v>Winter</v>
      </c>
      <c r="L3350" s="3" t="str">
        <f>VLOOKUP(F3350,'Season Lookup'!$A$1:$B$13,2,0)</f>
        <v>Winter</v>
      </c>
      <c r="M3350" t="s">
        <v>73</v>
      </c>
      <c r="N3350" t="s">
        <v>1085</v>
      </c>
      <c r="O3350" t="s">
        <v>13</v>
      </c>
      <c r="P3350" t="str">
        <f t="shared" si="656"/>
        <v>Yes</v>
      </c>
      <c r="Q3350" t="str">
        <f t="shared" si="657"/>
        <v>No</v>
      </c>
      <c r="R3350" t="str">
        <f t="shared" si="658"/>
        <v>No</v>
      </c>
      <c r="T3350" t="s">
        <v>198</v>
      </c>
      <c r="U3350" t="s">
        <v>464</v>
      </c>
      <c r="V3350" t="str">
        <f t="shared" si="659"/>
        <v>Intersection</v>
      </c>
      <c r="W3350" t="s">
        <v>1666</v>
      </c>
      <c r="X3350">
        <v>42.375273999999997</v>
      </c>
      <c r="Y3350">
        <v>-71.145841000000004</v>
      </c>
      <c r="Z3350" t="s">
        <v>1667</v>
      </c>
    </row>
    <row r="3351" spans="1:26">
      <c r="A3351">
        <v>30432</v>
      </c>
      <c r="B3351" s="1">
        <v>40960.375</v>
      </c>
      <c r="C3351" s="1">
        <f t="shared" si="648"/>
        <v>40909</v>
      </c>
      <c r="D3351" s="4">
        <f t="shared" si="649"/>
        <v>0.1388888888888889</v>
      </c>
      <c r="E3351" s="3">
        <f t="shared" si="650"/>
        <v>2012</v>
      </c>
      <c r="F3351" s="3">
        <f t="shared" si="651"/>
        <v>2</v>
      </c>
      <c r="G3351" s="3">
        <f t="shared" si="652"/>
        <v>21</v>
      </c>
      <c r="H3351" s="3">
        <f t="shared" si="653"/>
        <v>9</v>
      </c>
      <c r="I3351" s="3">
        <f t="shared" si="654"/>
        <v>0</v>
      </c>
      <c r="J3351" s="3">
        <f t="shared" si="655"/>
        <v>3</v>
      </c>
      <c r="K3351" s="3" t="str">
        <f>IF(AND(D3351&gt;='Season Lookup'!$D$15,D3351&lt;'Season Lookup'!$D$16),"Spring",IF(AND(D3351&gt;='Season Lookup'!$D$16,D3351&lt;'Season Lookup'!$D$17),"Summer",IF(AND(D3351&gt;='Season Lookup'!$D$17,D3351&lt;'Season Lookup'!$D$18),"Fall",IF(OR(D3351&gt;='Season Lookup'!$D$18,D3351&lt;'Season Lookup'!$D$15),"Winter"))))</f>
        <v>Winter</v>
      </c>
      <c r="L3351" s="3" t="str">
        <f>VLOOKUP(F3351,'Season Lookup'!$A$1:$B$13,2,0)</f>
        <v>Winter</v>
      </c>
      <c r="M3351" t="s">
        <v>73</v>
      </c>
      <c r="N3351" t="s">
        <v>13</v>
      </c>
      <c r="O3351" t="s">
        <v>23</v>
      </c>
      <c r="P3351" t="str">
        <f t="shared" si="656"/>
        <v>Yes</v>
      </c>
      <c r="Q3351" t="str">
        <f t="shared" si="657"/>
        <v>No</v>
      </c>
      <c r="R3351" t="str">
        <f t="shared" si="658"/>
        <v>No</v>
      </c>
      <c r="T3351" t="s">
        <v>14</v>
      </c>
      <c r="U3351" t="s">
        <v>342</v>
      </c>
      <c r="V3351" t="str">
        <f t="shared" si="659"/>
        <v>Intersection</v>
      </c>
      <c r="W3351" t="s">
        <v>2590</v>
      </c>
      <c r="X3351">
        <v>42.365574000000002</v>
      </c>
      <c r="Y3351">
        <v>-71.103990999999994</v>
      </c>
      <c r="Z3351" t="s">
        <v>267</v>
      </c>
    </row>
    <row r="3352" spans="1:26">
      <c r="A3352">
        <v>30422</v>
      </c>
      <c r="B3352" s="1">
        <v>40960.405543981484</v>
      </c>
      <c r="C3352" s="1">
        <f t="shared" si="648"/>
        <v>40909</v>
      </c>
      <c r="D3352" s="4">
        <f t="shared" si="649"/>
        <v>0.1388888888888889</v>
      </c>
      <c r="E3352" s="3">
        <f t="shared" si="650"/>
        <v>2012</v>
      </c>
      <c r="F3352" s="3">
        <f t="shared" si="651"/>
        <v>2</v>
      </c>
      <c r="G3352" s="3">
        <f t="shared" si="652"/>
        <v>21</v>
      </c>
      <c r="H3352" s="3">
        <f t="shared" si="653"/>
        <v>9</v>
      </c>
      <c r="I3352" s="3">
        <f t="shared" si="654"/>
        <v>43</v>
      </c>
      <c r="J3352" s="3">
        <f t="shared" si="655"/>
        <v>3</v>
      </c>
      <c r="K3352" s="3" t="str">
        <f>IF(AND(D3352&gt;='Season Lookup'!$D$15,D3352&lt;'Season Lookup'!$D$16),"Spring",IF(AND(D3352&gt;='Season Lookup'!$D$16,D3352&lt;'Season Lookup'!$D$17),"Summer",IF(AND(D3352&gt;='Season Lookup'!$D$17,D3352&lt;'Season Lookup'!$D$18),"Fall",IF(OR(D3352&gt;='Season Lookup'!$D$18,D3352&lt;'Season Lookup'!$D$15),"Winter"))))</f>
        <v>Winter</v>
      </c>
      <c r="L3352" s="3" t="str">
        <f>VLOOKUP(F3352,'Season Lookup'!$A$1:$B$13,2,0)</f>
        <v>Winter</v>
      </c>
      <c r="M3352" t="s">
        <v>73</v>
      </c>
      <c r="N3352" t="s">
        <v>13</v>
      </c>
      <c r="O3352" t="s">
        <v>13</v>
      </c>
      <c r="P3352" t="str">
        <f t="shared" si="656"/>
        <v>Yes</v>
      </c>
      <c r="Q3352" t="str">
        <f t="shared" si="657"/>
        <v>No</v>
      </c>
      <c r="R3352" t="str">
        <f t="shared" si="658"/>
        <v>No</v>
      </c>
      <c r="T3352" t="s">
        <v>37</v>
      </c>
      <c r="U3352" t="s">
        <v>312</v>
      </c>
      <c r="V3352" t="str">
        <f t="shared" si="659"/>
        <v>Intersection</v>
      </c>
      <c r="W3352" t="s">
        <v>313</v>
      </c>
      <c r="X3352">
        <v>42.363987000000002</v>
      </c>
      <c r="Y3352">
        <v>-71.105711999999997</v>
      </c>
      <c r="Z3352" t="s">
        <v>314</v>
      </c>
    </row>
    <row r="3353" spans="1:26">
      <c r="A3353">
        <v>30423</v>
      </c>
      <c r="B3353" s="1">
        <v>40960.506944444445</v>
      </c>
      <c r="C3353" s="1">
        <f t="shared" si="648"/>
        <v>40909</v>
      </c>
      <c r="D3353" s="4">
        <f t="shared" si="649"/>
        <v>0.1388888888888889</v>
      </c>
      <c r="E3353" s="3">
        <f t="shared" si="650"/>
        <v>2012</v>
      </c>
      <c r="F3353" s="3">
        <f t="shared" si="651"/>
        <v>2</v>
      </c>
      <c r="G3353" s="3">
        <f t="shared" si="652"/>
        <v>21</v>
      </c>
      <c r="H3353" s="3">
        <f t="shared" si="653"/>
        <v>12</v>
      </c>
      <c r="I3353" s="3">
        <f t="shared" si="654"/>
        <v>10</v>
      </c>
      <c r="J3353" s="3">
        <f t="shared" si="655"/>
        <v>3</v>
      </c>
      <c r="K3353" s="3" t="str">
        <f>IF(AND(D3353&gt;='Season Lookup'!$D$15,D3353&lt;'Season Lookup'!$D$16),"Spring",IF(AND(D3353&gt;='Season Lookup'!$D$16,D3353&lt;'Season Lookup'!$D$17),"Summer",IF(AND(D3353&gt;='Season Lookup'!$D$17,D3353&lt;'Season Lookup'!$D$18),"Fall",IF(OR(D3353&gt;='Season Lookup'!$D$18,D3353&lt;'Season Lookup'!$D$15),"Winter"))))</f>
        <v>Winter</v>
      </c>
      <c r="L3353" s="3" t="str">
        <f>VLOOKUP(F3353,'Season Lookup'!$A$1:$B$13,2,0)</f>
        <v>Winter</v>
      </c>
      <c r="M3353" t="s">
        <v>73</v>
      </c>
      <c r="N3353" t="s">
        <v>13</v>
      </c>
      <c r="O3353" t="s">
        <v>23</v>
      </c>
      <c r="P3353" t="str">
        <f t="shared" si="656"/>
        <v>Yes</v>
      </c>
      <c r="Q3353" t="str">
        <f t="shared" si="657"/>
        <v>No</v>
      </c>
      <c r="R3353" t="str">
        <f t="shared" si="658"/>
        <v>No</v>
      </c>
      <c r="S3353">
        <v>140</v>
      </c>
      <c r="T3353" t="s">
        <v>133</v>
      </c>
      <c r="V3353" t="str">
        <f t="shared" si="659"/>
        <v>Non Intersection</v>
      </c>
      <c r="W3353" t="s">
        <v>4238</v>
      </c>
      <c r="X3353">
        <v>42.365189999999998</v>
      </c>
      <c r="Y3353">
        <v>-71.094701999999998</v>
      </c>
      <c r="Z3353" t="s">
        <v>4239</v>
      </c>
    </row>
    <row r="3354" spans="1:26">
      <c r="A3354">
        <v>30426</v>
      </c>
      <c r="B3354" s="1">
        <v>40961.743043981478</v>
      </c>
      <c r="C3354" s="1">
        <f t="shared" si="648"/>
        <v>40909</v>
      </c>
      <c r="D3354" s="4">
        <f t="shared" si="649"/>
        <v>0.14166666666666666</v>
      </c>
      <c r="E3354" s="3">
        <f t="shared" si="650"/>
        <v>2012</v>
      </c>
      <c r="F3354" s="3">
        <f t="shared" si="651"/>
        <v>2</v>
      </c>
      <c r="G3354" s="3">
        <f t="shared" si="652"/>
        <v>22</v>
      </c>
      <c r="H3354" s="3">
        <f t="shared" si="653"/>
        <v>17</v>
      </c>
      <c r="I3354" s="3">
        <f t="shared" si="654"/>
        <v>49</v>
      </c>
      <c r="J3354" s="3">
        <f t="shared" si="655"/>
        <v>4</v>
      </c>
      <c r="K3354" s="3" t="str">
        <f>IF(AND(D3354&gt;='Season Lookup'!$D$15,D3354&lt;'Season Lookup'!$D$16),"Spring",IF(AND(D3354&gt;='Season Lookup'!$D$16,D3354&lt;'Season Lookup'!$D$17),"Summer",IF(AND(D3354&gt;='Season Lookup'!$D$17,D3354&lt;'Season Lookup'!$D$18),"Fall",IF(OR(D3354&gt;='Season Lookup'!$D$18,D3354&lt;'Season Lookup'!$D$15),"Winter"))))</f>
        <v>Winter</v>
      </c>
      <c r="L3354" s="3" t="str">
        <f>VLOOKUP(F3354,'Season Lookup'!$A$1:$B$13,2,0)</f>
        <v>Winter</v>
      </c>
      <c r="M3354" t="s">
        <v>82</v>
      </c>
      <c r="N3354" t="s">
        <v>13</v>
      </c>
      <c r="O3354" t="s">
        <v>132</v>
      </c>
      <c r="P3354" t="str">
        <f t="shared" si="656"/>
        <v>Yes</v>
      </c>
      <c r="Q3354" t="str">
        <f t="shared" si="657"/>
        <v>Yes</v>
      </c>
      <c r="R3354" t="str">
        <f t="shared" si="658"/>
        <v>No</v>
      </c>
      <c r="T3354" t="s">
        <v>105</v>
      </c>
      <c r="U3354" t="s">
        <v>942</v>
      </c>
      <c r="V3354" t="str">
        <f t="shared" si="659"/>
        <v>Intersection</v>
      </c>
      <c r="W3354" t="s">
        <v>4240</v>
      </c>
      <c r="X3354">
        <v>42.369701999999997</v>
      </c>
      <c r="Y3354">
        <v>-71.102000000000004</v>
      </c>
      <c r="Z3354" t="s">
        <v>4241</v>
      </c>
    </row>
    <row r="3355" spans="1:26">
      <c r="A3355">
        <v>30427</v>
      </c>
      <c r="B3355" s="1">
        <v>40961.756944444445</v>
      </c>
      <c r="C3355" s="1">
        <f t="shared" si="648"/>
        <v>40909</v>
      </c>
      <c r="D3355" s="4">
        <f t="shared" si="649"/>
        <v>0.14166666666666666</v>
      </c>
      <c r="E3355" s="3">
        <f t="shared" si="650"/>
        <v>2012</v>
      </c>
      <c r="F3355" s="3">
        <f t="shared" si="651"/>
        <v>2</v>
      </c>
      <c r="G3355" s="3">
        <f t="shared" si="652"/>
        <v>22</v>
      </c>
      <c r="H3355" s="3">
        <f t="shared" si="653"/>
        <v>18</v>
      </c>
      <c r="I3355" s="3">
        <f t="shared" si="654"/>
        <v>10</v>
      </c>
      <c r="J3355" s="3">
        <f t="shared" si="655"/>
        <v>4</v>
      </c>
      <c r="K3355" s="3" t="str">
        <f>IF(AND(D3355&gt;='Season Lookup'!$D$15,D3355&lt;'Season Lookup'!$D$16),"Spring",IF(AND(D3355&gt;='Season Lookup'!$D$16,D3355&lt;'Season Lookup'!$D$17),"Summer",IF(AND(D3355&gt;='Season Lookup'!$D$17,D3355&lt;'Season Lookup'!$D$18),"Fall",IF(OR(D3355&gt;='Season Lookup'!$D$18,D3355&lt;'Season Lookup'!$D$15),"Winter"))))</f>
        <v>Winter</v>
      </c>
      <c r="L3355" s="3" t="str">
        <f>VLOOKUP(F3355,'Season Lookup'!$A$1:$B$13,2,0)</f>
        <v>Winter</v>
      </c>
      <c r="M3355" t="s">
        <v>82</v>
      </c>
      <c r="N3355" t="s">
        <v>13</v>
      </c>
      <c r="O3355" t="s">
        <v>13</v>
      </c>
      <c r="P3355" t="str">
        <f t="shared" si="656"/>
        <v>Yes</v>
      </c>
      <c r="Q3355" t="str">
        <f t="shared" si="657"/>
        <v>No</v>
      </c>
      <c r="R3355" t="str">
        <f t="shared" si="658"/>
        <v>No</v>
      </c>
      <c r="T3355" t="s">
        <v>19</v>
      </c>
      <c r="U3355" t="s">
        <v>1520</v>
      </c>
      <c r="V3355" t="str">
        <f t="shared" si="659"/>
        <v>Intersection</v>
      </c>
      <c r="W3355" t="s">
        <v>1521</v>
      </c>
      <c r="X3355">
        <v>42.373893000000002</v>
      </c>
      <c r="Y3355">
        <v>-71.102107000000004</v>
      </c>
      <c r="Z3355" t="s">
        <v>1522</v>
      </c>
    </row>
    <row r="3356" spans="1:26">
      <c r="A3356">
        <v>30428</v>
      </c>
      <c r="B3356" s="1">
        <v>40961.8125</v>
      </c>
      <c r="C3356" s="1">
        <f t="shared" si="648"/>
        <v>40909</v>
      </c>
      <c r="D3356" s="4">
        <f t="shared" si="649"/>
        <v>0.14166666666666666</v>
      </c>
      <c r="E3356" s="3">
        <f t="shared" si="650"/>
        <v>2012</v>
      </c>
      <c r="F3356" s="3">
        <f t="shared" si="651"/>
        <v>2</v>
      </c>
      <c r="G3356" s="3">
        <f t="shared" si="652"/>
        <v>22</v>
      </c>
      <c r="H3356" s="3">
        <f t="shared" si="653"/>
        <v>19</v>
      </c>
      <c r="I3356" s="3">
        <f t="shared" si="654"/>
        <v>30</v>
      </c>
      <c r="J3356" s="3">
        <f t="shared" si="655"/>
        <v>4</v>
      </c>
      <c r="K3356" s="3" t="str">
        <f>IF(AND(D3356&gt;='Season Lookup'!$D$15,D3356&lt;'Season Lookup'!$D$16),"Spring",IF(AND(D3356&gt;='Season Lookup'!$D$16,D3356&lt;'Season Lookup'!$D$17),"Summer",IF(AND(D3356&gt;='Season Lookup'!$D$17,D3356&lt;'Season Lookup'!$D$18),"Fall",IF(OR(D3356&gt;='Season Lookup'!$D$18,D3356&lt;'Season Lookup'!$D$15),"Winter"))))</f>
        <v>Winter</v>
      </c>
      <c r="L3356" s="3" t="str">
        <f>VLOOKUP(F3356,'Season Lookup'!$A$1:$B$13,2,0)</f>
        <v>Winter</v>
      </c>
      <c r="M3356" t="s">
        <v>82</v>
      </c>
      <c r="N3356" t="s">
        <v>13</v>
      </c>
      <c r="O3356" t="s">
        <v>152</v>
      </c>
      <c r="P3356" t="str">
        <f t="shared" si="656"/>
        <v>Yes</v>
      </c>
      <c r="Q3356" t="str">
        <f t="shared" si="657"/>
        <v>No</v>
      </c>
      <c r="R3356" t="str">
        <f t="shared" si="658"/>
        <v>Yes</v>
      </c>
      <c r="T3356" t="s">
        <v>19</v>
      </c>
      <c r="U3356" t="s">
        <v>498</v>
      </c>
      <c r="V3356" t="str">
        <f t="shared" si="659"/>
        <v>Intersection</v>
      </c>
      <c r="W3356" t="s">
        <v>2297</v>
      </c>
      <c r="X3356">
        <v>42.374698000000002</v>
      </c>
      <c r="Y3356">
        <v>-71.108335999999994</v>
      </c>
      <c r="Z3356" t="s">
        <v>2298</v>
      </c>
    </row>
    <row r="3357" spans="1:26">
      <c r="A3357">
        <v>30433</v>
      </c>
      <c r="B3357" s="1">
        <v>40961.125</v>
      </c>
      <c r="C3357" s="1">
        <f t="shared" si="648"/>
        <v>40909</v>
      </c>
      <c r="D3357" s="4">
        <f t="shared" si="649"/>
        <v>0.14166666666666666</v>
      </c>
      <c r="E3357" s="3">
        <f t="shared" si="650"/>
        <v>2012</v>
      </c>
      <c r="F3357" s="3">
        <f t="shared" si="651"/>
        <v>2</v>
      </c>
      <c r="G3357" s="3">
        <f t="shared" si="652"/>
        <v>22</v>
      </c>
      <c r="H3357" s="3">
        <f t="shared" si="653"/>
        <v>3</v>
      </c>
      <c r="I3357" s="3">
        <f t="shared" si="654"/>
        <v>0</v>
      </c>
      <c r="J3357" s="3">
        <f t="shared" si="655"/>
        <v>4</v>
      </c>
      <c r="K3357" s="3" t="str">
        <f>IF(AND(D3357&gt;='Season Lookup'!$D$15,D3357&lt;'Season Lookup'!$D$16),"Spring",IF(AND(D3357&gt;='Season Lookup'!$D$16,D3357&lt;'Season Lookup'!$D$17),"Summer",IF(AND(D3357&gt;='Season Lookup'!$D$17,D3357&lt;'Season Lookup'!$D$18),"Fall",IF(OR(D3357&gt;='Season Lookup'!$D$18,D3357&lt;'Season Lookup'!$D$15),"Winter"))))</f>
        <v>Winter</v>
      </c>
      <c r="L3357" s="3" t="str">
        <f>VLOOKUP(F3357,'Season Lookup'!$A$1:$B$13,2,0)</f>
        <v>Winter</v>
      </c>
      <c r="M3357" t="s">
        <v>82</v>
      </c>
      <c r="N3357" t="s">
        <v>13</v>
      </c>
      <c r="O3357" t="s">
        <v>23</v>
      </c>
      <c r="P3357" t="str">
        <f t="shared" si="656"/>
        <v>Yes</v>
      </c>
      <c r="Q3357" t="str">
        <f t="shared" si="657"/>
        <v>No</v>
      </c>
      <c r="R3357" t="str">
        <f t="shared" si="658"/>
        <v>No</v>
      </c>
      <c r="S3357">
        <v>89</v>
      </c>
      <c r="T3357" t="s">
        <v>75</v>
      </c>
      <c r="V3357" t="str">
        <f t="shared" si="659"/>
        <v>Non Intersection</v>
      </c>
      <c r="W3357" t="s">
        <v>3767</v>
      </c>
      <c r="X3357">
        <v>42.369428999999997</v>
      </c>
      <c r="Y3357">
        <v>-71.097622999999999</v>
      </c>
      <c r="Z3357" t="s">
        <v>3768</v>
      </c>
    </row>
    <row r="3358" spans="1:26">
      <c r="A3358">
        <v>30434</v>
      </c>
      <c r="B3358" s="1">
        <v>40961.3125</v>
      </c>
      <c r="C3358" s="1">
        <f t="shared" si="648"/>
        <v>40909</v>
      </c>
      <c r="D3358" s="4">
        <f t="shared" si="649"/>
        <v>0.14166666666666666</v>
      </c>
      <c r="E3358" s="3">
        <f t="shared" si="650"/>
        <v>2012</v>
      </c>
      <c r="F3358" s="3">
        <f t="shared" si="651"/>
        <v>2</v>
      </c>
      <c r="G3358" s="3">
        <f t="shared" si="652"/>
        <v>22</v>
      </c>
      <c r="H3358" s="3">
        <f t="shared" si="653"/>
        <v>7</v>
      </c>
      <c r="I3358" s="3">
        <f t="shared" si="654"/>
        <v>30</v>
      </c>
      <c r="J3358" s="3">
        <f t="shared" si="655"/>
        <v>4</v>
      </c>
      <c r="K3358" s="3" t="str">
        <f>IF(AND(D3358&gt;='Season Lookup'!$D$15,D3358&lt;'Season Lookup'!$D$16),"Spring",IF(AND(D3358&gt;='Season Lookup'!$D$16,D3358&lt;'Season Lookup'!$D$17),"Summer",IF(AND(D3358&gt;='Season Lookup'!$D$17,D3358&lt;'Season Lookup'!$D$18),"Fall",IF(OR(D3358&gt;='Season Lookup'!$D$18,D3358&lt;'Season Lookup'!$D$15),"Winter"))))</f>
        <v>Winter</v>
      </c>
      <c r="L3358" s="3" t="str">
        <f>VLOOKUP(F3358,'Season Lookup'!$A$1:$B$13,2,0)</f>
        <v>Winter</v>
      </c>
      <c r="M3358" t="s">
        <v>82</v>
      </c>
      <c r="N3358" t="s">
        <v>13</v>
      </c>
      <c r="O3358" t="s">
        <v>23</v>
      </c>
      <c r="P3358" t="str">
        <f t="shared" si="656"/>
        <v>Yes</v>
      </c>
      <c r="Q3358" t="str">
        <f t="shared" si="657"/>
        <v>No</v>
      </c>
      <c r="R3358" t="str">
        <f t="shared" si="658"/>
        <v>No</v>
      </c>
      <c r="S3358">
        <v>1</v>
      </c>
      <c r="T3358" t="s">
        <v>2995</v>
      </c>
      <c r="V3358" t="str">
        <f t="shared" si="659"/>
        <v>Non Intersection</v>
      </c>
      <c r="W3358" t="s">
        <v>2996</v>
      </c>
      <c r="X3358">
        <v>42.370614000000003</v>
      </c>
      <c r="Y3358">
        <v>-71.106498999999999</v>
      </c>
      <c r="Z3358" t="s">
        <v>2997</v>
      </c>
    </row>
    <row r="3359" spans="1:26">
      <c r="A3359">
        <v>30425</v>
      </c>
      <c r="B3359" s="1">
        <v>40961.57984953704</v>
      </c>
      <c r="C3359" s="1">
        <f t="shared" ref="C3359:C3421" si="660">EOMONTH(B3359,MONTH(B3359)*-1)+1</f>
        <v>40909</v>
      </c>
      <c r="D3359" s="4">
        <f t="shared" ref="D3359:D3421" si="661">YEARFRAC(C3359,B3359)</f>
        <v>0.14166666666666666</v>
      </c>
      <c r="E3359" s="3">
        <f t="shared" ref="E3359:E3421" si="662">YEAR(B3359)</f>
        <v>2012</v>
      </c>
      <c r="F3359" s="3">
        <f t="shared" ref="F3359:F3421" si="663">MONTH(B3359)</f>
        <v>2</v>
      </c>
      <c r="G3359" s="3">
        <f t="shared" ref="G3359:G3421" si="664">DAY(B3359)</f>
        <v>22</v>
      </c>
      <c r="H3359" s="3">
        <f t="shared" ref="H3359:H3421" si="665">HOUR(B3359)</f>
        <v>13</v>
      </c>
      <c r="I3359" s="3">
        <f t="shared" ref="I3359:I3421" si="666">MINUTE(B3359)</f>
        <v>54</v>
      </c>
      <c r="J3359" s="3">
        <f t="shared" ref="J3359:J3421" si="667">WEEKDAY(B3359,1)</f>
        <v>4</v>
      </c>
      <c r="K3359" s="3" t="str">
        <f>IF(AND(D3359&gt;='Season Lookup'!$D$15,D3359&lt;'Season Lookup'!$D$16),"Spring",IF(AND(D3359&gt;='Season Lookup'!$D$16,D3359&lt;'Season Lookup'!$D$17),"Summer",IF(AND(D3359&gt;='Season Lookup'!$D$17,D3359&lt;'Season Lookup'!$D$18),"Fall",IF(OR(D3359&gt;='Season Lookup'!$D$18,D3359&lt;'Season Lookup'!$D$15),"Winter"))))</f>
        <v>Winter</v>
      </c>
      <c r="L3359" s="3" t="str">
        <f>VLOOKUP(F3359,'Season Lookup'!$A$1:$B$13,2,0)</f>
        <v>Winter</v>
      </c>
      <c r="M3359" t="s">
        <v>82</v>
      </c>
      <c r="N3359" t="s">
        <v>13</v>
      </c>
      <c r="O3359" t="s">
        <v>13</v>
      </c>
      <c r="P3359" t="str">
        <f t="shared" ref="P3359:P3421" si="668">IF(OR(N3359="Auto",O3359="Auto"),"Yes",IF(OR(N3359="Taxi",O3359="Taxi"),"Yes",IF(OR(N3359="Truck",O3359="Truck"),"Yes",IF(OR(N3359="Van",O3359="Van"),"Yes","No"))))</f>
        <v>Yes</v>
      </c>
      <c r="Q3359" t="str">
        <f t="shared" ref="Q3359:Q3421" si="669">IF(OR(N3359="Bicycle",O3359="Bicycle"),"Yes","No")</f>
        <v>No</v>
      </c>
      <c r="R3359" t="str">
        <f t="shared" ref="R3359:R3421" si="670">IF(OR(N3359="Pedestrian",O3359="Pedestrian"),"Yes","No")</f>
        <v>No</v>
      </c>
      <c r="T3359" t="s">
        <v>14</v>
      </c>
      <c r="U3359" t="s">
        <v>524</v>
      </c>
      <c r="V3359" t="str">
        <f t="shared" ref="V3359:V3421" si="671">IF(ISBLANK(S3359),"Intersection","Non Intersection")</f>
        <v>Intersection</v>
      </c>
      <c r="W3359" t="s">
        <v>3291</v>
      </c>
      <c r="X3359">
        <v>42.390917999999999</v>
      </c>
      <c r="Y3359">
        <v>-71.122259</v>
      </c>
      <c r="Z3359" t="s">
        <v>3292</v>
      </c>
    </row>
    <row r="3360" spans="1:26">
      <c r="A3360">
        <v>30431</v>
      </c>
      <c r="B3360" s="1">
        <v>40962.583333333336</v>
      </c>
      <c r="C3360" s="1">
        <f t="shared" si="660"/>
        <v>40909</v>
      </c>
      <c r="D3360" s="4">
        <f t="shared" si="661"/>
        <v>0.14444444444444443</v>
      </c>
      <c r="E3360" s="3">
        <f t="shared" si="662"/>
        <v>2012</v>
      </c>
      <c r="F3360" s="3">
        <f t="shared" si="663"/>
        <v>2</v>
      </c>
      <c r="G3360" s="3">
        <f t="shared" si="664"/>
        <v>23</v>
      </c>
      <c r="H3360" s="3">
        <f t="shared" si="665"/>
        <v>14</v>
      </c>
      <c r="I3360" s="3">
        <f t="shared" si="666"/>
        <v>0</v>
      </c>
      <c r="J3360" s="3">
        <f t="shared" si="667"/>
        <v>5</v>
      </c>
      <c r="K3360" s="3" t="str">
        <f>IF(AND(D3360&gt;='Season Lookup'!$D$15,D3360&lt;'Season Lookup'!$D$16),"Spring",IF(AND(D3360&gt;='Season Lookup'!$D$16,D3360&lt;'Season Lookup'!$D$17),"Summer",IF(AND(D3360&gt;='Season Lookup'!$D$17,D3360&lt;'Season Lookup'!$D$18),"Fall",IF(OR(D3360&gt;='Season Lookup'!$D$18,D3360&lt;'Season Lookup'!$D$15),"Winter"))))</f>
        <v>Winter</v>
      </c>
      <c r="L3360" s="3" t="str">
        <f>VLOOKUP(F3360,'Season Lookup'!$A$1:$B$13,2,0)</f>
        <v>Winter</v>
      </c>
      <c r="M3360" t="s">
        <v>78</v>
      </c>
      <c r="N3360" t="s">
        <v>13</v>
      </c>
      <c r="O3360" t="s">
        <v>132</v>
      </c>
      <c r="P3360" t="str">
        <f t="shared" si="668"/>
        <v>Yes</v>
      </c>
      <c r="Q3360" t="str">
        <f t="shared" si="669"/>
        <v>Yes</v>
      </c>
      <c r="R3360" t="str">
        <f t="shared" si="670"/>
        <v>No</v>
      </c>
      <c r="T3360" t="s">
        <v>27</v>
      </c>
      <c r="U3360" t="s">
        <v>42</v>
      </c>
      <c r="V3360" t="str">
        <f t="shared" si="671"/>
        <v>Intersection</v>
      </c>
      <c r="W3360" t="s">
        <v>1022</v>
      </c>
      <c r="X3360">
        <v>42.364483999999997</v>
      </c>
      <c r="Y3360">
        <v>-71.113893000000004</v>
      </c>
      <c r="Z3360" t="s">
        <v>1023</v>
      </c>
    </row>
    <row r="3361" spans="1:26">
      <c r="A3361">
        <v>30435</v>
      </c>
      <c r="B3361" s="1">
        <v>40962.377071759256</v>
      </c>
      <c r="C3361" s="1">
        <f t="shared" si="660"/>
        <v>40909</v>
      </c>
      <c r="D3361" s="4">
        <f t="shared" si="661"/>
        <v>0.14444444444444443</v>
      </c>
      <c r="E3361" s="3">
        <f t="shared" si="662"/>
        <v>2012</v>
      </c>
      <c r="F3361" s="3">
        <f t="shared" si="663"/>
        <v>2</v>
      </c>
      <c r="G3361" s="3">
        <f t="shared" si="664"/>
        <v>23</v>
      </c>
      <c r="H3361" s="3">
        <f t="shared" si="665"/>
        <v>9</v>
      </c>
      <c r="I3361" s="3">
        <f t="shared" si="666"/>
        <v>2</v>
      </c>
      <c r="J3361" s="3">
        <f t="shared" si="667"/>
        <v>5</v>
      </c>
      <c r="K3361" s="3" t="str">
        <f>IF(AND(D3361&gt;='Season Lookup'!$D$15,D3361&lt;'Season Lookup'!$D$16),"Spring",IF(AND(D3361&gt;='Season Lookup'!$D$16,D3361&lt;'Season Lookup'!$D$17),"Summer",IF(AND(D3361&gt;='Season Lookup'!$D$17,D3361&lt;'Season Lookup'!$D$18),"Fall",IF(OR(D3361&gt;='Season Lookup'!$D$18,D3361&lt;'Season Lookup'!$D$15),"Winter"))))</f>
        <v>Winter</v>
      </c>
      <c r="L3361" s="3" t="str">
        <f>VLOOKUP(F3361,'Season Lookup'!$A$1:$B$13,2,0)</f>
        <v>Winter</v>
      </c>
      <c r="M3361" t="s">
        <v>78</v>
      </c>
      <c r="N3361" t="s">
        <v>13</v>
      </c>
      <c r="O3361" t="s">
        <v>152</v>
      </c>
      <c r="P3361" t="str">
        <f t="shared" si="668"/>
        <v>Yes</v>
      </c>
      <c r="Q3361" t="str">
        <f t="shared" si="669"/>
        <v>No</v>
      </c>
      <c r="R3361" t="str">
        <f t="shared" si="670"/>
        <v>Yes</v>
      </c>
      <c r="S3361">
        <v>125</v>
      </c>
      <c r="T3361" t="s">
        <v>202</v>
      </c>
      <c r="V3361" t="str">
        <f t="shared" si="671"/>
        <v>Non Intersection</v>
      </c>
      <c r="W3361" t="s">
        <v>4242</v>
      </c>
      <c r="X3361">
        <v>42.359251</v>
      </c>
      <c r="Y3361">
        <v>-71.096935000000002</v>
      </c>
      <c r="Z3361" t="s">
        <v>4243</v>
      </c>
    </row>
    <row r="3362" spans="1:26">
      <c r="A3362">
        <v>30436</v>
      </c>
      <c r="B3362" s="1">
        <v>40962.440960648149</v>
      </c>
      <c r="C3362" s="1">
        <f t="shared" si="660"/>
        <v>40909</v>
      </c>
      <c r="D3362" s="4">
        <f t="shared" si="661"/>
        <v>0.14444444444444443</v>
      </c>
      <c r="E3362" s="3">
        <f t="shared" si="662"/>
        <v>2012</v>
      </c>
      <c r="F3362" s="3">
        <f t="shared" si="663"/>
        <v>2</v>
      </c>
      <c r="G3362" s="3">
        <f t="shared" si="664"/>
        <v>23</v>
      </c>
      <c r="H3362" s="3">
        <f t="shared" si="665"/>
        <v>10</v>
      </c>
      <c r="I3362" s="3">
        <f t="shared" si="666"/>
        <v>34</v>
      </c>
      <c r="J3362" s="3">
        <f t="shared" si="667"/>
        <v>5</v>
      </c>
      <c r="K3362" s="3" t="str">
        <f>IF(AND(D3362&gt;='Season Lookup'!$D$15,D3362&lt;'Season Lookup'!$D$16),"Spring",IF(AND(D3362&gt;='Season Lookup'!$D$16,D3362&lt;'Season Lookup'!$D$17),"Summer",IF(AND(D3362&gt;='Season Lookup'!$D$17,D3362&lt;'Season Lookup'!$D$18),"Fall",IF(OR(D3362&gt;='Season Lookup'!$D$18,D3362&lt;'Season Lookup'!$D$15),"Winter"))))</f>
        <v>Winter</v>
      </c>
      <c r="L3362" s="3" t="str">
        <f>VLOOKUP(F3362,'Season Lookup'!$A$1:$B$13,2,0)</f>
        <v>Winter</v>
      </c>
      <c r="M3362" t="s">
        <v>78</v>
      </c>
      <c r="N3362" t="s">
        <v>13</v>
      </c>
      <c r="O3362" t="s">
        <v>13</v>
      </c>
      <c r="P3362" t="str">
        <f t="shared" si="668"/>
        <v>Yes</v>
      </c>
      <c r="Q3362" t="str">
        <f t="shared" si="669"/>
        <v>No</v>
      </c>
      <c r="R3362" t="str">
        <f t="shared" si="670"/>
        <v>No</v>
      </c>
      <c r="T3362" t="s">
        <v>178</v>
      </c>
      <c r="U3362" t="s">
        <v>108</v>
      </c>
      <c r="V3362" t="str">
        <f t="shared" si="671"/>
        <v>Intersection</v>
      </c>
      <c r="W3362" t="s">
        <v>4244</v>
      </c>
      <c r="X3362">
        <v>42.365378</v>
      </c>
      <c r="Y3362">
        <v>-71.106611999999998</v>
      </c>
      <c r="Z3362" t="s">
        <v>4245</v>
      </c>
    </row>
    <row r="3363" spans="1:26">
      <c r="A3363">
        <v>30437</v>
      </c>
      <c r="B3363" s="1">
        <v>40962.600694444445</v>
      </c>
      <c r="C3363" s="1">
        <f t="shared" si="660"/>
        <v>40909</v>
      </c>
      <c r="D3363" s="4">
        <f t="shared" si="661"/>
        <v>0.14444444444444443</v>
      </c>
      <c r="E3363" s="3">
        <f t="shared" si="662"/>
        <v>2012</v>
      </c>
      <c r="F3363" s="3">
        <f t="shared" si="663"/>
        <v>2</v>
      </c>
      <c r="G3363" s="3">
        <f t="shared" si="664"/>
        <v>23</v>
      </c>
      <c r="H3363" s="3">
        <f t="shared" si="665"/>
        <v>14</v>
      </c>
      <c r="I3363" s="3">
        <f t="shared" si="666"/>
        <v>25</v>
      </c>
      <c r="J3363" s="3">
        <f t="shared" si="667"/>
        <v>5</v>
      </c>
      <c r="K3363" s="3" t="str">
        <f>IF(AND(D3363&gt;='Season Lookup'!$D$15,D3363&lt;'Season Lookup'!$D$16),"Spring",IF(AND(D3363&gt;='Season Lookup'!$D$16,D3363&lt;'Season Lookup'!$D$17),"Summer",IF(AND(D3363&gt;='Season Lookup'!$D$17,D3363&lt;'Season Lookup'!$D$18),"Fall",IF(OR(D3363&gt;='Season Lookup'!$D$18,D3363&lt;'Season Lookup'!$D$15),"Winter"))))</f>
        <v>Winter</v>
      </c>
      <c r="L3363" s="3" t="str">
        <f>VLOOKUP(F3363,'Season Lookup'!$A$1:$B$13,2,0)</f>
        <v>Winter</v>
      </c>
      <c r="M3363" t="s">
        <v>78</v>
      </c>
      <c r="N3363" t="s">
        <v>13</v>
      </c>
      <c r="O3363" t="s">
        <v>36</v>
      </c>
      <c r="P3363" t="str">
        <f t="shared" si="668"/>
        <v>Yes</v>
      </c>
      <c r="Q3363" t="str">
        <f t="shared" si="669"/>
        <v>No</v>
      </c>
      <c r="R3363" t="str">
        <f t="shared" si="670"/>
        <v>No</v>
      </c>
      <c r="S3363">
        <v>777</v>
      </c>
      <c r="T3363" t="s">
        <v>186</v>
      </c>
      <c r="V3363" t="str">
        <f t="shared" si="671"/>
        <v>Non Intersection</v>
      </c>
      <c r="W3363" t="s">
        <v>3100</v>
      </c>
      <c r="X3363">
        <v>42.390877000000003</v>
      </c>
      <c r="Y3363">
        <v>-71.155011999999999</v>
      </c>
      <c r="Z3363" t="s">
        <v>3101</v>
      </c>
    </row>
    <row r="3364" spans="1:26">
      <c r="A3364">
        <v>30438</v>
      </c>
      <c r="B3364" s="1">
        <v>40962.322905092595</v>
      </c>
      <c r="C3364" s="1">
        <f t="shared" si="660"/>
        <v>40909</v>
      </c>
      <c r="D3364" s="4">
        <f t="shared" si="661"/>
        <v>0.14444444444444443</v>
      </c>
      <c r="E3364" s="3">
        <f t="shared" si="662"/>
        <v>2012</v>
      </c>
      <c r="F3364" s="3">
        <f t="shared" si="663"/>
        <v>2</v>
      </c>
      <c r="G3364" s="3">
        <f t="shared" si="664"/>
        <v>23</v>
      </c>
      <c r="H3364" s="3">
        <f t="shared" si="665"/>
        <v>7</v>
      </c>
      <c r="I3364" s="3">
        <f t="shared" si="666"/>
        <v>44</v>
      </c>
      <c r="J3364" s="3">
        <f t="shared" si="667"/>
        <v>5</v>
      </c>
      <c r="K3364" s="3" t="str">
        <f>IF(AND(D3364&gt;='Season Lookup'!$D$15,D3364&lt;'Season Lookup'!$D$16),"Spring",IF(AND(D3364&gt;='Season Lookup'!$D$16,D3364&lt;'Season Lookup'!$D$17),"Summer",IF(AND(D3364&gt;='Season Lookup'!$D$17,D3364&lt;'Season Lookup'!$D$18),"Fall",IF(OR(D3364&gt;='Season Lookup'!$D$18,D3364&lt;'Season Lookup'!$D$15),"Winter"))))</f>
        <v>Winter</v>
      </c>
      <c r="L3364" s="3" t="str">
        <f>VLOOKUP(F3364,'Season Lookup'!$A$1:$B$13,2,0)</f>
        <v>Winter</v>
      </c>
      <c r="M3364" t="s">
        <v>78</v>
      </c>
      <c r="N3364" t="s">
        <v>13</v>
      </c>
      <c r="O3364" t="s">
        <v>132</v>
      </c>
      <c r="P3364" t="str">
        <f t="shared" si="668"/>
        <v>Yes</v>
      </c>
      <c r="Q3364" t="str">
        <f t="shared" si="669"/>
        <v>Yes</v>
      </c>
      <c r="R3364" t="str">
        <f t="shared" si="670"/>
        <v>No</v>
      </c>
      <c r="T3364" t="s">
        <v>340</v>
      </c>
      <c r="U3364" t="s">
        <v>14</v>
      </c>
      <c r="V3364" t="str">
        <f t="shared" si="671"/>
        <v>Intersection</v>
      </c>
      <c r="W3364" t="s">
        <v>752</v>
      </c>
      <c r="X3364">
        <v>42.389418999999997</v>
      </c>
      <c r="Y3364">
        <v>-71.120031999999995</v>
      </c>
      <c r="Z3364" t="s">
        <v>753</v>
      </c>
    </row>
    <row r="3365" spans="1:26">
      <c r="A3365">
        <v>30439</v>
      </c>
      <c r="B3365" s="1">
        <v>40962.632638888892</v>
      </c>
      <c r="C3365" s="1">
        <f t="shared" si="660"/>
        <v>40909</v>
      </c>
      <c r="D3365" s="4">
        <f t="shared" si="661"/>
        <v>0.14444444444444443</v>
      </c>
      <c r="E3365" s="3">
        <f t="shared" si="662"/>
        <v>2012</v>
      </c>
      <c r="F3365" s="3">
        <f t="shared" si="663"/>
        <v>2</v>
      </c>
      <c r="G3365" s="3">
        <f t="shared" si="664"/>
        <v>23</v>
      </c>
      <c r="H3365" s="3">
        <f t="shared" si="665"/>
        <v>15</v>
      </c>
      <c r="I3365" s="3">
        <f t="shared" si="666"/>
        <v>11</v>
      </c>
      <c r="J3365" s="3">
        <f t="shared" si="667"/>
        <v>5</v>
      </c>
      <c r="K3365" s="3" t="str">
        <f>IF(AND(D3365&gt;='Season Lookup'!$D$15,D3365&lt;'Season Lookup'!$D$16),"Spring",IF(AND(D3365&gt;='Season Lookup'!$D$16,D3365&lt;'Season Lookup'!$D$17),"Summer",IF(AND(D3365&gt;='Season Lookup'!$D$17,D3365&lt;'Season Lookup'!$D$18),"Fall",IF(OR(D3365&gt;='Season Lookup'!$D$18,D3365&lt;'Season Lookup'!$D$15),"Winter"))))</f>
        <v>Winter</v>
      </c>
      <c r="L3365" s="3" t="str">
        <f>VLOOKUP(F3365,'Season Lookup'!$A$1:$B$13,2,0)</f>
        <v>Winter</v>
      </c>
      <c r="M3365" t="s">
        <v>78</v>
      </c>
      <c r="N3365" t="s">
        <v>13</v>
      </c>
      <c r="O3365" t="s">
        <v>13</v>
      </c>
      <c r="P3365" t="str">
        <f t="shared" si="668"/>
        <v>Yes</v>
      </c>
      <c r="Q3365" t="str">
        <f t="shared" si="669"/>
        <v>No</v>
      </c>
      <c r="R3365" t="str">
        <f t="shared" si="670"/>
        <v>No</v>
      </c>
      <c r="T3365" t="s">
        <v>195</v>
      </c>
      <c r="U3365" t="s">
        <v>835</v>
      </c>
      <c r="V3365" t="str">
        <f t="shared" si="671"/>
        <v>Intersection</v>
      </c>
      <c r="W3365" t="s">
        <v>836</v>
      </c>
      <c r="X3365">
        <v>42.358376999999997</v>
      </c>
      <c r="Y3365">
        <v>-71.104875000000007</v>
      </c>
      <c r="Z3365" t="s">
        <v>837</v>
      </c>
    </row>
    <row r="3366" spans="1:26">
      <c r="A3366">
        <v>30440</v>
      </c>
      <c r="B3366" s="1">
        <v>40962.718043981484</v>
      </c>
      <c r="C3366" s="1">
        <f t="shared" si="660"/>
        <v>40909</v>
      </c>
      <c r="D3366" s="4">
        <f t="shared" si="661"/>
        <v>0.14444444444444443</v>
      </c>
      <c r="E3366" s="3">
        <f t="shared" si="662"/>
        <v>2012</v>
      </c>
      <c r="F3366" s="3">
        <f t="shared" si="663"/>
        <v>2</v>
      </c>
      <c r="G3366" s="3">
        <f t="shared" si="664"/>
        <v>23</v>
      </c>
      <c r="H3366" s="3">
        <f t="shared" si="665"/>
        <v>17</v>
      </c>
      <c r="I3366" s="3">
        <f t="shared" si="666"/>
        <v>13</v>
      </c>
      <c r="J3366" s="3">
        <f t="shared" si="667"/>
        <v>5</v>
      </c>
      <c r="K3366" s="3" t="str">
        <f>IF(AND(D3366&gt;='Season Lookup'!$D$15,D3366&lt;'Season Lookup'!$D$16),"Spring",IF(AND(D3366&gt;='Season Lookup'!$D$16,D3366&lt;'Season Lookup'!$D$17),"Summer",IF(AND(D3366&gt;='Season Lookup'!$D$17,D3366&lt;'Season Lookup'!$D$18),"Fall",IF(OR(D3366&gt;='Season Lookup'!$D$18,D3366&lt;'Season Lookup'!$D$15),"Winter"))))</f>
        <v>Winter</v>
      </c>
      <c r="L3366" s="3" t="str">
        <f>VLOOKUP(F3366,'Season Lookup'!$A$1:$B$13,2,0)</f>
        <v>Winter</v>
      </c>
      <c r="M3366" t="s">
        <v>78</v>
      </c>
      <c r="N3366" t="s">
        <v>13</v>
      </c>
      <c r="O3366" t="s">
        <v>36</v>
      </c>
      <c r="P3366" t="str">
        <f t="shared" si="668"/>
        <v>Yes</v>
      </c>
      <c r="Q3366" t="str">
        <f t="shared" si="669"/>
        <v>No</v>
      </c>
      <c r="R3366" t="str">
        <f t="shared" si="670"/>
        <v>No</v>
      </c>
      <c r="T3366" t="s">
        <v>74</v>
      </c>
      <c r="V3366" t="str">
        <f t="shared" si="671"/>
        <v>Intersection</v>
      </c>
      <c r="W3366" t="s">
        <v>1519</v>
      </c>
      <c r="X3366">
        <v>0</v>
      </c>
      <c r="Y3366">
        <v>0</v>
      </c>
      <c r="Z3366" t="s">
        <v>81</v>
      </c>
    </row>
    <row r="3367" spans="1:26">
      <c r="A3367">
        <v>30540</v>
      </c>
      <c r="B3367" s="1">
        <v>40962.67359953704</v>
      </c>
      <c r="C3367" s="1">
        <f t="shared" si="660"/>
        <v>40909</v>
      </c>
      <c r="D3367" s="4">
        <f t="shared" si="661"/>
        <v>0.14444444444444443</v>
      </c>
      <c r="E3367" s="3">
        <f t="shared" si="662"/>
        <v>2012</v>
      </c>
      <c r="F3367" s="3">
        <f t="shared" si="663"/>
        <v>2</v>
      </c>
      <c r="G3367" s="3">
        <f t="shared" si="664"/>
        <v>23</v>
      </c>
      <c r="H3367" s="3">
        <f t="shared" si="665"/>
        <v>16</v>
      </c>
      <c r="I3367" s="3">
        <f t="shared" si="666"/>
        <v>9</v>
      </c>
      <c r="J3367" s="3">
        <f t="shared" si="667"/>
        <v>5</v>
      </c>
      <c r="K3367" s="3" t="str">
        <f>IF(AND(D3367&gt;='Season Lookup'!$D$15,D3367&lt;'Season Lookup'!$D$16),"Spring",IF(AND(D3367&gt;='Season Lookup'!$D$16,D3367&lt;'Season Lookup'!$D$17),"Summer",IF(AND(D3367&gt;='Season Lookup'!$D$17,D3367&lt;'Season Lookup'!$D$18),"Fall",IF(OR(D3367&gt;='Season Lookup'!$D$18,D3367&lt;'Season Lookup'!$D$15),"Winter"))))</f>
        <v>Winter</v>
      </c>
      <c r="L3367" s="3" t="str">
        <f>VLOOKUP(F3367,'Season Lookup'!$A$1:$B$13,2,0)</f>
        <v>Winter</v>
      </c>
      <c r="M3367" t="s">
        <v>12</v>
      </c>
      <c r="N3367" t="s">
        <v>13</v>
      </c>
      <c r="O3367" t="s">
        <v>13</v>
      </c>
      <c r="P3367" t="str">
        <f t="shared" si="668"/>
        <v>Yes</v>
      </c>
      <c r="Q3367" t="str">
        <f t="shared" si="669"/>
        <v>No</v>
      </c>
      <c r="R3367" t="str">
        <f t="shared" si="670"/>
        <v>No</v>
      </c>
      <c r="T3367" t="s">
        <v>2754</v>
      </c>
      <c r="U3367" t="s">
        <v>186</v>
      </c>
      <c r="V3367" t="str">
        <f t="shared" si="671"/>
        <v>Intersection</v>
      </c>
      <c r="W3367" t="s">
        <v>4246</v>
      </c>
      <c r="X3367">
        <v>42.389156</v>
      </c>
      <c r="Y3367">
        <v>-71.145993000000004</v>
      </c>
      <c r="Z3367" t="s">
        <v>2756</v>
      </c>
    </row>
    <row r="3368" spans="1:26">
      <c r="A3368">
        <v>30441</v>
      </c>
      <c r="B3368" s="1">
        <v>40963.885405092595</v>
      </c>
      <c r="C3368" s="1">
        <f t="shared" si="660"/>
        <v>40909</v>
      </c>
      <c r="D3368" s="4">
        <f t="shared" si="661"/>
        <v>0.14722222222222223</v>
      </c>
      <c r="E3368" s="3">
        <f t="shared" si="662"/>
        <v>2012</v>
      </c>
      <c r="F3368" s="3">
        <f t="shared" si="663"/>
        <v>2</v>
      </c>
      <c r="G3368" s="3">
        <f t="shared" si="664"/>
        <v>24</v>
      </c>
      <c r="H3368" s="3">
        <f t="shared" si="665"/>
        <v>21</v>
      </c>
      <c r="I3368" s="3">
        <f t="shared" si="666"/>
        <v>14</v>
      </c>
      <c r="J3368" s="3">
        <f t="shared" si="667"/>
        <v>6</v>
      </c>
      <c r="K3368" s="3" t="str">
        <f>IF(AND(D3368&gt;='Season Lookup'!$D$15,D3368&lt;'Season Lookup'!$D$16),"Spring",IF(AND(D3368&gt;='Season Lookup'!$D$16,D3368&lt;'Season Lookup'!$D$17),"Summer",IF(AND(D3368&gt;='Season Lookup'!$D$17,D3368&lt;'Season Lookup'!$D$18),"Fall",IF(OR(D3368&gt;='Season Lookup'!$D$18,D3368&lt;'Season Lookup'!$D$15),"Winter"))))</f>
        <v>Winter</v>
      </c>
      <c r="L3368" s="3" t="str">
        <f>VLOOKUP(F3368,'Season Lookup'!$A$1:$B$13,2,0)</f>
        <v>Winter</v>
      </c>
      <c r="M3368" t="s">
        <v>12</v>
      </c>
      <c r="N3368" t="s">
        <v>13</v>
      </c>
      <c r="O3368" t="s">
        <v>36</v>
      </c>
      <c r="P3368" t="str">
        <f t="shared" si="668"/>
        <v>Yes</v>
      </c>
      <c r="Q3368" t="str">
        <f t="shared" si="669"/>
        <v>No</v>
      </c>
      <c r="R3368" t="str">
        <f t="shared" si="670"/>
        <v>No</v>
      </c>
      <c r="S3368">
        <v>144</v>
      </c>
      <c r="T3368" t="s">
        <v>198</v>
      </c>
      <c r="V3368" t="str">
        <f t="shared" si="671"/>
        <v>Non Intersection</v>
      </c>
      <c r="W3368" t="s">
        <v>4247</v>
      </c>
      <c r="X3368">
        <v>42.373913999999999</v>
      </c>
      <c r="Y3368">
        <v>-71.124741</v>
      </c>
      <c r="Z3368" t="s">
        <v>4248</v>
      </c>
    </row>
    <row r="3369" spans="1:26">
      <c r="A3369">
        <v>30442</v>
      </c>
      <c r="B3369" s="1">
        <v>40963.708333333336</v>
      </c>
      <c r="C3369" s="1">
        <f t="shared" si="660"/>
        <v>40909</v>
      </c>
      <c r="D3369" s="4">
        <f t="shared" si="661"/>
        <v>0.14722222222222223</v>
      </c>
      <c r="E3369" s="3">
        <f t="shared" si="662"/>
        <v>2012</v>
      </c>
      <c r="F3369" s="3">
        <f t="shared" si="663"/>
        <v>2</v>
      </c>
      <c r="G3369" s="3">
        <f t="shared" si="664"/>
        <v>24</v>
      </c>
      <c r="H3369" s="3">
        <f t="shared" si="665"/>
        <v>17</v>
      </c>
      <c r="I3369" s="3">
        <f t="shared" si="666"/>
        <v>0</v>
      </c>
      <c r="J3369" s="3">
        <f t="shared" si="667"/>
        <v>6</v>
      </c>
      <c r="K3369" s="3" t="str">
        <f>IF(AND(D3369&gt;='Season Lookup'!$D$15,D3369&lt;'Season Lookup'!$D$16),"Spring",IF(AND(D3369&gt;='Season Lookup'!$D$16,D3369&lt;'Season Lookup'!$D$17),"Summer",IF(AND(D3369&gt;='Season Lookup'!$D$17,D3369&lt;'Season Lookup'!$D$18),"Fall",IF(OR(D3369&gt;='Season Lookup'!$D$18,D3369&lt;'Season Lookup'!$D$15),"Winter"))))</f>
        <v>Winter</v>
      </c>
      <c r="L3369" s="3" t="str">
        <f>VLOOKUP(F3369,'Season Lookup'!$A$1:$B$13,2,0)</f>
        <v>Winter</v>
      </c>
      <c r="M3369" t="s">
        <v>12</v>
      </c>
      <c r="N3369" t="s">
        <v>13</v>
      </c>
      <c r="O3369" t="s">
        <v>23</v>
      </c>
      <c r="P3369" t="str">
        <f t="shared" si="668"/>
        <v>Yes</v>
      </c>
      <c r="Q3369" t="str">
        <f t="shared" si="669"/>
        <v>No</v>
      </c>
      <c r="R3369" t="str">
        <f t="shared" si="670"/>
        <v>No</v>
      </c>
      <c r="S3369">
        <v>100</v>
      </c>
      <c r="T3369" t="s">
        <v>1062</v>
      </c>
      <c r="V3369" t="str">
        <f t="shared" si="671"/>
        <v>Non Intersection</v>
      </c>
      <c r="W3369" t="s">
        <v>1143</v>
      </c>
      <c r="X3369">
        <v>42.369137000000002</v>
      </c>
      <c r="Y3369">
        <v>-71.077147999999994</v>
      </c>
      <c r="Z3369" t="s">
        <v>1144</v>
      </c>
    </row>
    <row r="3370" spans="1:26">
      <c r="A3370">
        <v>30443</v>
      </c>
      <c r="B3370" s="1">
        <v>40963.79859953704</v>
      </c>
      <c r="C3370" s="1">
        <f t="shared" si="660"/>
        <v>40909</v>
      </c>
      <c r="D3370" s="4">
        <f t="shared" si="661"/>
        <v>0.14722222222222223</v>
      </c>
      <c r="E3370" s="3">
        <f t="shared" si="662"/>
        <v>2012</v>
      </c>
      <c r="F3370" s="3">
        <f t="shared" si="663"/>
        <v>2</v>
      </c>
      <c r="G3370" s="3">
        <f t="shared" si="664"/>
        <v>24</v>
      </c>
      <c r="H3370" s="3">
        <f t="shared" si="665"/>
        <v>19</v>
      </c>
      <c r="I3370" s="3">
        <f t="shared" si="666"/>
        <v>9</v>
      </c>
      <c r="J3370" s="3">
        <f t="shared" si="667"/>
        <v>6</v>
      </c>
      <c r="K3370" s="3" t="str">
        <f>IF(AND(D3370&gt;='Season Lookup'!$D$15,D3370&lt;'Season Lookup'!$D$16),"Spring",IF(AND(D3370&gt;='Season Lookup'!$D$16,D3370&lt;'Season Lookup'!$D$17),"Summer",IF(AND(D3370&gt;='Season Lookup'!$D$17,D3370&lt;'Season Lookup'!$D$18),"Fall",IF(OR(D3370&gt;='Season Lookup'!$D$18,D3370&lt;'Season Lookup'!$D$15),"Winter"))))</f>
        <v>Winter</v>
      </c>
      <c r="L3370" s="3" t="str">
        <f>VLOOKUP(F3370,'Season Lookup'!$A$1:$B$13,2,0)</f>
        <v>Winter</v>
      </c>
      <c r="M3370" t="s">
        <v>12</v>
      </c>
      <c r="N3370" t="s">
        <v>13</v>
      </c>
      <c r="O3370" t="s">
        <v>152</v>
      </c>
      <c r="P3370" t="str">
        <f t="shared" si="668"/>
        <v>Yes</v>
      </c>
      <c r="Q3370" t="str">
        <f t="shared" si="669"/>
        <v>No</v>
      </c>
      <c r="R3370" t="str">
        <f t="shared" si="670"/>
        <v>Yes</v>
      </c>
      <c r="S3370">
        <v>615</v>
      </c>
      <c r="T3370" t="s">
        <v>186</v>
      </c>
      <c r="V3370" t="str">
        <f t="shared" si="671"/>
        <v>Non Intersection</v>
      </c>
      <c r="W3370" t="s">
        <v>2303</v>
      </c>
      <c r="X3370">
        <v>42.389046</v>
      </c>
      <c r="Y3370">
        <v>-71.144819999999996</v>
      </c>
      <c r="Z3370" t="s">
        <v>2304</v>
      </c>
    </row>
    <row r="3371" spans="1:26">
      <c r="A3371">
        <v>30444</v>
      </c>
      <c r="B3371" s="1">
        <v>40963.810416666667</v>
      </c>
      <c r="C3371" s="1">
        <f t="shared" si="660"/>
        <v>40909</v>
      </c>
      <c r="D3371" s="4">
        <f t="shared" si="661"/>
        <v>0.14722222222222223</v>
      </c>
      <c r="E3371" s="3">
        <f t="shared" si="662"/>
        <v>2012</v>
      </c>
      <c r="F3371" s="3">
        <f t="shared" si="663"/>
        <v>2</v>
      </c>
      <c r="G3371" s="3">
        <f t="shared" si="664"/>
        <v>24</v>
      </c>
      <c r="H3371" s="3">
        <f t="shared" si="665"/>
        <v>19</v>
      </c>
      <c r="I3371" s="3">
        <f t="shared" si="666"/>
        <v>27</v>
      </c>
      <c r="J3371" s="3">
        <f t="shared" si="667"/>
        <v>6</v>
      </c>
      <c r="K3371" s="3" t="str">
        <f>IF(AND(D3371&gt;='Season Lookup'!$D$15,D3371&lt;'Season Lookup'!$D$16),"Spring",IF(AND(D3371&gt;='Season Lookup'!$D$16,D3371&lt;'Season Lookup'!$D$17),"Summer",IF(AND(D3371&gt;='Season Lookup'!$D$17,D3371&lt;'Season Lookup'!$D$18),"Fall",IF(OR(D3371&gt;='Season Lookup'!$D$18,D3371&lt;'Season Lookup'!$D$15),"Winter"))))</f>
        <v>Winter</v>
      </c>
      <c r="L3371" s="3" t="str">
        <f>VLOOKUP(F3371,'Season Lookup'!$A$1:$B$13,2,0)</f>
        <v>Winter</v>
      </c>
      <c r="M3371" t="s">
        <v>12</v>
      </c>
      <c r="N3371" t="s">
        <v>13</v>
      </c>
      <c r="O3371" t="s">
        <v>23</v>
      </c>
      <c r="P3371" t="str">
        <f t="shared" si="668"/>
        <v>Yes</v>
      </c>
      <c r="Q3371" t="str">
        <f t="shared" si="669"/>
        <v>No</v>
      </c>
      <c r="R3371" t="str">
        <f t="shared" si="670"/>
        <v>No</v>
      </c>
      <c r="T3371" t="s">
        <v>105</v>
      </c>
      <c r="U3371" t="s">
        <v>288</v>
      </c>
      <c r="V3371" t="str">
        <f t="shared" si="671"/>
        <v>Intersection</v>
      </c>
      <c r="W3371" t="s">
        <v>289</v>
      </c>
      <c r="X3371">
        <v>42.364812000000001</v>
      </c>
      <c r="Y3371">
        <v>-71.089386000000005</v>
      </c>
      <c r="Z3371" t="s">
        <v>290</v>
      </c>
    </row>
    <row r="3372" spans="1:26">
      <c r="A3372">
        <v>30445</v>
      </c>
      <c r="B3372" s="1">
        <v>40964.541655092595</v>
      </c>
      <c r="C3372" s="1">
        <f t="shared" si="660"/>
        <v>40909</v>
      </c>
      <c r="D3372" s="4">
        <f t="shared" si="661"/>
        <v>0.15</v>
      </c>
      <c r="E3372" s="3">
        <f t="shared" si="662"/>
        <v>2012</v>
      </c>
      <c r="F3372" s="3">
        <f t="shared" si="663"/>
        <v>2</v>
      </c>
      <c r="G3372" s="3">
        <f t="shared" si="664"/>
        <v>25</v>
      </c>
      <c r="H3372" s="3">
        <f t="shared" si="665"/>
        <v>12</v>
      </c>
      <c r="I3372" s="3">
        <f t="shared" si="666"/>
        <v>59</v>
      </c>
      <c r="J3372" s="3">
        <f t="shared" si="667"/>
        <v>7</v>
      </c>
      <c r="K3372" s="3" t="str">
        <f>IF(AND(D3372&gt;='Season Lookup'!$D$15,D3372&lt;'Season Lookup'!$D$16),"Spring",IF(AND(D3372&gt;='Season Lookup'!$D$16,D3372&lt;'Season Lookup'!$D$17),"Summer",IF(AND(D3372&gt;='Season Lookup'!$D$17,D3372&lt;'Season Lookup'!$D$18),"Fall",IF(OR(D3372&gt;='Season Lookup'!$D$18,D3372&lt;'Season Lookup'!$D$15),"Winter"))))</f>
        <v>Winter</v>
      </c>
      <c r="L3372" s="3" t="str">
        <f>VLOOKUP(F3372,'Season Lookup'!$A$1:$B$13,2,0)</f>
        <v>Winter</v>
      </c>
      <c r="M3372" t="s">
        <v>31</v>
      </c>
      <c r="N3372" t="s">
        <v>13</v>
      </c>
      <c r="O3372" t="s">
        <v>23</v>
      </c>
      <c r="P3372" t="str">
        <f t="shared" si="668"/>
        <v>Yes</v>
      </c>
      <c r="Q3372" t="str">
        <f t="shared" si="669"/>
        <v>No</v>
      </c>
      <c r="R3372" t="str">
        <f t="shared" si="670"/>
        <v>No</v>
      </c>
      <c r="S3372">
        <v>1</v>
      </c>
      <c r="T3372" t="s">
        <v>1958</v>
      </c>
      <c r="V3372" t="str">
        <f t="shared" si="671"/>
        <v>Non Intersection</v>
      </c>
      <c r="W3372" t="s">
        <v>3652</v>
      </c>
      <c r="X3372">
        <v>42.389781999999997</v>
      </c>
      <c r="Y3372">
        <v>-71.121581000000006</v>
      </c>
      <c r="Z3372" t="s">
        <v>3653</v>
      </c>
    </row>
    <row r="3373" spans="1:26">
      <c r="A3373">
        <v>30447</v>
      </c>
      <c r="B3373" s="1">
        <v>40965.540972222225</v>
      </c>
      <c r="C3373" s="1">
        <f t="shared" si="660"/>
        <v>40909</v>
      </c>
      <c r="D3373" s="4">
        <f t="shared" si="661"/>
        <v>0.15277777777777779</v>
      </c>
      <c r="E3373" s="3">
        <f t="shared" si="662"/>
        <v>2012</v>
      </c>
      <c r="F3373" s="3">
        <f t="shared" si="663"/>
        <v>2</v>
      </c>
      <c r="G3373" s="3">
        <f t="shared" si="664"/>
        <v>26</v>
      </c>
      <c r="H3373" s="3">
        <f t="shared" si="665"/>
        <v>12</v>
      </c>
      <c r="I3373" s="3">
        <f t="shared" si="666"/>
        <v>59</v>
      </c>
      <c r="J3373" s="3">
        <f t="shared" si="667"/>
        <v>1</v>
      </c>
      <c r="K3373" s="3" t="str">
        <f>IF(AND(D3373&gt;='Season Lookup'!$D$15,D3373&lt;'Season Lookup'!$D$16),"Spring",IF(AND(D3373&gt;='Season Lookup'!$D$16,D3373&lt;'Season Lookup'!$D$17),"Summer",IF(AND(D3373&gt;='Season Lookup'!$D$17,D3373&lt;'Season Lookup'!$D$18),"Fall",IF(OR(D3373&gt;='Season Lookup'!$D$18,D3373&lt;'Season Lookup'!$D$15),"Winter"))))</f>
        <v>Winter</v>
      </c>
      <c r="L3373" s="3" t="str">
        <f>VLOOKUP(F3373,'Season Lookup'!$A$1:$B$13,2,0)</f>
        <v>Winter</v>
      </c>
      <c r="M3373" t="s">
        <v>48</v>
      </c>
      <c r="N3373" t="s">
        <v>13</v>
      </c>
      <c r="O3373" t="s">
        <v>23</v>
      </c>
      <c r="P3373" t="str">
        <f t="shared" si="668"/>
        <v>Yes</v>
      </c>
      <c r="Q3373" t="str">
        <f t="shared" si="669"/>
        <v>No</v>
      </c>
      <c r="R3373" t="str">
        <f t="shared" si="670"/>
        <v>No</v>
      </c>
      <c r="S3373">
        <v>41</v>
      </c>
      <c r="T3373" t="s">
        <v>1701</v>
      </c>
      <c r="V3373" t="str">
        <f t="shared" si="671"/>
        <v>Non Intersection</v>
      </c>
      <c r="W3373" t="s">
        <v>4249</v>
      </c>
      <c r="X3373">
        <v>42.38449</v>
      </c>
      <c r="Y3373">
        <v>-71.116793999999999</v>
      </c>
      <c r="Z3373" t="s">
        <v>4250</v>
      </c>
    </row>
    <row r="3374" spans="1:26">
      <c r="A3374">
        <v>30448</v>
      </c>
      <c r="B3374" s="1">
        <v>40966.333333333336</v>
      </c>
      <c r="C3374" s="1">
        <f t="shared" si="660"/>
        <v>40909</v>
      </c>
      <c r="D3374" s="4">
        <f t="shared" si="661"/>
        <v>0.15555555555555556</v>
      </c>
      <c r="E3374" s="3">
        <f t="shared" si="662"/>
        <v>2012</v>
      </c>
      <c r="F3374" s="3">
        <f t="shared" si="663"/>
        <v>2</v>
      </c>
      <c r="G3374" s="3">
        <f t="shared" si="664"/>
        <v>27</v>
      </c>
      <c r="H3374" s="3">
        <f t="shared" si="665"/>
        <v>8</v>
      </c>
      <c r="I3374" s="3">
        <f t="shared" si="666"/>
        <v>0</v>
      </c>
      <c r="J3374" s="3">
        <f t="shared" si="667"/>
        <v>2</v>
      </c>
      <c r="K3374" s="3" t="str">
        <f>IF(AND(D3374&gt;='Season Lookup'!$D$15,D3374&lt;'Season Lookup'!$D$16),"Spring",IF(AND(D3374&gt;='Season Lookup'!$D$16,D3374&lt;'Season Lookup'!$D$17),"Summer",IF(AND(D3374&gt;='Season Lookup'!$D$17,D3374&lt;'Season Lookup'!$D$18),"Fall",IF(OR(D3374&gt;='Season Lookup'!$D$18,D3374&lt;'Season Lookup'!$D$15),"Winter"))))</f>
        <v>Winter</v>
      </c>
      <c r="L3374" s="3" t="str">
        <f>VLOOKUP(F3374,'Season Lookup'!$A$1:$B$13,2,0)</f>
        <v>Winter</v>
      </c>
      <c r="M3374" t="s">
        <v>56</v>
      </c>
      <c r="N3374" t="s">
        <v>13</v>
      </c>
      <c r="O3374" t="s">
        <v>23</v>
      </c>
      <c r="P3374" t="str">
        <f t="shared" si="668"/>
        <v>Yes</v>
      </c>
      <c r="Q3374" t="str">
        <f t="shared" si="669"/>
        <v>No</v>
      </c>
      <c r="R3374" t="str">
        <f t="shared" si="670"/>
        <v>No</v>
      </c>
      <c r="T3374" t="s">
        <v>3188</v>
      </c>
      <c r="U3374" t="s">
        <v>66</v>
      </c>
      <c r="V3374" t="str">
        <f t="shared" si="671"/>
        <v>Intersection</v>
      </c>
      <c r="W3374" t="s">
        <v>3189</v>
      </c>
      <c r="X3374">
        <v>42.395744999999998</v>
      </c>
      <c r="Y3374">
        <v>-71.133191999999994</v>
      </c>
      <c r="Z3374" t="s">
        <v>3190</v>
      </c>
    </row>
    <row r="3375" spans="1:26">
      <c r="A3375">
        <v>30581</v>
      </c>
      <c r="B3375" s="1">
        <v>40966.572905092595</v>
      </c>
      <c r="C3375" s="1">
        <f t="shared" si="660"/>
        <v>40909</v>
      </c>
      <c r="D3375" s="4">
        <f t="shared" si="661"/>
        <v>0.15555555555555556</v>
      </c>
      <c r="E3375" s="3">
        <f t="shared" si="662"/>
        <v>2012</v>
      </c>
      <c r="F3375" s="3">
        <f t="shared" si="663"/>
        <v>2</v>
      </c>
      <c r="G3375" s="3">
        <f t="shared" si="664"/>
        <v>27</v>
      </c>
      <c r="H3375" s="3">
        <f t="shared" si="665"/>
        <v>13</v>
      </c>
      <c r="I3375" s="3">
        <f t="shared" si="666"/>
        <v>44</v>
      </c>
      <c r="J3375" s="3">
        <f t="shared" si="667"/>
        <v>2</v>
      </c>
      <c r="K3375" s="3" t="str">
        <f>IF(AND(D3375&gt;='Season Lookup'!$D$15,D3375&lt;'Season Lookup'!$D$16),"Spring",IF(AND(D3375&gt;='Season Lookup'!$D$16,D3375&lt;'Season Lookup'!$D$17),"Summer",IF(AND(D3375&gt;='Season Lookup'!$D$17,D3375&lt;'Season Lookup'!$D$18),"Fall",IF(OR(D3375&gt;='Season Lookup'!$D$18,D3375&lt;'Season Lookup'!$D$15),"Winter"))))</f>
        <v>Winter</v>
      </c>
      <c r="L3375" s="3" t="str">
        <f>VLOOKUP(F3375,'Season Lookup'!$A$1:$B$13,2,0)</f>
        <v>Winter</v>
      </c>
      <c r="M3375" t="s">
        <v>56</v>
      </c>
      <c r="N3375" t="s">
        <v>13</v>
      </c>
      <c r="O3375" t="s">
        <v>13</v>
      </c>
      <c r="P3375" t="str">
        <f t="shared" si="668"/>
        <v>Yes</v>
      </c>
      <c r="Q3375" t="str">
        <f t="shared" si="669"/>
        <v>No</v>
      </c>
      <c r="R3375" t="str">
        <f t="shared" si="670"/>
        <v>No</v>
      </c>
      <c r="T3375" t="s">
        <v>198</v>
      </c>
      <c r="U3375" t="s">
        <v>2285</v>
      </c>
      <c r="V3375" t="str">
        <f t="shared" si="671"/>
        <v>Intersection</v>
      </c>
      <c r="W3375" t="s">
        <v>3334</v>
      </c>
      <c r="X3375">
        <v>42.374966999999998</v>
      </c>
      <c r="Y3375">
        <v>-71.148015000000001</v>
      </c>
      <c r="Z3375" t="s">
        <v>3335</v>
      </c>
    </row>
    <row r="3376" spans="1:26">
      <c r="A3376">
        <v>30454</v>
      </c>
      <c r="B3376" s="1">
        <v>40967.385405092595</v>
      </c>
      <c r="C3376" s="1">
        <f t="shared" si="660"/>
        <v>40909</v>
      </c>
      <c r="D3376" s="4">
        <f t="shared" si="661"/>
        <v>0.15833333333333333</v>
      </c>
      <c r="E3376" s="3">
        <f t="shared" si="662"/>
        <v>2012</v>
      </c>
      <c r="F3376" s="3">
        <f t="shared" si="663"/>
        <v>2</v>
      </c>
      <c r="G3376" s="3">
        <f t="shared" si="664"/>
        <v>28</v>
      </c>
      <c r="H3376" s="3">
        <f t="shared" si="665"/>
        <v>9</v>
      </c>
      <c r="I3376" s="3">
        <f t="shared" si="666"/>
        <v>14</v>
      </c>
      <c r="J3376" s="3">
        <f t="shared" si="667"/>
        <v>3</v>
      </c>
      <c r="K3376" s="3" t="str">
        <f>IF(AND(D3376&gt;='Season Lookup'!$D$15,D3376&lt;'Season Lookup'!$D$16),"Spring",IF(AND(D3376&gt;='Season Lookup'!$D$16,D3376&lt;'Season Lookup'!$D$17),"Summer",IF(AND(D3376&gt;='Season Lookup'!$D$17,D3376&lt;'Season Lookup'!$D$18),"Fall",IF(OR(D3376&gt;='Season Lookup'!$D$18,D3376&lt;'Season Lookup'!$D$15),"Winter"))))</f>
        <v>Winter</v>
      </c>
      <c r="L3376" s="3" t="str">
        <f>VLOOKUP(F3376,'Season Lookup'!$A$1:$B$13,2,0)</f>
        <v>Winter</v>
      </c>
      <c r="M3376" t="s">
        <v>73</v>
      </c>
      <c r="N3376" t="s">
        <v>13</v>
      </c>
      <c r="O3376" t="s">
        <v>132</v>
      </c>
      <c r="P3376" t="str">
        <f t="shared" si="668"/>
        <v>Yes</v>
      </c>
      <c r="Q3376" t="str">
        <f t="shared" si="669"/>
        <v>Yes</v>
      </c>
      <c r="R3376" t="str">
        <f t="shared" si="670"/>
        <v>No</v>
      </c>
      <c r="T3376" t="s">
        <v>14</v>
      </c>
      <c r="U3376" t="s">
        <v>252</v>
      </c>
      <c r="V3376" t="str">
        <f t="shared" si="671"/>
        <v>Intersection</v>
      </c>
      <c r="W3376" t="s">
        <v>2600</v>
      </c>
      <c r="X3376">
        <v>42.391373000000002</v>
      </c>
      <c r="Y3376">
        <v>-71.123272</v>
      </c>
      <c r="Z3376" t="s">
        <v>2601</v>
      </c>
    </row>
    <row r="3377" spans="1:26">
      <c r="A3377">
        <v>30455</v>
      </c>
      <c r="B3377" s="1">
        <v>40967.416655092595</v>
      </c>
      <c r="C3377" s="1">
        <f t="shared" si="660"/>
        <v>40909</v>
      </c>
      <c r="D3377" s="4">
        <f t="shared" si="661"/>
        <v>0.15833333333333333</v>
      </c>
      <c r="E3377" s="3">
        <f t="shared" si="662"/>
        <v>2012</v>
      </c>
      <c r="F3377" s="3">
        <f t="shared" si="663"/>
        <v>2</v>
      </c>
      <c r="G3377" s="3">
        <f t="shared" si="664"/>
        <v>28</v>
      </c>
      <c r="H3377" s="3">
        <f t="shared" si="665"/>
        <v>9</v>
      </c>
      <c r="I3377" s="3">
        <f t="shared" si="666"/>
        <v>59</v>
      </c>
      <c r="J3377" s="3">
        <f t="shared" si="667"/>
        <v>3</v>
      </c>
      <c r="K3377" s="3" t="str">
        <f>IF(AND(D3377&gt;='Season Lookup'!$D$15,D3377&lt;'Season Lookup'!$D$16),"Spring",IF(AND(D3377&gt;='Season Lookup'!$D$16,D3377&lt;'Season Lookup'!$D$17),"Summer",IF(AND(D3377&gt;='Season Lookup'!$D$17,D3377&lt;'Season Lookup'!$D$18),"Fall",IF(OR(D3377&gt;='Season Lookup'!$D$18,D3377&lt;'Season Lookup'!$D$15),"Winter"))))</f>
        <v>Winter</v>
      </c>
      <c r="L3377" s="3" t="str">
        <f>VLOOKUP(F3377,'Season Lookup'!$A$1:$B$13,2,0)</f>
        <v>Winter</v>
      </c>
      <c r="M3377" t="s">
        <v>73</v>
      </c>
      <c r="N3377" t="s">
        <v>13</v>
      </c>
      <c r="O3377" t="s">
        <v>35</v>
      </c>
      <c r="P3377" t="str">
        <f t="shared" si="668"/>
        <v>Yes</v>
      </c>
      <c r="Q3377" t="str">
        <f t="shared" si="669"/>
        <v>No</v>
      </c>
      <c r="R3377" t="str">
        <f t="shared" si="670"/>
        <v>No</v>
      </c>
      <c r="T3377" t="s">
        <v>19</v>
      </c>
      <c r="U3377" t="s">
        <v>1174</v>
      </c>
      <c r="V3377" t="str">
        <f t="shared" si="671"/>
        <v>Intersection</v>
      </c>
      <c r="W3377" t="s">
        <v>1175</v>
      </c>
      <c r="X3377">
        <v>42.374760000000002</v>
      </c>
      <c r="Y3377">
        <v>-71.108823999999998</v>
      </c>
      <c r="Z3377" t="s">
        <v>1176</v>
      </c>
    </row>
    <row r="3378" spans="1:26">
      <c r="A3378">
        <v>30456</v>
      </c>
      <c r="B3378" s="1">
        <v>40967.5625</v>
      </c>
      <c r="C3378" s="1">
        <f t="shared" si="660"/>
        <v>40909</v>
      </c>
      <c r="D3378" s="4">
        <f t="shared" si="661"/>
        <v>0.15833333333333333</v>
      </c>
      <c r="E3378" s="3">
        <f t="shared" si="662"/>
        <v>2012</v>
      </c>
      <c r="F3378" s="3">
        <f t="shared" si="663"/>
        <v>2</v>
      </c>
      <c r="G3378" s="3">
        <f t="shared" si="664"/>
        <v>28</v>
      </c>
      <c r="H3378" s="3">
        <f t="shared" si="665"/>
        <v>13</v>
      </c>
      <c r="I3378" s="3">
        <f t="shared" si="666"/>
        <v>30</v>
      </c>
      <c r="J3378" s="3">
        <f t="shared" si="667"/>
        <v>3</v>
      </c>
      <c r="K3378" s="3" t="str">
        <f>IF(AND(D3378&gt;='Season Lookup'!$D$15,D3378&lt;'Season Lookup'!$D$16),"Spring",IF(AND(D3378&gt;='Season Lookup'!$D$16,D3378&lt;'Season Lookup'!$D$17),"Summer",IF(AND(D3378&gt;='Season Lookup'!$D$17,D3378&lt;'Season Lookup'!$D$18),"Fall",IF(OR(D3378&gt;='Season Lookup'!$D$18,D3378&lt;'Season Lookup'!$D$15),"Winter"))))</f>
        <v>Winter</v>
      </c>
      <c r="L3378" s="3" t="str">
        <f>VLOOKUP(F3378,'Season Lookup'!$A$1:$B$13,2,0)</f>
        <v>Winter</v>
      </c>
      <c r="M3378" t="s">
        <v>82</v>
      </c>
      <c r="N3378" t="s">
        <v>13</v>
      </c>
      <c r="O3378" t="s">
        <v>36</v>
      </c>
      <c r="P3378" t="str">
        <f t="shared" si="668"/>
        <v>Yes</v>
      </c>
      <c r="Q3378" t="str">
        <f t="shared" si="669"/>
        <v>No</v>
      </c>
      <c r="R3378" t="str">
        <f t="shared" si="670"/>
        <v>No</v>
      </c>
      <c r="T3378" t="s">
        <v>260</v>
      </c>
      <c r="U3378" t="s">
        <v>4251</v>
      </c>
      <c r="V3378" t="str">
        <f t="shared" si="671"/>
        <v>Intersection</v>
      </c>
      <c r="W3378" t="s">
        <v>4252</v>
      </c>
      <c r="X3378">
        <v>42.365088999999998</v>
      </c>
      <c r="Y3378">
        <v>-71.082768999999999</v>
      </c>
      <c r="Z3378" t="s">
        <v>4253</v>
      </c>
    </row>
    <row r="3379" spans="1:26">
      <c r="A3379">
        <v>30457</v>
      </c>
      <c r="B3379" s="1">
        <v>40967.715277777781</v>
      </c>
      <c r="C3379" s="1">
        <f t="shared" si="660"/>
        <v>40909</v>
      </c>
      <c r="D3379" s="4">
        <f t="shared" si="661"/>
        <v>0.15833333333333333</v>
      </c>
      <c r="E3379" s="3">
        <f t="shared" si="662"/>
        <v>2012</v>
      </c>
      <c r="F3379" s="3">
        <f t="shared" si="663"/>
        <v>2</v>
      </c>
      <c r="G3379" s="3">
        <f t="shared" si="664"/>
        <v>28</v>
      </c>
      <c r="H3379" s="3">
        <f t="shared" si="665"/>
        <v>17</v>
      </c>
      <c r="I3379" s="3">
        <f t="shared" si="666"/>
        <v>10</v>
      </c>
      <c r="J3379" s="3">
        <f t="shared" si="667"/>
        <v>3</v>
      </c>
      <c r="K3379" s="3" t="str">
        <f>IF(AND(D3379&gt;='Season Lookup'!$D$15,D3379&lt;'Season Lookup'!$D$16),"Spring",IF(AND(D3379&gt;='Season Lookup'!$D$16,D3379&lt;'Season Lookup'!$D$17),"Summer",IF(AND(D3379&gt;='Season Lookup'!$D$17,D3379&lt;'Season Lookup'!$D$18),"Fall",IF(OR(D3379&gt;='Season Lookup'!$D$18,D3379&lt;'Season Lookup'!$D$15),"Winter"))))</f>
        <v>Winter</v>
      </c>
      <c r="L3379" s="3" t="str">
        <f>VLOOKUP(F3379,'Season Lookup'!$A$1:$B$13,2,0)</f>
        <v>Winter</v>
      </c>
      <c r="M3379" t="s">
        <v>73</v>
      </c>
      <c r="N3379" t="s">
        <v>13</v>
      </c>
      <c r="O3379" t="s">
        <v>23</v>
      </c>
      <c r="P3379" t="str">
        <f t="shared" si="668"/>
        <v>Yes</v>
      </c>
      <c r="Q3379" t="str">
        <f t="shared" si="669"/>
        <v>No</v>
      </c>
      <c r="R3379" t="str">
        <f t="shared" si="670"/>
        <v>No</v>
      </c>
      <c r="S3379">
        <v>771</v>
      </c>
      <c r="T3379" t="s">
        <v>19</v>
      </c>
      <c r="V3379" t="str">
        <f t="shared" si="671"/>
        <v>Non Intersection</v>
      </c>
      <c r="W3379" t="s">
        <v>4254</v>
      </c>
      <c r="X3379">
        <v>42.372363999999997</v>
      </c>
      <c r="Y3379">
        <v>-71.08954</v>
      </c>
      <c r="Z3379" t="s">
        <v>4255</v>
      </c>
    </row>
    <row r="3380" spans="1:26">
      <c r="A3380">
        <v>30458</v>
      </c>
      <c r="B3380" s="1">
        <v>40967.765972222223</v>
      </c>
      <c r="C3380" s="1">
        <f t="shared" si="660"/>
        <v>40909</v>
      </c>
      <c r="D3380" s="4">
        <f t="shared" si="661"/>
        <v>0.15833333333333333</v>
      </c>
      <c r="E3380" s="3">
        <f t="shared" si="662"/>
        <v>2012</v>
      </c>
      <c r="F3380" s="3">
        <f t="shared" si="663"/>
        <v>2</v>
      </c>
      <c r="G3380" s="3">
        <f t="shared" si="664"/>
        <v>28</v>
      </c>
      <c r="H3380" s="3">
        <f t="shared" si="665"/>
        <v>18</v>
      </c>
      <c r="I3380" s="3">
        <f t="shared" si="666"/>
        <v>23</v>
      </c>
      <c r="J3380" s="3">
        <f t="shared" si="667"/>
        <v>3</v>
      </c>
      <c r="K3380" s="3" t="str">
        <f>IF(AND(D3380&gt;='Season Lookup'!$D$15,D3380&lt;'Season Lookup'!$D$16),"Spring",IF(AND(D3380&gt;='Season Lookup'!$D$16,D3380&lt;'Season Lookup'!$D$17),"Summer",IF(AND(D3380&gt;='Season Lookup'!$D$17,D3380&lt;'Season Lookup'!$D$18),"Fall",IF(OR(D3380&gt;='Season Lookup'!$D$18,D3380&lt;'Season Lookup'!$D$15),"Winter"))))</f>
        <v>Winter</v>
      </c>
      <c r="L3380" s="3" t="str">
        <f>VLOOKUP(F3380,'Season Lookup'!$A$1:$B$13,2,0)</f>
        <v>Winter</v>
      </c>
      <c r="M3380" t="s">
        <v>73</v>
      </c>
      <c r="N3380" t="s">
        <v>13</v>
      </c>
      <c r="O3380" t="s">
        <v>18</v>
      </c>
      <c r="P3380" t="str">
        <f t="shared" si="668"/>
        <v>Yes</v>
      </c>
      <c r="Q3380" t="str">
        <f t="shared" si="669"/>
        <v>No</v>
      </c>
      <c r="R3380" t="str">
        <f t="shared" si="670"/>
        <v>No</v>
      </c>
      <c r="T3380" t="s">
        <v>74</v>
      </c>
      <c r="U3380" t="s">
        <v>667</v>
      </c>
      <c r="V3380" t="str">
        <f t="shared" si="671"/>
        <v>Intersection</v>
      </c>
      <c r="W3380" t="s">
        <v>668</v>
      </c>
      <c r="X3380">
        <v>42.371501000000002</v>
      </c>
      <c r="Y3380">
        <v>-71.098121000000006</v>
      </c>
      <c r="Z3380" t="s">
        <v>669</v>
      </c>
    </row>
    <row r="3381" spans="1:26">
      <c r="A3381">
        <v>30459</v>
      </c>
      <c r="B3381" s="1">
        <v>40967.78125</v>
      </c>
      <c r="C3381" s="1">
        <f t="shared" si="660"/>
        <v>40909</v>
      </c>
      <c r="D3381" s="4">
        <f t="shared" si="661"/>
        <v>0.15833333333333333</v>
      </c>
      <c r="E3381" s="3">
        <f t="shared" si="662"/>
        <v>2012</v>
      </c>
      <c r="F3381" s="3">
        <f t="shared" si="663"/>
        <v>2</v>
      </c>
      <c r="G3381" s="3">
        <f t="shared" si="664"/>
        <v>28</v>
      </c>
      <c r="H3381" s="3">
        <f t="shared" si="665"/>
        <v>18</v>
      </c>
      <c r="I3381" s="3">
        <f t="shared" si="666"/>
        <v>45</v>
      </c>
      <c r="J3381" s="3">
        <f t="shared" si="667"/>
        <v>3</v>
      </c>
      <c r="K3381" s="3" t="str">
        <f>IF(AND(D3381&gt;='Season Lookup'!$D$15,D3381&lt;'Season Lookup'!$D$16),"Spring",IF(AND(D3381&gt;='Season Lookup'!$D$16,D3381&lt;'Season Lookup'!$D$17),"Summer",IF(AND(D3381&gt;='Season Lookup'!$D$17,D3381&lt;'Season Lookup'!$D$18),"Fall",IF(OR(D3381&gt;='Season Lookup'!$D$18,D3381&lt;'Season Lookup'!$D$15),"Winter"))))</f>
        <v>Winter</v>
      </c>
      <c r="L3381" s="3" t="str">
        <f>VLOOKUP(F3381,'Season Lookup'!$A$1:$B$13,2,0)</f>
        <v>Winter</v>
      </c>
      <c r="M3381" t="s">
        <v>73</v>
      </c>
      <c r="N3381" t="s">
        <v>329</v>
      </c>
      <c r="O3381" t="s">
        <v>132</v>
      </c>
      <c r="P3381" t="str">
        <f t="shared" si="668"/>
        <v>No</v>
      </c>
      <c r="Q3381" t="str">
        <f t="shared" si="669"/>
        <v>Yes</v>
      </c>
      <c r="R3381" t="str">
        <f t="shared" si="670"/>
        <v>No</v>
      </c>
      <c r="T3381" t="s">
        <v>105</v>
      </c>
      <c r="U3381" t="s">
        <v>74</v>
      </c>
      <c r="V3381" t="str">
        <f t="shared" si="671"/>
        <v>Intersection</v>
      </c>
      <c r="W3381" t="s">
        <v>878</v>
      </c>
      <c r="X3381">
        <v>42.365434999999998</v>
      </c>
      <c r="Y3381">
        <v>-71.091111999999995</v>
      </c>
      <c r="Z3381" t="s">
        <v>879</v>
      </c>
    </row>
    <row r="3382" spans="1:26">
      <c r="A3382">
        <v>30474</v>
      </c>
      <c r="B3382" s="1">
        <v>40967.604155092595</v>
      </c>
      <c r="C3382" s="1">
        <f t="shared" si="660"/>
        <v>40909</v>
      </c>
      <c r="D3382" s="4">
        <f t="shared" si="661"/>
        <v>0.15833333333333333</v>
      </c>
      <c r="E3382" s="3">
        <f t="shared" si="662"/>
        <v>2012</v>
      </c>
      <c r="F3382" s="3">
        <f t="shared" si="663"/>
        <v>2</v>
      </c>
      <c r="G3382" s="3">
        <f t="shared" si="664"/>
        <v>28</v>
      </c>
      <c r="H3382" s="3">
        <f t="shared" si="665"/>
        <v>14</v>
      </c>
      <c r="I3382" s="3">
        <f t="shared" si="666"/>
        <v>29</v>
      </c>
      <c r="J3382" s="3">
        <f t="shared" si="667"/>
        <v>3</v>
      </c>
      <c r="K3382" s="3" t="str">
        <f>IF(AND(D3382&gt;='Season Lookup'!$D$15,D3382&lt;'Season Lookup'!$D$16),"Spring",IF(AND(D3382&gt;='Season Lookup'!$D$16,D3382&lt;'Season Lookup'!$D$17),"Summer",IF(AND(D3382&gt;='Season Lookup'!$D$17,D3382&lt;'Season Lookup'!$D$18),"Fall",IF(OR(D3382&gt;='Season Lookup'!$D$18,D3382&lt;'Season Lookup'!$D$15),"Winter"))))</f>
        <v>Winter</v>
      </c>
      <c r="L3382" s="3" t="str">
        <f>VLOOKUP(F3382,'Season Lookup'!$A$1:$B$13,2,0)</f>
        <v>Winter</v>
      </c>
      <c r="N3382" t="s">
        <v>13</v>
      </c>
      <c r="O3382" t="s">
        <v>23</v>
      </c>
      <c r="P3382" t="str">
        <f t="shared" si="668"/>
        <v>Yes</v>
      </c>
      <c r="Q3382" t="str">
        <f t="shared" si="669"/>
        <v>No</v>
      </c>
      <c r="R3382" t="str">
        <f t="shared" si="670"/>
        <v>No</v>
      </c>
      <c r="S3382">
        <v>2480</v>
      </c>
      <c r="T3382" t="s">
        <v>14</v>
      </c>
      <c r="V3382" t="str">
        <f t="shared" si="671"/>
        <v>Non Intersection</v>
      </c>
      <c r="W3382" t="s">
        <v>4256</v>
      </c>
      <c r="X3382">
        <v>42.398654000000001</v>
      </c>
      <c r="Y3382">
        <v>-71.132024000000001</v>
      </c>
      <c r="Z3382" t="s">
        <v>4257</v>
      </c>
    </row>
    <row r="3383" spans="1:26">
      <c r="A3383">
        <v>30449</v>
      </c>
      <c r="B3383" s="1">
        <v>40968.36109953704</v>
      </c>
      <c r="C3383" s="1">
        <f t="shared" si="660"/>
        <v>40909</v>
      </c>
      <c r="D3383" s="4">
        <f t="shared" si="661"/>
        <v>0.16111111111111112</v>
      </c>
      <c r="E3383" s="3">
        <f t="shared" si="662"/>
        <v>2012</v>
      </c>
      <c r="F3383" s="3">
        <f t="shared" si="663"/>
        <v>2</v>
      </c>
      <c r="G3383" s="3">
        <f t="shared" si="664"/>
        <v>29</v>
      </c>
      <c r="H3383" s="3">
        <f t="shared" si="665"/>
        <v>8</v>
      </c>
      <c r="I3383" s="3">
        <f t="shared" si="666"/>
        <v>39</v>
      </c>
      <c r="J3383" s="3">
        <f t="shared" si="667"/>
        <v>4</v>
      </c>
      <c r="K3383" s="3" t="str">
        <f>IF(AND(D3383&gt;='Season Lookup'!$D$15,D3383&lt;'Season Lookup'!$D$16),"Spring",IF(AND(D3383&gt;='Season Lookup'!$D$16,D3383&lt;'Season Lookup'!$D$17),"Summer",IF(AND(D3383&gt;='Season Lookup'!$D$17,D3383&lt;'Season Lookup'!$D$18),"Fall",IF(OR(D3383&gt;='Season Lookup'!$D$18,D3383&lt;'Season Lookup'!$D$15),"Winter"))))</f>
        <v>Winter</v>
      </c>
      <c r="L3383" s="3" t="str">
        <f>VLOOKUP(F3383,'Season Lookup'!$A$1:$B$13,2,0)</f>
        <v>Winter</v>
      </c>
      <c r="M3383" t="s">
        <v>82</v>
      </c>
      <c r="N3383" t="s">
        <v>13</v>
      </c>
      <c r="O3383" t="s">
        <v>329</v>
      </c>
      <c r="P3383" t="str">
        <f t="shared" si="668"/>
        <v>Yes</v>
      </c>
      <c r="Q3383" t="str">
        <f t="shared" si="669"/>
        <v>No</v>
      </c>
      <c r="R3383" t="str">
        <f t="shared" si="670"/>
        <v>No</v>
      </c>
      <c r="T3383" t="s">
        <v>198</v>
      </c>
      <c r="U3383" t="s">
        <v>464</v>
      </c>
      <c r="V3383" t="str">
        <f t="shared" si="671"/>
        <v>Intersection</v>
      </c>
      <c r="W3383" t="s">
        <v>1666</v>
      </c>
      <c r="X3383">
        <v>42.375273999999997</v>
      </c>
      <c r="Y3383">
        <v>-71.145841000000004</v>
      </c>
      <c r="Z3383" t="s">
        <v>1667</v>
      </c>
    </row>
    <row r="3384" spans="1:26">
      <c r="A3384">
        <v>30450</v>
      </c>
      <c r="B3384" s="1">
        <v>40968.418738425928</v>
      </c>
      <c r="C3384" s="1">
        <f t="shared" si="660"/>
        <v>40909</v>
      </c>
      <c r="D3384" s="4">
        <f t="shared" si="661"/>
        <v>0.16111111111111112</v>
      </c>
      <c r="E3384" s="3">
        <f t="shared" si="662"/>
        <v>2012</v>
      </c>
      <c r="F3384" s="3">
        <f t="shared" si="663"/>
        <v>2</v>
      </c>
      <c r="G3384" s="3">
        <f t="shared" si="664"/>
        <v>29</v>
      </c>
      <c r="H3384" s="3">
        <f t="shared" si="665"/>
        <v>10</v>
      </c>
      <c r="I3384" s="3">
        <f t="shared" si="666"/>
        <v>2</v>
      </c>
      <c r="J3384" s="3">
        <f t="shared" si="667"/>
        <v>4</v>
      </c>
      <c r="K3384" s="3" t="str">
        <f>IF(AND(D3384&gt;='Season Lookup'!$D$15,D3384&lt;'Season Lookup'!$D$16),"Spring",IF(AND(D3384&gt;='Season Lookup'!$D$16,D3384&lt;'Season Lookup'!$D$17),"Summer",IF(AND(D3384&gt;='Season Lookup'!$D$17,D3384&lt;'Season Lookup'!$D$18),"Fall",IF(OR(D3384&gt;='Season Lookup'!$D$18,D3384&lt;'Season Lookup'!$D$15),"Winter"))))</f>
        <v>Winter</v>
      </c>
      <c r="L3384" s="3" t="str">
        <f>VLOOKUP(F3384,'Season Lookup'!$A$1:$B$13,2,0)</f>
        <v>Winter</v>
      </c>
      <c r="M3384" t="s">
        <v>82</v>
      </c>
      <c r="N3384" t="s">
        <v>13</v>
      </c>
      <c r="O3384" t="s">
        <v>13</v>
      </c>
      <c r="P3384" t="str">
        <f t="shared" si="668"/>
        <v>Yes</v>
      </c>
      <c r="Q3384" t="str">
        <f t="shared" si="669"/>
        <v>No</v>
      </c>
      <c r="R3384" t="str">
        <f t="shared" si="670"/>
        <v>No</v>
      </c>
      <c r="T3384" t="s">
        <v>316</v>
      </c>
      <c r="U3384" t="s">
        <v>32</v>
      </c>
      <c r="V3384" t="str">
        <f t="shared" si="671"/>
        <v>Intersection</v>
      </c>
      <c r="W3384" t="s">
        <v>4258</v>
      </c>
      <c r="X3384">
        <v>42.363332999999997</v>
      </c>
      <c r="Y3384">
        <v>-71.098364000000004</v>
      </c>
      <c r="Z3384" t="s">
        <v>1269</v>
      </c>
    </row>
    <row r="3385" spans="1:26">
      <c r="A3385">
        <v>30451</v>
      </c>
      <c r="B3385" s="1">
        <v>40968.618043981478</v>
      </c>
      <c r="C3385" s="1">
        <f t="shared" si="660"/>
        <v>40909</v>
      </c>
      <c r="D3385" s="4">
        <f t="shared" si="661"/>
        <v>0.16111111111111112</v>
      </c>
      <c r="E3385" s="3">
        <f t="shared" si="662"/>
        <v>2012</v>
      </c>
      <c r="F3385" s="3">
        <f t="shared" si="663"/>
        <v>2</v>
      </c>
      <c r="G3385" s="3">
        <f t="shared" si="664"/>
        <v>29</v>
      </c>
      <c r="H3385" s="3">
        <f t="shared" si="665"/>
        <v>14</v>
      </c>
      <c r="I3385" s="3">
        <f t="shared" si="666"/>
        <v>49</v>
      </c>
      <c r="J3385" s="3">
        <f t="shared" si="667"/>
        <v>4</v>
      </c>
      <c r="K3385" s="3" t="str">
        <f>IF(AND(D3385&gt;='Season Lookup'!$D$15,D3385&lt;'Season Lookup'!$D$16),"Spring",IF(AND(D3385&gt;='Season Lookup'!$D$16,D3385&lt;'Season Lookup'!$D$17),"Summer",IF(AND(D3385&gt;='Season Lookup'!$D$17,D3385&lt;'Season Lookup'!$D$18),"Fall",IF(OR(D3385&gt;='Season Lookup'!$D$18,D3385&lt;'Season Lookup'!$D$15),"Winter"))))</f>
        <v>Winter</v>
      </c>
      <c r="L3385" s="3" t="str">
        <f>VLOOKUP(F3385,'Season Lookup'!$A$1:$B$13,2,0)</f>
        <v>Winter</v>
      </c>
      <c r="M3385" t="s">
        <v>82</v>
      </c>
      <c r="N3385" t="s">
        <v>13</v>
      </c>
      <c r="O3385" t="s">
        <v>13</v>
      </c>
      <c r="P3385" t="str">
        <f t="shared" si="668"/>
        <v>Yes</v>
      </c>
      <c r="Q3385" t="str">
        <f t="shared" si="669"/>
        <v>No</v>
      </c>
      <c r="R3385" t="str">
        <f t="shared" si="670"/>
        <v>No</v>
      </c>
      <c r="T3385" t="s">
        <v>19</v>
      </c>
      <c r="U3385" t="s">
        <v>74</v>
      </c>
      <c r="V3385" t="str">
        <f t="shared" si="671"/>
        <v>Intersection</v>
      </c>
      <c r="W3385" t="s">
        <v>111</v>
      </c>
      <c r="X3385">
        <v>42.373728999999997</v>
      </c>
      <c r="Y3385">
        <v>-71.100836999999999</v>
      </c>
      <c r="Z3385" t="s">
        <v>112</v>
      </c>
    </row>
    <row r="3386" spans="1:26">
      <c r="A3386">
        <v>30452</v>
      </c>
      <c r="B3386" s="1">
        <v>40968.627071759256</v>
      </c>
      <c r="C3386" s="1">
        <f t="shared" si="660"/>
        <v>40909</v>
      </c>
      <c r="D3386" s="4">
        <f t="shared" si="661"/>
        <v>0.16111111111111112</v>
      </c>
      <c r="E3386" s="3">
        <f t="shared" si="662"/>
        <v>2012</v>
      </c>
      <c r="F3386" s="3">
        <f t="shared" si="663"/>
        <v>2</v>
      </c>
      <c r="G3386" s="3">
        <f t="shared" si="664"/>
        <v>29</v>
      </c>
      <c r="H3386" s="3">
        <f t="shared" si="665"/>
        <v>15</v>
      </c>
      <c r="I3386" s="3">
        <f t="shared" si="666"/>
        <v>2</v>
      </c>
      <c r="J3386" s="3">
        <f t="shared" si="667"/>
        <v>4</v>
      </c>
      <c r="K3386" s="3" t="str">
        <f>IF(AND(D3386&gt;='Season Lookup'!$D$15,D3386&lt;'Season Lookup'!$D$16),"Spring",IF(AND(D3386&gt;='Season Lookup'!$D$16,D3386&lt;'Season Lookup'!$D$17),"Summer",IF(AND(D3386&gt;='Season Lookup'!$D$17,D3386&lt;'Season Lookup'!$D$18),"Fall",IF(OR(D3386&gt;='Season Lookup'!$D$18,D3386&lt;'Season Lookup'!$D$15),"Winter"))))</f>
        <v>Winter</v>
      </c>
      <c r="L3386" s="3" t="str">
        <f>VLOOKUP(F3386,'Season Lookup'!$A$1:$B$13,2,0)</f>
        <v>Winter</v>
      </c>
      <c r="M3386" t="s">
        <v>82</v>
      </c>
      <c r="N3386" t="s">
        <v>13</v>
      </c>
      <c r="O3386" t="s">
        <v>36</v>
      </c>
      <c r="P3386" t="str">
        <f t="shared" si="668"/>
        <v>Yes</v>
      </c>
      <c r="Q3386" t="str">
        <f t="shared" si="669"/>
        <v>No</v>
      </c>
      <c r="R3386" t="str">
        <f t="shared" si="670"/>
        <v>No</v>
      </c>
      <c r="T3386" t="s">
        <v>958</v>
      </c>
      <c r="U3386" t="s">
        <v>249</v>
      </c>
      <c r="V3386" t="str">
        <f t="shared" si="671"/>
        <v>Intersection</v>
      </c>
      <c r="W3386" t="s">
        <v>2699</v>
      </c>
      <c r="X3386">
        <v>42.359917000000003</v>
      </c>
      <c r="Y3386">
        <v>-71.101727999999994</v>
      </c>
      <c r="Z3386" t="s">
        <v>2700</v>
      </c>
    </row>
    <row r="3387" spans="1:26">
      <c r="A3387">
        <v>30453</v>
      </c>
      <c r="B3387" s="1">
        <v>40968.90625</v>
      </c>
      <c r="C3387" s="1">
        <f t="shared" si="660"/>
        <v>40909</v>
      </c>
      <c r="D3387" s="4">
        <f t="shared" si="661"/>
        <v>0.16111111111111112</v>
      </c>
      <c r="E3387" s="3">
        <f t="shared" si="662"/>
        <v>2012</v>
      </c>
      <c r="F3387" s="3">
        <f t="shared" si="663"/>
        <v>2</v>
      </c>
      <c r="G3387" s="3">
        <f t="shared" si="664"/>
        <v>29</v>
      </c>
      <c r="H3387" s="3">
        <f t="shared" si="665"/>
        <v>21</v>
      </c>
      <c r="I3387" s="3">
        <f t="shared" si="666"/>
        <v>45</v>
      </c>
      <c r="J3387" s="3">
        <f t="shared" si="667"/>
        <v>4</v>
      </c>
      <c r="K3387" s="3" t="str">
        <f>IF(AND(D3387&gt;='Season Lookup'!$D$15,D3387&lt;'Season Lookup'!$D$16),"Spring",IF(AND(D3387&gt;='Season Lookup'!$D$16,D3387&lt;'Season Lookup'!$D$17),"Summer",IF(AND(D3387&gt;='Season Lookup'!$D$17,D3387&lt;'Season Lookup'!$D$18),"Fall",IF(OR(D3387&gt;='Season Lookup'!$D$18,D3387&lt;'Season Lookup'!$D$15),"Winter"))))</f>
        <v>Winter</v>
      </c>
      <c r="L3387" s="3" t="str">
        <f>VLOOKUP(F3387,'Season Lookup'!$A$1:$B$13,2,0)</f>
        <v>Winter</v>
      </c>
      <c r="M3387" t="s">
        <v>82</v>
      </c>
      <c r="N3387" t="s">
        <v>13</v>
      </c>
      <c r="O3387" t="s">
        <v>132</v>
      </c>
      <c r="P3387" t="str">
        <f t="shared" si="668"/>
        <v>Yes</v>
      </c>
      <c r="Q3387" t="str">
        <f t="shared" si="669"/>
        <v>Yes</v>
      </c>
      <c r="R3387" t="str">
        <f t="shared" si="670"/>
        <v>No</v>
      </c>
      <c r="T3387" t="s">
        <v>75</v>
      </c>
      <c r="U3387" t="s">
        <v>105</v>
      </c>
      <c r="V3387" t="str">
        <f t="shared" si="671"/>
        <v>Intersection</v>
      </c>
      <c r="W3387" t="s">
        <v>4259</v>
      </c>
      <c r="X3387">
        <v>42.368203000000001</v>
      </c>
      <c r="Y3387">
        <v>-71.098201000000003</v>
      </c>
      <c r="Z3387" t="s">
        <v>4260</v>
      </c>
    </row>
    <row r="3388" spans="1:26">
      <c r="A3388">
        <v>30460</v>
      </c>
      <c r="B3388" s="1">
        <v>40969.913194444445</v>
      </c>
      <c r="C3388" s="1">
        <f t="shared" si="660"/>
        <v>40909</v>
      </c>
      <c r="D3388" s="4">
        <f t="shared" si="661"/>
        <v>0.16666666666666666</v>
      </c>
      <c r="E3388" s="3">
        <f t="shared" si="662"/>
        <v>2012</v>
      </c>
      <c r="F3388" s="3">
        <f t="shared" si="663"/>
        <v>3</v>
      </c>
      <c r="G3388" s="3">
        <f t="shared" si="664"/>
        <v>1</v>
      </c>
      <c r="H3388" s="3">
        <f t="shared" si="665"/>
        <v>21</v>
      </c>
      <c r="I3388" s="3">
        <f t="shared" si="666"/>
        <v>55</v>
      </c>
      <c r="J3388" s="3">
        <f t="shared" si="667"/>
        <v>5</v>
      </c>
      <c r="K3388" s="3" t="str">
        <f>IF(AND(D3388&gt;='Season Lookup'!$D$15,D3388&lt;'Season Lookup'!$D$16),"Spring",IF(AND(D3388&gt;='Season Lookup'!$D$16,D3388&lt;'Season Lookup'!$D$17),"Summer",IF(AND(D3388&gt;='Season Lookup'!$D$17,D3388&lt;'Season Lookup'!$D$18),"Fall",IF(OR(D3388&gt;='Season Lookup'!$D$18,D3388&lt;'Season Lookup'!$D$15),"Winter"))))</f>
        <v>Winter</v>
      </c>
      <c r="L3388" s="3" t="str">
        <f>VLOOKUP(F3388,'Season Lookup'!$A$1:$B$13,2,0)</f>
        <v>Spring</v>
      </c>
      <c r="M3388" t="s">
        <v>78</v>
      </c>
      <c r="N3388" t="s">
        <v>13</v>
      </c>
      <c r="O3388" t="s">
        <v>36</v>
      </c>
      <c r="P3388" t="str">
        <f t="shared" si="668"/>
        <v>Yes</v>
      </c>
      <c r="Q3388" t="str">
        <f t="shared" si="669"/>
        <v>No</v>
      </c>
      <c r="R3388" t="str">
        <f t="shared" si="670"/>
        <v>No</v>
      </c>
      <c r="S3388">
        <v>168</v>
      </c>
      <c r="T3388" t="s">
        <v>170</v>
      </c>
      <c r="V3388" t="str">
        <f t="shared" si="671"/>
        <v>Non Intersection</v>
      </c>
      <c r="W3388" t="s">
        <v>2921</v>
      </c>
      <c r="X3388">
        <v>42.393208999999999</v>
      </c>
      <c r="Y3388">
        <v>-71.140649999999994</v>
      </c>
      <c r="Z3388" t="s">
        <v>2922</v>
      </c>
    </row>
    <row r="3389" spans="1:26">
      <c r="A3389">
        <v>30461</v>
      </c>
      <c r="B3389" s="1">
        <v>40969.84652777778</v>
      </c>
      <c r="C3389" s="1">
        <f t="shared" si="660"/>
        <v>40909</v>
      </c>
      <c r="D3389" s="4">
        <f t="shared" si="661"/>
        <v>0.16666666666666666</v>
      </c>
      <c r="E3389" s="3">
        <f t="shared" si="662"/>
        <v>2012</v>
      </c>
      <c r="F3389" s="3">
        <f t="shared" si="663"/>
        <v>3</v>
      </c>
      <c r="G3389" s="3">
        <f t="shared" si="664"/>
        <v>1</v>
      </c>
      <c r="H3389" s="3">
        <f t="shared" si="665"/>
        <v>20</v>
      </c>
      <c r="I3389" s="3">
        <f t="shared" si="666"/>
        <v>19</v>
      </c>
      <c r="J3389" s="3">
        <f t="shared" si="667"/>
        <v>5</v>
      </c>
      <c r="K3389" s="3" t="str">
        <f>IF(AND(D3389&gt;='Season Lookup'!$D$15,D3389&lt;'Season Lookup'!$D$16),"Spring",IF(AND(D3389&gt;='Season Lookup'!$D$16,D3389&lt;'Season Lookup'!$D$17),"Summer",IF(AND(D3389&gt;='Season Lookup'!$D$17,D3389&lt;'Season Lookup'!$D$18),"Fall",IF(OR(D3389&gt;='Season Lookup'!$D$18,D3389&lt;'Season Lookup'!$D$15),"Winter"))))</f>
        <v>Winter</v>
      </c>
      <c r="L3389" s="3" t="str">
        <f>VLOOKUP(F3389,'Season Lookup'!$A$1:$B$13,2,0)</f>
        <v>Spring</v>
      </c>
      <c r="M3389" t="s">
        <v>78</v>
      </c>
      <c r="N3389" t="s">
        <v>13</v>
      </c>
      <c r="O3389" t="s">
        <v>18</v>
      </c>
      <c r="P3389" t="str">
        <f t="shared" si="668"/>
        <v>Yes</v>
      </c>
      <c r="Q3389" t="str">
        <f t="shared" si="669"/>
        <v>No</v>
      </c>
      <c r="R3389" t="str">
        <f t="shared" si="670"/>
        <v>No</v>
      </c>
      <c r="T3389" t="s">
        <v>19</v>
      </c>
      <c r="U3389" t="s">
        <v>61</v>
      </c>
      <c r="V3389" t="str">
        <f t="shared" si="671"/>
        <v>Intersection</v>
      </c>
      <c r="W3389" t="s">
        <v>494</v>
      </c>
      <c r="X3389">
        <v>42.370635999999998</v>
      </c>
      <c r="Y3389">
        <v>-71.076933999999994</v>
      </c>
      <c r="Z3389" t="s">
        <v>495</v>
      </c>
    </row>
    <row r="3390" spans="1:26">
      <c r="A3390">
        <v>30462</v>
      </c>
      <c r="B3390" s="1">
        <v>40969.848611111112</v>
      </c>
      <c r="C3390" s="1">
        <f t="shared" si="660"/>
        <v>40909</v>
      </c>
      <c r="D3390" s="4">
        <f t="shared" si="661"/>
        <v>0.16666666666666666</v>
      </c>
      <c r="E3390" s="3">
        <f t="shared" si="662"/>
        <v>2012</v>
      </c>
      <c r="F3390" s="3">
        <f t="shared" si="663"/>
        <v>3</v>
      </c>
      <c r="G3390" s="3">
        <f t="shared" si="664"/>
        <v>1</v>
      </c>
      <c r="H3390" s="3">
        <f t="shared" si="665"/>
        <v>20</v>
      </c>
      <c r="I3390" s="3">
        <f t="shared" si="666"/>
        <v>22</v>
      </c>
      <c r="J3390" s="3">
        <f t="shared" si="667"/>
        <v>5</v>
      </c>
      <c r="K3390" s="3" t="str">
        <f>IF(AND(D3390&gt;='Season Lookup'!$D$15,D3390&lt;'Season Lookup'!$D$16),"Spring",IF(AND(D3390&gt;='Season Lookup'!$D$16,D3390&lt;'Season Lookup'!$D$17),"Summer",IF(AND(D3390&gt;='Season Lookup'!$D$17,D3390&lt;'Season Lookup'!$D$18),"Fall",IF(OR(D3390&gt;='Season Lookup'!$D$18,D3390&lt;'Season Lookup'!$D$15),"Winter"))))</f>
        <v>Winter</v>
      </c>
      <c r="L3390" s="3" t="str">
        <f>VLOOKUP(F3390,'Season Lookup'!$A$1:$B$13,2,0)</f>
        <v>Spring</v>
      </c>
      <c r="M3390" t="s">
        <v>78</v>
      </c>
      <c r="N3390" t="s">
        <v>13</v>
      </c>
      <c r="O3390" t="s">
        <v>36</v>
      </c>
      <c r="P3390" t="str">
        <f t="shared" si="668"/>
        <v>Yes</v>
      </c>
      <c r="Q3390" t="str">
        <f t="shared" si="669"/>
        <v>No</v>
      </c>
      <c r="R3390" t="str">
        <f t="shared" si="670"/>
        <v>No</v>
      </c>
      <c r="S3390">
        <v>319</v>
      </c>
      <c r="T3390" t="s">
        <v>186</v>
      </c>
      <c r="V3390" t="str">
        <f t="shared" si="671"/>
        <v>Non Intersection</v>
      </c>
      <c r="W3390" t="s">
        <v>4261</v>
      </c>
      <c r="X3390">
        <v>42.384338999999997</v>
      </c>
      <c r="Y3390">
        <v>-71.134913999999995</v>
      </c>
      <c r="Z3390" t="s">
        <v>4262</v>
      </c>
    </row>
    <row r="3391" spans="1:26">
      <c r="A3391">
        <v>30463</v>
      </c>
      <c r="B3391" s="1">
        <v>40969.875</v>
      </c>
      <c r="C3391" s="1">
        <f t="shared" si="660"/>
        <v>40909</v>
      </c>
      <c r="D3391" s="4">
        <f t="shared" si="661"/>
        <v>0.16666666666666666</v>
      </c>
      <c r="E3391" s="3">
        <f t="shared" si="662"/>
        <v>2012</v>
      </c>
      <c r="F3391" s="3">
        <f t="shared" si="663"/>
        <v>3</v>
      </c>
      <c r="G3391" s="3">
        <f t="shared" si="664"/>
        <v>1</v>
      </c>
      <c r="H3391" s="3">
        <f t="shared" si="665"/>
        <v>21</v>
      </c>
      <c r="I3391" s="3">
        <f t="shared" si="666"/>
        <v>0</v>
      </c>
      <c r="J3391" s="3">
        <f t="shared" si="667"/>
        <v>5</v>
      </c>
      <c r="K3391" s="3" t="str">
        <f>IF(AND(D3391&gt;='Season Lookup'!$D$15,D3391&lt;'Season Lookup'!$D$16),"Spring",IF(AND(D3391&gt;='Season Lookup'!$D$16,D3391&lt;'Season Lookup'!$D$17),"Summer",IF(AND(D3391&gt;='Season Lookup'!$D$17,D3391&lt;'Season Lookup'!$D$18),"Fall",IF(OR(D3391&gt;='Season Lookup'!$D$18,D3391&lt;'Season Lookup'!$D$15),"Winter"))))</f>
        <v>Winter</v>
      </c>
      <c r="L3391" s="3" t="str">
        <f>VLOOKUP(F3391,'Season Lookup'!$A$1:$B$13,2,0)</f>
        <v>Spring</v>
      </c>
      <c r="M3391" t="s">
        <v>78</v>
      </c>
      <c r="N3391" t="s">
        <v>35</v>
      </c>
      <c r="O3391" t="s">
        <v>13</v>
      </c>
      <c r="P3391" t="str">
        <f t="shared" si="668"/>
        <v>Yes</v>
      </c>
      <c r="Q3391" t="str">
        <f t="shared" si="669"/>
        <v>No</v>
      </c>
      <c r="R3391" t="str">
        <f t="shared" si="670"/>
        <v>No</v>
      </c>
      <c r="T3391" t="s">
        <v>45</v>
      </c>
      <c r="U3391" t="s">
        <v>4263</v>
      </c>
      <c r="V3391" t="str">
        <f t="shared" si="671"/>
        <v>Intersection</v>
      </c>
      <c r="W3391" t="s">
        <v>4264</v>
      </c>
      <c r="X3391">
        <v>42.386164999999998</v>
      </c>
      <c r="Y3391">
        <v>-71.130977000000001</v>
      </c>
      <c r="Z3391" t="s">
        <v>811</v>
      </c>
    </row>
    <row r="3392" spans="1:26">
      <c r="A3392">
        <v>30464</v>
      </c>
      <c r="B3392" s="1">
        <v>40969.888888888891</v>
      </c>
      <c r="C3392" s="1">
        <f t="shared" si="660"/>
        <v>40909</v>
      </c>
      <c r="D3392" s="4">
        <f t="shared" si="661"/>
        <v>0.16666666666666666</v>
      </c>
      <c r="E3392" s="3">
        <f t="shared" si="662"/>
        <v>2012</v>
      </c>
      <c r="F3392" s="3">
        <f t="shared" si="663"/>
        <v>3</v>
      </c>
      <c r="G3392" s="3">
        <f t="shared" si="664"/>
        <v>1</v>
      </c>
      <c r="H3392" s="3">
        <f t="shared" si="665"/>
        <v>21</v>
      </c>
      <c r="I3392" s="3">
        <f t="shared" si="666"/>
        <v>20</v>
      </c>
      <c r="J3392" s="3">
        <f t="shared" si="667"/>
        <v>5</v>
      </c>
      <c r="K3392" s="3" t="str">
        <f>IF(AND(D3392&gt;='Season Lookup'!$D$15,D3392&lt;'Season Lookup'!$D$16),"Spring",IF(AND(D3392&gt;='Season Lookup'!$D$16,D3392&lt;'Season Lookup'!$D$17),"Summer",IF(AND(D3392&gt;='Season Lookup'!$D$17,D3392&lt;'Season Lookup'!$D$18),"Fall",IF(OR(D3392&gt;='Season Lookup'!$D$18,D3392&lt;'Season Lookup'!$D$15),"Winter"))))</f>
        <v>Winter</v>
      </c>
      <c r="L3392" s="3" t="str">
        <f>VLOOKUP(F3392,'Season Lookup'!$A$1:$B$13,2,0)</f>
        <v>Spring</v>
      </c>
      <c r="M3392" t="s">
        <v>78</v>
      </c>
      <c r="N3392" t="s">
        <v>35</v>
      </c>
      <c r="O3392" t="s">
        <v>36</v>
      </c>
      <c r="P3392" t="str">
        <f t="shared" si="668"/>
        <v>Yes</v>
      </c>
      <c r="Q3392" t="str">
        <f t="shared" si="669"/>
        <v>No</v>
      </c>
      <c r="R3392" t="str">
        <f t="shared" si="670"/>
        <v>No</v>
      </c>
      <c r="S3392">
        <v>40</v>
      </c>
      <c r="T3392" t="s">
        <v>15</v>
      </c>
      <c r="V3392" t="str">
        <f t="shared" si="671"/>
        <v>Non Intersection</v>
      </c>
      <c r="W3392" t="s">
        <v>4265</v>
      </c>
      <c r="X3392">
        <v>42.392428000000002</v>
      </c>
      <c r="Y3392">
        <v>-71.126690999999994</v>
      </c>
      <c r="Z3392" t="s">
        <v>4266</v>
      </c>
    </row>
    <row r="3393" spans="1:26">
      <c r="A3393">
        <v>30465</v>
      </c>
      <c r="B3393" s="1">
        <v>40969.90625</v>
      </c>
      <c r="C3393" s="1">
        <f t="shared" si="660"/>
        <v>40909</v>
      </c>
      <c r="D3393" s="4">
        <f t="shared" si="661"/>
        <v>0.16666666666666666</v>
      </c>
      <c r="E3393" s="3">
        <f t="shared" si="662"/>
        <v>2012</v>
      </c>
      <c r="F3393" s="3">
        <f t="shared" si="663"/>
        <v>3</v>
      </c>
      <c r="G3393" s="3">
        <f t="shared" si="664"/>
        <v>1</v>
      </c>
      <c r="H3393" s="3">
        <f t="shared" si="665"/>
        <v>21</v>
      </c>
      <c r="I3393" s="3">
        <f t="shared" si="666"/>
        <v>45</v>
      </c>
      <c r="J3393" s="3">
        <f t="shared" si="667"/>
        <v>5</v>
      </c>
      <c r="K3393" s="3" t="str">
        <f>IF(AND(D3393&gt;='Season Lookup'!$D$15,D3393&lt;'Season Lookup'!$D$16),"Spring",IF(AND(D3393&gt;='Season Lookup'!$D$16,D3393&lt;'Season Lookup'!$D$17),"Summer",IF(AND(D3393&gt;='Season Lookup'!$D$17,D3393&lt;'Season Lookup'!$D$18),"Fall",IF(OR(D3393&gt;='Season Lookup'!$D$18,D3393&lt;'Season Lookup'!$D$15),"Winter"))))</f>
        <v>Winter</v>
      </c>
      <c r="L3393" s="3" t="str">
        <f>VLOOKUP(F3393,'Season Lookup'!$A$1:$B$13,2,0)</f>
        <v>Spring</v>
      </c>
      <c r="M3393" t="s">
        <v>78</v>
      </c>
      <c r="N3393" t="s">
        <v>13</v>
      </c>
      <c r="O3393" t="s">
        <v>13</v>
      </c>
      <c r="P3393" t="str">
        <f t="shared" si="668"/>
        <v>Yes</v>
      </c>
      <c r="Q3393" t="str">
        <f t="shared" si="669"/>
        <v>No</v>
      </c>
      <c r="R3393" t="str">
        <f t="shared" si="670"/>
        <v>No</v>
      </c>
      <c r="T3393" t="s">
        <v>119</v>
      </c>
      <c r="U3393" t="s">
        <v>14</v>
      </c>
      <c r="V3393" t="str">
        <f t="shared" si="671"/>
        <v>Intersection</v>
      </c>
      <c r="W3393" t="s">
        <v>1000</v>
      </c>
      <c r="X3393">
        <v>42.360827999999998</v>
      </c>
      <c r="Y3393">
        <v>-71.096012000000002</v>
      </c>
      <c r="Z3393" t="s">
        <v>248</v>
      </c>
    </row>
    <row r="3394" spans="1:26">
      <c r="A3394">
        <v>30557</v>
      </c>
      <c r="B3394" s="1">
        <v>40969.003460648149</v>
      </c>
      <c r="C3394" s="1">
        <f t="shared" si="660"/>
        <v>40909</v>
      </c>
      <c r="D3394" s="4">
        <f t="shared" si="661"/>
        <v>0.16666666666666666</v>
      </c>
      <c r="E3394" s="3">
        <f t="shared" si="662"/>
        <v>2012</v>
      </c>
      <c r="F3394" s="3">
        <f t="shared" si="663"/>
        <v>3</v>
      </c>
      <c r="G3394" s="3">
        <f t="shared" si="664"/>
        <v>1</v>
      </c>
      <c r="H3394" s="3">
        <f t="shared" si="665"/>
        <v>0</v>
      </c>
      <c r="I3394" s="3">
        <f t="shared" si="666"/>
        <v>4</v>
      </c>
      <c r="J3394" s="3">
        <f t="shared" si="667"/>
        <v>5</v>
      </c>
      <c r="K3394" s="3" t="str">
        <f>IF(AND(D3394&gt;='Season Lookup'!$D$15,D3394&lt;'Season Lookup'!$D$16),"Spring",IF(AND(D3394&gt;='Season Lookup'!$D$16,D3394&lt;'Season Lookup'!$D$17),"Summer",IF(AND(D3394&gt;='Season Lookup'!$D$17,D3394&lt;'Season Lookup'!$D$18),"Fall",IF(OR(D3394&gt;='Season Lookup'!$D$18,D3394&lt;'Season Lookup'!$D$15),"Winter"))))</f>
        <v>Winter</v>
      </c>
      <c r="L3394" s="3" t="str">
        <f>VLOOKUP(F3394,'Season Lookup'!$A$1:$B$13,2,0)</f>
        <v>Spring</v>
      </c>
      <c r="M3394" t="s">
        <v>78</v>
      </c>
      <c r="N3394" t="s">
        <v>13</v>
      </c>
      <c r="O3394" t="s">
        <v>23</v>
      </c>
      <c r="P3394" t="str">
        <f t="shared" si="668"/>
        <v>Yes</v>
      </c>
      <c r="Q3394" t="str">
        <f t="shared" si="669"/>
        <v>No</v>
      </c>
      <c r="R3394" t="str">
        <f t="shared" si="670"/>
        <v>No</v>
      </c>
      <c r="S3394">
        <v>91</v>
      </c>
      <c r="T3394" t="s">
        <v>45</v>
      </c>
      <c r="V3394" t="str">
        <f t="shared" si="671"/>
        <v>Non Intersection</v>
      </c>
      <c r="W3394" t="s">
        <v>46</v>
      </c>
      <c r="X3394">
        <v>42.388514999999998</v>
      </c>
      <c r="Y3394">
        <v>-71.132695999999996</v>
      </c>
      <c r="Z3394" t="s">
        <v>47</v>
      </c>
    </row>
    <row r="3395" spans="1:26">
      <c r="A3395">
        <v>30466</v>
      </c>
      <c r="B3395" s="1">
        <v>40970.375</v>
      </c>
      <c r="C3395" s="1">
        <f t="shared" si="660"/>
        <v>40909</v>
      </c>
      <c r="D3395" s="4">
        <f t="shared" si="661"/>
        <v>0.16944444444444445</v>
      </c>
      <c r="E3395" s="3">
        <f t="shared" si="662"/>
        <v>2012</v>
      </c>
      <c r="F3395" s="3">
        <f t="shared" si="663"/>
        <v>3</v>
      </c>
      <c r="G3395" s="3">
        <f t="shared" si="664"/>
        <v>2</v>
      </c>
      <c r="H3395" s="3">
        <f t="shared" si="665"/>
        <v>9</v>
      </c>
      <c r="I3395" s="3">
        <f t="shared" si="666"/>
        <v>0</v>
      </c>
      <c r="J3395" s="3">
        <f t="shared" si="667"/>
        <v>6</v>
      </c>
      <c r="K3395" s="3" t="str">
        <f>IF(AND(D3395&gt;='Season Lookup'!$D$15,D3395&lt;'Season Lookup'!$D$16),"Spring",IF(AND(D3395&gt;='Season Lookup'!$D$16,D3395&lt;'Season Lookup'!$D$17),"Summer",IF(AND(D3395&gt;='Season Lookup'!$D$17,D3395&lt;'Season Lookup'!$D$18),"Fall",IF(OR(D3395&gt;='Season Lookup'!$D$18,D3395&lt;'Season Lookup'!$D$15),"Winter"))))</f>
        <v>Winter</v>
      </c>
      <c r="L3395" s="3" t="str">
        <f>VLOOKUP(F3395,'Season Lookup'!$A$1:$B$13,2,0)</f>
        <v>Spring</v>
      </c>
      <c r="M3395" t="s">
        <v>12</v>
      </c>
      <c r="N3395" t="s">
        <v>13</v>
      </c>
      <c r="O3395" t="s">
        <v>13</v>
      </c>
      <c r="P3395" t="str">
        <f t="shared" si="668"/>
        <v>Yes</v>
      </c>
      <c r="Q3395" t="str">
        <f t="shared" si="669"/>
        <v>No</v>
      </c>
      <c r="R3395" t="str">
        <f t="shared" si="670"/>
        <v>No</v>
      </c>
      <c r="T3395" t="s">
        <v>133</v>
      </c>
      <c r="U3395" t="s">
        <v>2995</v>
      </c>
      <c r="V3395" t="str">
        <f t="shared" si="671"/>
        <v>Intersection</v>
      </c>
      <c r="W3395" t="s">
        <v>4267</v>
      </c>
      <c r="X3395">
        <v>42.370049999999999</v>
      </c>
      <c r="Y3395">
        <v>-71.106890000000007</v>
      </c>
      <c r="Z3395" t="s">
        <v>371</v>
      </c>
    </row>
    <row r="3396" spans="1:26">
      <c r="A3396">
        <v>30467</v>
      </c>
      <c r="B3396" s="1">
        <v>40970.765266203707</v>
      </c>
      <c r="C3396" s="1">
        <f t="shared" si="660"/>
        <v>40909</v>
      </c>
      <c r="D3396" s="4">
        <f t="shared" si="661"/>
        <v>0.16944444444444445</v>
      </c>
      <c r="E3396" s="3">
        <f t="shared" si="662"/>
        <v>2012</v>
      </c>
      <c r="F3396" s="3">
        <f t="shared" si="663"/>
        <v>3</v>
      </c>
      <c r="G3396" s="3">
        <f t="shared" si="664"/>
        <v>2</v>
      </c>
      <c r="H3396" s="3">
        <f t="shared" si="665"/>
        <v>18</v>
      </c>
      <c r="I3396" s="3">
        <f t="shared" si="666"/>
        <v>21</v>
      </c>
      <c r="J3396" s="3">
        <f t="shared" si="667"/>
        <v>6</v>
      </c>
      <c r="K3396" s="3" t="str">
        <f>IF(AND(D3396&gt;='Season Lookup'!$D$15,D3396&lt;'Season Lookup'!$D$16),"Spring",IF(AND(D3396&gt;='Season Lookup'!$D$16,D3396&lt;'Season Lookup'!$D$17),"Summer",IF(AND(D3396&gt;='Season Lookup'!$D$17,D3396&lt;'Season Lookup'!$D$18),"Fall",IF(OR(D3396&gt;='Season Lookup'!$D$18,D3396&lt;'Season Lookup'!$D$15),"Winter"))))</f>
        <v>Winter</v>
      </c>
      <c r="L3396" s="3" t="str">
        <f>VLOOKUP(F3396,'Season Lookup'!$A$1:$B$13,2,0)</f>
        <v>Spring</v>
      </c>
      <c r="M3396" t="s">
        <v>12</v>
      </c>
      <c r="N3396" t="s">
        <v>13</v>
      </c>
      <c r="O3396" t="s">
        <v>13</v>
      </c>
      <c r="P3396" t="str">
        <f t="shared" si="668"/>
        <v>Yes</v>
      </c>
      <c r="Q3396" t="str">
        <f t="shared" si="669"/>
        <v>No</v>
      </c>
      <c r="R3396" t="str">
        <f t="shared" si="670"/>
        <v>No</v>
      </c>
      <c r="T3396" t="s">
        <v>1752</v>
      </c>
      <c r="U3396" t="s">
        <v>170</v>
      </c>
      <c r="V3396" t="str">
        <f t="shared" si="671"/>
        <v>Intersection</v>
      </c>
      <c r="W3396" t="s">
        <v>2944</v>
      </c>
      <c r="X3396">
        <v>42.394652999999998</v>
      </c>
      <c r="Y3396">
        <v>-71.140525999999994</v>
      </c>
      <c r="Z3396" t="s">
        <v>2945</v>
      </c>
    </row>
    <row r="3397" spans="1:26">
      <c r="A3397">
        <v>30468</v>
      </c>
      <c r="B3397" s="1">
        <v>40971.563194444447</v>
      </c>
      <c r="C3397" s="1">
        <f t="shared" si="660"/>
        <v>40909</v>
      </c>
      <c r="D3397" s="4">
        <f t="shared" si="661"/>
        <v>0.17222222222222222</v>
      </c>
      <c r="E3397" s="3">
        <f t="shared" si="662"/>
        <v>2012</v>
      </c>
      <c r="F3397" s="3">
        <f t="shared" si="663"/>
        <v>3</v>
      </c>
      <c r="G3397" s="3">
        <f t="shared" si="664"/>
        <v>3</v>
      </c>
      <c r="H3397" s="3">
        <f t="shared" si="665"/>
        <v>13</v>
      </c>
      <c r="I3397" s="3">
        <f t="shared" si="666"/>
        <v>31</v>
      </c>
      <c r="J3397" s="3">
        <f t="shared" si="667"/>
        <v>7</v>
      </c>
      <c r="K3397" s="3" t="str">
        <f>IF(AND(D3397&gt;='Season Lookup'!$D$15,D3397&lt;'Season Lookup'!$D$16),"Spring",IF(AND(D3397&gt;='Season Lookup'!$D$16,D3397&lt;'Season Lookup'!$D$17),"Summer",IF(AND(D3397&gt;='Season Lookup'!$D$17,D3397&lt;'Season Lookup'!$D$18),"Fall",IF(OR(D3397&gt;='Season Lookup'!$D$18,D3397&lt;'Season Lookup'!$D$15),"Winter"))))</f>
        <v>Winter</v>
      </c>
      <c r="L3397" s="3" t="str">
        <f>VLOOKUP(F3397,'Season Lookup'!$A$1:$B$13,2,0)</f>
        <v>Spring</v>
      </c>
      <c r="M3397" t="s">
        <v>31</v>
      </c>
      <c r="N3397" t="s">
        <v>13</v>
      </c>
      <c r="O3397" t="s">
        <v>13</v>
      </c>
      <c r="P3397" t="str">
        <f t="shared" si="668"/>
        <v>Yes</v>
      </c>
      <c r="Q3397" t="str">
        <f t="shared" si="669"/>
        <v>No</v>
      </c>
      <c r="R3397" t="str">
        <f t="shared" si="670"/>
        <v>No</v>
      </c>
      <c r="S3397">
        <v>4</v>
      </c>
      <c r="T3397" t="s">
        <v>4156</v>
      </c>
      <c r="V3397" t="str">
        <f t="shared" si="671"/>
        <v>Non Intersection</v>
      </c>
      <c r="W3397" t="s">
        <v>4268</v>
      </c>
      <c r="X3397">
        <v>42.373083999999999</v>
      </c>
      <c r="Y3397">
        <v>-71.122911000000002</v>
      </c>
      <c r="Z3397" t="s">
        <v>4269</v>
      </c>
    </row>
    <row r="3398" spans="1:26">
      <c r="A3398">
        <v>30469</v>
      </c>
      <c r="B3398" s="1">
        <v>40971.75</v>
      </c>
      <c r="C3398" s="1">
        <f t="shared" si="660"/>
        <v>40909</v>
      </c>
      <c r="D3398" s="4">
        <f t="shared" si="661"/>
        <v>0.17222222222222222</v>
      </c>
      <c r="E3398" s="3">
        <f t="shared" si="662"/>
        <v>2012</v>
      </c>
      <c r="F3398" s="3">
        <f t="shared" si="663"/>
        <v>3</v>
      </c>
      <c r="G3398" s="3">
        <f t="shared" si="664"/>
        <v>3</v>
      </c>
      <c r="H3398" s="3">
        <f t="shared" si="665"/>
        <v>18</v>
      </c>
      <c r="I3398" s="3">
        <f t="shared" si="666"/>
        <v>0</v>
      </c>
      <c r="J3398" s="3">
        <f t="shared" si="667"/>
        <v>7</v>
      </c>
      <c r="K3398" s="3" t="str">
        <f>IF(AND(D3398&gt;='Season Lookup'!$D$15,D3398&lt;'Season Lookup'!$D$16),"Spring",IF(AND(D3398&gt;='Season Lookup'!$D$16,D3398&lt;'Season Lookup'!$D$17),"Summer",IF(AND(D3398&gt;='Season Lookup'!$D$17,D3398&lt;'Season Lookup'!$D$18),"Fall",IF(OR(D3398&gt;='Season Lookup'!$D$18,D3398&lt;'Season Lookup'!$D$15),"Winter"))))</f>
        <v>Winter</v>
      </c>
      <c r="L3398" s="3" t="str">
        <f>VLOOKUP(F3398,'Season Lookup'!$A$1:$B$13,2,0)</f>
        <v>Spring</v>
      </c>
      <c r="M3398" t="s">
        <v>31</v>
      </c>
      <c r="N3398" t="s">
        <v>13</v>
      </c>
      <c r="O3398" t="s">
        <v>13</v>
      </c>
      <c r="P3398" t="str">
        <f t="shared" si="668"/>
        <v>Yes</v>
      </c>
      <c r="Q3398" t="str">
        <f t="shared" si="669"/>
        <v>No</v>
      </c>
      <c r="R3398" t="str">
        <f t="shared" si="670"/>
        <v>No</v>
      </c>
      <c r="T3398" t="s">
        <v>326</v>
      </c>
      <c r="U3398" t="s">
        <v>203</v>
      </c>
      <c r="V3398" t="str">
        <f t="shared" si="671"/>
        <v>Intersection</v>
      </c>
      <c r="W3398" t="s">
        <v>2827</v>
      </c>
      <c r="X3398">
        <v>42.369791999999997</v>
      </c>
      <c r="Y3398">
        <v>-71.122448000000006</v>
      </c>
      <c r="Z3398" t="s">
        <v>2828</v>
      </c>
    </row>
    <row r="3399" spans="1:26">
      <c r="A3399">
        <v>30470</v>
      </c>
      <c r="B3399" s="1">
        <v>40971.972210648149</v>
      </c>
      <c r="C3399" s="1">
        <f t="shared" si="660"/>
        <v>40909</v>
      </c>
      <c r="D3399" s="4">
        <f t="shared" si="661"/>
        <v>0.17222222222222222</v>
      </c>
      <c r="E3399" s="3">
        <f t="shared" si="662"/>
        <v>2012</v>
      </c>
      <c r="F3399" s="3">
        <f t="shared" si="663"/>
        <v>3</v>
      </c>
      <c r="G3399" s="3">
        <f t="shared" si="664"/>
        <v>3</v>
      </c>
      <c r="H3399" s="3">
        <f t="shared" si="665"/>
        <v>23</v>
      </c>
      <c r="I3399" s="3">
        <f t="shared" si="666"/>
        <v>19</v>
      </c>
      <c r="J3399" s="3">
        <f t="shared" si="667"/>
        <v>7</v>
      </c>
      <c r="K3399" s="3" t="str">
        <f>IF(AND(D3399&gt;='Season Lookup'!$D$15,D3399&lt;'Season Lookup'!$D$16),"Spring",IF(AND(D3399&gt;='Season Lookup'!$D$16,D3399&lt;'Season Lookup'!$D$17),"Summer",IF(AND(D3399&gt;='Season Lookup'!$D$17,D3399&lt;'Season Lookup'!$D$18),"Fall",IF(OR(D3399&gt;='Season Lookup'!$D$18,D3399&lt;'Season Lookup'!$D$15),"Winter"))))</f>
        <v>Winter</v>
      </c>
      <c r="L3399" s="3" t="str">
        <f>VLOOKUP(F3399,'Season Lookup'!$A$1:$B$13,2,0)</f>
        <v>Spring</v>
      </c>
      <c r="M3399" t="s">
        <v>31</v>
      </c>
      <c r="N3399" t="s">
        <v>18</v>
      </c>
      <c r="O3399" t="s">
        <v>23</v>
      </c>
      <c r="P3399" t="str">
        <f t="shared" si="668"/>
        <v>Yes</v>
      </c>
      <c r="Q3399" t="str">
        <f t="shared" si="669"/>
        <v>No</v>
      </c>
      <c r="R3399" t="str">
        <f t="shared" si="670"/>
        <v>No</v>
      </c>
      <c r="T3399" t="s">
        <v>14</v>
      </c>
      <c r="U3399" t="s">
        <v>202</v>
      </c>
      <c r="V3399" t="str">
        <f t="shared" si="671"/>
        <v>Intersection</v>
      </c>
      <c r="W3399" t="s">
        <v>361</v>
      </c>
      <c r="X3399">
        <v>42.360154000000001</v>
      </c>
      <c r="Y3399">
        <v>-71.094881999999998</v>
      </c>
      <c r="Z3399" t="s">
        <v>223</v>
      </c>
    </row>
    <row r="3400" spans="1:26">
      <c r="A3400">
        <v>30475</v>
      </c>
      <c r="B3400" s="1">
        <v>40971.5</v>
      </c>
      <c r="C3400" s="1">
        <f t="shared" si="660"/>
        <v>40909</v>
      </c>
      <c r="D3400" s="4">
        <f t="shared" si="661"/>
        <v>0.17222222222222222</v>
      </c>
      <c r="E3400" s="3">
        <f t="shared" si="662"/>
        <v>2012</v>
      </c>
      <c r="F3400" s="3">
        <f t="shared" si="663"/>
        <v>3</v>
      </c>
      <c r="G3400" s="3">
        <f t="shared" si="664"/>
        <v>3</v>
      </c>
      <c r="H3400" s="3">
        <f t="shared" si="665"/>
        <v>12</v>
      </c>
      <c r="I3400" s="3">
        <f t="shared" si="666"/>
        <v>0</v>
      </c>
      <c r="J3400" s="3">
        <f t="shared" si="667"/>
        <v>7</v>
      </c>
      <c r="K3400" s="3" t="str">
        <f>IF(AND(D3400&gt;='Season Lookup'!$D$15,D3400&lt;'Season Lookup'!$D$16),"Spring",IF(AND(D3400&gt;='Season Lookup'!$D$16,D3400&lt;'Season Lookup'!$D$17),"Summer",IF(AND(D3400&gt;='Season Lookup'!$D$17,D3400&lt;'Season Lookup'!$D$18),"Fall",IF(OR(D3400&gt;='Season Lookup'!$D$18,D3400&lt;'Season Lookup'!$D$15),"Winter"))))</f>
        <v>Winter</v>
      </c>
      <c r="L3400" s="3" t="str">
        <f>VLOOKUP(F3400,'Season Lookup'!$A$1:$B$13,2,0)</f>
        <v>Spring</v>
      </c>
      <c r="M3400" t="s">
        <v>31</v>
      </c>
      <c r="N3400" t="s">
        <v>13</v>
      </c>
      <c r="O3400" t="s">
        <v>23</v>
      </c>
      <c r="P3400" t="str">
        <f t="shared" si="668"/>
        <v>Yes</v>
      </c>
      <c r="Q3400" t="str">
        <f t="shared" si="669"/>
        <v>No</v>
      </c>
      <c r="R3400" t="str">
        <f t="shared" si="670"/>
        <v>No</v>
      </c>
      <c r="T3400" t="s">
        <v>4270</v>
      </c>
      <c r="V3400" t="str">
        <f t="shared" si="671"/>
        <v>Intersection</v>
      </c>
      <c r="W3400" t="s">
        <v>4271</v>
      </c>
      <c r="X3400">
        <v>0</v>
      </c>
      <c r="Y3400">
        <v>0</v>
      </c>
      <c r="Z3400" t="s">
        <v>81</v>
      </c>
    </row>
    <row r="3401" spans="1:26">
      <c r="A3401">
        <v>30471</v>
      </c>
      <c r="B3401" s="1">
        <v>40972.586099537039</v>
      </c>
      <c r="C3401" s="1">
        <f t="shared" si="660"/>
        <v>40909</v>
      </c>
      <c r="D3401" s="4">
        <f t="shared" si="661"/>
        <v>0.17499999999999999</v>
      </c>
      <c r="E3401" s="3">
        <f t="shared" si="662"/>
        <v>2012</v>
      </c>
      <c r="F3401" s="3">
        <f t="shared" si="663"/>
        <v>3</v>
      </c>
      <c r="G3401" s="3">
        <f t="shared" si="664"/>
        <v>4</v>
      </c>
      <c r="H3401" s="3">
        <f t="shared" si="665"/>
        <v>14</v>
      </c>
      <c r="I3401" s="3">
        <f t="shared" si="666"/>
        <v>3</v>
      </c>
      <c r="J3401" s="3">
        <f t="shared" si="667"/>
        <v>1</v>
      </c>
      <c r="K3401" s="3" t="str">
        <f>IF(AND(D3401&gt;='Season Lookup'!$D$15,D3401&lt;'Season Lookup'!$D$16),"Spring",IF(AND(D3401&gt;='Season Lookup'!$D$16,D3401&lt;'Season Lookup'!$D$17),"Summer",IF(AND(D3401&gt;='Season Lookup'!$D$17,D3401&lt;'Season Lookup'!$D$18),"Fall",IF(OR(D3401&gt;='Season Lookup'!$D$18,D3401&lt;'Season Lookup'!$D$15),"Winter"))))</f>
        <v>Winter</v>
      </c>
      <c r="L3401" s="3" t="str">
        <f>VLOOKUP(F3401,'Season Lookup'!$A$1:$B$13,2,0)</f>
        <v>Spring</v>
      </c>
      <c r="M3401" t="s">
        <v>48</v>
      </c>
      <c r="N3401" t="s">
        <v>13</v>
      </c>
      <c r="O3401" t="s">
        <v>18</v>
      </c>
      <c r="P3401" t="str">
        <f t="shared" si="668"/>
        <v>Yes</v>
      </c>
      <c r="Q3401" t="str">
        <f t="shared" si="669"/>
        <v>No</v>
      </c>
      <c r="R3401" t="str">
        <f t="shared" si="670"/>
        <v>No</v>
      </c>
      <c r="T3401" t="s">
        <v>556</v>
      </c>
      <c r="U3401" t="s">
        <v>760</v>
      </c>
      <c r="V3401" t="str">
        <f t="shared" si="671"/>
        <v>Intersection</v>
      </c>
      <c r="W3401" t="s">
        <v>3391</v>
      </c>
      <c r="X3401">
        <v>42.367837000000002</v>
      </c>
      <c r="Y3401">
        <v>-71.087886999999995</v>
      </c>
      <c r="Z3401" t="s">
        <v>3392</v>
      </c>
    </row>
    <row r="3402" spans="1:26">
      <c r="A3402">
        <v>30472</v>
      </c>
      <c r="B3402" s="1">
        <v>40972.67082175926</v>
      </c>
      <c r="C3402" s="1">
        <f t="shared" si="660"/>
        <v>40909</v>
      </c>
      <c r="D3402" s="4">
        <f t="shared" si="661"/>
        <v>0.17499999999999999</v>
      </c>
      <c r="E3402" s="3">
        <f t="shared" si="662"/>
        <v>2012</v>
      </c>
      <c r="F3402" s="3">
        <f t="shared" si="663"/>
        <v>3</v>
      </c>
      <c r="G3402" s="3">
        <f t="shared" si="664"/>
        <v>4</v>
      </c>
      <c r="H3402" s="3">
        <f t="shared" si="665"/>
        <v>16</v>
      </c>
      <c r="I3402" s="3">
        <f t="shared" si="666"/>
        <v>5</v>
      </c>
      <c r="J3402" s="3">
        <f t="shared" si="667"/>
        <v>1</v>
      </c>
      <c r="K3402" s="3" t="str">
        <f>IF(AND(D3402&gt;='Season Lookup'!$D$15,D3402&lt;'Season Lookup'!$D$16),"Spring",IF(AND(D3402&gt;='Season Lookup'!$D$16,D3402&lt;'Season Lookup'!$D$17),"Summer",IF(AND(D3402&gt;='Season Lookup'!$D$17,D3402&lt;'Season Lookup'!$D$18),"Fall",IF(OR(D3402&gt;='Season Lookup'!$D$18,D3402&lt;'Season Lookup'!$D$15),"Winter"))))</f>
        <v>Winter</v>
      </c>
      <c r="L3402" s="3" t="str">
        <f>VLOOKUP(F3402,'Season Lookup'!$A$1:$B$13,2,0)</f>
        <v>Spring</v>
      </c>
      <c r="M3402" t="s">
        <v>48</v>
      </c>
      <c r="N3402" t="s">
        <v>13</v>
      </c>
      <c r="O3402" t="s">
        <v>13</v>
      </c>
      <c r="P3402" t="str">
        <f t="shared" si="668"/>
        <v>Yes</v>
      </c>
      <c r="Q3402" t="str">
        <f t="shared" si="669"/>
        <v>No</v>
      </c>
      <c r="R3402" t="str">
        <f t="shared" si="670"/>
        <v>No</v>
      </c>
      <c r="S3402">
        <v>781</v>
      </c>
      <c r="T3402" t="s">
        <v>32</v>
      </c>
      <c r="U3402" t="s">
        <v>515</v>
      </c>
      <c r="V3402" t="str">
        <f t="shared" si="671"/>
        <v>Non Intersection</v>
      </c>
      <c r="W3402" t="s">
        <v>4272</v>
      </c>
      <c r="X3402">
        <v>42.363315999999998</v>
      </c>
      <c r="Y3402">
        <v>-71.096838000000005</v>
      </c>
      <c r="Z3402" t="s">
        <v>4273</v>
      </c>
    </row>
    <row r="3403" spans="1:26">
      <c r="A3403">
        <v>30473</v>
      </c>
      <c r="B3403" s="1">
        <v>40972.781944444447</v>
      </c>
      <c r="C3403" s="1">
        <f t="shared" si="660"/>
        <v>40909</v>
      </c>
      <c r="D3403" s="4">
        <f t="shared" si="661"/>
        <v>0.17499999999999999</v>
      </c>
      <c r="E3403" s="3">
        <f t="shared" si="662"/>
        <v>2012</v>
      </c>
      <c r="F3403" s="3">
        <f t="shared" si="663"/>
        <v>3</v>
      </c>
      <c r="G3403" s="3">
        <f t="shared" si="664"/>
        <v>4</v>
      </c>
      <c r="H3403" s="3">
        <f t="shared" si="665"/>
        <v>18</v>
      </c>
      <c r="I3403" s="3">
        <f t="shared" si="666"/>
        <v>46</v>
      </c>
      <c r="J3403" s="3">
        <f t="shared" si="667"/>
        <v>1</v>
      </c>
      <c r="K3403" s="3" t="str">
        <f>IF(AND(D3403&gt;='Season Lookup'!$D$15,D3403&lt;'Season Lookup'!$D$16),"Spring",IF(AND(D3403&gt;='Season Lookup'!$D$16,D3403&lt;'Season Lookup'!$D$17),"Summer",IF(AND(D3403&gt;='Season Lookup'!$D$17,D3403&lt;'Season Lookup'!$D$18),"Fall",IF(OR(D3403&gt;='Season Lookup'!$D$18,D3403&lt;'Season Lookup'!$D$15),"Winter"))))</f>
        <v>Winter</v>
      </c>
      <c r="L3403" s="3" t="str">
        <f>VLOOKUP(F3403,'Season Lookup'!$A$1:$B$13,2,0)</f>
        <v>Spring</v>
      </c>
      <c r="M3403" t="s">
        <v>48</v>
      </c>
      <c r="N3403" t="s">
        <v>13</v>
      </c>
      <c r="O3403" t="s">
        <v>13</v>
      </c>
      <c r="P3403" t="str">
        <f t="shared" si="668"/>
        <v>Yes</v>
      </c>
      <c r="Q3403" t="str">
        <f t="shared" si="669"/>
        <v>No</v>
      </c>
      <c r="R3403" t="str">
        <f t="shared" si="670"/>
        <v>No</v>
      </c>
      <c r="S3403">
        <v>14</v>
      </c>
      <c r="T3403" t="s">
        <v>985</v>
      </c>
      <c r="V3403" t="str">
        <f t="shared" si="671"/>
        <v>Non Intersection</v>
      </c>
      <c r="W3403" t="s">
        <v>4274</v>
      </c>
      <c r="X3403">
        <v>42.368516</v>
      </c>
      <c r="Y3403">
        <v>-71.091280999999995</v>
      </c>
      <c r="Z3403" t="s">
        <v>4275</v>
      </c>
    </row>
    <row r="3404" spans="1:26">
      <c r="A3404">
        <v>30476</v>
      </c>
      <c r="B3404" s="1">
        <v>40972.54859953704</v>
      </c>
      <c r="C3404" s="1">
        <f t="shared" si="660"/>
        <v>40909</v>
      </c>
      <c r="D3404" s="4">
        <f t="shared" si="661"/>
        <v>0.17499999999999999</v>
      </c>
      <c r="E3404" s="3">
        <f t="shared" si="662"/>
        <v>2012</v>
      </c>
      <c r="F3404" s="3">
        <f t="shared" si="663"/>
        <v>3</v>
      </c>
      <c r="G3404" s="3">
        <f t="shared" si="664"/>
        <v>4</v>
      </c>
      <c r="H3404" s="3">
        <f t="shared" si="665"/>
        <v>13</v>
      </c>
      <c r="I3404" s="3">
        <f t="shared" si="666"/>
        <v>9</v>
      </c>
      <c r="J3404" s="3">
        <f t="shared" si="667"/>
        <v>1</v>
      </c>
      <c r="K3404" s="3" t="str">
        <f>IF(AND(D3404&gt;='Season Lookup'!$D$15,D3404&lt;'Season Lookup'!$D$16),"Spring",IF(AND(D3404&gt;='Season Lookup'!$D$16,D3404&lt;'Season Lookup'!$D$17),"Summer",IF(AND(D3404&gt;='Season Lookup'!$D$17,D3404&lt;'Season Lookup'!$D$18),"Fall",IF(OR(D3404&gt;='Season Lookup'!$D$18,D3404&lt;'Season Lookup'!$D$15),"Winter"))))</f>
        <v>Winter</v>
      </c>
      <c r="L3404" s="3" t="str">
        <f>VLOOKUP(F3404,'Season Lookup'!$A$1:$B$13,2,0)</f>
        <v>Spring</v>
      </c>
      <c r="M3404" t="s">
        <v>48</v>
      </c>
      <c r="N3404" t="s">
        <v>35</v>
      </c>
      <c r="O3404" t="s">
        <v>13</v>
      </c>
      <c r="P3404" t="str">
        <f t="shared" si="668"/>
        <v>Yes</v>
      </c>
      <c r="Q3404" t="str">
        <f t="shared" si="669"/>
        <v>No</v>
      </c>
      <c r="R3404" t="str">
        <f t="shared" si="670"/>
        <v>No</v>
      </c>
      <c r="T3404" t="s">
        <v>14</v>
      </c>
      <c r="U3404" t="s">
        <v>524</v>
      </c>
      <c r="V3404" t="str">
        <f t="shared" si="671"/>
        <v>Intersection</v>
      </c>
      <c r="W3404" t="s">
        <v>3291</v>
      </c>
      <c r="X3404">
        <v>42.390917999999999</v>
      </c>
      <c r="Y3404">
        <v>-71.122259</v>
      </c>
      <c r="Z3404" t="s">
        <v>3292</v>
      </c>
    </row>
    <row r="3405" spans="1:26">
      <c r="A3405">
        <v>30477</v>
      </c>
      <c r="B3405" s="1">
        <v>40972.555543981478</v>
      </c>
      <c r="C3405" s="1">
        <f t="shared" si="660"/>
        <v>40909</v>
      </c>
      <c r="D3405" s="4">
        <f t="shared" si="661"/>
        <v>0.17499999999999999</v>
      </c>
      <c r="E3405" s="3">
        <f t="shared" si="662"/>
        <v>2012</v>
      </c>
      <c r="F3405" s="3">
        <f t="shared" si="663"/>
        <v>3</v>
      </c>
      <c r="G3405" s="3">
        <f t="shared" si="664"/>
        <v>4</v>
      </c>
      <c r="H3405" s="3">
        <f t="shared" si="665"/>
        <v>13</v>
      </c>
      <c r="I3405" s="3">
        <f t="shared" si="666"/>
        <v>19</v>
      </c>
      <c r="J3405" s="3">
        <f t="shared" si="667"/>
        <v>1</v>
      </c>
      <c r="K3405" s="3" t="str">
        <f>IF(AND(D3405&gt;='Season Lookup'!$D$15,D3405&lt;'Season Lookup'!$D$16),"Spring",IF(AND(D3405&gt;='Season Lookup'!$D$16,D3405&lt;'Season Lookup'!$D$17),"Summer",IF(AND(D3405&gt;='Season Lookup'!$D$17,D3405&lt;'Season Lookup'!$D$18),"Fall",IF(OR(D3405&gt;='Season Lookup'!$D$18,D3405&lt;'Season Lookup'!$D$15),"Winter"))))</f>
        <v>Winter</v>
      </c>
      <c r="L3405" s="3" t="str">
        <f>VLOOKUP(F3405,'Season Lookup'!$A$1:$B$13,2,0)</f>
        <v>Spring</v>
      </c>
      <c r="M3405" t="s">
        <v>48</v>
      </c>
      <c r="N3405" t="s">
        <v>13</v>
      </c>
      <c r="O3405" t="s">
        <v>13</v>
      </c>
      <c r="P3405" t="str">
        <f t="shared" si="668"/>
        <v>Yes</v>
      </c>
      <c r="Q3405" t="str">
        <f t="shared" si="669"/>
        <v>No</v>
      </c>
      <c r="R3405" t="str">
        <f t="shared" si="670"/>
        <v>No</v>
      </c>
      <c r="T3405" t="s">
        <v>74</v>
      </c>
      <c r="U3405" t="s">
        <v>745</v>
      </c>
      <c r="V3405" t="str">
        <f t="shared" si="671"/>
        <v>Intersection</v>
      </c>
      <c r="W3405" t="s">
        <v>2006</v>
      </c>
      <c r="X3405">
        <v>42.371015</v>
      </c>
      <c r="Y3405">
        <v>-71.097530000000006</v>
      </c>
      <c r="Z3405" t="s">
        <v>1822</v>
      </c>
    </row>
    <row r="3406" spans="1:26">
      <c r="A3406">
        <v>30478</v>
      </c>
      <c r="B3406" s="1">
        <v>40972.576388888891</v>
      </c>
      <c r="C3406" s="1">
        <f t="shared" si="660"/>
        <v>40909</v>
      </c>
      <c r="D3406" s="4">
        <f t="shared" si="661"/>
        <v>0.17499999999999999</v>
      </c>
      <c r="E3406" s="3">
        <f t="shared" si="662"/>
        <v>2012</v>
      </c>
      <c r="F3406" s="3">
        <f t="shared" si="663"/>
        <v>3</v>
      </c>
      <c r="G3406" s="3">
        <f t="shared" si="664"/>
        <v>4</v>
      </c>
      <c r="H3406" s="3">
        <f t="shared" si="665"/>
        <v>13</v>
      </c>
      <c r="I3406" s="3">
        <f t="shared" si="666"/>
        <v>50</v>
      </c>
      <c r="J3406" s="3">
        <f t="shared" si="667"/>
        <v>1</v>
      </c>
      <c r="K3406" s="3" t="str">
        <f>IF(AND(D3406&gt;='Season Lookup'!$D$15,D3406&lt;'Season Lookup'!$D$16),"Spring",IF(AND(D3406&gt;='Season Lookup'!$D$16,D3406&lt;'Season Lookup'!$D$17),"Summer",IF(AND(D3406&gt;='Season Lookup'!$D$17,D3406&lt;'Season Lookup'!$D$18),"Fall",IF(OR(D3406&gt;='Season Lookup'!$D$18,D3406&lt;'Season Lookup'!$D$15),"Winter"))))</f>
        <v>Winter</v>
      </c>
      <c r="L3406" s="3" t="str">
        <f>VLOOKUP(F3406,'Season Lookup'!$A$1:$B$13,2,0)</f>
        <v>Spring</v>
      </c>
      <c r="M3406" t="s">
        <v>48</v>
      </c>
      <c r="N3406" t="s">
        <v>13</v>
      </c>
      <c r="O3406" t="s">
        <v>36</v>
      </c>
      <c r="P3406" t="str">
        <f t="shared" si="668"/>
        <v>Yes</v>
      </c>
      <c r="Q3406" t="str">
        <f t="shared" si="669"/>
        <v>No</v>
      </c>
      <c r="R3406" t="str">
        <f t="shared" si="670"/>
        <v>No</v>
      </c>
      <c r="S3406">
        <v>0</v>
      </c>
      <c r="T3406" t="s">
        <v>185</v>
      </c>
      <c r="V3406" t="str">
        <f t="shared" si="671"/>
        <v>Non Intersection</v>
      </c>
      <c r="W3406" t="s">
        <v>3901</v>
      </c>
      <c r="X3406">
        <v>42.375430000000001</v>
      </c>
      <c r="Y3406">
        <v>-71.120457999999999</v>
      </c>
      <c r="Z3406" t="s">
        <v>3902</v>
      </c>
    </row>
    <row r="3407" spans="1:26">
      <c r="A3407">
        <v>30486</v>
      </c>
      <c r="B3407" s="1">
        <v>40972.791655092595</v>
      </c>
      <c r="C3407" s="1">
        <f t="shared" si="660"/>
        <v>40909</v>
      </c>
      <c r="D3407" s="4">
        <f t="shared" si="661"/>
        <v>0.17499999999999999</v>
      </c>
      <c r="E3407" s="3">
        <f t="shared" si="662"/>
        <v>2012</v>
      </c>
      <c r="F3407" s="3">
        <f t="shared" si="663"/>
        <v>3</v>
      </c>
      <c r="G3407" s="3">
        <f t="shared" si="664"/>
        <v>4</v>
      </c>
      <c r="H3407" s="3">
        <f t="shared" si="665"/>
        <v>18</v>
      </c>
      <c r="I3407" s="3">
        <f t="shared" si="666"/>
        <v>59</v>
      </c>
      <c r="J3407" s="3">
        <f t="shared" si="667"/>
        <v>1</v>
      </c>
      <c r="K3407" s="3" t="str">
        <f>IF(AND(D3407&gt;='Season Lookup'!$D$15,D3407&lt;'Season Lookup'!$D$16),"Spring",IF(AND(D3407&gt;='Season Lookup'!$D$16,D3407&lt;'Season Lookup'!$D$17),"Summer",IF(AND(D3407&gt;='Season Lookup'!$D$17,D3407&lt;'Season Lookup'!$D$18),"Fall",IF(OR(D3407&gt;='Season Lookup'!$D$18,D3407&lt;'Season Lookup'!$D$15),"Winter"))))</f>
        <v>Winter</v>
      </c>
      <c r="L3407" s="3" t="str">
        <f>VLOOKUP(F3407,'Season Lookup'!$A$1:$B$13,2,0)</f>
        <v>Spring</v>
      </c>
      <c r="M3407" t="s">
        <v>48</v>
      </c>
      <c r="N3407" t="s">
        <v>13</v>
      </c>
      <c r="O3407" t="s">
        <v>23</v>
      </c>
      <c r="P3407" t="str">
        <f t="shared" si="668"/>
        <v>Yes</v>
      </c>
      <c r="Q3407" t="str">
        <f t="shared" si="669"/>
        <v>No</v>
      </c>
      <c r="R3407" t="str">
        <f t="shared" si="670"/>
        <v>No</v>
      </c>
      <c r="T3407" t="s">
        <v>37</v>
      </c>
      <c r="U3407" t="s">
        <v>116</v>
      </c>
      <c r="V3407" t="str">
        <f t="shared" si="671"/>
        <v>Intersection</v>
      </c>
      <c r="W3407" t="s">
        <v>1246</v>
      </c>
      <c r="X3407">
        <v>42.358387999999998</v>
      </c>
      <c r="Y3407">
        <v>-71.111880999999997</v>
      </c>
      <c r="Z3407" t="s">
        <v>118</v>
      </c>
    </row>
    <row r="3408" spans="1:26">
      <c r="A3408">
        <v>30498</v>
      </c>
      <c r="B3408" s="1">
        <v>40972.772916666669</v>
      </c>
      <c r="C3408" s="1">
        <f t="shared" si="660"/>
        <v>40909</v>
      </c>
      <c r="D3408" s="4">
        <f t="shared" si="661"/>
        <v>0.17499999999999999</v>
      </c>
      <c r="E3408" s="3">
        <f t="shared" si="662"/>
        <v>2012</v>
      </c>
      <c r="F3408" s="3">
        <f t="shared" si="663"/>
        <v>3</v>
      </c>
      <c r="G3408" s="3">
        <f t="shared" si="664"/>
        <v>4</v>
      </c>
      <c r="H3408" s="3">
        <f t="shared" si="665"/>
        <v>18</v>
      </c>
      <c r="I3408" s="3">
        <f t="shared" si="666"/>
        <v>33</v>
      </c>
      <c r="J3408" s="3">
        <f t="shared" si="667"/>
        <v>1</v>
      </c>
      <c r="K3408" s="3" t="str">
        <f>IF(AND(D3408&gt;='Season Lookup'!$D$15,D3408&lt;'Season Lookup'!$D$16),"Spring",IF(AND(D3408&gt;='Season Lookup'!$D$16,D3408&lt;'Season Lookup'!$D$17),"Summer",IF(AND(D3408&gt;='Season Lookup'!$D$17,D3408&lt;'Season Lookup'!$D$18),"Fall",IF(OR(D3408&gt;='Season Lookup'!$D$18,D3408&lt;'Season Lookup'!$D$15),"Winter"))))</f>
        <v>Winter</v>
      </c>
      <c r="L3408" s="3" t="str">
        <f>VLOOKUP(F3408,'Season Lookup'!$A$1:$B$13,2,0)</f>
        <v>Spring</v>
      </c>
      <c r="M3408" t="s">
        <v>48</v>
      </c>
      <c r="N3408" t="s">
        <v>13</v>
      </c>
      <c r="O3408" t="s">
        <v>13</v>
      </c>
      <c r="P3408" t="str">
        <f t="shared" si="668"/>
        <v>Yes</v>
      </c>
      <c r="Q3408" t="str">
        <f t="shared" si="669"/>
        <v>No</v>
      </c>
      <c r="R3408" t="str">
        <f t="shared" si="670"/>
        <v>No</v>
      </c>
      <c r="S3408">
        <v>2000</v>
      </c>
      <c r="T3408" t="s">
        <v>14</v>
      </c>
      <c r="V3408" t="str">
        <f t="shared" si="671"/>
        <v>Non Intersection</v>
      </c>
      <c r="W3408" t="s">
        <v>1773</v>
      </c>
      <c r="X3408">
        <v>42.390338</v>
      </c>
      <c r="Y3408">
        <v>-71.121410999999995</v>
      </c>
      <c r="Z3408" t="s">
        <v>1774</v>
      </c>
    </row>
    <row r="3409" spans="1:26">
      <c r="A3409">
        <v>30483</v>
      </c>
      <c r="B3409" s="1">
        <v>40973.333333333336</v>
      </c>
      <c r="C3409" s="1">
        <f t="shared" si="660"/>
        <v>40909</v>
      </c>
      <c r="D3409" s="4">
        <f t="shared" si="661"/>
        <v>0.17777777777777778</v>
      </c>
      <c r="E3409" s="3">
        <f t="shared" si="662"/>
        <v>2012</v>
      </c>
      <c r="F3409" s="3">
        <f t="shared" si="663"/>
        <v>3</v>
      </c>
      <c r="G3409" s="3">
        <f t="shared" si="664"/>
        <v>5</v>
      </c>
      <c r="H3409" s="3">
        <f t="shared" si="665"/>
        <v>8</v>
      </c>
      <c r="I3409" s="3">
        <f t="shared" si="666"/>
        <v>0</v>
      </c>
      <c r="J3409" s="3">
        <f t="shared" si="667"/>
        <v>2</v>
      </c>
      <c r="K3409" s="3" t="str">
        <f>IF(AND(D3409&gt;='Season Lookup'!$D$15,D3409&lt;'Season Lookup'!$D$16),"Spring",IF(AND(D3409&gt;='Season Lookup'!$D$16,D3409&lt;'Season Lookup'!$D$17),"Summer",IF(AND(D3409&gt;='Season Lookup'!$D$17,D3409&lt;'Season Lookup'!$D$18),"Fall",IF(OR(D3409&gt;='Season Lookup'!$D$18,D3409&lt;'Season Lookup'!$D$15),"Winter"))))</f>
        <v>Winter</v>
      </c>
      <c r="L3409" s="3" t="str">
        <f>VLOOKUP(F3409,'Season Lookup'!$A$1:$B$13,2,0)</f>
        <v>Spring</v>
      </c>
      <c r="M3409" t="s">
        <v>56</v>
      </c>
      <c r="N3409" t="s">
        <v>13</v>
      </c>
      <c r="O3409" t="s">
        <v>13</v>
      </c>
      <c r="P3409" t="str">
        <f t="shared" si="668"/>
        <v>Yes</v>
      </c>
      <c r="Q3409" t="str">
        <f t="shared" si="669"/>
        <v>No</v>
      </c>
      <c r="R3409" t="str">
        <f t="shared" si="670"/>
        <v>No</v>
      </c>
      <c r="T3409" t="s">
        <v>14</v>
      </c>
      <c r="U3409" t="s">
        <v>1275</v>
      </c>
      <c r="V3409" t="str">
        <f t="shared" si="671"/>
        <v>Intersection</v>
      </c>
      <c r="W3409" t="s">
        <v>2495</v>
      </c>
      <c r="X3409">
        <v>42.399949999999997</v>
      </c>
      <c r="Y3409">
        <v>-71.133778000000007</v>
      </c>
      <c r="Z3409" t="s">
        <v>2496</v>
      </c>
    </row>
    <row r="3410" spans="1:26">
      <c r="A3410">
        <v>30480</v>
      </c>
      <c r="B3410" s="1">
        <v>40974.420138888891</v>
      </c>
      <c r="C3410" s="1">
        <f t="shared" si="660"/>
        <v>40909</v>
      </c>
      <c r="D3410" s="4">
        <f t="shared" si="661"/>
        <v>0.18055555555555555</v>
      </c>
      <c r="E3410" s="3">
        <f t="shared" si="662"/>
        <v>2012</v>
      </c>
      <c r="F3410" s="3">
        <f t="shared" si="663"/>
        <v>3</v>
      </c>
      <c r="G3410" s="3">
        <f t="shared" si="664"/>
        <v>6</v>
      </c>
      <c r="H3410" s="3">
        <f t="shared" si="665"/>
        <v>10</v>
      </c>
      <c r="I3410" s="3">
        <f t="shared" si="666"/>
        <v>5</v>
      </c>
      <c r="J3410" s="3">
        <f t="shared" si="667"/>
        <v>3</v>
      </c>
      <c r="K3410" s="3" t="str">
        <f>IF(AND(D3410&gt;='Season Lookup'!$D$15,D3410&lt;'Season Lookup'!$D$16),"Spring",IF(AND(D3410&gt;='Season Lookup'!$D$16,D3410&lt;'Season Lookup'!$D$17),"Summer",IF(AND(D3410&gt;='Season Lookup'!$D$17,D3410&lt;'Season Lookup'!$D$18),"Fall",IF(OR(D3410&gt;='Season Lookup'!$D$18,D3410&lt;'Season Lookup'!$D$15),"Winter"))))</f>
        <v>Winter</v>
      </c>
      <c r="L3410" s="3" t="str">
        <f>VLOOKUP(F3410,'Season Lookup'!$A$1:$B$13,2,0)</f>
        <v>Spring</v>
      </c>
      <c r="M3410" t="s">
        <v>73</v>
      </c>
      <c r="N3410" t="s">
        <v>246</v>
      </c>
      <c r="O3410" t="s">
        <v>13</v>
      </c>
      <c r="P3410" t="str">
        <f t="shared" si="668"/>
        <v>Yes</v>
      </c>
      <c r="Q3410" t="str">
        <f t="shared" si="669"/>
        <v>No</v>
      </c>
      <c r="R3410" t="str">
        <f t="shared" si="670"/>
        <v>No</v>
      </c>
      <c r="T3410" t="s">
        <v>14</v>
      </c>
      <c r="U3410" t="s">
        <v>1316</v>
      </c>
      <c r="V3410" t="str">
        <f t="shared" si="671"/>
        <v>Intersection</v>
      </c>
      <c r="W3410" t="s">
        <v>1317</v>
      </c>
      <c r="X3410">
        <v>42.362647000000003</v>
      </c>
      <c r="Y3410">
        <v>-71.099069</v>
      </c>
      <c r="Z3410" t="s">
        <v>1318</v>
      </c>
    </row>
    <row r="3411" spans="1:26">
      <c r="A3411">
        <v>30481</v>
      </c>
      <c r="B3411" s="1">
        <v>40974.631944444445</v>
      </c>
      <c r="C3411" s="1">
        <f t="shared" si="660"/>
        <v>40909</v>
      </c>
      <c r="D3411" s="4">
        <f t="shared" si="661"/>
        <v>0.18055555555555555</v>
      </c>
      <c r="E3411" s="3">
        <f t="shared" si="662"/>
        <v>2012</v>
      </c>
      <c r="F3411" s="3">
        <f t="shared" si="663"/>
        <v>3</v>
      </c>
      <c r="G3411" s="3">
        <f t="shared" si="664"/>
        <v>6</v>
      </c>
      <c r="H3411" s="3">
        <f t="shared" si="665"/>
        <v>15</v>
      </c>
      <c r="I3411" s="3">
        <f t="shared" si="666"/>
        <v>10</v>
      </c>
      <c r="J3411" s="3">
        <f t="shared" si="667"/>
        <v>3</v>
      </c>
      <c r="K3411" s="3" t="str">
        <f>IF(AND(D3411&gt;='Season Lookup'!$D$15,D3411&lt;'Season Lookup'!$D$16),"Spring",IF(AND(D3411&gt;='Season Lookup'!$D$16,D3411&lt;'Season Lookup'!$D$17),"Summer",IF(AND(D3411&gt;='Season Lookup'!$D$17,D3411&lt;'Season Lookup'!$D$18),"Fall",IF(OR(D3411&gt;='Season Lookup'!$D$18,D3411&lt;'Season Lookup'!$D$15),"Winter"))))</f>
        <v>Winter</v>
      </c>
      <c r="L3411" s="3" t="str">
        <f>VLOOKUP(F3411,'Season Lookup'!$A$1:$B$13,2,0)</f>
        <v>Spring</v>
      </c>
      <c r="M3411" t="s">
        <v>73</v>
      </c>
      <c r="N3411" t="s">
        <v>13</v>
      </c>
      <c r="O3411" t="s">
        <v>13</v>
      </c>
      <c r="P3411" t="str">
        <f t="shared" si="668"/>
        <v>Yes</v>
      </c>
      <c r="Q3411" t="str">
        <f t="shared" si="669"/>
        <v>No</v>
      </c>
      <c r="R3411" t="str">
        <f t="shared" si="670"/>
        <v>No</v>
      </c>
      <c r="T3411" t="s">
        <v>710</v>
      </c>
      <c r="V3411" t="str">
        <f t="shared" si="671"/>
        <v>Intersection</v>
      </c>
      <c r="W3411" t="s">
        <v>726</v>
      </c>
      <c r="X3411">
        <v>0</v>
      </c>
      <c r="Y3411">
        <v>0</v>
      </c>
      <c r="Z3411" t="s">
        <v>81</v>
      </c>
    </row>
    <row r="3412" spans="1:26">
      <c r="A3412">
        <v>30484</v>
      </c>
      <c r="B3412" s="1">
        <v>40975.427083333336</v>
      </c>
      <c r="C3412" s="1">
        <f t="shared" si="660"/>
        <v>40909</v>
      </c>
      <c r="D3412" s="4">
        <f t="shared" si="661"/>
        <v>0.18333333333333332</v>
      </c>
      <c r="E3412" s="3">
        <f t="shared" si="662"/>
        <v>2012</v>
      </c>
      <c r="F3412" s="3">
        <f t="shared" si="663"/>
        <v>3</v>
      </c>
      <c r="G3412" s="3">
        <f t="shared" si="664"/>
        <v>7</v>
      </c>
      <c r="H3412" s="3">
        <f t="shared" si="665"/>
        <v>10</v>
      </c>
      <c r="I3412" s="3">
        <f t="shared" si="666"/>
        <v>15</v>
      </c>
      <c r="J3412" s="3">
        <f t="shared" si="667"/>
        <v>4</v>
      </c>
      <c r="K3412" s="3" t="str">
        <f>IF(AND(D3412&gt;='Season Lookup'!$D$15,D3412&lt;'Season Lookup'!$D$16),"Spring",IF(AND(D3412&gt;='Season Lookup'!$D$16,D3412&lt;'Season Lookup'!$D$17),"Summer",IF(AND(D3412&gt;='Season Lookup'!$D$17,D3412&lt;'Season Lookup'!$D$18),"Fall",IF(OR(D3412&gt;='Season Lookup'!$D$18,D3412&lt;'Season Lookup'!$D$15),"Winter"))))</f>
        <v>Winter</v>
      </c>
      <c r="L3412" s="3" t="str">
        <f>VLOOKUP(F3412,'Season Lookup'!$A$1:$B$13,2,0)</f>
        <v>Spring</v>
      </c>
      <c r="M3412" t="s">
        <v>82</v>
      </c>
      <c r="N3412" t="s">
        <v>13</v>
      </c>
      <c r="O3412" t="s">
        <v>23</v>
      </c>
      <c r="P3412" t="str">
        <f t="shared" si="668"/>
        <v>Yes</v>
      </c>
      <c r="Q3412" t="str">
        <f t="shared" si="669"/>
        <v>No</v>
      </c>
      <c r="R3412" t="str">
        <f t="shared" si="670"/>
        <v>No</v>
      </c>
      <c r="T3412" t="s">
        <v>37</v>
      </c>
      <c r="U3412" t="s">
        <v>116</v>
      </c>
      <c r="V3412" t="str">
        <f t="shared" si="671"/>
        <v>Intersection</v>
      </c>
      <c r="W3412" t="s">
        <v>1246</v>
      </c>
      <c r="X3412">
        <v>42.358387999999998</v>
      </c>
      <c r="Y3412">
        <v>-71.111880999999997</v>
      </c>
      <c r="Z3412" t="s">
        <v>118</v>
      </c>
    </row>
    <row r="3413" spans="1:26">
      <c r="A3413">
        <v>30485</v>
      </c>
      <c r="B3413" s="1">
        <v>40975.831932870373</v>
      </c>
      <c r="C3413" s="1">
        <f t="shared" si="660"/>
        <v>40909</v>
      </c>
      <c r="D3413" s="4">
        <f t="shared" si="661"/>
        <v>0.18333333333333332</v>
      </c>
      <c r="E3413" s="3">
        <f t="shared" si="662"/>
        <v>2012</v>
      </c>
      <c r="F3413" s="3">
        <f t="shared" si="663"/>
        <v>3</v>
      </c>
      <c r="G3413" s="3">
        <f t="shared" si="664"/>
        <v>7</v>
      </c>
      <c r="H3413" s="3">
        <f t="shared" si="665"/>
        <v>19</v>
      </c>
      <c r="I3413" s="3">
        <f t="shared" si="666"/>
        <v>57</v>
      </c>
      <c r="J3413" s="3">
        <f t="shared" si="667"/>
        <v>4</v>
      </c>
      <c r="K3413" s="3" t="str">
        <f>IF(AND(D3413&gt;='Season Lookup'!$D$15,D3413&lt;'Season Lookup'!$D$16),"Spring",IF(AND(D3413&gt;='Season Lookup'!$D$16,D3413&lt;'Season Lookup'!$D$17),"Summer",IF(AND(D3413&gt;='Season Lookup'!$D$17,D3413&lt;'Season Lookup'!$D$18),"Fall",IF(OR(D3413&gt;='Season Lookup'!$D$18,D3413&lt;'Season Lookup'!$D$15),"Winter"))))</f>
        <v>Winter</v>
      </c>
      <c r="L3413" s="3" t="str">
        <f>VLOOKUP(F3413,'Season Lookup'!$A$1:$B$13,2,0)</f>
        <v>Spring</v>
      </c>
      <c r="M3413" t="s">
        <v>82</v>
      </c>
      <c r="N3413" t="s">
        <v>13</v>
      </c>
      <c r="O3413" t="s">
        <v>132</v>
      </c>
      <c r="P3413" t="str">
        <f t="shared" si="668"/>
        <v>Yes</v>
      </c>
      <c r="Q3413" t="str">
        <f t="shared" si="669"/>
        <v>Yes</v>
      </c>
      <c r="R3413" t="str">
        <f t="shared" si="670"/>
        <v>No</v>
      </c>
      <c r="S3413">
        <v>1</v>
      </c>
      <c r="T3413" t="s">
        <v>74</v>
      </c>
      <c r="V3413" t="str">
        <f t="shared" si="671"/>
        <v>Non Intersection</v>
      </c>
      <c r="W3413" t="s">
        <v>240</v>
      </c>
      <c r="X3413">
        <v>42.365231999999999</v>
      </c>
      <c r="Y3413">
        <v>-71.090064999999996</v>
      </c>
      <c r="Z3413" t="s">
        <v>241</v>
      </c>
    </row>
    <row r="3414" spans="1:26">
      <c r="A3414">
        <v>30679</v>
      </c>
      <c r="B3414" s="1">
        <v>40975.354155092595</v>
      </c>
      <c r="C3414" s="1">
        <f t="shared" si="660"/>
        <v>40909</v>
      </c>
      <c r="D3414" s="4">
        <f t="shared" si="661"/>
        <v>0.18333333333333332</v>
      </c>
      <c r="E3414" s="3">
        <f t="shared" si="662"/>
        <v>2012</v>
      </c>
      <c r="F3414" s="3">
        <f t="shared" si="663"/>
        <v>3</v>
      </c>
      <c r="G3414" s="3">
        <f t="shared" si="664"/>
        <v>7</v>
      </c>
      <c r="H3414" s="3">
        <f t="shared" si="665"/>
        <v>8</v>
      </c>
      <c r="I3414" s="3">
        <f t="shared" si="666"/>
        <v>29</v>
      </c>
      <c r="J3414" s="3">
        <f t="shared" si="667"/>
        <v>4</v>
      </c>
      <c r="K3414" s="3" t="str">
        <f>IF(AND(D3414&gt;='Season Lookup'!$D$15,D3414&lt;'Season Lookup'!$D$16),"Spring",IF(AND(D3414&gt;='Season Lookup'!$D$16,D3414&lt;'Season Lookup'!$D$17),"Summer",IF(AND(D3414&gt;='Season Lookup'!$D$17,D3414&lt;'Season Lookup'!$D$18),"Fall",IF(OR(D3414&gt;='Season Lookup'!$D$18,D3414&lt;'Season Lookup'!$D$15),"Winter"))))</f>
        <v>Winter</v>
      </c>
      <c r="L3414" s="3" t="str">
        <f>VLOOKUP(F3414,'Season Lookup'!$A$1:$B$13,2,0)</f>
        <v>Spring</v>
      </c>
      <c r="N3414" t="s">
        <v>13</v>
      </c>
      <c r="O3414" t="s">
        <v>471</v>
      </c>
      <c r="P3414" t="str">
        <f t="shared" si="668"/>
        <v>Yes</v>
      </c>
      <c r="Q3414" t="str">
        <f t="shared" si="669"/>
        <v>No</v>
      </c>
      <c r="R3414" t="str">
        <f t="shared" si="670"/>
        <v>No</v>
      </c>
      <c r="T3414" t="s">
        <v>162</v>
      </c>
      <c r="U3414" t="s">
        <v>1813</v>
      </c>
      <c r="V3414" t="str">
        <f t="shared" si="671"/>
        <v>Intersection</v>
      </c>
      <c r="W3414" t="s">
        <v>4276</v>
      </c>
      <c r="X3414">
        <v>42.372835000000002</v>
      </c>
      <c r="Y3414">
        <v>-71.123311999999999</v>
      </c>
      <c r="Z3414" t="s">
        <v>4277</v>
      </c>
    </row>
    <row r="3415" spans="1:26">
      <c r="A3415">
        <v>30487</v>
      </c>
      <c r="B3415" s="1">
        <v>40976.4375</v>
      </c>
      <c r="C3415" s="1">
        <f t="shared" si="660"/>
        <v>40909</v>
      </c>
      <c r="D3415" s="4">
        <f t="shared" si="661"/>
        <v>0.18611111111111112</v>
      </c>
      <c r="E3415" s="3">
        <f t="shared" si="662"/>
        <v>2012</v>
      </c>
      <c r="F3415" s="3">
        <f t="shared" si="663"/>
        <v>3</v>
      </c>
      <c r="G3415" s="3">
        <f t="shared" si="664"/>
        <v>8</v>
      </c>
      <c r="H3415" s="3">
        <f t="shared" si="665"/>
        <v>10</v>
      </c>
      <c r="I3415" s="3">
        <f t="shared" si="666"/>
        <v>30</v>
      </c>
      <c r="J3415" s="3">
        <f t="shared" si="667"/>
        <v>5</v>
      </c>
      <c r="K3415" s="3" t="str">
        <f>IF(AND(D3415&gt;='Season Lookup'!$D$15,D3415&lt;'Season Lookup'!$D$16),"Spring",IF(AND(D3415&gt;='Season Lookup'!$D$16,D3415&lt;'Season Lookup'!$D$17),"Summer",IF(AND(D3415&gt;='Season Lookup'!$D$17,D3415&lt;'Season Lookup'!$D$18),"Fall",IF(OR(D3415&gt;='Season Lookup'!$D$18,D3415&lt;'Season Lookup'!$D$15),"Winter"))))</f>
        <v>Winter</v>
      </c>
      <c r="L3415" s="3" t="str">
        <f>VLOOKUP(F3415,'Season Lookup'!$A$1:$B$13,2,0)</f>
        <v>Spring</v>
      </c>
      <c r="M3415" t="s">
        <v>78</v>
      </c>
      <c r="N3415" t="s">
        <v>13</v>
      </c>
      <c r="O3415" t="s">
        <v>35</v>
      </c>
      <c r="P3415" t="str">
        <f t="shared" si="668"/>
        <v>Yes</v>
      </c>
      <c r="Q3415" t="str">
        <f t="shared" si="669"/>
        <v>No</v>
      </c>
      <c r="R3415" t="str">
        <f t="shared" si="670"/>
        <v>No</v>
      </c>
      <c r="S3415">
        <v>32</v>
      </c>
      <c r="T3415" t="s">
        <v>202</v>
      </c>
      <c r="V3415" t="str">
        <f t="shared" si="671"/>
        <v>Non Intersection</v>
      </c>
      <c r="W3415" t="s">
        <v>3759</v>
      </c>
      <c r="X3415">
        <v>42.361735000000003</v>
      </c>
      <c r="Y3415">
        <v>-71.091339000000005</v>
      </c>
      <c r="Z3415" t="s">
        <v>3760</v>
      </c>
    </row>
    <row r="3416" spans="1:26">
      <c r="A3416">
        <v>30488</v>
      </c>
      <c r="B3416" s="1">
        <v>40976.481238425928</v>
      </c>
      <c r="C3416" s="1">
        <f t="shared" si="660"/>
        <v>40909</v>
      </c>
      <c r="D3416" s="4">
        <f t="shared" si="661"/>
        <v>0.18611111111111112</v>
      </c>
      <c r="E3416" s="3">
        <f t="shared" si="662"/>
        <v>2012</v>
      </c>
      <c r="F3416" s="3">
        <f t="shared" si="663"/>
        <v>3</v>
      </c>
      <c r="G3416" s="3">
        <f t="shared" si="664"/>
        <v>8</v>
      </c>
      <c r="H3416" s="3">
        <f t="shared" si="665"/>
        <v>11</v>
      </c>
      <c r="I3416" s="3">
        <f t="shared" si="666"/>
        <v>32</v>
      </c>
      <c r="J3416" s="3">
        <f t="shared" si="667"/>
        <v>5</v>
      </c>
      <c r="K3416" s="3" t="str">
        <f>IF(AND(D3416&gt;='Season Lookup'!$D$15,D3416&lt;'Season Lookup'!$D$16),"Spring",IF(AND(D3416&gt;='Season Lookup'!$D$16,D3416&lt;'Season Lookup'!$D$17),"Summer",IF(AND(D3416&gt;='Season Lookup'!$D$17,D3416&lt;'Season Lookup'!$D$18),"Fall",IF(OR(D3416&gt;='Season Lookup'!$D$18,D3416&lt;'Season Lookup'!$D$15),"Winter"))))</f>
        <v>Winter</v>
      </c>
      <c r="L3416" s="3" t="str">
        <f>VLOOKUP(F3416,'Season Lookup'!$A$1:$B$13,2,0)</f>
        <v>Spring</v>
      </c>
      <c r="M3416" t="s">
        <v>78</v>
      </c>
      <c r="N3416" t="s">
        <v>13</v>
      </c>
      <c r="O3416" t="s">
        <v>23</v>
      </c>
      <c r="P3416" t="str">
        <f t="shared" si="668"/>
        <v>Yes</v>
      </c>
      <c r="Q3416" t="str">
        <f t="shared" si="669"/>
        <v>No</v>
      </c>
      <c r="R3416" t="str">
        <f t="shared" si="670"/>
        <v>No</v>
      </c>
      <c r="S3416">
        <v>1697</v>
      </c>
      <c r="T3416" t="s">
        <v>19</v>
      </c>
      <c r="V3416" t="str">
        <f t="shared" si="671"/>
        <v>Non Intersection</v>
      </c>
      <c r="W3416" t="s">
        <v>4278</v>
      </c>
      <c r="X3416">
        <v>42.375262999999997</v>
      </c>
      <c r="Y3416">
        <v>-71.111846</v>
      </c>
      <c r="Z3416" t="s">
        <v>4279</v>
      </c>
    </row>
    <row r="3417" spans="1:26">
      <c r="A3417">
        <v>30489</v>
      </c>
      <c r="B3417" s="1">
        <v>40976.46875</v>
      </c>
      <c r="C3417" s="1">
        <f t="shared" si="660"/>
        <v>40909</v>
      </c>
      <c r="D3417" s="4">
        <f t="shared" si="661"/>
        <v>0.18611111111111112</v>
      </c>
      <c r="E3417" s="3">
        <f t="shared" si="662"/>
        <v>2012</v>
      </c>
      <c r="F3417" s="3">
        <f t="shared" si="663"/>
        <v>3</v>
      </c>
      <c r="G3417" s="3">
        <f t="shared" si="664"/>
        <v>8</v>
      </c>
      <c r="H3417" s="3">
        <f t="shared" si="665"/>
        <v>11</v>
      </c>
      <c r="I3417" s="3">
        <f t="shared" si="666"/>
        <v>15</v>
      </c>
      <c r="J3417" s="3">
        <f t="shared" si="667"/>
        <v>5</v>
      </c>
      <c r="K3417" s="3" t="str">
        <f>IF(AND(D3417&gt;='Season Lookup'!$D$15,D3417&lt;'Season Lookup'!$D$16),"Spring",IF(AND(D3417&gt;='Season Lookup'!$D$16,D3417&lt;'Season Lookup'!$D$17),"Summer",IF(AND(D3417&gt;='Season Lookup'!$D$17,D3417&lt;'Season Lookup'!$D$18),"Fall",IF(OR(D3417&gt;='Season Lookup'!$D$18,D3417&lt;'Season Lookup'!$D$15),"Winter"))))</f>
        <v>Winter</v>
      </c>
      <c r="L3417" s="3" t="str">
        <f>VLOOKUP(F3417,'Season Lookup'!$A$1:$B$13,2,0)</f>
        <v>Spring</v>
      </c>
      <c r="M3417" t="s">
        <v>78</v>
      </c>
      <c r="N3417" t="s">
        <v>13</v>
      </c>
      <c r="O3417" t="s">
        <v>13</v>
      </c>
      <c r="P3417" t="str">
        <f t="shared" si="668"/>
        <v>Yes</v>
      </c>
      <c r="Q3417" t="str">
        <f t="shared" si="669"/>
        <v>No</v>
      </c>
      <c r="R3417" t="str">
        <f t="shared" si="670"/>
        <v>No</v>
      </c>
      <c r="S3417">
        <v>1920</v>
      </c>
      <c r="T3417" t="s">
        <v>14</v>
      </c>
      <c r="V3417" t="str">
        <f t="shared" si="671"/>
        <v>Non Intersection</v>
      </c>
      <c r="W3417" t="s">
        <v>1333</v>
      </c>
      <c r="X3417">
        <v>42.389043999999998</v>
      </c>
      <c r="Y3417">
        <v>-71.119951</v>
      </c>
      <c r="Z3417" t="s">
        <v>1334</v>
      </c>
    </row>
    <row r="3418" spans="1:26">
      <c r="A3418">
        <v>30490</v>
      </c>
      <c r="B3418" s="1">
        <v>40976.765266203707</v>
      </c>
      <c r="C3418" s="1">
        <f t="shared" si="660"/>
        <v>40909</v>
      </c>
      <c r="D3418" s="4">
        <f t="shared" si="661"/>
        <v>0.18611111111111112</v>
      </c>
      <c r="E3418" s="3">
        <f t="shared" si="662"/>
        <v>2012</v>
      </c>
      <c r="F3418" s="3">
        <f t="shared" si="663"/>
        <v>3</v>
      </c>
      <c r="G3418" s="3">
        <f t="shared" si="664"/>
        <v>8</v>
      </c>
      <c r="H3418" s="3">
        <f t="shared" si="665"/>
        <v>18</v>
      </c>
      <c r="I3418" s="3">
        <f t="shared" si="666"/>
        <v>21</v>
      </c>
      <c r="J3418" s="3">
        <f t="shared" si="667"/>
        <v>5</v>
      </c>
      <c r="K3418" s="3" t="str">
        <f>IF(AND(D3418&gt;='Season Lookup'!$D$15,D3418&lt;'Season Lookup'!$D$16),"Spring",IF(AND(D3418&gt;='Season Lookup'!$D$16,D3418&lt;'Season Lookup'!$D$17),"Summer",IF(AND(D3418&gt;='Season Lookup'!$D$17,D3418&lt;'Season Lookup'!$D$18),"Fall",IF(OR(D3418&gt;='Season Lookup'!$D$18,D3418&lt;'Season Lookup'!$D$15),"Winter"))))</f>
        <v>Winter</v>
      </c>
      <c r="L3418" s="3" t="str">
        <f>VLOOKUP(F3418,'Season Lookup'!$A$1:$B$13,2,0)</f>
        <v>Spring</v>
      </c>
      <c r="M3418" t="s">
        <v>78</v>
      </c>
      <c r="N3418" t="s">
        <v>13</v>
      </c>
      <c r="O3418" t="s">
        <v>132</v>
      </c>
      <c r="P3418" t="str">
        <f t="shared" si="668"/>
        <v>Yes</v>
      </c>
      <c r="Q3418" t="str">
        <f t="shared" si="669"/>
        <v>Yes</v>
      </c>
      <c r="R3418" t="str">
        <f t="shared" si="670"/>
        <v>No</v>
      </c>
      <c r="S3418">
        <v>164</v>
      </c>
      <c r="T3418" t="s">
        <v>74</v>
      </c>
      <c r="V3418" t="str">
        <f t="shared" si="671"/>
        <v>Non Intersection</v>
      </c>
      <c r="W3418" t="s">
        <v>4280</v>
      </c>
      <c r="X3418">
        <v>42.371791999999999</v>
      </c>
      <c r="Y3418">
        <v>-71.098651000000004</v>
      </c>
      <c r="Z3418" t="s">
        <v>4281</v>
      </c>
    </row>
    <row r="3419" spans="1:26">
      <c r="A3419">
        <v>30491</v>
      </c>
      <c r="B3419" s="1">
        <v>40976.791655092595</v>
      </c>
      <c r="C3419" s="1">
        <f t="shared" si="660"/>
        <v>40909</v>
      </c>
      <c r="D3419" s="4">
        <f t="shared" si="661"/>
        <v>0.18611111111111112</v>
      </c>
      <c r="E3419" s="3">
        <f t="shared" si="662"/>
        <v>2012</v>
      </c>
      <c r="F3419" s="3">
        <f t="shared" si="663"/>
        <v>3</v>
      </c>
      <c r="G3419" s="3">
        <f t="shared" si="664"/>
        <v>8</v>
      </c>
      <c r="H3419" s="3">
        <f t="shared" si="665"/>
        <v>18</v>
      </c>
      <c r="I3419" s="3">
        <f t="shared" si="666"/>
        <v>59</v>
      </c>
      <c r="J3419" s="3">
        <f t="shared" si="667"/>
        <v>5</v>
      </c>
      <c r="K3419" s="3" t="str">
        <f>IF(AND(D3419&gt;='Season Lookup'!$D$15,D3419&lt;'Season Lookup'!$D$16),"Spring",IF(AND(D3419&gt;='Season Lookup'!$D$16,D3419&lt;'Season Lookup'!$D$17),"Summer",IF(AND(D3419&gt;='Season Lookup'!$D$17,D3419&lt;'Season Lookup'!$D$18),"Fall",IF(OR(D3419&gt;='Season Lookup'!$D$18,D3419&lt;'Season Lookup'!$D$15),"Winter"))))</f>
        <v>Winter</v>
      </c>
      <c r="L3419" s="3" t="str">
        <f>VLOOKUP(F3419,'Season Lookup'!$A$1:$B$13,2,0)</f>
        <v>Spring</v>
      </c>
      <c r="M3419" t="s">
        <v>78</v>
      </c>
      <c r="N3419" t="s">
        <v>13</v>
      </c>
      <c r="O3419" t="s">
        <v>36</v>
      </c>
      <c r="P3419" t="str">
        <f t="shared" si="668"/>
        <v>Yes</v>
      </c>
      <c r="Q3419" t="str">
        <f t="shared" si="669"/>
        <v>No</v>
      </c>
      <c r="R3419" t="str">
        <f t="shared" si="670"/>
        <v>No</v>
      </c>
      <c r="S3419">
        <v>691</v>
      </c>
      <c r="T3419" t="s">
        <v>142</v>
      </c>
      <c r="V3419" t="str">
        <f t="shared" si="671"/>
        <v>Non Intersection</v>
      </c>
      <c r="W3419" t="s">
        <v>4282</v>
      </c>
      <c r="X3419">
        <v>42.381110999999997</v>
      </c>
      <c r="Y3419">
        <v>-71.153003999999996</v>
      </c>
      <c r="Z3419" t="s">
        <v>4283</v>
      </c>
    </row>
    <row r="3420" spans="1:26">
      <c r="A3420">
        <v>30492</v>
      </c>
      <c r="B3420" s="1">
        <v>40976.791655092595</v>
      </c>
      <c r="C3420" s="1">
        <f t="shared" si="660"/>
        <v>40909</v>
      </c>
      <c r="D3420" s="4">
        <f t="shared" si="661"/>
        <v>0.18611111111111112</v>
      </c>
      <c r="E3420" s="3">
        <f t="shared" si="662"/>
        <v>2012</v>
      </c>
      <c r="F3420" s="3">
        <f t="shared" si="663"/>
        <v>3</v>
      </c>
      <c r="G3420" s="3">
        <f t="shared" si="664"/>
        <v>8</v>
      </c>
      <c r="H3420" s="3">
        <f t="shared" si="665"/>
        <v>18</v>
      </c>
      <c r="I3420" s="3">
        <f t="shared" si="666"/>
        <v>59</v>
      </c>
      <c r="J3420" s="3">
        <f t="shared" si="667"/>
        <v>5</v>
      </c>
      <c r="K3420" s="3" t="str">
        <f>IF(AND(D3420&gt;='Season Lookup'!$D$15,D3420&lt;'Season Lookup'!$D$16),"Spring",IF(AND(D3420&gt;='Season Lookup'!$D$16,D3420&lt;'Season Lookup'!$D$17),"Summer",IF(AND(D3420&gt;='Season Lookup'!$D$17,D3420&lt;'Season Lookup'!$D$18),"Fall",IF(OR(D3420&gt;='Season Lookup'!$D$18,D3420&lt;'Season Lookup'!$D$15),"Winter"))))</f>
        <v>Winter</v>
      </c>
      <c r="L3420" s="3" t="str">
        <f>VLOOKUP(F3420,'Season Lookup'!$A$1:$B$13,2,0)</f>
        <v>Spring</v>
      </c>
      <c r="M3420" t="s">
        <v>78</v>
      </c>
      <c r="N3420" t="s">
        <v>13</v>
      </c>
      <c r="O3420" t="s">
        <v>23</v>
      </c>
      <c r="P3420" t="str">
        <f t="shared" si="668"/>
        <v>Yes</v>
      </c>
      <c r="Q3420" t="str">
        <f t="shared" si="669"/>
        <v>No</v>
      </c>
      <c r="R3420" t="str">
        <f t="shared" si="670"/>
        <v>No</v>
      </c>
      <c r="S3420">
        <v>691</v>
      </c>
      <c r="T3420" t="s">
        <v>142</v>
      </c>
      <c r="V3420" t="str">
        <f t="shared" si="671"/>
        <v>Non Intersection</v>
      </c>
      <c r="W3420" t="s">
        <v>4282</v>
      </c>
      <c r="X3420">
        <v>42.381110999999997</v>
      </c>
      <c r="Y3420">
        <v>-71.153003999999996</v>
      </c>
      <c r="Z3420" t="s">
        <v>4283</v>
      </c>
    </row>
    <row r="3421" spans="1:26">
      <c r="A3421">
        <v>30493</v>
      </c>
      <c r="B3421" s="1">
        <v>40976.626377314817</v>
      </c>
      <c r="C3421" s="1">
        <f t="shared" si="660"/>
        <v>40909</v>
      </c>
      <c r="D3421" s="4">
        <f t="shared" si="661"/>
        <v>0.18611111111111112</v>
      </c>
      <c r="E3421" s="3">
        <f t="shared" si="662"/>
        <v>2012</v>
      </c>
      <c r="F3421" s="3">
        <f t="shared" si="663"/>
        <v>3</v>
      </c>
      <c r="G3421" s="3">
        <f t="shared" si="664"/>
        <v>8</v>
      </c>
      <c r="H3421" s="3">
        <f t="shared" si="665"/>
        <v>15</v>
      </c>
      <c r="I3421" s="3">
        <f t="shared" si="666"/>
        <v>1</v>
      </c>
      <c r="J3421" s="3">
        <f t="shared" si="667"/>
        <v>5</v>
      </c>
      <c r="K3421" s="3" t="str">
        <f>IF(AND(D3421&gt;='Season Lookup'!$D$15,D3421&lt;'Season Lookup'!$D$16),"Spring",IF(AND(D3421&gt;='Season Lookup'!$D$16,D3421&lt;'Season Lookup'!$D$17),"Summer",IF(AND(D3421&gt;='Season Lookup'!$D$17,D3421&lt;'Season Lookup'!$D$18),"Fall",IF(OR(D3421&gt;='Season Lookup'!$D$18,D3421&lt;'Season Lookup'!$D$15),"Winter"))))</f>
        <v>Winter</v>
      </c>
      <c r="L3421" s="3" t="str">
        <f>VLOOKUP(F3421,'Season Lookup'!$A$1:$B$13,2,0)</f>
        <v>Spring</v>
      </c>
      <c r="M3421" t="s">
        <v>78</v>
      </c>
      <c r="N3421" t="s">
        <v>13</v>
      </c>
      <c r="O3421" t="s">
        <v>13</v>
      </c>
      <c r="P3421" t="str">
        <f t="shared" si="668"/>
        <v>Yes</v>
      </c>
      <c r="Q3421" t="str">
        <f t="shared" si="669"/>
        <v>No</v>
      </c>
      <c r="R3421" t="str">
        <f t="shared" si="670"/>
        <v>No</v>
      </c>
      <c r="S3421">
        <v>667</v>
      </c>
      <c r="T3421" t="s">
        <v>509</v>
      </c>
      <c r="U3421" t="s">
        <v>42</v>
      </c>
      <c r="V3421" t="str">
        <f t="shared" si="671"/>
        <v>Non Intersection</v>
      </c>
      <c r="W3421" t="s">
        <v>4284</v>
      </c>
      <c r="X3421">
        <v>42.369287</v>
      </c>
      <c r="Y3421">
        <v>-71.113130999999996</v>
      </c>
      <c r="Z3421" t="s">
        <v>4285</v>
      </c>
    </row>
    <row r="3422" spans="1:26">
      <c r="A3422">
        <v>30500</v>
      </c>
      <c r="B3422" s="1">
        <v>40976.797222222223</v>
      </c>
      <c r="C3422" s="1">
        <f t="shared" ref="C3422:C3479" si="672">EOMONTH(B3422,MONTH(B3422)*-1)+1</f>
        <v>40909</v>
      </c>
      <c r="D3422" s="4">
        <f t="shared" ref="D3422:D3479" si="673">YEARFRAC(C3422,B3422)</f>
        <v>0.18611111111111112</v>
      </c>
      <c r="E3422" s="3">
        <f t="shared" ref="E3422:E3479" si="674">YEAR(B3422)</f>
        <v>2012</v>
      </c>
      <c r="F3422" s="3">
        <f t="shared" ref="F3422:F3479" si="675">MONTH(B3422)</f>
        <v>3</v>
      </c>
      <c r="G3422" s="3">
        <f t="shared" ref="G3422:G3479" si="676">DAY(B3422)</f>
        <v>8</v>
      </c>
      <c r="H3422" s="3">
        <f t="shared" ref="H3422:H3479" si="677">HOUR(B3422)</f>
        <v>19</v>
      </c>
      <c r="I3422" s="3">
        <f t="shared" ref="I3422:I3479" si="678">MINUTE(B3422)</f>
        <v>8</v>
      </c>
      <c r="J3422" s="3">
        <f t="shared" ref="J3422:J3479" si="679">WEEKDAY(B3422,1)</f>
        <v>5</v>
      </c>
      <c r="K3422" s="3" t="str">
        <f>IF(AND(D3422&gt;='Season Lookup'!$D$15,D3422&lt;'Season Lookup'!$D$16),"Spring",IF(AND(D3422&gt;='Season Lookup'!$D$16,D3422&lt;'Season Lookup'!$D$17),"Summer",IF(AND(D3422&gt;='Season Lookup'!$D$17,D3422&lt;'Season Lookup'!$D$18),"Fall",IF(OR(D3422&gt;='Season Lookup'!$D$18,D3422&lt;'Season Lookup'!$D$15),"Winter"))))</f>
        <v>Winter</v>
      </c>
      <c r="L3422" s="3" t="str">
        <f>VLOOKUP(F3422,'Season Lookup'!$A$1:$B$13,2,0)</f>
        <v>Spring</v>
      </c>
      <c r="M3422" t="s">
        <v>78</v>
      </c>
      <c r="N3422" t="s">
        <v>13</v>
      </c>
      <c r="O3422" t="s">
        <v>23</v>
      </c>
      <c r="P3422" t="str">
        <f t="shared" ref="P3422:P3479" si="680">IF(OR(N3422="Auto",O3422="Auto"),"Yes",IF(OR(N3422="Taxi",O3422="Taxi"),"Yes",IF(OR(N3422="Truck",O3422="Truck"),"Yes",IF(OR(N3422="Van",O3422="Van"),"Yes","No"))))</f>
        <v>Yes</v>
      </c>
      <c r="Q3422" t="str">
        <f t="shared" ref="Q3422:Q3479" si="681">IF(OR(N3422="Bicycle",O3422="Bicycle"),"Yes","No")</f>
        <v>No</v>
      </c>
      <c r="R3422" t="str">
        <f t="shared" ref="R3422:R3479" si="682">IF(OR(N3422="Pedestrian",O3422="Pedestrian"),"Yes","No")</f>
        <v>No</v>
      </c>
      <c r="T3422" t="s">
        <v>4156</v>
      </c>
      <c r="U3422" t="s">
        <v>198</v>
      </c>
      <c r="V3422" t="str">
        <f t="shared" ref="V3422:V3479" si="683">IF(ISBLANK(S3422),"Intersection","Non Intersection")</f>
        <v>Intersection</v>
      </c>
      <c r="W3422" t="s">
        <v>4286</v>
      </c>
      <c r="X3422">
        <v>42.373365</v>
      </c>
      <c r="Y3422">
        <v>-71.122973000000002</v>
      </c>
      <c r="Z3422" t="s">
        <v>4287</v>
      </c>
    </row>
    <row r="3423" spans="1:26">
      <c r="A3423">
        <v>30510</v>
      </c>
      <c r="B3423" s="1">
        <v>40976.347210648149</v>
      </c>
      <c r="C3423" s="1">
        <f t="shared" si="672"/>
        <v>40909</v>
      </c>
      <c r="D3423" s="4">
        <f t="shared" si="673"/>
        <v>0.18611111111111112</v>
      </c>
      <c r="E3423" s="3">
        <f t="shared" si="674"/>
        <v>2012</v>
      </c>
      <c r="F3423" s="3">
        <f t="shared" si="675"/>
        <v>3</v>
      </c>
      <c r="G3423" s="3">
        <f t="shared" si="676"/>
        <v>8</v>
      </c>
      <c r="H3423" s="3">
        <f t="shared" si="677"/>
        <v>8</v>
      </c>
      <c r="I3423" s="3">
        <f t="shared" si="678"/>
        <v>19</v>
      </c>
      <c r="J3423" s="3">
        <f t="shared" si="679"/>
        <v>5</v>
      </c>
      <c r="K3423" s="3" t="str">
        <f>IF(AND(D3423&gt;='Season Lookup'!$D$15,D3423&lt;'Season Lookup'!$D$16),"Spring",IF(AND(D3423&gt;='Season Lookup'!$D$16,D3423&lt;'Season Lookup'!$D$17),"Summer",IF(AND(D3423&gt;='Season Lookup'!$D$17,D3423&lt;'Season Lookup'!$D$18),"Fall",IF(OR(D3423&gt;='Season Lookup'!$D$18,D3423&lt;'Season Lookup'!$D$15),"Winter"))))</f>
        <v>Winter</v>
      </c>
      <c r="L3423" s="3" t="str">
        <f>VLOOKUP(F3423,'Season Lookup'!$A$1:$B$13,2,0)</f>
        <v>Spring</v>
      </c>
      <c r="M3423" t="s">
        <v>78</v>
      </c>
      <c r="N3423" t="s">
        <v>13</v>
      </c>
      <c r="O3423" t="s">
        <v>13</v>
      </c>
      <c r="P3423" t="str">
        <f t="shared" si="680"/>
        <v>Yes</v>
      </c>
      <c r="Q3423" t="str">
        <f t="shared" si="681"/>
        <v>No</v>
      </c>
      <c r="R3423" t="str">
        <f t="shared" si="682"/>
        <v>No</v>
      </c>
      <c r="T3423" t="s">
        <v>162</v>
      </c>
      <c r="U3423" t="s">
        <v>4156</v>
      </c>
      <c r="V3423" t="str">
        <f t="shared" si="683"/>
        <v>Intersection</v>
      </c>
      <c r="W3423" t="s">
        <v>4288</v>
      </c>
      <c r="X3423">
        <v>42.372835000000002</v>
      </c>
      <c r="Y3423">
        <v>-71.123311999999999</v>
      </c>
      <c r="Z3423" t="s">
        <v>4277</v>
      </c>
    </row>
    <row r="3424" spans="1:26">
      <c r="A3424">
        <v>30494</v>
      </c>
      <c r="B3424" s="1">
        <v>40977.547222222223</v>
      </c>
      <c r="C3424" s="1">
        <f t="shared" si="672"/>
        <v>40909</v>
      </c>
      <c r="D3424" s="4">
        <f t="shared" si="673"/>
        <v>0.18888888888888888</v>
      </c>
      <c r="E3424" s="3">
        <f t="shared" si="674"/>
        <v>2012</v>
      </c>
      <c r="F3424" s="3">
        <f t="shared" si="675"/>
        <v>3</v>
      </c>
      <c r="G3424" s="3">
        <f t="shared" si="676"/>
        <v>9</v>
      </c>
      <c r="H3424" s="3">
        <f t="shared" si="677"/>
        <v>13</v>
      </c>
      <c r="I3424" s="3">
        <f t="shared" si="678"/>
        <v>8</v>
      </c>
      <c r="J3424" s="3">
        <f t="shared" si="679"/>
        <v>6</v>
      </c>
      <c r="K3424" s="3" t="str">
        <f>IF(AND(D3424&gt;='Season Lookup'!$D$15,D3424&lt;'Season Lookup'!$D$16),"Spring",IF(AND(D3424&gt;='Season Lookup'!$D$16,D3424&lt;'Season Lookup'!$D$17),"Summer",IF(AND(D3424&gt;='Season Lookup'!$D$17,D3424&lt;'Season Lookup'!$D$18),"Fall",IF(OR(D3424&gt;='Season Lookup'!$D$18,D3424&lt;'Season Lookup'!$D$15),"Winter"))))</f>
        <v>Winter</v>
      </c>
      <c r="L3424" s="3" t="str">
        <f>VLOOKUP(F3424,'Season Lookup'!$A$1:$B$13,2,0)</f>
        <v>Spring</v>
      </c>
      <c r="M3424" t="s">
        <v>12</v>
      </c>
      <c r="N3424" t="s">
        <v>13</v>
      </c>
      <c r="O3424" t="s">
        <v>132</v>
      </c>
      <c r="P3424" t="str">
        <f t="shared" si="680"/>
        <v>Yes</v>
      </c>
      <c r="Q3424" t="str">
        <f t="shared" si="681"/>
        <v>Yes</v>
      </c>
      <c r="R3424" t="str">
        <f t="shared" si="682"/>
        <v>No</v>
      </c>
      <c r="T3424" t="s">
        <v>526</v>
      </c>
      <c r="U3424" t="s">
        <v>19</v>
      </c>
      <c r="V3424" t="str">
        <f t="shared" si="683"/>
        <v>Intersection</v>
      </c>
      <c r="W3424" t="s">
        <v>4289</v>
      </c>
      <c r="X3424">
        <v>42.373688999999999</v>
      </c>
      <c r="Y3424">
        <v>-71.100528999999995</v>
      </c>
      <c r="Z3424" t="s">
        <v>528</v>
      </c>
    </row>
    <row r="3425" spans="1:26">
      <c r="A3425">
        <v>30496</v>
      </c>
      <c r="B3425" s="1">
        <v>40978.520833333336</v>
      </c>
      <c r="C3425" s="1">
        <f t="shared" si="672"/>
        <v>40909</v>
      </c>
      <c r="D3425" s="4">
        <f t="shared" si="673"/>
        <v>0.19166666666666668</v>
      </c>
      <c r="E3425" s="3">
        <f t="shared" si="674"/>
        <v>2012</v>
      </c>
      <c r="F3425" s="3">
        <f t="shared" si="675"/>
        <v>3</v>
      </c>
      <c r="G3425" s="3">
        <f t="shared" si="676"/>
        <v>10</v>
      </c>
      <c r="H3425" s="3">
        <f t="shared" si="677"/>
        <v>12</v>
      </c>
      <c r="I3425" s="3">
        <f t="shared" si="678"/>
        <v>30</v>
      </c>
      <c r="J3425" s="3">
        <f t="shared" si="679"/>
        <v>7</v>
      </c>
      <c r="K3425" s="3" t="str">
        <f>IF(AND(D3425&gt;='Season Lookup'!$D$15,D3425&lt;'Season Lookup'!$D$16),"Spring",IF(AND(D3425&gt;='Season Lookup'!$D$16,D3425&lt;'Season Lookup'!$D$17),"Summer",IF(AND(D3425&gt;='Season Lookup'!$D$17,D3425&lt;'Season Lookup'!$D$18),"Fall",IF(OR(D3425&gt;='Season Lookup'!$D$18,D3425&lt;'Season Lookup'!$D$15),"Winter"))))</f>
        <v>Winter</v>
      </c>
      <c r="L3425" s="3" t="str">
        <f>VLOOKUP(F3425,'Season Lookup'!$A$1:$B$13,2,0)</f>
        <v>Spring</v>
      </c>
      <c r="M3425" t="s">
        <v>31</v>
      </c>
      <c r="N3425" t="s">
        <v>13</v>
      </c>
      <c r="O3425" t="s">
        <v>13</v>
      </c>
      <c r="P3425" t="str">
        <f t="shared" si="680"/>
        <v>Yes</v>
      </c>
      <c r="Q3425" t="str">
        <f t="shared" si="681"/>
        <v>No</v>
      </c>
      <c r="R3425" t="str">
        <f t="shared" si="682"/>
        <v>No</v>
      </c>
      <c r="S3425">
        <v>95</v>
      </c>
      <c r="T3425" t="s">
        <v>2319</v>
      </c>
      <c r="V3425" t="str">
        <f t="shared" si="683"/>
        <v>Non Intersection</v>
      </c>
      <c r="W3425" t="s">
        <v>4290</v>
      </c>
      <c r="X3425">
        <v>42.366084999999998</v>
      </c>
      <c r="Y3425">
        <v>-71.093777000000003</v>
      </c>
      <c r="Z3425" t="s">
        <v>4291</v>
      </c>
    </row>
    <row r="3426" spans="1:26">
      <c r="A3426">
        <v>30499</v>
      </c>
      <c r="B3426" s="1">
        <v>40978.75</v>
      </c>
      <c r="C3426" s="1">
        <f t="shared" si="672"/>
        <v>40909</v>
      </c>
      <c r="D3426" s="4">
        <f t="shared" si="673"/>
        <v>0.19166666666666668</v>
      </c>
      <c r="E3426" s="3">
        <f t="shared" si="674"/>
        <v>2012</v>
      </c>
      <c r="F3426" s="3">
        <f t="shared" si="675"/>
        <v>3</v>
      </c>
      <c r="G3426" s="3">
        <f t="shared" si="676"/>
        <v>10</v>
      </c>
      <c r="H3426" s="3">
        <f t="shared" si="677"/>
        <v>18</v>
      </c>
      <c r="I3426" s="3">
        <f t="shared" si="678"/>
        <v>0</v>
      </c>
      <c r="J3426" s="3">
        <f t="shared" si="679"/>
        <v>7</v>
      </c>
      <c r="K3426" s="3" t="str">
        <f>IF(AND(D3426&gt;='Season Lookup'!$D$15,D3426&lt;'Season Lookup'!$D$16),"Spring",IF(AND(D3426&gt;='Season Lookup'!$D$16,D3426&lt;'Season Lookup'!$D$17),"Summer",IF(AND(D3426&gt;='Season Lookup'!$D$17,D3426&lt;'Season Lookup'!$D$18),"Fall",IF(OR(D3426&gt;='Season Lookup'!$D$18,D3426&lt;'Season Lookup'!$D$15),"Winter"))))</f>
        <v>Winter</v>
      </c>
      <c r="L3426" s="3" t="str">
        <f>VLOOKUP(F3426,'Season Lookup'!$A$1:$B$13,2,0)</f>
        <v>Spring</v>
      </c>
      <c r="M3426" t="s">
        <v>31</v>
      </c>
      <c r="N3426" t="s">
        <v>13</v>
      </c>
      <c r="O3426" t="s">
        <v>23</v>
      </c>
      <c r="P3426" t="str">
        <f t="shared" si="680"/>
        <v>Yes</v>
      </c>
      <c r="Q3426" t="str">
        <f t="shared" si="681"/>
        <v>No</v>
      </c>
      <c r="R3426" t="str">
        <f t="shared" si="682"/>
        <v>No</v>
      </c>
      <c r="T3426" t="s">
        <v>459</v>
      </c>
      <c r="U3426" t="s">
        <v>186</v>
      </c>
      <c r="V3426" t="str">
        <f t="shared" si="683"/>
        <v>Intersection</v>
      </c>
      <c r="W3426" t="s">
        <v>4292</v>
      </c>
      <c r="X3426">
        <v>42.384591</v>
      </c>
      <c r="Y3426">
        <v>-71.135791999999995</v>
      </c>
      <c r="Z3426" t="s">
        <v>4293</v>
      </c>
    </row>
    <row r="3427" spans="1:26">
      <c r="A3427">
        <v>30525</v>
      </c>
      <c r="B3427" s="1">
        <v>40978.458333333336</v>
      </c>
      <c r="C3427" s="1">
        <f t="shared" si="672"/>
        <v>40909</v>
      </c>
      <c r="D3427" s="4">
        <f t="shared" si="673"/>
        <v>0.19166666666666668</v>
      </c>
      <c r="E3427" s="3">
        <f t="shared" si="674"/>
        <v>2012</v>
      </c>
      <c r="F3427" s="3">
        <f t="shared" si="675"/>
        <v>3</v>
      </c>
      <c r="G3427" s="3">
        <f t="shared" si="676"/>
        <v>10</v>
      </c>
      <c r="H3427" s="3">
        <f t="shared" si="677"/>
        <v>11</v>
      </c>
      <c r="I3427" s="3">
        <f t="shared" si="678"/>
        <v>0</v>
      </c>
      <c r="J3427" s="3">
        <f t="shared" si="679"/>
        <v>7</v>
      </c>
      <c r="K3427" s="3" t="str">
        <f>IF(AND(D3427&gt;='Season Lookup'!$D$15,D3427&lt;'Season Lookup'!$D$16),"Spring",IF(AND(D3427&gt;='Season Lookup'!$D$16,D3427&lt;'Season Lookup'!$D$17),"Summer",IF(AND(D3427&gt;='Season Lookup'!$D$17,D3427&lt;'Season Lookup'!$D$18),"Fall",IF(OR(D3427&gt;='Season Lookup'!$D$18,D3427&lt;'Season Lookup'!$D$15),"Winter"))))</f>
        <v>Winter</v>
      </c>
      <c r="L3427" s="3" t="str">
        <f>VLOOKUP(F3427,'Season Lookup'!$A$1:$B$13,2,0)</f>
        <v>Spring</v>
      </c>
      <c r="M3427" t="s">
        <v>31</v>
      </c>
      <c r="N3427" t="s">
        <v>13</v>
      </c>
      <c r="O3427" t="s">
        <v>23</v>
      </c>
      <c r="P3427" t="str">
        <f t="shared" si="680"/>
        <v>Yes</v>
      </c>
      <c r="Q3427" t="str">
        <f t="shared" si="681"/>
        <v>No</v>
      </c>
      <c r="R3427" t="str">
        <f t="shared" si="682"/>
        <v>No</v>
      </c>
      <c r="T3427" t="s">
        <v>3385</v>
      </c>
      <c r="U3427" t="s">
        <v>698</v>
      </c>
      <c r="V3427" t="str">
        <f t="shared" si="683"/>
        <v>Intersection</v>
      </c>
      <c r="W3427" t="s">
        <v>4294</v>
      </c>
      <c r="X3427">
        <v>42.370370000000001</v>
      </c>
      <c r="Y3427">
        <v>-71.085858999999999</v>
      </c>
      <c r="Z3427" t="s">
        <v>3386</v>
      </c>
    </row>
    <row r="3428" spans="1:26">
      <c r="A3428">
        <v>30497</v>
      </c>
      <c r="B3428" s="1">
        <v>40979.25</v>
      </c>
      <c r="C3428" s="1">
        <f t="shared" si="672"/>
        <v>40909</v>
      </c>
      <c r="D3428" s="4">
        <f t="shared" si="673"/>
        <v>0.19444444444444445</v>
      </c>
      <c r="E3428" s="3">
        <f t="shared" si="674"/>
        <v>2012</v>
      </c>
      <c r="F3428" s="3">
        <f t="shared" si="675"/>
        <v>3</v>
      </c>
      <c r="G3428" s="3">
        <f t="shared" si="676"/>
        <v>11</v>
      </c>
      <c r="H3428" s="3">
        <f t="shared" si="677"/>
        <v>6</v>
      </c>
      <c r="I3428" s="3">
        <f t="shared" si="678"/>
        <v>0</v>
      </c>
      <c r="J3428" s="3">
        <f t="shared" si="679"/>
        <v>1</v>
      </c>
      <c r="K3428" s="3" t="str">
        <f>IF(AND(D3428&gt;='Season Lookup'!$D$15,D3428&lt;'Season Lookup'!$D$16),"Spring",IF(AND(D3428&gt;='Season Lookup'!$D$16,D3428&lt;'Season Lookup'!$D$17),"Summer",IF(AND(D3428&gt;='Season Lookup'!$D$17,D3428&lt;'Season Lookup'!$D$18),"Fall",IF(OR(D3428&gt;='Season Lookup'!$D$18,D3428&lt;'Season Lookup'!$D$15),"Winter"))))</f>
        <v>Winter</v>
      </c>
      <c r="L3428" s="3" t="str">
        <f>VLOOKUP(F3428,'Season Lookup'!$A$1:$B$13,2,0)</f>
        <v>Spring</v>
      </c>
      <c r="M3428" t="s">
        <v>48</v>
      </c>
      <c r="N3428" t="s">
        <v>13</v>
      </c>
      <c r="O3428" t="s">
        <v>23</v>
      </c>
      <c r="P3428" t="str">
        <f t="shared" si="680"/>
        <v>Yes</v>
      </c>
      <c r="Q3428" t="str">
        <f t="shared" si="681"/>
        <v>No</v>
      </c>
      <c r="R3428" t="str">
        <f t="shared" si="682"/>
        <v>No</v>
      </c>
      <c r="T3428" t="s">
        <v>453</v>
      </c>
      <c r="U3428" t="s">
        <v>4295</v>
      </c>
      <c r="V3428" t="str">
        <f t="shared" si="683"/>
        <v>Intersection</v>
      </c>
      <c r="W3428" t="s">
        <v>4296</v>
      </c>
      <c r="X3428">
        <v>42.360208999999998</v>
      </c>
      <c r="Y3428">
        <v>-71.105023000000003</v>
      </c>
      <c r="Z3428" t="s">
        <v>4297</v>
      </c>
    </row>
    <row r="3429" spans="1:26">
      <c r="A3429">
        <v>30501</v>
      </c>
      <c r="B3429" s="1">
        <v>40980.832638888889</v>
      </c>
      <c r="C3429" s="1">
        <f t="shared" si="672"/>
        <v>40909</v>
      </c>
      <c r="D3429" s="4">
        <f t="shared" si="673"/>
        <v>0.19722222222222222</v>
      </c>
      <c r="E3429" s="3">
        <f t="shared" si="674"/>
        <v>2012</v>
      </c>
      <c r="F3429" s="3">
        <f t="shared" si="675"/>
        <v>3</v>
      </c>
      <c r="G3429" s="3">
        <f t="shared" si="676"/>
        <v>12</v>
      </c>
      <c r="H3429" s="3">
        <f t="shared" si="677"/>
        <v>19</v>
      </c>
      <c r="I3429" s="3">
        <f t="shared" si="678"/>
        <v>59</v>
      </c>
      <c r="J3429" s="3">
        <f t="shared" si="679"/>
        <v>2</v>
      </c>
      <c r="K3429" s="3" t="str">
        <f>IF(AND(D3429&gt;='Season Lookup'!$D$15,D3429&lt;'Season Lookup'!$D$16),"Spring",IF(AND(D3429&gt;='Season Lookup'!$D$16,D3429&lt;'Season Lookup'!$D$17),"Summer",IF(AND(D3429&gt;='Season Lookup'!$D$17,D3429&lt;'Season Lookup'!$D$18),"Fall",IF(OR(D3429&gt;='Season Lookup'!$D$18,D3429&lt;'Season Lookup'!$D$15),"Winter"))))</f>
        <v>Winter</v>
      </c>
      <c r="L3429" s="3" t="str">
        <f>VLOOKUP(F3429,'Season Lookup'!$A$1:$B$13,2,0)</f>
        <v>Spring</v>
      </c>
      <c r="M3429" t="s">
        <v>56</v>
      </c>
      <c r="N3429" t="s">
        <v>13</v>
      </c>
      <c r="O3429" t="s">
        <v>132</v>
      </c>
      <c r="P3429" t="str">
        <f t="shared" si="680"/>
        <v>Yes</v>
      </c>
      <c r="Q3429" t="str">
        <f t="shared" si="681"/>
        <v>Yes</v>
      </c>
      <c r="R3429" t="str">
        <f t="shared" si="682"/>
        <v>No</v>
      </c>
      <c r="T3429" t="s">
        <v>288</v>
      </c>
      <c r="U3429" t="s">
        <v>105</v>
      </c>
      <c r="V3429" t="str">
        <f t="shared" si="683"/>
        <v>Intersection</v>
      </c>
      <c r="W3429" t="s">
        <v>307</v>
      </c>
      <c r="X3429">
        <v>42.364801999999997</v>
      </c>
      <c r="Y3429">
        <v>-71.089412999999993</v>
      </c>
      <c r="Z3429" t="s">
        <v>308</v>
      </c>
    </row>
    <row r="3430" spans="1:26">
      <c r="A3430">
        <v>30502</v>
      </c>
      <c r="B3430" s="1">
        <v>40980.708333333336</v>
      </c>
      <c r="C3430" s="1">
        <f t="shared" si="672"/>
        <v>40909</v>
      </c>
      <c r="D3430" s="4">
        <f t="shared" si="673"/>
        <v>0.19722222222222222</v>
      </c>
      <c r="E3430" s="3">
        <f t="shared" si="674"/>
        <v>2012</v>
      </c>
      <c r="F3430" s="3">
        <f t="shared" si="675"/>
        <v>3</v>
      </c>
      <c r="G3430" s="3">
        <f t="shared" si="676"/>
        <v>12</v>
      </c>
      <c r="H3430" s="3">
        <f t="shared" si="677"/>
        <v>17</v>
      </c>
      <c r="I3430" s="3">
        <f t="shared" si="678"/>
        <v>0</v>
      </c>
      <c r="J3430" s="3">
        <f t="shared" si="679"/>
        <v>2</v>
      </c>
      <c r="K3430" s="3" t="str">
        <f>IF(AND(D3430&gt;='Season Lookup'!$D$15,D3430&lt;'Season Lookup'!$D$16),"Spring",IF(AND(D3430&gt;='Season Lookup'!$D$16,D3430&lt;'Season Lookup'!$D$17),"Summer",IF(AND(D3430&gt;='Season Lookup'!$D$17,D3430&lt;'Season Lookup'!$D$18),"Fall",IF(OR(D3430&gt;='Season Lookup'!$D$18,D3430&lt;'Season Lookup'!$D$15),"Winter"))))</f>
        <v>Winter</v>
      </c>
      <c r="L3430" s="3" t="str">
        <f>VLOOKUP(F3430,'Season Lookup'!$A$1:$B$13,2,0)</f>
        <v>Spring</v>
      </c>
      <c r="M3430" t="s">
        <v>56</v>
      </c>
      <c r="N3430" t="s">
        <v>13</v>
      </c>
      <c r="O3430" t="s">
        <v>23</v>
      </c>
      <c r="P3430" t="str">
        <f t="shared" si="680"/>
        <v>Yes</v>
      </c>
      <c r="Q3430" t="str">
        <f t="shared" si="681"/>
        <v>No</v>
      </c>
      <c r="R3430" t="str">
        <f t="shared" si="682"/>
        <v>No</v>
      </c>
      <c r="S3430">
        <v>1</v>
      </c>
      <c r="T3430" t="s">
        <v>269</v>
      </c>
      <c r="V3430" t="str">
        <f t="shared" si="683"/>
        <v>Non Intersection</v>
      </c>
      <c r="W3430" t="s">
        <v>359</v>
      </c>
      <c r="X3430">
        <v>42.388578000000003</v>
      </c>
      <c r="Y3430">
        <v>-71.118688000000006</v>
      </c>
      <c r="Z3430" t="s">
        <v>360</v>
      </c>
    </row>
    <row r="3431" spans="1:26">
      <c r="A3431">
        <v>30504</v>
      </c>
      <c r="B3431" s="1">
        <v>40982.318738425929</v>
      </c>
      <c r="C3431" s="1">
        <f t="shared" si="672"/>
        <v>40909</v>
      </c>
      <c r="D3431" s="4">
        <f t="shared" si="673"/>
        <v>0.20277777777777778</v>
      </c>
      <c r="E3431" s="3">
        <f t="shared" si="674"/>
        <v>2012</v>
      </c>
      <c r="F3431" s="3">
        <f t="shared" si="675"/>
        <v>3</v>
      </c>
      <c r="G3431" s="3">
        <f t="shared" si="676"/>
        <v>14</v>
      </c>
      <c r="H3431" s="3">
        <f t="shared" si="677"/>
        <v>7</v>
      </c>
      <c r="I3431" s="3">
        <f t="shared" si="678"/>
        <v>38</v>
      </c>
      <c r="J3431" s="3">
        <f t="shared" si="679"/>
        <v>4</v>
      </c>
      <c r="K3431" s="3" t="str">
        <f>IF(AND(D3431&gt;='Season Lookup'!$D$15,D3431&lt;'Season Lookup'!$D$16),"Spring",IF(AND(D3431&gt;='Season Lookup'!$D$16,D3431&lt;'Season Lookup'!$D$17),"Summer",IF(AND(D3431&gt;='Season Lookup'!$D$17,D3431&lt;'Season Lookup'!$D$18),"Fall",IF(OR(D3431&gt;='Season Lookup'!$D$18,D3431&lt;'Season Lookup'!$D$15),"Winter"))))</f>
        <v>Winter</v>
      </c>
      <c r="L3431" s="3" t="str">
        <f>VLOOKUP(F3431,'Season Lookup'!$A$1:$B$13,2,0)</f>
        <v>Spring</v>
      </c>
      <c r="M3431" t="s">
        <v>82</v>
      </c>
      <c r="N3431" t="s">
        <v>35</v>
      </c>
      <c r="O3431" t="s">
        <v>36</v>
      </c>
      <c r="P3431" t="str">
        <f t="shared" si="680"/>
        <v>Yes</v>
      </c>
      <c r="Q3431" t="str">
        <f t="shared" si="681"/>
        <v>No</v>
      </c>
      <c r="R3431" t="str">
        <f t="shared" si="682"/>
        <v>No</v>
      </c>
      <c r="S3431">
        <v>27</v>
      </c>
      <c r="T3431" t="s">
        <v>2463</v>
      </c>
      <c r="V3431" t="str">
        <f t="shared" si="683"/>
        <v>Non Intersection</v>
      </c>
      <c r="W3431" t="s">
        <v>4298</v>
      </c>
      <c r="X3431">
        <v>42.391753999999999</v>
      </c>
      <c r="Y3431">
        <v>-71.153816000000006</v>
      </c>
      <c r="Z3431" t="s">
        <v>4299</v>
      </c>
    </row>
    <row r="3432" spans="1:26">
      <c r="A3432">
        <v>30505</v>
      </c>
      <c r="B3432" s="1">
        <v>40982.381944444445</v>
      </c>
      <c r="C3432" s="1">
        <f t="shared" si="672"/>
        <v>40909</v>
      </c>
      <c r="D3432" s="4">
        <f t="shared" si="673"/>
        <v>0.20277777777777778</v>
      </c>
      <c r="E3432" s="3">
        <f t="shared" si="674"/>
        <v>2012</v>
      </c>
      <c r="F3432" s="3">
        <f t="shared" si="675"/>
        <v>3</v>
      </c>
      <c r="G3432" s="3">
        <f t="shared" si="676"/>
        <v>14</v>
      </c>
      <c r="H3432" s="3">
        <f t="shared" si="677"/>
        <v>9</v>
      </c>
      <c r="I3432" s="3">
        <f t="shared" si="678"/>
        <v>10</v>
      </c>
      <c r="J3432" s="3">
        <f t="shared" si="679"/>
        <v>4</v>
      </c>
      <c r="K3432" s="3" t="str">
        <f>IF(AND(D3432&gt;='Season Lookup'!$D$15,D3432&lt;'Season Lookup'!$D$16),"Spring",IF(AND(D3432&gt;='Season Lookup'!$D$16,D3432&lt;'Season Lookup'!$D$17),"Summer",IF(AND(D3432&gt;='Season Lookup'!$D$17,D3432&lt;'Season Lookup'!$D$18),"Fall",IF(OR(D3432&gt;='Season Lookup'!$D$18,D3432&lt;'Season Lookup'!$D$15),"Winter"))))</f>
        <v>Winter</v>
      </c>
      <c r="L3432" s="3" t="str">
        <f>VLOOKUP(F3432,'Season Lookup'!$A$1:$B$13,2,0)</f>
        <v>Spring</v>
      </c>
      <c r="M3432" t="s">
        <v>82</v>
      </c>
      <c r="N3432" t="s">
        <v>13</v>
      </c>
      <c r="O3432" t="s">
        <v>36</v>
      </c>
      <c r="P3432" t="str">
        <f t="shared" si="680"/>
        <v>Yes</v>
      </c>
      <c r="Q3432" t="str">
        <f t="shared" si="681"/>
        <v>No</v>
      </c>
      <c r="R3432" t="str">
        <f t="shared" si="682"/>
        <v>No</v>
      </c>
      <c r="S3432">
        <v>1350</v>
      </c>
      <c r="T3432" t="s">
        <v>14</v>
      </c>
      <c r="V3432" t="str">
        <f t="shared" si="683"/>
        <v>Non Intersection</v>
      </c>
      <c r="W3432" t="s">
        <v>1591</v>
      </c>
      <c r="X3432">
        <v>42.372962000000001</v>
      </c>
      <c r="Y3432">
        <v>-71.118480000000005</v>
      </c>
      <c r="Z3432" t="s">
        <v>1592</v>
      </c>
    </row>
    <row r="3433" spans="1:26">
      <c r="A3433">
        <v>30506</v>
      </c>
      <c r="B3433" s="1">
        <v>40982.929849537039</v>
      </c>
      <c r="C3433" s="1">
        <f t="shared" si="672"/>
        <v>40909</v>
      </c>
      <c r="D3433" s="4">
        <f t="shared" si="673"/>
        <v>0.20277777777777778</v>
      </c>
      <c r="E3433" s="3">
        <f t="shared" si="674"/>
        <v>2012</v>
      </c>
      <c r="F3433" s="3">
        <f t="shared" si="675"/>
        <v>3</v>
      </c>
      <c r="G3433" s="3">
        <f t="shared" si="676"/>
        <v>14</v>
      </c>
      <c r="H3433" s="3">
        <f t="shared" si="677"/>
        <v>22</v>
      </c>
      <c r="I3433" s="3">
        <f t="shared" si="678"/>
        <v>18</v>
      </c>
      <c r="J3433" s="3">
        <f t="shared" si="679"/>
        <v>4</v>
      </c>
      <c r="K3433" s="3" t="str">
        <f>IF(AND(D3433&gt;='Season Lookup'!$D$15,D3433&lt;'Season Lookup'!$D$16),"Spring",IF(AND(D3433&gt;='Season Lookup'!$D$16,D3433&lt;'Season Lookup'!$D$17),"Summer",IF(AND(D3433&gt;='Season Lookup'!$D$17,D3433&lt;'Season Lookup'!$D$18),"Fall",IF(OR(D3433&gt;='Season Lookup'!$D$18,D3433&lt;'Season Lookup'!$D$15),"Winter"))))</f>
        <v>Winter</v>
      </c>
      <c r="L3433" s="3" t="str">
        <f>VLOOKUP(F3433,'Season Lookup'!$A$1:$B$13,2,0)</f>
        <v>Spring</v>
      </c>
      <c r="M3433" t="s">
        <v>82</v>
      </c>
      <c r="N3433" t="s">
        <v>13</v>
      </c>
      <c r="O3433" t="s">
        <v>23</v>
      </c>
      <c r="P3433" t="str">
        <f t="shared" si="680"/>
        <v>Yes</v>
      </c>
      <c r="Q3433" t="str">
        <f t="shared" si="681"/>
        <v>No</v>
      </c>
      <c r="R3433" t="str">
        <f t="shared" si="682"/>
        <v>No</v>
      </c>
      <c r="S3433">
        <v>2526</v>
      </c>
      <c r="T3433" t="s">
        <v>14</v>
      </c>
      <c r="U3433" t="s">
        <v>840</v>
      </c>
      <c r="V3433" t="str">
        <f t="shared" si="683"/>
        <v>Non Intersection</v>
      </c>
      <c r="W3433" t="s">
        <v>4300</v>
      </c>
      <c r="X3433">
        <v>42.368924999999997</v>
      </c>
      <c r="Y3433">
        <v>-71.110257000000004</v>
      </c>
      <c r="Z3433" t="s">
        <v>468</v>
      </c>
    </row>
    <row r="3434" spans="1:26">
      <c r="A3434">
        <v>30507</v>
      </c>
      <c r="B3434" s="1">
        <v>40982.927083333336</v>
      </c>
      <c r="C3434" s="1">
        <f t="shared" si="672"/>
        <v>40909</v>
      </c>
      <c r="D3434" s="4">
        <f t="shared" si="673"/>
        <v>0.20277777777777778</v>
      </c>
      <c r="E3434" s="3">
        <f t="shared" si="674"/>
        <v>2012</v>
      </c>
      <c r="F3434" s="3">
        <f t="shared" si="675"/>
        <v>3</v>
      </c>
      <c r="G3434" s="3">
        <f t="shared" si="676"/>
        <v>14</v>
      </c>
      <c r="H3434" s="3">
        <f t="shared" si="677"/>
        <v>22</v>
      </c>
      <c r="I3434" s="3">
        <f t="shared" si="678"/>
        <v>15</v>
      </c>
      <c r="J3434" s="3">
        <f t="shared" si="679"/>
        <v>4</v>
      </c>
      <c r="K3434" s="3" t="str">
        <f>IF(AND(D3434&gt;='Season Lookup'!$D$15,D3434&lt;'Season Lookup'!$D$16),"Spring",IF(AND(D3434&gt;='Season Lookup'!$D$16,D3434&lt;'Season Lookup'!$D$17),"Summer",IF(AND(D3434&gt;='Season Lookup'!$D$17,D3434&lt;'Season Lookup'!$D$18),"Fall",IF(OR(D3434&gt;='Season Lookup'!$D$18,D3434&lt;'Season Lookup'!$D$15),"Winter"))))</f>
        <v>Winter</v>
      </c>
      <c r="L3434" s="3" t="str">
        <f>VLOOKUP(F3434,'Season Lookup'!$A$1:$B$13,2,0)</f>
        <v>Spring</v>
      </c>
      <c r="M3434" t="s">
        <v>82</v>
      </c>
      <c r="N3434" t="s">
        <v>13</v>
      </c>
      <c r="O3434" t="s">
        <v>23</v>
      </c>
      <c r="P3434" t="str">
        <f t="shared" si="680"/>
        <v>Yes</v>
      </c>
      <c r="Q3434" t="str">
        <f t="shared" si="681"/>
        <v>No</v>
      </c>
      <c r="R3434" t="str">
        <f t="shared" si="682"/>
        <v>No</v>
      </c>
      <c r="S3434">
        <v>27</v>
      </c>
      <c r="T3434" t="s">
        <v>4301</v>
      </c>
      <c r="V3434" t="str">
        <f t="shared" si="683"/>
        <v>Non Intersection</v>
      </c>
      <c r="W3434" t="s">
        <v>4302</v>
      </c>
      <c r="X3434">
        <v>42.387664999999998</v>
      </c>
      <c r="Y3434">
        <v>-71.128946999999997</v>
      </c>
      <c r="Z3434" t="s">
        <v>4303</v>
      </c>
    </row>
    <row r="3435" spans="1:26">
      <c r="A3435">
        <v>30575</v>
      </c>
      <c r="B3435" s="1">
        <v>40982.445821759262</v>
      </c>
      <c r="C3435" s="1">
        <f t="shared" si="672"/>
        <v>40909</v>
      </c>
      <c r="D3435" s="4">
        <f t="shared" si="673"/>
        <v>0.20277777777777778</v>
      </c>
      <c r="E3435" s="3">
        <f t="shared" si="674"/>
        <v>2012</v>
      </c>
      <c r="F3435" s="3">
        <f t="shared" si="675"/>
        <v>3</v>
      </c>
      <c r="G3435" s="3">
        <f t="shared" si="676"/>
        <v>14</v>
      </c>
      <c r="H3435" s="3">
        <f t="shared" si="677"/>
        <v>10</v>
      </c>
      <c r="I3435" s="3">
        <f t="shared" si="678"/>
        <v>41</v>
      </c>
      <c r="J3435" s="3">
        <f t="shared" si="679"/>
        <v>4</v>
      </c>
      <c r="K3435" s="3" t="str">
        <f>IF(AND(D3435&gt;='Season Lookup'!$D$15,D3435&lt;'Season Lookup'!$D$16),"Spring",IF(AND(D3435&gt;='Season Lookup'!$D$16,D3435&lt;'Season Lookup'!$D$17),"Summer",IF(AND(D3435&gt;='Season Lookup'!$D$17,D3435&lt;'Season Lookup'!$D$18),"Fall",IF(OR(D3435&gt;='Season Lookup'!$D$18,D3435&lt;'Season Lookup'!$D$15),"Winter"))))</f>
        <v>Winter</v>
      </c>
      <c r="L3435" s="3" t="str">
        <f>VLOOKUP(F3435,'Season Lookup'!$A$1:$B$13,2,0)</f>
        <v>Spring</v>
      </c>
      <c r="N3435" t="s">
        <v>13</v>
      </c>
      <c r="O3435" t="s">
        <v>36</v>
      </c>
      <c r="P3435" t="str">
        <f t="shared" si="680"/>
        <v>Yes</v>
      </c>
      <c r="Q3435" t="str">
        <f t="shared" si="681"/>
        <v>No</v>
      </c>
      <c r="R3435" t="str">
        <f t="shared" si="682"/>
        <v>No</v>
      </c>
      <c r="T3435" t="s">
        <v>315</v>
      </c>
      <c r="U3435" t="s">
        <v>4304</v>
      </c>
      <c r="V3435" t="str">
        <f t="shared" si="683"/>
        <v>Intersection</v>
      </c>
      <c r="W3435" t="s">
        <v>4305</v>
      </c>
      <c r="X3435">
        <v>42.366988999999997</v>
      </c>
      <c r="Y3435">
        <v>-71.101485999999994</v>
      </c>
      <c r="Z3435" t="s">
        <v>4306</v>
      </c>
    </row>
    <row r="3436" spans="1:26">
      <c r="A3436">
        <v>30508</v>
      </c>
      <c r="B3436" s="1">
        <v>40983.472210648149</v>
      </c>
      <c r="C3436" s="1">
        <f t="shared" si="672"/>
        <v>40909</v>
      </c>
      <c r="D3436" s="4">
        <f t="shared" si="673"/>
        <v>0.20555555555555555</v>
      </c>
      <c r="E3436" s="3">
        <f t="shared" si="674"/>
        <v>2012</v>
      </c>
      <c r="F3436" s="3">
        <f t="shared" si="675"/>
        <v>3</v>
      </c>
      <c r="G3436" s="3">
        <f t="shared" si="676"/>
        <v>15</v>
      </c>
      <c r="H3436" s="3">
        <f t="shared" si="677"/>
        <v>11</v>
      </c>
      <c r="I3436" s="3">
        <f t="shared" si="678"/>
        <v>19</v>
      </c>
      <c r="J3436" s="3">
        <f t="shared" si="679"/>
        <v>5</v>
      </c>
      <c r="K3436" s="3" t="str">
        <f>IF(AND(D3436&gt;='Season Lookup'!$D$15,D3436&lt;'Season Lookup'!$D$16),"Spring",IF(AND(D3436&gt;='Season Lookup'!$D$16,D3436&lt;'Season Lookup'!$D$17),"Summer",IF(AND(D3436&gt;='Season Lookup'!$D$17,D3436&lt;'Season Lookup'!$D$18),"Fall",IF(OR(D3436&gt;='Season Lookup'!$D$18,D3436&lt;'Season Lookup'!$D$15),"Winter"))))</f>
        <v>Winter</v>
      </c>
      <c r="L3436" s="3" t="str">
        <f>VLOOKUP(F3436,'Season Lookup'!$A$1:$B$13,2,0)</f>
        <v>Spring</v>
      </c>
      <c r="M3436" t="s">
        <v>78</v>
      </c>
      <c r="N3436" t="s">
        <v>13</v>
      </c>
      <c r="O3436" t="s">
        <v>13</v>
      </c>
      <c r="P3436" t="str">
        <f t="shared" si="680"/>
        <v>Yes</v>
      </c>
      <c r="Q3436" t="str">
        <f t="shared" si="681"/>
        <v>No</v>
      </c>
      <c r="R3436" t="str">
        <f t="shared" si="682"/>
        <v>No</v>
      </c>
      <c r="T3436" t="s">
        <v>14</v>
      </c>
      <c r="U3436" t="s">
        <v>15</v>
      </c>
      <c r="V3436" t="str">
        <f t="shared" si="683"/>
        <v>Intersection</v>
      </c>
      <c r="W3436" t="s">
        <v>16</v>
      </c>
      <c r="X3436">
        <v>42.392614999999999</v>
      </c>
      <c r="Y3436">
        <v>-71.124874000000005</v>
      </c>
      <c r="Z3436" t="s">
        <v>17</v>
      </c>
    </row>
    <row r="3437" spans="1:26">
      <c r="A3437">
        <v>30509</v>
      </c>
      <c r="B3437" s="1">
        <v>40983.816655092596</v>
      </c>
      <c r="C3437" s="1">
        <f t="shared" si="672"/>
        <v>40909</v>
      </c>
      <c r="D3437" s="4">
        <f t="shared" si="673"/>
        <v>0.20555555555555555</v>
      </c>
      <c r="E3437" s="3">
        <f t="shared" si="674"/>
        <v>2012</v>
      </c>
      <c r="F3437" s="3">
        <f t="shared" si="675"/>
        <v>3</v>
      </c>
      <c r="G3437" s="3">
        <f t="shared" si="676"/>
        <v>15</v>
      </c>
      <c r="H3437" s="3">
        <f t="shared" si="677"/>
        <v>19</v>
      </c>
      <c r="I3437" s="3">
        <f t="shared" si="678"/>
        <v>35</v>
      </c>
      <c r="J3437" s="3">
        <f t="shared" si="679"/>
        <v>5</v>
      </c>
      <c r="K3437" s="3" t="str">
        <f>IF(AND(D3437&gt;='Season Lookup'!$D$15,D3437&lt;'Season Lookup'!$D$16),"Spring",IF(AND(D3437&gt;='Season Lookup'!$D$16,D3437&lt;'Season Lookup'!$D$17),"Summer",IF(AND(D3437&gt;='Season Lookup'!$D$17,D3437&lt;'Season Lookup'!$D$18),"Fall",IF(OR(D3437&gt;='Season Lookup'!$D$18,D3437&lt;'Season Lookup'!$D$15),"Winter"))))</f>
        <v>Winter</v>
      </c>
      <c r="L3437" s="3" t="str">
        <f>VLOOKUP(F3437,'Season Lookup'!$A$1:$B$13,2,0)</f>
        <v>Spring</v>
      </c>
      <c r="M3437" t="s">
        <v>78</v>
      </c>
      <c r="N3437" t="s">
        <v>13</v>
      </c>
      <c r="O3437" t="s">
        <v>13</v>
      </c>
      <c r="P3437" t="str">
        <f t="shared" si="680"/>
        <v>Yes</v>
      </c>
      <c r="Q3437" t="str">
        <f t="shared" si="681"/>
        <v>No</v>
      </c>
      <c r="R3437" t="str">
        <f t="shared" si="682"/>
        <v>No</v>
      </c>
      <c r="S3437">
        <v>15</v>
      </c>
      <c r="T3437" t="s">
        <v>70</v>
      </c>
      <c r="V3437" t="str">
        <f t="shared" si="683"/>
        <v>Non Intersection</v>
      </c>
      <c r="W3437" t="s">
        <v>4307</v>
      </c>
      <c r="X3437">
        <v>42.364337999999996</v>
      </c>
      <c r="Y3437">
        <v>-71.103080000000006</v>
      </c>
      <c r="Z3437" t="s">
        <v>4308</v>
      </c>
    </row>
    <row r="3438" spans="1:26">
      <c r="A3438">
        <v>30558</v>
      </c>
      <c r="B3438" s="1">
        <v>40983.854155092595</v>
      </c>
      <c r="C3438" s="1">
        <f t="shared" si="672"/>
        <v>40909</v>
      </c>
      <c r="D3438" s="4">
        <f t="shared" si="673"/>
        <v>0.20555555555555555</v>
      </c>
      <c r="E3438" s="3">
        <f t="shared" si="674"/>
        <v>2012</v>
      </c>
      <c r="F3438" s="3">
        <f t="shared" si="675"/>
        <v>3</v>
      </c>
      <c r="G3438" s="3">
        <f t="shared" si="676"/>
        <v>15</v>
      </c>
      <c r="H3438" s="3">
        <f t="shared" si="677"/>
        <v>20</v>
      </c>
      <c r="I3438" s="3">
        <f t="shared" si="678"/>
        <v>29</v>
      </c>
      <c r="J3438" s="3">
        <f t="shared" si="679"/>
        <v>5</v>
      </c>
      <c r="K3438" s="3" t="str">
        <f>IF(AND(D3438&gt;='Season Lookup'!$D$15,D3438&lt;'Season Lookup'!$D$16),"Spring",IF(AND(D3438&gt;='Season Lookup'!$D$16,D3438&lt;'Season Lookup'!$D$17),"Summer",IF(AND(D3438&gt;='Season Lookup'!$D$17,D3438&lt;'Season Lookup'!$D$18),"Fall",IF(OR(D3438&gt;='Season Lookup'!$D$18,D3438&lt;'Season Lookup'!$D$15),"Winter"))))</f>
        <v>Winter</v>
      </c>
      <c r="L3438" s="3" t="str">
        <f>VLOOKUP(F3438,'Season Lookup'!$A$1:$B$13,2,0)</f>
        <v>Spring</v>
      </c>
      <c r="M3438" t="s">
        <v>78</v>
      </c>
      <c r="N3438" t="s">
        <v>13</v>
      </c>
      <c r="O3438" t="s">
        <v>23</v>
      </c>
      <c r="P3438" t="str">
        <f t="shared" si="680"/>
        <v>Yes</v>
      </c>
      <c r="Q3438" t="str">
        <f t="shared" si="681"/>
        <v>No</v>
      </c>
      <c r="R3438" t="str">
        <f t="shared" si="682"/>
        <v>No</v>
      </c>
      <c r="S3438">
        <v>50</v>
      </c>
      <c r="T3438" t="s">
        <v>15</v>
      </c>
      <c r="V3438" t="str">
        <f t="shared" si="683"/>
        <v>Non Intersection</v>
      </c>
      <c r="W3438" t="s">
        <v>4309</v>
      </c>
      <c r="X3438">
        <v>42.392426999999998</v>
      </c>
      <c r="Y3438">
        <v>-71.127064000000004</v>
      </c>
      <c r="Z3438" t="s">
        <v>4310</v>
      </c>
    </row>
    <row r="3439" spans="1:26">
      <c r="A3439">
        <v>30511</v>
      </c>
      <c r="B3439" s="1">
        <v>40984.699305555558</v>
      </c>
      <c r="C3439" s="1">
        <f t="shared" si="672"/>
        <v>40909</v>
      </c>
      <c r="D3439" s="4">
        <f t="shared" si="673"/>
        <v>0.20833333333333334</v>
      </c>
      <c r="E3439" s="3">
        <f t="shared" si="674"/>
        <v>2012</v>
      </c>
      <c r="F3439" s="3">
        <f t="shared" si="675"/>
        <v>3</v>
      </c>
      <c r="G3439" s="3">
        <f t="shared" si="676"/>
        <v>16</v>
      </c>
      <c r="H3439" s="3">
        <f t="shared" si="677"/>
        <v>16</v>
      </c>
      <c r="I3439" s="3">
        <f t="shared" si="678"/>
        <v>47</v>
      </c>
      <c r="J3439" s="3">
        <f t="shared" si="679"/>
        <v>6</v>
      </c>
      <c r="K3439" s="3" t="str">
        <f>IF(AND(D3439&gt;='Season Lookup'!$D$15,D3439&lt;'Season Lookup'!$D$16),"Spring",IF(AND(D3439&gt;='Season Lookup'!$D$16,D3439&lt;'Season Lookup'!$D$17),"Summer",IF(AND(D3439&gt;='Season Lookup'!$D$17,D3439&lt;'Season Lookup'!$D$18),"Fall",IF(OR(D3439&gt;='Season Lookup'!$D$18,D3439&lt;'Season Lookup'!$D$15),"Winter"))))</f>
        <v>Winter</v>
      </c>
      <c r="L3439" s="3" t="str">
        <f>VLOOKUP(F3439,'Season Lookup'!$A$1:$B$13,2,0)</f>
        <v>Spring</v>
      </c>
      <c r="M3439" t="s">
        <v>12</v>
      </c>
      <c r="N3439" t="s">
        <v>13</v>
      </c>
      <c r="O3439" t="s">
        <v>152</v>
      </c>
      <c r="P3439" t="str">
        <f t="shared" si="680"/>
        <v>Yes</v>
      </c>
      <c r="Q3439" t="str">
        <f t="shared" si="681"/>
        <v>No</v>
      </c>
      <c r="R3439" t="str">
        <f t="shared" si="682"/>
        <v>Yes</v>
      </c>
      <c r="T3439" t="s">
        <v>509</v>
      </c>
      <c r="U3439" t="s">
        <v>195</v>
      </c>
      <c r="V3439" t="str">
        <f t="shared" si="683"/>
        <v>Intersection</v>
      </c>
      <c r="W3439" t="s">
        <v>4311</v>
      </c>
      <c r="X3439">
        <v>42.362383999999999</v>
      </c>
      <c r="Y3439">
        <v>-71.100192000000007</v>
      </c>
      <c r="Z3439" t="s">
        <v>3037</v>
      </c>
    </row>
    <row r="3440" spans="1:26">
      <c r="A3440">
        <v>30512</v>
      </c>
      <c r="B3440" s="1">
        <v>40984.545138888891</v>
      </c>
      <c r="C3440" s="1">
        <f t="shared" si="672"/>
        <v>40909</v>
      </c>
      <c r="D3440" s="4">
        <f t="shared" si="673"/>
        <v>0.20833333333333334</v>
      </c>
      <c r="E3440" s="3">
        <f t="shared" si="674"/>
        <v>2012</v>
      </c>
      <c r="F3440" s="3">
        <f t="shared" si="675"/>
        <v>3</v>
      </c>
      <c r="G3440" s="3">
        <f t="shared" si="676"/>
        <v>16</v>
      </c>
      <c r="H3440" s="3">
        <f t="shared" si="677"/>
        <v>13</v>
      </c>
      <c r="I3440" s="3">
        <f t="shared" si="678"/>
        <v>5</v>
      </c>
      <c r="J3440" s="3">
        <f t="shared" si="679"/>
        <v>6</v>
      </c>
      <c r="K3440" s="3" t="str">
        <f>IF(AND(D3440&gt;='Season Lookup'!$D$15,D3440&lt;'Season Lookup'!$D$16),"Spring",IF(AND(D3440&gt;='Season Lookup'!$D$16,D3440&lt;'Season Lookup'!$D$17),"Summer",IF(AND(D3440&gt;='Season Lookup'!$D$17,D3440&lt;'Season Lookup'!$D$18),"Fall",IF(OR(D3440&gt;='Season Lookup'!$D$18,D3440&lt;'Season Lookup'!$D$15),"Winter"))))</f>
        <v>Winter</v>
      </c>
      <c r="L3440" s="3" t="str">
        <f>VLOOKUP(F3440,'Season Lookup'!$A$1:$B$13,2,0)</f>
        <v>Spring</v>
      </c>
      <c r="M3440" t="s">
        <v>12</v>
      </c>
      <c r="N3440" t="s">
        <v>13</v>
      </c>
      <c r="O3440" t="s">
        <v>23</v>
      </c>
      <c r="P3440" t="str">
        <f t="shared" si="680"/>
        <v>Yes</v>
      </c>
      <c r="Q3440" t="str">
        <f t="shared" si="681"/>
        <v>No</v>
      </c>
      <c r="R3440" t="str">
        <f t="shared" si="682"/>
        <v>No</v>
      </c>
      <c r="S3440" t="s">
        <v>4312</v>
      </c>
      <c r="T3440" t="s">
        <v>4313</v>
      </c>
      <c r="V3440" t="str">
        <f t="shared" si="683"/>
        <v>Non Intersection</v>
      </c>
      <c r="W3440" t="s">
        <v>4314</v>
      </c>
      <c r="X3440">
        <v>42.380211000000003</v>
      </c>
      <c r="Y3440">
        <v>-71.134885999999995</v>
      </c>
      <c r="Z3440" t="s">
        <v>4315</v>
      </c>
    </row>
    <row r="3441" spans="1:26">
      <c r="A3441">
        <v>30513</v>
      </c>
      <c r="B3441" s="1">
        <v>40984.661111111112</v>
      </c>
      <c r="C3441" s="1">
        <f t="shared" si="672"/>
        <v>40909</v>
      </c>
      <c r="D3441" s="4">
        <f t="shared" si="673"/>
        <v>0.20833333333333334</v>
      </c>
      <c r="E3441" s="3">
        <f t="shared" si="674"/>
        <v>2012</v>
      </c>
      <c r="F3441" s="3">
        <f t="shared" si="675"/>
        <v>3</v>
      </c>
      <c r="G3441" s="3">
        <f t="shared" si="676"/>
        <v>16</v>
      </c>
      <c r="H3441" s="3">
        <f t="shared" si="677"/>
        <v>15</v>
      </c>
      <c r="I3441" s="3">
        <f t="shared" si="678"/>
        <v>52</v>
      </c>
      <c r="J3441" s="3">
        <f t="shared" si="679"/>
        <v>6</v>
      </c>
      <c r="K3441" s="3" t="str">
        <f>IF(AND(D3441&gt;='Season Lookup'!$D$15,D3441&lt;'Season Lookup'!$D$16),"Spring",IF(AND(D3441&gt;='Season Lookup'!$D$16,D3441&lt;'Season Lookup'!$D$17),"Summer",IF(AND(D3441&gt;='Season Lookup'!$D$17,D3441&lt;'Season Lookup'!$D$18),"Fall",IF(OR(D3441&gt;='Season Lookup'!$D$18,D3441&lt;'Season Lookup'!$D$15),"Winter"))))</f>
        <v>Winter</v>
      </c>
      <c r="L3441" s="3" t="str">
        <f>VLOOKUP(F3441,'Season Lookup'!$A$1:$B$13,2,0)</f>
        <v>Spring</v>
      </c>
      <c r="M3441" t="s">
        <v>78</v>
      </c>
      <c r="N3441" t="s">
        <v>13</v>
      </c>
      <c r="O3441" t="s">
        <v>13</v>
      </c>
      <c r="P3441" t="str">
        <f t="shared" si="680"/>
        <v>Yes</v>
      </c>
      <c r="Q3441" t="str">
        <f t="shared" si="681"/>
        <v>No</v>
      </c>
      <c r="R3441" t="str">
        <f t="shared" si="682"/>
        <v>No</v>
      </c>
      <c r="T3441" t="s">
        <v>105</v>
      </c>
      <c r="U3441" t="s">
        <v>667</v>
      </c>
      <c r="V3441" t="str">
        <f t="shared" si="683"/>
        <v>Intersection</v>
      </c>
      <c r="W3441" t="s">
        <v>1721</v>
      </c>
      <c r="X3441">
        <v>42.368893999999997</v>
      </c>
      <c r="Y3441">
        <v>-71.099952000000002</v>
      </c>
      <c r="Z3441" t="s">
        <v>1722</v>
      </c>
    </row>
    <row r="3442" spans="1:26">
      <c r="A3442">
        <v>30514</v>
      </c>
      <c r="B3442" s="1">
        <v>40984.667349537034</v>
      </c>
      <c r="C3442" s="1">
        <f t="shared" si="672"/>
        <v>40909</v>
      </c>
      <c r="D3442" s="4">
        <f t="shared" si="673"/>
        <v>0.20833333333333334</v>
      </c>
      <c r="E3442" s="3">
        <f t="shared" si="674"/>
        <v>2012</v>
      </c>
      <c r="F3442" s="3">
        <f t="shared" si="675"/>
        <v>3</v>
      </c>
      <c r="G3442" s="3">
        <f t="shared" si="676"/>
        <v>16</v>
      </c>
      <c r="H3442" s="3">
        <f t="shared" si="677"/>
        <v>16</v>
      </c>
      <c r="I3442" s="3">
        <f t="shared" si="678"/>
        <v>0</v>
      </c>
      <c r="J3442" s="3">
        <f t="shared" si="679"/>
        <v>6</v>
      </c>
      <c r="K3442" s="3" t="str">
        <f>IF(AND(D3442&gt;='Season Lookup'!$D$15,D3442&lt;'Season Lookup'!$D$16),"Spring",IF(AND(D3442&gt;='Season Lookup'!$D$16,D3442&lt;'Season Lookup'!$D$17),"Summer",IF(AND(D3442&gt;='Season Lookup'!$D$17,D3442&lt;'Season Lookup'!$D$18),"Fall",IF(OR(D3442&gt;='Season Lookup'!$D$18,D3442&lt;'Season Lookup'!$D$15),"Winter"))))</f>
        <v>Winter</v>
      </c>
      <c r="L3442" s="3" t="str">
        <f>VLOOKUP(F3442,'Season Lookup'!$A$1:$B$13,2,0)</f>
        <v>Spring</v>
      </c>
      <c r="M3442" t="s">
        <v>78</v>
      </c>
      <c r="N3442" t="s">
        <v>13</v>
      </c>
      <c r="O3442" t="s">
        <v>13</v>
      </c>
      <c r="P3442" t="str">
        <f t="shared" si="680"/>
        <v>Yes</v>
      </c>
      <c r="Q3442" t="str">
        <f t="shared" si="681"/>
        <v>No</v>
      </c>
      <c r="R3442" t="str">
        <f t="shared" si="682"/>
        <v>No</v>
      </c>
      <c r="T3442" t="s">
        <v>19</v>
      </c>
      <c r="U3442" t="s">
        <v>611</v>
      </c>
      <c r="V3442" t="str">
        <f t="shared" si="683"/>
        <v>Intersection</v>
      </c>
      <c r="W3442" t="s">
        <v>779</v>
      </c>
      <c r="X3442">
        <v>42.372292000000002</v>
      </c>
      <c r="Y3442">
        <v>-71.089748999999998</v>
      </c>
      <c r="Z3442" t="s">
        <v>780</v>
      </c>
    </row>
    <row r="3443" spans="1:26">
      <c r="A3443">
        <v>30515</v>
      </c>
      <c r="B3443" s="1">
        <v>40984.872210648151</v>
      </c>
      <c r="C3443" s="1">
        <f t="shared" si="672"/>
        <v>40909</v>
      </c>
      <c r="D3443" s="4">
        <f t="shared" si="673"/>
        <v>0.20833333333333334</v>
      </c>
      <c r="E3443" s="3">
        <f t="shared" si="674"/>
        <v>2012</v>
      </c>
      <c r="F3443" s="3">
        <f t="shared" si="675"/>
        <v>3</v>
      </c>
      <c r="G3443" s="3">
        <f t="shared" si="676"/>
        <v>16</v>
      </c>
      <c r="H3443" s="3">
        <f t="shared" si="677"/>
        <v>20</v>
      </c>
      <c r="I3443" s="3">
        <f t="shared" si="678"/>
        <v>55</v>
      </c>
      <c r="J3443" s="3">
        <f t="shared" si="679"/>
        <v>6</v>
      </c>
      <c r="K3443" s="3" t="str">
        <f>IF(AND(D3443&gt;='Season Lookup'!$D$15,D3443&lt;'Season Lookup'!$D$16),"Spring",IF(AND(D3443&gt;='Season Lookup'!$D$16,D3443&lt;'Season Lookup'!$D$17),"Summer",IF(AND(D3443&gt;='Season Lookup'!$D$17,D3443&lt;'Season Lookup'!$D$18),"Fall",IF(OR(D3443&gt;='Season Lookup'!$D$18,D3443&lt;'Season Lookup'!$D$15),"Winter"))))</f>
        <v>Winter</v>
      </c>
      <c r="L3443" s="3" t="str">
        <f>VLOOKUP(F3443,'Season Lookup'!$A$1:$B$13,2,0)</f>
        <v>Spring</v>
      </c>
      <c r="M3443" t="s">
        <v>78</v>
      </c>
      <c r="N3443" t="s">
        <v>13</v>
      </c>
      <c r="O3443" t="s">
        <v>13</v>
      </c>
      <c r="P3443" t="str">
        <f t="shared" si="680"/>
        <v>Yes</v>
      </c>
      <c r="Q3443" t="str">
        <f t="shared" si="681"/>
        <v>No</v>
      </c>
      <c r="R3443" t="str">
        <f t="shared" si="682"/>
        <v>No</v>
      </c>
      <c r="T3443" t="s">
        <v>14</v>
      </c>
      <c r="U3443" t="s">
        <v>203</v>
      </c>
      <c r="V3443" t="str">
        <f t="shared" si="683"/>
        <v>Intersection</v>
      </c>
      <c r="W3443" t="s">
        <v>3246</v>
      </c>
      <c r="X3443">
        <v>42.357363999999997</v>
      </c>
      <c r="Y3443">
        <v>-71.092567000000003</v>
      </c>
      <c r="Z3443" t="s">
        <v>3247</v>
      </c>
    </row>
    <row r="3444" spans="1:26">
      <c r="A3444">
        <v>30519</v>
      </c>
      <c r="B3444" s="1">
        <v>40984.659710648149</v>
      </c>
      <c r="C3444" s="1">
        <f t="shared" si="672"/>
        <v>40909</v>
      </c>
      <c r="D3444" s="4">
        <f t="shared" si="673"/>
        <v>0.20833333333333334</v>
      </c>
      <c r="E3444" s="3">
        <f t="shared" si="674"/>
        <v>2012</v>
      </c>
      <c r="F3444" s="3">
        <f t="shared" si="675"/>
        <v>3</v>
      </c>
      <c r="G3444" s="3">
        <f t="shared" si="676"/>
        <v>16</v>
      </c>
      <c r="H3444" s="3">
        <f t="shared" si="677"/>
        <v>15</v>
      </c>
      <c r="I3444" s="3">
        <f t="shared" si="678"/>
        <v>49</v>
      </c>
      <c r="J3444" s="3">
        <f t="shared" si="679"/>
        <v>6</v>
      </c>
      <c r="K3444" s="3" t="str">
        <f>IF(AND(D3444&gt;='Season Lookup'!$D$15,D3444&lt;'Season Lookup'!$D$16),"Spring",IF(AND(D3444&gt;='Season Lookup'!$D$16,D3444&lt;'Season Lookup'!$D$17),"Summer",IF(AND(D3444&gt;='Season Lookup'!$D$17,D3444&lt;'Season Lookup'!$D$18),"Fall",IF(OR(D3444&gt;='Season Lookup'!$D$18,D3444&lt;'Season Lookup'!$D$15),"Winter"))))</f>
        <v>Winter</v>
      </c>
      <c r="L3444" s="3" t="str">
        <f>VLOOKUP(F3444,'Season Lookup'!$A$1:$B$13,2,0)</f>
        <v>Spring</v>
      </c>
      <c r="M3444" t="s">
        <v>12</v>
      </c>
      <c r="N3444" t="s">
        <v>13</v>
      </c>
      <c r="O3444" t="s">
        <v>23</v>
      </c>
      <c r="P3444" t="str">
        <f t="shared" si="680"/>
        <v>Yes</v>
      </c>
      <c r="Q3444" t="str">
        <f t="shared" si="681"/>
        <v>No</v>
      </c>
      <c r="R3444" t="str">
        <f t="shared" si="682"/>
        <v>No</v>
      </c>
      <c r="S3444">
        <v>700</v>
      </c>
      <c r="T3444" t="s">
        <v>142</v>
      </c>
      <c r="V3444" t="str">
        <f t="shared" si="683"/>
        <v>Non Intersection</v>
      </c>
      <c r="W3444" t="s">
        <v>475</v>
      </c>
      <c r="X3444">
        <v>42.380859999999998</v>
      </c>
      <c r="Y3444">
        <v>-71.15455</v>
      </c>
      <c r="Z3444" t="s">
        <v>476</v>
      </c>
    </row>
    <row r="3445" spans="1:26">
      <c r="A3445">
        <v>30520</v>
      </c>
      <c r="B3445" s="1">
        <v>40985.784710648149</v>
      </c>
      <c r="C3445" s="1">
        <f t="shared" si="672"/>
        <v>40909</v>
      </c>
      <c r="D3445" s="4">
        <f t="shared" si="673"/>
        <v>0.21111111111111111</v>
      </c>
      <c r="E3445" s="3">
        <f t="shared" si="674"/>
        <v>2012</v>
      </c>
      <c r="F3445" s="3">
        <f t="shared" si="675"/>
        <v>3</v>
      </c>
      <c r="G3445" s="3">
        <f t="shared" si="676"/>
        <v>17</v>
      </c>
      <c r="H3445" s="3">
        <f t="shared" si="677"/>
        <v>18</v>
      </c>
      <c r="I3445" s="3">
        <f t="shared" si="678"/>
        <v>49</v>
      </c>
      <c r="J3445" s="3">
        <f t="shared" si="679"/>
        <v>7</v>
      </c>
      <c r="K3445" s="3" t="str">
        <f>IF(AND(D3445&gt;='Season Lookup'!$D$15,D3445&lt;'Season Lookup'!$D$16),"Spring",IF(AND(D3445&gt;='Season Lookup'!$D$16,D3445&lt;'Season Lookup'!$D$17),"Summer",IF(AND(D3445&gt;='Season Lookup'!$D$17,D3445&lt;'Season Lookup'!$D$18),"Fall",IF(OR(D3445&gt;='Season Lookup'!$D$18,D3445&lt;'Season Lookup'!$D$15),"Winter"))))</f>
        <v>Winter</v>
      </c>
      <c r="L3445" s="3" t="str">
        <f>VLOOKUP(F3445,'Season Lookup'!$A$1:$B$13,2,0)</f>
        <v>Spring</v>
      </c>
      <c r="M3445" t="s">
        <v>31</v>
      </c>
      <c r="N3445" t="s">
        <v>13</v>
      </c>
      <c r="O3445" t="s">
        <v>23</v>
      </c>
      <c r="P3445" t="str">
        <f t="shared" si="680"/>
        <v>Yes</v>
      </c>
      <c r="Q3445" t="str">
        <f t="shared" si="681"/>
        <v>No</v>
      </c>
      <c r="R3445" t="str">
        <f t="shared" si="682"/>
        <v>No</v>
      </c>
      <c r="S3445">
        <v>1572</v>
      </c>
      <c r="T3445" t="s">
        <v>14</v>
      </c>
      <c r="V3445" t="str">
        <f t="shared" si="683"/>
        <v>Non Intersection</v>
      </c>
      <c r="W3445" t="s">
        <v>390</v>
      </c>
      <c r="X3445">
        <v>42.378926999999997</v>
      </c>
      <c r="Y3445">
        <v>-71.120662999999993</v>
      </c>
      <c r="Z3445" t="s">
        <v>391</v>
      </c>
    </row>
    <row r="3446" spans="1:26">
      <c r="A3446">
        <v>30516</v>
      </c>
      <c r="B3446" s="1">
        <v>40986.395833333336</v>
      </c>
      <c r="C3446" s="1">
        <f t="shared" si="672"/>
        <v>40909</v>
      </c>
      <c r="D3446" s="4">
        <f t="shared" si="673"/>
        <v>0.21388888888888888</v>
      </c>
      <c r="E3446" s="3">
        <f t="shared" si="674"/>
        <v>2012</v>
      </c>
      <c r="F3446" s="3">
        <f t="shared" si="675"/>
        <v>3</v>
      </c>
      <c r="G3446" s="3">
        <f t="shared" si="676"/>
        <v>18</v>
      </c>
      <c r="H3446" s="3">
        <f t="shared" si="677"/>
        <v>9</v>
      </c>
      <c r="I3446" s="3">
        <f t="shared" si="678"/>
        <v>30</v>
      </c>
      <c r="J3446" s="3">
        <f t="shared" si="679"/>
        <v>1</v>
      </c>
      <c r="K3446" s="3" t="str">
        <f>IF(AND(D3446&gt;='Season Lookup'!$D$15,D3446&lt;'Season Lookup'!$D$16),"Spring",IF(AND(D3446&gt;='Season Lookup'!$D$16,D3446&lt;'Season Lookup'!$D$17),"Summer",IF(AND(D3446&gt;='Season Lookup'!$D$17,D3446&lt;'Season Lookup'!$D$18),"Fall",IF(OR(D3446&gt;='Season Lookup'!$D$18,D3446&lt;'Season Lookup'!$D$15),"Winter"))))</f>
        <v>Winter</v>
      </c>
      <c r="L3446" s="3" t="str">
        <f>VLOOKUP(F3446,'Season Lookup'!$A$1:$B$13,2,0)</f>
        <v>Spring</v>
      </c>
      <c r="M3446" t="s">
        <v>48</v>
      </c>
      <c r="N3446" t="s">
        <v>13</v>
      </c>
      <c r="O3446" t="s">
        <v>13</v>
      </c>
      <c r="P3446" t="str">
        <f t="shared" si="680"/>
        <v>Yes</v>
      </c>
      <c r="Q3446" t="str">
        <f t="shared" si="681"/>
        <v>No</v>
      </c>
      <c r="R3446" t="str">
        <f t="shared" si="682"/>
        <v>No</v>
      </c>
      <c r="T3446" t="s">
        <v>105</v>
      </c>
      <c r="U3446" t="s">
        <v>189</v>
      </c>
      <c r="V3446" t="str">
        <f t="shared" si="683"/>
        <v>Intersection</v>
      </c>
      <c r="W3446" t="s">
        <v>477</v>
      </c>
      <c r="X3446">
        <v>42.367106999999997</v>
      </c>
      <c r="Y3446">
        <v>-71.095416</v>
      </c>
      <c r="Z3446" t="s">
        <v>478</v>
      </c>
    </row>
    <row r="3447" spans="1:26">
      <c r="A3447">
        <v>30517</v>
      </c>
      <c r="B3447" s="1">
        <v>40986.686111111114</v>
      </c>
      <c r="C3447" s="1">
        <f t="shared" si="672"/>
        <v>40909</v>
      </c>
      <c r="D3447" s="4">
        <f t="shared" si="673"/>
        <v>0.21388888888888888</v>
      </c>
      <c r="E3447" s="3">
        <f t="shared" si="674"/>
        <v>2012</v>
      </c>
      <c r="F3447" s="3">
        <f t="shared" si="675"/>
        <v>3</v>
      </c>
      <c r="G3447" s="3">
        <f t="shared" si="676"/>
        <v>18</v>
      </c>
      <c r="H3447" s="3">
        <f t="shared" si="677"/>
        <v>16</v>
      </c>
      <c r="I3447" s="3">
        <f t="shared" si="678"/>
        <v>28</v>
      </c>
      <c r="J3447" s="3">
        <f t="shared" si="679"/>
        <v>1</v>
      </c>
      <c r="K3447" s="3" t="str">
        <f>IF(AND(D3447&gt;='Season Lookup'!$D$15,D3447&lt;'Season Lookup'!$D$16),"Spring",IF(AND(D3447&gt;='Season Lookup'!$D$16,D3447&lt;'Season Lookup'!$D$17),"Summer",IF(AND(D3447&gt;='Season Lookup'!$D$17,D3447&lt;'Season Lookup'!$D$18),"Fall",IF(OR(D3447&gt;='Season Lookup'!$D$18,D3447&lt;'Season Lookup'!$D$15),"Winter"))))</f>
        <v>Winter</v>
      </c>
      <c r="L3447" s="3" t="str">
        <f>VLOOKUP(F3447,'Season Lookup'!$A$1:$B$13,2,0)</f>
        <v>Spring</v>
      </c>
      <c r="M3447" t="s">
        <v>48</v>
      </c>
      <c r="N3447" t="s">
        <v>13</v>
      </c>
      <c r="O3447" t="s">
        <v>13</v>
      </c>
      <c r="P3447" t="str">
        <f t="shared" si="680"/>
        <v>Yes</v>
      </c>
      <c r="Q3447" t="str">
        <f t="shared" si="681"/>
        <v>No</v>
      </c>
      <c r="R3447" t="str">
        <f t="shared" si="682"/>
        <v>No</v>
      </c>
      <c r="T3447" t="s">
        <v>186</v>
      </c>
      <c r="U3447" t="s">
        <v>1132</v>
      </c>
      <c r="V3447" t="str">
        <f t="shared" si="683"/>
        <v>Intersection</v>
      </c>
      <c r="W3447" t="s">
        <v>1133</v>
      </c>
      <c r="X3447">
        <v>42.389614999999999</v>
      </c>
      <c r="Y3447">
        <v>-71.148118999999994</v>
      </c>
      <c r="Z3447" t="s">
        <v>1134</v>
      </c>
    </row>
    <row r="3448" spans="1:26">
      <c r="A3448">
        <v>30521</v>
      </c>
      <c r="B3448" s="1">
        <v>40986.61109953704</v>
      </c>
      <c r="C3448" s="1">
        <f t="shared" si="672"/>
        <v>40909</v>
      </c>
      <c r="D3448" s="4">
        <f t="shared" si="673"/>
        <v>0.21388888888888888</v>
      </c>
      <c r="E3448" s="3">
        <f t="shared" si="674"/>
        <v>2012</v>
      </c>
      <c r="F3448" s="3">
        <f t="shared" si="675"/>
        <v>3</v>
      </c>
      <c r="G3448" s="3">
        <f t="shared" si="676"/>
        <v>18</v>
      </c>
      <c r="H3448" s="3">
        <f t="shared" si="677"/>
        <v>14</v>
      </c>
      <c r="I3448" s="3">
        <f t="shared" si="678"/>
        <v>39</v>
      </c>
      <c r="J3448" s="3">
        <f t="shared" si="679"/>
        <v>1</v>
      </c>
      <c r="K3448" s="3" t="str">
        <f>IF(AND(D3448&gt;='Season Lookup'!$D$15,D3448&lt;'Season Lookup'!$D$16),"Spring",IF(AND(D3448&gt;='Season Lookup'!$D$16,D3448&lt;'Season Lookup'!$D$17),"Summer",IF(AND(D3448&gt;='Season Lookup'!$D$17,D3448&lt;'Season Lookup'!$D$18),"Fall",IF(OR(D3448&gt;='Season Lookup'!$D$18,D3448&lt;'Season Lookup'!$D$15),"Winter"))))</f>
        <v>Winter</v>
      </c>
      <c r="L3448" s="3" t="str">
        <f>VLOOKUP(F3448,'Season Lookup'!$A$1:$B$13,2,0)</f>
        <v>Spring</v>
      </c>
      <c r="M3448" t="s">
        <v>48</v>
      </c>
      <c r="N3448" t="s">
        <v>13</v>
      </c>
      <c r="O3448" t="s">
        <v>549</v>
      </c>
      <c r="P3448" t="str">
        <f t="shared" si="680"/>
        <v>Yes</v>
      </c>
      <c r="Q3448" t="str">
        <f t="shared" si="681"/>
        <v>No</v>
      </c>
      <c r="R3448" t="str">
        <f t="shared" si="682"/>
        <v>No</v>
      </c>
      <c r="T3448" t="s">
        <v>601</v>
      </c>
      <c r="V3448" t="str">
        <f t="shared" si="683"/>
        <v>Intersection</v>
      </c>
      <c r="W3448" t="s">
        <v>4316</v>
      </c>
      <c r="X3448">
        <v>0</v>
      </c>
      <c r="Y3448">
        <v>0</v>
      </c>
      <c r="Z3448" t="s">
        <v>81</v>
      </c>
    </row>
    <row r="3449" spans="1:26">
      <c r="A3449">
        <v>30518</v>
      </c>
      <c r="B3449" s="1">
        <v>40987.46875</v>
      </c>
      <c r="C3449" s="1">
        <f t="shared" si="672"/>
        <v>40909</v>
      </c>
      <c r="D3449" s="4">
        <f t="shared" si="673"/>
        <v>0.21666666666666667</v>
      </c>
      <c r="E3449" s="3">
        <f t="shared" si="674"/>
        <v>2012</v>
      </c>
      <c r="F3449" s="3">
        <f t="shared" si="675"/>
        <v>3</v>
      </c>
      <c r="G3449" s="3">
        <f t="shared" si="676"/>
        <v>19</v>
      </c>
      <c r="H3449" s="3">
        <f t="shared" si="677"/>
        <v>11</v>
      </c>
      <c r="I3449" s="3">
        <f t="shared" si="678"/>
        <v>15</v>
      </c>
      <c r="J3449" s="3">
        <f t="shared" si="679"/>
        <v>2</v>
      </c>
      <c r="K3449" s="3" t="str">
        <f>IF(AND(D3449&gt;='Season Lookup'!$D$15,D3449&lt;'Season Lookup'!$D$16),"Spring",IF(AND(D3449&gt;='Season Lookup'!$D$16,D3449&lt;'Season Lookup'!$D$17),"Summer",IF(AND(D3449&gt;='Season Lookup'!$D$17,D3449&lt;'Season Lookup'!$D$18),"Fall",IF(OR(D3449&gt;='Season Lookup'!$D$18,D3449&lt;'Season Lookup'!$D$15),"Winter"))))</f>
        <v>Winter</v>
      </c>
      <c r="L3449" s="3" t="str">
        <f>VLOOKUP(F3449,'Season Lookup'!$A$1:$B$13,2,0)</f>
        <v>Spring</v>
      </c>
      <c r="M3449" t="s">
        <v>56</v>
      </c>
      <c r="N3449" t="s">
        <v>13</v>
      </c>
      <c r="O3449" t="s">
        <v>13</v>
      </c>
      <c r="P3449" t="str">
        <f t="shared" si="680"/>
        <v>Yes</v>
      </c>
      <c r="Q3449" t="str">
        <f t="shared" si="681"/>
        <v>No</v>
      </c>
      <c r="R3449" t="str">
        <f t="shared" si="682"/>
        <v>No</v>
      </c>
      <c r="T3449" t="s">
        <v>42</v>
      </c>
      <c r="U3449" t="s">
        <v>27</v>
      </c>
      <c r="V3449" t="str">
        <f t="shared" si="683"/>
        <v>Intersection</v>
      </c>
      <c r="W3449" t="s">
        <v>3749</v>
      </c>
      <c r="X3449">
        <v>42.364483999999997</v>
      </c>
      <c r="Y3449">
        <v>-71.113893000000004</v>
      </c>
      <c r="Z3449" t="s">
        <v>1023</v>
      </c>
    </row>
    <row r="3450" spans="1:26">
      <c r="A3450">
        <v>30522</v>
      </c>
      <c r="B3450" s="1">
        <v>40987.45484953704</v>
      </c>
      <c r="C3450" s="1">
        <f t="shared" si="672"/>
        <v>40909</v>
      </c>
      <c r="D3450" s="4">
        <f t="shared" si="673"/>
        <v>0.21666666666666667</v>
      </c>
      <c r="E3450" s="3">
        <f t="shared" si="674"/>
        <v>2012</v>
      </c>
      <c r="F3450" s="3">
        <f t="shared" si="675"/>
        <v>3</v>
      </c>
      <c r="G3450" s="3">
        <f t="shared" si="676"/>
        <v>19</v>
      </c>
      <c r="H3450" s="3">
        <f t="shared" si="677"/>
        <v>10</v>
      </c>
      <c r="I3450" s="3">
        <f t="shared" si="678"/>
        <v>54</v>
      </c>
      <c r="J3450" s="3">
        <f t="shared" si="679"/>
        <v>2</v>
      </c>
      <c r="K3450" s="3" t="str">
        <f>IF(AND(D3450&gt;='Season Lookup'!$D$15,D3450&lt;'Season Lookup'!$D$16),"Spring",IF(AND(D3450&gt;='Season Lookup'!$D$16,D3450&lt;'Season Lookup'!$D$17),"Summer",IF(AND(D3450&gt;='Season Lookup'!$D$17,D3450&lt;'Season Lookup'!$D$18),"Fall",IF(OR(D3450&gt;='Season Lookup'!$D$18,D3450&lt;'Season Lookup'!$D$15),"Winter"))))</f>
        <v>Winter</v>
      </c>
      <c r="L3450" s="3" t="str">
        <f>VLOOKUP(F3450,'Season Lookup'!$A$1:$B$13,2,0)</f>
        <v>Spring</v>
      </c>
      <c r="M3450" t="s">
        <v>56</v>
      </c>
      <c r="N3450" t="s">
        <v>13</v>
      </c>
      <c r="O3450" t="s">
        <v>13</v>
      </c>
      <c r="P3450" t="str">
        <f t="shared" si="680"/>
        <v>Yes</v>
      </c>
      <c r="Q3450" t="str">
        <f t="shared" si="681"/>
        <v>No</v>
      </c>
      <c r="R3450" t="str">
        <f t="shared" si="682"/>
        <v>No</v>
      </c>
      <c r="T3450" t="s">
        <v>611</v>
      </c>
      <c r="U3450" t="s">
        <v>124</v>
      </c>
      <c r="V3450" t="str">
        <f t="shared" si="683"/>
        <v>Intersection</v>
      </c>
      <c r="W3450" t="s">
        <v>4317</v>
      </c>
      <c r="X3450">
        <v>42.369397999999997</v>
      </c>
      <c r="Y3450">
        <v>-71.091412000000005</v>
      </c>
      <c r="Z3450" t="s">
        <v>4318</v>
      </c>
    </row>
    <row r="3451" spans="1:26">
      <c r="A3451">
        <v>30523</v>
      </c>
      <c r="B3451" s="1">
        <v>40987.698599537034</v>
      </c>
      <c r="C3451" s="1">
        <f t="shared" si="672"/>
        <v>40909</v>
      </c>
      <c r="D3451" s="4">
        <f t="shared" si="673"/>
        <v>0.21666666666666667</v>
      </c>
      <c r="E3451" s="3">
        <f t="shared" si="674"/>
        <v>2012</v>
      </c>
      <c r="F3451" s="3">
        <f t="shared" si="675"/>
        <v>3</v>
      </c>
      <c r="G3451" s="3">
        <f t="shared" si="676"/>
        <v>19</v>
      </c>
      <c r="H3451" s="3">
        <f t="shared" si="677"/>
        <v>16</v>
      </c>
      <c r="I3451" s="3">
        <f t="shared" si="678"/>
        <v>45</v>
      </c>
      <c r="J3451" s="3">
        <f t="shared" si="679"/>
        <v>2</v>
      </c>
      <c r="K3451" s="3" t="str">
        <f>IF(AND(D3451&gt;='Season Lookup'!$D$15,D3451&lt;'Season Lookup'!$D$16),"Spring",IF(AND(D3451&gt;='Season Lookup'!$D$16,D3451&lt;'Season Lookup'!$D$17),"Summer",IF(AND(D3451&gt;='Season Lookup'!$D$17,D3451&lt;'Season Lookup'!$D$18),"Fall",IF(OR(D3451&gt;='Season Lookup'!$D$18,D3451&lt;'Season Lookup'!$D$15),"Winter"))))</f>
        <v>Winter</v>
      </c>
      <c r="L3451" s="3" t="str">
        <f>VLOOKUP(F3451,'Season Lookup'!$A$1:$B$13,2,0)</f>
        <v>Spring</v>
      </c>
      <c r="M3451" t="s">
        <v>56</v>
      </c>
      <c r="N3451" t="s">
        <v>13</v>
      </c>
      <c r="O3451" t="s">
        <v>35</v>
      </c>
      <c r="P3451" t="str">
        <f t="shared" si="680"/>
        <v>Yes</v>
      </c>
      <c r="Q3451" t="str">
        <f t="shared" si="681"/>
        <v>No</v>
      </c>
      <c r="R3451" t="str">
        <f t="shared" si="682"/>
        <v>No</v>
      </c>
      <c r="S3451">
        <v>17</v>
      </c>
      <c r="T3451" t="s">
        <v>224</v>
      </c>
      <c r="V3451" t="str">
        <f t="shared" si="683"/>
        <v>Non Intersection</v>
      </c>
      <c r="W3451" t="s">
        <v>4319</v>
      </c>
      <c r="X3451">
        <v>42.376345000000001</v>
      </c>
      <c r="Y3451">
        <v>-71.112763999999999</v>
      </c>
      <c r="Z3451" t="s">
        <v>4320</v>
      </c>
    </row>
    <row r="3452" spans="1:26">
      <c r="A3452">
        <v>30524</v>
      </c>
      <c r="B3452" s="1">
        <v>40988.052766203706</v>
      </c>
      <c r="C3452" s="1">
        <f t="shared" si="672"/>
        <v>40909</v>
      </c>
      <c r="D3452" s="4">
        <f t="shared" si="673"/>
        <v>0.21944444444444444</v>
      </c>
      <c r="E3452" s="3">
        <f t="shared" si="674"/>
        <v>2012</v>
      </c>
      <c r="F3452" s="3">
        <f t="shared" si="675"/>
        <v>3</v>
      </c>
      <c r="G3452" s="3">
        <f t="shared" si="676"/>
        <v>20</v>
      </c>
      <c r="H3452" s="3">
        <f t="shared" si="677"/>
        <v>1</v>
      </c>
      <c r="I3452" s="3">
        <f t="shared" si="678"/>
        <v>15</v>
      </c>
      <c r="J3452" s="3">
        <f t="shared" si="679"/>
        <v>3</v>
      </c>
      <c r="K3452" s="3" t="str">
        <f>IF(AND(D3452&gt;='Season Lookup'!$D$15,D3452&lt;'Season Lookup'!$D$16),"Spring",IF(AND(D3452&gt;='Season Lookup'!$D$16,D3452&lt;'Season Lookup'!$D$17),"Summer",IF(AND(D3452&gt;='Season Lookup'!$D$17,D3452&lt;'Season Lookup'!$D$18),"Fall",IF(OR(D3452&gt;='Season Lookup'!$D$18,D3452&lt;'Season Lookup'!$D$15),"Winter"))))</f>
        <v>Spring</v>
      </c>
      <c r="L3452" s="3" t="str">
        <f>VLOOKUP(F3452,'Season Lookup'!$A$1:$B$13,2,0)</f>
        <v>Spring</v>
      </c>
      <c r="M3452" t="s">
        <v>73</v>
      </c>
      <c r="N3452" t="s">
        <v>13</v>
      </c>
      <c r="O3452" t="s">
        <v>13</v>
      </c>
      <c r="P3452" t="str">
        <f t="shared" si="680"/>
        <v>Yes</v>
      </c>
      <c r="Q3452" t="str">
        <f t="shared" si="681"/>
        <v>No</v>
      </c>
      <c r="R3452" t="str">
        <f t="shared" si="682"/>
        <v>No</v>
      </c>
      <c r="T3452" t="s">
        <v>129</v>
      </c>
      <c r="V3452" t="str">
        <f t="shared" si="683"/>
        <v>Intersection</v>
      </c>
      <c r="W3452" t="s">
        <v>4321</v>
      </c>
      <c r="X3452">
        <v>0</v>
      </c>
      <c r="Y3452">
        <v>0</v>
      </c>
      <c r="Z3452" t="s">
        <v>81</v>
      </c>
    </row>
    <row r="3453" spans="1:26">
      <c r="A3453">
        <v>30526</v>
      </c>
      <c r="B3453" s="1">
        <v>40988.385405092595</v>
      </c>
      <c r="C3453" s="1">
        <f t="shared" si="672"/>
        <v>40909</v>
      </c>
      <c r="D3453" s="4">
        <f t="shared" si="673"/>
        <v>0.21944444444444444</v>
      </c>
      <c r="E3453" s="3">
        <f t="shared" si="674"/>
        <v>2012</v>
      </c>
      <c r="F3453" s="3">
        <f t="shared" si="675"/>
        <v>3</v>
      </c>
      <c r="G3453" s="3">
        <f t="shared" si="676"/>
        <v>20</v>
      </c>
      <c r="H3453" s="3">
        <f t="shared" si="677"/>
        <v>9</v>
      </c>
      <c r="I3453" s="3">
        <f t="shared" si="678"/>
        <v>14</v>
      </c>
      <c r="J3453" s="3">
        <f t="shared" si="679"/>
        <v>3</v>
      </c>
      <c r="K3453" s="3" t="str">
        <f>IF(AND(D3453&gt;='Season Lookup'!$D$15,D3453&lt;'Season Lookup'!$D$16),"Spring",IF(AND(D3453&gt;='Season Lookup'!$D$16,D3453&lt;'Season Lookup'!$D$17),"Summer",IF(AND(D3453&gt;='Season Lookup'!$D$17,D3453&lt;'Season Lookup'!$D$18),"Fall",IF(OR(D3453&gt;='Season Lookup'!$D$18,D3453&lt;'Season Lookup'!$D$15),"Winter"))))</f>
        <v>Spring</v>
      </c>
      <c r="L3453" s="3" t="str">
        <f>VLOOKUP(F3453,'Season Lookup'!$A$1:$B$13,2,0)</f>
        <v>Spring</v>
      </c>
      <c r="M3453" t="s">
        <v>73</v>
      </c>
      <c r="N3453" t="s">
        <v>13</v>
      </c>
      <c r="O3453" t="s">
        <v>152</v>
      </c>
      <c r="P3453" t="str">
        <f t="shared" si="680"/>
        <v>Yes</v>
      </c>
      <c r="Q3453" t="str">
        <f t="shared" si="681"/>
        <v>No</v>
      </c>
      <c r="R3453" t="str">
        <f t="shared" si="682"/>
        <v>Yes</v>
      </c>
      <c r="T3453" t="s">
        <v>1742</v>
      </c>
      <c r="U3453" t="s">
        <v>14</v>
      </c>
      <c r="V3453" t="str">
        <f t="shared" si="683"/>
        <v>Intersection</v>
      </c>
      <c r="W3453" t="s">
        <v>4322</v>
      </c>
      <c r="X3453">
        <v>42.372211</v>
      </c>
      <c r="Y3453">
        <v>-71.115587000000005</v>
      </c>
      <c r="Z3453" t="s">
        <v>1744</v>
      </c>
    </row>
    <row r="3454" spans="1:26">
      <c r="A3454">
        <v>30527</v>
      </c>
      <c r="B3454" s="1">
        <v>40988.932627314818</v>
      </c>
      <c r="C3454" s="1">
        <f t="shared" si="672"/>
        <v>40909</v>
      </c>
      <c r="D3454" s="4">
        <f t="shared" si="673"/>
        <v>0.21944444444444444</v>
      </c>
      <c r="E3454" s="3">
        <f t="shared" si="674"/>
        <v>2012</v>
      </c>
      <c r="F3454" s="3">
        <f t="shared" si="675"/>
        <v>3</v>
      </c>
      <c r="G3454" s="3">
        <f t="shared" si="676"/>
        <v>20</v>
      </c>
      <c r="H3454" s="3">
        <f t="shared" si="677"/>
        <v>22</v>
      </c>
      <c r="I3454" s="3">
        <f t="shared" si="678"/>
        <v>22</v>
      </c>
      <c r="J3454" s="3">
        <f t="shared" si="679"/>
        <v>3</v>
      </c>
      <c r="K3454" s="3" t="str">
        <f>IF(AND(D3454&gt;='Season Lookup'!$D$15,D3454&lt;'Season Lookup'!$D$16),"Spring",IF(AND(D3454&gt;='Season Lookup'!$D$16,D3454&lt;'Season Lookup'!$D$17),"Summer",IF(AND(D3454&gt;='Season Lookup'!$D$17,D3454&lt;'Season Lookup'!$D$18),"Fall",IF(OR(D3454&gt;='Season Lookup'!$D$18,D3454&lt;'Season Lookup'!$D$15),"Winter"))))</f>
        <v>Spring</v>
      </c>
      <c r="L3454" s="3" t="str">
        <f>VLOOKUP(F3454,'Season Lookup'!$A$1:$B$13,2,0)</f>
        <v>Spring</v>
      </c>
      <c r="M3454" t="s">
        <v>73</v>
      </c>
      <c r="N3454" t="s">
        <v>13</v>
      </c>
      <c r="O3454" t="s">
        <v>132</v>
      </c>
      <c r="P3454" t="str">
        <f t="shared" si="680"/>
        <v>Yes</v>
      </c>
      <c r="Q3454" t="str">
        <f t="shared" si="681"/>
        <v>Yes</v>
      </c>
      <c r="R3454" t="str">
        <f t="shared" si="682"/>
        <v>No</v>
      </c>
      <c r="S3454">
        <v>1731</v>
      </c>
      <c r="T3454" t="s">
        <v>14</v>
      </c>
      <c r="V3454" t="str">
        <f t="shared" si="683"/>
        <v>Non Intersection</v>
      </c>
      <c r="W3454" t="s">
        <v>4323</v>
      </c>
      <c r="X3454">
        <v>42.384182000000003</v>
      </c>
      <c r="Y3454">
        <v>-71.119282999999996</v>
      </c>
      <c r="Z3454" t="s">
        <v>4324</v>
      </c>
    </row>
    <row r="3455" spans="1:26">
      <c r="A3455">
        <v>30528</v>
      </c>
      <c r="B3455" s="1">
        <v>40988.738182870373</v>
      </c>
      <c r="C3455" s="1">
        <f t="shared" si="672"/>
        <v>40909</v>
      </c>
      <c r="D3455" s="4">
        <f t="shared" si="673"/>
        <v>0.21944444444444444</v>
      </c>
      <c r="E3455" s="3">
        <f t="shared" si="674"/>
        <v>2012</v>
      </c>
      <c r="F3455" s="3">
        <f t="shared" si="675"/>
        <v>3</v>
      </c>
      <c r="G3455" s="3">
        <f t="shared" si="676"/>
        <v>20</v>
      </c>
      <c r="H3455" s="3">
        <f t="shared" si="677"/>
        <v>17</v>
      </c>
      <c r="I3455" s="3">
        <f t="shared" si="678"/>
        <v>42</v>
      </c>
      <c r="J3455" s="3">
        <f t="shared" si="679"/>
        <v>3</v>
      </c>
      <c r="K3455" s="3" t="str">
        <f>IF(AND(D3455&gt;='Season Lookup'!$D$15,D3455&lt;'Season Lookup'!$D$16),"Spring",IF(AND(D3455&gt;='Season Lookup'!$D$16,D3455&lt;'Season Lookup'!$D$17),"Summer",IF(AND(D3455&gt;='Season Lookup'!$D$17,D3455&lt;'Season Lookup'!$D$18),"Fall",IF(OR(D3455&gt;='Season Lookup'!$D$18,D3455&lt;'Season Lookup'!$D$15),"Winter"))))</f>
        <v>Spring</v>
      </c>
      <c r="L3455" s="3" t="str">
        <f>VLOOKUP(F3455,'Season Lookup'!$A$1:$B$13,2,0)</f>
        <v>Spring</v>
      </c>
      <c r="M3455" t="s">
        <v>73</v>
      </c>
      <c r="N3455" t="s">
        <v>13</v>
      </c>
      <c r="O3455" t="s">
        <v>132</v>
      </c>
      <c r="P3455" t="str">
        <f t="shared" si="680"/>
        <v>Yes</v>
      </c>
      <c r="Q3455" t="str">
        <f t="shared" si="681"/>
        <v>Yes</v>
      </c>
      <c r="R3455" t="str">
        <f t="shared" si="682"/>
        <v>No</v>
      </c>
      <c r="S3455">
        <v>125</v>
      </c>
      <c r="T3455" t="s">
        <v>198</v>
      </c>
      <c r="V3455" t="str">
        <f t="shared" si="683"/>
        <v>Non Intersection</v>
      </c>
      <c r="W3455" t="s">
        <v>2340</v>
      </c>
      <c r="X3455">
        <v>42.373443999999999</v>
      </c>
      <c r="Y3455">
        <v>-71.122898000000006</v>
      </c>
      <c r="Z3455" t="s">
        <v>2341</v>
      </c>
    </row>
    <row r="3456" spans="1:26">
      <c r="A3456">
        <v>30529</v>
      </c>
      <c r="B3456" s="1">
        <v>40989.45484953704</v>
      </c>
      <c r="C3456" s="1">
        <f t="shared" si="672"/>
        <v>40909</v>
      </c>
      <c r="D3456" s="4">
        <f t="shared" si="673"/>
        <v>0.22222222222222221</v>
      </c>
      <c r="E3456" s="3">
        <f t="shared" si="674"/>
        <v>2012</v>
      </c>
      <c r="F3456" s="3">
        <f t="shared" si="675"/>
        <v>3</v>
      </c>
      <c r="G3456" s="3">
        <f t="shared" si="676"/>
        <v>21</v>
      </c>
      <c r="H3456" s="3">
        <f t="shared" si="677"/>
        <v>10</v>
      </c>
      <c r="I3456" s="3">
        <f t="shared" si="678"/>
        <v>54</v>
      </c>
      <c r="J3456" s="3">
        <f t="shared" si="679"/>
        <v>4</v>
      </c>
      <c r="K3456" s="3" t="str">
        <f>IF(AND(D3456&gt;='Season Lookup'!$D$15,D3456&lt;'Season Lookup'!$D$16),"Spring",IF(AND(D3456&gt;='Season Lookup'!$D$16,D3456&lt;'Season Lookup'!$D$17),"Summer",IF(AND(D3456&gt;='Season Lookup'!$D$17,D3456&lt;'Season Lookup'!$D$18),"Fall",IF(OR(D3456&gt;='Season Lookup'!$D$18,D3456&lt;'Season Lookup'!$D$15),"Winter"))))</f>
        <v>Spring</v>
      </c>
      <c r="L3456" s="3" t="str">
        <f>VLOOKUP(F3456,'Season Lookup'!$A$1:$B$13,2,0)</f>
        <v>Spring</v>
      </c>
      <c r="M3456" t="s">
        <v>82</v>
      </c>
      <c r="N3456" t="s">
        <v>13</v>
      </c>
      <c r="O3456" t="s">
        <v>13</v>
      </c>
      <c r="P3456" t="str">
        <f t="shared" si="680"/>
        <v>Yes</v>
      </c>
      <c r="Q3456" t="str">
        <f t="shared" si="681"/>
        <v>No</v>
      </c>
      <c r="R3456" t="str">
        <f t="shared" si="682"/>
        <v>No</v>
      </c>
      <c r="S3456">
        <v>10</v>
      </c>
      <c r="T3456" t="s">
        <v>37</v>
      </c>
      <c r="U3456" t="s">
        <v>509</v>
      </c>
      <c r="V3456" t="str">
        <f t="shared" si="683"/>
        <v>Non Intersection</v>
      </c>
      <c r="W3456" t="s">
        <v>4325</v>
      </c>
      <c r="X3456">
        <v>42.364592999999999</v>
      </c>
      <c r="Y3456">
        <v>-71.104917999999998</v>
      </c>
      <c r="Z3456" t="s">
        <v>4326</v>
      </c>
    </row>
    <row r="3457" spans="1:26">
      <c r="A3457">
        <v>30530</v>
      </c>
      <c r="B3457" s="1">
        <v>40989.75</v>
      </c>
      <c r="C3457" s="1">
        <f t="shared" si="672"/>
        <v>40909</v>
      </c>
      <c r="D3457" s="4">
        <f t="shared" si="673"/>
        <v>0.22222222222222221</v>
      </c>
      <c r="E3457" s="3">
        <f t="shared" si="674"/>
        <v>2012</v>
      </c>
      <c r="F3457" s="3">
        <f t="shared" si="675"/>
        <v>3</v>
      </c>
      <c r="G3457" s="3">
        <f t="shared" si="676"/>
        <v>21</v>
      </c>
      <c r="H3457" s="3">
        <f t="shared" si="677"/>
        <v>18</v>
      </c>
      <c r="I3457" s="3">
        <f t="shared" si="678"/>
        <v>0</v>
      </c>
      <c r="J3457" s="3">
        <f t="shared" si="679"/>
        <v>4</v>
      </c>
      <c r="K3457" s="3" t="str">
        <f>IF(AND(D3457&gt;='Season Lookup'!$D$15,D3457&lt;'Season Lookup'!$D$16),"Spring",IF(AND(D3457&gt;='Season Lookup'!$D$16,D3457&lt;'Season Lookup'!$D$17),"Summer",IF(AND(D3457&gt;='Season Lookup'!$D$17,D3457&lt;'Season Lookup'!$D$18),"Fall",IF(OR(D3457&gt;='Season Lookup'!$D$18,D3457&lt;'Season Lookup'!$D$15),"Winter"))))</f>
        <v>Spring</v>
      </c>
      <c r="L3457" s="3" t="str">
        <f>VLOOKUP(F3457,'Season Lookup'!$A$1:$B$13,2,0)</f>
        <v>Spring</v>
      </c>
      <c r="M3457" t="s">
        <v>82</v>
      </c>
      <c r="N3457" t="s">
        <v>13</v>
      </c>
      <c r="O3457" t="s">
        <v>23</v>
      </c>
      <c r="P3457" t="str">
        <f t="shared" si="680"/>
        <v>Yes</v>
      </c>
      <c r="Q3457" t="str">
        <f t="shared" si="681"/>
        <v>No</v>
      </c>
      <c r="R3457" t="str">
        <f t="shared" si="682"/>
        <v>No</v>
      </c>
      <c r="T3457" t="s">
        <v>4327</v>
      </c>
      <c r="U3457" t="s">
        <v>1324</v>
      </c>
      <c r="V3457" t="str">
        <f t="shared" si="683"/>
        <v>Intersection</v>
      </c>
      <c r="W3457" t="s">
        <v>4328</v>
      </c>
      <c r="X3457">
        <v>42.367745999999997</v>
      </c>
      <c r="Y3457">
        <v>-71.114712999999995</v>
      </c>
      <c r="Z3457" t="s">
        <v>4329</v>
      </c>
    </row>
    <row r="3458" spans="1:26">
      <c r="A3458">
        <v>30532</v>
      </c>
      <c r="B3458" s="1">
        <v>40989.92359953704</v>
      </c>
      <c r="C3458" s="1">
        <f t="shared" si="672"/>
        <v>40909</v>
      </c>
      <c r="D3458" s="4">
        <f t="shared" si="673"/>
        <v>0.22222222222222221</v>
      </c>
      <c r="E3458" s="3">
        <f t="shared" si="674"/>
        <v>2012</v>
      </c>
      <c r="F3458" s="3">
        <f t="shared" si="675"/>
        <v>3</v>
      </c>
      <c r="G3458" s="3">
        <f t="shared" si="676"/>
        <v>21</v>
      </c>
      <c r="H3458" s="3">
        <f t="shared" si="677"/>
        <v>22</v>
      </c>
      <c r="I3458" s="3">
        <f t="shared" si="678"/>
        <v>9</v>
      </c>
      <c r="J3458" s="3">
        <f t="shared" si="679"/>
        <v>4</v>
      </c>
      <c r="K3458" s="3" t="str">
        <f>IF(AND(D3458&gt;='Season Lookup'!$D$15,D3458&lt;'Season Lookup'!$D$16),"Spring",IF(AND(D3458&gt;='Season Lookup'!$D$16,D3458&lt;'Season Lookup'!$D$17),"Summer",IF(AND(D3458&gt;='Season Lookup'!$D$17,D3458&lt;'Season Lookup'!$D$18),"Fall",IF(OR(D3458&gt;='Season Lookup'!$D$18,D3458&lt;'Season Lookup'!$D$15),"Winter"))))</f>
        <v>Spring</v>
      </c>
      <c r="L3458" s="3" t="str">
        <f>VLOOKUP(F3458,'Season Lookup'!$A$1:$B$13,2,0)</f>
        <v>Spring</v>
      </c>
      <c r="M3458" t="s">
        <v>82</v>
      </c>
      <c r="N3458" t="s">
        <v>13</v>
      </c>
      <c r="O3458" t="s">
        <v>13</v>
      </c>
      <c r="P3458" t="str">
        <f t="shared" si="680"/>
        <v>Yes</v>
      </c>
      <c r="Q3458" t="str">
        <f t="shared" si="681"/>
        <v>No</v>
      </c>
      <c r="R3458" t="str">
        <f t="shared" si="682"/>
        <v>No</v>
      </c>
      <c r="T3458" t="s">
        <v>97</v>
      </c>
      <c r="U3458" t="s">
        <v>185</v>
      </c>
      <c r="V3458" t="str">
        <f t="shared" si="683"/>
        <v>Intersection</v>
      </c>
      <c r="W3458" t="s">
        <v>4330</v>
      </c>
      <c r="X3458">
        <v>42.375045999999998</v>
      </c>
      <c r="Y3458">
        <v>-71.118577999999999</v>
      </c>
      <c r="Z3458" t="s">
        <v>2076</v>
      </c>
    </row>
    <row r="3459" spans="1:26">
      <c r="A3459">
        <v>30562</v>
      </c>
      <c r="B3459" s="1">
        <v>40989.607638888891</v>
      </c>
      <c r="C3459" s="1">
        <f t="shared" si="672"/>
        <v>40909</v>
      </c>
      <c r="D3459" s="4">
        <f t="shared" si="673"/>
        <v>0.22222222222222221</v>
      </c>
      <c r="E3459" s="3">
        <f t="shared" si="674"/>
        <v>2012</v>
      </c>
      <c r="F3459" s="3">
        <f t="shared" si="675"/>
        <v>3</v>
      </c>
      <c r="G3459" s="3">
        <f t="shared" si="676"/>
        <v>21</v>
      </c>
      <c r="H3459" s="3">
        <f t="shared" si="677"/>
        <v>14</v>
      </c>
      <c r="I3459" s="3">
        <f t="shared" si="678"/>
        <v>35</v>
      </c>
      <c r="J3459" s="3">
        <f t="shared" si="679"/>
        <v>4</v>
      </c>
      <c r="K3459" s="3" t="str">
        <f>IF(AND(D3459&gt;='Season Lookup'!$D$15,D3459&lt;'Season Lookup'!$D$16),"Spring",IF(AND(D3459&gt;='Season Lookup'!$D$16,D3459&lt;'Season Lookup'!$D$17),"Summer",IF(AND(D3459&gt;='Season Lookup'!$D$17,D3459&lt;'Season Lookup'!$D$18),"Fall",IF(OR(D3459&gt;='Season Lookup'!$D$18,D3459&lt;'Season Lookup'!$D$15),"Winter"))))</f>
        <v>Spring</v>
      </c>
      <c r="L3459" s="3" t="str">
        <f>VLOOKUP(F3459,'Season Lookup'!$A$1:$B$13,2,0)</f>
        <v>Spring</v>
      </c>
      <c r="M3459" t="s">
        <v>82</v>
      </c>
      <c r="N3459" t="s">
        <v>13</v>
      </c>
      <c r="O3459" t="s">
        <v>152</v>
      </c>
      <c r="P3459" t="str">
        <f t="shared" si="680"/>
        <v>Yes</v>
      </c>
      <c r="Q3459" t="str">
        <f t="shared" si="681"/>
        <v>No</v>
      </c>
      <c r="R3459" t="str">
        <f t="shared" si="682"/>
        <v>Yes</v>
      </c>
      <c r="S3459">
        <v>2254</v>
      </c>
      <c r="T3459" t="s">
        <v>14</v>
      </c>
      <c r="V3459" t="str">
        <f t="shared" si="683"/>
        <v>Non Intersection</v>
      </c>
      <c r="W3459" t="s">
        <v>4036</v>
      </c>
      <c r="X3459">
        <v>42.394061999999998</v>
      </c>
      <c r="Y3459">
        <v>-71.127054999999999</v>
      </c>
      <c r="Z3459" t="s">
        <v>4037</v>
      </c>
    </row>
    <row r="3460" spans="1:26">
      <c r="A3460">
        <v>30531</v>
      </c>
      <c r="B3460" s="1">
        <v>40990.34652777778</v>
      </c>
      <c r="C3460" s="1">
        <f t="shared" si="672"/>
        <v>40909</v>
      </c>
      <c r="D3460" s="4">
        <f t="shared" si="673"/>
        <v>0.22500000000000001</v>
      </c>
      <c r="E3460" s="3">
        <f t="shared" si="674"/>
        <v>2012</v>
      </c>
      <c r="F3460" s="3">
        <f t="shared" si="675"/>
        <v>3</v>
      </c>
      <c r="G3460" s="3">
        <f t="shared" si="676"/>
        <v>22</v>
      </c>
      <c r="H3460" s="3">
        <f t="shared" si="677"/>
        <v>8</v>
      </c>
      <c r="I3460" s="3">
        <f t="shared" si="678"/>
        <v>19</v>
      </c>
      <c r="J3460" s="3">
        <f t="shared" si="679"/>
        <v>5</v>
      </c>
      <c r="K3460" s="3" t="str">
        <f>IF(AND(D3460&gt;='Season Lookup'!$D$15,D3460&lt;'Season Lookup'!$D$16),"Spring",IF(AND(D3460&gt;='Season Lookup'!$D$16,D3460&lt;'Season Lookup'!$D$17),"Summer",IF(AND(D3460&gt;='Season Lookup'!$D$17,D3460&lt;'Season Lookup'!$D$18),"Fall",IF(OR(D3460&gt;='Season Lookup'!$D$18,D3460&lt;'Season Lookup'!$D$15),"Winter"))))</f>
        <v>Spring</v>
      </c>
      <c r="L3460" s="3" t="str">
        <f>VLOOKUP(F3460,'Season Lookup'!$A$1:$B$13,2,0)</f>
        <v>Spring</v>
      </c>
      <c r="M3460" t="s">
        <v>78</v>
      </c>
      <c r="N3460" t="s">
        <v>13</v>
      </c>
      <c r="O3460" t="s">
        <v>35</v>
      </c>
      <c r="P3460" t="str">
        <f t="shared" si="680"/>
        <v>Yes</v>
      </c>
      <c r="Q3460" t="str">
        <f t="shared" si="681"/>
        <v>No</v>
      </c>
      <c r="R3460" t="str">
        <f t="shared" si="682"/>
        <v>No</v>
      </c>
      <c r="T3460" t="s">
        <v>105</v>
      </c>
      <c r="U3460" t="s">
        <v>189</v>
      </c>
      <c r="V3460" t="str">
        <f t="shared" si="683"/>
        <v>Intersection</v>
      </c>
      <c r="W3460" t="s">
        <v>477</v>
      </c>
      <c r="X3460">
        <v>42.367106999999997</v>
      </c>
      <c r="Y3460">
        <v>-71.095416</v>
      </c>
      <c r="Z3460" t="s">
        <v>478</v>
      </c>
    </row>
    <row r="3461" spans="1:26">
      <c r="A3461">
        <v>30534</v>
      </c>
      <c r="B3461" s="1">
        <v>40990.383321759262</v>
      </c>
      <c r="C3461" s="1">
        <f t="shared" si="672"/>
        <v>40909</v>
      </c>
      <c r="D3461" s="4">
        <f t="shared" si="673"/>
        <v>0.22500000000000001</v>
      </c>
      <c r="E3461" s="3">
        <f t="shared" si="674"/>
        <v>2012</v>
      </c>
      <c r="F3461" s="3">
        <f t="shared" si="675"/>
        <v>3</v>
      </c>
      <c r="G3461" s="3">
        <f t="shared" si="676"/>
        <v>22</v>
      </c>
      <c r="H3461" s="3">
        <f t="shared" si="677"/>
        <v>9</v>
      </c>
      <c r="I3461" s="3">
        <f t="shared" si="678"/>
        <v>11</v>
      </c>
      <c r="J3461" s="3">
        <f t="shared" si="679"/>
        <v>5</v>
      </c>
      <c r="K3461" s="3" t="str">
        <f>IF(AND(D3461&gt;='Season Lookup'!$D$15,D3461&lt;'Season Lookup'!$D$16),"Spring",IF(AND(D3461&gt;='Season Lookup'!$D$16,D3461&lt;'Season Lookup'!$D$17),"Summer",IF(AND(D3461&gt;='Season Lookup'!$D$17,D3461&lt;'Season Lookup'!$D$18),"Fall",IF(OR(D3461&gt;='Season Lookup'!$D$18,D3461&lt;'Season Lookup'!$D$15),"Winter"))))</f>
        <v>Spring</v>
      </c>
      <c r="L3461" s="3" t="str">
        <f>VLOOKUP(F3461,'Season Lookup'!$A$1:$B$13,2,0)</f>
        <v>Spring</v>
      </c>
      <c r="M3461" t="s">
        <v>78</v>
      </c>
      <c r="N3461" t="s">
        <v>13</v>
      </c>
      <c r="O3461" t="s">
        <v>13</v>
      </c>
      <c r="P3461" t="str">
        <f t="shared" si="680"/>
        <v>Yes</v>
      </c>
      <c r="Q3461" t="str">
        <f t="shared" si="681"/>
        <v>No</v>
      </c>
      <c r="R3461" t="str">
        <f t="shared" si="682"/>
        <v>No</v>
      </c>
      <c r="T3461" t="s">
        <v>1991</v>
      </c>
      <c r="U3461" t="s">
        <v>15</v>
      </c>
      <c r="V3461" t="str">
        <f t="shared" si="683"/>
        <v>Intersection</v>
      </c>
      <c r="W3461" t="s">
        <v>4336</v>
      </c>
      <c r="X3461">
        <v>42.393619000000001</v>
      </c>
      <c r="Y3461">
        <v>-71.135182</v>
      </c>
      <c r="Z3461" t="s">
        <v>1410</v>
      </c>
    </row>
    <row r="3462" spans="1:26">
      <c r="A3462">
        <v>30535</v>
      </c>
      <c r="B3462" s="1">
        <v>40990.670138888891</v>
      </c>
      <c r="C3462" s="1">
        <f t="shared" si="672"/>
        <v>40909</v>
      </c>
      <c r="D3462" s="4">
        <f t="shared" si="673"/>
        <v>0.22500000000000001</v>
      </c>
      <c r="E3462" s="3">
        <f t="shared" si="674"/>
        <v>2012</v>
      </c>
      <c r="F3462" s="3">
        <f t="shared" si="675"/>
        <v>3</v>
      </c>
      <c r="G3462" s="3">
        <f t="shared" si="676"/>
        <v>22</v>
      </c>
      <c r="H3462" s="3">
        <f t="shared" si="677"/>
        <v>16</v>
      </c>
      <c r="I3462" s="3">
        <f t="shared" si="678"/>
        <v>5</v>
      </c>
      <c r="J3462" s="3">
        <f t="shared" si="679"/>
        <v>5</v>
      </c>
      <c r="K3462" s="3" t="str">
        <f>IF(AND(D3462&gt;='Season Lookup'!$D$15,D3462&lt;'Season Lookup'!$D$16),"Spring",IF(AND(D3462&gt;='Season Lookup'!$D$16,D3462&lt;'Season Lookup'!$D$17),"Summer",IF(AND(D3462&gt;='Season Lookup'!$D$17,D3462&lt;'Season Lookup'!$D$18),"Fall",IF(OR(D3462&gt;='Season Lookup'!$D$18,D3462&lt;'Season Lookup'!$D$15),"Winter"))))</f>
        <v>Spring</v>
      </c>
      <c r="L3462" s="3" t="str">
        <f>VLOOKUP(F3462,'Season Lookup'!$A$1:$B$13,2,0)</f>
        <v>Spring</v>
      </c>
      <c r="M3462" t="s">
        <v>78</v>
      </c>
      <c r="N3462" t="s">
        <v>13</v>
      </c>
      <c r="O3462" t="s">
        <v>13</v>
      </c>
      <c r="P3462" t="str">
        <f t="shared" si="680"/>
        <v>Yes</v>
      </c>
      <c r="Q3462" t="str">
        <f t="shared" si="681"/>
        <v>No</v>
      </c>
      <c r="R3462" t="str">
        <f t="shared" si="682"/>
        <v>No</v>
      </c>
      <c r="S3462">
        <v>20</v>
      </c>
      <c r="T3462" t="s">
        <v>326</v>
      </c>
      <c r="V3462" t="str">
        <f t="shared" si="683"/>
        <v>Non Intersection</v>
      </c>
      <c r="W3462" t="s">
        <v>4337</v>
      </c>
      <c r="X3462">
        <v>42.373018999999999</v>
      </c>
      <c r="Y3462">
        <v>-71.119632999999993</v>
      </c>
      <c r="Z3462" t="s">
        <v>4338</v>
      </c>
    </row>
    <row r="3463" spans="1:26">
      <c r="A3463">
        <v>30537</v>
      </c>
      <c r="B3463" s="1">
        <v>40991.300000000003</v>
      </c>
      <c r="C3463" s="1">
        <f t="shared" si="672"/>
        <v>40909</v>
      </c>
      <c r="D3463" s="4">
        <f t="shared" si="673"/>
        <v>0.22777777777777777</v>
      </c>
      <c r="E3463" s="3">
        <f t="shared" si="674"/>
        <v>2012</v>
      </c>
      <c r="F3463" s="3">
        <f t="shared" si="675"/>
        <v>3</v>
      </c>
      <c r="G3463" s="3">
        <f t="shared" si="676"/>
        <v>23</v>
      </c>
      <c r="H3463" s="3">
        <f t="shared" si="677"/>
        <v>7</v>
      </c>
      <c r="I3463" s="3">
        <f t="shared" si="678"/>
        <v>12</v>
      </c>
      <c r="J3463" s="3">
        <f t="shared" si="679"/>
        <v>6</v>
      </c>
      <c r="K3463" s="3" t="str">
        <f>IF(AND(D3463&gt;='Season Lookup'!$D$15,D3463&lt;'Season Lookup'!$D$16),"Spring",IF(AND(D3463&gt;='Season Lookup'!$D$16,D3463&lt;'Season Lookup'!$D$17),"Summer",IF(AND(D3463&gt;='Season Lookup'!$D$17,D3463&lt;'Season Lookup'!$D$18),"Fall",IF(OR(D3463&gt;='Season Lookup'!$D$18,D3463&lt;'Season Lookup'!$D$15),"Winter"))))</f>
        <v>Spring</v>
      </c>
      <c r="L3463" s="3" t="str">
        <f>VLOOKUP(F3463,'Season Lookup'!$A$1:$B$13,2,0)</f>
        <v>Spring</v>
      </c>
      <c r="M3463" t="s">
        <v>12</v>
      </c>
      <c r="N3463" t="s">
        <v>13</v>
      </c>
      <c r="O3463" t="s">
        <v>36</v>
      </c>
      <c r="P3463" t="str">
        <f t="shared" si="680"/>
        <v>Yes</v>
      </c>
      <c r="Q3463" t="str">
        <f t="shared" si="681"/>
        <v>No</v>
      </c>
      <c r="R3463" t="str">
        <f t="shared" si="682"/>
        <v>No</v>
      </c>
      <c r="S3463">
        <v>103</v>
      </c>
      <c r="T3463" t="s">
        <v>19</v>
      </c>
      <c r="V3463" t="str">
        <f t="shared" si="683"/>
        <v>Non Intersection</v>
      </c>
      <c r="W3463" t="s">
        <v>4341</v>
      </c>
      <c r="X3463">
        <v>42.370643999999999</v>
      </c>
      <c r="Y3463">
        <v>-71.076804999999993</v>
      </c>
      <c r="Z3463" t="s">
        <v>4342</v>
      </c>
    </row>
    <row r="3464" spans="1:26">
      <c r="A3464">
        <v>30538</v>
      </c>
      <c r="B3464" s="1">
        <v>40991.5625</v>
      </c>
      <c r="C3464" s="1">
        <f t="shared" si="672"/>
        <v>40909</v>
      </c>
      <c r="D3464" s="4">
        <f t="shared" si="673"/>
        <v>0.22777777777777777</v>
      </c>
      <c r="E3464" s="3">
        <f t="shared" si="674"/>
        <v>2012</v>
      </c>
      <c r="F3464" s="3">
        <f t="shared" si="675"/>
        <v>3</v>
      </c>
      <c r="G3464" s="3">
        <f t="shared" si="676"/>
        <v>23</v>
      </c>
      <c r="H3464" s="3">
        <f t="shared" si="677"/>
        <v>13</v>
      </c>
      <c r="I3464" s="3">
        <f t="shared" si="678"/>
        <v>30</v>
      </c>
      <c r="J3464" s="3">
        <f t="shared" si="679"/>
        <v>6</v>
      </c>
      <c r="K3464" s="3" t="str">
        <f>IF(AND(D3464&gt;='Season Lookup'!$D$15,D3464&lt;'Season Lookup'!$D$16),"Spring",IF(AND(D3464&gt;='Season Lookup'!$D$16,D3464&lt;'Season Lookup'!$D$17),"Summer",IF(AND(D3464&gt;='Season Lookup'!$D$17,D3464&lt;'Season Lookup'!$D$18),"Fall",IF(OR(D3464&gt;='Season Lookup'!$D$18,D3464&lt;'Season Lookup'!$D$15),"Winter"))))</f>
        <v>Spring</v>
      </c>
      <c r="L3464" s="3" t="str">
        <f>VLOOKUP(F3464,'Season Lookup'!$A$1:$B$13,2,0)</f>
        <v>Spring</v>
      </c>
      <c r="M3464" t="s">
        <v>12</v>
      </c>
      <c r="N3464" t="s">
        <v>13</v>
      </c>
      <c r="O3464" t="s">
        <v>23</v>
      </c>
      <c r="P3464" t="str">
        <f t="shared" si="680"/>
        <v>Yes</v>
      </c>
      <c r="Q3464" t="str">
        <f t="shared" si="681"/>
        <v>No</v>
      </c>
      <c r="R3464" t="str">
        <f t="shared" si="682"/>
        <v>No</v>
      </c>
      <c r="S3464">
        <v>733</v>
      </c>
      <c r="T3464" t="s">
        <v>186</v>
      </c>
      <c r="V3464" t="str">
        <f t="shared" si="683"/>
        <v>Non Intersection</v>
      </c>
      <c r="W3464" t="s">
        <v>2456</v>
      </c>
      <c r="X3464">
        <v>42.391101999999997</v>
      </c>
      <c r="Y3464">
        <v>-71.153136000000003</v>
      </c>
      <c r="Z3464" t="s">
        <v>2457</v>
      </c>
    </row>
    <row r="3465" spans="1:26">
      <c r="A3465">
        <v>30539</v>
      </c>
      <c r="B3465" s="1">
        <v>40991.600694444445</v>
      </c>
      <c r="C3465" s="1">
        <f t="shared" si="672"/>
        <v>40909</v>
      </c>
      <c r="D3465" s="4">
        <f t="shared" si="673"/>
        <v>0.22777777777777777</v>
      </c>
      <c r="E3465" s="3">
        <f t="shared" si="674"/>
        <v>2012</v>
      </c>
      <c r="F3465" s="3">
        <f t="shared" si="675"/>
        <v>3</v>
      </c>
      <c r="G3465" s="3">
        <f t="shared" si="676"/>
        <v>23</v>
      </c>
      <c r="H3465" s="3">
        <f t="shared" si="677"/>
        <v>14</v>
      </c>
      <c r="I3465" s="3">
        <f t="shared" si="678"/>
        <v>25</v>
      </c>
      <c r="J3465" s="3">
        <f t="shared" si="679"/>
        <v>6</v>
      </c>
      <c r="K3465" s="3" t="str">
        <f>IF(AND(D3465&gt;='Season Lookup'!$D$15,D3465&lt;'Season Lookup'!$D$16),"Spring",IF(AND(D3465&gt;='Season Lookup'!$D$16,D3465&lt;'Season Lookup'!$D$17),"Summer",IF(AND(D3465&gt;='Season Lookup'!$D$17,D3465&lt;'Season Lookup'!$D$18),"Fall",IF(OR(D3465&gt;='Season Lookup'!$D$18,D3465&lt;'Season Lookup'!$D$15),"Winter"))))</f>
        <v>Spring</v>
      </c>
      <c r="L3465" s="3" t="str">
        <f>VLOOKUP(F3465,'Season Lookup'!$A$1:$B$13,2,0)</f>
        <v>Spring</v>
      </c>
      <c r="M3465" t="s">
        <v>12</v>
      </c>
      <c r="N3465" t="s">
        <v>13</v>
      </c>
      <c r="O3465" t="s">
        <v>13</v>
      </c>
      <c r="P3465" t="str">
        <f t="shared" si="680"/>
        <v>Yes</v>
      </c>
      <c r="Q3465" t="str">
        <f t="shared" si="681"/>
        <v>No</v>
      </c>
      <c r="R3465" t="str">
        <f t="shared" si="682"/>
        <v>No</v>
      </c>
      <c r="T3465" t="s">
        <v>142</v>
      </c>
      <c r="U3465" t="s">
        <v>4343</v>
      </c>
      <c r="V3465" t="str">
        <f t="shared" si="683"/>
        <v>Intersection</v>
      </c>
      <c r="W3465" t="s">
        <v>4344</v>
      </c>
      <c r="X3465">
        <v>0</v>
      </c>
      <c r="Y3465">
        <v>0</v>
      </c>
      <c r="Z3465" t="s">
        <v>81</v>
      </c>
    </row>
    <row r="3466" spans="1:26">
      <c r="A3466">
        <v>30541</v>
      </c>
      <c r="B3466" s="1">
        <v>40991.78125</v>
      </c>
      <c r="C3466" s="1">
        <f t="shared" si="672"/>
        <v>40909</v>
      </c>
      <c r="D3466" s="4">
        <f t="shared" si="673"/>
        <v>0.22777777777777777</v>
      </c>
      <c r="E3466" s="3">
        <f t="shared" si="674"/>
        <v>2012</v>
      </c>
      <c r="F3466" s="3">
        <f t="shared" si="675"/>
        <v>3</v>
      </c>
      <c r="G3466" s="3">
        <f t="shared" si="676"/>
        <v>23</v>
      </c>
      <c r="H3466" s="3">
        <f t="shared" si="677"/>
        <v>18</v>
      </c>
      <c r="I3466" s="3">
        <f t="shared" si="678"/>
        <v>45</v>
      </c>
      <c r="J3466" s="3">
        <f t="shared" si="679"/>
        <v>6</v>
      </c>
      <c r="K3466" s="3" t="str">
        <f>IF(AND(D3466&gt;='Season Lookup'!$D$15,D3466&lt;'Season Lookup'!$D$16),"Spring",IF(AND(D3466&gt;='Season Lookup'!$D$16,D3466&lt;'Season Lookup'!$D$17),"Summer",IF(AND(D3466&gt;='Season Lookup'!$D$17,D3466&lt;'Season Lookup'!$D$18),"Fall",IF(OR(D3466&gt;='Season Lookup'!$D$18,D3466&lt;'Season Lookup'!$D$15),"Winter"))))</f>
        <v>Spring</v>
      </c>
      <c r="L3466" s="3" t="str">
        <f>VLOOKUP(F3466,'Season Lookup'!$A$1:$B$13,2,0)</f>
        <v>Spring</v>
      </c>
      <c r="M3466" t="s">
        <v>12</v>
      </c>
      <c r="N3466" t="s">
        <v>13</v>
      </c>
      <c r="O3466" t="s">
        <v>13</v>
      </c>
      <c r="P3466" t="str">
        <f t="shared" si="680"/>
        <v>Yes</v>
      </c>
      <c r="Q3466" t="str">
        <f t="shared" si="681"/>
        <v>No</v>
      </c>
      <c r="R3466" t="str">
        <f t="shared" si="682"/>
        <v>No</v>
      </c>
      <c r="S3466">
        <v>198</v>
      </c>
      <c r="T3466" t="s">
        <v>170</v>
      </c>
      <c r="V3466" t="str">
        <f t="shared" si="683"/>
        <v>Non Intersection</v>
      </c>
      <c r="W3466" t="s">
        <v>4345</v>
      </c>
      <c r="X3466">
        <v>42.389879000000001</v>
      </c>
      <c r="Y3466">
        <v>-71.142218</v>
      </c>
      <c r="Z3466" t="s">
        <v>4346</v>
      </c>
    </row>
    <row r="3467" spans="1:26">
      <c r="A3467">
        <v>30545</v>
      </c>
      <c r="B3467" s="1">
        <v>40991.524293981478</v>
      </c>
      <c r="C3467" s="1">
        <f t="shared" si="672"/>
        <v>40909</v>
      </c>
      <c r="D3467" s="4">
        <f t="shared" si="673"/>
        <v>0.22777777777777777</v>
      </c>
      <c r="E3467" s="3">
        <f t="shared" si="674"/>
        <v>2012</v>
      </c>
      <c r="F3467" s="3">
        <f t="shared" si="675"/>
        <v>3</v>
      </c>
      <c r="G3467" s="3">
        <f t="shared" si="676"/>
        <v>23</v>
      </c>
      <c r="H3467" s="3">
        <f t="shared" si="677"/>
        <v>12</v>
      </c>
      <c r="I3467" s="3">
        <f t="shared" si="678"/>
        <v>34</v>
      </c>
      <c r="J3467" s="3">
        <f t="shared" si="679"/>
        <v>6</v>
      </c>
      <c r="K3467" s="3" t="str">
        <f>IF(AND(D3467&gt;='Season Lookup'!$D$15,D3467&lt;'Season Lookup'!$D$16),"Spring",IF(AND(D3467&gt;='Season Lookup'!$D$16,D3467&lt;'Season Lookup'!$D$17),"Summer",IF(AND(D3467&gt;='Season Lookup'!$D$17,D3467&lt;'Season Lookup'!$D$18),"Fall",IF(OR(D3467&gt;='Season Lookup'!$D$18,D3467&lt;'Season Lookup'!$D$15),"Winter"))))</f>
        <v>Spring</v>
      </c>
      <c r="L3467" s="3" t="str">
        <f>VLOOKUP(F3467,'Season Lookup'!$A$1:$B$13,2,0)</f>
        <v>Spring</v>
      </c>
      <c r="M3467" t="s">
        <v>12</v>
      </c>
      <c r="N3467" t="s">
        <v>619</v>
      </c>
      <c r="O3467" t="s">
        <v>36</v>
      </c>
      <c r="P3467" t="str">
        <f t="shared" si="680"/>
        <v>No</v>
      </c>
      <c r="Q3467" t="str">
        <f t="shared" si="681"/>
        <v>No</v>
      </c>
      <c r="R3467" t="str">
        <f t="shared" si="682"/>
        <v>No</v>
      </c>
      <c r="S3467">
        <v>12</v>
      </c>
      <c r="T3467" t="s">
        <v>198</v>
      </c>
      <c r="V3467" t="str">
        <f t="shared" si="683"/>
        <v>Non Intersection</v>
      </c>
      <c r="W3467" t="s">
        <v>4347</v>
      </c>
      <c r="X3467">
        <v>42.370460000000001</v>
      </c>
      <c r="Y3467">
        <v>-71.114615999999998</v>
      </c>
      <c r="Z3467" t="s">
        <v>4348</v>
      </c>
    </row>
    <row r="3468" spans="1:26">
      <c r="A3468">
        <v>30580</v>
      </c>
      <c r="B3468" s="1">
        <v>40991.770833333336</v>
      </c>
      <c r="C3468" s="1">
        <f t="shared" si="672"/>
        <v>40909</v>
      </c>
      <c r="D3468" s="4">
        <f t="shared" si="673"/>
        <v>0.22777777777777777</v>
      </c>
      <c r="E3468" s="3">
        <f t="shared" si="674"/>
        <v>2012</v>
      </c>
      <c r="F3468" s="3">
        <f t="shared" si="675"/>
        <v>3</v>
      </c>
      <c r="G3468" s="3">
        <f t="shared" si="676"/>
        <v>23</v>
      </c>
      <c r="H3468" s="3">
        <f t="shared" si="677"/>
        <v>18</v>
      </c>
      <c r="I3468" s="3">
        <f t="shared" si="678"/>
        <v>30</v>
      </c>
      <c r="J3468" s="3">
        <f t="shared" si="679"/>
        <v>6</v>
      </c>
      <c r="K3468" s="3" t="str">
        <f>IF(AND(D3468&gt;='Season Lookup'!$D$15,D3468&lt;'Season Lookup'!$D$16),"Spring",IF(AND(D3468&gt;='Season Lookup'!$D$16,D3468&lt;'Season Lookup'!$D$17),"Summer",IF(AND(D3468&gt;='Season Lookup'!$D$17,D3468&lt;'Season Lookup'!$D$18),"Fall",IF(OR(D3468&gt;='Season Lookup'!$D$18,D3468&lt;'Season Lookup'!$D$15),"Winter"))))</f>
        <v>Spring</v>
      </c>
      <c r="L3468" s="3" t="str">
        <f>VLOOKUP(F3468,'Season Lookup'!$A$1:$B$13,2,0)</f>
        <v>Spring</v>
      </c>
      <c r="N3468" t="s">
        <v>13</v>
      </c>
      <c r="O3468" t="s">
        <v>132</v>
      </c>
      <c r="P3468" t="str">
        <f t="shared" si="680"/>
        <v>Yes</v>
      </c>
      <c r="Q3468" t="str">
        <f t="shared" si="681"/>
        <v>Yes</v>
      </c>
      <c r="R3468" t="str">
        <f t="shared" si="682"/>
        <v>No</v>
      </c>
      <c r="T3468" t="s">
        <v>14</v>
      </c>
      <c r="U3468" t="s">
        <v>119</v>
      </c>
      <c r="V3468" t="str">
        <f t="shared" si="683"/>
        <v>Intersection</v>
      </c>
      <c r="W3468" t="s">
        <v>247</v>
      </c>
      <c r="X3468">
        <v>42.360827999999998</v>
      </c>
      <c r="Y3468">
        <v>-71.096012000000002</v>
      </c>
      <c r="Z3468" t="s">
        <v>248</v>
      </c>
    </row>
    <row r="3469" spans="1:26">
      <c r="A3469">
        <v>30542</v>
      </c>
      <c r="B3469" s="1">
        <v>40992.708333333336</v>
      </c>
      <c r="C3469" s="1">
        <f t="shared" si="672"/>
        <v>40909</v>
      </c>
      <c r="D3469" s="4">
        <f t="shared" si="673"/>
        <v>0.23055555555555557</v>
      </c>
      <c r="E3469" s="3">
        <f t="shared" si="674"/>
        <v>2012</v>
      </c>
      <c r="F3469" s="3">
        <f t="shared" si="675"/>
        <v>3</v>
      </c>
      <c r="G3469" s="3">
        <f t="shared" si="676"/>
        <v>24</v>
      </c>
      <c r="H3469" s="3">
        <f t="shared" si="677"/>
        <v>17</v>
      </c>
      <c r="I3469" s="3">
        <f t="shared" si="678"/>
        <v>0</v>
      </c>
      <c r="J3469" s="3">
        <f t="shared" si="679"/>
        <v>7</v>
      </c>
      <c r="K3469" s="3" t="str">
        <f>IF(AND(D3469&gt;='Season Lookup'!$D$15,D3469&lt;'Season Lookup'!$D$16),"Spring",IF(AND(D3469&gt;='Season Lookup'!$D$16,D3469&lt;'Season Lookup'!$D$17),"Summer",IF(AND(D3469&gt;='Season Lookup'!$D$17,D3469&lt;'Season Lookup'!$D$18),"Fall",IF(OR(D3469&gt;='Season Lookup'!$D$18,D3469&lt;'Season Lookup'!$D$15),"Winter"))))</f>
        <v>Spring</v>
      </c>
      <c r="L3469" s="3" t="str">
        <f>VLOOKUP(F3469,'Season Lookup'!$A$1:$B$13,2,0)</f>
        <v>Spring</v>
      </c>
      <c r="M3469" t="s">
        <v>31</v>
      </c>
      <c r="N3469" t="s">
        <v>13</v>
      </c>
      <c r="O3469" t="s">
        <v>23</v>
      </c>
      <c r="P3469" t="str">
        <f t="shared" si="680"/>
        <v>Yes</v>
      </c>
      <c r="Q3469" t="str">
        <f t="shared" si="681"/>
        <v>No</v>
      </c>
      <c r="R3469" t="str">
        <f t="shared" si="682"/>
        <v>No</v>
      </c>
      <c r="T3469" t="s">
        <v>155</v>
      </c>
      <c r="V3469" t="str">
        <f t="shared" si="683"/>
        <v>Intersection</v>
      </c>
      <c r="W3469" t="s">
        <v>4349</v>
      </c>
      <c r="X3469">
        <v>0</v>
      </c>
      <c r="Y3469">
        <v>0</v>
      </c>
      <c r="Z3469" t="s">
        <v>81</v>
      </c>
    </row>
    <row r="3470" spans="1:26">
      <c r="A3470">
        <v>30544</v>
      </c>
      <c r="B3470" s="1">
        <v>40993.041655092595</v>
      </c>
      <c r="C3470" s="1">
        <f t="shared" si="672"/>
        <v>40909</v>
      </c>
      <c r="D3470" s="4">
        <f t="shared" si="673"/>
        <v>0.23333333333333334</v>
      </c>
      <c r="E3470" s="3">
        <f t="shared" si="674"/>
        <v>2012</v>
      </c>
      <c r="F3470" s="3">
        <f t="shared" si="675"/>
        <v>3</v>
      </c>
      <c r="G3470" s="3">
        <f t="shared" si="676"/>
        <v>25</v>
      </c>
      <c r="H3470" s="3">
        <f t="shared" si="677"/>
        <v>0</v>
      </c>
      <c r="I3470" s="3">
        <f t="shared" si="678"/>
        <v>59</v>
      </c>
      <c r="J3470" s="3">
        <f t="shared" si="679"/>
        <v>1</v>
      </c>
      <c r="K3470" s="3" t="str">
        <f>IF(AND(D3470&gt;='Season Lookup'!$D$15,D3470&lt;'Season Lookup'!$D$16),"Spring",IF(AND(D3470&gt;='Season Lookup'!$D$16,D3470&lt;'Season Lookup'!$D$17),"Summer",IF(AND(D3470&gt;='Season Lookup'!$D$17,D3470&lt;'Season Lookup'!$D$18),"Fall",IF(OR(D3470&gt;='Season Lookup'!$D$18,D3470&lt;'Season Lookup'!$D$15),"Winter"))))</f>
        <v>Spring</v>
      </c>
      <c r="L3470" s="3" t="str">
        <f>VLOOKUP(F3470,'Season Lookup'!$A$1:$B$13,2,0)</f>
        <v>Spring</v>
      </c>
      <c r="M3470" t="s">
        <v>48</v>
      </c>
      <c r="N3470" t="s">
        <v>13</v>
      </c>
      <c r="O3470" t="s">
        <v>23</v>
      </c>
      <c r="P3470" t="str">
        <f t="shared" si="680"/>
        <v>Yes</v>
      </c>
      <c r="Q3470" t="str">
        <f t="shared" si="681"/>
        <v>No</v>
      </c>
      <c r="R3470" t="str">
        <f t="shared" si="682"/>
        <v>No</v>
      </c>
      <c r="S3470">
        <v>950</v>
      </c>
      <c r="T3470" t="s">
        <v>14</v>
      </c>
      <c r="V3470" t="str">
        <f t="shared" si="683"/>
        <v>Non Intersection</v>
      </c>
      <c r="W3470" t="s">
        <v>2204</v>
      </c>
      <c r="X3470">
        <v>42.368602000000003</v>
      </c>
      <c r="Y3470">
        <v>-71.110145000000003</v>
      </c>
      <c r="Z3470" t="s">
        <v>2205</v>
      </c>
    </row>
    <row r="3471" spans="1:26">
      <c r="A3471">
        <v>30546</v>
      </c>
      <c r="B3471" s="1">
        <v>40993.114583333336</v>
      </c>
      <c r="C3471" s="1">
        <f t="shared" si="672"/>
        <v>40909</v>
      </c>
      <c r="D3471" s="4">
        <f t="shared" si="673"/>
        <v>0.23333333333333334</v>
      </c>
      <c r="E3471" s="3">
        <f t="shared" si="674"/>
        <v>2012</v>
      </c>
      <c r="F3471" s="3">
        <f t="shared" si="675"/>
        <v>3</v>
      </c>
      <c r="G3471" s="3">
        <f t="shared" si="676"/>
        <v>25</v>
      </c>
      <c r="H3471" s="3">
        <f t="shared" si="677"/>
        <v>2</v>
      </c>
      <c r="I3471" s="3">
        <f t="shared" si="678"/>
        <v>45</v>
      </c>
      <c r="J3471" s="3">
        <f t="shared" si="679"/>
        <v>1</v>
      </c>
      <c r="K3471" s="3" t="str">
        <f>IF(AND(D3471&gt;='Season Lookup'!$D$15,D3471&lt;'Season Lookup'!$D$16),"Spring",IF(AND(D3471&gt;='Season Lookup'!$D$16,D3471&lt;'Season Lookup'!$D$17),"Summer",IF(AND(D3471&gt;='Season Lookup'!$D$17,D3471&lt;'Season Lookup'!$D$18),"Fall",IF(OR(D3471&gt;='Season Lookup'!$D$18,D3471&lt;'Season Lookup'!$D$15),"Winter"))))</f>
        <v>Spring</v>
      </c>
      <c r="L3471" s="3" t="str">
        <f>VLOOKUP(F3471,'Season Lookup'!$A$1:$B$13,2,0)</f>
        <v>Spring</v>
      </c>
      <c r="M3471" t="s">
        <v>48</v>
      </c>
      <c r="N3471" t="s">
        <v>13</v>
      </c>
      <c r="O3471" t="s">
        <v>23</v>
      </c>
      <c r="P3471" t="str">
        <f t="shared" si="680"/>
        <v>Yes</v>
      </c>
      <c r="Q3471" t="str">
        <f t="shared" si="681"/>
        <v>No</v>
      </c>
      <c r="R3471" t="str">
        <f t="shared" si="682"/>
        <v>No</v>
      </c>
      <c r="T3471" t="s">
        <v>14</v>
      </c>
      <c r="U3471" t="s">
        <v>202</v>
      </c>
      <c r="V3471" t="str">
        <f t="shared" si="683"/>
        <v>Intersection</v>
      </c>
      <c r="W3471" t="s">
        <v>361</v>
      </c>
      <c r="X3471">
        <v>42.360154000000001</v>
      </c>
      <c r="Y3471">
        <v>-71.094881999999998</v>
      </c>
      <c r="Z3471" t="s">
        <v>223</v>
      </c>
    </row>
    <row r="3472" spans="1:26">
      <c r="A3472">
        <v>30547</v>
      </c>
      <c r="B3472" s="1">
        <v>40994.354155092595</v>
      </c>
      <c r="C3472" s="1">
        <f t="shared" si="672"/>
        <v>40909</v>
      </c>
      <c r="D3472" s="4">
        <f t="shared" si="673"/>
        <v>0.2361111111111111</v>
      </c>
      <c r="E3472" s="3">
        <f t="shared" si="674"/>
        <v>2012</v>
      </c>
      <c r="F3472" s="3">
        <f t="shared" si="675"/>
        <v>3</v>
      </c>
      <c r="G3472" s="3">
        <f t="shared" si="676"/>
        <v>26</v>
      </c>
      <c r="H3472" s="3">
        <f t="shared" si="677"/>
        <v>8</v>
      </c>
      <c r="I3472" s="3">
        <f t="shared" si="678"/>
        <v>29</v>
      </c>
      <c r="J3472" s="3">
        <f t="shared" si="679"/>
        <v>2</v>
      </c>
      <c r="K3472" s="3" t="str">
        <f>IF(AND(D3472&gt;='Season Lookup'!$D$15,D3472&lt;'Season Lookup'!$D$16),"Spring",IF(AND(D3472&gt;='Season Lookup'!$D$16,D3472&lt;'Season Lookup'!$D$17),"Summer",IF(AND(D3472&gt;='Season Lookup'!$D$17,D3472&lt;'Season Lookup'!$D$18),"Fall",IF(OR(D3472&gt;='Season Lookup'!$D$18,D3472&lt;'Season Lookup'!$D$15),"Winter"))))</f>
        <v>Spring</v>
      </c>
      <c r="L3472" s="3" t="str">
        <f>VLOOKUP(F3472,'Season Lookup'!$A$1:$B$13,2,0)</f>
        <v>Spring</v>
      </c>
      <c r="M3472" t="s">
        <v>56</v>
      </c>
      <c r="N3472" t="s">
        <v>13</v>
      </c>
      <c r="O3472" t="s">
        <v>23</v>
      </c>
      <c r="P3472" t="str">
        <f t="shared" si="680"/>
        <v>Yes</v>
      </c>
      <c r="Q3472" t="str">
        <f t="shared" si="681"/>
        <v>No</v>
      </c>
      <c r="R3472" t="str">
        <f t="shared" si="682"/>
        <v>No</v>
      </c>
      <c r="S3472">
        <v>100</v>
      </c>
      <c r="T3472" t="s">
        <v>1062</v>
      </c>
      <c r="V3472" t="str">
        <f t="shared" si="683"/>
        <v>Non Intersection</v>
      </c>
      <c r="W3472" t="s">
        <v>1143</v>
      </c>
      <c r="X3472">
        <v>42.369137000000002</v>
      </c>
      <c r="Y3472">
        <v>-71.077147999999994</v>
      </c>
      <c r="Z3472" t="s">
        <v>1144</v>
      </c>
    </row>
    <row r="3473" spans="1:26">
      <c r="A3473">
        <v>30548</v>
      </c>
      <c r="B3473" s="1">
        <v>40994.447905092595</v>
      </c>
      <c r="C3473" s="1">
        <f t="shared" si="672"/>
        <v>40909</v>
      </c>
      <c r="D3473" s="4">
        <f t="shared" si="673"/>
        <v>0.2361111111111111</v>
      </c>
      <c r="E3473" s="3">
        <f t="shared" si="674"/>
        <v>2012</v>
      </c>
      <c r="F3473" s="3">
        <f t="shared" si="675"/>
        <v>3</v>
      </c>
      <c r="G3473" s="3">
        <f t="shared" si="676"/>
        <v>26</v>
      </c>
      <c r="H3473" s="3">
        <f t="shared" si="677"/>
        <v>10</v>
      </c>
      <c r="I3473" s="3">
        <f t="shared" si="678"/>
        <v>44</v>
      </c>
      <c r="J3473" s="3">
        <f t="shared" si="679"/>
        <v>2</v>
      </c>
      <c r="K3473" s="3" t="str">
        <f>IF(AND(D3473&gt;='Season Lookup'!$D$15,D3473&lt;'Season Lookup'!$D$16),"Spring",IF(AND(D3473&gt;='Season Lookup'!$D$16,D3473&lt;'Season Lookup'!$D$17),"Summer",IF(AND(D3473&gt;='Season Lookup'!$D$17,D3473&lt;'Season Lookup'!$D$18),"Fall",IF(OR(D3473&gt;='Season Lookup'!$D$18,D3473&lt;'Season Lookup'!$D$15),"Winter"))))</f>
        <v>Spring</v>
      </c>
      <c r="L3473" s="3" t="str">
        <f>VLOOKUP(F3473,'Season Lookup'!$A$1:$B$13,2,0)</f>
        <v>Spring</v>
      </c>
      <c r="M3473" t="s">
        <v>56</v>
      </c>
      <c r="N3473" t="s">
        <v>13</v>
      </c>
      <c r="O3473" t="s">
        <v>23</v>
      </c>
      <c r="P3473" t="str">
        <f t="shared" si="680"/>
        <v>Yes</v>
      </c>
      <c r="Q3473" t="str">
        <f t="shared" si="681"/>
        <v>No</v>
      </c>
      <c r="R3473" t="str">
        <f t="shared" si="682"/>
        <v>No</v>
      </c>
      <c r="T3473" t="s">
        <v>379</v>
      </c>
      <c r="U3473" t="s">
        <v>146</v>
      </c>
      <c r="V3473" t="str">
        <f t="shared" si="683"/>
        <v>Intersection</v>
      </c>
      <c r="W3473" t="s">
        <v>4350</v>
      </c>
      <c r="X3473">
        <v>42.368797999999998</v>
      </c>
      <c r="Y3473">
        <v>-71.079065999999997</v>
      </c>
      <c r="Z3473" t="s">
        <v>4351</v>
      </c>
    </row>
    <row r="3474" spans="1:26">
      <c r="A3474">
        <v>30549</v>
      </c>
      <c r="B3474" s="1">
        <v>40994.479155092595</v>
      </c>
      <c r="C3474" s="1">
        <f t="shared" si="672"/>
        <v>40909</v>
      </c>
      <c r="D3474" s="4">
        <f t="shared" si="673"/>
        <v>0.2361111111111111</v>
      </c>
      <c r="E3474" s="3">
        <f t="shared" si="674"/>
        <v>2012</v>
      </c>
      <c r="F3474" s="3">
        <f t="shared" si="675"/>
        <v>3</v>
      </c>
      <c r="G3474" s="3">
        <f t="shared" si="676"/>
        <v>26</v>
      </c>
      <c r="H3474" s="3">
        <f t="shared" si="677"/>
        <v>11</v>
      </c>
      <c r="I3474" s="3">
        <f t="shared" si="678"/>
        <v>29</v>
      </c>
      <c r="J3474" s="3">
        <f t="shared" si="679"/>
        <v>2</v>
      </c>
      <c r="K3474" s="3" t="str">
        <f>IF(AND(D3474&gt;='Season Lookup'!$D$15,D3474&lt;'Season Lookup'!$D$16),"Spring",IF(AND(D3474&gt;='Season Lookup'!$D$16,D3474&lt;'Season Lookup'!$D$17),"Summer",IF(AND(D3474&gt;='Season Lookup'!$D$17,D3474&lt;'Season Lookup'!$D$18),"Fall",IF(OR(D3474&gt;='Season Lookup'!$D$18,D3474&lt;'Season Lookup'!$D$15),"Winter"))))</f>
        <v>Spring</v>
      </c>
      <c r="L3474" s="3" t="str">
        <f>VLOOKUP(F3474,'Season Lookup'!$A$1:$B$13,2,0)</f>
        <v>Spring</v>
      </c>
      <c r="M3474" t="s">
        <v>56</v>
      </c>
      <c r="N3474" t="s">
        <v>13</v>
      </c>
      <c r="O3474" t="s">
        <v>13</v>
      </c>
      <c r="P3474" t="str">
        <f t="shared" si="680"/>
        <v>Yes</v>
      </c>
      <c r="Q3474" t="str">
        <f t="shared" si="681"/>
        <v>No</v>
      </c>
      <c r="R3474" t="str">
        <f t="shared" si="682"/>
        <v>No</v>
      </c>
      <c r="S3474">
        <v>237</v>
      </c>
      <c r="T3474" t="s">
        <v>108</v>
      </c>
      <c r="V3474" t="str">
        <f t="shared" si="683"/>
        <v>Non Intersection</v>
      </c>
      <c r="W3474" t="s">
        <v>4352</v>
      </c>
      <c r="X3474">
        <v>42.364100999999998</v>
      </c>
      <c r="Y3474">
        <v>-71.104236</v>
      </c>
      <c r="Z3474" t="s">
        <v>4353</v>
      </c>
    </row>
    <row r="3475" spans="1:26">
      <c r="A3475">
        <v>30550</v>
      </c>
      <c r="B3475" s="1">
        <v>40994.651377314818</v>
      </c>
      <c r="C3475" s="1">
        <f t="shared" si="672"/>
        <v>40909</v>
      </c>
      <c r="D3475" s="4">
        <f t="shared" si="673"/>
        <v>0.2361111111111111</v>
      </c>
      <c r="E3475" s="3">
        <f t="shared" si="674"/>
        <v>2012</v>
      </c>
      <c r="F3475" s="3">
        <f t="shared" si="675"/>
        <v>3</v>
      </c>
      <c r="G3475" s="3">
        <f t="shared" si="676"/>
        <v>26</v>
      </c>
      <c r="H3475" s="3">
        <f t="shared" si="677"/>
        <v>15</v>
      </c>
      <c r="I3475" s="3">
        <f t="shared" si="678"/>
        <v>37</v>
      </c>
      <c r="J3475" s="3">
        <f t="shared" si="679"/>
        <v>2</v>
      </c>
      <c r="K3475" s="3" t="str">
        <f>IF(AND(D3475&gt;='Season Lookup'!$D$15,D3475&lt;'Season Lookup'!$D$16),"Spring",IF(AND(D3475&gt;='Season Lookup'!$D$16,D3475&lt;'Season Lookup'!$D$17),"Summer",IF(AND(D3475&gt;='Season Lookup'!$D$17,D3475&lt;'Season Lookup'!$D$18),"Fall",IF(OR(D3475&gt;='Season Lookup'!$D$18,D3475&lt;'Season Lookup'!$D$15),"Winter"))))</f>
        <v>Spring</v>
      </c>
      <c r="L3475" s="3" t="str">
        <f>VLOOKUP(F3475,'Season Lookup'!$A$1:$B$13,2,0)</f>
        <v>Spring</v>
      </c>
      <c r="M3475" t="s">
        <v>56</v>
      </c>
      <c r="N3475" t="s">
        <v>13</v>
      </c>
      <c r="O3475" t="s">
        <v>132</v>
      </c>
      <c r="P3475" t="str">
        <f t="shared" si="680"/>
        <v>Yes</v>
      </c>
      <c r="Q3475" t="str">
        <f t="shared" si="681"/>
        <v>Yes</v>
      </c>
      <c r="R3475" t="str">
        <f t="shared" si="682"/>
        <v>No</v>
      </c>
      <c r="T3475" t="s">
        <v>710</v>
      </c>
      <c r="U3475" t="s">
        <v>142</v>
      </c>
      <c r="V3475" t="str">
        <f t="shared" si="683"/>
        <v>Intersection</v>
      </c>
      <c r="W3475" t="s">
        <v>2710</v>
      </c>
      <c r="X3475">
        <v>42.379975999999999</v>
      </c>
      <c r="Y3475">
        <v>-71.144532999999996</v>
      </c>
      <c r="Z3475" t="s">
        <v>2711</v>
      </c>
    </row>
    <row r="3476" spans="1:26">
      <c r="A3476">
        <v>30552</v>
      </c>
      <c r="B3476" s="1">
        <v>40994.722210648149</v>
      </c>
      <c r="C3476" s="1">
        <f t="shared" si="672"/>
        <v>40909</v>
      </c>
      <c r="D3476" s="4">
        <f t="shared" si="673"/>
        <v>0.2361111111111111</v>
      </c>
      <c r="E3476" s="3">
        <f t="shared" si="674"/>
        <v>2012</v>
      </c>
      <c r="F3476" s="3">
        <f t="shared" si="675"/>
        <v>3</v>
      </c>
      <c r="G3476" s="3">
        <f t="shared" si="676"/>
        <v>26</v>
      </c>
      <c r="H3476" s="3">
        <f t="shared" si="677"/>
        <v>17</v>
      </c>
      <c r="I3476" s="3">
        <f t="shared" si="678"/>
        <v>19</v>
      </c>
      <c r="J3476" s="3">
        <f t="shared" si="679"/>
        <v>2</v>
      </c>
      <c r="K3476" s="3" t="str">
        <f>IF(AND(D3476&gt;='Season Lookup'!$D$15,D3476&lt;'Season Lookup'!$D$16),"Spring",IF(AND(D3476&gt;='Season Lookup'!$D$16,D3476&lt;'Season Lookup'!$D$17),"Summer",IF(AND(D3476&gt;='Season Lookup'!$D$17,D3476&lt;'Season Lookup'!$D$18),"Fall",IF(OR(D3476&gt;='Season Lookup'!$D$18,D3476&lt;'Season Lookup'!$D$15),"Winter"))))</f>
        <v>Spring</v>
      </c>
      <c r="L3476" s="3" t="str">
        <f>VLOOKUP(F3476,'Season Lookup'!$A$1:$B$13,2,0)</f>
        <v>Spring</v>
      </c>
      <c r="M3476" t="s">
        <v>56</v>
      </c>
      <c r="N3476" t="s">
        <v>246</v>
      </c>
      <c r="O3476" t="s">
        <v>13</v>
      </c>
      <c r="P3476" t="str">
        <f t="shared" si="680"/>
        <v>Yes</v>
      </c>
      <c r="Q3476" t="str">
        <f t="shared" si="681"/>
        <v>No</v>
      </c>
      <c r="R3476" t="str">
        <f t="shared" si="682"/>
        <v>No</v>
      </c>
      <c r="T3476" t="s">
        <v>45</v>
      </c>
      <c r="V3476" t="str">
        <f t="shared" si="683"/>
        <v>Intersection</v>
      </c>
      <c r="W3476" t="s">
        <v>4225</v>
      </c>
      <c r="X3476">
        <v>0</v>
      </c>
      <c r="Y3476">
        <v>0</v>
      </c>
      <c r="Z3476" t="s">
        <v>81</v>
      </c>
    </row>
    <row r="3477" spans="1:26">
      <c r="A3477">
        <v>30553</v>
      </c>
      <c r="B3477" s="1">
        <v>40995.701388888891</v>
      </c>
      <c r="C3477" s="1">
        <f t="shared" si="672"/>
        <v>40909</v>
      </c>
      <c r="D3477" s="4">
        <f t="shared" si="673"/>
        <v>0.2388888888888889</v>
      </c>
      <c r="E3477" s="3">
        <f t="shared" si="674"/>
        <v>2012</v>
      </c>
      <c r="F3477" s="3">
        <f t="shared" si="675"/>
        <v>3</v>
      </c>
      <c r="G3477" s="3">
        <f t="shared" si="676"/>
        <v>27</v>
      </c>
      <c r="H3477" s="3">
        <f t="shared" si="677"/>
        <v>16</v>
      </c>
      <c r="I3477" s="3">
        <f t="shared" si="678"/>
        <v>50</v>
      </c>
      <c r="J3477" s="3">
        <f t="shared" si="679"/>
        <v>3</v>
      </c>
      <c r="K3477" s="3" t="str">
        <f>IF(AND(D3477&gt;='Season Lookup'!$D$15,D3477&lt;'Season Lookup'!$D$16),"Spring",IF(AND(D3477&gt;='Season Lookup'!$D$16,D3477&lt;'Season Lookup'!$D$17),"Summer",IF(AND(D3477&gt;='Season Lookup'!$D$17,D3477&lt;'Season Lookup'!$D$18),"Fall",IF(OR(D3477&gt;='Season Lookup'!$D$18,D3477&lt;'Season Lookup'!$D$15),"Winter"))))</f>
        <v>Spring</v>
      </c>
      <c r="L3477" s="3" t="str">
        <f>VLOOKUP(F3477,'Season Lookup'!$A$1:$B$13,2,0)</f>
        <v>Spring</v>
      </c>
      <c r="M3477" t="s">
        <v>73</v>
      </c>
      <c r="N3477" t="s">
        <v>329</v>
      </c>
      <c r="O3477" t="s">
        <v>152</v>
      </c>
      <c r="P3477" t="str">
        <f t="shared" si="680"/>
        <v>No</v>
      </c>
      <c r="Q3477" t="str">
        <f t="shared" si="681"/>
        <v>No</v>
      </c>
      <c r="R3477" t="str">
        <f t="shared" si="682"/>
        <v>Yes</v>
      </c>
      <c r="T3477" t="s">
        <v>14</v>
      </c>
      <c r="U3477" t="s">
        <v>70</v>
      </c>
      <c r="V3477" t="str">
        <f t="shared" si="683"/>
        <v>Intersection</v>
      </c>
      <c r="W3477" t="s">
        <v>855</v>
      </c>
      <c r="X3477">
        <v>42.364710000000002</v>
      </c>
      <c r="Y3477">
        <v>-71.102566999999993</v>
      </c>
      <c r="Z3477" t="s">
        <v>856</v>
      </c>
    </row>
    <row r="3478" spans="1:26">
      <c r="A3478">
        <v>30554</v>
      </c>
      <c r="B3478" s="1">
        <v>40995.756944444445</v>
      </c>
      <c r="C3478" s="1">
        <f t="shared" si="672"/>
        <v>40909</v>
      </c>
      <c r="D3478" s="4">
        <f t="shared" si="673"/>
        <v>0.2388888888888889</v>
      </c>
      <c r="E3478" s="3">
        <f t="shared" si="674"/>
        <v>2012</v>
      </c>
      <c r="F3478" s="3">
        <f t="shared" si="675"/>
        <v>3</v>
      </c>
      <c r="G3478" s="3">
        <f t="shared" si="676"/>
        <v>27</v>
      </c>
      <c r="H3478" s="3">
        <f t="shared" si="677"/>
        <v>18</v>
      </c>
      <c r="I3478" s="3">
        <f t="shared" si="678"/>
        <v>10</v>
      </c>
      <c r="J3478" s="3">
        <f t="shared" si="679"/>
        <v>3</v>
      </c>
      <c r="K3478" s="3" t="str">
        <f>IF(AND(D3478&gt;='Season Lookup'!$D$15,D3478&lt;'Season Lookup'!$D$16),"Spring",IF(AND(D3478&gt;='Season Lookup'!$D$16,D3478&lt;'Season Lookup'!$D$17),"Summer",IF(AND(D3478&gt;='Season Lookup'!$D$17,D3478&lt;'Season Lookup'!$D$18),"Fall",IF(OR(D3478&gt;='Season Lookup'!$D$18,D3478&lt;'Season Lookup'!$D$15),"Winter"))))</f>
        <v>Spring</v>
      </c>
      <c r="L3478" s="3" t="str">
        <f>VLOOKUP(F3478,'Season Lookup'!$A$1:$B$13,2,0)</f>
        <v>Spring</v>
      </c>
      <c r="M3478" t="s">
        <v>73</v>
      </c>
      <c r="N3478" t="s">
        <v>13</v>
      </c>
      <c r="O3478" t="s">
        <v>152</v>
      </c>
      <c r="P3478" t="str">
        <f t="shared" si="680"/>
        <v>Yes</v>
      </c>
      <c r="Q3478" t="str">
        <f t="shared" si="681"/>
        <v>No</v>
      </c>
      <c r="R3478" t="str">
        <f t="shared" si="682"/>
        <v>Yes</v>
      </c>
      <c r="T3478" t="s">
        <v>32</v>
      </c>
      <c r="U3478" t="s">
        <v>105</v>
      </c>
      <c r="V3478" t="str">
        <f t="shared" si="683"/>
        <v>Intersection</v>
      </c>
      <c r="W3478" t="s">
        <v>3873</v>
      </c>
      <c r="X3478">
        <v>42.362071</v>
      </c>
      <c r="Y3478">
        <v>-71.082667000000001</v>
      </c>
      <c r="Z3478" t="s">
        <v>3874</v>
      </c>
    </row>
    <row r="3479" spans="1:26">
      <c r="A3479">
        <v>30559</v>
      </c>
      <c r="B3479" s="1">
        <v>40995.75</v>
      </c>
      <c r="C3479" s="1">
        <f t="shared" si="672"/>
        <v>40909</v>
      </c>
      <c r="D3479" s="4">
        <f t="shared" si="673"/>
        <v>0.2388888888888889</v>
      </c>
      <c r="E3479" s="3">
        <f t="shared" si="674"/>
        <v>2012</v>
      </c>
      <c r="F3479" s="3">
        <f t="shared" si="675"/>
        <v>3</v>
      </c>
      <c r="G3479" s="3">
        <f t="shared" si="676"/>
        <v>27</v>
      </c>
      <c r="H3479" s="3">
        <f t="shared" si="677"/>
        <v>18</v>
      </c>
      <c r="I3479" s="3">
        <f t="shared" si="678"/>
        <v>0</v>
      </c>
      <c r="J3479" s="3">
        <f t="shared" si="679"/>
        <v>3</v>
      </c>
      <c r="K3479" s="3" t="str">
        <f>IF(AND(D3479&gt;='Season Lookup'!$D$15,D3479&lt;'Season Lookup'!$D$16),"Spring",IF(AND(D3479&gt;='Season Lookup'!$D$16,D3479&lt;'Season Lookup'!$D$17),"Summer",IF(AND(D3479&gt;='Season Lookup'!$D$17,D3479&lt;'Season Lookup'!$D$18),"Fall",IF(OR(D3479&gt;='Season Lookup'!$D$18,D3479&lt;'Season Lookup'!$D$15),"Winter"))))</f>
        <v>Spring</v>
      </c>
      <c r="L3479" s="3" t="str">
        <f>VLOOKUP(F3479,'Season Lookup'!$A$1:$B$13,2,0)</f>
        <v>Spring</v>
      </c>
      <c r="M3479" t="s">
        <v>73</v>
      </c>
      <c r="N3479" t="s">
        <v>13</v>
      </c>
      <c r="O3479" t="s">
        <v>23</v>
      </c>
      <c r="P3479" t="str">
        <f t="shared" si="680"/>
        <v>Yes</v>
      </c>
      <c r="Q3479" t="str">
        <f t="shared" si="681"/>
        <v>No</v>
      </c>
      <c r="R3479" t="str">
        <f t="shared" si="682"/>
        <v>No</v>
      </c>
      <c r="S3479">
        <v>8</v>
      </c>
      <c r="T3479" t="s">
        <v>340</v>
      </c>
      <c r="U3479" t="s">
        <v>14</v>
      </c>
      <c r="V3479" t="str">
        <f t="shared" si="683"/>
        <v>Non Intersection</v>
      </c>
      <c r="W3479" t="s">
        <v>4194</v>
      </c>
      <c r="X3479">
        <v>42.389589999999998</v>
      </c>
      <c r="Y3479">
        <v>-71.119570999999993</v>
      </c>
      <c r="Z3479" t="s">
        <v>4195</v>
      </c>
    </row>
    <row r="3480" spans="1:26">
      <c r="A3480">
        <v>30555</v>
      </c>
      <c r="B3480" s="1">
        <v>40996.336793981478</v>
      </c>
      <c r="C3480" s="1">
        <f t="shared" ref="C3480:C3540" si="684">EOMONTH(B3480,MONTH(B3480)*-1)+1</f>
        <v>40909</v>
      </c>
      <c r="D3480" s="4">
        <f t="shared" ref="D3480:D3540" si="685">YEARFRAC(C3480,B3480)</f>
        <v>0.24166666666666667</v>
      </c>
      <c r="E3480" s="3">
        <f t="shared" ref="E3480:E3540" si="686">YEAR(B3480)</f>
        <v>2012</v>
      </c>
      <c r="F3480" s="3">
        <f t="shared" ref="F3480:F3540" si="687">MONTH(B3480)</f>
        <v>3</v>
      </c>
      <c r="G3480" s="3">
        <f t="shared" ref="G3480:G3540" si="688">DAY(B3480)</f>
        <v>28</v>
      </c>
      <c r="H3480" s="3">
        <f t="shared" ref="H3480:H3540" si="689">HOUR(B3480)</f>
        <v>8</v>
      </c>
      <c r="I3480" s="3">
        <f t="shared" ref="I3480:I3540" si="690">MINUTE(B3480)</f>
        <v>4</v>
      </c>
      <c r="J3480" s="3">
        <f t="shared" ref="J3480:J3540" si="691">WEEKDAY(B3480,1)</f>
        <v>4</v>
      </c>
      <c r="K3480" s="3" t="str">
        <f>IF(AND(D3480&gt;='Season Lookup'!$D$15,D3480&lt;'Season Lookup'!$D$16),"Spring",IF(AND(D3480&gt;='Season Lookup'!$D$16,D3480&lt;'Season Lookup'!$D$17),"Summer",IF(AND(D3480&gt;='Season Lookup'!$D$17,D3480&lt;'Season Lookup'!$D$18),"Fall",IF(OR(D3480&gt;='Season Lookup'!$D$18,D3480&lt;'Season Lookup'!$D$15),"Winter"))))</f>
        <v>Spring</v>
      </c>
      <c r="L3480" s="3" t="str">
        <f>VLOOKUP(F3480,'Season Lookup'!$A$1:$B$13,2,0)</f>
        <v>Spring</v>
      </c>
      <c r="M3480" t="s">
        <v>82</v>
      </c>
      <c r="N3480" t="s">
        <v>13</v>
      </c>
      <c r="O3480" t="s">
        <v>132</v>
      </c>
      <c r="P3480" t="str">
        <f t="shared" ref="P3480:P3540" si="692">IF(OR(N3480="Auto",O3480="Auto"),"Yes",IF(OR(N3480="Taxi",O3480="Taxi"),"Yes",IF(OR(N3480="Truck",O3480="Truck"),"Yes",IF(OR(N3480="Van",O3480="Van"),"Yes","No"))))</f>
        <v>Yes</v>
      </c>
      <c r="Q3480" t="str">
        <f t="shared" ref="Q3480:Q3540" si="693">IF(OR(N3480="Bicycle",O3480="Bicycle"),"Yes","No")</f>
        <v>Yes</v>
      </c>
      <c r="R3480" t="str">
        <f t="shared" ref="R3480:R3540" si="694">IF(OR(N3480="Pedestrian",O3480="Pedestrian"),"Yes","No")</f>
        <v>No</v>
      </c>
      <c r="T3480" t="s">
        <v>14</v>
      </c>
      <c r="U3480" t="s">
        <v>977</v>
      </c>
      <c r="V3480" t="str">
        <f t="shared" ref="V3480:V3540" si="695">IF(ISBLANK(S3480),"Intersection","Non Intersection")</f>
        <v>Intersection</v>
      </c>
      <c r="W3480" t="s">
        <v>978</v>
      </c>
      <c r="X3480">
        <v>42.391768999999996</v>
      </c>
      <c r="Y3480">
        <v>-71.123869999999997</v>
      </c>
      <c r="Z3480" t="s">
        <v>979</v>
      </c>
    </row>
    <row r="3481" spans="1:26">
      <c r="A3481">
        <v>30556</v>
      </c>
      <c r="B3481" s="1">
        <v>40996.859722222223</v>
      </c>
      <c r="C3481" s="1">
        <f t="shared" si="684"/>
        <v>40909</v>
      </c>
      <c r="D3481" s="4">
        <f t="shared" si="685"/>
        <v>0.24166666666666667</v>
      </c>
      <c r="E3481" s="3">
        <f t="shared" si="686"/>
        <v>2012</v>
      </c>
      <c r="F3481" s="3">
        <f t="shared" si="687"/>
        <v>3</v>
      </c>
      <c r="G3481" s="3">
        <f t="shared" si="688"/>
        <v>28</v>
      </c>
      <c r="H3481" s="3">
        <f t="shared" si="689"/>
        <v>20</v>
      </c>
      <c r="I3481" s="3">
        <f t="shared" si="690"/>
        <v>38</v>
      </c>
      <c r="J3481" s="3">
        <f t="shared" si="691"/>
        <v>4</v>
      </c>
      <c r="K3481" s="3" t="str">
        <f>IF(AND(D3481&gt;='Season Lookup'!$D$15,D3481&lt;'Season Lookup'!$D$16),"Spring",IF(AND(D3481&gt;='Season Lookup'!$D$16,D3481&lt;'Season Lookup'!$D$17),"Summer",IF(AND(D3481&gt;='Season Lookup'!$D$17,D3481&lt;'Season Lookup'!$D$18),"Fall",IF(OR(D3481&gt;='Season Lookup'!$D$18,D3481&lt;'Season Lookup'!$D$15),"Winter"))))</f>
        <v>Spring</v>
      </c>
      <c r="L3481" s="3" t="str">
        <f>VLOOKUP(F3481,'Season Lookup'!$A$1:$B$13,2,0)</f>
        <v>Spring</v>
      </c>
      <c r="M3481" t="s">
        <v>82</v>
      </c>
      <c r="N3481" t="s">
        <v>13</v>
      </c>
      <c r="O3481" t="s">
        <v>36</v>
      </c>
      <c r="P3481" t="str">
        <f t="shared" si="692"/>
        <v>Yes</v>
      </c>
      <c r="Q3481" t="str">
        <f t="shared" si="693"/>
        <v>No</v>
      </c>
      <c r="R3481" t="str">
        <f t="shared" si="694"/>
        <v>No</v>
      </c>
      <c r="S3481" t="s">
        <v>4354</v>
      </c>
      <c r="T3481" t="s">
        <v>459</v>
      </c>
      <c r="V3481" t="str">
        <f t="shared" si="695"/>
        <v>Non Intersection</v>
      </c>
      <c r="W3481" t="s">
        <v>4355</v>
      </c>
      <c r="X3481">
        <v>42.377079999999999</v>
      </c>
      <c r="Y3481">
        <v>-71.137404000000004</v>
      </c>
      <c r="Z3481" t="s">
        <v>4356</v>
      </c>
    </row>
    <row r="3482" spans="1:26">
      <c r="A3482">
        <v>30560</v>
      </c>
      <c r="B3482" s="1">
        <v>40996.84375</v>
      </c>
      <c r="C3482" s="1">
        <f t="shared" si="684"/>
        <v>40909</v>
      </c>
      <c r="D3482" s="4">
        <f t="shared" si="685"/>
        <v>0.24166666666666667</v>
      </c>
      <c r="E3482" s="3">
        <f t="shared" si="686"/>
        <v>2012</v>
      </c>
      <c r="F3482" s="3">
        <f t="shared" si="687"/>
        <v>3</v>
      </c>
      <c r="G3482" s="3">
        <f t="shared" si="688"/>
        <v>28</v>
      </c>
      <c r="H3482" s="3">
        <f t="shared" si="689"/>
        <v>20</v>
      </c>
      <c r="I3482" s="3">
        <f t="shared" si="690"/>
        <v>15</v>
      </c>
      <c r="J3482" s="3">
        <f t="shared" si="691"/>
        <v>4</v>
      </c>
      <c r="K3482" s="3" t="str">
        <f>IF(AND(D3482&gt;='Season Lookup'!$D$15,D3482&lt;'Season Lookup'!$D$16),"Spring",IF(AND(D3482&gt;='Season Lookup'!$D$16,D3482&lt;'Season Lookup'!$D$17),"Summer",IF(AND(D3482&gt;='Season Lookup'!$D$17,D3482&lt;'Season Lookup'!$D$18),"Fall",IF(OR(D3482&gt;='Season Lookup'!$D$18,D3482&lt;'Season Lookup'!$D$15),"Winter"))))</f>
        <v>Spring</v>
      </c>
      <c r="L3482" s="3" t="str">
        <f>VLOOKUP(F3482,'Season Lookup'!$A$1:$B$13,2,0)</f>
        <v>Spring</v>
      </c>
      <c r="M3482" t="s">
        <v>82</v>
      </c>
      <c r="N3482" t="s">
        <v>13</v>
      </c>
      <c r="O3482" t="s">
        <v>23</v>
      </c>
      <c r="P3482" t="str">
        <f t="shared" si="692"/>
        <v>Yes</v>
      </c>
      <c r="Q3482" t="str">
        <f t="shared" si="693"/>
        <v>No</v>
      </c>
      <c r="R3482" t="str">
        <f t="shared" si="694"/>
        <v>No</v>
      </c>
      <c r="T3482" t="s">
        <v>2532</v>
      </c>
      <c r="U3482" t="s">
        <v>203</v>
      </c>
      <c r="V3482" t="str">
        <f t="shared" si="695"/>
        <v>Intersection</v>
      </c>
      <c r="W3482" t="s">
        <v>4357</v>
      </c>
      <c r="X3482">
        <v>42.373099000000003</v>
      </c>
      <c r="Y3482">
        <v>-71.126296999999994</v>
      </c>
      <c r="Z3482" t="s">
        <v>4358</v>
      </c>
    </row>
    <row r="3483" spans="1:26">
      <c r="A3483">
        <v>30576</v>
      </c>
      <c r="B3483" s="1">
        <v>40996.291655092595</v>
      </c>
      <c r="C3483" s="1">
        <f t="shared" si="684"/>
        <v>40909</v>
      </c>
      <c r="D3483" s="4">
        <f t="shared" si="685"/>
        <v>0.24166666666666667</v>
      </c>
      <c r="E3483" s="3">
        <f t="shared" si="686"/>
        <v>2012</v>
      </c>
      <c r="F3483" s="3">
        <f t="shared" si="687"/>
        <v>3</v>
      </c>
      <c r="G3483" s="3">
        <f t="shared" si="688"/>
        <v>28</v>
      </c>
      <c r="H3483" s="3">
        <f t="shared" si="689"/>
        <v>6</v>
      </c>
      <c r="I3483" s="3">
        <f t="shared" si="690"/>
        <v>59</v>
      </c>
      <c r="J3483" s="3">
        <f t="shared" si="691"/>
        <v>4</v>
      </c>
      <c r="K3483" s="3" t="str">
        <f>IF(AND(D3483&gt;='Season Lookup'!$D$15,D3483&lt;'Season Lookup'!$D$16),"Spring",IF(AND(D3483&gt;='Season Lookup'!$D$16,D3483&lt;'Season Lookup'!$D$17),"Summer",IF(AND(D3483&gt;='Season Lookup'!$D$17,D3483&lt;'Season Lookup'!$D$18),"Fall",IF(OR(D3483&gt;='Season Lookup'!$D$18,D3483&lt;'Season Lookup'!$D$15),"Winter"))))</f>
        <v>Spring</v>
      </c>
      <c r="L3483" s="3" t="str">
        <f>VLOOKUP(F3483,'Season Lookup'!$A$1:$B$13,2,0)</f>
        <v>Spring</v>
      </c>
      <c r="N3483" t="s">
        <v>13</v>
      </c>
      <c r="O3483" t="s">
        <v>246</v>
      </c>
      <c r="P3483" t="str">
        <f t="shared" si="692"/>
        <v>Yes</v>
      </c>
      <c r="Q3483" t="str">
        <f t="shared" si="693"/>
        <v>No</v>
      </c>
      <c r="R3483" t="str">
        <f t="shared" si="694"/>
        <v>No</v>
      </c>
      <c r="T3483" t="s">
        <v>129</v>
      </c>
      <c r="U3483" t="s">
        <v>19</v>
      </c>
      <c r="V3483" t="str">
        <f t="shared" si="695"/>
        <v>Intersection</v>
      </c>
      <c r="W3483" t="s">
        <v>2125</v>
      </c>
      <c r="X3483">
        <v>42.372123000000002</v>
      </c>
      <c r="Y3483">
        <v>-71.088455999999994</v>
      </c>
      <c r="Z3483" t="s">
        <v>131</v>
      </c>
    </row>
    <row r="3484" spans="1:26">
      <c r="A3484">
        <v>30770</v>
      </c>
      <c r="B3484" s="1">
        <v>40996.354155092595</v>
      </c>
      <c r="C3484" s="1">
        <f t="shared" si="684"/>
        <v>40909</v>
      </c>
      <c r="D3484" s="4">
        <f t="shared" si="685"/>
        <v>0.24166666666666667</v>
      </c>
      <c r="E3484" s="3">
        <f t="shared" si="686"/>
        <v>2012</v>
      </c>
      <c r="F3484" s="3">
        <f t="shared" si="687"/>
        <v>3</v>
      </c>
      <c r="G3484" s="3">
        <f t="shared" si="688"/>
        <v>28</v>
      </c>
      <c r="H3484" s="3">
        <f t="shared" si="689"/>
        <v>8</v>
      </c>
      <c r="I3484" s="3">
        <f t="shared" si="690"/>
        <v>29</v>
      </c>
      <c r="J3484" s="3">
        <f t="shared" si="691"/>
        <v>4</v>
      </c>
      <c r="K3484" s="3" t="str">
        <f>IF(AND(D3484&gt;='Season Lookup'!$D$15,D3484&lt;'Season Lookup'!$D$16),"Spring",IF(AND(D3484&gt;='Season Lookup'!$D$16,D3484&lt;'Season Lookup'!$D$17),"Summer",IF(AND(D3484&gt;='Season Lookup'!$D$17,D3484&lt;'Season Lookup'!$D$18),"Fall",IF(OR(D3484&gt;='Season Lookup'!$D$18,D3484&lt;'Season Lookup'!$D$15),"Winter"))))</f>
        <v>Spring</v>
      </c>
      <c r="L3484" s="3" t="str">
        <f>VLOOKUP(F3484,'Season Lookup'!$A$1:$B$13,2,0)</f>
        <v>Spring</v>
      </c>
      <c r="M3484" t="s">
        <v>82</v>
      </c>
      <c r="N3484" t="s">
        <v>13</v>
      </c>
      <c r="O3484" t="s">
        <v>13</v>
      </c>
      <c r="P3484" t="str">
        <f t="shared" si="692"/>
        <v>Yes</v>
      </c>
      <c r="Q3484" t="str">
        <f t="shared" si="693"/>
        <v>No</v>
      </c>
      <c r="R3484" t="str">
        <f t="shared" si="694"/>
        <v>No</v>
      </c>
      <c r="T3484" t="s">
        <v>178</v>
      </c>
      <c r="U3484" t="s">
        <v>509</v>
      </c>
      <c r="V3484" t="str">
        <f t="shared" si="695"/>
        <v>Intersection</v>
      </c>
      <c r="W3484" t="s">
        <v>1008</v>
      </c>
      <c r="X3484">
        <v>42.365872000000003</v>
      </c>
      <c r="Y3484">
        <v>-71.106027999999995</v>
      </c>
      <c r="Z3484" t="s">
        <v>1009</v>
      </c>
    </row>
    <row r="3485" spans="1:26">
      <c r="A3485">
        <v>30563</v>
      </c>
      <c r="B3485" s="1">
        <v>40998.451388888891</v>
      </c>
      <c r="C3485" s="1">
        <f t="shared" si="684"/>
        <v>40909</v>
      </c>
      <c r="D3485" s="4">
        <f t="shared" si="685"/>
        <v>0.24722222222222223</v>
      </c>
      <c r="E3485" s="3">
        <f t="shared" si="686"/>
        <v>2012</v>
      </c>
      <c r="F3485" s="3">
        <f t="shared" si="687"/>
        <v>3</v>
      </c>
      <c r="G3485" s="3">
        <f t="shared" si="688"/>
        <v>30</v>
      </c>
      <c r="H3485" s="3">
        <f t="shared" si="689"/>
        <v>10</v>
      </c>
      <c r="I3485" s="3">
        <f t="shared" si="690"/>
        <v>50</v>
      </c>
      <c r="J3485" s="3">
        <f t="shared" si="691"/>
        <v>6</v>
      </c>
      <c r="K3485" s="3" t="str">
        <f>IF(AND(D3485&gt;='Season Lookup'!$D$15,D3485&lt;'Season Lookup'!$D$16),"Spring",IF(AND(D3485&gt;='Season Lookup'!$D$16,D3485&lt;'Season Lookup'!$D$17),"Summer",IF(AND(D3485&gt;='Season Lookup'!$D$17,D3485&lt;'Season Lookup'!$D$18),"Fall",IF(OR(D3485&gt;='Season Lookup'!$D$18,D3485&lt;'Season Lookup'!$D$15),"Winter"))))</f>
        <v>Spring</v>
      </c>
      <c r="L3485" s="3" t="str">
        <f>VLOOKUP(F3485,'Season Lookup'!$A$1:$B$13,2,0)</f>
        <v>Spring</v>
      </c>
      <c r="M3485" t="s">
        <v>12</v>
      </c>
      <c r="N3485" t="s">
        <v>13</v>
      </c>
      <c r="O3485" t="s">
        <v>13</v>
      </c>
      <c r="P3485" t="str">
        <f t="shared" si="692"/>
        <v>Yes</v>
      </c>
      <c r="Q3485" t="str">
        <f t="shared" si="693"/>
        <v>No</v>
      </c>
      <c r="R3485" t="str">
        <f t="shared" si="694"/>
        <v>No</v>
      </c>
      <c r="T3485" t="s">
        <v>14</v>
      </c>
      <c r="U3485" t="s">
        <v>524</v>
      </c>
      <c r="V3485" t="str">
        <f t="shared" si="695"/>
        <v>Intersection</v>
      </c>
      <c r="W3485" t="s">
        <v>3291</v>
      </c>
      <c r="X3485">
        <v>42.390917999999999</v>
      </c>
      <c r="Y3485">
        <v>-71.122259</v>
      </c>
      <c r="Z3485" t="s">
        <v>3292</v>
      </c>
    </row>
    <row r="3486" spans="1:26">
      <c r="A3486">
        <v>30564</v>
      </c>
      <c r="B3486" s="1">
        <v>40998.659710648149</v>
      </c>
      <c r="C3486" s="1">
        <f t="shared" si="684"/>
        <v>40909</v>
      </c>
      <c r="D3486" s="4">
        <f t="shared" si="685"/>
        <v>0.24722222222222223</v>
      </c>
      <c r="E3486" s="3">
        <f t="shared" si="686"/>
        <v>2012</v>
      </c>
      <c r="F3486" s="3">
        <f t="shared" si="687"/>
        <v>3</v>
      </c>
      <c r="G3486" s="3">
        <f t="shared" si="688"/>
        <v>30</v>
      </c>
      <c r="H3486" s="3">
        <f t="shared" si="689"/>
        <v>15</v>
      </c>
      <c r="I3486" s="3">
        <f t="shared" si="690"/>
        <v>49</v>
      </c>
      <c r="J3486" s="3">
        <f t="shared" si="691"/>
        <v>6</v>
      </c>
      <c r="K3486" s="3" t="str">
        <f>IF(AND(D3486&gt;='Season Lookup'!$D$15,D3486&lt;'Season Lookup'!$D$16),"Spring",IF(AND(D3486&gt;='Season Lookup'!$D$16,D3486&lt;'Season Lookup'!$D$17),"Summer",IF(AND(D3486&gt;='Season Lookup'!$D$17,D3486&lt;'Season Lookup'!$D$18),"Fall",IF(OR(D3486&gt;='Season Lookup'!$D$18,D3486&lt;'Season Lookup'!$D$15),"Winter"))))</f>
        <v>Spring</v>
      </c>
      <c r="L3486" s="3" t="str">
        <f>VLOOKUP(F3486,'Season Lookup'!$A$1:$B$13,2,0)</f>
        <v>Spring</v>
      </c>
      <c r="M3486" t="s">
        <v>12</v>
      </c>
      <c r="N3486" t="s">
        <v>13</v>
      </c>
      <c r="O3486" t="s">
        <v>132</v>
      </c>
      <c r="P3486" t="str">
        <f t="shared" si="692"/>
        <v>Yes</v>
      </c>
      <c r="Q3486" t="str">
        <f t="shared" si="693"/>
        <v>Yes</v>
      </c>
      <c r="R3486" t="str">
        <f t="shared" si="694"/>
        <v>No</v>
      </c>
      <c r="S3486">
        <v>265</v>
      </c>
      <c r="T3486" t="s">
        <v>332</v>
      </c>
      <c r="U3486" t="s">
        <v>37</v>
      </c>
      <c r="V3486" t="str">
        <f t="shared" si="695"/>
        <v>Non Intersection</v>
      </c>
      <c r="W3486" t="s">
        <v>4359</v>
      </c>
      <c r="X3486">
        <v>42.360118</v>
      </c>
      <c r="Y3486">
        <v>-71.110633000000007</v>
      </c>
      <c r="Z3486" t="s">
        <v>4360</v>
      </c>
    </row>
    <row r="3487" spans="1:26">
      <c r="A3487">
        <v>30565</v>
      </c>
      <c r="B3487" s="1">
        <v>40998.918055555558</v>
      </c>
      <c r="C3487" s="1">
        <f t="shared" si="684"/>
        <v>40909</v>
      </c>
      <c r="D3487" s="4">
        <f t="shared" si="685"/>
        <v>0.24722222222222223</v>
      </c>
      <c r="E3487" s="3">
        <f t="shared" si="686"/>
        <v>2012</v>
      </c>
      <c r="F3487" s="3">
        <f t="shared" si="687"/>
        <v>3</v>
      </c>
      <c r="G3487" s="3">
        <f t="shared" si="688"/>
        <v>30</v>
      </c>
      <c r="H3487" s="3">
        <f t="shared" si="689"/>
        <v>22</v>
      </c>
      <c r="I3487" s="3">
        <f t="shared" si="690"/>
        <v>2</v>
      </c>
      <c r="J3487" s="3">
        <f t="shared" si="691"/>
        <v>6</v>
      </c>
      <c r="K3487" s="3" t="str">
        <f>IF(AND(D3487&gt;='Season Lookup'!$D$15,D3487&lt;'Season Lookup'!$D$16),"Spring",IF(AND(D3487&gt;='Season Lookup'!$D$16,D3487&lt;'Season Lookup'!$D$17),"Summer",IF(AND(D3487&gt;='Season Lookup'!$D$17,D3487&lt;'Season Lookup'!$D$18),"Fall",IF(OR(D3487&gt;='Season Lookup'!$D$18,D3487&lt;'Season Lookup'!$D$15),"Winter"))))</f>
        <v>Spring</v>
      </c>
      <c r="L3487" s="3" t="str">
        <f>VLOOKUP(F3487,'Season Lookup'!$A$1:$B$13,2,0)</f>
        <v>Spring</v>
      </c>
      <c r="M3487" t="s">
        <v>12</v>
      </c>
      <c r="N3487" t="s">
        <v>13</v>
      </c>
      <c r="O3487" t="s">
        <v>132</v>
      </c>
      <c r="P3487" t="str">
        <f t="shared" si="692"/>
        <v>Yes</v>
      </c>
      <c r="Q3487" t="str">
        <f t="shared" si="693"/>
        <v>Yes</v>
      </c>
      <c r="R3487" t="str">
        <f t="shared" si="694"/>
        <v>No</v>
      </c>
      <c r="S3487">
        <v>1124</v>
      </c>
      <c r="T3487" t="s">
        <v>19</v>
      </c>
      <c r="V3487" t="str">
        <f t="shared" si="695"/>
        <v>Non Intersection</v>
      </c>
      <c r="W3487" t="s">
        <v>4361</v>
      </c>
      <c r="X3487">
        <v>42.372999</v>
      </c>
      <c r="Y3487">
        <v>-71.095920000000007</v>
      </c>
      <c r="Z3487" t="s">
        <v>4362</v>
      </c>
    </row>
    <row r="3488" spans="1:26">
      <c r="A3488">
        <v>30566</v>
      </c>
      <c r="B3488" s="1">
        <v>40998.972210648149</v>
      </c>
      <c r="C3488" s="1">
        <f t="shared" si="684"/>
        <v>40909</v>
      </c>
      <c r="D3488" s="4">
        <f t="shared" si="685"/>
        <v>0.24722222222222223</v>
      </c>
      <c r="E3488" s="3">
        <f t="shared" si="686"/>
        <v>2012</v>
      </c>
      <c r="F3488" s="3">
        <f t="shared" si="687"/>
        <v>3</v>
      </c>
      <c r="G3488" s="3">
        <f t="shared" si="688"/>
        <v>30</v>
      </c>
      <c r="H3488" s="3">
        <f t="shared" si="689"/>
        <v>23</v>
      </c>
      <c r="I3488" s="3">
        <f t="shared" si="690"/>
        <v>19</v>
      </c>
      <c r="J3488" s="3">
        <f t="shared" si="691"/>
        <v>6</v>
      </c>
      <c r="K3488" s="3" t="str">
        <f>IF(AND(D3488&gt;='Season Lookup'!$D$15,D3488&lt;'Season Lookup'!$D$16),"Spring",IF(AND(D3488&gt;='Season Lookup'!$D$16,D3488&lt;'Season Lookup'!$D$17),"Summer",IF(AND(D3488&gt;='Season Lookup'!$D$17,D3488&lt;'Season Lookup'!$D$18),"Fall",IF(OR(D3488&gt;='Season Lookup'!$D$18,D3488&lt;'Season Lookup'!$D$15),"Winter"))))</f>
        <v>Spring</v>
      </c>
      <c r="L3488" s="3" t="str">
        <f>VLOOKUP(F3488,'Season Lookup'!$A$1:$B$13,2,0)</f>
        <v>Spring</v>
      </c>
      <c r="M3488" t="s">
        <v>12</v>
      </c>
      <c r="N3488" t="s">
        <v>13</v>
      </c>
      <c r="O3488" t="s">
        <v>13</v>
      </c>
      <c r="P3488" t="str">
        <f t="shared" si="692"/>
        <v>Yes</v>
      </c>
      <c r="Q3488" t="str">
        <f t="shared" si="693"/>
        <v>No</v>
      </c>
      <c r="R3488" t="str">
        <f t="shared" si="694"/>
        <v>No</v>
      </c>
      <c r="T3488" t="s">
        <v>178</v>
      </c>
      <c r="U3488" t="s">
        <v>42</v>
      </c>
      <c r="V3488" t="str">
        <f t="shared" si="695"/>
        <v>Intersection</v>
      </c>
      <c r="W3488" t="s">
        <v>3811</v>
      </c>
      <c r="X3488">
        <v>42.360131000000003</v>
      </c>
      <c r="Y3488">
        <v>-71.112776999999994</v>
      </c>
      <c r="Z3488" t="s">
        <v>180</v>
      </c>
    </row>
    <row r="3489" spans="1:26">
      <c r="A3489">
        <v>30567</v>
      </c>
      <c r="B3489" s="1">
        <v>40998.743043981478</v>
      </c>
      <c r="C3489" s="1">
        <f t="shared" si="684"/>
        <v>40909</v>
      </c>
      <c r="D3489" s="4">
        <f t="shared" si="685"/>
        <v>0.24722222222222223</v>
      </c>
      <c r="E3489" s="3">
        <f t="shared" si="686"/>
        <v>2012</v>
      </c>
      <c r="F3489" s="3">
        <f t="shared" si="687"/>
        <v>3</v>
      </c>
      <c r="G3489" s="3">
        <f t="shared" si="688"/>
        <v>30</v>
      </c>
      <c r="H3489" s="3">
        <f t="shared" si="689"/>
        <v>17</v>
      </c>
      <c r="I3489" s="3">
        <f t="shared" si="690"/>
        <v>49</v>
      </c>
      <c r="J3489" s="3">
        <f t="shared" si="691"/>
        <v>6</v>
      </c>
      <c r="K3489" s="3" t="str">
        <f>IF(AND(D3489&gt;='Season Lookup'!$D$15,D3489&lt;'Season Lookup'!$D$16),"Spring",IF(AND(D3489&gt;='Season Lookup'!$D$16,D3489&lt;'Season Lookup'!$D$17),"Summer",IF(AND(D3489&gt;='Season Lookup'!$D$17,D3489&lt;'Season Lookup'!$D$18),"Fall",IF(OR(D3489&gt;='Season Lookup'!$D$18,D3489&lt;'Season Lookup'!$D$15),"Winter"))))</f>
        <v>Spring</v>
      </c>
      <c r="L3489" s="3" t="str">
        <f>VLOOKUP(F3489,'Season Lookup'!$A$1:$B$13,2,0)</f>
        <v>Spring</v>
      </c>
      <c r="M3489" t="s">
        <v>12</v>
      </c>
      <c r="N3489" t="s">
        <v>13</v>
      </c>
      <c r="O3489" t="s">
        <v>23</v>
      </c>
      <c r="P3489" t="str">
        <f t="shared" si="692"/>
        <v>Yes</v>
      </c>
      <c r="Q3489" t="str">
        <f t="shared" si="693"/>
        <v>No</v>
      </c>
      <c r="R3489" t="str">
        <f t="shared" si="694"/>
        <v>No</v>
      </c>
      <c r="S3489">
        <v>198</v>
      </c>
      <c r="T3489" t="s">
        <v>108</v>
      </c>
      <c r="V3489" t="str">
        <f t="shared" si="695"/>
        <v>Non Intersection</v>
      </c>
      <c r="W3489" t="s">
        <v>4363</v>
      </c>
      <c r="X3489">
        <v>42.363300000000002</v>
      </c>
      <c r="Y3489">
        <v>-71.103322000000006</v>
      </c>
      <c r="Z3489" t="s">
        <v>4364</v>
      </c>
    </row>
    <row r="3490" spans="1:26">
      <c r="A3490">
        <v>30590</v>
      </c>
      <c r="B3490" s="1">
        <v>40998.708333333336</v>
      </c>
      <c r="C3490" s="1">
        <f t="shared" si="684"/>
        <v>40909</v>
      </c>
      <c r="D3490" s="4">
        <f t="shared" si="685"/>
        <v>0.24722222222222223</v>
      </c>
      <c r="E3490" s="3">
        <f t="shared" si="686"/>
        <v>2012</v>
      </c>
      <c r="F3490" s="3">
        <f t="shared" si="687"/>
        <v>3</v>
      </c>
      <c r="G3490" s="3">
        <f t="shared" si="688"/>
        <v>30</v>
      </c>
      <c r="H3490" s="3">
        <f t="shared" si="689"/>
        <v>17</v>
      </c>
      <c r="I3490" s="3">
        <f t="shared" si="690"/>
        <v>0</v>
      </c>
      <c r="J3490" s="3">
        <f t="shared" si="691"/>
        <v>6</v>
      </c>
      <c r="K3490" s="3" t="str">
        <f>IF(AND(D3490&gt;='Season Lookup'!$D$15,D3490&lt;'Season Lookup'!$D$16),"Spring",IF(AND(D3490&gt;='Season Lookup'!$D$16,D3490&lt;'Season Lookup'!$D$17),"Summer",IF(AND(D3490&gt;='Season Lookup'!$D$17,D3490&lt;'Season Lookup'!$D$18),"Fall",IF(OR(D3490&gt;='Season Lookup'!$D$18,D3490&lt;'Season Lookup'!$D$15),"Winter"))))</f>
        <v>Spring</v>
      </c>
      <c r="L3490" s="3" t="str">
        <f>VLOOKUP(F3490,'Season Lookup'!$A$1:$B$13,2,0)</f>
        <v>Spring</v>
      </c>
      <c r="M3490" t="s">
        <v>12</v>
      </c>
      <c r="N3490" t="s">
        <v>13</v>
      </c>
      <c r="O3490" t="s">
        <v>13</v>
      </c>
      <c r="P3490" t="str">
        <f t="shared" si="692"/>
        <v>Yes</v>
      </c>
      <c r="Q3490" t="str">
        <f t="shared" si="693"/>
        <v>No</v>
      </c>
      <c r="R3490" t="str">
        <f t="shared" si="694"/>
        <v>No</v>
      </c>
      <c r="S3490">
        <v>70</v>
      </c>
      <c r="T3490" t="s">
        <v>74</v>
      </c>
      <c r="V3490" t="str">
        <f t="shared" si="695"/>
        <v>Non Intersection</v>
      </c>
      <c r="W3490" t="s">
        <v>4365</v>
      </c>
      <c r="X3490">
        <v>42.367660000000001</v>
      </c>
      <c r="Y3490">
        <v>-71.093637000000001</v>
      </c>
      <c r="Z3490" t="s">
        <v>4366</v>
      </c>
    </row>
    <row r="3491" spans="1:26">
      <c r="A3491">
        <v>30621</v>
      </c>
      <c r="B3491" s="1">
        <v>40998.645833333336</v>
      </c>
      <c r="C3491" s="1">
        <f t="shared" si="684"/>
        <v>40909</v>
      </c>
      <c r="D3491" s="4">
        <f t="shared" si="685"/>
        <v>0.24722222222222223</v>
      </c>
      <c r="E3491" s="3">
        <f t="shared" si="686"/>
        <v>2012</v>
      </c>
      <c r="F3491" s="3">
        <f t="shared" si="687"/>
        <v>3</v>
      </c>
      <c r="G3491" s="3">
        <f t="shared" si="688"/>
        <v>30</v>
      </c>
      <c r="H3491" s="3">
        <f t="shared" si="689"/>
        <v>15</v>
      </c>
      <c r="I3491" s="3">
        <f t="shared" si="690"/>
        <v>30</v>
      </c>
      <c r="J3491" s="3">
        <f t="shared" si="691"/>
        <v>6</v>
      </c>
      <c r="K3491" s="3" t="str">
        <f>IF(AND(D3491&gt;='Season Lookup'!$D$15,D3491&lt;'Season Lookup'!$D$16),"Spring",IF(AND(D3491&gt;='Season Lookup'!$D$16,D3491&lt;'Season Lookup'!$D$17),"Summer",IF(AND(D3491&gt;='Season Lookup'!$D$17,D3491&lt;'Season Lookup'!$D$18),"Fall",IF(OR(D3491&gt;='Season Lookup'!$D$18,D3491&lt;'Season Lookup'!$D$15),"Winter"))))</f>
        <v>Spring</v>
      </c>
      <c r="L3491" s="3" t="str">
        <f>VLOOKUP(F3491,'Season Lookup'!$A$1:$B$13,2,0)</f>
        <v>Spring</v>
      </c>
      <c r="N3491" t="s">
        <v>13</v>
      </c>
      <c r="O3491" t="s">
        <v>23</v>
      </c>
      <c r="P3491" t="str">
        <f t="shared" si="692"/>
        <v>Yes</v>
      </c>
      <c r="Q3491" t="str">
        <f t="shared" si="693"/>
        <v>No</v>
      </c>
      <c r="R3491" t="str">
        <f t="shared" si="694"/>
        <v>No</v>
      </c>
      <c r="S3491">
        <v>100</v>
      </c>
      <c r="T3491" t="s">
        <v>1062</v>
      </c>
      <c r="V3491" t="str">
        <f t="shared" si="695"/>
        <v>Non Intersection</v>
      </c>
      <c r="W3491" t="s">
        <v>1143</v>
      </c>
      <c r="X3491">
        <v>42.369137000000002</v>
      </c>
      <c r="Y3491">
        <v>-71.077147999999994</v>
      </c>
      <c r="Z3491" t="s">
        <v>1144</v>
      </c>
    </row>
    <row r="3492" spans="1:26">
      <c r="A3492">
        <v>30568</v>
      </c>
      <c r="B3492" s="1">
        <v>40999.5625</v>
      </c>
      <c r="C3492" s="1">
        <f t="shared" si="684"/>
        <v>40909</v>
      </c>
      <c r="D3492" s="4">
        <f t="shared" si="685"/>
        <v>0.25</v>
      </c>
      <c r="E3492" s="3">
        <f t="shared" si="686"/>
        <v>2012</v>
      </c>
      <c r="F3492" s="3">
        <f t="shared" si="687"/>
        <v>3</v>
      </c>
      <c r="G3492" s="3">
        <f t="shared" si="688"/>
        <v>31</v>
      </c>
      <c r="H3492" s="3">
        <f t="shared" si="689"/>
        <v>13</v>
      </c>
      <c r="I3492" s="3">
        <f t="shared" si="690"/>
        <v>30</v>
      </c>
      <c r="J3492" s="3">
        <f t="shared" si="691"/>
        <v>7</v>
      </c>
      <c r="K3492" s="3" t="str">
        <f>IF(AND(D3492&gt;='Season Lookup'!$D$15,D3492&lt;'Season Lookup'!$D$16),"Spring",IF(AND(D3492&gt;='Season Lookup'!$D$16,D3492&lt;'Season Lookup'!$D$17),"Summer",IF(AND(D3492&gt;='Season Lookup'!$D$17,D3492&lt;'Season Lookup'!$D$18),"Fall",IF(OR(D3492&gt;='Season Lookup'!$D$18,D3492&lt;'Season Lookup'!$D$15),"Winter"))))</f>
        <v>Spring</v>
      </c>
      <c r="L3492" s="3" t="str">
        <f>VLOOKUP(F3492,'Season Lookup'!$A$1:$B$13,2,0)</f>
        <v>Spring</v>
      </c>
      <c r="M3492" t="s">
        <v>31</v>
      </c>
      <c r="N3492" t="s">
        <v>13</v>
      </c>
      <c r="O3492" t="s">
        <v>23</v>
      </c>
      <c r="P3492" t="str">
        <f t="shared" si="692"/>
        <v>Yes</v>
      </c>
      <c r="Q3492" t="str">
        <f t="shared" si="693"/>
        <v>No</v>
      </c>
      <c r="R3492" t="str">
        <f t="shared" si="694"/>
        <v>No</v>
      </c>
      <c r="T3492" t="s">
        <v>74</v>
      </c>
      <c r="U3492" t="s">
        <v>667</v>
      </c>
      <c r="V3492" t="str">
        <f t="shared" si="695"/>
        <v>Intersection</v>
      </c>
      <c r="W3492" t="s">
        <v>668</v>
      </c>
      <c r="X3492">
        <v>42.371501000000002</v>
      </c>
      <c r="Y3492">
        <v>-71.098121000000006</v>
      </c>
      <c r="Z3492" t="s">
        <v>669</v>
      </c>
    </row>
    <row r="3493" spans="1:26">
      <c r="A3493">
        <v>30591</v>
      </c>
      <c r="B3493" s="1">
        <v>40999.134722222225</v>
      </c>
      <c r="C3493" s="1">
        <f t="shared" si="684"/>
        <v>40909</v>
      </c>
      <c r="D3493" s="4">
        <f t="shared" si="685"/>
        <v>0.25</v>
      </c>
      <c r="E3493" s="3">
        <f t="shared" si="686"/>
        <v>2012</v>
      </c>
      <c r="F3493" s="3">
        <f t="shared" si="687"/>
        <v>3</v>
      </c>
      <c r="G3493" s="3">
        <f t="shared" si="688"/>
        <v>31</v>
      </c>
      <c r="H3493" s="3">
        <f t="shared" si="689"/>
        <v>3</v>
      </c>
      <c r="I3493" s="3">
        <f t="shared" si="690"/>
        <v>14</v>
      </c>
      <c r="J3493" s="3">
        <f t="shared" si="691"/>
        <v>7</v>
      </c>
      <c r="K3493" s="3" t="str">
        <f>IF(AND(D3493&gt;='Season Lookup'!$D$15,D3493&lt;'Season Lookup'!$D$16),"Spring",IF(AND(D3493&gt;='Season Lookup'!$D$16,D3493&lt;'Season Lookup'!$D$17),"Summer",IF(AND(D3493&gt;='Season Lookup'!$D$17,D3493&lt;'Season Lookup'!$D$18),"Fall",IF(OR(D3493&gt;='Season Lookup'!$D$18,D3493&lt;'Season Lookup'!$D$15),"Winter"))))</f>
        <v>Spring</v>
      </c>
      <c r="L3493" s="3" t="str">
        <f>VLOOKUP(F3493,'Season Lookup'!$A$1:$B$13,2,0)</f>
        <v>Spring</v>
      </c>
      <c r="M3493" t="s">
        <v>31</v>
      </c>
      <c r="N3493" t="s">
        <v>13</v>
      </c>
      <c r="O3493" t="s">
        <v>13</v>
      </c>
      <c r="P3493" t="str">
        <f t="shared" si="692"/>
        <v>Yes</v>
      </c>
      <c r="Q3493" t="str">
        <f t="shared" si="693"/>
        <v>No</v>
      </c>
      <c r="R3493" t="str">
        <f t="shared" si="694"/>
        <v>No</v>
      </c>
      <c r="S3493">
        <v>1683</v>
      </c>
      <c r="T3493" t="s">
        <v>19</v>
      </c>
      <c r="V3493" t="str">
        <f t="shared" si="695"/>
        <v>Non Intersection</v>
      </c>
      <c r="W3493" t="s">
        <v>4367</v>
      </c>
      <c r="X3493">
        <v>42.375225</v>
      </c>
      <c r="Y3493">
        <v>-71.111343000000005</v>
      </c>
      <c r="Z3493" t="s">
        <v>4368</v>
      </c>
    </row>
    <row r="3494" spans="1:26">
      <c r="A3494">
        <v>30592</v>
      </c>
      <c r="B3494" s="1">
        <v>40999.833333333336</v>
      </c>
      <c r="C3494" s="1">
        <f t="shared" si="684"/>
        <v>40909</v>
      </c>
      <c r="D3494" s="4">
        <f t="shared" si="685"/>
        <v>0.25</v>
      </c>
      <c r="E3494" s="3">
        <f t="shared" si="686"/>
        <v>2012</v>
      </c>
      <c r="F3494" s="3">
        <f t="shared" si="687"/>
        <v>3</v>
      </c>
      <c r="G3494" s="3">
        <f t="shared" si="688"/>
        <v>31</v>
      </c>
      <c r="H3494" s="3">
        <f t="shared" si="689"/>
        <v>20</v>
      </c>
      <c r="I3494" s="3">
        <f t="shared" si="690"/>
        <v>0</v>
      </c>
      <c r="J3494" s="3">
        <f t="shared" si="691"/>
        <v>7</v>
      </c>
      <c r="K3494" s="3" t="str">
        <f>IF(AND(D3494&gt;='Season Lookup'!$D$15,D3494&lt;'Season Lookup'!$D$16),"Spring",IF(AND(D3494&gt;='Season Lookup'!$D$16,D3494&lt;'Season Lookup'!$D$17),"Summer",IF(AND(D3494&gt;='Season Lookup'!$D$17,D3494&lt;'Season Lookup'!$D$18),"Fall",IF(OR(D3494&gt;='Season Lookup'!$D$18,D3494&lt;'Season Lookup'!$D$15),"Winter"))))</f>
        <v>Spring</v>
      </c>
      <c r="L3494" s="3" t="str">
        <f>VLOOKUP(F3494,'Season Lookup'!$A$1:$B$13,2,0)</f>
        <v>Spring</v>
      </c>
      <c r="M3494" t="s">
        <v>31</v>
      </c>
      <c r="N3494" t="s">
        <v>13</v>
      </c>
      <c r="O3494" t="s">
        <v>23</v>
      </c>
      <c r="P3494" t="str">
        <f t="shared" si="692"/>
        <v>Yes</v>
      </c>
      <c r="Q3494" t="str">
        <f t="shared" si="693"/>
        <v>No</v>
      </c>
      <c r="R3494" t="str">
        <f t="shared" si="694"/>
        <v>No</v>
      </c>
      <c r="T3494" t="s">
        <v>380</v>
      </c>
      <c r="U3494" t="s">
        <v>61</v>
      </c>
      <c r="V3494" t="str">
        <f t="shared" si="695"/>
        <v>Intersection</v>
      </c>
      <c r="W3494" t="s">
        <v>1656</v>
      </c>
      <c r="X3494">
        <v>42.367229000000002</v>
      </c>
      <c r="Y3494">
        <v>-71.077734000000007</v>
      </c>
      <c r="Z3494" t="s">
        <v>1657</v>
      </c>
    </row>
    <row r="3495" spans="1:26">
      <c r="A3495">
        <v>30569</v>
      </c>
      <c r="B3495" s="1">
        <v>41000.70484953704</v>
      </c>
      <c r="C3495" s="1">
        <f t="shared" si="684"/>
        <v>40909</v>
      </c>
      <c r="D3495" s="4">
        <f t="shared" si="685"/>
        <v>0.25</v>
      </c>
      <c r="E3495" s="3">
        <f t="shared" si="686"/>
        <v>2012</v>
      </c>
      <c r="F3495" s="3">
        <f t="shared" si="687"/>
        <v>4</v>
      </c>
      <c r="G3495" s="3">
        <f t="shared" si="688"/>
        <v>1</v>
      </c>
      <c r="H3495" s="3">
        <f t="shared" si="689"/>
        <v>16</v>
      </c>
      <c r="I3495" s="3">
        <f t="shared" si="690"/>
        <v>54</v>
      </c>
      <c r="J3495" s="3">
        <f t="shared" si="691"/>
        <v>1</v>
      </c>
      <c r="K3495" s="3" t="str">
        <f>IF(AND(D3495&gt;='Season Lookup'!$D$15,D3495&lt;'Season Lookup'!$D$16),"Spring",IF(AND(D3495&gt;='Season Lookup'!$D$16,D3495&lt;'Season Lookup'!$D$17),"Summer",IF(AND(D3495&gt;='Season Lookup'!$D$17,D3495&lt;'Season Lookup'!$D$18),"Fall",IF(OR(D3495&gt;='Season Lookup'!$D$18,D3495&lt;'Season Lookup'!$D$15),"Winter"))))</f>
        <v>Spring</v>
      </c>
      <c r="L3495" s="3" t="str">
        <f>VLOOKUP(F3495,'Season Lookup'!$A$1:$B$13,2,0)</f>
        <v>Spring</v>
      </c>
      <c r="M3495" t="s">
        <v>48</v>
      </c>
      <c r="N3495" t="s">
        <v>13</v>
      </c>
      <c r="O3495" t="s">
        <v>13</v>
      </c>
      <c r="P3495" t="str">
        <f t="shared" si="692"/>
        <v>Yes</v>
      </c>
      <c r="Q3495" t="str">
        <f t="shared" si="693"/>
        <v>No</v>
      </c>
      <c r="R3495" t="str">
        <f t="shared" si="694"/>
        <v>No</v>
      </c>
      <c r="T3495" t="s">
        <v>189</v>
      </c>
      <c r="U3495" t="s">
        <v>1114</v>
      </c>
      <c r="V3495" t="str">
        <f t="shared" si="695"/>
        <v>Intersection</v>
      </c>
      <c r="W3495" t="s">
        <v>3126</v>
      </c>
      <c r="X3495">
        <v>42.367707000000003</v>
      </c>
      <c r="Y3495">
        <v>-71.095190000000002</v>
      </c>
      <c r="Z3495" t="s">
        <v>3127</v>
      </c>
    </row>
    <row r="3496" spans="1:26">
      <c r="A3496">
        <v>30570</v>
      </c>
      <c r="B3496" s="1">
        <v>41000.843043981484</v>
      </c>
      <c r="C3496" s="1">
        <f t="shared" si="684"/>
        <v>40909</v>
      </c>
      <c r="D3496" s="4">
        <f t="shared" si="685"/>
        <v>0.25</v>
      </c>
      <c r="E3496" s="3">
        <f t="shared" si="686"/>
        <v>2012</v>
      </c>
      <c r="F3496" s="3">
        <f t="shared" si="687"/>
        <v>4</v>
      </c>
      <c r="G3496" s="3">
        <f t="shared" si="688"/>
        <v>1</v>
      </c>
      <c r="H3496" s="3">
        <f t="shared" si="689"/>
        <v>20</v>
      </c>
      <c r="I3496" s="3">
        <f t="shared" si="690"/>
        <v>13</v>
      </c>
      <c r="J3496" s="3">
        <f t="shared" si="691"/>
        <v>1</v>
      </c>
      <c r="K3496" s="3" t="str">
        <f>IF(AND(D3496&gt;='Season Lookup'!$D$15,D3496&lt;'Season Lookup'!$D$16),"Spring",IF(AND(D3496&gt;='Season Lookup'!$D$16,D3496&lt;'Season Lookup'!$D$17),"Summer",IF(AND(D3496&gt;='Season Lookup'!$D$17,D3496&lt;'Season Lookup'!$D$18),"Fall",IF(OR(D3496&gt;='Season Lookup'!$D$18,D3496&lt;'Season Lookup'!$D$15),"Winter"))))</f>
        <v>Spring</v>
      </c>
      <c r="L3496" s="3" t="str">
        <f>VLOOKUP(F3496,'Season Lookup'!$A$1:$B$13,2,0)</f>
        <v>Spring</v>
      </c>
      <c r="M3496" t="s">
        <v>48</v>
      </c>
      <c r="N3496" t="s">
        <v>13</v>
      </c>
      <c r="O3496" t="s">
        <v>13</v>
      </c>
      <c r="P3496" t="str">
        <f t="shared" si="692"/>
        <v>Yes</v>
      </c>
      <c r="Q3496" t="str">
        <f t="shared" si="693"/>
        <v>No</v>
      </c>
      <c r="R3496" t="str">
        <f t="shared" si="694"/>
        <v>No</v>
      </c>
      <c r="T3496" t="s">
        <v>14</v>
      </c>
      <c r="U3496" t="s">
        <v>167</v>
      </c>
      <c r="V3496" t="str">
        <f t="shared" si="695"/>
        <v>Intersection</v>
      </c>
      <c r="W3496" t="s">
        <v>817</v>
      </c>
      <c r="X3496">
        <v>42.381717999999999</v>
      </c>
      <c r="Y3496">
        <v>-71.119737999999998</v>
      </c>
      <c r="Z3496" t="s">
        <v>818</v>
      </c>
    </row>
    <row r="3497" spans="1:26">
      <c r="A3497">
        <v>30571</v>
      </c>
      <c r="B3497" s="1">
        <v>41000.895833333336</v>
      </c>
      <c r="C3497" s="1">
        <f t="shared" si="684"/>
        <v>40909</v>
      </c>
      <c r="D3497" s="4">
        <f t="shared" si="685"/>
        <v>0.25</v>
      </c>
      <c r="E3497" s="3">
        <f t="shared" si="686"/>
        <v>2012</v>
      </c>
      <c r="F3497" s="3">
        <f t="shared" si="687"/>
        <v>4</v>
      </c>
      <c r="G3497" s="3">
        <f t="shared" si="688"/>
        <v>1</v>
      </c>
      <c r="H3497" s="3">
        <f t="shared" si="689"/>
        <v>21</v>
      </c>
      <c r="I3497" s="3">
        <f t="shared" si="690"/>
        <v>30</v>
      </c>
      <c r="J3497" s="3">
        <f t="shared" si="691"/>
        <v>1</v>
      </c>
      <c r="K3497" s="3" t="str">
        <f>IF(AND(D3497&gt;='Season Lookup'!$D$15,D3497&lt;'Season Lookup'!$D$16),"Spring",IF(AND(D3497&gt;='Season Lookup'!$D$16,D3497&lt;'Season Lookup'!$D$17),"Summer",IF(AND(D3497&gt;='Season Lookup'!$D$17,D3497&lt;'Season Lookup'!$D$18),"Fall",IF(OR(D3497&gt;='Season Lookup'!$D$18,D3497&lt;'Season Lookup'!$D$15),"Winter"))))</f>
        <v>Spring</v>
      </c>
      <c r="L3497" s="3" t="str">
        <f>VLOOKUP(F3497,'Season Lookup'!$A$1:$B$13,2,0)</f>
        <v>Spring</v>
      </c>
      <c r="M3497" t="s">
        <v>48</v>
      </c>
      <c r="N3497" t="s">
        <v>13</v>
      </c>
      <c r="O3497" t="s">
        <v>23</v>
      </c>
      <c r="P3497" t="str">
        <f t="shared" si="692"/>
        <v>Yes</v>
      </c>
      <c r="Q3497" t="str">
        <f t="shared" si="693"/>
        <v>No</v>
      </c>
      <c r="R3497" t="str">
        <f t="shared" si="694"/>
        <v>No</v>
      </c>
      <c r="T3497" t="s">
        <v>315</v>
      </c>
      <c r="U3497" t="s">
        <v>316</v>
      </c>
      <c r="V3497" t="str">
        <f t="shared" si="695"/>
        <v>Intersection</v>
      </c>
      <c r="W3497" t="s">
        <v>317</v>
      </c>
      <c r="X3497">
        <v>42.365853000000001</v>
      </c>
      <c r="Y3497">
        <v>-71.102331000000007</v>
      </c>
      <c r="Z3497" t="s">
        <v>318</v>
      </c>
    </row>
    <row r="3498" spans="1:26">
      <c r="A3498">
        <v>30583</v>
      </c>
      <c r="B3498" s="1">
        <v>41000.534710648149</v>
      </c>
      <c r="C3498" s="1">
        <f t="shared" si="684"/>
        <v>40909</v>
      </c>
      <c r="D3498" s="4">
        <f t="shared" si="685"/>
        <v>0.25</v>
      </c>
      <c r="E3498" s="3">
        <f t="shared" si="686"/>
        <v>2012</v>
      </c>
      <c r="F3498" s="3">
        <f t="shared" si="687"/>
        <v>4</v>
      </c>
      <c r="G3498" s="3">
        <f t="shared" si="688"/>
        <v>1</v>
      </c>
      <c r="H3498" s="3">
        <f t="shared" si="689"/>
        <v>12</v>
      </c>
      <c r="I3498" s="3">
        <f t="shared" si="690"/>
        <v>49</v>
      </c>
      <c r="J3498" s="3">
        <f t="shared" si="691"/>
        <v>1</v>
      </c>
      <c r="K3498" s="3" t="str">
        <f>IF(AND(D3498&gt;='Season Lookup'!$D$15,D3498&lt;'Season Lookup'!$D$16),"Spring",IF(AND(D3498&gt;='Season Lookup'!$D$16,D3498&lt;'Season Lookup'!$D$17),"Summer",IF(AND(D3498&gt;='Season Lookup'!$D$17,D3498&lt;'Season Lookup'!$D$18),"Fall",IF(OR(D3498&gt;='Season Lookup'!$D$18,D3498&lt;'Season Lookup'!$D$15),"Winter"))))</f>
        <v>Spring</v>
      </c>
      <c r="L3498" s="3" t="str">
        <f>VLOOKUP(F3498,'Season Lookup'!$A$1:$B$13,2,0)</f>
        <v>Spring</v>
      </c>
      <c r="M3498" t="s">
        <v>48</v>
      </c>
      <c r="N3498" t="s">
        <v>13</v>
      </c>
      <c r="O3498" t="s">
        <v>23</v>
      </c>
      <c r="P3498" t="str">
        <f t="shared" si="692"/>
        <v>Yes</v>
      </c>
      <c r="Q3498" t="str">
        <f t="shared" si="693"/>
        <v>No</v>
      </c>
      <c r="R3498" t="str">
        <f t="shared" si="694"/>
        <v>No</v>
      </c>
      <c r="S3498">
        <v>6</v>
      </c>
      <c r="T3498" t="s">
        <v>315</v>
      </c>
      <c r="V3498" t="str">
        <f t="shared" si="695"/>
        <v>Non Intersection</v>
      </c>
      <c r="W3498" t="s">
        <v>4369</v>
      </c>
      <c r="X3498">
        <v>42.365344</v>
      </c>
      <c r="Y3498">
        <v>-71.102669000000006</v>
      </c>
      <c r="Z3498" t="s">
        <v>4370</v>
      </c>
    </row>
    <row r="3499" spans="1:26">
      <c r="A3499">
        <v>30572</v>
      </c>
      <c r="B3499" s="1">
        <v>41001.036805555559</v>
      </c>
      <c r="C3499" s="1">
        <f t="shared" si="684"/>
        <v>40909</v>
      </c>
      <c r="D3499" s="4">
        <f t="shared" si="685"/>
        <v>0.25277777777777777</v>
      </c>
      <c r="E3499" s="3">
        <f t="shared" si="686"/>
        <v>2012</v>
      </c>
      <c r="F3499" s="3">
        <f t="shared" si="687"/>
        <v>4</v>
      </c>
      <c r="G3499" s="3">
        <f t="shared" si="688"/>
        <v>2</v>
      </c>
      <c r="H3499" s="3">
        <f t="shared" si="689"/>
        <v>0</v>
      </c>
      <c r="I3499" s="3">
        <f t="shared" si="690"/>
        <v>53</v>
      </c>
      <c r="J3499" s="3">
        <f t="shared" si="691"/>
        <v>2</v>
      </c>
      <c r="K3499" s="3" t="str">
        <f>IF(AND(D3499&gt;='Season Lookup'!$D$15,D3499&lt;'Season Lookup'!$D$16),"Spring",IF(AND(D3499&gt;='Season Lookup'!$D$16,D3499&lt;'Season Lookup'!$D$17),"Summer",IF(AND(D3499&gt;='Season Lookup'!$D$17,D3499&lt;'Season Lookup'!$D$18),"Fall",IF(OR(D3499&gt;='Season Lookup'!$D$18,D3499&lt;'Season Lookup'!$D$15),"Winter"))))</f>
        <v>Spring</v>
      </c>
      <c r="L3499" s="3" t="str">
        <f>VLOOKUP(F3499,'Season Lookup'!$A$1:$B$13,2,0)</f>
        <v>Spring</v>
      </c>
      <c r="M3499" t="s">
        <v>56</v>
      </c>
      <c r="N3499" t="s">
        <v>13</v>
      </c>
      <c r="O3499" t="s">
        <v>23</v>
      </c>
      <c r="P3499" t="str">
        <f t="shared" si="692"/>
        <v>Yes</v>
      </c>
      <c r="Q3499" t="str">
        <f t="shared" si="693"/>
        <v>No</v>
      </c>
      <c r="R3499" t="str">
        <f t="shared" si="694"/>
        <v>No</v>
      </c>
      <c r="S3499">
        <v>36</v>
      </c>
      <c r="T3499" t="s">
        <v>667</v>
      </c>
      <c r="V3499" t="str">
        <f t="shared" si="695"/>
        <v>Non Intersection</v>
      </c>
      <c r="W3499" t="s">
        <v>4371</v>
      </c>
      <c r="X3499">
        <v>42.370795000000001</v>
      </c>
      <c r="Y3499">
        <v>-71.098431000000005</v>
      </c>
      <c r="Z3499" t="s">
        <v>4372</v>
      </c>
    </row>
    <row r="3500" spans="1:26">
      <c r="A3500">
        <v>30573</v>
      </c>
      <c r="B3500" s="1">
        <v>41001.513888888891</v>
      </c>
      <c r="C3500" s="1">
        <f t="shared" si="684"/>
        <v>40909</v>
      </c>
      <c r="D3500" s="4">
        <f t="shared" si="685"/>
        <v>0.25277777777777777</v>
      </c>
      <c r="E3500" s="3">
        <f t="shared" si="686"/>
        <v>2012</v>
      </c>
      <c r="F3500" s="3">
        <f t="shared" si="687"/>
        <v>4</v>
      </c>
      <c r="G3500" s="3">
        <f t="shared" si="688"/>
        <v>2</v>
      </c>
      <c r="H3500" s="3">
        <f t="shared" si="689"/>
        <v>12</v>
      </c>
      <c r="I3500" s="3">
        <f t="shared" si="690"/>
        <v>20</v>
      </c>
      <c r="J3500" s="3">
        <f t="shared" si="691"/>
        <v>2</v>
      </c>
      <c r="K3500" s="3" t="str">
        <f>IF(AND(D3500&gt;='Season Lookup'!$D$15,D3500&lt;'Season Lookup'!$D$16),"Spring",IF(AND(D3500&gt;='Season Lookup'!$D$16,D3500&lt;'Season Lookup'!$D$17),"Summer",IF(AND(D3500&gt;='Season Lookup'!$D$17,D3500&lt;'Season Lookup'!$D$18),"Fall",IF(OR(D3500&gt;='Season Lookup'!$D$18,D3500&lt;'Season Lookup'!$D$15),"Winter"))))</f>
        <v>Spring</v>
      </c>
      <c r="L3500" s="3" t="str">
        <f>VLOOKUP(F3500,'Season Lookup'!$A$1:$B$13,2,0)</f>
        <v>Spring</v>
      </c>
      <c r="M3500" t="s">
        <v>56</v>
      </c>
      <c r="N3500" t="s">
        <v>13</v>
      </c>
      <c r="O3500" t="s">
        <v>132</v>
      </c>
      <c r="P3500" t="str">
        <f t="shared" si="692"/>
        <v>Yes</v>
      </c>
      <c r="Q3500" t="str">
        <f t="shared" si="693"/>
        <v>Yes</v>
      </c>
      <c r="R3500" t="str">
        <f t="shared" si="694"/>
        <v>No</v>
      </c>
      <c r="T3500" t="s">
        <v>19</v>
      </c>
      <c r="U3500" t="s">
        <v>224</v>
      </c>
      <c r="V3500" t="str">
        <f t="shared" si="695"/>
        <v>Intersection</v>
      </c>
      <c r="W3500" t="s">
        <v>1169</v>
      </c>
      <c r="X3500">
        <v>42.375266000000003</v>
      </c>
      <c r="Y3500">
        <v>-71.112729000000002</v>
      </c>
      <c r="Z3500" t="s">
        <v>1170</v>
      </c>
    </row>
    <row r="3501" spans="1:26">
      <c r="A3501">
        <v>30574</v>
      </c>
      <c r="B3501" s="1">
        <v>41001.621527777781</v>
      </c>
      <c r="C3501" s="1">
        <f t="shared" si="684"/>
        <v>40909</v>
      </c>
      <c r="D3501" s="4">
        <f t="shared" si="685"/>
        <v>0.25277777777777777</v>
      </c>
      <c r="E3501" s="3">
        <f t="shared" si="686"/>
        <v>2012</v>
      </c>
      <c r="F3501" s="3">
        <f t="shared" si="687"/>
        <v>4</v>
      </c>
      <c r="G3501" s="3">
        <f t="shared" si="688"/>
        <v>2</v>
      </c>
      <c r="H3501" s="3">
        <f t="shared" si="689"/>
        <v>14</v>
      </c>
      <c r="I3501" s="3">
        <f t="shared" si="690"/>
        <v>55</v>
      </c>
      <c r="J3501" s="3">
        <f t="shared" si="691"/>
        <v>2</v>
      </c>
      <c r="K3501" s="3" t="str">
        <f>IF(AND(D3501&gt;='Season Lookup'!$D$15,D3501&lt;'Season Lookup'!$D$16),"Spring",IF(AND(D3501&gt;='Season Lookup'!$D$16,D3501&lt;'Season Lookup'!$D$17),"Summer",IF(AND(D3501&gt;='Season Lookup'!$D$17,D3501&lt;'Season Lookup'!$D$18),"Fall",IF(OR(D3501&gt;='Season Lookup'!$D$18,D3501&lt;'Season Lookup'!$D$15),"Winter"))))</f>
        <v>Spring</v>
      </c>
      <c r="L3501" s="3" t="str">
        <f>VLOOKUP(F3501,'Season Lookup'!$A$1:$B$13,2,0)</f>
        <v>Spring</v>
      </c>
      <c r="M3501" t="s">
        <v>56</v>
      </c>
      <c r="N3501" t="s">
        <v>13</v>
      </c>
      <c r="O3501" t="s">
        <v>13</v>
      </c>
      <c r="P3501" t="str">
        <f t="shared" si="692"/>
        <v>Yes</v>
      </c>
      <c r="Q3501" t="str">
        <f t="shared" si="693"/>
        <v>No</v>
      </c>
      <c r="R3501" t="str">
        <f t="shared" si="694"/>
        <v>No</v>
      </c>
      <c r="T3501" t="s">
        <v>19</v>
      </c>
      <c r="U3501" t="s">
        <v>75</v>
      </c>
      <c r="V3501" t="str">
        <f t="shared" si="695"/>
        <v>Intersection</v>
      </c>
      <c r="W3501" t="s">
        <v>321</v>
      </c>
      <c r="X3501">
        <v>42.373016999999997</v>
      </c>
      <c r="Y3501">
        <v>-71.095346000000006</v>
      </c>
      <c r="Z3501" t="s">
        <v>322</v>
      </c>
    </row>
    <row r="3502" spans="1:26">
      <c r="A3502">
        <v>30577</v>
      </c>
      <c r="B3502" s="1">
        <v>41002.569444444445</v>
      </c>
      <c r="C3502" s="1">
        <f t="shared" si="684"/>
        <v>40909</v>
      </c>
      <c r="D3502" s="4">
        <f t="shared" si="685"/>
        <v>0.25555555555555554</v>
      </c>
      <c r="E3502" s="3">
        <f t="shared" si="686"/>
        <v>2012</v>
      </c>
      <c r="F3502" s="3">
        <f t="shared" si="687"/>
        <v>4</v>
      </c>
      <c r="G3502" s="3">
        <f t="shared" si="688"/>
        <v>3</v>
      </c>
      <c r="H3502" s="3">
        <f t="shared" si="689"/>
        <v>13</v>
      </c>
      <c r="I3502" s="3">
        <f t="shared" si="690"/>
        <v>40</v>
      </c>
      <c r="J3502" s="3">
        <f t="shared" si="691"/>
        <v>3</v>
      </c>
      <c r="K3502" s="3" t="str">
        <f>IF(AND(D3502&gt;='Season Lookup'!$D$15,D3502&lt;'Season Lookup'!$D$16),"Spring",IF(AND(D3502&gt;='Season Lookup'!$D$16,D3502&lt;'Season Lookup'!$D$17),"Summer",IF(AND(D3502&gt;='Season Lookup'!$D$17,D3502&lt;'Season Lookup'!$D$18),"Fall",IF(OR(D3502&gt;='Season Lookup'!$D$18,D3502&lt;'Season Lookup'!$D$15),"Winter"))))</f>
        <v>Spring</v>
      </c>
      <c r="L3502" s="3" t="str">
        <f>VLOOKUP(F3502,'Season Lookup'!$A$1:$B$13,2,0)</f>
        <v>Spring</v>
      </c>
      <c r="M3502" t="s">
        <v>73</v>
      </c>
      <c r="N3502" t="s">
        <v>13</v>
      </c>
      <c r="O3502" t="s">
        <v>152</v>
      </c>
      <c r="P3502" t="str">
        <f t="shared" si="692"/>
        <v>Yes</v>
      </c>
      <c r="Q3502" t="str">
        <f t="shared" si="693"/>
        <v>No</v>
      </c>
      <c r="R3502" t="str">
        <f t="shared" si="694"/>
        <v>Yes</v>
      </c>
      <c r="T3502" t="s">
        <v>453</v>
      </c>
      <c r="U3502" t="s">
        <v>116</v>
      </c>
      <c r="V3502" t="str">
        <f t="shared" si="695"/>
        <v>Intersection</v>
      </c>
      <c r="W3502" t="s">
        <v>4373</v>
      </c>
      <c r="X3502">
        <v>42.356637999999997</v>
      </c>
      <c r="Y3502">
        <v>-71.108801999999997</v>
      </c>
      <c r="Z3502" t="s">
        <v>4374</v>
      </c>
    </row>
    <row r="3503" spans="1:26">
      <c r="A3503">
        <v>30578</v>
      </c>
      <c r="B3503" s="1">
        <v>41002.625</v>
      </c>
      <c r="C3503" s="1">
        <f t="shared" si="684"/>
        <v>40909</v>
      </c>
      <c r="D3503" s="4">
        <f t="shared" si="685"/>
        <v>0.25555555555555554</v>
      </c>
      <c r="E3503" s="3">
        <f t="shared" si="686"/>
        <v>2012</v>
      </c>
      <c r="F3503" s="3">
        <f t="shared" si="687"/>
        <v>4</v>
      </c>
      <c r="G3503" s="3">
        <f t="shared" si="688"/>
        <v>3</v>
      </c>
      <c r="H3503" s="3">
        <f t="shared" si="689"/>
        <v>15</v>
      </c>
      <c r="I3503" s="3">
        <f t="shared" si="690"/>
        <v>0</v>
      </c>
      <c r="J3503" s="3">
        <f t="shared" si="691"/>
        <v>3</v>
      </c>
      <c r="K3503" s="3" t="str">
        <f>IF(AND(D3503&gt;='Season Lookup'!$D$15,D3503&lt;'Season Lookup'!$D$16),"Spring",IF(AND(D3503&gt;='Season Lookup'!$D$16,D3503&lt;'Season Lookup'!$D$17),"Summer",IF(AND(D3503&gt;='Season Lookup'!$D$17,D3503&lt;'Season Lookup'!$D$18),"Fall",IF(OR(D3503&gt;='Season Lookup'!$D$18,D3503&lt;'Season Lookup'!$D$15),"Winter"))))</f>
        <v>Spring</v>
      </c>
      <c r="L3503" s="3" t="str">
        <f>VLOOKUP(F3503,'Season Lookup'!$A$1:$B$13,2,0)</f>
        <v>Spring</v>
      </c>
      <c r="M3503" t="s">
        <v>73</v>
      </c>
      <c r="N3503" t="s">
        <v>13</v>
      </c>
      <c r="O3503" t="s">
        <v>132</v>
      </c>
      <c r="P3503" t="str">
        <f t="shared" si="692"/>
        <v>Yes</v>
      </c>
      <c r="Q3503" t="str">
        <f t="shared" si="693"/>
        <v>Yes</v>
      </c>
      <c r="R3503" t="str">
        <f t="shared" si="694"/>
        <v>No</v>
      </c>
      <c r="T3503" t="s">
        <v>14</v>
      </c>
      <c r="U3503" t="s">
        <v>202</v>
      </c>
      <c r="V3503" t="str">
        <f t="shared" si="695"/>
        <v>Intersection</v>
      </c>
      <c r="W3503" t="s">
        <v>361</v>
      </c>
      <c r="X3503">
        <v>42.360154000000001</v>
      </c>
      <c r="Y3503">
        <v>-71.094881999999998</v>
      </c>
      <c r="Z3503" t="s">
        <v>223</v>
      </c>
    </row>
    <row r="3504" spans="1:26">
      <c r="A3504">
        <v>30579</v>
      </c>
      <c r="B3504" s="1">
        <v>41002.715277777781</v>
      </c>
      <c r="C3504" s="1">
        <f t="shared" si="684"/>
        <v>40909</v>
      </c>
      <c r="D3504" s="4">
        <f t="shared" si="685"/>
        <v>0.25555555555555554</v>
      </c>
      <c r="E3504" s="3">
        <f t="shared" si="686"/>
        <v>2012</v>
      </c>
      <c r="F3504" s="3">
        <f t="shared" si="687"/>
        <v>4</v>
      </c>
      <c r="G3504" s="3">
        <f t="shared" si="688"/>
        <v>3</v>
      </c>
      <c r="H3504" s="3">
        <f t="shared" si="689"/>
        <v>17</v>
      </c>
      <c r="I3504" s="3">
        <f t="shared" si="690"/>
        <v>10</v>
      </c>
      <c r="J3504" s="3">
        <f t="shared" si="691"/>
        <v>3</v>
      </c>
      <c r="K3504" s="3" t="str">
        <f>IF(AND(D3504&gt;='Season Lookup'!$D$15,D3504&lt;'Season Lookup'!$D$16),"Spring",IF(AND(D3504&gt;='Season Lookup'!$D$16,D3504&lt;'Season Lookup'!$D$17),"Summer",IF(AND(D3504&gt;='Season Lookup'!$D$17,D3504&lt;'Season Lookup'!$D$18),"Fall",IF(OR(D3504&gt;='Season Lookup'!$D$18,D3504&lt;'Season Lookup'!$D$15),"Winter"))))</f>
        <v>Spring</v>
      </c>
      <c r="L3504" s="3" t="str">
        <f>VLOOKUP(F3504,'Season Lookup'!$A$1:$B$13,2,0)</f>
        <v>Spring</v>
      </c>
      <c r="M3504" t="s">
        <v>73</v>
      </c>
      <c r="N3504" t="s">
        <v>13</v>
      </c>
      <c r="O3504" t="s">
        <v>13</v>
      </c>
      <c r="P3504" t="str">
        <f t="shared" si="692"/>
        <v>Yes</v>
      </c>
      <c r="Q3504" t="str">
        <f t="shared" si="693"/>
        <v>No</v>
      </c>
      <c r="R3504" t="str">
        <f t="shared" si="694"/>
        <v>No</v>
      </c>
      <c r="S3504">
        <v>260</v>
      </c>
      <c r="T3504" t="s">
        <v>133</v>
      </c>
      <c r="V3504" t="str">
        <f t="shared" si="695"/>
        <v>Non Intersection</v>
      </c>
      <c r="W3504" t="s">
        <v>4375</v>
      </c>
      <c r="X3504">
        <v>42.368341999999998</v>
      </c>
      <c r="Y3504">
        <v>-71.102217999999993</v>
      </c>
      <c r="Z3504" t="s">
        <v>4376</v>
      </c>
    </row>
    <row r="3505" spans="1:26">
      <c r="A3505">
        <v>30584</v>
      </c>
      <c r="B3505" s="1">
        <v>41003.444444444445</v>
      </c>
      <c r="C3505" s="1">
        <f t="shared" si="684"/>
        <v>40909</v>
      </c>
      <c r="D3505" s="4">
        <f t="shared" si="685"/>
        <v>0.25833333333333336</v>
      </c>
      <c r="E3505" s="3">
        <f t="shared" si="686"/>
        <v>2012</v>
      </c>
      <c r="F3505" s="3">
        <f t="shared" si="687"/>
        <v>4</v>
      </c>
      <c r="G3505" s="3">
        <f t="shared" si="688"/>
        <v>4</v>
      </c>
      <c r="H3505" s="3">
        <f t="shared" si="689"/>
        <v>10</v>
      </c>
      <c r="I3505" s="3">
        <f t="shared" si="690"/>
        <v>40</v>
      </c>
      <c r="J3505" s="3">
        <f t="shared" si="691"/>
        <v>4</v>
      </c>
      <c r="K3505" s="3" t="str">
        <f>IF(AND(D3505&gt;='Season Lookup'!$D$15,D3505&lt;'Season Lookup'!$D$16),"Spring",IF(AND(D3505&gt;='Season Lookup'!$D$16,D3505&lt;'Season Lookup'!$D$17),"Summer",IF(AND(D3505&gt;='Season Lookup'!$D$17,D3505&lt;'Season Lookup'!$D$18),"Fall",IF(OR(D3505&gt;='Season Lookup'!$D$18,D3505&lt;'Season Lookup'!$D$15),"Winter"))))</f>
        <v>Spring</v>
      </c>
      <c r="L3505" s="3" t="str">
        <f>VLOOKUP(F3505,'Season Lookup'!$A$1:$B$13,2,0)</f>
        <v>Spring</v>
      </c>
      <c r="M3505" t="s">
        <v>82</v>
      </c>
      <c r="N3505" t="s">
        <v>13</v>
      </c>
      <c r="O3505" t="s">
        <v>23</v>
      </c>
      <c r="P3505" t="str">
        <f t="shared" si="692"/>
        <v>Yes</v>
      </c>
      <c r="Q3505" t="str">
        <f t="shared" si="693"/>
        <v>No</v>
      </c>
      <c r="R3505" t="str">
        <f t="shared" si="694"/>
        <v>No</v>
      </c>
      <c r="T3505" t="s">
        <v>268</v>
      </c>
      <c r="V3505" t="str">
        <f t="shared" si="695"/>
        <v>Intersection</v>
      </c>
      <c r="W3505" t="s">
        <v>949</v>
      </c>
      <c r="X3505">
        <v>0</v>
      </c>
      <c r="Y3505">
        <v>0</v>
      </c>
      <c r="Z3505" t="s">
        <v>81</v>
      </c>
    </row>
    <row r="3506" spans="1:26">
      <c r="A3506">
        <v>30585</v>
      </c>
      <c r="B3506" s="1">
        <v>41003.683333333334</v>
      </c>
      <c r="C3506" s="1">
        <f t="shared" si="684"/>
        <v>40909</v>
      </c>
      <c r="D3506" s="4">
        <f t="shared" si="685"/>
        <v>0.25833333333333336</v>
      </c>
      <c r="E3506" s="3">
        <f t="shared" si="686"/>
        <v>2012</v>
      </c>
      <c r="F3506" s="3">
        <f t="shared" si="687"/>
        <v>4</v>
      </c>
      <c r="G3506" s="3">
        <f t="shared" si="688"/>
        <v>4</v>
      </c>
      <c r="H3506" s="3">
        <f t="shared" si="689"/>
        <v>16</v>
      </c>
      <c r="I3506" s="3">
        <f t="shared" si="690"/>
        <v>24</v>
      </c>
      <c r="J3506" s="3">
        <f t="shared" si="691"/>
        <v>4</v>
      </c>
      <c r="K3506" s="3" t="str">
        <f>IF(AND(D3506&gt;='Season Lookup'!$D$15,D3506&lt;'Season Lookup'!$D$16),"Spring",IF(AND(D3506&gt;='Season Lookup'!$D$16,D3506&lt;'Season Lookup'!$D$17),"Summer",IF(AND(D3506&gt;='Season Lookup'!$D$17,D3506&lt;'Season Lookup'!$D$18),"Fall",IF(OR(D3506&gt;='Season Lookup'!$D$18,D3506&lt;'Season Lookup'!$D$15),"Winter"))))</f>
        <v>Spring</v>
      </c>
      <c r="L3506" s="3" t="str">
        <f>VLOOKUP(F3506,'Season Lookup'!$A$1:$B$13,2,0)</f>
        <v>Spring</v>
      </c>
      <c r="M3506" t="s">
        <v>82</v>
      </c>
      <c r="N3506" t="s">
        <v>13</v>
      </c>
      <c r="O3506" t="s">
        <v>13</v>
      </c>
      <c r="P3506" t="str">
        <f t="shared" si="692"/>
        <v>Yes</v>
      </c>
      <c r="Q3506" t="str">
        <f t="shared" si="693"/>
        <v>No</v>
      </c>
      <c r="R3506" t="str">
        <f t="shared" si="694"/>
        <v>No</v>
      </c>
      <c r="T3506" t="s">
        <v>2344</v>
      </c>
      <c r="U3506" t="s">
        <v>129</v>
      </c>
      <c r="V3506" t="str">
        <f t="shared" si="695"/>
        <v>Intersection</v>
      </c>
      <c r="W3506" t="s">
        <v>4377</v>
      </c>
      <c r="X3506">
        <v>42.367728999999997</v>
      </c>
      <c r="Y3506">
        <v>-71.090941000000001</v>
      </c>
      <c r="Z3506" t="s">
        <v>1720</v>
      </c>
    </row>
    <row r="3507" spans="1:26">
      <c r="A3507">
        <v>30586</v>
      </c>
      <c r="B3507" s="1">
        <v>41003.729155092595</v>
      </c>
      <c r="C3507" s="1">
        <f t="shared" si="684"/>
        <v>40909</v>
      </c>
      <c r="D3507" s="4">
        <f t="shared" si="685"/>
        <v>0.25833333333333336</v>
      </c>
      <c r="E3507" s="3">
        <f t="shared" si="686"/>
        <v>2012</v>
      </c>
      <c r="F3507" s="3">
        <f t="shared" si="687"/>
        <v>4</v>
      </c>
      <c r="G3507" s="3">
        <f t="shared" si="688"/>
        <v>4</v>
      </c>
      <c r="H3507" s="3">
        <f t="shared" si="689"/>
        <v>17</v>
      </c>
      <c r="I3507" s="3">
        <f t="shared" si="690"/>
        <v>29</v>
      </c>
      <c r="J3507" s="3">
        <f t="shared" si="691"/>
        <v>4</v>
      </c>
      <c r="K3507" s="3" t="str">
        <f>IF(AND(D3507&gt;='Season Lookup'!$D$15,D3507&lt;'Season Lookup'!$D$16),"Spring",IF(AND(D3507&gt;='Season Lookup'!$D$16,D3507&lt;'Season Lookup'!$D$17),"Summer",IF(AND(D3507&gt;='Season Lookup'!$D$17,D3507&lt;'Season Lookup'!$D$18),"Fall",IF(OR(D3507&gt;='Season Lookup'!$D$18,D3507&lt;'Season Lookup'!$D$15),"Winter"))))</f>
        <v>Spring</v>
      </c>
      <c r="L3507" s="3" t="str">
        <f>VLOOKUP(F3507,'Season Lookup'!$A$1:$B$13,2,0)</f>
        <v>Spring</v>
      </c>
      <c r="M3507" t="s">
        <v>82</v>
      </c>
      <c r="N3507" t="s">
        <v>329</v>
      </c>
      <c r="O3507" t="s">
        <v>23</v>
      </c>
      <c r="P3507" t="str">
        <f t="shared" si="692"/>
        <v>No</v>
      </c>
      <c r="Q3507" t="str">
        <f t="shared" si="693"/>
        <v>No</v>
      </c>
      <c r="R3507" t="str">
        <f t="shared" si="694"/>
        <v>No</v>
      </c>
      <c r="S3507">
        <v>3</v>
      </c>
      <c r="T3507" t="s">
        <v>185</v>
      </c>
      <c r="V3507" t="str">
        <f t="shared" si="695"/>
        <v>Non Intersection</v>
      </c>
      <c r="W3507" t="s">
        <v>4378</v>
      </c>
      <c r="X3507">
        <v>42.375836999999997</v>
      </c>
      <c r="Y3507">
        <v>-71.120977999999994</v>
      </c>
      <c r="Z3507" t="s">
        <v>4379</v>
      </c>
    </row>
    <row r="3508" spans="1:26">
      <c r="A3508">
        <v>30587</v>
      </c>
      <c r="B3508" s="1">
        <v>41003.73609953704</v>
      </c>
      <c r="C3508" s="1">
        <f t="shared" si="684"/>
        <v>40909</v>
      </c>
      <c r="D3508" s="4">
        <f t="shared" si="685"/>
        <v>0.25833333333333336</v>
      </c>
      <c r="E3508" s="3">
        <f t="shared" si="686"/>
        <v>2012</v>
      </c>
      <c r="F3508" s="3">
        <f t="shared" si="687"/>
        <v>4</v>
      </c>
      <c r="G3508" s="3">
        <f t="shared" si="688"/>
        <v>4</v>
      </c>
      <c r="H3508" s="3">
        <f t="shared" si="689"/>
        <v>17</v>
      </c>
      <c r="I3508" s="3">
        <f t="shared" si="690"/>
        <v>39</v>
      </c>
      <c r="J3508" s="3">
        <f t="shared" si="691"/>
        <v>4</v>
      </c>
      <c r="K3508" s="3" t="str">
        <f>IF(AND(D3508&gt;='Season Lookup'!$D$15,D3508&lt;'Season Lookup'!$D$16),"Spring",IF(AND(D3508&gt;='Season Lookup'!$D$16,D3508&lt;'Season Lookup'!$D$17),"Summer",IF(AND(D3508&gt;='Season Lookup'!$D$17,D3508&lt;'Season Lookup'!$D$18),"Fall",IF(OR(D3508&gt;='Season Lookup'!$D$18,D3508&lt;'Season Lookup'!$D$15),"Winter"))))</f>
        <v>Spring</v>
      </c>
      <c r="L3508" s="3" t="str">
        <f>VLOOKUP(F3508,'Season Lookup'!$A$1:$B$13,2,0)</f>
        <v>Spring</v>
      </c>
      <c r="M3508" t="s">
        <v>82</v>
      </c>
      <c r="N3508" t="s">
        <v>13</v>
      </c>
      <c r="O3508" t="s">
        <v>132</v>
      </c>
      <c r="P3508" t="str">
        <f t="shared" si="692"/>
        <v>Yes</v>
      </c>
      <c r="Q3508" t="str">
        <f t="shared" si="693"/>
        <v>Yes</v>
      </c>
      <c r="R3508" t="str">
        <f t="shared" si="694"/>
        <v>No</v>
      </c>
      <c r="S3508">
        <v>243</v>
      </c>
      <c r="T3508" t="s">
        <v>105</v>
      </c>
      <c r="V3508" t="str">
        <f t="shared" si="695"/>
        <v>Non Intersection</v>
      </c>
      <c r="W3508" t="s">
        <v>4380</v>
      </c>
      <c r="X3508">
        <v>42.367277999999999</v>
      </c>
      <c r="Y3508">
        <v>-71.095585999999997</v>
      </c>
      <c r="Z3508" t="s">
        <v>4381</v>
      </c>
    </row>
    <row r="3509" spans="1:26">
      <c r="A3509">
        <v>30588</v>
      </c>
      <c r="B3509" s="1">
        <v>41003.797222222223</v>
      </c>
      <c r="C3509" s="1">
        <f t="shared" si="684"/>
        <v>40909</v>
      </c>
      <c r="D3509" s="4">
        <f t="shared" si="685"/>
        <v>0.25833333333333336</v>
      </c>
      <c r="E3509" s="3">
        <f t="shared" si="686"/>
        <v>2012</v>
      </c>
      <c r="F3509" s="3">
        <f t="shared" si="687"/>
        <v>4</v>
      </c>
      <c r="G3509" s="3">
        <f t="shared" si="688"/>
        <v>4</v>
      </c>
      <c r="H3509" s="3">
        <f t="shared" si="689"/>
        <v>19</v>
      </c>
      <c r="I3509" s="3">
        <f t="shared" si="690"/>
        <v>8</v>
      </c>
      <c r="J3509" s="3">
        <f t="shared" si="691"/>
        <v>4</v>
      </c>
      <c r="K3509" s="3" t="str">
        <f>IF(AND(D3509&gt;='Season Lookup'!$D$15,D3509&lt;'Season Lookup'!$D$16),"Spring",IF(AND(D3509&gt;='Season Lookup'!$D$16,D3509&lt;'Season Lookup'!$D$17),"Summer",IF(AND(D3509&gt;='Season Lookup'!$D$17,D3509&lt;'Season Lookup'!$D$18),"Fall",IF(OR(D3509&gt;='Season Lookup'!$D$18,D3509&lt;'Season Lookup'!$D$15),"Winter"))))</f>
        <v>Spring</v>
      </c>
      <c r="L3509" s="3" t="str">
        <f>VLOOKUP(F3509,'Season Lookup'!$A$1:$B$13,2,0)</f>
        <v>Spring</v>
      </c>
      <c r="M3509" t="s">
        <v>82</v>
      </c>
      <c r="N3509" t="s">
        <v>13</v>
      </c>
      <c r="O3509" t="s">
        <v>132</v>
      </c>
      <c r="P3509" t="str">
        <f t="shared" si="692"/>
        <v>Yes</v>
      </c>
      <c r="Q3509" t="str">
        <f t="shared" si="693"/>
        <v>Yes</v>
      </c>
      <c r="R3509" t="str">
        <f t="shared" si="694"/>
        <v>No</v>
      </c>
      <c r="T3509" t="s">
        <v>316</v>
      </c>
      <c r="U3509" t="s">
        <v>101</v>
      </c>
      <c r="V3509" t="str">
        <f t="shared" si="695"/>
        <v>Intersection</v>
      </c>
      <c r="W3509" t="s">
        <v>688</v>
      </c>
      <c r="X3509">
        <v>42.364153999999999</v>
      </c>
      <c r="Y3509">
        <v>-71.099474000000001</v>
      </c>
      <c r="Z3509" t="s">
        <v>689</v>
      </c>
    </row>
    <row r="3510" spans="1:26">
      <c r="A3510">
        <v>30593</v>
      </c>
      <c r="B3510" s="1">
        <v>41003.501377314817</v>
      </c>
      <c r="C3510" s="1">
        <f t="shared" si="684"/>
        <v>40909</v>
      </c>
      <c r="D3510" s="4">
        <f t="shared" si="685"/>
        <v>0.25833333333333336</v>
      </c>
      <c r="E3510" s="3">
        <f t="shared" si="686"/>
        <v>2012</v>
      </c>
      <c r="F3510" s="3">
        <f t="shared" si="687"/>
        <v>4</v>
      </c>
      <c r="G3510" s="3">
        <f t="shared" si="688"/>
        <v>4</v>
      </c>
      <c r="H3510" s="3">
        <f t="shared" si="689"/>
        <v>12</v>
      </c>
      <c r="I3510" s="3">
        <f t="shared" si="690"/>
        <v>1</v>
      </c>
      <c r="J3510" s="3">
        <f t="shared" si="691"/>
        <v>4</v>
      </c>
      <c r="K3510" s="3" t="str">
        <f>IF(AND(D3510&gt;='Season Lookup'!$D$15,D3510&lt;'Season Lookup'!$D$16),"Spring",IF(AND(D3510&gt;='Season Lookup'!$D$16,D3510&lt;'Season Lookup'!$D$17),"Summer",IF(AND(D3510&gt;='Season Lookup'!$D$17,D3510&lt;'Season Lookup'!$D$18),"Fall",IF(OR(D3510&gt;='Season Lookup'!$D$18,D3510&lt;'Season Lookup'!$D$15),"Winter"))))</f>
        <v>Spring</v>
      </c>
      <c r="L3510" s="3" t="str">
        <f>VLOOKUP(F3510,'Season Lookup'!$A$1:$B$13,2,0)</f>
        <v>Spring</v>
      </c>
      <c r="M3510" t="s">
        <v>82</v>
      </c>
      <c r="N3510" t="s">
        <v>13</v>
      </c>
      <c r="O3510" t="s">
        <v>13</v>
      </c>
      <c r="P3510" t="str">
        <f t="shared" si="692"/>
        <v>Yes</v>
      </c>
      <c r="Q3510" t="str">
        <f t="shared" si="693"/>
        <v>No</v>
      </c>
      <c r="R3510" t="str">
        <f t="shared" si="694"/>
        <v>No</v>
      </c>
      <c r="S3510">
        <v>198</v>
      </c>
      <c r="T3510" t="s">
        <v>170</v>
      </c>
      <c r="V3510" t="str">
        <f t="shared" si="695"/>
        <v>Non Intersection</v>
      </c>
      <c r="W3510" t="s">
        <v>4345</v>
      </c>
      <c r="X3510">
        <v>42.389879000000001</v>
      </c>
      <c r="Y3510">
        <v>-71.142218</v>
      </c>
      <c r="Z3510" t="s">
        <v>4346</v>
      </c>
    </row>
    <row r="3511" spans="1:26">
      <c r="A3511">
        <v>30589</v>
      </c>
      <c r="B3511" s="1">
        <v>41004.4375</v>
      </c>
      <c r="C3511" s="1">
        <f t="shared" si="684"/>
        <v>40909</v>
      </c>
      <c r="D3511" s="4">
        <f t="shared" si="685"/>
        <v>0.26111111111111113</v>
      </c>
      <c r="E3511" s="3">
        <f t="shared" si="686"/>
        <v>2012</v>
      </c>
      <c r="F3511" s="3">
        <f t="shared" si="687"/>
        <v>4</v>
      </c>
      <c r="G3511" s="3">
        <f t="shared" si="688"/>
        <v>5</v>
      </c>
      <c r="H3511" s="3">
        <f t="shared" si="689"/>
        <v>10</v>
      </c>
      <c r="I3511" s="3">
        <f t="shared" si="690"/>
        <v>30</v>
      </c>
      <c r="J3511" s="3">
        <f t="shared" si="691"/>
        <v>5</v>
      </c>
      <c r="K3511" s="3" t="str">
        <f>IF(AND(D3511&gt;='Season Lookup'!$D$15,D3511&lt;'Season Lookup'!$D$16),"Spring",IF(AND(D3511&gt;='Season Lookup'!$D$16,D3511&lt;'Season Lookup'!$D$17),"Summer",IF(AND(D3511&gt;='Season Lookup'!$D$17,D3511&lt;'Season Lookup'!$D$18),"Fall",IF(OR(D3511&gt;='Season Lookup'!$D$18,D3511&lt;'Season Lookup'!$D$15),"Winter"))))</f>
        <v>Spring</v>
      </c>
      <c r="L3511" s="3" t="str">
        <f>VLOOKUP(F3511,'Season Lookup'!$A$1:$B$13,2,0)</f>
        <v>Spring</v>
      </c>
      <c r="M3511" t="s">
        <v>78</v>
      </c>
      <c r="N3511" t="s">
        <v>13</v>
      </c>
      <c r="O3511" t="s">
        <v>13</v>
      </c>
      <c r="P3511" t="str">
        <f t="shared" si="692"/>
        <v>Yes</v>
      </c>
      <c r="Q3511" t="str">
        <f t="shared" si="693"/>
        <v>No</v>
      </c>
      <c r="R3511" t="str">
        <f t="shared" si="694"/>
        <v>No</v>
      </c>
      <c r="S3511">
        <v>2</v>
      </c>
      <c r="T3511" t="s">
        <v>351</v>
      </c>
      <c r="V3511" t="str">
        <f t="shared" si="695"/>
        <v>Non Intersection</v>
      </c>
      <c r="W3511" t="s">
        <v>3068</v>
      </c>
      <c r="X3511">
        <v>42.372861</v>
      </c>
      <c r="Y3511">
        <v>-71.094549999999998</v>
      </c>
      <c r="Z3511" t="s">
        <v>257</v>
      </c>
    </row>
    <row r="3512" spans="1:26">
      <c r="A3512">
        <v>30594</v>
      </c>
      <c r="B3512" s="1">
        <v>41004.511099537034</v>
      </c>
      <c r="C3512" s="1">
        <f t="shared" si="684"/>
        <v>40909</v>
      </c>
      <c r="D3512" s="4">
        <f t="shared" si="685"/>
        <v>0.26111111111111113</v>
      </c>
      <c r="E3512" s="3">
        <f t="shared" si="686"/>
        <v>2012</v>
      </c>
      <c r="F3512" s="3">
        <f t="shared" si="687"/>
        <v>4</v>
      </c>
      <c r="G3512" s="3">
        <f t="shared" si="688"/>
        <v>5</v>
      </c>
      <c r="H3512" s="3">
        <f t="shared" si="689"/>
        <v>12</v>
      </c>
      <c r="I3512" s="3">
        <f t="shared" si="690"/>
        <v>15</v>
      </c>
      <c r="J3512" s="3">
        <f t="shared" si="691"/>
        <v>5</v>
      </c>
      <c r="K3512" s="3" t="str">
        <f>IF(AND(D3512&gt;='Season Lookup'!$D$15,D3512&lt;'Season Lookup'!$D$16),"Spring",IF(AND(D3512&gt;='Season Lookup'!$D$16,D3512&lt;'Season Lookup'!$D$17),"Summer",IF(AND(D3512&gt;='Season Lookup'!$D$17,D3512&lt;'Season Lookup'!$D$18),"Fall",IF(OR(D3512&gt;='Season Lookup'!$D$18,D3512&lt;'Season Lookup'!$D$15),"Winter"))))</f>
        <v>Spring</v>
      </c>
      <c r="L3512" s="3" t="str">
        <f>VLOOKUP(F3512,'Season Lookup'!$A$1:$B$13,2,0)</f>
        <v>Spring</v>
      </c>
      <c r="M3512" t="s">
        <v>78</v>
      </c>
      <c r="N3512" t="s">
        <v>13</v>
      </c>
      <c r="O3512" t="s">
        <v>132</v>
      </c>
      <c r="P3512" t="str">
        <f t="shared" si="692"/>
        <v>Yes</v>
      </c>
      <c r="Q3512" t="str">
        <f t="shared" si="693"/>
        <v>Yes</v>
      </c>
      <c r="R3512" t="str">
        <f t="shared" si="694"/>
        <v>No</v>
      </c>
      <c r="S3512">
        <v>710</v>
      </c>
      <c r="T3512" t="s">
        <v>32</v>
      </c>
      <c r="V3512" t="str">
        <f t="shared" si="695"/>
        <v>Non Intersection</v>
      </c>
      <c r="W3512" t="s">
        <v>4382</v>
      </c>
      <c r="X3512">
        <v>42.362968000000002</v>
      </c>
      <c r="Y3512">
        <v>-71.095018999999994</v>
      </c>
      <c r="Z3512" t="s">
        <v>4383</v>
      </c>
    </row>
    <row r="3513" spans="1:26">
      <c r="A3513">
        <v>30595</v>
      </c>
      <c r="B3513" s="1">
        <v>41004.835416666669</v>
      </c>
      <c r="C3513" s="1">
        <f t="shared" si="684"/>
        <v>40909</v>
      </c>
      <c r="D3513" s="4">
        <f t="shared" si="685"/>
        <v>0.26111111111111113</v>
      </c>
      <c r="E3513" s="3">
        <f t="shared" si="686"/>
        <v>2012</v>
      </c>
      <c r="F3513" s="3">
        <f t="shared" si="687"/>
        <v>4</v>
      </c>
      <c r="G3513" s="3">
        <f t="shared" si="688"/>
        <v>5</v>
      </c>
      <c r="H3513" s="3">
        <f t="shared" si="689"/>
        <v>20</v>
      </c>
      <c r="I3513" s="3">
        <f t="shared" si="690"/>
        <v>3</v>
      </c>
      <c r="J3513" s="3">
        <f t="shared" si="691"/>
        <v>5</v>
      </c>
      <c r="K3513" s="3" t="str">
        <f>IF(AND(D3513&gt;='Season Lookup'!$D$15,D3513&lt;'Season Lookup'!$D$16),"Spring",IF(AND(D3513&gt;='Season Lookup'!$D$16,D3513&lt;'Season Lookup'!$D$17),"Summer",IF(AND(D3513&gt;='Season Lookup'!$D$17,D3513&lt;'Season Lookup'!$D$18),"Fall",IF(OR(D3513&gt;='Season Lookup'!$D$18,D3513&lt;'Season Lookup'!$D$15),"Winter"))))</f>
        <v>Spring</v>
      </c>
      <c r="L3513" s="3" t="str">
        <f>VLOOKUP(F3513,'Season Lookup'!$A$1:$B$13,2,0)</f>
        <v>Spring</v>
      </c>
      <c r="M3513" t="s">
        <v>78</v>
      </c>
      <c r="N3513" t="s">
        <v>13</v>
      </c>
      <c r="O3513" t="s">
        <v>152</v>
      </c>
      <c r="P3513" t="str">
        <f t="shared" si="692"/>
        <v>Yes</v>
      </c>
      <c r="Q3513" t="str">
        <f t="shared" si="693"/>
        <v>No</v>
      </c>
      <c r="R3513" t="str">
        <f t="shared" si="694"/>
        <v>Yes</v>
      </c>
      <c r="T3513" t="s">
        <v>665</v>
      </c>
      <c r="U3513" t="s">
        <v>1469</v>
      </c>
      <c r="V3513" t="str">
        <f t="shared" si="695"/>
        <v>Intersection</v>
      </c>
      <c r="W3513" t="s">
        <v>4384</v>
      </c>
      <c r="X3513">
        <v>42.386721000000001</v>
      </c>
      <c r="Y3513">
        <v>-71.141009999999994</v>
      </c>
      <c r="Z3513" t="s">
        <v>1888</v>
      </c>
    </row>
    <row r="3514" spans="1:26">
      <c r="A3514">
        <v>30596</v>
      </c>
      <c r="B3514" s="1">
        <v>41005.583333333336</v>
      </c>
      <c r="C3514" s="1">
        <f t="shared" si="684"/>
        <v>40909</v>
      </c>
      <c r="D3514" s="4">
        <f t="shared" si="685"/>
        <v>0.2638888888888889</v>
      </c>
      <c r="E3514" s="3">
        <f t="shared" si="686"/>
        <v>2012</v>
      </c>
      <c r="F3514" s="3">
        <f t="shared" si="687"/>
        <v>4</v>
      </c>
      <c r="G3514" s="3">
        <f t="shared" si="688"/>
        <v>6</v>
      </c>
      <c r="H3514" s="3">
        <f t="shared" si="689"/>
        <v>14</v>
      </c>
      <c r="I3514" s="3">
        <f t="shared" si="690"/>
        <v>0</v>
      </c>
      <c r="J3514" s="3">
        <f t="shared" si="691"/>
        <v>6</v>
      </c>
      <c r="K3514" s="3" t="str">
        <f>IF(AND(D3514&gt;='Season Lookup'!$D$15,D3514&lt;'Season Lookup'!$D$16),"Spring",IF(AND(D3514&gt;='Season Lookup'!$D$16,D3514&lt;'Season Lookup'!$D$17),"Summer",IF(AND(D3514&gt;='Season Lookup'!$D$17,D3514&lt;'Season Lookup'!$D$18),"Fall",IF(OR(D3514&gt;='Season Lookup'!$D$18,D3514&lt;'Season Lookup'!$D$15),"Winter"))))</f>
        <v>Spring</v>
      </c>
      <c r="L3514" s="3" t="str">
        <f>VLOOKUP(F3514,'Season Lookup'!$A$1:$B$13,2,0)</f>
        <v>Spring</v>
      </c>
      <c r="M3514" t="s">
        <v>12</v>
      </c>
      <c r="N3514" t="s">
        <v>13</v>
      </c>
      <c r="O3514" t="s">
        <v>23</v>
      </c>
      <c r="P3514" t="str">
        <f t="shared" si="692"/>
        <v>Yes</v>
      </c>
      <c r="Q3514" t="str">
        <f t="shared" si="693"/>
        <v>No</v>
      </c>
      <c r="R3514" t="str">
        <f t="shared" si="694"/>
        <v>No</v>
      </c>
      <c r="S3514">
        <v>340</v>
      </c>
      <c r="T3514" t="s">
        <v>41</v>
      </c>
      <c r="V3514" t="str">
        <f t="shared" si="695"/>
        <v>Non Intersection</v>
      </c>
      <c r="W3514" t="s">
        <v>696</v>
      </c>
      <c r="X3514">
        <v>42.361142000000001</v>
      </c>
      <c r="Y3514">
        <v>-71.114151000000007</v>
      </c>
      <c r="Z3514" t="s">
        <v>697</v>
      </c>
    </row>
    <row r="3515" spans="1:26">
      <c r="A3515">
        <v>30597</v>
      </c>
      <c r="B3515" s="1">
        <v>41005.958333333336</v>
      </c>
      <c r="C3515" s="1">
        <f t="shared" si="684"/>
        <v>40909</v>
      </c>
      <c r="D3515" s="4">
        <f t="shared" si="685"/>
        <v>0.2638888888888889</v>
      </c>
      <c r="E3515" s="3">
        <f t="shared" si="686"/>
        <v>2012</v>
      </c>
      <c r="F3515" s="3">
        <f t="shared" si="687"/>
        <v>4</v>
      </c>
      <c r="G3515" s="3">
        <f t="shared" si="688"/>
        <v>6</v>
      </c>
      <c r="H3515" s="3">
        <f t="shared" si="689"/>
        <v>23</v>
      </c>
      <c r="I3515" s="3">
        <f t="shared" si="690"/>
        <v>0</v>
      </c>
      <c r="J3515" s="3">
        <f t="shared" si="691"/>
        <v>6</v>
      </c>
      <c r="K3515" s="3" t="str">
        <f>IF(AND(D3515&gt;='Season Lookup'!$D$15,D3515&lt;'Season Lookup'!$D$16),"Spring",IF(AND(D3515&gt;='Season Lookup'!$D$16,D3515&lt;'Season Lookup'!$D$17),"Summer",IF(AND(D3515&gt;='Season Lookup'!$D$17,D3515&lt;'Season Lookup'!$D$18),"Fall",IF(OR(D3515&gt;='Season Lookup'!$D$18,D3515&lt;'Season Lookup'!$D$15),"Winter"))))</f>
        <v>Spring</v>
      </c>
      <c r="L3515" s="3" t="str">
        <f>VLOOKUP(F3515,'Season Lookup'!$A$1:$B$13,2,0)</f>
        <v>Spring</v>
      </c>
      <c r="M3515" t="s">
        <v>12</v>
      </c>
      <c r="N3515" t="s">
        <v>13</v>
      </c>
      <c r="O3515" t="s">
        <v>23</v>
      </c>
      <c r="P3515" t="str">
        <f t="shared" si="692"/>
        <v>Yes</v>
      </c>
      <c r="Q3515" t="str">
        <f t="shared" si="693"/>
        <v>No</v>
      </c>
      <c r="R3515" t="str">
        <f t="shared" si="694"/>
        <v>No</v>
      </c>
      <c r="S3515">
        <v>1</v>
      </c>
      <c r="T3515" t="s">
        <v>4385</v>
      </c>
      <c r="V3515" t="str">
        <f t="shared" si="695"/>
        <v>Non Intersection</v>
      </c>
      <c r="W3515" t="s">
        <v>4386</v>
      </c>
      <c r="X3515">
        <v>42.395508</v>
      </c>
      <c r="Y3515">
        <v>-71.131037000000006</v>
      </c>
      <c r="Z3515" t="s">
        <v>4387</v>
      </c>
    </row>
    <row r="3516" spans="1:26">
      <c r="A3516">
        <v>30598</v>
      </c>
      <c r="B3516" s="1">
        <v>41006.041655092595</v>
      </c>
      <c r="C3516" s="1">
        <f t="shared" si="684"/>
        <v>40909</v>
      </c>
      <c r="D3516" s="4">
        <f t="shared" si="685"/>
        <v>0.26666666666666666</v>
      </c>
      <c r="E3516" s="3">
        <f t="shared" si="686"/>
        <v>2012</v>
      </c>
      <c r="F3516" s="3">
        <f t="shared" si="687"/>
        <v>4</v>
      </c>
      <c r="G3516" s="3">
        <f t="shared" si="688"/>
        <v>7</v>
      </c>
      <c r="H3516" s="3">
        <f t="shared" si="689"/>
        <v>0</v>
      </c>
      <c r="I3516" s="3">
        <f t="shared" si="690"/>
        <v>59</v>
      </c>
      <c r="J3516" s="3">
        <f t="shared" si="691"/>
        <v>7</v>
      </c>
      <c r="K3516" s="3" t="str">
        <f>IF(AND(D3516&gt;='Season Lookup'!$D$15,D3516&lt;'Season Lookup'!$D$16),"Spring",IF(AND(D3516&gt;='Season Lookup'!$D$16,D3516&lt;'Season Lookup'!$D$17),"Summer",IF(AND(D3516&gt;='Season Lookup'!$D$17,D3516&lt;'Season Lookup'!$D$18),"Fall",IF(OR(D3516&gt;='Season Lookup'!$D$18,D3516&lt;'Season Lookup'!$D$15),"Winter"))))</f>
        <v>Spring</v>
      </c>
      <c r="L3516" s="3" t="str">
        <f>VLOOKUP(F3516,'Season Lookup'!$A$1:$B$13,2,0)</f>
        <v>Spring</v>
      </c>
      <c r="M3516" t="s">
        <v>31</v>
      </c>
      <c r="N3516" t="s">
        <v>132</v>
      </c>
      <c r="O3516" t="s">
        <v>23</v>
      </c>
      <c r="P3516" t="str">
        <f t="shared" si="692"/>
        <v>No</v>
      </c>
      <c r="Q3516" t="str">
        <f t="shared" si="693"/>
        <v>Yes</v>
      </c>
      <c r="R3516" t="str">
        <f t="shared" si="694"/>
        <v>No</v>
      </c>
      <c r="T3516" t="s">
        <v>27</v>
      </c>
      <c r="U3516" t="s">
        <v>14</v>
      </c>
      <c r="V3516" t="str">
        <f t="shared" si="695"/>
        <v>Intersection</v>
      </c>
      <c r="W3516" t="s">
        <v>266</v>
      </c>
      <c r="X3516">
        <v>42.365574000000002</v>
      </c>
      <c r="Y3516">
        <v>-71.103990999999994</v>
      </c>
      <c r="Z3516" t="s">
        <v>267</v>
      </c>
    </row>
    <row r="3517" spans="1:26">
      <c r="A3517">
        <v>30599</v>
      </c>
      <c r="B3517" s="1">
        <v>41006.788888888892</v>
      </c>
      <c r="C3517" s="1">
        <f t="shared" si="684"/>
        <v>40909</v>
      </c>
      <c r="D3517" s="4">
        <f t="shared" si="685"/>
        <v>0.26666666666666666</v>
      </c>
      <c r="E3517" s="3">
        <f t="shared" si="686"/>
        <v>2012</v>
      </c>
      <c r="F3517" s="3">
        <f t="shared" si="687"/>
        <v>4</v>
      </c>
      <c r="G3517" s="3">
        <f t="shared" si="688"/>
        <v>7</v>
      </c>
      <c r="H3517" s="3">
        <f t="shared" si="689"/>
        <v>18</v>
      </c>
      <c r="I3517" s="3">
        <f t="shared" si="690"/>
        <v>56</v>
      </c>
      <c r="J3517" s="3">
        <f t="shared" si="691"/>
        <v>7</v>
      </c>
      <c r="K3517" s="3" t="str">
        <f>IF(AND(D3517&gt;='Season Lookup'!$D$15,D3517&lt;'Season Lookup'!$D$16),"Spring",IF(AND(D3517&gt;='Season Lookup'!$D$16,D3517&lt;'Season Lookup'!$D$17),"Summer",IF(AND(D3517&gt;='Season Lookup'!$D$17,D3517&lt;'Season Lookup'!$D$18),"Fall",IF(OR(D3517&gt;='Season Lookup'!$D$18,D3517&lt;'Season Lookup'!$D$15),"Winter"))))</f>
        <v>Spring</v>
      </c>
      <c r="L3517" s="3" t="str">
        <f>VLOOKUP(F3517,'Season Lookup'!$A$1:$B$13,2,0)</f>
        <v>Spring</v>
      </c>
      <c r="M3517" t="s">
        <v>31</v>
      </c>
      <c r="N3517" t="s">
        <v>13</v>
      </c>
      <c r="O3517" t="s">
        <v>132</v>
      </c>
      <c r="P3517" t="str">
        <f t="shared" si="692"/>
        <v>Yes</v>
      </c>
      <c r="Q3517" t="str">
        <f t="shared" si="693"/>
        <v>Yes</v>
      </c>
      <c r="R3517" t="str">
        <f t="shared" si="694"/>
        <v>No</v>
      </c>
      <c r="T3517" t="s">
        <v>170</v>
      </c>
      <c r="U3517" t="s">
        <v>1155</v>
      </c>
      <c r="V3517" t="str">
        <f t="shared" si="695"/>
        <v>Intersection</v>
      </c>
      <c r="W3517" t="s">
        <v>4388</v>
      </c>
      <c r="X3517">
        <v>42.402610000000003</v>
      </c>
      <c r="Y3517">
        <v>-71.134445999999997</v>
      </c>
      <c r="Z3517" t="s">
        <v>4389</v>
      </c>
    </row>
    <row r="3518" spans="1:26">
      <c r="A3518">
        <v>30600</v>
      </c>
      <c r="B3518" s="1">
        <v>41006.854155092595</v>
      </c>
      <c r="C3518" s="1">
        <f t="shared" si="684"/>
        <v>40909</v>
      </c>
      <c r="D3518" s="4">
        <f t="shared" si="685"/>
        <v>0.26666666666666666</v>
      </c>
      <c r="E3518" s="3">
        <f t="shared" si="686"/>
        <v>2012</v>
      </c>
      <c r="F3518" s="3">
        <f t="shared" si="687"/>
        <v>4</v>
      </c>
      <c r="G3518" s="3">
        <f t="shared" si="688"/>
        <v>7</v>
      </c>
      <c r="H3518" s="3">
        <f t="shared" si="689"/>
        <v>20</v>
      </c>
      <c r="I3518" s="3">
        <f t="shared" si="690"/>
        <v>29</v>
      </c>
      <c r="J3518" s="3">
        <f t="shared" si="691"/>
        <v>7</v>
      </c>
      <c r="K3518" s="3" t="str">
        <f>IF(AND(D3518&gt;='Season Lookup'!$D$15,D3518&lt;'Season Lookup'!$D$16),"Spring",IF(AND(D3518&gt;='Season Lookup'!$D$16,D3518&lt;'Season Lookup'!$D$17),"Summer",IF(AND(D3518&gt;='Season Lookup'!$D$17,D3518&lt;'Season Lookup'!$D$18),"Fall",IF(OR(D3518&gt;='Season Lookup'!$D$18,D3518&lt;'Season Lookup'!$D$15),"Winter"))))</f>
        <v>Spring</v>
      </c>
      <c r="L3518" s="3" t="str">
        <f>VLOOKUP(F3518,'Season Lookup'!$A$1:$B$13,2,0)</f>
        <v>Spring</v>
      </c>
      <c r="M3518" t="s">
        <v>31</v>
      </c>
      <c r="N3518" t="s">
        <v>13</v>
      </c>
      <c r="O3518" t="s">
        <v>13</v>
      </c>
      <c r="P3518" t="str">
        <f t="shared" si="692"/>
        <v>Yes</v>
      </c>
      <c r="Q3518" t="str">
        <f t="shared" si="693"/>
        <v>No</v>
      </c>
      <c r="R3518" t="str">
        <f t="shared" si="694"/>
        <v>No</v>
      </c>
      <c r="S3518">
        <v>0</v>
      </c>
      <c r="T3518" t="s">
        <v>185</v>
      </c>
      <c r="V3518" t="str">
        <f t="shared" si="695"/>
        <v>Non Intersection</v>
      </c>
      <c r="W3518" t="s">
        <v>3901</v>
      </c>
      <c r="X3518">
        <v>42.375430000000001</v>
      </c>
      <c r="Y3518">
        <v>-71.120457999999999</v>
      </c>
      <c r="Z3518" t="s">
        <v>3902</v>
      </c>
    </row>
    <row r="3519" spans="1:26">
      <c r="A3519">
        <v>30650</v>
      </c>
      <c r="B3519" s="1">
        <v>41006.802083333336</v>
      </c>
      <c r="C3519" s="1">
        <f t="shared" si="684"/>
        <v>40909</v>
      </c>
      <c r="D3519" s="4">
        <f t="shared" si="685"/>
        <v>0.26666666666666666</v>
      </c>
      <c r="E3519" s="3">
        <f t="shared" si="686"/>
        <v>2012</v>
      </c>
      <c r="F3519" s="3">
        <f t="shared" si="687"/>
        <v>4</v>
      </c>
      <c r="G3519" s="3">
        <f t="shared" si="688"/>
        <v>7</v>
      </c>
      <c r="H3519" s="3">
        <f t="shared" si="689"/>
        <v>19</v>
      </c>
      <c r="I3519" s="3">
        <f t="shared" si="690"/>
        <v>15</v>
      </c>
      <c r="J3519" s="3">
        <f t="shared" si="691"/>
        <v>7</v>
      </c>
      <c r="K3519" s="3" t="str">
        <f>IF(AND(D3519&gt;='Season Lookup'!$D$15,D3519&lt;'Season Lookup'!$D$16),"Spring",IF(AND(D3519&gt;='Season Lookup'!$D$16,D3519&lt;'Season Lookup'!$D$17),"Summer",IF(AND(D3519&gt;='Season Lookup'!$D$17,D3519&lt;'Season Lookup'!$D$18),"Fall",IF(OR(D3519&gt;='Season Lookup'!$D$18,D3519&lt;'Season Lookup'!$D$15),"Winter"))))</f>
        <v>Spring</v>
      </c>
      <c r="L3519" s="3" t="str">
        <f>VLOOKUP(F3519,'Season Lookup'!$A$1:$B$13,2,0)</f>
        <v>Spring</v>
      </c>
      <c r="M3519" t="s">
        <v>31</v>
      </c>
      <c r="N3519" t="s">
        <v>18</v>
      </c>
      <c r="O3519" t="s">
        <v>152</v>
      </c>
      <c r="P3519" t="str">
        <f t="shared" si="692"/>
        <v>Yes</v>
      </c>
      <c r="Q3519" t="str">
        <f t="shared" si="693"/>
        <v>No</v>
      </c>
      <c r="R3519" t="str">
        <f t="shared" si="694"/>
        <v>Yes</v>
      </c>
      <c r="T3519" t="s">
        <v>453</v>
      </c>
      <c r="U3519" t="s">
        <v>108</v>
      </c>
      <c r="V3519" t="str">
        <f t="shared" si="695"/>
        <v>Intersection</v>
      </c>
      <c r="W3519" t="s">
        <v>3184</v>
      </c>
      <c r="X3519">
        <v>42.362867999999999</v>
      </c>
      <c r="Y3519">
        <v>-71.102435</v>
      </c>
      <c r="Z3519" t="s">
        <v>3051</v>
      </c>
    </row>
    <row r="3520" spans="1:26">
      <c r="A3520">
        <v>30601</v>
      </c>
      <c r="B3520" s="1">
        <v>41007.098611111112</v>
      </c>
      <c r="C3520" s="1">
        <f t="shared" si="684"/>
        <v>40909</v>
      </c>
      <c r="D3520" s="4">
        <f t="shared" si="685"/>
        <v>0.26944444444444443</v>
      </c>
      <c r="E3520" s="3">
        <f t="shared" si="686"/>
        <v>2012</v>
      </c>
      <c r="F3520" s="3">
        <f t="shared" si="687"/>
        <v>4</v>
      </c>
      <c r="G3520" s="3">
        <f t="shared" si="688"/>
        <v>8</v>
      </c>
      <c r="H3520" s="3">
        <f t="shared" si="689"/>
        <v>2</v>
      </c>
      <c r="I3520" s="3">
        <f t="shared" si="690"/>
        <v>22</v>
      </c>
      <c r="J3520" s="3">
        <f t="shared" si="691"/>
        <v>1</v>
      </c>
      <c r="K3520" s="3" t="str">
        <f>IF(AND(D3520&gt;='Season Lookup'!$D$15,D3520&lt;'Season Lookup'!$D$16),"Spring",IF(AND(D3520&gt;='Season Lookup'!$D$16,D3520&lt;'Season Lookup'!$D$17),"Summer",IF(AND(D3520&gt;='Season Lookup'!$D$17,D3520&lt;'Season Lookup'!$D$18),"Fall",IF(OR(D3520&gt;='Season Lookup'!$D$18,D3520&lt;'Season Lookup'!$D$15),"Winter"))))</f>
        <v>Spring</v>
      </c>
      <c r="L3520" s="3" t="str">
        <f>VLOOKUP(F3520,'Season Lookup'!$A$1:$B$13,2,0)</f>
        <v>Spring</v>
      </c>
      <c r="M3520" t="s">
        <v>48</v>
      </c>
      <c r="N3520" t="s">
        <v>13</v>
      </c>
      <c r="O3520" t="s">
        <v>13</v>
      </c>
      <c r="P3520" t="str">
        <f t="shared" si="692"/>
        <v>Yes</v>
      </c>
      <c r="Q3520" t="str">
        <f t="shared" si="693"/>
        <v>No</v>
      </c>
      <c r="R3520" t="str">
        <f t="shared" si="694"/>
        <v>No</v>
      </c>
      <c r="T3520" t="s">
        <v>195</v>
      </c>
      <c r="U3520" t="s">
        <v>1261</v>
      </c>
      <c r="V3520" t="str">
        <f t="shared" si="695"/>
        <v>Intersection</v>
      </c>
      <c r="W3520" t="s">
        <v>1262</v>
      </c>
      <c r="X3520">
        <v>42.359861000000002</v>
      </c>
      <c r="Y3520">
        <v>-71.103060999999997</v>
      </c>
      <c r="Z3520" t="s">
        <v>1263</v>
      </c>
    </row>
    <row r="3521" spans="1:26">
      <c r="A3521">
        <v>30625</v>
      </c>
      <c r="B3521" s="1">
        <v>41007.097210648149</v>
      </c>
      <c r="C3521" s="1">
        <f t="shared" si="684"/>
        <v>40909</v>
      </c>
      <c r="D3521" s="4">
        <f t="shared" si="685"/>
        <v>0.26944444444444443</v>
      </c>
      <c r="E3521" s="3">
        <f t="shared" si="686"/>
        <v>2012</v>
      </c>
      <c r="F3521" s="3">
        <f t="shared" si="687"/>
        <v>4</v>
      </c>
      <c r="G3521" s="3">
        <f t="shared" si="688"/>
        <v>8</v>
      </c>
      <c r="H3521" s="3">
        <f t="shared" si="689"/>
        <v>2</v>
      </c>
      <c r="I3521" s="3">
        <f t="shared" si="690"/>
        <v>19</v>
      </c>
      <c r="J3521" s="3">
        <f t="shared" si="691"/>
        <v>1</v>
      </c>
      <c r="K3521" s="3" t="str">
        <f>IF(AND(D3521&gt;='Season Lookup'!$D$15,D3521&lt;'Season Lookup'!$D$16),"Spring",IF(AND(D3521&gt;='Season Lookup'!$D$16,D3521&lt;'Season Lookup'!$D$17),"Summer",IF(AND(D3521&gt;='Season Lookup'!$D$17,D3521&lt;'Season Lookup'!$D$18),"Fall",IF(OR(D3521&gt;='Season Lookup'!$D$18,D3521&lt;'Season Lookup'!$D$15),"Winter"))))</f>
        <v>Spring</v>
      </c>
      <c r="L3521" s="3" t="str">
        <f>VLOOKUP(F3521,'Season Lookup'!$A$1:$B$13,2,0)</f>
        <v>Spring</v>
      </c>
      <c r="N3521" t="s">
        <v>13</v>
      </c>
      <c r="O3521" t="s">
        <v>152</v>
      </c>
      <c r="P3521" t="str">
        <f t="shared" si="692"/>
        <v>Yes</v>
      </c>
      <c r="Q3521" t="str">
        <f t="shared" si="693"/>
        <v>No</v>
      </c>
      <c r="R3521" t="str">
        <f t="shared" si="694"/>
        <v>Yes</v>
      </c>
      <c r="S3521">
        <v>625</v>
      </c>
      <c r="T3521" t="s">
        <v>14</v>
      </c>
      <c r="V3521" t="str">
        <f t="shared" si="695"/>
        <v>Non Intersection</v>
      </c>
      <c r="W3521" t="s">
        <v>1528</v>
      </c>
      <c r="X3521">
        <v>42.365454999999997</v>
      </c>
      <c r="Y3521">
        <v>-71.103483999999995</v>
      </c>
      <c r="Z3521" t="s">
        <v>1529</v>
      </c>
    </row>
    <row r="3522" spans="1:26">
      <c r="A3522">
        <v>30868</v>
      </c>
      <c r="B3522" s="1">
        <v>41007.098611111112</v>
      </c>
      <c r="C3522" s="1">
        <f t="shared" si="684"/>
        <v>40909</v>
      </c>
      <c r="D3522" s="4">
        <f t="shared" si="685"/>
        <v>0.26944444444444443</v>
      </c>
      <c r="E3522" s="3">
        <f t="shared" si="686"/>
        <v>2012</v>
      </c>
      <c r="F3522" s="3">
        <f t="shared" si="687"/>
        <v>4</v>
      </c>
      <c r="G3522" s="3">
        <f t="shared" si="688"/>
        <v>8</v>
      </c>
      <c r="H3522" s="3">
        <f t="shared" si="689"/>
        <v>2</v>
      </c>
      <c r="I3522" s="3">
        <f t="shared" si="690"/>
        <v>22</v>
      </c>
      <c r="J3522" s="3">
        <f t="shared" si="691"/>
        <v>1</v>
      </c>
      <c r="K3522" s="3" t="str">
        <f>IF(AND(D3522&gt;='Season Lookup'!$D$15,D3522&lt;'Season Lookup'!$D$16),"Spring",IF(AND(D3522&gt;='Season Lookup'!$D$16,D3522&lt;'Season Lookup'!$D$17),"Summer",IF(AND(D3522&gt;='Season Lookup'!$D$17,D3522&lt;'Season Lookup'!$D$18),"Fall",IF(OR(D3522&gt;='Season Lookup'!$D$18,D3522&lt;'Season Lookup'!$D$15),"Winter"))))</f>
        <v>Spring</v>
      </c>
      <c r="L3522" s="3" t="str">
        <f>VLOOKUP(F3522,'Season Lookup'!$A$1:$B$13,2,0)</f>
        <v>Spring</v>
      </c>
      <c r="M3522" t="s">
        <v>48</v>
      </c>
      <c r="N3522" t="s">
        <v>13</v>
      </c>
      <c r="O3522" t="s">
        <v>23</v>
      </c>
      <c r="P3522" t="str">
        <f t="shared" si="692"/>
        <v>Yes</v>
      </c>
      <c r="Q3522" t="str">
        <f t="shared" si="693"/>
        <v>No</v>
      </c>
      <c r="R3522" t="str">
        <f t="shared" si="694"/>
        <v>No</v>
      </c>
      <c r="T3522" t="s">
        <v>195</v>
      </c>
      <c r="U3522" t="s">
        <v>958</v>
      </c>
      <c r="V3522" t="str">
        <f t="shared" si="695"/>
        <v>Intersection</v>
      </c>
      <c r="W3522" t="s">
        <v>1415</v>
      </c>
      <c r="X3522">
        <v>42.36036</v>
      </c>
      <c r="Y3522">
        <v>-71.102479000000002</v>
      </c>
      <c r="Z3522" t="s">
        <v>1416</v>
      </c>
    </row>
    <row r="3523" spans="1:26">
      <c r="A3523">
        <v>30602</v>
      </c>
      <c r="B3523" s="1">
        <v>41008.722210648149</v>
      </c>
      <c r="C3523" s="1">
        <f t="shared" si="684"/>
        <v>40909</v>
      </c>
      <c r="D3523" s="4">
        <f t="shared" si="685"/>
        <v>0.2722222222222222</v>
      </c>
      <c r="E3523" s="3">
        <f t="shared" si="686"/>
        <v>2012</v>
      </c>
      <c r="F3523" s="3">
        <f t="shared" si="687"/>
        <v>4</v>
      </c>
      <c r="G3523" s="3">
        <f t="shared" si="688"/>
        <v>9</v>
      </c>
      <c r="H3523" s="3">
        <f t="shared" si="689"/>
        <v>17</v>
      </c>
      <c r="I3523" s="3">
        <f t="shared" si="690"/>
        <v>19</v>
      </c>
      <c r="J3523" s="3">
        <f t="shared" si="691"/>
        <v>2</v>
      </c>
      <c r="K3523" s="3" t="str">
        <f>IF(AND(D3523&gt;='Season Lookup'!$D$15,D3523&lt;'Season Lookup'!$D$16),"Spring",IF(AND(D3523&gt;='Season Lookup'!$D$16,D3523&lt;'Season Lookup'!$D$17),"Summer",IF(AND(D3523&gt;='Season Lookup'!$D$17,D3523&lt;'Season Lookup'!$D$18),"Fall",IF(OR(D3523&gt;='Season Lookup'!$D$18,D3523&lt;'Season Lookup'!$D$15),"Winter"))))</f>
        <v>Spring</v>
      </c>
      <c r="L3523" s="3" t="str">
        <f>VLOOKUP(F3523,'Season Lookup'!$A$1:$B$13,2,0)</f>
        <v>Spring</v>
      </c>
      <c r="M3523" t="s">
        <v>56</v>
      </c>
      <c r="N3523" t="s">
        <v>13</v>
      </c>
      <c r="O3523" t="s">
        <v>13</v>
      </c>
      <c r="P3523" t="str">
        <f t="shared" si="692"/>
        <v>Yes</v>
      </c>
      <c r="Q3523" t="str">
        <f t="shared" si="693"/>
        <v>No</v>
      </c>
      <c r="R3523" t="str">
        <f t="shared" si="694"/>
        <v>No</v>
      </c>
      <c r="T3523" t="s">
        <v>198</v>
      </c>
      <c r="U3523" t="s">
        <v>42</v>
      </c>
      <c r="V3523" t="str">
        <f t="shared" si="695"/>
        <v>Intersection</v>
      </c>
      <c r="W3523" t="s">
        <v>285</v>
      </c>
      <c r="X3523">
        <v>42.370091000000002</v>
      </c>
      <c r="Y3523">
        <v>-71.113336000000004</v>
      </c>
      <c r="Z3523" t="s">
        <v>286</v>
      </c>
    </row>
    <row r="3524" spans="1:26">
      <c r="A3524">
        <v>30603</v>
      </c>
      <c r="B3524" s="1">
        <v>41008.936111111114</v>
      </c>
      <c r="C3524" s="1">
        <f t="shared" si="684"/>
        <v>40909</v>
      </c>
      <c r="D3524" s="4">
        <f t="shared" si="685"/>
        <v>0.2722222222222222</v>
      </c>
      <c r="E3524" s="3">
        <f t="shared" si="686"/>
        <v>2012</v>
      </c>
      <c r="F3524" s="3">
        <f t="shared" si="687"/>
        <v>4</v>
      </c>
      <c r="G3524" s="3">
        <f t="shared" si="688"/>
        <v>9</v>
      </c>
      <c r="H3524" s="3">
        <f t="shared" si="689"/>
        <v>22</v>
      </c>
      <c r="I3524" s="3">
        <f t="shared" si="690"/>
        <v>28</v>
      </c>
      <c r="J3524" s="3">
        <f t="shared" si="691"/>
        <v>2</v>
      </c>
      <c r="K3524" s="3" t="str">
        <f>IF(AND(D3524&gt;='Season Lookup'!$D$15,D3524&lt;'Season Lookup'!$D$16),"Spring",IF(AND(D3524&gt;='Season Lookup'!$D$16,D3524&lt;'Season Lookup'!$D$17),"Summer",IF(AND(D3524&gt;='Season Lookup'!$D$17,D3524&lt;'Season Lookup'!$D$18),"Fall",IF(OR(D3524&gt;='Season Lookup'!$D$18,D3524&lt;'Season Lookup'!$D$15),"Winter"))))</f>
        <v>Spring</v>
      </c>
      <c r="L3524" s="3" t="str">
        <f>VLOOKUP(F3524,'Season Lookup'!$A$1:$B$13,2,0)</f>
        <v>Spring</v>
      </c>
      <c r="M3524" t="s">
        <v>56</v>
      </c>
      <c r="N3524" t="s">
        <v>13</v>
      </c>
      <c r="O3524" t="s">
        <v>23</v>
      </c>
      <c r="P3524" t="str">
        <f t="shared" si="692"/>
        <v>Yes</v>
      </c>
      <c r="Q3524" t="str">
        <f t="shared" si="693"/>
        <v>No</v>
      </c>
      <c r="R3524" t="str">
        <f t="shared" si="694"/>
        <v>No</v>
      </c>
      <c r="S3524">
        <v>55</v>
      </c>
      <c r="T3524" t="s">
        <v>108</v>
      </c>
      <c r="V3524" t="str">
        <f t="shared" si="695"/>
        <v>Non Intersection</v>
      </c>
      <c r="W3524" t="s">
        <v>4390</v>
      </c>
      <c r="X3524">
        <v>42.361429000000001</v>
      </c>
      <c r="Y3524">
        <v>-71.099879000000001</v>
      </c>
      <c r="Z3524" t="s">
        <v>4391</v>
      </c>
    </row>
    <row r="3525" spans="1:26">
      <c r="A3525">
        <v>30604</v>
      </c>
      <c r="B3525" s="1">
        <v>41008.961793981478</v>
      </c>
      <c r="C3525" s="1">
        <f t="shared" si="684"/>
        <v>40909</v>
      </c>
      <c r="D3525" s="4">
        <f t="shared" si="685"/>
        <v>0.2722222222222222</v>
      </c>
      <c r="E3525" s="3">
        <f t="shared" si="686"/>
        <v>2012</v>
      </c>
      <c r="F3525" s="3">
        <f t="shared" si="687"/>
        <v>4</v>
      </c>
      <c r="G3525" s="3">
        <f t="shared" si="688"/>
        <v>9</v>
      </c>
      <c r="H3525" s="3">
        <f t="shared" si="689"/>
        <v>23</v>
      </c>
      <c r="I3525" s="3">
        <f t="shared" si="690"/>
        <v>4</v>
      </c>
      <c r="J3525" s="3">
        <f t="shared" si="691"/>
        <v>2</v>
      </c>
      <c r="K3525" s="3" t="str">
        <f>IF(AND(D3525&gt;='Season Lookup'!$D$15,D3525&lt;'Season Lookup'!$D$16),"Spring",IF(AND(D3525&gt;='Season Lookup'!$D$16,D3525&lt;'Season Lookup'!$D$17),"Summer",IF(AND(D3525&gt;='Season Lookup'!$D$17,D3525&lt;'Season Lookup'!$D$18),"Fall",IF(OR(D3525&gt;='Season Lookup'!$D$18,D3525&lt;'Season Lookup'!$D$15),"Winter"))))</f>
        <v>Spring</v>
      </c>
      <c r="L3525" s="3" t="str">
        <f>VLOOKUP(F3525,'Season Lookup'!$A$1:$B$13,2,0)</f>
        <v>Spring</v>
      </c>
      <c r="M3525" t="s">
        <v>56</v>
      </c>
      <c r="N3525" t="s">
        <v>13</v>
      </c>
      <c r="O3525" t="s">
        <v>132</v>
      </c>
      <c r="P3525" t="str">
        <f t="shared" si="692"/>
        <v>Yes</v>
      </c>
      <c r="Q3525" t="str">
        <f t="shared" si="693"/>
        <v>Yes</v>
      </c>
      <c r="R3525" t="str">
        <f t="shared" si="694"/>
        <v>No</v>
      </c>
      <c r="T3525" t="s">
        <v>32</v>
      </c>
      <c r="U3525" t="s">
        <v>796</v>
      </c>
      <c r="V3525" t="str">
        <f t="shared" si="695"/>
        <v>Intersection</v>
      </c>
      <c r="W3525" t="s">
        <v>932</v>
      </c>
      <c r="X3525">
        <v>42.362974000000001</v>
      </c>
      <c r="Y3525">
        <v>-71.093633999999994</v>
      </c>
      <c r="Z3525" t="s">
        <v>813</v>
      </c>
    </row>
    <row r="3526" spans="1:26">
      <c r="A3526">
        <v>30606</v>
      </c>
      <c r="B3526" s="1">
        <v>41009.388888888891</v>
      </c>
      <c r="C3526" s="1">
        <f t="shared" si="684"/>
        <v>40909</v>
      </c>
      <c r="D3526" s="4">
        <f t="shared" si="685"/>
        <v>0.27500000000000002</v>
      </c>
      <c r="E3526" s="3">
        <f t="shared" si="686"/>
        <v>2012</v>
      </c>
      <c r="F3526" s="3">
        <f t="shared" si="687"/>
        <v>4</v>
      </c>
      <c r="G3526" s="3">
        <f t="shared" si="688"/>
        <v>10</v>
      </c>
      <c r="H3526" s="3">
        <f t="shared" si="689"/>
        <v>9</v>
      </c>
      <c r="I3526" s="3">
        <f t="shared" si="690"/>
        <v>20</v>
      </c>
      <c r="J3526" s="3">
        <f t="shared" si="691"/>
        <v>3</v>
      </c>
      <c r="K3526" s="3" t="str">
        <f>IF(AND(D3526&gt;='Season Lookup'!$D$15,D3526&lt;'Season Lookup'!$D$16),"Spring",IF(AND(D3526&gt;='Season Lookup'!$D$16,D3526&lt;'Season Lookup'!$D$17),"Summer",IF(AND(D3526&gt;='Season Lookup'!$D$17,D3526&lt;'Season Lookup'!$D$18),"Fall",IF(OR(D3526&gt;='Season Lookup'!$D$18,D3526&lt;'Season Lookup'!$D$15),"Winter"))))</f>
        <v>Spring</v>
      </c>
      <c r="L3526" s="3" t="str">
        <f>VLOOKUP(F3526,'Season Lookup'!$A$1:$B$13,2,0)</f>
        <v>Spring</v>
      </c>
      <c r="M3526" t="s">
        <v>73</v>
      </c>
      <c r="N3526" t="s">
        <v>13</v>
      </c>
      <c r="O3526" t="s">
        <v>13</v>
      </c>
      <c r="P3526" t="str">
        <f t="shared" si="692"/>
        <v>Yes</v>
      </c>
      <c r="Q3526" t="str">
        <f t="shared" si="693"/>
        <v>No</v>
      </c>
      <c r="R3526" t="str">
        <f t="shared" si="694"/>
        <v>No</v>
      </c>
      <c r="T3526" t="s">
        <v>186</v>
      </c>
      <c r="U3526" t="s">
        <v>459</v>
      </c>
      <c r="V3526" t="str">
        <f t="shared" si="695"/>
        <v>Intersection</v>
      </c>
      <c r="W3526" t="s">
        <v>4392</v>
      </c>
      <c r="X3526">
        <v>42.384591</v>
      </c>
      <c r="Y3526">
        <v>-71.135791999999995</v>
      </c>
      <c r="Z3526" t="s">
        <v>4293</v>
      </c>
    </row>
    <row r="3527" spans="1:26">
      <c r="A3527">
        <v>30661</v>
      </c>
      <c r="B3527" s="1">
        <v>41009.631944444445</v>
      </c>
      <c r="C3527" s="1">
        <f t="shared" si="684"/>
        <v>40909</v>
      </c>
      <c r="D3527" s="4">
        <f t="shared" si="685"/>
        <v>0.27500000000000002</v>
      </c>
      <c r="E3527" s="3">
        <f t="shared" si="686"/>
        <v>2012</v>
      </c>
      <c r="F3527" s="3">
        <f t="shared" si="687"/>
        <v>4</v>
      </c>
      <c r="G3527" s="3">
        <f t="shared" si="688"/>
        <v>10</v>
      </c>
      <c r="H3527" s="3">
        <f t="shared" si="689"/>
        <v>15</v>
      </c>
      <c r="I3527" s="3">
        <f t="shared" si="690"/>
        <v>10</v>
      </c>
      <c r="J3527" s="3">
        <f t="shared" si="691"/>
        <v>3</v>
      </c>
      <c r="K3527" s="3" t="str">
        <f>IF(AND(D3527&gt;='Season Lookup'!$D$15,D3527&lt;'Season Lookup'!$D$16),"Spring",IF(AND(D3527&gt;='Season Lookup'!$D$16,D3527&lt;'Season Lookup'!$D$17),"Summer",IF(AND(D3527&gt;='Season Lookup'!$D$17,D3527&lt;'Season Lookup'!$D$18),"Fall",IF(OR(D3527&gt;='Season Lookup'!$D$18,D3527&lt;'Season Lookup'!$D$15),"Winter"))))</f>
        <v>Spring</v>
      </c>
      <c r="L3527" s="3" t="str">
        <f>VLOOKUP(F3527,'Season Lookup'!$A$1:$B$13,2,0)</f>
        <v>Spring</v>
      </c>
      <c r="M3527" t="s">
        <v>73</v>
      </c>
      <c r="N3527" t="s">
        <v>13</v>
      </c>
      <c r="O3527" t="s">
        <v>152</v>
      </c>
      <c r="P3527" t="str">
        <f t="shared" si="692"/>
        <v>Yes</v>
      </c>
      <c r="Q3527" t="str">
        <f t="shared" si="693"/>
        <v>No</v>
      </c>
      <c r="R3527" t="str">
        <f t="shared" si="694"/>
        <v>Yes</v>
      </c>
      <c r="T3527" t="s">
        <v>19</v>
      </c>
      <c r="U3527" t="s">
        <v>379</v>
      </c>
      <c r="V3527" t="str">
        <f t="shared" si="695"/>
        <v>Intersection</v>
      </c>
      <c r="W3527" t="s">
        <v>2200</v>
      </c>
      <c r="X3527">
        <v>42.370859000000003</v>
      </c>
      <c r="Y3527">
        <v>-71.078595000000007</v>
      </c>
      <c r="Z3527" t="s">
        <v>2201</v>
      </c>
    </row>
    <row r="3528" spans="1:26">
      <c r="A3528">
        <v>30607</v>
      </c>
      <c r="B3528" s="1">
        <v>41010.653460648151</v>
      </c>
      <c r="C3528" s="1">
        <f t="shared" si="684"/>
        <v>40909</v>
      </c>
      <c r="D3528" s="4">
        <f t="shared" si="685"/>
        <v>0.27777777777777779</v>
      </c>
      <c r="E3528" s="3">
        <f t="shared" si="686"/>
        <v>2012</v>
      </c>
      <c r="F3528" s="3">
        <f t="shared" si="687"/>
        <v>4</v>
      </c>
      <c r="G3528" s="3">
        <f t="shared" si="688"/>
        <v>11</v>
      </c>
      <c r="H3528" s="3">
        <f t="shared" si="689"/>
        <v>15</v>
      </c>
      <c r="I3528" s="3">
        <f t="shared" si="690"/>
        <v>40</v>
      </c>
      <c r="J3528" s="3">
        <f t="shared" si="691"/>
        <v>4</v>
      </c>
      <c r="K3528" s="3" t="str">
        <f>IF(AND(D3528&gt;='Season Lookup'!$D$15,D3528&lt;'Season Lookup'!$D$16),"Spring",IF(AND(D3528&gt;='Season Lookup'!$D$16,D3528&lt;'Season Lookup'!$D$17),"Summer",IF(AND(D3528&gt;='Season Lookup'!$D$17,D3528&lt;'Season Lookup'!$D$18),"Fall",IF(OR(D3528&gt;='Season Lookup'!$D$18,D3528&lt;'Season Lookup'!$D$15),"Winter"))))</f>
        <v>Spring</v>
      </c>
      <c r="L3528" s="3" t="str">
        <f>VLOOKUP(F3528,'Season Lookup'!$A$1:$B$13,2,0)</f>
        <v>Spring</v>
      </c>
      <c r="M3528" t="s">
        <v>82</v>
      </c>
      <c r="N3528" t="s">
        <v>13</v>
      </c>
      <c r="O3528" t="s">
        <v>13</v>
      </c>
      <c r="P3528" t="str">
        <f t="shared" si="692"/>
        <v>Yes</v>
      </c>
      <c r="Q3528" t="str">
        <f t="shared" si="693"/>
        <v>No</v>
      </c>
      <c r="R3528" t="str">
        <f t="shared" si="694"/>
        <v>No</v>
      </c>
      <c r="T3528" t="s">
        <v>14</v>
      </c>
      <c r="U3528" t="s">
        <v>1316</v>
      </c>
      <c r="V3528" t="str">
        <f t="shared" si="695"/>
        <v>Intersection</v>
      </c>
      <c r="W3528" t="s">
        <v>1317</v>
      </c>
      <c r="X3528">
        <v>42.362647000000003</v>
      </c>
      <c r="Y3528">
        <v>-71.099069</v>
      </c>
      <c r="Z3528" t="s">
        <v>1318</v>
      </c>
    </row>
    <row r="3529" spans="1:26">
      <c r="A3529">
        <v>30609</v>
      </c>
      <c r="B3529" s="1">
        <v>41011.715277777781</v>
      </c>
      <c r="C3529" s="1">
        <f t="shared" si="684"/>
        <v>40909</v>
      </c>
      <c r="D3529" s="4">
        <f t="shared" si="685"/>
        <v>0.28055555555555556</v>
      </c>
      <c r="E3529" s="3">
        <f t="shared" si="686"/>
        <v>2012</v>
      </c>
      <c r="F3529" s="3">
        <f t="shared" si="687"/>
        <v>4</v>
      </c>
      <c r="G3529" s="3">
        <f t="shared" si="688"/>
        <v>12</v>
      </c>
      <c r="H3529" s="3">
        <f t="shared" si="689"/>
        <v>17</v>
      </c>
      <c r="I3529" s="3">
        <f t="shared" si="690"/>
        <v>10</v>
      </c>
      <c r="J3529" s="3">
        <f t="shared" si="691"/>
        <v>5</v>
      </c>
      <c r="K3529" s="3" t="str">
        <f>IF(AND(D3529&gt;='Season Lookup'!$D$15,D3529&lt;'Season Lookup'!$D$16),"Spring",IF(AND(D3529&gt;='Season Lookup'!$D$16,D3529&lt;'Season Lookup'!$D$17),"Summer",IF(AND(D3529&gt;='Season Lookup'!$D$17,D3529&lt;'Season Lookup'!$D$18),"Fall",IF(OR(D3529&gt;='Season Lookup'!$D$18,D3529&lt;'Season Lookup'!$D$15),"Winter"))))</f>
        <v>Spring</v>
      </c>
      <c r="L3529" s="3" t="str">
        <f>VLOOKUP(F3529,'Season Lookup'!$A$1:$B$13,2,0)</f>
        <v>Spring</v>
      </c>
      <c r="M3529" t="s">
        <v>78</v>
      </c>
      <c r="N3529" t="s">
        <v>13</v>
      </c>
      <c r="O3529" t="s">
        <v>13</v>
      </c>
      <c r="P3529" t="str">
        <f t="shared" si="692"/>
        <v>Yes</v>
      </c>
      <c r="Q3529" t="str">
        <f t="shared" si="693"/>
        <v>No</v>
      </c>
      <c r="R3529" t="str">
        <f t="shared" si="694"/>
        <v>No</v>
      </c>
      <c r="T3529" t="s">
        <v>19</v>
      </c>
      <c r="U3529" t="s">
        <v>1520</v>
      </c>
      <c r="V3529" t="str">
        <f t="shared" si="695"/>
        <v>Intersection</v>
      </c>
      <c r="W3529" t="s">
        <v>1521</v>
      </c>
      <c r="X3529">
        <v>42.373893000000002</v>
      </c>
      <c r="Y3529">
        <v>-71.102107000000004</v>
      </c>
      <c r="Z3529" t="s">
        <v>1522</v>
      </c>
    </row>
    <row r="3530" spans="1:26">
      <c r="A3530">
        <v>30610</v>
      </c>
      <c r="B3530" s="1">
        <v>41011.395833333336</v>
      </c>
      <c r="C3530" s="1">
        <f t="shared" si="684"/>
        <v>40909</v>
      </c>
      <c r="D3530" s="4">
        <f t="shared" si="685"/>
        <v>0.28055555555555556</v>
      </c>
      <c r="E3530" s="3">
        <f t="shared" si="686"/>
        <v>2012</v>
      </c>
      <c r="F3530" s="3">
        <f t="shared" si="687"/>
        <v>4</v>
      </c>
      <c r="G3530" s="3">
        <f t="shared" si="688"/>
        <v>12</v>
      </c>
      <c r="H3530" s="3">
        <f t="shared" si="689"/>
        <v>9</v>
      </c>
      <c r="I3530" s="3">
        <f t="shared" si="690"/>
        <v>30</v>
      </c>
      <c r="J3530" s="3">
        <f t="shared" si="691"/>
        <v>5</v>
      </c>
      <c r="K3530" s="3" t="str">
        <f>IF(AND(D3530&gt;='Season Lookup'!$D$15,D3530&lt;'Season Lookup'!$D$16),"Spring",IF(AND(D3530&gt;='Season Lookup'!$D$16,D3530&lt;'Season Lookup'!$D$17),"Summer",IF(AND(D3530&gt;='Season Lookup'!$D$17,D3530&lt;'Season Lookup'!$D$18),"Fall",IF(OR(D3530&gt;='Season Lookup'!$D$18,D3530&lt;'Season Lookup'!$D$15),"Winter"))))</f>
        <v>Spring</v>
      </c>
      <c r="L3530" s="3" t="str">
        <f>VLOOKUP(F3530,'Season Lookup'!$A$1:$B$13,2,0)</f>
        <v>Spring</v>
      </c>
      <c r="N3530" t="s">
        <v>13</v>
      </c>
      <c r="O3530" t="s">
        <v>23</v>
      </c>
      <c r="P3530" t="str">
        <f t="shared" si="692"/>
        <v>Yes</v>
      </c>
      <c r="Q3530" t="str">
        <f t="shared" si="693"/>
        <v>No</v>
      </c>
      <c r="R3530" t="str">
        <f t="shared" si="694"/>
        <v>No</v>
      </c>
      <c r="T3530" t="s">
        <v>902</v>
      </c>
      <c r="U3530" t="s">
        <v>675</v>
      </c>
      <c r="V3530" t="str">
        <f t="shared" si="695"/>
        <v>Intersection</v>
      </c>
      <c r="W3530" t="s">
        <v>4393</v>
      </c>
      <c r="X3530">
        <v>42.386721000000001</v>
      </c>
      <c r="Y3530">
        <v>-71.117395999999999</v>
      </c>
      <c r="Z3530" t="s">
        <v>904</v>
      </c>
    </row>
    <row r="3531" spans="1:26">
      <c r="A3531">
        <v>30611</v>
      </c>
      <c r="B3531" s="1">
        <v>41011.300000000003</v>
      </c>
      <c r="C3531" s="1">
        <f t="shared" si="684"/>
        <v>40909</v>
      </c>
      <c r="D3531" s="4">
        <f t="shared" si="685"/>
        <v>0.28055555555555556</v>
      </c>
      <c r="E3531" s="3">
        <f t="shared" si="686"/>
        <v>2012</v>
      </c>
      <c r="F3531" s="3">
        <f t="shared" si="687"/>
        <v>4</v>
      </c>
      <c r="G3531" s="3">
        <f t="shared" si="688"/>
        <v>12</v>
      </c>
      <c r="H3531" s="3">
        <f t="shared" si="689"/>
        <v>7</v>
      </c>
      <c r="I3531" s="3">
        <f t="shared" si="690"/>
        <v>12</v>
      </c>
      <c r="J3531" s="3">
        <f t="shared" si="691"/>
        <v>5</v>
      </c>
      <c r="K3531" s="3" t="str">
        <f>IF(AND(D3531&gt;='Season Lookup'!$D$15,D3531&lt;'Season Lookup'!$D$16),"Spring",IF(AND(D3531&gt;='Season Lookup'!$D$16,D3531&lt;'Season Lookup'!$D$17),"Summer",IF(AND(D3531&gt;='Season Lookup'!$D$17,D3531&lt;'Season Lookup'!$D$18),"Fall",IF(OR(D3531&gt;='Season Lookup'!$D$18,D3531&lt;'Season Lookup'!$D$15),"Winter"))))</f>
        <v>Spring</v>
      </c>
      <c r="L3531" s="3" t="str">
        <f>VLOOKUP(F3531,'Season Lookup'!$A$1:$B$13,2,0)</f>
        <v>Spring</v>
      </c>
      <c r="N3531" t="s">
        <v>13</v>
      </c>
      <c r="O3531" t="s">
        <v>471</v>
      </c>
      <c r="P3531" t="str">
        <f t="shared" si="692"/>
        <v>Yes</v>
      </c>
      <c r="Q3531" t="str">
        <f t="shared" si="693"/>
        <v>No</v>
      </c>
      <c r="R3531" t="str">
        <f t="shared" si="694"/>
        <v>No</v>
      </c>
      <c r="T3531" t="s">
        <v>1752</v>
      </c>
      <c r="V3531" t="str">
        <f t="shared" si="695"/>
        <v>Intersection</v>
      </c>
      <c r="W3531" t="s">
        <v>2096</v>
      </c>
      <c r="X3531">
        <v>0</v>
      </c>
      <c r="Y3531">
        <v>0</v>
      </c>
      <c r="Z3531" t="s">
        <v>81</v>
      </c>
    </row>
    <row r="3532" spans="1:26">
      <c r="A3532">
        <v>30612</v>
      </c>
      <c r="B3532" s="1">
        <v>41012.5</v>
      </c>
      <c r="C3532" s="1">
        <f t="shared" si="684"/>
        <v>40909</v>
      </c>
      <c r="D3532" s="4">
        <f t="shared" si="685"/>
        <v>0.28333333333333333</v>
      </c>
      <c r="E3532" s="3">
        <f t="shared" si="686"/>
        <v>2012</v>
      </c>
      <c r="F3532" s="3">
        <f t="shared" si="687"/>
        <v>4</v>
      </c>
      <c r="G3532" s="3">
        <f t="shared" si="688"/>
        <v>13</v>
      </c>
      <c r="H3532" s="3">
        <f t="shared" si="689"/>
        <v>12</v>
      </c>
      <c r="I3532" s="3">
        <f t="shared" si="690"/>
        <v>0</v>
      </c>
      <c r="J3532" s="3">
        <f t="shared" si="691"/>
        <v>6</v>
      </c>
      <c r="K3532" s="3" t="str">
        <f>IF(AND(D3532&gt;='Season Lookup'!$D$15,D3532&lt;'Season Lookup'!$D$16),"Spring",IF(AND(D3532&gt;='Season Lookup'!$D$16,D3532&lt;'Season Lookup'!$D$17),"Summer",IF(AND(D3532&gt;='Season Lookup'!$D$17,D3532&lt;'Season Lookup'!$D$18),"Fall",IF(OR(D3532&gt;='Season Lookup'!$D$18,D3532&lt;'Season Lookup'!$D$15),"Winter"))))</f>
        <v>Spring</v>
      </c>
      <c r="L3532" s="3" t="str">
        <f>VLOOKUP(F3532,'Season Lookup'!$A$1:$B$13,2,0)</f>
        <v>Spring</v>
      </c>
      <c r="N3532" t="s">
        <v>13</v>
      </c>
      <c r="O3532" t="s">
        <v>132</v>
      </c>
      <c r="P3532" t="str">
        <f t="shared" si="692"/>
        <v>Yes</v>
      </c>
      <c r="Q3532" t="str">
        <f t="shared" si="693"/>
        <v>Yes</v>
      </c>
      <c r="R3532" t="str">
        <f t="shared" si="694"/>
        <v>No</v>
      </c>
      <c r="T3532" t="s">
        <v>796</v>
      </c>
      <c r="U3532" t="s">
        <v>74</v>
      </c>
      <c r="V3532" t="str">
        <f t="shared" si="695"/>
        <v>Intersection</v>
      </c>
      <c r="W3532" t="s">
        <v>4394</v>
      </c>
      <c r="X3532">
        <v>42.366295000000001</v>
      </c>
      <c r="Y3532">
        <v>-71.091781999999995</v>
      </c>
      <c r="Z3532" t="s">
        <v>3890</v>
      </c>
    </row>
    <row r="3533" spans="1:26">
      <c r="A3533">
        <v>30613</v>
      </c>
      <c r="B3533" s="1">
        <v>41012.35832175926</v>
      </c>
      <c r="C3533" s="1">
        <f t="shared" si="684"/>
        <v>40909</v>
      </c>
      <c r="D3533" s="4">
        <f t="shared" si="685"/>
        <v>0.28333333333333333</v>
      </c>
      <c r="E3533" s="3">
        <f t="shared" si="686"/>
        <v>2012</v>
      </c>
      <c r="F3533" s="3">
        <f t="shared" si="687"/>
        <v>4</v>
      </c>
      <c r="G3533" s="3">
        <f t="shared" si="688"/>
        <v>13</v>
      </c>
      <c r="H3533" s="3">
        <f t="shared" si="689"/>
        <v>8</v>
      </c>
      <c r="I3533" s="3">
        <f t="shared" si="690"/>
        <v>35</v>
      </c>
      <c r="J3533" s="3">
        <f t="shared" si="691"/>
        <v>6</v>
      </c>
      <c r="K3533" s="3" t="str">
        <f>IF(AND(D3533&gt;='Season Lookup'!$D$15,D3533&lt;'Season Lookup'!$D$16),"Spring",IF(AND(D3533&gt;='Season Lookup'!$D$16,D3533&lt;'Season Lookup'!$D$17),"Summer",IF(AND(D3533&gt;='Season Lookup'!$D$17,D3533&lt;'Season Lookup'!$D$18),"Fall",IF(OR(D3533&gt;='Season Lookup'!$D$18,D3533&lt;'Season Lookup'!$D$15),"Winter"))))</f>
        <v>Spring</v>
      </c>
      <c r="L3533" s="3" t="str">
        <f>VLOOKUP(F3533,'Season Lookup'!$A$1:$B$13,2,0)</f>
        <v>Spring</v>
      </c>
      <c r="N3533" t="s">
        <v>13</v>
      </c>
      <c r="O3533" t="s">
        <v>13</v>
      </c>
      <c r="P3533" t="str">
        <f t="shared" si="692"/>
        <v>Yes</v>
      </c>
      <c r="Q3533" t="str">
        <f t="shared" si="693"/>
        <v>No</v>
      </c>
      <c r="R3533" t="str">
        <f t="shared" si="694"/>
        <v>No</v>
      </c>
      <c r="T3533" t="s">
        <v>14</v>
      </c>
      <c r="U3533" t="s">
        <v>550</v>
      </c>
      <c r="V3533" t="str">
        <f t="shared" si="695"/>
        <v>Intersection</v>
      </c>
      <c r="W3533" t="s">
        <v>551</v>
      </c>
      <c r="X3533">
        <v>42.388173000000002</v>
      </c>
      <c r="Y3533">
        <v>-71.119415000000004</v>
      </c>
      <c r="Z3533" t="s">
        <v>552</v>
      </c>
    </row>
    <row r="3534" spans="1:26">
      <c r="A3534">
        <v>30614</v>
      </c>
      <c r="B3534" s="1">
        <v>41012.680543981478</v>
      </c>
      <c r="C3534" s="1">
        <f t="shared" si="684"/>
        <v>40909</v>
      </c>
      <c r="D3534" s="4">
        <f t="shared" si="685"/>
        <v>0.28333333333333333</v>
      </c>
      <c r="E3534" s="3">
        <f t="shared" si="686"/>
        <v>2012</v>
      </c>
      <c r="F3534" s="3">
        <f t="shared" si="687"/>
        <v>4</v>
      </c>
      <c r="G3534" s="3">
        <f t="shared" si="688"/>
        <v>13</v>
      </c>
      <c r="H3534" s="3">
        <f t="shared" si="689"/>
        <v>16</v>
      </c>
      <c r="I3534" s="3">
        <f t="shared" si="690"/>
        <v>19</v>
      </c>
      <c r="J3534" s="3">
        <f t="shared" si="691"/>
        <v>6</v>
      </c>
      <c r="K3534" s="3" t="str">
        <f>IF(AND(D3534&gt;='Season Lookup'!$D$15,D3534&lt;'Season Lookup'!$D$16),"Spring",IF(AND(D3534&gt;='Season Lookup'!$D$16,D3534&lt;'Season Lookup'!$D$17),"Summer",IF(AND(D3534&gt;='Season Lookup'!$D$17,D3534&lt;'Season Lookup'!$D$18),"Fall",IF(OR(D3534&gt;='Season Lookup'!$D$18,D3534&lt;'Season Lookup'!$D$15),"Winter"))))</f>
        <v>Spring</v>
      </c>
      <c r="L3534" s="3" t="str">
        <f>VLOOKUP(F3534,'Season Lookup'!$A$1:$B$13,2,0)</f>
        <v>Spring</v>
      </c>
      <c r="N3534" t="s">
        <v>13</v>
      </c>
      <c r="O3534" t="s">
        <v>13</v>
      </c>
      <c r="P3534" t="str">
        <f t="shared" si="692"/>
        <v>Yes</v>
      </c>
      <c r="Q3534" t="str">
        <f t="shared" si="693"/>
        <v>No</v>
      </c>
      <c r="R3534" t="str">
        <f t="shared" si="694"/>
        <v>No</v>
      </c>
      <c r="T3534" t="s">
        <v>198</v>
      </c>
      <c r="U3534" t="s">
        <v>464</v>
      </c>
      <c r="V3534" t="str">
        <f t="shared" si="695"/>
        <v>Intersection</v>
      </c>
      <c r="W3534" t="s">
        <v>1666</v>
      </c>
      <c r="X3534">
        <v>42.375273999999997</v>
      </c>
      <c r="Y3534">
        <v>-71.145841000000004</v>
      </c>
      <c r="Z3534" t="s">
        <v>1667</v>
      </c>
    </row>
    <row r="3535" spans="1:26">
      <c r="A3535">
        <v>30615</v>
      </c>
      <c r="B3535" s="1">
        <v>41012.447905092595</v>
      </c>
      <c r="C3535" s="1">
        <f t="shared" si="684"/>
        <v>40909</v>
      </c>
      <c r="D3535" s="4">
        <f t="shared" si="685"/>
        <v>0.28333333333333333</v>
      </c>
      <c r="E3535" s="3">
        <f t="shared" si="686"/>
        <v>2012</v>
      </c>
      <c r="F3535" s="3">
        <f t="shared" si="687"/>
        <v>4</v>
      </c>
      <c r="G3535" s="3">
        <f t="shared" si="688"/>
        <v>13</v>
      </c>
      <c r="H3535" s="3">
        <f t="shared" si="689"/>
        <v>10</v>
      </c>
      <c r="I3535" s="3">
        <f t="shared" si="690"/>
        <v>44</v>
      </c>
      <c r="J3535" s="3">
        <f t="shared" si="691"/>
        <v>6</v>
      </c>
      <c r="K3535" s="3" t="str">
        <f>IF(AND(D3535&gt;='Season Lookup'!$D$15,D3535&lt;'Season Lookup'!$D$16),"Spring",IF(AND(D3535&gt;='Season Lookup'!$D$16,D3535&lt;'Season Lookup'!$D$17),"Summer",IF(AND(D3535&gt;='Season Lookup'!$D$17,D3535&lt;'Season Lookup'!$D$18),"Fall",IF(OR(D3535&gt;='Season Lookup'!$D$18,D3535&lt;'Season Lookup'!$D$15),"Winter"))))</f>
        <v>Spring</v>
      </c>
      <c r="L3535" s="3" t="str">
        <f>VLOOKUP(F3535,'Season Lookup'!$A$1:$B$13,2,0)</f>
        <v>Spring</v>
      </c>
      <c r="N3535" t="s">
        <v>471</v>
      </c>
      <c r="O3535" t="s">
        <v>36</v>
      </c>
      <c r="P3535" t="str">
        <f t="shared" si="692"/>
        <v>No</v>
      </c>
      <c r="Q3535" t="str">
        <f t="shared" si="693"/>
        <v>No</v>
      </c>
      <c r="R3535" t="str">
        <f t="shared" si="694"/>
        <v>No</v>
      </c>
      <c r="T3535" t="s">
        <v>199</v>
      </c>
      <c r="U3535" t="s">
        <v>409</v>
      </c>
      <c r="V3535" t="str">
        <f t="shared" si="695"/>
        <v>Intersection</v>
      </c>
      <c r="W3535" t="s">
        <v>4395</v>
      </c>
      <c r="X3535">
        <v>42.377428000000002</v>
      </c>
      <c r="Y3535">
        <v>-71.133380000000002</v>
      </c>
      <c r="Z3535" t="s">
        <v>3354</v>
      </c>
    </row>
    <row r="3536" spans="1:26">
      <c r="A3536">
        <v>30616</v>
      </c>
      <c r="B3536" s="1">
        <v>41012.375</v>
      </c>
      <c r="C3536" s="1">
        <f t="shared" si="684"/>
        <v>40909</v>
      </c>
      <c r="D3536" s="4">
        <f t="shared" si="685"/>
        <v>0.28333333333333333</v>
      </c>
      <c r="E3536" s="3">
        <f t="shared" si="686"/>
        <v>2012</v>
      </c>
      <c r="F3536" s="3">
        <f t="shared" si="687"/>
        <v>4</v>
      </c>
      <c r="G3536" s="3">
        <f t="shared" si="688"/>
        <v>13</v>
      </c>
      <c r="H3536" s="3">
        <f t="shared" si="689"/>
        <v>9</v>
      </c>
      <c r="I3536" s="3">
        <f t="shared" si="690"/>
        <v>0</v>
      </c>
      <c r="J3536" s="3">
        <f t="shared" si="691"/>
        <v>6</v>
      </c>
      <c r="K3536" s="3" t="str">
        <f>IF(AND(D3536&gt;='Season Lookup'!$D$15,D3536&lt;'Season Lookup'!$D$16),"Spring",IF(AND(D3536&gt;='Season Lookup'!$D$16,D3536&lt;'Season Lookup'!$D$17),"Summer",IF(AND(D3536&gt;='Season Lookup'!$D$17,D3536&lt;'Season Lookup'!$D$18),"Fall",IF(OR(D3536&gt;='Season Lookup'!$D$18,D3536&lt;'Season Lookup'!$D$15),"Winter"))))</f>
        <v>Spring</v>
      </c>
      <c r="L3536" s="3" t="str">
        <f>VLOOKUP(F3536,'Season Lookup'!$A$1:$B$13,2,0)</f>
        <v>Spring</v>
      </c>
      <c r="N3536" t="s">
        <v>13</v>
      </c>
      <c r="O3536" t="s">
        <v>132</v>
      </c>
      <c r="P3536" t="str">
        <f t="shared" si="692"/>
        <v>Yes</v>
      </c>
      <c r="Q3536" t="str">
        <f t="shared" si="693"/>
        <v>Yes</v>
      </c>
      <c r="R3536" t="str">
        <f t="shared" si="694"/>
        <v>No</v>
      </c>
      <c r="S3536">
        <v>24</v>
      </c>
      <c r="T3536" t="s">
        <v>325</v>
      </c>
      <c r="V3536" t="str">
        <f t="shared" si="695"/>
        <v>Non Intersection</v>
      </c>
      <c r="W3536" t="s">
        <v>4396</v>
      </c>
      <c r="X3536">
        <v>42.371721000000001</v>
      </c>
      <c r="Y3536">
        <v>-71.121245999999999</v>
      </c>
      <c r="Z3536" t="s">
        <v>4397</v>
      </c>
    </row>
    <row r="3537" spans="1:26">
      <c r="A3537">
        <v>30617</v>
      </c>
      <c r="B3537" s="1">
        <v>41012.375</v>
      </c>
      <c r="C3537" s="1">
        <f t="shared" si="684"/>
        <v>40909</v>
      </c>
      <c r="D3537" s="4">
        <f t="shared" si="685"/>
        <v>0.28333333333333333</v>
      </c>
      <c r="E3537" s="3">
        <f t="shared" si="686"/>
        <v>2012</v>
      </c>
      <c r="F3537" s="3">
        <f t="shared" si="687"/>
        <v>4</v>
      </c>
      <c r="G3537" s="3">
        <f t="shared" si="688"/>
        <v>13</v>
      </c>
      <c r="H3537" s="3">
        <f t="shared" si="689"/>
        <v>9</v>
      </c>
      <c r="I3537" s="3">
        <f t="shared" si="690"/>
        <v>0</v>
      </c>
      <c r="J3537" s="3">
        <f t="shared" si="691"/>
        <v>6</v>
      </c>
      <c r="K3537" s="3" t="str">
        <f>IF(AND(D3537&gt;='Season Lookup'!$D$15,D3537&lt;'Season Lookup'!$D$16),"Spring",IF(AND(D3537&gt;='Season Lookup'!$D$16,D3537&lt;'Season Lookup'!$D$17),"Summer",IF(AND(D3537&gt;='Season Lookup'!$D$17,D3537&lt;'Season Lookup'!$D$18),"Fall",IF(OR(D3537&gt;='Season Lookup'!$D$18,D3537&lt;'Season Lookup'!$D$15),"Winter"))))</f>
        <v>Spring</v>
      </c>
      <c r="L3537" s="3" t="str">
        <f>VLOOKUP(F3537,'Season Lookup'!$A$1:$B$13,2,0)</f>
        <v>Spring</v>
      </c>
      <c r="N3537" t="s">
        <v>13</v>
      </c>
      <c r="O3537" t="s">
        <v>13</v>
      </c>
      <c r="P3537" t="str">
        <f t="shared" si="692"/>
        <v>Yes</v>
      </c>
      <c r="Q3537" t="str">
        <f t="shared" si="693"/>
        <v>No</v>
      </c>
      <c r="R3537" t="str">
        <f t="shared" si="694"/>
        <v>No</v>
      </c>
      <c r="T3537" t="s">
        <v>129</v>
      </c>
      <c r="U3537" t="s">
        <v>209</v>
      </c>
      <c r="V3537" t="str">
        <f t="shared" si="695"/>
        <v>Intersection</v>
      </c>
      <c r="W3537" t="s">
        <v>646</v>
      </c>
      <c r="X3537">
        <v>42.397409000000003</v>
      </c>
      <c r="Y3537">
        <v>-71.130286999999996</v>
      </c>
      <c r="Z3537" t="s">
        <v>647</v>
      </c>
    </row>
    <row r="3538" spans="1:26">
      <c r="A3538">
        <v>30618</v>
      </c>
      <c r="B3538" s="1">
        <v>41013.449988425928</v>
      </c>
      <c r="C3538" s="1">
        <f t="shared" si="684"/>
        <v>40909</v>
      </c>
      <c r="D3538" s="4">
        <f t="shared" si="685"/>
        <v>0.28611111111111109</v>
      </c>
      <c r="E3538" s="3">
        <f t="shared" si="686"/>
        <v>2012</v>
      </c>
      <c r="F3538" s="3">
        <f t="shared" si="687"/>
        <v>4</v>
      </c>
      <c r="G3538" s="3">
        <f t="shared" si="688"/>
        <v>14</v>
      </c>
      <c r="H3538" s="3">
        <f t="shared" si="689"/>
        <v>10</v>
      </c>
      <c r="I3538" s="3">
        <f t="shared" si="690"/>
        <v>47</v>
      </c>
      <c r="J3538" s="3">
        <f t="shared" si="691"/>
        <v>7</v>
      </c>
      <c r="K3538" s="3" t="str">
        <f>IF(AND(D3538&gt;='Season Lookup'!$D$15,D3538&lt;'Season Lookup'!$D$16),"Spring",IF(AND(D3538&gt;='Season Lookup'!$D$16,D3538&lt;'Season Lookup'!$D$17),"Summer",IF(AND(D3538&gt;='Season Lookup'!$D$17,D3538&lt;'Season Lookup'!$D$18),"Fall",IF(OR(D3538&gt;='Season Lookup'!$D$18,D3538&lt;'Season Lookup'!$D$15),"Winter"))))</f>
        <v>Spring</v>
      </c>
      <c r="L3538" s="3" t="str">
        <f>VLOOKUP(F3538,'Season Lookup'!$A$1:$B$13,2,0)</f>
        <v>Spring</v>
      </c>
      <c r="N3538" t="s">
        <v>13</v>
      </c>
      <c r="O3538" t="s">
        <v>13</v>
      </c>
      <c r="P3538" t="str">
        <f t="shared" si="692"/>
        <v>Yes</v>
      </c>
      <c r="Q3538" t="str">
        <f t="shared" si="693"/>
        <v>No</v>
      </c>
      <c r="R3538" t="str">
        <f t="shared" si="694"/>
        <v>No</v>
      </c>
      <c r="S3538">
        <v>244</v>
      </c>
      <c r="T3538" t="s">
        <v>142</v>
      </c>
      <c r="V3538" t="str">
        <f t="shared" si="695"/>
        <v>Non Intersection</v>
      </c>
      <c r="W3538" t="s">
        <v>3013</v>
      </c>
      <c r="X3538">
        <v>42.381386999999997</v>
      </c>
      <c r="Y3538">
        <v>-71.133763000000002</v>
      </c>
      <c r="Z3538" t="s">
        <v>3014</v>
      </c>
    </row>
    <row r="3539" spans="1:26">
      <c r="A3539">
        <v>30619</v>
      </c>
      <c r="B3539" s="1">
        <v>41013.584016203706</v>
      </c>
      <c r="C3539" s="1">
        <f t="shared" si="684"/>
        <v>40909</v>
      </c>
      <c r="D3539" s="4">
        <f t="shared" si="685"/>
        <v>0.28611111111111109</v>
      </c>
      <c r="E3539" s="3">
        <f t="shared" si="686"/>
        <v>2012</v>
      </c>
      <c r="F3539" s="3">
        <f t="shared" si="687"/>
        <v>4</v>
      </c>
      <c r="G3539" s="3">
        <f t="shared" si="688"/>
        <v>14</v>
      </c>
      <c r="H3539" s="3">
        <f t="shared" si="689"/>
        <v>14</v>
      </c>
      <c r="I3539" s="3">
        <f t="shared" si="690"/>
        <v>0</v>
      </c>
      <c r="J3539" s="3">
        <f t="shared" si="691"/>
        <v>7</v>
      </c>
      <c r="K3539" s="3" t="str">
        <f>IF(AND(D3539&gt;='Season Lookup'!$D$15,D3539&lt;'Season Lookup'!$D$16),"Spring",IF(AND(D3539&gt;='Season Lookup'!$D$16,D3539&lt;'Season Lookup'!$D$17),"Summer",IF(AND(D3539&gt;='Season Lookup'!$D$17,D3539&lt;'Season Lookup'!$D$18),"Fall",IF(OR(D3539&gt;='Season Lookup'!$D$18,D3539&lt;'Season Lookup'!$D$15),"Winter"))))</f>
        <v>Spring</v>
      </c>
      <c r="L3539" s="3" t="str">
        <f>VLOOKUP(F3539,'Season Lookup'!$A$1:$B$13,2,0)</f>
        <v>Spring</v>
      </c>
      <c r="N3539" t="s">
        <v>35</v>
      </c>
      <c r="O3539" t="s">
        <v>23</v>
      </c>
      <c r="P3539" t="str">
        <f t="shared" si="692"/>
        <v>Yes</v>
      </c>
      <c r="Q3539" t="str">
        <f t="shared" si="693"/>
        <v>No</v>
      </c>
      <c r="R3539" t="str">
        <f t="shared" si="694"/>
        <v>No</v>
      </c>
      <c r="S3539">
        <v>27</v>
      </c>
      <c r="T3539" t="s">
        <v>1149</v>
      </c>
      <c r="V3539" t="str">
        <f t="shared" si="695"/>
        <v>Non Intersection</v>
      </c>
      <c r="W3539" t="s">
        <v>4398</v>
      </c>
      <c r="X3539">
        <v>42.373140999999997</v>
      </c>
      <c r="Y3539">
        <v>-71.089268000000004</v>
      </c>
      <c r="Z3539" t="s">
        <v>4399</v>
      </c>
    </row>
    <row r="3540" spans="1:26">
      <c r="A3540">
        <v>30620</v>
      </c>
      <c r="B3540" s="1">
        <v>41014.908321759256</v>
      </c>
      <c r="C3540" s="1">
        <f t="shared" si="684"/>
        <v>40909</v>
      </c>
      <c r="D3540" s="4">
        <f t="shared" si="685"/>
        <v>0.28888888888888886</v>
      </c>
      <c r="E3540" s="3">
        <f t="shared" si="686"/>
        <v>2012</v>
      </c>
      <c r="F3540" s="3">
        <f t="shared" si="687"/>
        <v>4</v>
      </c>
      <c r="G3540" s="3">
        <f t="shared" si="688"/>
        <v>15</v>
      </c>
      <c r="H3540" s="3">
        <f t="shared" si="689"/>
        <v>21</v>
      </c>
      <c r="I3540" s="3">
        <f t="shared" si="690"/>
        <v>47</v>
      </c>
      <c r="J3540" s="3">
        <f t="shared" si="691"/>
        <v>1</v>
      </c>
      <c r="K3540" s="3" t="str">
        <f>IF(AND(D3540&gt;='Season Lookup'!$D$15,D3540&lt;'Season Lookup'!$D$16),"Spring",IF(AND(D3540&gt;='Season Lookup'!$D$16,D3540&lt;'Season Lookup'!$D$17),"Summer",IF(AND(D3540&gt;='Season Lookup'!$D$17,D3540&lt;'Season Lookup'!$D$18),"Fall",IF(OR(D3540&gt;='Season Lookup'!$D$18,D3540&lt;'Season Lookup'!$D$15),"Winter"))))</f>
        <v>Spring</v>
      </c>
      <c r="L3540" s="3" t="str">
        <f>VLOOKUP(F3540,'Season Lookup'!$A$1:$B$13,2,0)</f>
        <v>Spring</v>
      </c>
      <c r="N3540" t="s">
        <v>13</v>
      </c>
      <c r="O3540" t="s">
        <v>471</v>
      </c>
      <c r="P3540" t="str">
        <f t="shared" si="692"/>
        <v>Yes</v>
      </c>
      <c r="Q3540" t="str">
        <f t="shared" si="693"/>
        <v>No</v>
      </c>
      <c r="R3540" t="str">
        <f t="shared" si="694"/>
        <v>No</v>
      </c>
      <c r="T3540" t="s">
        <v>146</v>
      </c>
      <c r="U3540" t="s">
        <v>3698</v>
      </c>
      <c r="V3540" t="str">
        <f t="shared" si="695"/>
        <v>Intersection</v>
      </c>
      <c r="W3540" t="s">
        <v>4400</v>
      </c>
      <c r="X3540">
        <v>42.368879</v>
      </c>
      <c r="Y3540">
        <v>-71.079694000000003</v>
      </c>
      <c r="Z3540" t="s">
        <v>4401</v>
      </c>
    </row>
    <row r="3541" spans="1:26">
      <c r="A3541">
        <v>30629</v>
      </c>
      <c r="B3541" s="1">
        <v>41015.827766203707</v>
      </c>
      <c r="C3541" s="1">
        <f t="shared" ref="C3541:C3603" si="696">EOMONTH(B3541,MONTH(B3541)*-1)+1</f>
        <v>40909</v>
      </c>
      <c r="D3541" s="4">
        <f t="shared" ref="D3541:D3603" si="697">YEARFRAC(C3541,B3541)</f>
        <v>0.29166666666666669</v>
      </c>
      <c r="E3541" s="3">
        <f t="shared" ref="E3541:E3603" si="698">YEAR(B3541)</f>
        <v>2012</v>
      </c>
      <c r="F3541" s="3">
        <f t="shared" ref="F3541:F3603" si="699">MONTH(B3541)</f>
        <v>4</v>
      </c>
      <c r="G3541" s="3">
        <f t="shared" ref="G3541:G3603" si="700">DAY(B3541)</f>
        <v>16</v>
      </c>
      <c r="H3541" s="3">
        <f t="shared" ref="H3541:H3603" si="701">HOUR(B3541)</f>
        <v>19</v>
      </c>
      <c r="I3541" s="3">
        <f t="shared" ref="I3541:I3603" si="702">MINUTE(B3541)</f>
        <v>51</v>
      </c>
      <c r="J3541" s="3">
        <f t="shared" ref="J3541:J3603" si="703">WEEKDAY(B3541,1)</f>
        <v>2</v>
      </c>
      <c r="K3541" s="3" t="str">
        <f>IF(AND(D3541&gt;='Season Lookup'!$D$15,D3541&lt;'Season Lookup'!$D$16),"Spring",IF(AND(D3541&gt;='Season Lookup'!$D$16,D3541&lt;'Season Lookup'!$D$17),"Summer",IF(AND(D3541&gt;='Season Lookup'!$D$17,D3541&lt;'Season Lookup'!$D$18),"Fall",IF(OR(D3541&gt;='Season Lookup'!$D$18,D3541&lt;'Season Lookup'!$D$15),"Winter"))))</f>
        <v>Spring</v>
      </c>
      <c r="L3541" s="3" t="str">
        <f>VLOOKUP(F3541,'Season Lookup'!$A$1:$B$13,2,0)</f>
        <v>Spring</v>
      </c>
      <c r="N3541" t="s">
        <v>13</v>
      </c>
      <c r="O3541" t="s">
        <v>36</v>
      </c>
      <c r="P3541" t="str">
        <f t="shared" ref="P3541:P3603" si="704">IF(OR(N3541="Auto",O3541="Auto"),"Yes",IF(OR(N3541="Taxi",O3541="Taxi"),"Yes",IF(OR(N3541="Truck",O3541="Truck"),"Yes",IF(OR(N3541="Van",O3541="Van"),"Yes","No"))))</f>
        <v>Yes</v>
      </c>
      <c r="Q3541" t="str">
        <f t="shared" ref="Q3541:Q3603" si="705">IF(OR(N3541="Bicycle",O3541="Bicycle"),"Yes","No")</f>
        <v>No</v>
      </c>
      <c r="R3541" t="str">
        <f t="shared" ref="R3541:R3603" si="706">IF(OR(N3541="Pedestrian",O3541="Pedestrian"),"Yes","No")</f>
        <v>No</v>
      </c>
      <c r="S3541">
        <v>400</v>
      </c>
      <c r="T3541" t="s">
        <v>129</v>
      </c>
      <c r="V3541" t="str">
        <f t="shared" ref="V3541:V3603" si="707">IF(ISBLANK(S3541),"Intersection","Non Intersection")</f>
        <v>Non Intersection</v>
      </c>
      <c r="W3541" t="s">
        <v>4402</v>
      </c>
      <c r="X3541">
        <v>42.371476999999999</v>
      </c>
      <c r="Y3541">
        <v>-71.088320999999993</v>
      </c>
      <c r="Z3541" t="s">
        <v>4403</v>
      </c>
    </row>
    <row r="3542" spans="1:26">
      <c r="A3542">
        <v>30622</v>
      </c>
      <c r="B3542" s="1">
        <v>41016.513888888891</v>
      </c>
      <c r="C3542" s="1">
        <f t="shared" si="696"/>
        <v>40909</v>
      </c>
      <c r="D3542" s="4">
        <f t="shared" si="697"/>
        <v>0.29444444444444445</v>
      </c>
      <c r="E3542" s="3">
        <f t="shared" si="698"/>
        <v>2012</v>
      </c>
      <c r="F3542" s="3">
        <f t="shared" si="699"/>
        <v>4</v>
      </c>
      <c r="G3542" s="3">
        <f t="shared" si="700"/>
        <v>17</v>
      </c>
      <c r="H3542" s="3">
        <f t="shared" si="701"/>
        <v>12</v>
      </c>
      <c r="I3542" s="3">
        <f t="shared" si="702"/>
        <v>20</v>
      </c>
      <c r="J3542" s="3">
        <f t="shared" si="703"/>
        <v>3</v>
      </c>
      <c r="K3542" s="3" t="str">
        <f>IF(AND(D3542&gt;='Season Lookup'!$D$15,D3542&lt;'Season Lookup'!$D$16),"Spring",IF(AND(D3542&gt;='Season Lookup'!$D$16,D3542&lt;'Season Lookup'!$D$17),"Summer",IF(AND(D3542&gt;='Season Lookup'!$D$17,D3542&lt;'Season Lookup'!$D$18),"Fall",IF(OR(D3542&gt;='Season Lookup'!$D$18,D3542&lt;'Season Lookup'!$D$15),"Winter"))))</f>
        <v>Spring</v>
      </c>
      <c r="L3542" s="3" t="str">
        <f>VLOOKUP(F3542,'Season Lookup'!$A$1:$B$13,2,0)</f>
        <v>Spring</v>
      </c>
      <c r="N3542" t="s">
        <v>13</v>
      </c>
      <c r="O3542" t="s">
        <v>13</v>
      </c>
      <c r="P3542" t="str">
        <f t="shared" si="704"/>
        <v>Yes</v>
      </c>
      <c r="Q3542" t="str">
        <f t="shared" si="705"/>
        <v>No</v>
      </c>
      <c r="R3542" t="str">
        <f t="shared" si="706"/>
        <v>No</v>
      </c>
      <c r="T3542" t="s">
        <v>342</v>
      </c>
      <c r="U3542" t="s">
        <v>133</v>
      </c>
      <c r="V3542" t="str">
        <f t="shared" si="707"/>
        <v>Intersection</v>
      </c>
      <c r="W3542" t="s">
        <v>884</v>
      </c>
      <c r="X3542">
        <v>42.368301000000002</v>
      </c>
      <c r="Y3542">
        <v>-71.101742999999999</v>
      </c>
      <c r="Z3542" t="s">
        <v>885</v>
      </c>
    </row>
    <row r="3543" spans="1:26">
      <c r="A3543">
        <v>30624</v>
      </c>
      <c r="B3543" s="1">
        <v>41017.347210648149</v>
      </c>
      <c r="C3543" s="1">
        <f t="shared" si="696"/>
        <v>40909</v>
      </c>
      <c r="D3543" s="4">
        <f t="shared" si="697"/>
        <v>0.29722222222222222</v>
      </c>
      <c r="E3543" s="3">
        <f t="shared" si="698"/>
        <v>2012</v>
      </c>
      <c r="F3543" s="3">
        <f t="shared" si="699"/>
        <v>4</v>
      </c>
      <c r="G3543" s="3">
        <f t="shared" si="700"/>
        <v>18</v>
      </c>
      <c r="H3543" s="3">
        <f t="shared" si="701"/>
        <v>8</v>
      </c>
      <c r="I3543" s="3">
        <f t="shared" si="702"/>
        <v>19</v>
      </c>
      <c r="J3543" s="3">
        <f t="shared" si="703"/>
        <v>4</v>
      </c>
      <c r="K3543" s="3" t="str">
        <f>IF(AND(D3543&gt;='Season Lookup'!$D$15,D3543&lt;'Season Lookup'!$D$16),"Spring",IF(AND(D3543&gt;='Season Lookup'!$D$16,D3543&lt;'Season Lookup'!$D$17),"Summer",IF(AND(D3543&gt;='Season Lookup'!$D$17,D3543&lt;'Season Lookup'!$D$18),"Fall",IF(OR(D3543&gt;='Season Lookup'!$D$18,D3543&lt;'Season Lookup'!$D$15),"Winter"))))</f>
        <v>Spring</v>
      </c>
      <c r="L3543" s="3" t="str">
        <f>VLOOKUP(F3543,'Season Lookup'!$A$1:$B$13,2,0)</f>
        <v>Spring</v>
      </c>
      <c r="N3543" t="s">
        <v>13</v>
      </c>
      <c r="O3543" t="s">
        <v>13</v>
      </c>
      <c r="P3543" t="str">
        <f t="shared" si="704"/>
        <v>Yes</v>
      </c>
      <c r="Q3543" t="str">
        <f t="shared" si="705"/>
        <v>No</v>
      </c>
      <c r="R3543" t="str">
        <f t="shared" si="706"/>
        <v>No</v>
      </c>
      <c r="T3543" t="s">
        <v>453</v>
      </c>
      <c r="U3543" t="s">
        <v>108</v>
      </c>
      <c r="V3543" t="str">
        <f t="shared" si="707"/>
        <v>Intersection</v>
      </c>
      <c r="W3543" t="s">
        <v>3184</v>
      </c>
      <c r="X3543">
        <v>42.362867999999999</v>
      </c>
      <c r="Y3543">
        <v>-71.102435</v>
      </c>
      <c r="Z3543" t="s">
        <v>3051</v>
      </c>
    </row>
    <row r="3544" spans="1:26">
      <c r="A3544">
        <v>30626</v>
      </c>
      <c r="B3544" s="1">
        <v>41017.61109953704</v>
      </c>
      <c r="C3544" s="1">
        <f t="shared" si="696"/>
        <v>40909</v>
      </c>
      <c r="D3544" s="4">
        <f t="shared" si="697"/>
        <v>0.29722222222222222</v>
      </c>
      <c r="E3544" s="3">
        <f t="shared" si="698"/>
        <v>2012</v>
      </c>
      <c r="F3544" s="3">
        <f t="shared" si="699"/>
        <v>4</v>
      </c>
      <c r="G3544" s="3">
        <f t="shared" si="700"/>
        <v>18</v>
      </c>
      <c r="H3544" s="3">
        <f t="shared" si="701"/>
        <v>14</v>
      </c>
      <c r="I3544" s="3">
        <f t="shared" si="702"/>
        <v>39</v>
      </c>
      <c r="J3544" s="3">
        <f t="shared" si="703"/>
        <v>4</v>
      </c>
      <c r="K3544" s="3" t="str">
        <f>IF(AND(D3544&gt;='Season Lookup'!$D$15,D3544&lt;'Season Lookup'!$D$16),"Spring",IF(AND(D3544&gt;='Season Lookup'!$D$16,D3544&lt;'Season Lookup'!$D$17),"Summer",IF(AND(D3544&gt;='Season Lookup'!$D$17,D3544&lt;'Season Lookup'!$D$18),"Fall",IF(OR(D3544&gt;='Season Lookup'!$D$18,D3544&lt;'Season Lookup'!$D$15),"Winter"))))</f>
        <v>Spring</v>
      </c>
      <c r="L3544" s="3" t="str">
        <f>VLOOKUP(F3544,'Season Lookup'!$A$1:$B$13,2,0)</f>
        <v>Spring</v>
      </c>
      <c r="N3544" t="s">
        <v>13</v>
      </c>
      <c r="O3544" t="s">
        <v>471</v>
      </c>
      <c r="P3544" t="str">
        <f t="shared" si="704"/>
        <v>Yes</v>
      </c>
      <c r="Q3544" t="str">
        <f t="shared" si="705"/>
        <v>No</v>
      </c>
      <c r="R3544" t="str">
        <f t="shared" si="706"/>
        <v>No</v>
      </c>
      <c r="T3544" t="s">
        <v>506</v>
      </c>
      <c r="V3544" t="str">
        <f t="shared" si="707"/>
        <v>Intersection</v>
      </c>
      <c r="W3544" t="s">
        <v>4404</v>
      </c>
      <c r="X3544">
        <v>0</v>
      </c>
      <c r="Y3544">
        <v>0</v>
      </c>
      <c r="Z3544" t="s">
        <v>81</v>
      </c>
    </row>
    <row r="3545" spans="1:26">
      <c r="A3545">
        <v>30627</v>
      </c>
      <c r="B3545" s="1">
        <v>41018.559027777781</v>
      </c>
      <c r="C3545" s="1">
        <f t="shared" si="696"/>
        <v>40909</v>
      </c>
      <c r="D3545" s="4">
        <f t="shared" si="697"/>
        <v>0.3</v>
      </c>
      <c r="E3545" s="3">
        <f t="shared" si="698"/>
        <v>2012</v>
      </c>
      <c r="F3545" s="3">
        <f t="shared" si="699"/>
        <v>4</v>
      </c>
      <c r="G3545" s="3">
        <f t="shared" si="700"/>
        <v>19</v>
      </c>
      <c r="H3545" s="3">
        <f t="shared" si="701"/>
        <v>13</v>
      </c>
      <c r="I3545" s="3">
        <f t="shared" si="702"/>
        <v>25</v>
      </c>
      <c r="J3545" s="3">
        <f t="shared" si="703"/>
        <v>5</v>
      </c>
      <c r="K3545" s="3" t="str">
        <f>IF(AND(D3545&gt;='Season Lookup'!$D$15,D3545&lt;'Season Lookup'!$D$16),"Spring",IF(AND(D3545&gt;='Season Lookup'!$D$16,D3545&lt;'Season Lookup'!$D$17),"Summer",IF(AND(D3545&gt;='Season Lookup'!$D$17,D3545&lt;'Season Lookup'!$D$18),"Fall",IF(OR(D3545&gt;='Season Lookup'!$D$18,D3545&lt;'Season Lookup'!$D$15),"Winter"))))</f>
        <v>Spring</v>
      </c>
      <c r="L3545" s="3" t="str">
        <f>VLOOKUP(F3545,'Season Lookup'!$A$1:$B$13,2,0)</f>
        <v>Spring</v>
      </c>
      <c r="N3545" t="s">
        <v>329</v>
      </c>
      <c r="O3545" t="s">
        <v>23</v>
      </c>
      <c r="P3545" t="str">
        <f t="shared" si="704"/>
        <v>No</v>
      </c>
      <c r="Q3545" t="str">
        <f t="shared" si="705"/>
        <v>No</v>
      </c>
      <c r="R3545" t="str">
        <f t="shared" si="706"/>
        <v>No</v>
      </c>
      <c r="T3545" t="s">
        <v>4405</v>
      </c>
      <c r="U3545" t="s">
        <v>186</v>
      </c>
      <c r="V3545" t="str">
        <f t="shared" si="707"/>
        <v>Intersection</v>
      </c>
      <c r="W3545" t="s">
        <v>4406</v>
      </c>
      <c r="X3545">
        <v>42.381678000000001</v>
      </c>
      <c r="Y3545">
        <v>-71.129756999999998</v>
      </c>
      <c r="Z3545" t="s">
        <v>4407</v>
      </c>
    </row>
    <row r="3546" spans="1:26">
      <c r="A3546">
        <v>30628</v>
      </c>
      <c r="B3546" s="1">
        <v>41018.729155092595</v>
      </c>
      <c r="C3546" s="1">
        <f t="shared" si="696"/>
        <v>40909</v>
      </c>
      <c r="D3546" s="4">
        <f t="shared" si="697"/>
        <v>0.3</v>
      </c>
      <c r="E3546" s="3">
        <f t="shared" si="698"/>
        <v>2012</v>
      </c>
      <c r="F3546" s="3">
        <f t="shared" si="699"/>
        <v>4</v>
      </c>
      <c r="G3546" s="3">
        <f t="shared" si="700"/>
        <v>19</v>
      </c>
      <c r="H3546" s="3">
        <f t="shared" si="701"/>
        <v>17</v>
      </c>
      <c r="I3546" s="3">
        <f t="shared" si="702"/>
        <v>29</v>
      </c>
      <c r="J3546" s="3">
        <f t="shared" si="703"/>
        <v>5</v>
      </c>
      <c r="K3546" s="3" t="str">
        <f>IF(AND(D3546&gt;='Season Lookup'!$D$15,D3546&lt;'Season Lookup'!$D$16),"Spring",IF(AND(D3546&gt;='Season Lookup'!$D$16,D3546&lt;'Season Lookup'!$D$17),"Summer",IF(AND(D3546&gt;='Season Lookup'!$D$17,D3546&lt;'Season Lookup'!$D$18),"Fall",IF(OR(D3546&gt;='Season Lookup'!$D$18,D3546&lt;'Season Lookup'!$D$15),"Winter"))))</f>
        <v>Spring</v>
      </c>
      <c r="L3546" s="3" t="str">
        <f>VLOOKUP(F3546,'Season Lookup'!$A$1:$B$13,2,0)</f>
        <v>Spring</v>
      </c>
      <c r="N3546" t="s">
        <v>13</v>
      </c>
      <c r="O3546" t="s">
        <v>132</v>
      </c>
      <c r="P3546" t="str">
        <f t="shared" si="704"/>
        <v>Yes</v>
      </c>
      <c r="Q3546" t="str">
        <f t="shared" si="705"/>
        <v>Yes</v>
      </c>
      <c r="R3546" t="str">
        <f t="shared" si="706"/>
        <v>No</v>
      </c>
      <c r="T3546" t="s">
        <v>1502</v>
      </c>
      <c r="U3546" t="s">
        <v>3385</v>
      </c>
      <c r="V3546" t="str">
        <f t="shared" si="707"/>
        <v>Intersection</v>
      </c>
      <c r="W3546" t="s">
        <v>4408</v>
      </c>
      <c r="X3546">
        <v>42.372557</v>
      </c>
      <c r="Y3546">
        <v>-71.085138000000001</v>
      </c>
      <c r="Z3546" t="s">
        <v>4409</v>
      </c>
    </row>
    <row r="3547" spans="1:26">
      <c r="A3547">
        <v>30631</v>
      </c>
      <c r="B3547" s="1">
        <v>41019.508321759262</v>
      </c>
      <c r="C3547" s="1">
        <f t="shared" si="696"/>
        <v>40909</v>
      </c>
      <c r="D3547" s="4">
        <f t="shared" si="697"/>
        <v>0.30277777777777776</v>
      </c>
      <c r="E3547" s="3">
        <f t="shared" si="698"/>
        <v>2012</v>
      </c>
      <c r="F3547" s="3">
        <f t="shared" si="699"/>
        <v>4</v>
      </c>
      <c r="G3547" s="3">
        <f t="shared" si="700"/>
        <v>20</v>
      </c>
      <c r="H3547" s="3">
        <f t="shared" si="701"/>
        <v>12</v>
      </c>
      <c r="I3547" s="3">
        <f t="shared" si="702"/>
        <v>11</v>
      </c>
      <c r="J3547" s="3">
        <f t="shared" si="703"/>
        <v>6</v>
      </c>
      <c r="K3547" s="3" t="str">
        <f>IF(AND(D3547&gt;='Season Lookup'!$D$15,D3547&lt;'Season Lookup'!$D$16),"Spring",IF(AND(D3547&gt;='Season Lookup'!$D$16,D3547&lt;'Season Lookup'!$D$17),"Summer",IF(AND(D3547&gt;='Season Lookup'!$D$17,D3547&lt;'Season Lookup'!$D$18),"Fall",IF(OR(D3547&gt;='Season Lookup'!$D$18,D3547&lt;'Season Lookup'!$D$15),"Winter"))))</f>
        <v>Spring</v>
      </c>
      <c r="L3547" s="3" t="str">
        <f>VLOOKUP(F3547,'Season Lookup'!$A$1:$B$13,2,0)</f>
        <v>Spring</v>
      </c>
      <c r="M3547" t="s">
        <v>12</v>
      </c>
      <c r="N3547" t="s">
        <v>13</v>
      </c>
      <c r="O3547" t="s">
        <v>152</v>
      </c>
      <c r="P3547" t="str">
        <f t="shared" si="704"/>
        <v>Yes</v>
      </c>
      <c r="Q3547" t="str">
        <f t="shared" si="705"/>
        <v>No</v>
      </c>
      <c r="R3547" t="str">
        <f t="shared" si="706"/>
        <v>Yes</v>
      </c>
      <c r="S3547">
        <v>628</v>
      </c>
      <c r="T3547" t="s">
        <v>14</v>
      </c>
      <c r="V3547" t="str">
        <f t="shared" si="707"/>
        <v>Non Intersection</v>
      </c>
      <c r="W3547" t="s">
        <v>4410</v>
      </c>
      <c r="X3547">
        <v>42.365152999999999</v>
      </c>
      <c r="Y3547">
        <v>-71.103628999999998</v>
      </c>
      <c r="Z3547" t="s">
        <v>4411</v>
      </c>
    </row>
    <row r="3548" spans="1:26">
      <c r="A3548">
        <v>30632</v>
      </c>
      <c r="B3548" s="1">
        <v>41019.53125</v>
      </c>
      <c r="C3548" s="1">
        <f t="shared" si="696"/>
        <v>40909</v>
      </c>
      <c r="D3548" s="4">
        <f t="shared" si="697"/>
        <v>0.30277777777777776</v>
      </c>
      <c r="E3548" s="3">
        <f t="shared" si="698"/>
        <v>2012</v>
      </c>
      <c r="F3548" s="3">
        <f t="shared" si="699"/>
        <v>4</v>
      </c>
      <c r="G3548" s="3">
        <f t="shared" si="700"/>
        <v>20</v>
      </c>
      <c r="H3548" s="3">
        <f t="shared" si="701"/>
        <v>12</v>
      </c>
      <c r="I3548" s="3">
        <f t="shared" si="702"/>
        <v>45</v>
      </c>
      <c r="J3548" s="3">
        <f t="shared" si="703"/>
        <v>6</v>
      </c>
      <c r="K3548" s="3" t="str">
        <f>IF(AND(D3548&gt;='Season Lookup'!$D$15,D3548&lt;'Season Lookup'!$D$16),"Spring",IF(AND(D3548&gt;='Season Lookup'!$D$16,D3548&lt;'Season Lookup'!$D$17),"Summer",IF(AND(D3548&gt;='Season Lookup'!$D$17,D3548&lt;'Season Lookup'!$D$18),"Fall",IF(OR(D3548&gt;='Season Lookup'!$D$18,D3548&lt;'Season Lookup'!$D$15),"Winter"))))</f>
        <v>Spring</v>
      </c>
      <c r="L3548" s="3" t="str">
        <f>VLOOKUP(F3548,'Season Lookup'!$A$1:$B$13,2,0)</f>
        <v>Spring</v>
      </c>
      <c r="M3548" t="s">
        <v>12</v>
      </c>
      <c r="N3548" t="s">
        <v>13</v>
      </c>
      <c r="O3548" t="s">
        <v>152</v>
      </c>
      <c r="P3548" t="str">
        <f t="shared" si="704"/>
        <v>Yes</v>
      </c>
      <c r="Q3548" t="str">
        <f t="shared" si="705"/>
        <v>No</v>
      </c>
      <c r="R3548" t="str">
        <f t="shared" si="706"/>
        <v>Yes</v>
      </c>
      <c r="T3548" t="s">
        <v>14</v>
      </c>
      <c r="U3548" t="s">
        <v>1307</v>
      </c>
      <c r="V3548" t="str">
        <f t="shared" si="707"/>
        <v>Intersection</v>
      </c>
      <c r="W3548" t="s">
        <v>3483</v>
      </c>
      <c r="X3548">
        <v>42.390922000000003</v>
      </c>
      <c r="Y3548">
        <v>-71.122263000000004</v>
      </c>
      <c r="Z3548" t="s">
        <v>3484</v>
      </c>
    </row>
    <row r="3549" spans="1:26">
      <c r="A3549">
        <v>30633</v>
      </c>
      <c r="B3549" s="1">
        <v>41019.560416666667</v>
      </c>
      <c r="C3549" s="1">
        <f t="shared" si="696"/>
        <v>40909</v>
      </c>
      <c r="D3549" s="4">
        <f t="shared" si="697"/>
        <v>0.30277777777777776</v>
      </c>
      <c r="E3549" s="3">
        <f t="shared" si="698"/>
        <v>2012</v>
      </c>
      <c r="F3549" s="3">
        <f t="shared" si="699"/>
        <v>4</v>
      </c>
      <c r="G3549" s="3">
        <f t="shared" si="700"/>
        <v>20</v>
      </c>
      <c r="H3549" s="3">
        <f t="shared" si="701"/>
        <v>13</v>
      </c>
      <c r="I3549" s="3">
        <f t="shared" si="702"/>
        <v>27</v>
      </c>
      <c r="J3549" s="3">
        <f t="shared" si="703"/>
        <v>6</v>
      </c>
      <c r="K3549" s="3" t="str">
        <f>IF(AND(D3549&gt;='Season Lookup'!$D$15,D3549&lt;'Season Lookup'!$D$16),"Spring",IF(AND(D3549&gt;='Season Lookup'!$D$16,D3549&lt;'Season Lookup'!$D$17),"Summer",IF(AND(D3549&gt;='Season Lookup'!$D$17,D3549&lt;'Season Lookup'!$D$18),"Fall",IF(OR(D3549&gt;='Season Lookup'!$D$18,D3549&lt;'Season Lookup'!$D$15),"Winter"))))</f>
        <v>Spring</v>
      </c>
      <c r="L3549" s="3" t="str">
        <f>VLOOKUP(F3549,'Season Lookup'!$A$1:$B$13,2,0)</f>
        <v>Spring</v>
      </c>
      <c r="M3549" t="s">
        <v>12</v>
      </c>
      <c r="N3549" t="s">
        <v>13</v>
      </c>
      <c r="O3549" t="s">
        <v>132</v>
      </c>
      <c r="P3549" t="str">
        <f t="shared" si="704"/>
        <v>Yes</v>
      </c>
      <c r="Q3549" t="str">
        <f t="shared" si="705"/>
        <v>Yes</v>
      </c>
      <c r="R3549" t="str">
        <f t="shared" si="706"/>
        <v>No</v>
      </c>
      <c r="S3549">
        <v>1617</v>
      </c>
      <c r="T3549" t="s">
        <v>14</v>
      </c>
      <c r="V3549" t="str">
        <f t="shared" si="707"/>
        <v>Non Intersection</v>
      </c>
      <c r="W3549" t="s">
        <v>4412</v>
      </c>
      <c r="X3549">
        <v>42.380355000000002</v>
      </c>
      <c r="Y3549">
        <v>-71.119451999999995</v>
      </c>
      <c r="Z3549" t="s">
        <v>4413</v>
      </c>
    </row>
    <row r="3550" spans="1:26">
      <c r="A3550">
        <v>30634</v>
      </c>
      <c r="B3550" s="1">
        <v>41019.64166666667</v>
      </c>
      <c r="C3550" s="1">
        <f t="shared" si="696"/>
        <v>40909</v>
      </c>
      <c r="D3550" s="4">
        <f t="shared" si="697"/>
        <v>0.30277777777777776</v>
      </c>
      <c r="E3550" s="3">
        <f t="shared" si="698"/>
        <v>2012</v>
      </c>
      <c r="F3550" s="3">
        <f t="shared" si="699"/>
        <v>4</v>
      </c>
      <c r="G3550" s="3">
        <f t="shared" si="700"/>
        <v>20</v>
      </c>
      <c r="H3550" s="3">
        <f t="shared" si="701"/>
        <v>15</v>
      </c>
      <c r="I3550" s="3">
        <f t="shared" si="702"/>
        <v>24</v>
      </c>
      <c r="J3550" s="3">
        <f t="shared" si="703"/>
        <v>6</v>
      </c>
      <c r="K3550" s="3" t="str">
        <f>IF(AND(D3550&gt;='Season Lookup'!$D$15,D3550&lt;'Season Lookup'!$D$16),"Spring",IF(AND(D3550&gt;='Season Lookup'!$D$16,D3550&lt;'Season Lookup'!$D$17),"Summer",IF(AND(D3550&gt;='Season Lookup'!$D$17,D3550&lt;'Season Lookup'!$D$18),"Fall",IF(OR(D3550&gt;='Season Lookup'!$D$18,D3550&lt;'Season Lookup'!$D$15),"Winter"))))</f>
        <v>Spring</v>
      </c>
      <c r="L3550" s="3" t="str">
        <f>VLOOKUP(F3550,'Season Lookup'!$A$1:$B$13,2,0)</f>
        <v>Spring</v>
      </c>
      <c r="M3550" t="s">
        <v>12</v>
      </c>
      <c r="N3550" t="s">
        <v>13</v>
      </c>
      <c r="O3550" t="s">
        <v>13</v>
      </c>
      <c r="P3550" t="str">
        <f t="shared" si="704"/>
        <v>Yes</v>
      </c>
      <c r="Q3550" t="str">
        <f t="shared" si="705"/>
        <v>No</v>
      </c>
      <c r="R3550" t="str">
        <f t="shared" si="706"/>
        <v>No</v>
      </c>
      <c r="T3550" t="s">
        <v>14</v>
      </c>
      <c r="U3550" t="s">
        <v>57</v>
      </c>
      <c r="V3550" t="str">
        <f t="shared" si="707"/>
        <v>Intersection</v>
      </c>
      <c r="W3550" t="s">
        <v>58</v>
      </c>
      <c r="X3550">
        <v>42.380006000000002</v>
      </c>
      <c r="Y3550">
        <v>-71.119917000000001</v>
      </c>
      <c r="Z3550" t="s">
        <v>59</v>
      </c>
    </row>
    <row r="3551" spans="1:26">
      <c r="A3551">
        <v>30635</v>
      </c>
      <c r="B3551" s="1">
        <v>41019.790277777778</v>
      </c>
      <c r="C3551" s="1">
        <f t="shared" si="696"/>
        <v>40909</v>
      </c>
      <c r="D3551" s="4">
        <f t="shared" si="697"/>
        <v>0.30277777777777776</v>
      </c>
      <c r="E3551" s="3">
        <f t="shared" si="698"/>
        <v>2012</v>
      </c>
      <c r="F3551" s="3">
        <f t="shared" si="699"/>
        <v>4</v>
      </c>
      <c r="G3551" s="3">
        <f t="shared" si="700"/>
        <v>20</v>
      </c>
      <c r="H3551" s="3">
        <f t="shared" si="701"/>
        <v>18</v>
      </c>
      <c r="I3551" s="3">
        <f t="shared" si="702"/>
        <v>58</v>
      </c>
      <c r="J3551" s="3">
        <f t="shared" si="703"/>
        <v>6</v>
      </c>
      <c r="K3551" s="3" t="str">
        <f>IF(AND(D3551&gt;='Season Lookup'!$D$15,D3551&lt;'Season Lookup'!$D$16),"Spring",IF(AND(D3551&gt;='Season Lookup'!$D$16,D3551&lt;'Season Lookup'!$D$17),"Summer",IF(AND(D3551&gt;='Season Lookup'!$D$17,D3551&lt;'Season Lookup'!$D$18),"Fall",IF(OR(D3551&gt;='Season Lookup'!$D$18,D3551&lt;'Season Lookup'!$D$15),"Winter"))))</f>
        <v>Spring</v>
      </c>
      <c r="L3551" s="3" t="str">
        <f>VLOOKUP(F3551,'Season Lookup'!$A$1:$B$13,2,0)</f>
        <v>Spring</v>
      </c>
      <c r="M3551" t="s">
        <v>12</v>
      </c>
      <c r="N3551" t="s">
        <v>13</v>
      </c>
      <c r="O3551" t="s">
        <v>23</v>
      </c>
      <c r="P3551" t="str">
        <f t="shared" si="704"/>
        <v>Yes</v>
      </c>
      <c r="Q3551" t="str">
        <f t="shared" si="705"/>
        <v>No</v>
      </c>
      <c r="R3551" t="str">
        <f t="shared" si="706"/>
        <v>No</v>
      </c>
      <c r="S3551">
        <v>111</v>
      </c>
      <c r="T3551" t="s">
        <v>993</v>
      </c>
      <c r="U3551" t="s">
        <v>365</v>
      </c>
      <c r="V3551" t="str">
        <f t="shared" si="707"/>
        <v>Non Intersection</v>
      </c>
      <c r="W3551" t="s">
        <v>4414</v>
      </c>
      <c r="X3551">
        <v>42.369720999999998</v>
      </c>
      <c r="Y3551">
        <v>-71.083645000000004</v>
      </c>
      <c r="Z3551" t="s">
        <v>4415</v>
      </c>
    </row>
    <row r="3552" spans="1:26">
      <c r="A3552">
        <v>30644</v>
      </c>
      <c r="B3552" s="1">
        <v>41019.676388888889</v>
      </c>
      <c r="C3552" s="1">
        <f t="shared" si="696"/>
        <v>40909</v>
      </c>
      <c r="D3552" s="4">
        <f t="shared" si="697"/>
        <v>0.30277777777777776</v>
      </c>
      <c r="E3552" s="3">
        <f t="shared" si="698"/>
        <v>2012</v>
      </c>
      <c r="F3552" s="3">
        <f t="shared" si="699"/>
        <v>4</v>
      </c>
      <c r="G3552" s="3">
        <f t="shared" si="700"/>
        <v>20</v>
      </c>
      <c r="H3552" s="3">
        <f t="shared" si="701"/>
        <v>16</v>
      </c>
      <c r="I3552" s="3">
        <f t="shared" si="702"/>
        <v>14</v>
      </c>
      <c r="J3552" s="3">
        <f t="shared" si="703"/>
        <v>6</v>
      </c>
      <c r="K3552" s="3" t="str">
        <f>IF(AND(D3552&gt;='Season Lookup'!$D$15,D3552&lt;'Season Lookup'!$D$16),"Spring",IF(AND(D3552&gt;='Season Lookup'!$D$16,D3552&lt;'Season Lookup'!$D$17),"Summer",IF(AND(D3552&gt;='Season Lookup'!$D$17,D3552&lt;'Season Lookup'!$D$18),"Fall",IF(OR(D3552&gt;='Season Lookup'!$D$18,D3552&lt;'Season Lookup'!$D$15),"Winter"))))</f>
        <v>Spring</v>
      </c>
      <c r="L3552" s="3" t="str">
        <f>VLOOKUP(F3552,'Season Lookup'!$A$1:$B$13,2,0)</f>
        <v>Spring</v>
      </c>
      <c r="M3552" t="s">
        <v>78</v>
      </c>
      <c r="N3552" t="s">
        <v>13</v>
      </c>
      <c r="O3552" t="s">
        <v>132</v>
      </c>
      <c r="P3552" t="str">
        <f t="shared" si="704"/>
        <v>Yes</v>
      </c>
      <c r="Q3552" t="str">
        <f t="shared" si="705"/>
        <v>Yes</v>
      </c>
      <c r="R3552" t="str">
        <f t="shared" si="706"/>
        <v>No</v>
      </c>
      <c r="T3552" t="s">
        <v>14</v>
      </c>
      <c r="U3552" t="s">
        <v>1316</v>
      </c>
      <c r="V3552" t="str">
        <f t="shared" si="707"/>
        <v>Intersection</v>
      </c>
      <c r="W3552" t="s">
        <v>1317</v>
      </c>
      <c r="X3552">
        <v>42.362647000000003</v>
      </c>
      <c r="Y3552">
        <v>-71.099069</v>
      </c>
      <c r="Z3552" t="s">
        <v>1318</v>
      </c>
    </row>
    <row r="3553" spans="1:26">
      <c r="A3553">
        <v>30662</v>
      </c>
      <c r="B3553" s="1">
        <v>41019.302083333336</v>
      </c>
      <c r="C3553" s="1">
        <f t="shared" si="696"/>
        <v>40909</v>
      </c>
      <c r="D3553" s="4">
        <f t="shared" si="697"/>
        <v>0.30277777777777776</v>
      </c>
      <c r="E3553" s="3">
        <f t="shared" si="698"/>
        <v>2012</v>
      </c>
      <c r="F3553" s="3">
        <f t="shared" si="699"/>
        <v>4</v>
      </c>
      <c r="G3553" s="3">
        <f t="shared" si="700"/>
        <v>20</v>
      </c>
      <c r="H3553" s="3">
        <f t="shared" si="701"/>
        <v>7</v>
      </c>
      <c r="I3553" s="3">
        <f t="shared" si="702"/>
        <v>15</v>
      </c>
      <c r="J3553" s="3">
        <f t="shared" si="703"/>
        <v>6</v>
      </c>
      <c r="K3553" s="3" t="str">
        <f>IF(AND(D3553&gt;='Season Lookup'!$D$15,D3553&lt;'Season Lookup'!$D$16),"Spring",IF(AND(D3553&gt;='Season Lookup'!$D$16,D3553&lt;'Season Lookup'!$D$17),"Summer",IF(AND(D3553&gt;='Season Lookup'!$D$17,D3553&lt;'Season Lookup'!$D$18),"Fall",IF(OR(D3553&gt;='Season Lookup'!$D$18,D3553&lt;'Season Lookup'!$D$15),"Winter"))))</f>
        <v>Spring</v>
      </c>
      <c r="L3553" s="3" t="str">
        <f>VLOOKUP(F3553,'Season Lookup'!$A$1:$B$13,2,0)</f>
        <v>Spring</v>
      </c>
      <c r="M3553" t="s">
        <v>12</v>
      </c>
      <c r="N3553" t="s">
        <v>13</v>
      </c>
      <c r="O3553" t="s">
        <v>152</v>
      </c>
      <c r="P3553" t="str">
        <f t="shared" si="704"/>
        <v>Yes</v>
      </c>
      <c r="Q3553" t="str">
        <f t="shared" si="705"/>
        <v>No</v>
      </c>
      <c r="R3553" t="str">
        <f t="shared" si="706"/>
        <v>Yes</v>
      </c>
      <c r="T3553" t="s">
        <v>199</v>
      </c>
      <c r="U3553" t="s">
        <v>459</v>
      </c>
      <c r="V3553" t="str">
        <f t="shared" si="707"/>
        <v>Intersection</v>
      </c>
      <c r="W3553" t="s">
        <v>4416</v>
      </c>
      <c r="X3553">
        <v>42.376817000000003</v>
      </c>
      <c r="Y3553">
        <v>-71.137308000000004</v>
      </c>
      <c r="Z3553" t="s">
        <v>4417</v>
      </c>
    </row>
    <row r="3554" spans="1:26">
      <c r="A3554">
        <v>30636</v>
      </c>
      <c r="B3554" s="1">
        <v>41020.029166666667</v>
      </c>
      <c r="C3554" s="1">
        <f t="shared" si="696"/>
        <v>40909</v>
      </c>
      <c r="D3554" s="4">
        <f t="shared" si="697"/>
        <v>0.30555555555555558</v>
      </c>
      <c r="E3554" s="3">
        <f t="shared" si="698"/>
        <v>2012</v>
      </c>
      <c r="F3554" s="3">
        <f t="shared" si="699"/>
        <v>4</v>
      </c>
      <c r="G3554" s="3">
        <f t="shared" si="700"/>
        <v>21</v>
      </c>
      <c r="H3554" s="3">
        <f t="shared" si="701"/>
        <v>0</v>
      </c>
      <c r="I3554" s="3">
        <f t="shared" si="702"/>
        <v>42</v>
      </c>
      <c r="J3554" s="3">
        <f t="shared" si="703"/>
        <v>7</v>
      </c>
      <c r="K3554" s="3" t="str">
        <f>IF(AND(D3554&gt;='Season Lookup'!$D$15,D3554&lt;'Season Lookup'!$D$16),"Spring",IF(AND(D3554&gt;='Season Lookup'!$D$16,D3554&lt;'Season Lookup'!$D$17),"Summer",IF(AND(D3554&gt;='Season Lookup'!$D$17,D3554&lt;'Season Lookup'!$D$18),"Fall",IF(OR(D3554&gt;='Season Lookup'!$D$18,D3554&lt;'Season Lookup'!$D$15),"Winter"))))</f>
        <v>Spring</v>
      </c>
      <c r="L3554" s="3" t="str">
        <f>VLOOKUP(F3554,'Season Lookup'!$A$1:$B$13,2,0)</f>
        <v>Spring</v>
      </c>
      <c r="M3554" t="s">
        <v>31</v>
      </c>
      <c r="N3554" t="s">
        <v>13</v>
      </c>
      <c r="O3554" t="s">
        <v>152</v>
      </c>
      <c r="P3554" t="str">
        <f t="shared" si="704"/>
        <v>Yes</v>
      </c>
      <c r="Q3554" t="str">
        <f t="shared" si="705"/>
        <v>No</v>
      </c>
      <c r="R3554" t="str">
        <f t="shared" si="706"/>
        <v>Yes</v>
      </c>
      <c r="T3554" t="s">
        <v>167</v>
      </c>
      <c r="U3554" t="s">
        <v>166</v>
      </c>
      <c r="V3554" t="str">
        <f t="shared" si="707"/>
        <v>Intersection</v>
      </c>
      <c r="W3554" t="s">
        <v>4418</v>
      </c>
      <c r="X3554">
        <v>42.381565000000002</v>
      </c>
      <c r="Y3554">
        <v>-71.116347000000005</v>
      </c>
      <c r="Z3554" t="s">
        <v>4419</v>
      </c>
    </row>
    <row r="3555" spans="1:26">
      <c r="A3555">
        <v>30637</v>
      </c>
      <c r="B3555" s="1">
        <v>41020.231932870367</v>
      </c>
      <c r="C3555" s="1">
        <f t="shared" si="696"/>
        <v>40909</v>
      </c>
      <c r="D3555" s="4">
        <f t="shared" si="697"/>
        <v>0.30555555555555558</v>
      </c>
      <c r="E3555" s="3">
        <f t="shared" si="698"/>
        <v>2012</v>
      </c>
      <c r="F3555" s="3">
        <f t="shared" si="699"/>
        <v>4</v>
      </c>
      <c r="G3555" s="3">
        <f t="shared" si="700"/>
        <v>21</v>
      </c>
      <c r="H3555" s="3">
        <f t="shared" si="701"/>
        <v>5</v>
      </c>
      <c r="I3555" s="3">
        <f t="shared" si="702"/>
        <v>33</v>
      </c>
      <c r="J3555" s="3">
        <f t="shared" si="703"/>
        <v>7</v>
      </c>
      <c r="K3555" s="3" t="str">
        <f>IF(AND(D3555&gt;='Season Lookup'!$D$15,D3555&lt;'Season Lookup'!$D$16),"Spring",IF(AND(D3555&gt;='Season Lookup'!$D$16,D3555&lt;'Season Lookup'!$D$17),"Summer",IF(AND(D3555&gt;='Season Lookup'!$D$17,D3555&lt;'Season Lookup'!$D$18),"Fall",IF(OR(D3555&gt;='Season Lookup'!$D$18,D3555&lt;'Season Lookup'!$D$15),"Winter"))))</f>
        <v>Spring</v>
      </c>
      <c r="L3555" s="3" t="str">
        <f>VLOOKUP(F3555,'Season Lookup'!$A$1:$B$13,2,0)</f>
        <v>Spring</v>
      </c>
      <c r="M3555" t="s">
        <v>31</v>
      </c>
      <c r="N3555" t="s">
        <v>13</v>
      </c>
      <c r="O3555" t="s">
        <v>13</v>
      </c>
      <c r="P3555" t="str">
        <f t="shared" si="704"/>
        <v>Yes</v>
      </c>
      <c r="Q3555" t="str">
        <f t="shared" si="705"/>
        <v>No</v>
      </c>
      <c r="R3555" t="str">
        <f t="shared" si="706"/>
        <v>No</v>
      </c>
      <c r="S3555">
        <v>83</v>
      </c>
      <c r="T3555" t="s">
        <v>805</v>
      </c>
      <c r="V3555" t="str">
        <f t="shared" si="707"/>
        <v>Non Intersection</v>
      </c>
      <c r="W3555" t="s">
        <v>4420</v>
      </c>
      <c r="X3555">
        <v>42.375532999999997</v>
      </c>
      <c r="Y3555">
        <v>-71.110069999999993</v>
      </c>
      <c r="Z3555" t="s">
        <v>4421</v>
      </c>
    </row>
    <row r="3556" spans="1:26">
      <c r="A3556">
        <v>30638</v>
      </c>
      <c r="B3556" s="1">
        <v>41020.427083333336</v>
      </c>
      <c r="C3556" s="1">
        <f t="shared" si="696"/>
        <v>40909</v>
      </c>
      <c r="D3556" s="4">
        <f t="shared" si="697"/>
        <v>0.30555555555555558</v>
      </c>
      <c r="E3556" s="3">
        <f t="shared" si="698"/>
        <v>2012</v>
      </c>
      <c r="F3556" s="3">
        <f t="shared" si="699"/>
        <v>4</v>
      </c>
      <c r="G3556" s="3">
        <f t="shared" si="700"/>
        <v>21</v>
      </c>
      <c r="H3556" s="3">
        <f t="shared" si="701"/>
        <v>10</v>
      </c>
      <c r="I3556" s="3">
        <f t="shared" si="702"/>
        <v>15</v>
      </c>
      <c r="J3556" s="3">
        <f t="shared" si="703"/>
        <v>7</v>
      </c>
      <c r="K3556" s="3" t="str">
        <f>IF(AND(D3556&gt;='Season Lookup'!$D$15,D3556&lt;'Season Lookup'!$D$16),"Spring",IF(AND(D3556&gt;='Season Lookup'!$D$16,D3556&lt;'Season Lookup'!$D$17),"Summer",IF(AND(D3556&gt;='Season Lookup'!$D$17,D3556&lt;'Season Lookup'!$D$18),"Fall",IF(OR(D3556&gt;='Season Lookup'!$D$18,D3556&lt;'Season Lookup'!$D$15),"Winter"))))</f>
        <v>Spring</v>
      </c>
      <c r="L3556" s="3" t="str">
        <f>VLOOKUP(F3556,'Season Lookup'!$A$1:$B$13,2,0)</f>
        <v>Spring</v>
      </c>
      <c r="M3556" t="s">
        <v>31</v>
      </c>
      <c r="N3556" t="s">
        <v>13</v>
      </c>
      <c r="O3556" t="s">
        <v>36</v>
      </c>
      <c r="P3556" t="str">
        <f t="shared" si="704"/>
        <v>Yes</v>
      </c>
      <c r="Q3556" t="str">
        <f t="shared" si="705"/>
        <v>No</v>
      </c>
      <c r="R3556" t="str">
        <f t="shared" si="706"/>
        <v>No</v>
      </c>
      <c r="T3556" t="s">
        <v>186</v>
      </c>
      <c r="U3556" t="s">
        <v>2463</v>
      </c>
      <c r="V3556" t="str">
        <f t="shared" si="707"/>
        <v>Intersection</v>
      </c>
      <c r="W3556" t="s">
        <v>4422</v>
      </c>
      <c r="X3556">
        <v>42.390546000000001</v>
      </c>
      <c r="Y3556">
        <v>-71.154007000000007</v>
      </c>
      <c r="Z3556" t="s">
        <v>4423</v>
      </c>
    </row>
    <row r="3557" spans="1:26">
      <c r="A3557">
        <v>30639</v>
      </c>
      <c r="B3557" s="1">
        <v>41020.833333333336</v>
      </c>
      <c r="C3557" s="1">
        <f t="shared" si="696"/>
        <v>40909</v>
      </c>
      <c r="D3557" s="4">
        <f t="shared" si="697"/>
        <v>0.30555555555555558</v>
      </c>
      <c r="E3557" s="3">
        <f t="shared" si="698"/>
        <v>2012</v>
      </c>
      <c r="F3557" s="3">
        <f t="shared" si="699"/>
        <v>4</v>
      </c>
      <c r="G3557" s="3">
        <f t="shared" si="700"/>
        <v>21</v>
      </c>
      <c r="H3557" s="3">
        <f t="shared" si="701"/>
        <v>20</v>
      </c>
      <c r="I3557" s="3">
        <f t="shared" si="702"/>
        <v>0</v>
      </c>
      <c r="J3557" s="3">
        <f t="shared" si="703"/>
        <v>7</v>
      </c>
      <c r="K3557" s="3" t="str">
        <f>IF(AND(D3557&gt;='Season Lookup'!$D$15,D3557&lt;'Season Lookup'!$D$16),"Spring",IF(AND(D3557&gt;='Season Lookup'!$D$16,D3557&lt;'Season Lookup'!$D$17),"Summer",IF(AND(D3557&gt;='Season Lookup'!$D$17,D3557&lt;'Season Lookup'!$D$18),"Fall",IF(OR(D3557&gt;='Season Lookup'!$D$18,D3557&lt;'Season Lookup'!$D$15),"Winter"))))</f>
        <v>Spring</v>
      </c>
      <c r="L3557" s="3" t="str">
        <f>VLOOKUP(F3557,'Season Lookup'!$A$1:$B$13,2,0)</f>
        <v>Spring</v>
      </c>
      <c r="M3557" t="s">
        <v>31</v>
      </c>
      <c r="N3557" t="s">
        <v>13</v>
      </c>
      <c r="O3557" t="s">
        <v>23</v>
      </c>
      <c r="P3557" t="str">
        <f t="shared" si="704"/>
        <v>Yes</v>
      </c>
      <c r="Q3557" t="str">
        <f t="shared" si="705"/>
        <v>No</v>
      </c>
      <c r="R3557" t="str">
        <f t="shared" si="706"/>
        <v>No</v>
      </c>
      <c r="T3557" t="s">
        <v>449</v>
      </c>
      <c r="V3557" t="str">
        <f t="shared" si="707"/>
        <v>Intersection</v>
      </c>
      <c r="W3557" t="s">
        <v>4424</v>
      </c>
      <c r="X3557">
        <v>0</v>
      </c>
      <c r="Y3557">
        <v>0</v>
      </c>
      <c r="Z3557" t="s">
        <v>81</v>
      </c>
    </row>
    <row r="3558" spans="1:26">
      <c r="A3558">
        <v>30640</v>
      </c>
      <c r="B3558" s="1">
        <v>41020.965277777781</v>
      </c>
      <c r="C3558" s="1">
        <f t="shared" si="696"/>
        <v>40909</v>
      </c>
      <c r="D3558" s="4">
        <f t="shared" si="697"/>
        <v>0.30555555555555558</v>
      </c>
      <c r="E3558" s="3">
        <f t="shared" si="698"/>
        <v>2012</v>
      </c>
      <c r="F3558" s="3">
        <f t="shared" si="699"/>
        <v>4</v>
      </c>
      <c r="G3558" s="3">
        <f t="shared" si="700"/>
        <v>21</v>
      </c>
      <c r="H3558" s="3">
        <f t="shared" si="701"/>
        <v>23</v>
      </c>
      <c r="I3558" s="3">
        <f t="shared" si="702"/>
        <v>10</v>
      </c>
      <c r="J3558" s="3">
        <f t="shared" si="703"/>
        <v>7</v>
      </c>
      <c r="K3558" s="3" t="str">
        <f>IF(AND(D3558&gt;='Season Lookup'!$D$15,D3558&lt;'Season Lookup'!$D$16),"Spring",IF(AND(D3558&gt;='Season Lookup'!$D$16,D3558&lt;'Season Lookup'!$D$17),"Summer",IF(AND(D3558&gt;='Season Lookup'!$D$17,D3558&lt;'Season Lookup'!$D$18),"Fall",IF(OR(D3558&gt;='Season Lookup'!$D$18,D3558&lt;'Season Lookup'!$D$15),"Winter"))))</f>
        <v>Spring</v>
      </c>
      <c r="L3558" s="3" t="str">
        <f>VLOOKUP(F3558,'Season Lookup'!$A$1:$B$13,2,0)</f>
        <v>Spring</v>
      </c>
      <c r="M3558" t="s">
        <v>31</v>
      </c>
      <c r="N3558" t="s">
        <v>13</v>
      </c>
      <c r="O3558" t="s">
        <v>13</v>
      </c>
      <c r="P3558" t="str">
        <f t="shared" si="704"/>
        <v>Yes</v>
      </c>
      <c r="Q3558" t="str">
        <f t="shared" si="705"/>
        <v>No</v>
      </c>
      <c r="R3558" t="str">
        <f t="shared" si="706"/>
        <v>No</v>
      </c>
      <c r="T3558" t="s">
        <v>14</v>
      </c>
      <c r="U3558" t="s">
        <v>119</v>
      </c>
      <c r="V3558" t="str">
        <f t="shared" si="707"/>
        <v>Intersection</v>
      </c>
      <c r="W3558" t="s">
        <v>247</v>
      </c>
      <c r="X3558">
        <v>42.360827999999998</v>
      </c>
      <c r="Y3558">
        <v>-71.096012000000002</v>
      </c>
      <c r="Z3558" t="s">
        <v>248</v>
      </c>
    </row>
    <row r="3559" spans="1:26">
      <c r="A3559">
        <v>30646</v>
      </c>
      <c r="B3559" s="1">
        <v>41020.75</v>
      </c>
      <c r="C3559" s="1">
        <f t="shared" si="696"/>
        <v>40909</v>
      </c>
      <c r="D3559" s="4">
        <f t="shared" si="697"/>
        <v>0.30555555555555558</v>
      </c>
      <c r="E3559" s="3">
        <f t="shared" si="698"/>
        <v>2012</v>
      </c>
      <c r="F3559" s="3">
        <f t="shared" si="699"/>
        <v>4</v>
      </c>
      <c r="G3559" s="3">
        <f t="shared" si="700"/>
        <v>21</v>
      </c>
      <c r="H3559" s="3">
        <f t="shared" si="701"/>
        <v>18</v>
      </c>
      <c r="I3559" s="3">
        <f t="shared" si="702"/>
        <v>0</v>
      </c>
      <c r="J3559" s="3">
        <f t="shared" si="703"/>
        <v>7</v>
      </c>
      <c r="K3559" s="3" t="str">
        <f>IF(AND(D3559&gt;='Season Lookup'!$D$15,D3559&lt;'Season Lookup'!$D$16),"Spring",IF(AND(D3559&gt;='Season Lookup'!$D$16,D3559&lt;'Season Lookup'!$D$17),"Summer",IF(AND(D3559&gt;='Season Lookup'!$D$17,D3559&lt;'Season Lookup'!$D$18),"Fall",IF(OR(D3559&gt;='Season Lookup'!$D$18,D3559&lt;'Season Lookup'!$D$15),"Winter"))))</f>
        <v>Spring</v>
      </c>
      <c r="L3559" s="3" t="str">
        <f>VLOOKUP(F3559,'Season Lookup'!$A$1:$B$13,2,0)</f>
        <v>Spring</v>
      </c>
      <c r="M3559" t="s">
        <v>31</v>
      </c>
      <c r="N3559" t="s">
        <v>13</v>
      </c>
      <c r="O3559" t="s">
        <v>23</v>
      </c>
      <c r="P3559" t="str">
        <f t="shared" si="704"/>
        <v>Yes</v>
      </c>
      <c r="Q3559" t="str">
        <f t="shared" si="705"/>
        <v>No</v>
      </c>
      <c r="R3559" t="str">
        <f t="shared" si="706"/>
        <v>No</v>
      </c>
      <c r="S3559">
        <v>41</v>
      </c>
      <c r="T3559" t="s">
        <v>167</v>
      </c>
      <c r="V3559" t="str">
        <f t="shared" si="707"/>
        <v>Non Intersection</v>
      </c>
      <c r="W3559" t="s">
        <v>4425</v>
      </c>
      <c r="X3559">
        <v>42.381703999999999</v>
      </c>
      <c r="Y3559">
        <v>-71.116566000000006</v>
      </c>
      <c r="Z3559" t="s">
        <v>4426</v>
      </c>
    </row>
    <row r="3560" spans="1:26">
      <c r="A3560">
        <v>30655</v>
      </c>
      <c r="B3560" s="1">
        <v>41020.663888888892</v>
      </c>
      <c r="C3560" s="1">
        <f t="shared" si="696"/>
        <v>40909</v>
      </c>
      <c r="D3560" s="4">
        <f t="shared" si="697"/>
        <v>0.30555555555555558</v>
      </c>
      <c r="E3560" s="3">
        <f t="shared" si="698"/>
        <v>2012</v>
      </c>
      <c r="F3560" s="3">
        <f t="shared" si="699"/>
        <v>4</v>
      </c>
      <c r="G3560" s="3">
        <f t="shared" si="700"/>
        <v>21</v>
      </c>
      <c r="H3560" s="3">
        <f t="shared" si="701"/>
        <v>15</v>
      </c>
      <c r="I3560" s="3">
        <f t="shared" si="702"/>
        <v>56</v>
      </c>
      <c r="J3560" s="3">
        <f t="shared" si="703"/>
        <v>7</v>
      </c>
      <c r="K3560" s="3" t="str">
        <f>IF(AND(D3560&gt;='Season Lookup'!$D$15,D3560&lt;'Season Lookup'!$D$16),"Spring",IF(AND(D3560&gt;='Season Lookup'!$D$16,D3560&lt;'Season Lookup'!$D$17),"Summer",IF(AND(D3560&gt;='Season Lookup'!$D$17,D3560&lt;'Season Lookup'!$D$18),"Fall",IF(OR(D3560&gt;='Season Lookup'!$D$18,D3560&lt;'Season Lookup'!$D$15),"Winter"))))</f>
        <v>Spring</v>
      </c>
      <c r="L3560" s="3" t="str">
        <f>VLOOKUP(F3560,'Season Lookup'!$A$1:$B$13,2,0)</f>
        <v>Spring</v>
      </c>
      <c r="M3560" t="s">
        <v>31</v>
      </c>
      <c r="N3560" t="s">
        <v>13</v>
      </c>
      <c r="O3560" t="s">
        <v>132</v>
      </c>
      <c r="P3560" t="str">
        <f t="shared" si="704"/>
        <v>Yes</v>
      </c>
      <c r="Q3560" t="str">
        <f t="shared" si="705"/>
        <v>Yes</v>
      </c>
      <c r="R3560" t="str">
        <f t="shared" si="706"/>
        <v>No</v>
      </c>
      <c r="T3560" t="s">
        <v>105</v>
      </c>
      <c r="U3560" t="s">
        <v>134</v>
      </c>
      <c r="V3560" t="str">
        <f t="shared" si="707"/>
        <v>Intersection</v>
      </c>
      <c r="W3560" t="s">
        <v>838</v>
      </c>
      <c r="X3560">
        <v>42.374831999999998</v>
      </c>
      <c r="Y3560">
        <v>-71.114476999999994</v>
      </c>
      <c r="Z3560" t="s">
        <v>839</v>
      </c>
    </row>
    <row r="3561" spans="1:26">
      <c r="A3561">
        <v>30641</v>
      </c>
      <c r="B3561" s="1">
        <v>41021.625</v>
      </c>
      <c r="C3561" s="1">
        <f t="shared" si="696"/>
        <v>40909</v>
      </c>
      <c r="D3561" s="4">
        <f t="shared" si="697"/>
        <v>0.30833333333333335</v>
      </c>
      <c r="E3561" s="3">
        <f t="shared" si="698"/>
        <v>2012</v>
      </c>
      <c r="F3561" s="3">
        <f t="shared" si="699"/>
        <v>4</v>
      </c>
      <c r="G3561" s="3">
        <f t="shared" si="700"/>
        <v>22</v>
      </c>
      <c r="H3561" s="3">
        <f t="shared" si="701"/>
        <v>15</v>
      </c>
      <c r="I3561" s="3">
        <f t="shared" si="702"/>
        <v>0</v>
      </c>
      <c r="J3561" s="3">
        <f t="shared" si="703"/>
        <v>1</v>
      </c>
      <c r="K3561" s="3" t="str">
        <f>IF(AND(D3561&gt;='Season Lookup'!$D$15,D3561&lt;'Season Lookup'!$D$16),"Spring",IF(AND(D3561&gt;='Season Lookup'!$D$16,D3561&lt;'Season Lookup'!$D$17),"Summer",IF(AND(D3561&gt;='Season Lookup'!$D$17,D3561&lt;'Season Lookup'!$D$18),"Fall",IF(OR(D3561&gt;='Season Lookup'!$D$18,D3561&lt;'Season Lookup'!$D$15),"Winter"))))</f>
        <v>Spring</v>
      </c>
      <c r="L3561" s="3" t="str">
        <f>VLOOKUP(F3561,'Season Lookup'!$A$1:$B$13,2,0)</f>
        <v>Spring</v>
      </c>
      <c r="M3561" t="s">
        <v>48</v>
      </c>
      <c r="N3561" t="s">
        <v>13</v>
      </c>
      <c r="O3561" t="s">
        <v>23</v>
      </c>
      <c r="P3561" t="str">
        <f t="shared" si="704"/>
        <v>Yes</v>
      </c>
      <c r="Q3561" t="str">
        <f t="shared" si="705"/>
        <v>No</v>
      </c>
      <c r="R3561" t="str">
        <f t="shared" si="706"/>
        <v>No</v>
      </c>
      <c r="S3561">
        <v>100</v>
      </c>
      <c r="T3561" t="s">
        <v>1062</v>
      </c>
      <c r="V3561" t="str">
        <f t="shared" si="707"/>
        <v>Non Intersection</v>
      </c>
      <c r="W3561" t="s">
        <v>1143</v>
      </c>
      <c r="X3561">
        <v>42.369137000000002</v>
      </c>
      <c r="Y3561">
        <v>-71.077147999999994</v>
      </c>
      <c r="Z3561" t="s">
        <v>1144</v>
      </c>
    </row>
    <row r="3562" spans="1:26">
      <c r="A3562">
        <v>30642</v>
      </c>
      <c r="B3562" s="1">
        <v>41021.65902777778</v>
      </c>
      <c r="C3562" s="1">
        <f t="shared" si="696"/>
        <v>40909</v>
      </c>
      <c r="D3562" s="4">
        <f t="shared" si="697"/>
        <v>0.30833333333333335</v>
      </c>
      <c r="E3562" s="3">
        <f t="shared" si="698"/>
        <v>2012</v>
      </c>
      <c r="F3562" s="3">
        <f t="shared" si="699"/>
        <v>4</v>
      </c>
      <c r="G3562" s="3">
        <f t="shared" si="700"/>
        <v>22</v>
      </c>
      <c r="H3562" s="3">
        <f t="shared" si="701"/>
        <v>15</v>
      </c>
      <c r="I3562" s="3">
        <f t="shared" si="702"/>
        <v>49</v>
      </c>
      <c r="J3562" s="3">
        <f t="shared" si="703"/>
        <v>1</v>
      </c>
      <c r="K3562" s="3" t="str">
        <f>IF(AND(D3562&gt;='Season Lookup'!$D$15,D3562&lt;'Season Lookup'!$D$16),"Spring",IF(AND(D3562&gt;='Season Lookup'!$D$16,D3562&lt;'Season Lookup'!$D$17),"Summer",IF(AND(D3562&gt;='Season Lookup'!$D$17,D3562&lt;'Season Lookup'!$D$18),"Fall",IF(OR(D3562&gt;='Season Lookup'!$D$18,D3562&lt;'Season Lookup'!$D$15),"Winter"))))</f>
        <v>Spring</v>
      </c>
      <c r="L3562" s="3" t="str">
        <f>VLOOKUP(F3562,'Season Lookup'!$A$1:$B$13,2,0)</f>
        <v>Spring</v>
      </c>
      <c r="M3562" t="s">
        <v>48</v>
      </c>
      <c r="N3562" t="s">
        <v>13</v>
      </c>
      <c r="O3562" t="s">
        <v>23</v>
      </c>
      <c r="P3562" t="str">
        <f t="shared" si="704"/>
        <v>Yes</v>
      </c>
      <c r="Q3562" t="str">
        <f t="shared" si="705"/>
        <v>No</v>
      </c>
      <c r="R3562" t="str">
        <f t="shared" si="706"/>
        <v>No</v>
      </c>
      <c r="T3562" t="s">
        <v>667</v>
      </c>
      <c r="U3562" t="s">
        <v>924</v>
      </c>
      <c r="V3562" t="str">
        <f t="shared" si="707"/>
        <v>Intersection</v>
      </c>
      <c r="W3562" t="s">
        <v>4427</v>
      </c>
      <c r="X3562">
        <v>42.372239</v>
      </c>
      <c r="Y3562">
        <v>-71.097660000000005</v>
      </c>
      <c r="Z3562" t="s">
        <v>926</v>
      </c>
    </row>
    <row r="3563" spans="1:26">
      <c r="A3563">
        <v>30643</v>
      </c>
      <c r="B3563" s="1">
        <v>41021.833333333336</v>
      </c>
      <c r="C3563" s="1">
        <f t="shared" si="696"/>
        <v>40909</v>
      </c>
      <c r="D3563" s="4">
        <f t="shared" si="697"/>
        <v>0.30833333333333335</v>
      </c>
      <c r="E3563" s="3">
        <f t="shared" si="698"/>
        <v>2012</v>
      </c>
      <c r="F3563" s="3">
        <f t="shared" si="699"/>
        <v>4</v>
      </c>
      <c r="G3563" s="3">
        <f t="shared" si="700"/>
        <v>22</v>
      </c>
      <c r="H3563" s="3">
        <f t="shared" si="701"/>
        <v>20</v>
      </c>
      <c r="I3563" s="3">
        <f t="shared" si="702"/>
        <v>0</v>
      </c>
      <c r="J3563" s="3">
        <f t="shared" si="703"/>
        <v>1</v>
      </c>
      <c r="K3563" s="3" t="str">
        <f>IF(AND(D3563&gt;='Season Lookup'!$D$15,D3563&lt;'Season Lookup'!$D$16),"Spring",IF(AND(D3563&gt;='Season Lookup'!$D$16,D3563&lt;'Season Lookup'!$D$17),"Summer",IF(AND(D3563&gt;='Season Lookup'!$D$17,D3563&lt;'Season Lookup'!$D$18),"Fall",IF(OR(D3563&gt;='Season Lookup'!$D$18,D3563&lt;'Season Lookup'!$D$15),"Winter"))))</f>
        <v>Spring</v>
      </c>
      <c r="L3563" s="3" t="str">
        <f>VLOOKUP(F3563,'Season Lookup'!$A$1:$B$13,2,0)</f>
        <v>Spring</v>
      </c>
      <c r="M3563" t="s">
        <v>48</v>
      </c>
      <c r="N3563" t="s">
        <v>13</v>
      </c>
      <c r="O3563" t="s">
        <v>13</v>
      </c>
      <c r="P3563" t="str">
        <f t="shared" si="704"/>
        <v>Yes</v>
      </c>
      <c r="Q3563" t="str">
        <f t="shared" si="705"/>
        <v>No</v>
      </c>
      <c r="R3563" t="str">
        <f t="shared" si="706"/>
        <v>No</v>
      </c>
      <c r="T3563" t="s">
        <v>202</v>
      </c>
      <c r="U3563" t="s">
        <v>14</v>
      </c>
      <c r="V3563" t="str">
        <f t="shared" si="707"/>
        <v>Intersection</v>
      </c>
      <c r="W3563" t="s">
        <v>222</v>
      </c>
      <c r="X3563">
        <v>42.360154000000001</v>
      </c>
      <c r="Y3563">
        <v>-71.094881999999998</v>
      </c>
      <c r="Z3563" t="s">
        <v>223</v>
      </c>
    </row>
    <row r="3564" spans="1:26">
      <c r="A3564">
        <v>30645</v>
      </c>
      <c r="B3564" s="1">
        <v>41022.513888888891</v>
      </c>
      <c r="C3564" s="1">
        <f t="shared" si="696"/>
        <v>40909</v>
      </c>
      <c r="D3564" s="4">
        <f t="shared" si="697"/>
        <v>0.31111111111111112</v>
      </c>
      <c r="E3564" s="3">
        <f t="shared" si="698"/>
        <v>2012</v>
      </c>
      <c r="F3564" s="3">
        <f t="shared" si="699"/>
        <v>4</v>
      </c>
      <c r="G3564" s="3">
        <f t="shared" si="700"/>
        <v>23</v>
      </c>
      <c r="H3564" s="3">
        <f t="shared" si="701"/>
        <v>12</v>
      </c>
      <c r="I3564" s="3">
        <f t="shared" si="702"/>
        <v>20</v>
      </c>
      <c r="J3564" s="3">
        <f t="shared" si="703"/>
        <v>2</v>
      </c>
      <c r="K3564" s="3" t="str">
        <f>IF(AND(D3564&gt;='Season Lookup'!$D$15,D3564&lt;'Season Lookup'!$D$16),"Spring",IF(AND(D3564&gt;='Season Lookup'!$D$16,D3564&lt;'Season Lookup'!$D$17),"Summer",IF(AND(D3564&gt;='Season Lookup'!$D$17,D3564&lt;'Season Lookup'!$D$18),"Fall",IF(OR(D3564&gt;='Season Lookup'!$D$18,D3564&lt;'Season Lookup'!$D$15),"Winter"))))</f>
        <v>Spring</v>
      </c>
      <c r="L3564" s="3" t="str">
        <f>VLOOKUP(F3564,'Season Lookup'!$A$1:$B$13,2,0)</f>
        <v>Spring</v>
      </c>
      <c r="M3564" t="s">
        <v>56</v>
      </c>
      <c r="N3564" t="s">
        <v>13</v>
      </c>
      <c r="O3564" t="s">
        <v>13</v>
      </c>
      <c r="P3564" t="str">
        <f t="shared" si="704"/>
        <v>Yes</v>
      </c>
      <c r="Q3564" t="str">
        <f t="shared" si="705"/>
        <v>No</v>
      </c>
      <c r="R3564" t="str">
        <f t="shared" si="706"/>
        <v>No</v>
      </c>
      <c r="T3564" t="s">
        <v>199</v>
      </c>
      <c r="U3564" t="s">
        <v>208</v>
      </c>
      <c r="V3564" t="str">
        <f t="shared" si="707"/>
        <v>Intersection</v>
      </c>
      <c r="W3564" t="s">
        <v>442</v>
      </c>
      <c r="X3564">
        <v>42.377845000000001</v>
      </c>
      <c r="Y3564">
        <v>-71.130167</v>
      </c>
      <c r="Z3564" t="s">
        <v>443</v>
      </c>
    </row>
    <row r="3565" spans="1:26">
      <c r="A3565">
        <v>30647</v>
      </c>
      <c r="B3565" s="1">
        <v>41022.791655092595</v>
      </c>
      <c r="C3565" s="1">
        <f t="shared" si="696"/>
        <v>40909</v>
      </c>
      <c r="D3565" s="4">
        <f t="shared" si="697"/>
        <v>0.31111111111111112</v>
      </c>
      <c r="E3565" s="3">
        <f t="shared" si="698"/>
        <v>2012</v>
      </c>
      <c r="F3565" s="3">
        <f t="shared" si="699"/>
        <v>4</v>
      </c>
      <c r="G3565" s="3">
        <f t="shared" si="700"/>
        <v>23</v>
      </c>
      <c r="H3565" s="3">
        <f t="shared" si="701"/>
        <v>18</v>
      </c>
      <c r="I3565" s="3">
        <f t="shared" si="702"/>
        <v>59</v>
      </c>
      <c r="J3565" s="3">
        <f t="shared" si="703"/>
        <v>2</v>
      </c>
      <c r="K3565" s="3" t="str">
        <f>IF(AND(D3565&gt;='Season Lookup'!$D$15,D3565&lt;'Season Lookup'!$D$16),"Spring",IF(AND(D3565&gt;='Season Lookup'!$D$16,D3565&lt;'Season Lookup'!$D$17),"Summer",IF(AND(D3565&gt;='Season Lookup'!$D$17,D3565&lt;'Season Lookup'!$D$18),"Fall",IF(OR(D3565&gt;='Season Lookup'!$D$18,D3565&lt;'Season Lookup'!$D$15),"Winter"))))</f>
        <v>Spring</v>
      </c>
      <c r="L3565" s="3" t="str">
        <f>VLOOKUP(F3565,'Season Lookup'!$A$1:$B$13,2,0)</f>
        <v>Spring</v>
      </c>
      <c r="M3565" t="s">
        <v>56</v>
      </c>
      <c r="N3565" t="s">
        <v>13</v>
      </c>
      <c r="O3565" t="s">
        <v>152</v>
      </c>
      <c r="P3565" t="str">
        <f t="shared" si="704"/>
        <v>Yes</v>
      </c>
      <c r="Q3565" t="str">
        <f t="shared" si="705"/>
        <v>No</v>
      </c>
      <c r="R3565" t="str">
        <f t="shared" si="706"/>
        <v>Yes</v>
      </c>
      <c r="S3565" t="s">
        <v>4428</v>
      </c>
      <c r="T3565" t="s">
        <v>42</v>
      </c>
      <c r="V3565" t="str">
        <f t="shared" si="707"/>
        <v>Non Intersection</v>
      </c>
      <c r="W3565" t="s">
        <v>4429</v>
      </c>
      <c r="X3565">
        <v>42.367421</v>
      </c>
      <c r="Y3565">
        <v>-71.113680000000002</v>
      </c>
      <c r="Z3565" t="s">
        <v>1165</v>
      </c>
    </row>
    <row r="3566" spans="1:26">
      <c r="A3566">
        <v>30648</v>
      </c>
      <c r="B3566" s="1">
        <v>41022.885405092595</v>
      </c>
      <c r="C3566" s="1">
        <f t="shared" si="696"/>
        <v>40909</v>
      </c>
      <c r="D3566" s="4">
        <f t="shared" si="697"/>
        <v>0.31111111111111112</v>
      </c>
      <c r="E3566" s="3">
        <f t="shared" si="698"/>
        <v>2012</v>
      </c>
      <c r="F3566" s="3">
        <f t="shared" si="699"/>
        <v>4</v>
      </c>
      <c r="G3566" s="3">
        <f t="shared" si="700"/>
        <v>23</v>
      </c>
      <c r="H3566" s="3">
        <f t="shared" si="701"/>
        <v>21</v>
      </c>
      <c r="I3566" s="3">
        <f t="shared" si="702"/>
        <v>14</v>
      </c>
      <c r="J3566" s="3">
        <f t="shared" si="703"/>
        <v>2</v>
      </c>
      <c r="K3566" s="3" t="str">
        <f>IF(AND(D3566&gt;='Season Lookup'!$D$15,D3566&lt;'Season Lookup'!$D$16),"Spring",IF(AND(D3566&gt;='Season Lookup'!$D$16,D3566&lt;'Season Lookup'!$D$17),"Summer",IF(AND(D3566&gt;='Season Lookup'!$D$17,D3566&lt;'Season Lookup'!$D$18),"Fall",IF(OR(D3566&gt;='Season Lookup'!$D$18,D3566&lt;'Season Lookup'!$D$15),"Winter"))))</f>
        <v>Spring</v>
      </c>
      <c r="L3566" s="3" t="str">
        <f>VLOOKUP(F3566,'Season Lookup'!$A$1:$B$13,2,0)</f>
        <v>Spring</v>
      </c>
      <c r="M3566" t="s">
        <v>56</v>
      </c>
      <c r="N3566" t="s">
        <v>18</v>
      </c>
      <c r="O3566" t="s">
        <v>13</v>
      </c>
      <c r="P3566" t="str">
        <f t="shared" si="704"/>
        <v>Yes</v>
      </c>
      <c r="Q3566" t="str">
        <f t="shared" si="705"/>
        <v>No</v>
      </c>
      <c r="R3566" t="str">
        <f t="shared" si="706"/>
        <v>No</v>
      </c>
      <c r="S3566">
        <v>512</v>
      </c>
      <c r="T3566" t="s">
        <v>14</v>
      </c>
      <c r="U3566" t="s">
        <v>745</v>
      </c>
      <c r="V3566" t="str">
        <f t="shared" si="707"/>
        <v>Non Intersection</v>
      </c>
      <c r="W3566" t="s">
        <v>4430</v>
      </c>
      <c r="X3566">
        <v>42.364119000000002</v>
      </c>
      <c r="Y3566">
        <v>-71.101868999999994</v>
      </c>
      <c r="Z3566" t="s">
        <v>4431</v>
      </c>
    </row>
    <row r="3567" spans="1:26">
      <c r="A3567">
        <v>30649</v>
      </c>
      <c r="B3567" s="1">
        <v>41022.9375</v>
      </c>
      <c r="C3567" s="1">
        <f t="shared" si="696"/>
        <v>40909</v>
      </c>
      <c r="D3567" s="4">
        <f t="shared" si="697"/>
        <v>0.31111111111111112</v>
      </c>
      <c r="E3567" s="3">
        <f t="shared" si="698"/>
        <v>2012</v>
      </c>
      <c r="F3567" s="3">
        <f t="shared" si="699"/>
        <v>4</v>
      </c>
      <c r="G3567" s="3">
        <f t="shared" si="700"/>
        <v>23</v>
      </c>
      <c r="H3567" s="3">
        <f t="shared" si="701"/>
        <v>22</v>
      </c>
      <c r="I3567" s="3">
        <f t="shared" si="702"/>
        <v>30</v>
      </c>
      <c r="J3567" s="3">
        <f t="shared" si="703"/>
        <v>2</v>
      </c>
      <c r="K3567" s="3" t="str">
        <f>IF(AND(D3567&gt;='Season Lookup'!$D$15,D3567&lt;'Season Lookup'!$D$16),"Spring",IF(AND(D3567&gt;='Season Lookup'!$D$16,D3567&lt;'Season Lookup'!$D$17),"Summer",IF(AND(D3567&gt;='Season Lookup'!$D$17,D3567&lt;'Season Lookup'!$D$18),"Fall",IF(OR(D3567&gt;='Season Lookup'!$D$18,D3567&lt;'Season Lookup'!$D$15),"Winter"))))</f>
        <v>Spring</v>
      </c>
      <c r="L3567" s="3" t="str">
        <f>VLOOKUP(F3567,'Season Lookup'!$A$1:$B$13,2,0)</f>
        <v>Spring</v>
      </c>
      <c r="M3567" t="s">
        <v>56</v>
      </c>
      <c r="N3567" t="s">
        <v>13</v>
      </c>
      <c r="O3567" t="s">
        <v>13</v>
      </c>
      <c r="P3567" t="str">
        <f t="shared" si="704"/>
        <v>Yes</v>
      </c>
      <c r="Q3567" t="str">
        <f t="shared" si="705"/>
        <v>No</v>
      </c>
      <c r="R3567" t="str">
        <f t="shared" si="706"/>
        <v>No</v>
      </c>
      <c r="T3567" t="s">
        <v>19</v>
      </c>
      <c r="U3567" t="s">
        <v>101</v>
      </c>
      <c r="V3567" t="str">
        <f t="shared" si="707"/>
        <v>Intersection</v>
      </c>
      <c r="W3567" t="s">
        <v>438</v>
      </c>
      <c r="X3567">
        <v>42.372911999999999</v>
      </c>
      <c r="Y3567">
        <v>-71.094511999999995</v>
      </c>
      <c r="Z3567" t="s">
        <v>207</v>
      </c>
    </row>
    <row r="3568" spans="1:26">
      <c r="A3568">
        <v>30651</v>
      </c>
      <c r="B3568" s="1">
        <v>41022.458333333336</v>
      </c>
      <c r="C3568" s="1">
        <f t="shared" si="696"/>
        <v>40909</v>
      </c>
      <c r="D3568" s="4">
        <f t="shared" si="697"/>
        <v>0.31111111111111112</v>
      </c>
      <c r="E3568" s="3">
        <f t="shared" si="698"/>
        <v>2012</v>
      </c>
      <c r="F3568" s="3">
        <f t="shared" si="699"/>
        <v>4</v>
      </c>
      <c r="G3568" s="3">
        <f t="shared" si="700"/>
        <v>23</v>
      </c>
      <c r="H3568" s="3">
        <f t="shared" si="701"/>
        <v>11</v>
      </c>
      <c r="I3568" s="3">
        <f t="shared" si="702"/>
        <v>0</v>
      </c>
      <c r="J3568" s="3">
        <f t="shared" si="703"/>
        <v>2</v>
      </c>
      <c r="K3568" s="3" t="str">
        <f>IF(AND(D3568&gt;='Season Lookup'!$D$15,D3568&lt;'Season Lookup'!$D$16),"Spring",IF(AND(D3568&gt;='Season Lookup'!$D$16,D3568&lt;'Season Lookup'!$D$17),"Summer",IF(AND(D3568&gt;='Season Lookup'!$D$17,D3568&lt;'Season Lookup'!$D$18),"Fall",IF(OR(D3568&gt;='Season Lookup'!$D$18,D3568&lt;'Season Lookup'!$D$15),"Winter"))))</f>
        <v>Spring</v>
      </c>
      <c r="L3568" s="3" t="str">
        <f>VLOOKUP(F3568,'Season Lookup'!$A$1:$B$13,2,0)</f>
        <v>Spring</v>
      </c>
      <c r="M3568" t="s">
        <v>56</v>
      </c>
      <c r="N3568" t="s">
        <v>13</v>
      </c>
      <c r="O3568" t="s">
        <v>152</v>
      </c>
      <c r="P3568" t="str">
        <f t="shared" si="704"/>
        <v>Yes</v>
      </c>
      <c r="Q3568" t="str">
        <f t="shared" si="705"/>
        <v>No</v>
      </c>
      <c r="R3568" t="str">
        <f t="shared" si="706"/>
        <v>Yes</v>
      </c>
      <c r="S3568">
        <v>424</v>
      </c>
      <c r="T3568" t="s">
        <v>14</v>
      </c>
      <c r="V3568" t="str">
        <f t="shared" si="707"/>
        <v>Non Intersection</v>
      </c>
      <c r="W3568" t="s">
        <v>4432</v>
      </c>
      <c r="X3568">
        <v>42.363399000000001</v>
      </c>
      <c r="Y3568">
        <v>-71.100651999999997</v>
      </c>
      <c r="Z3568" t="s">
        <v>4433</v>
      </c>
    </row>
    <row r="3569" spans="1:26">
      <c r="A3569">
        <v>30652</v>
      </c>
      <c r="B3569" s="1">
        <v>41022.583333333336</v>
      </c>
      <c r="C3569" s="1">
        <f t="shared" si="696"/>
        <v>40909</v>
      </c>
      <c r="D3569" s="4">
        <f t="shared" si="697"/>
        <v>0.31111111111111112</v>
      </c>
      <c r="E3569" s="3">
        <f t="shared" si="698"/>
        <v>2012</v>
      </c>
      <c r="F3569" s="3">
        <f t="shared" si="699"/>
        <v>4</v>
      </c>
      <c r="G3569" s="3">
        <f t="shared" si="700"/>
        <v>23</v>
      </c>
      <c r="H3569" s="3">
        <f t="shared" si="701"/>
        <v>14</v>
      </c>
      <c r="I3569" s="3">
        <f t="shared" si="702"/>
        <v>0</v>
      </c>
      <c r="J3569" s="3">
        <f t="shared" si="703"/>
        <v>2</v>
      </c>
      <c r="K3569" s="3" t="str">
        <f>IF(AND(D3569&gt;='Season Lookup'!$D$15,D3569&lt;'Season Lookup'!$D$16),"Spring",IF(AND(D3569&gt;='Season Lookup'!$D$16,D3569&lt;'Season Lookup'!$D$17),"Summer",IF(AND(D3569&gt;='Season Lookup'!$D$17,D3569&lt;'Season Lookup'!$D$18),"Fall",IF(OR(D3569&gt;='Season Lookup'!$D$18,D3569&lt;'Season Lookup'!$D$15),"Winter"))))</f>
        <v>Spring</v>
      </c>
      <c r="L3569" s="3" t="str">
        <f>VLOOKUP(F3569,'Season Lookup'!$A$1:$B$13,2,0)</f>
        <v>Spring</v>
      </c>
      <c r="M3569" t="s">
        <v>56</v>
      </c>
      <c r="N3569" t="s">
        <v>13</v>
      </c>
      <c r="O3569" t="s">
        <v>36</v>
      </c>
      <c r="P3569" t="str">
        <f t="shared" si="704"/>
        <v>Yes</v>
      </c>
      <c r="Q3569" t="str">
        <f t="shared" si="705"/>
        <v>No</v>
      </c>
      <c r="R3569" t="str">
        <f t="shared" si="706"/>
        <v>No</v>
      </c>
      <c r="T3569" t="s">
        <v>209</v>
      </c>
      <c r="U3569" t="s">
        <v>260</v>
      </c>
      <c r="V3569" t="str">
        <f t="shared" si="707"/>
        <v>Intersection</v>
      </c>
      <c r="W3569" t="s">
        <v>531</v>
      </c>
      <c r="X3569">
        <v>42.365678000000003</v>
      </c>
      <c r="Y3569">
        <v>-71.082406000000006</v>
      </c>
      <c r="Z3569" t="s">
        <v>532</v>
      </c>
    </row>
    <row r="3570" spans="1:26">
      <c r="A3570">
        <v>30653</v>
      </c>
      <c r="B3570" s="1">
        <v>41023.416655092595</v>
      </c>
      <c r="C3570" s="1">
        <f t="shared" si="696"/>
        <v>40909</v>
      </c>
      <c r="D3570" s="4">
        <f t="shared" si="697"/>
        <v>0.31388888888888888</v>
      </c>
      <c r="E3570" s="3">
        <f t="shared" si="698"/>
        <v>2012</v>
      </c>
      <c r="F3570" s="3">
        <f t="shared" si="699"/>
        <v>4</v>
      </c>
      <c r="G3570" s="3">
        <f t="shared" si="700"/>
        <v>24</v>
      </c>
      <c r="H3570" s="3">
        <f t="shared" si="701"/>
        <v>9</v>
      </c>
      <c r="I3570" s="3">
        <f t="shared" si="702"/>
        <v>59</v>
      </c>
      <c r="J3570" s="3">
        <f t="shared" si="703"/>
        <v>3</v>
      </c>
      <c r="K3570" s="3" t="str">
        <f>IF(AND(D3570&gt;='Season Lookup'!$D$15,D3570&lt;'Season Lookup'!$D$16),"Spring",IF(AND(D3570&gt;='Season Lookup'!$D$16,D3570&lt;'Season Lookup'!$D$17),"Summer",IF(AND(D3570&gt;='Season Lookup'!$D$17,D3570&lt;'Season Lookup'!$D$18),"Fall",IF(OR(D3570&gt;='Season Lookup'!$D$18,D3570&lt;'Season Lookup'!$D$15),"Winter"))))</f>
        <v>Spring</v>
      </c>
      <c r="L3570" s="3" t="str">
        <f>VLOOKUP(F3570,'Season Lookup'!$A$1:$B$13,2,0)</f>
        <v>Spring</v>
      </c>
      <c r="M3570" t="s">
        <v>73</v>
      </c>
      <c r="N3570" t="s">
        <v>13</v>
      </c>
      <c r="O3570" t="s">
        <v>132</v>
      </c>
      <c r="P3570" t="str">
        <f t="shared" si="704"/>
        <v>Yes</v>
      </c>
      <c r="Q3570" t="str">
        <f t="shared" si="705"/>
        <v>Yes</v>
      </c>
      <c r="R3570" t="str">
        <f t="shared" si="706"/>
        <v>No</v>
      </c>
      <c r="S3570">
        <v>332</v>
      </c>
      <c r="T3570" t="s">
        <v>105</v>
      </c>
      <c r="V3570" t="str">
        <f t="shared" si="707"/>
        <v>Non Intersection</v>
      </c>
      <c r="W3570" t="s">
        <v>4434</v>
      </c>
      <c r="X3570">
        <v>42.369444000000001</v>
      </c>
      <c r="Y3570">
        <v>-71.102335999999994</v>
      </c>
      <c r="Z3570" t="s">
        <v>4435</v>
      </c>
    </row>
    <row r="3571" spans="1:26">
      <c r="A3571">
        <v>30654</v>
      </c>
      <c r="B3571" s="1">
        <v>41023.541655092595</v>
      </c>
      <c r="C3571" s="1">
        <f t="shared" si="696"/>
        <v>40909</v>
      </c>
      <c r="D3571" s="4">
        <f t="shared" si="697"/>
        <v>0.31388888888888888</v>
      </c>
      <c r="E3571" s="3">
        <f t="shared" si="698"/>
        <v>2012</v>
      </c>
      <c r="F3571" s="3">
        <f t="shared" si="699"/>
        <v>4</v>
      </c>
      <c r="G3571" s="3">
        <f t="shared" si="700"/>
        <v>24</v>
      </c>
      <c r="H3571" s="3">
        <f t="shared" si="701"/>
        <v>12</v>
      </c>
      <c r="I3571" s="3">
        <f t="shared" si="702"/>
        <v>59</v>
      </c>
      <c r="J3571" s="3">
        <f t="shared" si="703"/>
        <v>3</v>
      </c>
      <c r="K3571" s="3" t="str">
        <f>IF(AND(D3571&gt;='Season Lookup'!$D$15,D3571&lt;'Season Lookup'!$D$16),"Spring",IF(AND(D3571&gt;='Season Lookup'!$D$16,D3571&lt;'Season Lookup'!$D$17),"Summer",IF(AND(D3571&gt;='Season Lookup'!$D$17,D3571&lt;'Season Lookup'!$D$18),"Fall",IF(OR(D3571&gt;='Season Lookup'!$D$18,D3571&lt;'Season Lookup'!$D$15),"Winter"))))</f>
        <v>Spring</v>
      </c>
      <c r="L3571" s="3" t="str">
        <f>VLOOKUP(F3571,'Season Lookup'!$A$1:$B$13,2,0)</f>
        <v>Spring</v>
      </c>
      <c r="M3571" t="s">
        <v>73</v>
      </c>
      <c r="N3571" t="s">
        <v>13</v>
      </c>
      <c r="O3571" t="s">
        <v>13</v>
      </c>
      <c r="P3571" t="str">
        <f t="shared" si="704"/>
        <v>Yes</v>
      </c>
      <c r="Q3571" t="str">
        <f t="shared" si="705"/>
        <v>No</v>
      </c>
      <c r="R3571" t="str">
        <f t="shared" si="706"/>
        <v>No</v>
      </c>
      <c r="T3571" t="s">
        <v>147</v>
      </c>
      <c r="U3571" t="s">
        <v>556</v>
      </c>
      <c r="V3571" t="str">
        <f t="shared" si="707"/>
        <v>Intersection</v>
      </c>
      <c r="W3571" t="s">
        <v>557</v>
      </c>
      <c r="X3571">
        <v>42.367562</v>
      </c>
      <c r="Y3571">
        <v>-71.085740999999999</v>
      </c>
      <c r="Z3571" t="s">
        <v>558</v>
      </c>
    </row>
    <row r="3572" spans="1:26">
      <c r="A3572">
        <v>30656</v>
      </c>
      <c r="B3572" s="1">
        <v>41023.6875</v>
      </c>
      <c r="C3572" s="1">
        <f t="shared" si="696"/>
        <v>40909</v>
      </c>
      <c r="D3572" s="4">
        <f t="shared" si="697"/>
        <v>0.31388888888888888</v>
      </c>
      <c r="E3572" s="3">
        <f t="shared" si="698"/>
        <v>2012</v>
      </c>
      <c r="F3572" s="3">
        <f t="shared" si="699"/>
        <v>4</v>
      </c>
      <c r="G3572" s="3">
        <f t="shared" si="700"/>
        <v>24</v>
      </c>
      <c r="H3572" s="3">
        <f t="shared" si="701"/>
        <v>16</v>
      </c>
      <c r="I3572" s="3">
        <f t="shared" si="702"/>
        <v>30</v>
      </c>
      <c r="J3572" s="3">
        <f t="shared" si="703"/>
        <v>3</v>
      </c>
      <c r="K3572" s="3" t="str">
        <f>IF(AND(D3572&gt;='Season Lookup'!$D$15,D3572&lt;'Season Lookup'!$D$16),"Spring",IF(AND(D3572&gt;='Season Lookup'!$D$16,D3572&lt;'Season Lookup'!$D$17),"Summer",IF(AND(D3572&gt;='Season Lookup'!$D$17,D3572&lt;'Season Lookup'!$D$18),"Fall",IF(OR(D3572&gt;='Season Lookup'!$D$18,D3572&lt;'Season Lookup'!$D$15),"Winter"))))</f>
        <v>Spring</v>
      </c>
      <c r="L3572" s="3" t="str">
        <f>VLOOKUP(F3572,'Season Lookup'!$A$1:$B$13,2,0)</f>
        <v>Spring</v>
      </c>
      <c r="M3572" t="s">
        <v>73</v>
      </c>
      <c r="N3572" t="s">
        <v>13</v>
      </c>
      <c r="O3572" t="s">
        <v>23</v>
      </c>
      <c r="P3572" t="str">
        <f t="shared" si="704"/>
        <v>Yes</v>
      </c>
      <c r="Q3572" t="str">
        <f t="shared" si="705"/>
        <v>No</v>
      </c>
      <c r="R3572" t="str">
        <f t="shared" si="706"/>
        <v>No</v>
      </c>
      <c r="S3572">
        <v>60</v>
      </c>
      <c r="T3572" t="s">
        <v>166</v>
      </c>
      <c r="V3572" t="str">
        <f t="shared" si="707"/>
        <v>Non Intersection</v>
      </c>
      <c r="W3572" t="s">
        <v>2328</v>
      </c>
      <c r="X3572">
        <v>42.378312999999999</v>
      </c>
      <c r="Y3572">
        <v>-71.155345999999994</v>
      </c>
      <c r="Z3572" t="s">
        <v>2329</v>
      </c>
    </row>
    <row r="3573" spans="1:26">
      <c r="A3573">
        <v>30657</v>
      </c>
      <c r="B3573" s="1">
        <v>41024.48609953704</v>
      </c>
      <c r="C3573" s="1">
        <f t="shared" si="696"/>
        <v>40909</v>
      </c>
      <c r="D3573" s="4">
        <f t="shared" si="697"/>
        <v>0.31666666666666665</v>
      </c>
      <c r="E3573" s="3">
        <f t="shared" si="698"/>
        <v>2012</v>
      </c>
      <c r="F3573" s="3">
        <f t="shared" si="699"/>
        <v>4</v>
      </c>
      <c r="G3573" s="3">
        <f t="shared" si="700"/>
        <v>25</v>
      </c>
      <c r="H3573" s="3">
        <f t="shared" si="701"/>
        <v>11</v>
      </c>
      <c r="I3573" s="3">
        <f t="shared" si="702"/>
        <v>39</v>
      </c>
      <c r="J3573" s="3">
        <f t="shared" si="703"/>
        <v>4</v>
      </c>
      <c r="K3573" s="3" t="str">
        <f>IF(AND(D3573&gt;='Season Lookup'!$D$15,D3573&lt;'Season Lookup'!$D$16),"Spring",IF(AND(D3573&gt;='Season Lookup'!$D$16,D3573&lt;'Season Lookup'!$D$17),"Summer",IF(AND(D3573&gt;='Season Lookup'!$D$17,D3573&lt;'Season Lookup'!$D$18),"Fall",IF(OR(D3573&gt;='Season Lookup'!$D$18,D3573&lt;'Season Lookup'!$D$15),"Winter"))))</f>
        <v>Spring</v>
      </c>
      <c r="L3573" s="3" t="str">
        <f>VLOOKUP(F3573,'Season Lookup'!$A$1:$B$13,2,0)</f>
        <v>Spring</v>
      </c>
      <c r="M3573" t="s">
        <v>82</v>
      </c>
      <c r="N3573" t="s">
        <v>13</v>
      </c>
      <c r="O3573" t="s">
        <v>35</v>
      </c>
      <c r="P3573" t="str">
        <f t="shared" si="704"/>
        <v>Yes</v>
      </c>
      <c r="Q3573" t="str">
        <f t="shared" si="705"/>
        <v>No</v>
      </c>
      <c r="R3573" t="str">
        <f t="shared" si="706"/>
        <v>No</v>
      </c>
      <c r="T3573" t="s">
        <v>27</v>
      </c>
      <c r="U3573" t="s">
        <v>757</v>
      </c>
      <c r="V3573" t="str">
        <f t="shared" si="707"/>
        <v>Intersection</v>
      </c>
      <c r="W3573" t="s">
        <v>1405</v>
      </c>
      <c r="X3573">
        <v>42.364404999999998</v>
      </c>
      <c r="Y3573">
        <v>-71.114819999999995</v>
      </c>
      <c r="Z3573" t="s">
        <v>1406</v>
      </c>
    </row>
    <row r="3574" spans="1:26">
      <c r="A3574">
        <v>30658</v>
      </c>
      <c r="B3574" s="1">
        <v>41024.559027777781</v>
      </c>
      <c r="C3574" s="1">
        <f t="shared" si="696"/>
        <v>40909</v>
      </c>
      <c r="D3574" s="4">
        <f t="shared" si="697"/>
        <v>0.31666666666666665</v>
      </c>
      <c r="E3574" s="3">
        <f t="shared" si="698"/>
        <v>2012</v>
      </c>
      <c r="F3574" s="3">
        <f t="shared" si="699"/>
        <v>4</v>
      </c>
      <c r="G3574" s="3">
        <f t="shared" si="700"/>
        <v>25</v>
      </c>
      <c r="H3574" s="3">
        <f t="shared" si="701"/>
        <v>13</v>
      </c>
      <c r="I3574" s="3">
        <f t="shared" si="702"/>
        <v>25</v>
      </c>
      <c r="J3574" s="3">
        <f t="shared" si="703"/>
        <v>4</v>
      </c>
      <c r="K3574" s="3" t="str">
        <f>IF(AND(D3574&gt;='Season Lookup'!$D$15,D3574&lt;'Season Lookup'!$D$16),"Spring",IF(AND(D3574&gt;='Season Lookup'!$D$16,D3574&lt;'Season Lookup'!$D$17),"Summer",IF(AND(D3574&gt;='Season Lookup'!$D$17,D3574&lt;'Season Lookup'!$D$18),"Fall",IF(OR(D3574&gt;='Season Lookup'!$D$18,D3574&lt;'Season Lookup'!$D$15),"Winter"))))</f>
        <v>Spring</v>
      </c>
      <c r="L3574" s="3" t="str">
        <f>VLOOKUP(F3574,'Season Lookup'!$A$1:$B$13,2,0)</f>
        <v>Spring</v>
      </c>
      <c r="M3574" t="s">
        <v>82</v>
      </c>
      <c r="N3574" t="s">
        <v>13</v>
      </c>
      <c r="O3574" t="s">
        <v>13</v>
      </c>
      <c r="P3574" t="str">
        <f t="shared" si="704"/>
        <v>Yes</v>
      </c>
      <c r="Q3574" t="str">
        <f t="shared" si="705"/>
        <v>No</v>
      </c>
      <c r="R3574" t="str">
        <f t="shared" si="706"/>
        <v>No</v>
      </c>
      <c r="S3574">
        <v>121</v>
      </c>
      <c r="T3574" t="s">
        <v>155</v>
      </c>
      <c r="V3574" t="str">
        <f t="shared" si="707"/>
        <v>Non Intersection</v>
      </c>
      <c r="W3574" t="s">
        <v>4436</v>
      </c>
      <c r="X3574">
        <v>42.389195000000001</v>
      </c>
      <c r="Y3574">
        <v>-71.125718000000006</v>
      </c>
      <c r="Z3574" t="s">
        <v>4437</v>
      </c>
    </row>
    <row r="3575" spans="1:26">
      <c r="A3575">
        <v>30659</v>
      </c>
      <c r="B3575" s="1">
        <v>41024.604155092595</v>
      </c>
      <c r="C3575" s="1">
        <f t="shared" si="696"/>
        <v>40909</v>
      </c>
      <c r="D3575" s="4">
        <f t="shared" si="697"/>
        <v>0.31666666666666665</v>
      </c>
      <c r="E3575" s="3">
        <f t="shared" si="698"/>
        <v>2012</v>
      </c>
      <c r="F3575" s="3">
        <f t="shared" si="699"/>
        <v>4</v>
      </c>
      <c r="G3575" s="3">
        <f t="shared" si="700"/>
        <v>25</v>
      </c>
      <c r="H3575" s="3">
        <f t="shared" si="701"/>
        <v>14</v>
      </c>
      <c r="I3575" s="3">
        <f t="shared" si="702"/>
        <v>29</v>
      </c>
      <c r="J3575" s="3">
        <f t="shared" si="703"/>
        <v>4</v>
      </c>
      <c r="K3575" s="3" t="str">
        <f>IF(AND(D3575&gt;='Season Lookup'!$D$15,D3575&lt;'Season Lookup'!$D$16),"Spring",IF(AND(D3575&gt;='Season Lookup'!$D$16,D3575&lt;'Season Lookup'!$D$17),"Summer",IF(AND(D3575&gt;='Season Lookup'!$D$17,D3575&lt;'Season Lookup'!$D$18),"Fall",IF(OR(D3575&gt;='Season Lookup'!$D$18,D3575&lt;'Season Lookup'!$D$15),"Winter"))))</f>
        <v>Spring</v>
      </c>
      <c r="L3575" s="3" t="str">
        <f>VLOOKUP(F3575,'Season Lookup'!$A$1:$B$13,2,0)</f>
        <v>Spring</v>
      </c>
      <c r="M3575" t="s">
        <v>82</v>
      </c>
      <c r="N3575" t="s">
        <v>13</v>
      </c>
      <c r="O3575" t="s">
        <v>23</v>
      </c>
      <c r="P3575" t="str">
        <f t="shared" si="704"/>
        <v>Yes</v>
      </c>
      <c r="Q3575" t="str">
        <f t="shared" si="705"/>
        <v>No</v>
      </c>
      <c r="R3575" t="str">
        <f t="shared" si="706"/>
        <v>No</v>
      </c>
      <c r="T3575" t="s">
        <v>32</v>
      </c>
      <c r="U3575" t="s">
        <v>796</v>
      </c>
      <c r="V3575" t="str">
        <f t="shared" si="707"/>
        <v>Intersection</v>
      </c>
      <c r="W3575" t="s">
        <v>932</v>
      </c>
      <c r="X3575">
        <v>42.362974000000001</v>
      </c>
      <c r="Y3575">
        <v>-71.093633999999994</v>
      </c>
      <c r="Z3575" t="s">
        <v>813</v>
      </c>
    </row>
    <row r="3576" spans="1:26">
      <c r="A3576">
        <v>30660</v>
      </c>
      <c r="B3576" s="1">
        <v>41024.770833333336</v>
      </c>
      <c r="C3576" s="1">
        <f t="shared" si="696"/>
        <v>40909</v>
      </c>
      <c r="D3576" s="4">
        <f t="shared" si="697"/>
        <v>0.31666666666666665</v>
      </c>
      <c r="E3576" s="3">
        <f t="shared" si="698"/>
        <v>2012</v>
      </c>
      <c r="F3576" s="3">
        <f t="shared" si="699"/>
        <v>4</v>
      </c>
      <c r="G3576" s="3">
        <f t="shared" si="700"/>
        <v>25</v>
      </c>
      <c r="H3576" s="3">
        <f t="shared" si="701"/>
        <v>18</v>
      </c>
      <c r="I3576" s="3">
        <f t="shared" si="702"/>
        <v>30</v>
      </c>
      <c r="J3576" s="3">
        <f t="shared" si="703"/>
        <v>4</v>
      </c>
      <c r="K3576" s="3" t="str">
        <f>IF(AND(D3576&gt;='Season Lookup'!$D$15,D3576&lt;'Season Lookup'!$D$16),"Spring",IF(AND(D3576&gt;='Season Lookup'!$D$16,D3576&lt;'Season Lookup'!$D$17),"Summer",IF(AND(D3576&gt;='Season Lookup'!$D$17,D3576&lt;'Season Lookup'!$D$18),"Fall",IF(OR(D3576&gt;='Season Lookup'!$D$18,D3576&lt;'Season Lookup'!$D$15),"Winter"))))</f>
        <v>Spring</v>
      </c>
      <c r="L3576" s="3" t="str">
        <f>VLOOKUP(F3576,'Season Lookup'!$A$1:$B$13,2,0)</f>
        <v>Spring</v>
      </c>
      <c r="M3576" t="s">
        <v>82</v>
      </c>
      <c r="N3576" t="s">
        <v>13</v>
      </c>
      <c r="O3576" t="s">
        <v>13</v>
      </c>
      <c r="P3576" t="str">
        <f t="shared" si="704"/>
        <v>Yes</v>
      </c>
      <c r="Q3576" t="str">
        <f t="shared" si="705"/>
        <v>No</v>
      </c>
      <c r="R3576" t="str">
        <f t="shared" si="706"/>
        <v>No</v>
      </c>
      <c r="S3576">
        <v>15</v>
      </c>
      <c r="T3576" t="s">
        <v>37</v>
      </c>
      <c r="V3576" t="str">
        <f t="shared" si="707"/>
        <v>Non Intersection</v>
      </c>
      <c r="W3576" t="s">
        <v>4438</v>
      </c>
      <c r="X3576">
        <v>42.364258999999997</v>
      </c>
      <c r="Y3576">
        <v>-71.105587</v>
      </c>
      <c r="Z3576" t="s">
        <v>4439</v>
      </c>
    </row>
    <row r="3577" spans="1:26">
      <c r="A3577">
        <v>30664</v>
      </c>
      <c r="B3577" s="1">
        <v>41025.770833333336</v>
      </c>
      <c r="C3577" s="1">
        <f t="shared" si="696"/>
        <v>40909</v>
      </c>
      <c r="D3577" s="4">
        <f t="shared" si="697"/>
        <v>0.31944444444444442</v>
      </c>
      <c r="E3577" s="3">
        <f t="shared" si="698"/>
        <v>2012</v>
      </c>
      <c r="F3577" s="3">
        <f t="shared" si="699"/>
        <v>4</v>
      </c>
      <c r="G3577" s="3">
        <f t="shared" si="700"/>
        <v>26</v>
      </c>
      <c r="H3577" s="3">
        <f t="shared" si="701"/>
        <v>18</v>
      </c>
      <c r="I3577" s="3">
        <f t="shared" si="702"/>
        <v>30</v>
      </c>
      <c r="J3577" s="3">
        <f t="shared" si="703"/>
        <v>5</v>
      </c>
      <c r="K3577" s="3" t="str">
        <f>IF(AND(D3577&gt;='Season Lookup'!$D$15,D3577&lt;'Season Lookup'!$D$16),"Spring",IF(AND(D3577&gt;='Season Lookup'!$D$16,D3577&lt;'Season Lookup'!$D$17),"Summer",IF(AND(D3577&gt;='Season Lookup'!$D$17,D3577&lt;'Season Lookup'!$D$18),"Fall",IF(OR(D3577&gt;='Season Lookup'!$D$18,D3577&lt;'Season Lookup'!$D$15),"Winter"))))</f>
        <v>Spring</v>
      </c>
      <c r="L3577" s="3" t="str">
        <f>VLOOKUP(F3577,'Season Lookup'!$A$1:$B$13,2,0)</f>
        <v>Spring</v>
      </c>
      <c r="M3577" t="s">
        <v>78</v>
      </c>
      <c r="N3577" t="s">
        <v>13</v>
      </c>
      <c r="O3577" t="s">
        <v>13</v>
      </c>
      <c r="P3577" t="str">
        <f t="shared" si="704"/>
        <v>Yes</v>
      </c>
      <c r="Q3577" t="str">
        <f t="shared" si="705"/>
        <v>No</v>
      </c>
      <c r="R3577" t="str">
        <f t="shared" si="706"/>
        <v>No</v>
      </c>
      <c r="T3577" t="s">
        <v>291</v>
      </c>
      <c r="U3577" t="s">
        <v>550</v>
      </c>
      <c r="V3577" t="str">
        <f t="shared" si="707"/>
        <v>Intersection</v>
      </c>
      <c r="W3577" t="s">
        <v>4440</v>
      </c>
      <c r="X3577">
        <v>42.386352000000002</v>
      </c>
      <c r="Y3577">
        <v>-71.126942</v>
      </c>
      <c r="Z3577" t="s">
        <v>4441</v>
      </c>
    </row>
    <row r="3578" spans="1:26">
      <c r="A3578">
        <v>30665</v>
      </c>
      <c r="B3578" s="1">
        <v>41025.465277777781</v>
      </c>
      <c r="C3578" s="1">
        <f t="shared" si="696"/>
        <v>40909</v>
      </c>
      <c r="D3578" s="4">
        <f t="shared" si="697"/>
        <v>0.31944444444444442</v>
      </c>
      <c r="E3578" s="3">
        <f t="shared" si="698"/>
        <v>2012</v>
      </c>
      <c r="F3578" s="3">
        <f t="shared" si="699"/>
        <v>4</v>
      </c>
      <c r="G3578" s="3">
        <f t="shared" si="700"/>
        <v>26</v>
      </c>
      <c r="H3578" s="3">
        <f t="shared" si="701"/>
        <v>11</v>
      </c>
      <c r="I3578" s="3">
        <f t="shared" si="702"/>
        <v>10</v>
      </c>
      <c r="J3578" s="3">
        <f t="shared" si="703"/>
        <v>5</v>
      </c>
      <c r="K3578" s="3" t="str">
        <f>IF(AND(D3578&gt;='Season Lookup'!$D$15,D3578&lt;'Season Lookup'!$D$16),"Spring",IF(AND(D3578&gt;='Season Lookup'!$D$16,D3578&lt;'Season Lookup'!$D$17),"Summer",IF(AND(D3578&gt;='Season Lookup'!$D$17,D3578&lt;'Season Lookup'!$D$18),"Fall",IF(OR(D3578&gt;='Season Lookup'!$D$18,D3578&lt;'Season Lookup'!$D$15),"Winter"))))</f>
        <v>Spring</v>
      </c>
      <c r="L3578" s="3" t="str">
        <f>VLOOKUP(F3578,'Season Lookup'!$A$1:$B$13,2,0)</f>
        <v>Spring</v>
      </c>
      <c r="M3578" t="s">
        <v>78</v>
      </c>
      <c r="N3578" t="s">
        <v>13</v>
      </c>
      <c r="O3578" t="s">
        <v>36</v>
      </c>
      <c r="P3578" t="str">
        <f t="shared" si="704"/>
        <v>Yes</v>
      </c>
      <c r="Q3578" t="str">
        <f t="shared" si="705"/>
        <v>No</v>
      </c>
      <c r="R3578" t="str">
        <f t="shared" si="706"/>
        <v>No</v>
      </c>
      <c r="V3578" t="str">
        <f t="shared" si="707"/>
        <v>Intersection</v>
      </c>
      <c r="W3578" t="s">
        <v>717</v>
      </c>
      <c r="X3578">
        <v>0</v>
      </c>
      <c r="Y3578">
        <v>0</v>
      </c>
      <c r="Z3578" t="s">
        <v>81</v>
      </c>
    </row>
    <row r="3579" spans="1:26">
      <c r="A3579">
        <v>30689</v>
      </c>
      <c r="B3579" s="1">
        <v>41025.616666666669</v>
      </c>
      <c r="C3579" s="1">
        <f t="shared" si="696"/>
        <v>40909</v>
      </c>
      <c r="D3579" s="4">
        <f t="shared" si="697"/>
        <v>0.31944444444444442</v>
      </c>
      <c r="E3579" s="3">
        <f t="shared" si="698"/>
        <v>2012</v>
      </c>
      <c r="F3579" s="3">
        <f t="shared" si="699"/>
        <v>4</v>
      </c>
      <c r="G3579" s="3">
        <f t="shared" si="700"/>
        <v>26</v>
      </c>
      <c r="H3579" s="3">
        <f t="shared" si="701"/>
        <v>14</v>
      </c>
      <c r="I3579" s="3">
        <f t="shared" si="702"/>
        <v>48</v>
      </c>
      <c r="J3579" s="3">
        <f t="shared" si="703"/>
        <v>5</v>
      </c>
      <c r="K3579" s="3" t="str">
        <f>IF(AND(D3579&gt;='Season Lookup'!$D$15,D3579&lt;'Season Lookup'!$D$16),"Spring",IF(AND(D3579&gt;='Season Lookup'!$D$16,D3579&lt;'Season Lookup'!$D$17),"Summer",IF(AND(D3579&gt;='Season Lookup'!$D$17,D3579&lt;'Season Lookup'!$D$18),"Fall",IF(OR(D3579&gt;='Season Lookup'!$D$18,D3579&lt;'Season Lookup'!$D$15),"Winter"))))</f>
        <v>Spring</v>
      </c>
      <c r="L3579" s="3" t="str">
        <f>VLOOKUP(F3579,'Season Lookup'!$A$1:$B$13,2,0)</f>
        <v>Spring</v>
      </c>
      <c r="M3579" t="s">
        <v>78</v>
      </c>
      <c r="N3579" t="s">
        <v>13</v>
      </c>
      <c r="O3579" t="s">
        <v>132</v>
      </c>
      <c r="P3579" t="str">
        <f t="shared" si="704"/>
        <v>Yes</v>
      </c>
      <c r="Q3579" t="str">
        <f t="shared" si="705"/>
        <v>Yes</v>
      </c>
      <c r="R3579" t="str">
        <f t="shared" si="706"/>
        <v>No</v>
      </c>
      <c r="T3579" t="s">
        <v>37</v>
      </c>
      <c r="U3579" t="s">
        <v>86</v>
      </c>
      <c r="V3579" t="str">
        <f t="shared" si="707"/>
        <v>Intersection</v>
      </c>
      <c r="W3579" t="s">
        <v>2256</v>
      </c>
      <c r="X3579">
        <v>42.356864999999999</v>
      </c>
      <c r="Y3579">
        <v>-71.113557</v>
      </c>
      <c r="Z3579" t="s">
        <v>2257</v>
      </c>
    </row>
    <row r="3580" spans="1:26">
      <c r="A3580">
        <v>30663</v>
      </c>
      <c r="B3580" s="1">
        <v>41026.04859953704</v>
      </c>
      <c r="C3580" s="1">
        <f t="shared" si="696"/>
        <v>40909</v>
      </c>
      <c r="D3580" s="4">
        <f t="shared" si="697"/>
        <v>0.32222222222222224</v>
      </c>
      <c r="E3580" s="3">
        <f t="shared" si="698"/>
        <v>2012</v>
      </c>
      <c r="F3580" s="3">
        <f t="shared" si="699"/>
        <v>4</v>
      </c>
      <c r="G3580" s="3">
        <f t="shared" si="700"/>
        <v>27</v>
      </c>
      <c r="H3580" s="3">
        <f t="shared" si="701"/>
        <v>1</v>
      </c>
      <c r="I3580" s="3">
        <f t="shared" si="702"/>
        <v>9</v>
      </c>
      <c r="J3580" s="3">
        <f t="shared" si="703"/>
        <v>6</v>
      </c>
      <c r="K3580" s="3" t="str">
        <f>IF(AND(D3580&gt;='Season Lookup'!$D$15,D3580&lt;'Season Lookup'!$D$16),"Spring",IF(AND(D3580&gt;='Season Lookup'!$D$16,D3580&lt;'Season Lookup'!$D$17),"Summer",IF(AND(D3580&gt;='Season Lookup'!$D$17,D3580&lt;'Season Lookup'!$D$18),"Fall",IF(OR(D3580&gt;='Season Lookup'!$D$18,D3580&lt;'Season Lookup'!$D$15),"Winter"))))</f>
        <v>Spring</v>
      </c>
      <c r="L3580" s="3" t="str">
        <f>VLOOKUP(F3580,'Season Lookup'!$A$1:$B$13,2,0)</f>
        <v>Spring</v>
      </c>
      <c r="M3580" t="s">
        <v>12</v>
      </c>
      <c r="N3580" t="s">
        <v>13</v>
      </c>
      <c r="O3580" t="s">
        <v>13</v>
      </c>
      <c r="P3580" t="str">
        <f t="shared" si="704"/>
        <v>Yes</v>
      </c>
      <c r="Q3580" t="str">
        <f t="shared" si="705"/>
        <v>No</v>
      </c>
      <c r="R3580" t="str">
        <f t="shared" si="706"/>
        <v>No</v>
      </c>
      <c r="S3580">
        <v>369</v>
      </c>
      <c r="T3580" t="s">
        <v>27</v>
      </c>
      <c r="V3580" t="str">
        <f t="shared" si="707"/>
        <v>Non Intersection</v>
      </c>
      <c r="W3580" t="s">
        <v>4442</v>
      </c>
      <c r="X3580">
        <v>42.364533999999999</v>
      </c>
      <c r="Y3580">
        <v>-71.114581000000001</v>
      </c>
      <c r="Z3580" t="s">
        <v>4443</v>
      </c>
    </row>
    <row r="3581" spans="1:26">
      <c r="A3581">
        <v>30666</v>
      </c>
      <c r="B3581" s="1">
        <v>41026.402777777781</v>
      </c>
      <c r="C3581" s="1">
        <f t="shared" si="696"/>
        <v>40909</v>
      </c>
      <c r="D3581" s="4">
        <f t="shared" si="697"/>
        <v>0.32222222222222224</v>
      </c>
      <c r="E3581" s="3">
        <f t="shared" si="698"/>
        <v>2012</v>
      </c>
      <c r="F3581" s="3">
        <f t="shared" si="699"/>
        <v>4</v>
      </c>
      <c r="G3581" s="3">
        <f t="shared" si="700"/>
        <v>27</v>
      </c>
      <c r="H3581" s="3">
        <f t="shared" si="701"/>
        <v>9</v>
      </c>
      <c r="I3581" s="3">
        <f t="shared" si="702"/>
        <v>40</v>
      </c>
      <c r="J3581" s="3">
        <f t="shared" si="703"/>
        <v>6</v>
      </c>
      <c r="K3581" s="3" t="str">
        <f>IF(AND(D3581&gt;='Season Lookup'!$D$15,D3581&lt;'Season Lookup'!$D$16),"Spring",IF(AND(D3581&gt;='Season Lookup'!$D$16,D3581&lt;'Season Lookup'!$D$17),"Summer",IF(AND(D3581&gt;='Season Lookup'!$D$17,D3581&lt;'Season Lookup'!$D$18),"Fall",IF(OR(D3581&gt;='Season Lookup'!$D$18,D3581&lt;'Season Lookup'!$D$15),"Winter"))))</f>
        <v>Spring</v>
      </c>
      <c r="L3581" s="3" t="str">
        <f>VLOOKUP(F3581,'Season Lookup'!$A$1:$B$13,2,0)</f>
        <v>Spring</v>
      </c>
      <c r="M3581" t="s">
        <v>12</v>
      </c>
      <c r="N3581" t="s">
        <v>13</v>
      </c>
      <c r="O3581" t="s">
        <v>13</v>
      </c>
      <c r="P3581" t="str">
        <f t="shared" si="704"/>
        <v>Yes</v>
      </c>
      <c r="Q3581" t="str">
        <f t="shared" si="705"/>
        <v>No</v>
      </c>
      <c r="R3581" t="str">
        <f t="shared" si="706"/>
        <v>No</v>
      </c>
      <c r="T3581" t="s">
        <v>178</v>
      </c>
      <c r="U3581" t="s">
        <v>27</v>
      </c>
      <c r="V3581" t="str">
        <f t="shared" si="707"/>
        <v>Intersection</v>
      </c>
      <c r="W3581" t="s">
        <v>4444</v>
      </c>
      <c r="X3581">
        <v>42.365079000000001</v>
      </c>
      <c r="Y3581">
        <v>-71.106949999999998</v>
      </c>
      <c r="Z3581" t="s">
        <v>951</v>
      </c>
    </row>
    <row r="3582" spans="1:26">
      <c r="A3582">
        <v>30667</v>
      </c>
      <c r="B3582" s="1">
        <v>41026.479155092595</v>
      </c>
      <c r="C3582" s="1">
        <f t="shared" si="696"/>
        <v>40909</v>
      </c>
      <c r="D3582" s="4">
        <f t="shared" si="697"/>
        <v>0.32222222222222224</v>
      </c>
      <c r="E3582" s="3">
        <f t="shared" si="698"/>
        <v>2012</v>
      </c>
      <c r="F3582" s="3">
        <f t="shared" si="699"/>
        <v>4</v>
      </c>
      <c r="G3582" s="3">
        <f t="shared" si="700"/>
        <v>27</v>
      </c>
      <c r="H3582" s="3">
        <f t="shared" si="701"/>
        <v>11</v>
      </c>
      <c r="I3582" s="3">
        <f t="shared" si="702"/>
        <v>29</v>
      </c>
      <c r="J3582" s="3">
        <f t="shared" si="703"/>
        <v>6</v>
      </c>
      <c r="K3582" s="3" t="str">
        <f>IF(AND(D3582&gt;='Season Lookup'!$D$15,D3582&lt;'Season Lookup'!$D$16),"Spring",IF(AND(D3582&gt;='Season Lookup'!$D$16,D3582&lt;'Season Lookup'!$D$17),"Summer",IF(AND(D3582&gt;='Season Lookup'!$D$17,D3582&lt;'Season Lookup'!$D$18),"Fall",IF(OR(D3582&gt;='Season Lookup'!$D$18,D3582&lt;'Season Lookup'!$D$15),"Winter"))))</f>
        <v>Spring</v>
      </c>
      <c r="L3582" s="3" t="str">
        <f>VLOOKUP(F3582,'Season Lookup'!$A$1:$B$13,2,0)</f>
        <v>Spring</v>
      </c>
      <c r="M3582" t="s">
        <v>12</v>
      </c>
      <c r="N3582" t="s">
        <v>13</v>
      </c>
      <c r="O3582" t="s">
        <v>13</v>
      </c>
      <c r="P3582" t="str">
        <f t="shared" si="704"/>
        <v>Yes</v>
      </c>
      <c r="Q3582" t="str">
        <f t="shared" si="705"/>
        <v>No</v>
      </c>
      <c r="R3582" t="str">
        <f t="shared" si="706"/>
        <v>No</v>
      </c>
      <c r="T3582" t="s">
        <v>14</v>
      </c>
      <c r="U3582" t="s">
        <v>553</v>
      </c>
      <c r="V3582" t="str">
        <f t="shared" si="707"/>
        <v>Intersection</v>
      </c>
      <c r="W3582" t="s">
        <v>554</v>
      </c>
      <c r="X3582">
        <v>42.397440000000003</v>
      </c>
      <c r="Y3582">
        <v>-71.130266000000006</v>
      </c>
      <c r="Z3582" t="s">
        <v>555</v>
      </c>
    </row>
    <row r="3583" spans="1:26">
      <c r="A3583">
        <v>30668</v>
      </c>
      <c r="B3583" s="1">
        <v>41026.800000000003</v>
      </c>
      <c r="C3583" s="1">
        <f t="shared" si="696"/>
        <v>40909</v>
      </c>
      <c r="D3583" s="4">
        <f t="shared" si="697"/>
        <v>0.32222222222222224</v>
      </c>
      <c r="E3583" s="3">
        <f t="shared" si="698"/>
        <v>2012</v>
      </c>
      <c r="F3583" s="3">
        <f t="shared" si="699"/>
        <v>4</v>
      </c>
      <c r="G3583" s="3">
        <f t="shared" si="700"/>
        <v>27</v>
      </c>
      <c r="H3583" s="3">
        <f t="shared" si="701"/>
        <v>19</v>
      </c>
      <c r="I3583" s="3">
        <f t="shared" si="702"/>
        <v>12</v>
      </c>
      <c r="J3583" s="3">
        <f t="shared" si="703"/>
        <v>6</v>
      </c>
      <c r="K3583" s="3" t="str">
        <f>IF(AND(D3583&gt;='Season Lookup'!$D$15,D3583&lt;'Season Lookup'!$D$16),"Spring",IF(AND(D3583&gt;='Season Lookup'!$D$16,D3583&lt;'Season Lookup'!$D$17),"Summer",IF(AND(D3583&gt;='Season Lookup'!$D$17,D3583&lt;'Season Lookup'!$D$18),"Fall",IF(OR(D3583&gt;='Season Lookup'!$D$18,D3583&lt;'Season Lookup'!$D$15),"Winter"))))</f>
        <v>Spring</v>
      </c>
      <c r="L3583" s="3" t="str">
        <f>VLOOKUP(F3583,'Season Lookup'!$A$1:$B$13,2,0)</f>
        <v>Spring</v>
      </c>
      <c r="M3583" t="s">
        <v>12</v>
      </c>
      <c r="N3583" t="s">
        <v>13</v>
      </c>
      <c r="O3583" t="s">
        <v>132</v>
      </c>
      <c r="P3583" t="str">
        <f t="shared" si="704"/>
        <v>Yes</v>
      </c>
      <c r="Q3583" t="str">
        <f t="shared" si="705"/>
        <v>Yes</v>
      </c>
      <c r="R3583" t="str">
        <f t="shared" si="706"/>
        <v>No</v>
      </c>
      <c r="T3583" t="s">
        <v>326</v>
      </c>
      <c r="U3583" t="s">
        <v>203</v>
      </c>
      <c r="V3583" t="str">
        <f t="shared" si="707"/>
        <v>Intersection</v>
      </c>
      <c r="W3583" t="s">
        <v>2827</v>
      </c>
      <c r="X3583">
        <v>42.369791999999997</v>
      </c>
      <c r="Y3583">
        <v>-71.122448000000006</v>
      </c>
      <c r="Z3583" t="s">
        <v>2828</v>
      </c>
    </row>
    <row r="3584" spans="1:26">
      <c r="A3584">
        <v>30768</v>
      </c>
      <c r="B3584" s="1">
        <v>41026.48332175926</v>
      </c>
      <c r="C3584" s="1">
        <f t="shared" si="696"/>
        <v>40909</v>
      </c>
      <c r="D3584" s="4">
        <f t="shared" si="697"/>
        <v>0.32222222222222224</v>
      </c>
      <c r="E3584" s="3">
        <f t="shared" si="698"/>
        <v>2012</v>
      </c>
      <c r="F3584" s="3">
        <f t="shared" si="699"/>
        <v>4</v>
      </c>
      <c r="G3584" s="3">
        <f t="shared" si="700"/>
        <v>27</v>
      </c>
      <c r="H3584" s="3">
        <f t="shared" si="701"/>
        <v>11</v>
      </c>
      <c r="I3584" s="3">
        <f t="shared" si="702"/>
        <v>35</v>
      </c>
      <c r="J3584" s="3">
        <f t="shared" si="703"/>
        <v>6</v>
      </c>
      <c r="K3584" s="3" t="str">
        <f>IF(AND(D3584&gt;='Season Lookup'!$D$15,D3584&lt;'Season Lookup'!$D$16),"Spring",IF(AND(D3584&gt;='Season Lookup'!$D$16,D3584&lt;'Season Lookup'!$D$17),"Summer",IF(AND(D3584&gt;='Season Lookup'!$D$17,D3584&lt;'Season Lookup'!$D$18),"Fall",IF(OR(D3584&gt;='Season Lookup'!$D$18,D3584&lt;'Season Lookup'!$D$15),"Winter"))))</f>
        <v>Spring</v>
      </c>
      <c r="L3584" s="3" t="str">
        <f>VLOOKUP(F3584,'Season Lookup'!$A$1:$B$13,2,0)</f>
        <v>Spring</v>
      </c>
      <c r="M3584" t="s">
        <v>12</v>
      </c>
      <c r="N3584" t="s">
        <v>13</v>
      </c>
      <c r="O3584" t="s">
        <v>132</v>
      </c>
      <c r="P3584" t="str">
        <f t="shared" si="704"/>
        <v>Yes</v>
      </c>
      <c r="Q3584" t="str">
        <f t="shared" si="705"/>
        <v>Yes</v>
      </c>
      <c r="R3584" t="str">
        <f t="shared" si="706"/>
        <v>No</v>
      </c>
      <c r="T3584" t="s">
        <v>32</v>
      </c>
      <c r="U3584" t="s">
        <v>105</v>
      </c>
      <c r="V3584" t="str">
        <f t="shared" si="707"/>
        <v>Intersection</v>
      </c>
      <c r="W3584" t="s">
        <v>3873</v>
      </c>
      <c r="X3584">
        <v>42.362071</v>
      </c>
      <c r="Y3584">
        <v>-71.082667000000001</v>
      </c>
      <c r="Z3584" t="s">
        <v>3874</v>
      </c>
    </row>
    <row r="3585" spans="1:26">
      <c r="A3585">
        <v>30669</v>
      </c>
      <c r="B3585" s="1">
        <v>41027.239583333336</v>
      </c>
      <c r="C3585" s="1">
        <f t="shared" si="696"/>
        <v>40909</v>
      </c>
      <c r="D3585" s="4">
        <f t="shared" si="697"/>
        <v>0.32500000000000001</v>
      </c>
      <c r="E3585" s="3">
        <f t="shared" si="698"/>
        <v>2012</v>
      </c>
      <c r="F3585" s="3">
        <f t="shared" si="699"/>
        <v>4</v>
      </c>
      <c r="G3585" s="3">
        <f t="shared" si="700"/>
        <v>28</v>
      </c>
      <c r="H3585" s="3">
        <f t="shared" si="701"/>
        <v>5</v>
      </c>
      <c r="I3585" s="3">
        <f t="shared" si="702"/>
        <v>45</v>
      </c>
      <c r="J3585" s="3">
        <f t="shared" si="703"/>
        <v>7</v>
      </c>
      <c r="K3585" s="3" t="str">
        <f>IF(AND(D3585&gt;='Season Lookup'!$D$15,D3585&lt;'Season Lookup'!$D$16),"Spring",IF(AND(D3585&gt;='Season Lookup'!$D$16,D3585&lt;'Season Lookup'!$D$17),"Summer",IF(AND(D3585&gt;='Season Lookup'!$D$17,D3585&lt;'Season Lookup'!$D$18),"Fall",IF(OR(D3585&gt;='Season Lookup'!$D$18,D3585&lt;'Season Lookup'!$D$15),"Winter"))))</f>
        <v>Spring</v>
      </c>
      <c r="L3585" s="3" t="str">
        <f>VLOOKUP(F3585,'Season Lookup'!$A$1:$B$13,2,0)</f>
        <v>Spring</v>
      </c>
      <c r="M3585" t="s">
        <v>31</v>
      </c>
      <c r="N3585" t="s">
        <v>13</v>
      </c>
      <c r="O3585" t="s">
        <v>23</v>
      </c>
      <c r="P3585" t="str">
        <f t="shared" si="704"/>
        <v>Yes</v>
      </c>
      <c r="Q3585" t="str">
        <f t="shared" si="705"/>
        <v>No</v>
      </c>
      <c r="R3585" t="str">
        <f t="shared" si="706"/>
        <v>No</v>
      </c>
      <c r="S3585">
        <v>1621</v>
      </c>
      <c r="T3585" t="s">
        <v>19</v>
      </c>
      <c r="V3585" t="str">
        <f t="shared" si="707"/>
        <v>Non Intersection</v>
      </c>
      <c r="W3585" t="s">
        <v>2928</v>
      </c>
      <c r="X3585">
        <v>42.374873000000001</v>
      </c>
      <c r="Y3585">
        <v>-71.109046000000006</v>
      </c>
      <c r="Z3585" t="s">
        <v>2929</v>
      </c>
    </row>
    <row r="3586" spans="1:26">
      <c r="A3586">
        <v>30670</v>
      </c>
      <c r="B3586" s="1">
        <v>41027.468043981484</v>
      </c>
      <c r="C3586" s="1">
        <f t="shared" si="696"/>
        <v>40909</v>
      </c>
      <c r="D3586" s="4">
        <f t="shared" si="697"/>
        <v>0.32500000000000001</v>
      </c>
      <c r="E3586" s="3">
        <f t="shared" si="698"/>
        <v>2012</v>
      </c>
      <c r="F3586" s="3">
        <f t="shared" si="699"/>
        <v>4</v>
      </c>
      <c r="G3586" s="3">
        <f t="shared" si="700"/>
        <v>28</v>
      </c>
      <c r="H3586" s="3">
        <f t="shared" si="701"/>
        <v>11</v>
      </c>
      <c r="I3586" s="3">
        <f t="shared" si="702"/>
        <v>13</v>
      </c>
      <c r="J3586" s="3">
        <f t="shared" si="703"/>
        <v>7</v>
      </c>
      <c r="K3586" s="3" t="str">
        <f>IF(AND(D3586&gt;='Season Lookup'!$D$15,D3586&lt;'Season Lookup'!$D$16),"Spring",IF(AND(D3586&gt;='Season Lookup'!$D$16,D3586&lt;'Season Lookup'!$D$17),"Summer",IF(AND(D3586&gt;='Season Lookup'!$D$17,D3586&lt;'Season Lookup'!$D$18),"Fall",IF(OR(D3586&gt;='Season Lookup'!$D$18,D3586&lt;'Season Lookup'!$D$15),"Winter"))))</f>
        <v>Spring</v>
      </c>
      <c r="L3586" s="3" t="str">
        <f>VLOOKUP(F3586,'Season Lookup'!$A$1:$B$13,2,0)</f>
        <v>Spring</v>
      </c>
      <c r="M3586" t="s">
        <v>31</v>
      </c>
      <c r="N3586" t="s">
        <v>13</v>
      </c>
      <c r="O3586" t="s">
        <v>13</v>
      </c>
      <c r="P3586" t="str">
        <f t="shared" si="704"/>
        <v>Yes</v>
      </c>
      <c r="Q3586" t="str">
        <f t="shared" si="705"/>
        <v>No</v>
      </c>
      <c r="R3586" t="str">
        <f t="shared" si="706"/>
        <v>No</v>
      </c>
      <c r="S3586">
        <v>6</v>
      </c>
      <c r="T3586" t="s">
        <v>1062</v>
      </c>
      <c r="V3586" t="str">
        <f t="shared" si="707"/>
        <v>Non Intersection</v>
      </c>
      <c r="W3586" t="s">
        <v>4445</v>
      </c>
      <c r="X3586">
        <v>42.367061</v>
      </c>
      <c r="Y3586">
        <v>-71.076307999999997</v>
      </c>
      <c r="Z3586" t="s">
        <v>4446</v>
      </c>
    </row>
    <row r="3587" spans="1:26">
      <c r="A3587">
        <v>30671</v>
      </c>
      <c r="B3587" s="1">
        <v>41027.5</v>
      </c>
      <c r="C3587" s="1">
        <f t="shared" si="696"/>
        <v>40909</v>
      </c>
      <c r="D3587" s="4">
        <f t="shared" si="697"/>
        <v>0.32500000000000001</v>
      </c>
      <c r="E3587" s="3">
        <f t="shared" si="698"/>
        <v>2012</v>
      </c>
      <c r="F3587" s="3">
        <f t="shared" si="699"/>
        <v>4</v>
      </c>
      <c r="G3587" s="3">
        <f t="shared" si="700"/>
        <v>28</v>
      </c>
      <c r="H3587" s="3">
        <f t="shared" si="701"/>
        <v>12</v>
      </c>
      <c r="I3587" s="3">
        <f t="shared" si="702"/>
        <v>0</v>
      </c>
      <c r="J3587" s="3">
        <f t="shared" si="703"/>
        <v>7</v>
      </c>
      <c r="K3587" s="3" t="str">
        <f>IF(AND(D3587&gt;='Season Lookup'!$D$15,D3587&lt;'Season Lookup'!$D$16),"Spring",IF(AND(D3587&gt;='Season Lookup'!$D$16,D3587&lt;'Season Lookup'!$D$17),"Summer",IF(AND(D3587&gt;='Season Lookup'!$D$17,D3587&lt;'Season Lookup'!$D$18),"Fall",IF(OR(D3587&gt;='Season Lookup'!$D$18,D3587&lt;'Season Lookup'!$D$15),"Winter"))))</f>
        <v>Spring</v>
      </c>
      <c r="L3587" s="3" t="str">
        <f>VLOOKUP(F3587,'Season Lookup'!$A$1:$B$13,2,0)</f>
        <v>Spring</v>
      </c>
      <c r="M3587" t="s">
        <v>31</v>
      </c>
      <c r="N3587" t="s">
        <v>13</v>
      </c>
      <c r="O3587" t="s">
        <v>23</v>
      </c>
      <c r="P3587" t="str">
        <f t="shared" si="704"/>
        <v>Yes</v>
      </c>
      <c r="Q3587" t="str">
        <f t="shared" si="705"/>
        <v>No</v>
      </c>
      <c r="R3587" t="str">
        <f t="shared" si="706"/>
        <v>No</v>
      </c>
      <c r="T3587" t="s">
        <v>365</v>
      </c>
      <c r="U3587" t="s">
        <v>379</v>
      </c>
      <c r="V3587" t="str">
        <f t="shared" si="707"/>
        <v>Intersection</v>
      </c>
      <c r="W3587" t="s">
        <v>2653</v>
      </c>
      <c r="X3587">
        <v>42.368121000000002</v>
      </c>
      <c r="Y3587">
        <v>-71.079224999999994</v>
      </c>
      <c r="Z3587" t="s">
        <v>2654</v>
      </c>
    </row>
    <row r="3588" spans="1:26">
      <c r="A3588">
        <v>30672</v>
      </c>
      <c r="B3588" s="1">
        <v>41027.635405092595</v>
      </c>
      <c r="C3588" s="1">
        <f t="shared" si="696"/>
        <v>40909</v>
      </c>
      <c r="D3588" s="4">
        <f t="shared" si="697"/>
        <v>0.32500000000000001</v>
      </c>
      <c r="E3588" s="3">
        <f t="shared" si="698"/>
        <v>2012</v>
      </c>
      <c r="F3588" s="3">
        <f t="shared" si="699"/>
        <v>4</v>
      </c>
      <c r="G3588" s="3">
        <f t="shared" si="700"/>
        <v>28</v>
      </c>
      <c r="H3588" s="3">
        <f t="shared" si="701"/>
        <v>15</v>
      </c>
      <c r="I3588" s="3">
        <f t="shared" si="702"/>
        <v>14</v>
      </c>
      <c r="J3588" s="3">
        <f t="shared" si="703"/>
        <v>7</v>
      </c>
      <c r="K3588" s="3" t="str">
        <f>IF(AND(D3588&gt;='Season Lookup'!$D$15,D3588&lt;'Season Lookup'!$D$16),"Spring",IF(AND(D3588&gt;='Season Lookup'!$D$16,D3588&lt;'Season Lookup'!$D$17),"Summer",IF(AND(D3588&gt;='Season Lookup'!$D$17,D3588&lt;'Season Lookup'!$D$18),"Fall",IF(OR(D3588&gt;='Season Lookup'!$D$18,D3588&lt;'Season Lookup'!$D$15),"Winter"))))</f>
        <v>Spring</v>
      </c>
      <c r="L3588" s="3" t="str">
        <f>VLOOKUP(F3588,'Season Lookup'!$A$1:$B$13,2,0)</f>
        <v>Spring</v>
      </c>
      <c r="M3588" t="s">
        <v>31</v>
      </c>
      <c r="N3588" t="s">
        <v>13</v>
      </c>
      <c r="O3588" t="s">
        <v>13</v>
      </c>
      <c r="P3588" t="str">
        <f t="shared" si="704"/>
        <v>Yes</v>
      </c>
      <c r="Q3588" t="str">
        <f t="shared" si="705"/>
        <v>No</v>
      </c>
      <c r="R3588" t="str">
        <f t="shared" si="706"/>
        <v>No</v>
      </c>
      <c r="S3588">
        <v>1440</v>
      </c>
      <c r="T3588" t="s">
        <v>14</v>
      </c>
      <c r="V3588" t="str">
        <f t="shared" si="707"/>
        <v>Non Intersection</v>
      </c>
      <c r="W3588" t="s">
        <v>4447</v>
      </c>
      <c r="X3588">
        <v>42.374305</v>
      </c>
      <c r="Y3588">
        <v>-71.119077000000004</v>
      </c>
      <c r="Z3588" t="s">
        <v>4448</v>
      </c>
    </row>
    <row r="3589" spans="1:26">
      <c r="A3589">
        <v>30673</v>
      </c>
      <c r="B3589" s="1">
        <v>41027.638182870367</v>
      </c>
      <c r="C3589" s="1">
        <f t="shared" si="696"/>
        <v>40909</v>
      </c>
      <c r="D3589" s="4">
        <f t="shared" si="697"/>
        <v>0.32500000000000001</v>
      </c>
      <c r="E3589" s="3">
        <f t="shared" si="698"/>
        <v>2012</v>
      </c>
      <c r="F3589" s="3">
        <f t="shared" si="699"/>
        <v>4</v>
      </c>
      <c r="G3589" s="3">
        <f t="shared" si="700"/>
        <v>28</v>
      </c>
      <c r="H3589" s="3">
        <f t="shared" si="701"/>
        <v>15</v>
      </c>
      <c r="I3589" s="3">
        <f t="shared" si="702"/>
        <v>18</v>
      </c>
      <c r="J3589" s="3">
        <f t="shared" si="703"/>
        <v>7</v>
      </c>
      <c r="K3589" s="3" t="str">
        <f>IF(AND(D3589&gt;='Season Lookup'!$D$15,D3589&lt;'Season Lookup'!$D$16),"Spring",IF(AND(D3589&gt;='Season Lookup'!$D$16,D3589&lt;'Season Lookup'!$D$17),"Summer",IF(AND(D3589&gt;='Season Lookup'!$D$17,D3589&lt;'Season Lookup'!$D$18),"Fall",IF(OR(D3589&gt;='Season Lookup'!$D$18,D3589&lt;'Season Lookup'!$D$15),"Winter"))))</f>
        <v>Spring</v>
      </c>
      <c r="L3589" s="3" t="str">
        <f>VLOOKUP(F3589,'Season Lookup'!$A$1:$B$13,2,0)</f>
        <v>Spring</v>
      </c>
      <c r="M3589" t="s">
        <v>31</v>
      </c>
      <c r="N3589" t="s">
        <v>13</v>
      </c>
      <c r="O3589" t="s">
        <v>13</v>
      </c>
      <c r="P3589" t="str">
        <f t="shared" si="704"/>
        <v>Yes</v>
      </c>
      <c r="Q3589" t="str">
        <f t="shared" si="705"/>
        <v>No</v>
      </c>
      <c r="R3589" t="str">
        <f t="shared" si="706"/>
        <v>No</v>
      </c>
      <c r="S3589" s="2">
        <v>42039</v>
      </c>
      <c r="T3589" t="s">
        <v>105</v>
      </c>
      <c r="V3589" t="str">
        <f t="shared" si="707"/>
        <v>Non Intersection</v>
      </c>
      <c r="W3589" t="s">
        <v>4449</v>
      </c>
      <c r="X3589">
        <v>42.370175000000003</v>
      </c>
      <c r="Y3589">
        <v>-71.104420000000005</v>
      </c>
      <c r="Z3589" t="s">
        <v>4450</v>
      </c>
    </row>
    <row r="3590" spans="1:26">
      <c r="A3590">
        <v>30674</v>
      </c>
      <c r="B3590" s="1">
        <v>41027.791655092595</v>
      </c>
      <c r="C3590" s="1">
        <f t="shared" si="696"/>
        <v>40909</v>
      </c>
      <c r="D3590" s="4">
        <f t="shared" si="697"/>
        <v>0.32500000000000001</v>
      </c>
      <c r="E3590" s="3">
        <f t="shared" si="698"/>
        <v>2012</v>
      </c>
      <c r="F3590" s="3">
        <f t="shared" si="699"/>
        <v>4</v>
      </c>
      <c r="G3590" s="3">
        <f t="shared" si="700"/>
        <v>28</v>
      </c>
      <c r="H3590" s="3">
        <f t="shared" si="701"/>
        <v>18</v>
      </c>
      <c r="I3590" s="3">
        <f t="shared" si="702"/>
        <v>59</v>
      </c>
      <c r="J3590" s="3">
        <f t="shared" si="703"/>
        <v>7</v>
      </c>
      <c r="K3590" s="3" t="str">
        <f>IF(AND(D3590&gt;='Season Lookup'!$D$15,D3590&lt;'Season Lookup'!$D$16),"Spring",IF(AND(D3590&gt;='Season Lookup'!$D$16,D3590&lt;'Season Lookup'!$D$17),"Summer",IF(AND(D3590&gt;='Season Lookup'!$D$17,D3590&lt;'Season Lookup'!$D$18),"Fall",IF(OR(D3590&gt;='Season Lookup'!$D$18,D3590&lt;'Season Lookup'!$D$15),"Winter"))))</f>
        <v>Spring</v>
      </c>
      <c r="L3590" s="3" t="str">
        <f>VLOOKUP(F3590,'Season Lookup'!$A$1:$B$13,2,0)</f>
        <v>Spring</v>
      </c>
      <c r="M3590" t="s">
        <v>31</v>
      </c>
      <c r="N3590" t="s">
        <v>13</v>
      </c>
      <c r="O3590" t="s">
        <v>23</v>
      </c>
      <c r="P3590" t="str">
        <f t="shared" si="704"/>
        <v>Yes</v>
      </c>
      <c r="Q3590" t="str">
        <f t="shared" si="705"/>
        <v>No</v>
      </c>
      <c r="R3590" t="str">
        <f t="shared" si="706"/>
        <v>No</v>
      </c>
      <c r="S3590">
        <v>93</v>
      </c>
      <c r="T3590" t="s">
        <v>50</v>
      </c>
      <c r="V3590" t="str">
        <f t="shared" si="707"/>
        <v>Non Intersection</v>
      </c>
      <c r="W3590" t="s">
        <v>4451</v>
      </c>
      <c r="X3590">
        <v>42.375233999999999</v>
      </c>
      <c r="Y3590">
        <v>-71.153705000000002</v>
      </c>
      <c r="Z3590" t="s">
        <v>4452</v>
      </c>
    </row>
    <row r="3591" spans="1:26">
      <c r="A3591">
        <v>30675</v>
      </c>
      <c r="B3591" s="1">
        <v>41027.833333333336</v>
      </c>
      <c r="C3591" s="1">
        <f t="shared" si="696"/>
        <v>40909</v>
      </c>
      <c r="D3591" s="4">
        <f t="shared" si="697"/>
        <v>0.32500000000000001</v>
      </c>
      <c r="E3591" s="3">
        <f t="shared" si="698"/>
        <v>2012</v>
      </c>
      <c r="F3591" s="3">
        <f t="shared" si="699"/>
        <v>4</v>
      </c>
      <c r="G3591" s="3">
        <f t="shared" si="700"/>
        <v>28</v>
      </c>
      <c r="H3591" s="3">
        <f t="shared" si="701"/>
        <v>20</v>
      </c>
      <c r="I3591" s="3">
        <f t="shared" si="702"/>
        <v>0</v>
      </c>
      <c r="J3591" s="3">
        <f t="shared" si="703"/>
        <v>7</v>
      </c>
      <c r="K3591" s="3" t="str">
        <f>IF(AND(D3591&gt;='Season Lookup'!$D$15,D3591&lt;'Season Lookup'!$D$16),"Spring",IF(AND(D3591&gt;='Season Lookup'!$D$16,D3591&lt;'Season Lookup'!$D$17),"Summer",IF(AND(D3591&gt;='Season Lookup'!$D$17,D3591&lt;'Season Lookup'!$D$18),"Fall",IF(OR(D3591&gt;='Season Lookup'!$D$18,D3591&lt;'Season Lookup'!$D$15),"Winter"))))</f>
        <v>Spring</v>
      </c>
      <c r="L3591" s="3" t="str">
        <f>VLOOKUP(F3591,'Season Lookup'!$A$1:$B$13,2,0)</f>
        <v>Spring</v>
      </c>
      <c r="M3591" t="s">
        <v>31</v>
      </c>
      <c r="N3591" t="s">
        <v>13</v>
      </c>
      <c r="O3591" t="s">
        <v>23</v>
      </c>
      <c r="P3591" t="str">
        <f t="shared" si="704"/>
        <v>Yes</v>
      </c>
      <c r="Q3591" t="str">
        <f t="shared" si="705"/>
        <v>No</v>
      </c>
      <c r="R3591" t="str">
        <f t="shared" si="706"/>
        <v>No</v>
      </c>
      <c r="T3591" t="s">
        <v>1062</v>
      </c>
      <c r="V3591" t="str">
        <f t="shared" si="707"/>
        <v>Intersection</v>
      </c>
      <c r="W3591" t="s">
        <v>1283</v>
      </c>
      <c r="X3591">
        <v>0</v>
      </c>
      <c r="Y3591">
        <v>0</v>
      </c>
      <c r="Z3591" t="s">
        <v>81</v>
      </c>
    </row>
    <row r="3592" spans="1:26">
      <c r="A3592">
        <v>30690</v>
      </c>
      <c r="B3592" s="1">
        <v>41027.5</v>
      </c>
      <c r="C3592" s="1">
        <f t="shared" si="696"/>
        <v>40909</v>
      </c>
      <c r="D3592" s="4">
        <f t="shared" si="697"/>
        <v>0.32500000000000001</v>
      </c>
      <c r="E3592" s="3">
        <f t="shared" si="698"/>
        <v>2012</v>
      </c>
      <c r="F3592" s="3">
        <f t="shared" si="699"/>
        <v>4</v>
      </c>
      <c r="G3592" s="3">
        <f t="shared" si="700"/>
        <v>28</v>
      </c>
      <c r="H3592" s="3">
        <f t="shared" si="701"/>
        <v>12</v>
      </c>
      <c r="I3592" s="3">
        <f t="shared" si="702"/>
        <v>0</v>
      </c>
      <c r="J3592" s="3">
        <f t="shared" si="703"/>
        <v>7</v>
      </c>
      <c r="K3592" s="3" t="str">
        <f>IF(AND(D3592&gt;='Season Lookup'!$D$15,D3592&lt;'Season Lookup'!$D$16),"Spring",IF(AND(D3592&gt;='Season Lookup'!$D$16,D3592&lt;'Season Lookup'!$D$17),"Summer",IF(AND(D3592&gt;='Season Lookup'!$D$17,D3592&lt;'Season Lookup'!$D$18),"Fall",IF(OR(D3592&gt;='Season Lookup'!$D$18,D3592&lt;'Season Lookup'!$D$15),"Winter"))))</f>
        <v>Spring</v>
      </c>
      <c r="L3592" s="3" t="str">
        <f>VLOOKUP(F3592,'Season Lookup'!$A$1:$B$13,2,0)</f>
        <v>Spring</v>
      </c>
      <c r="M3592" t="s">
        <v>31</v>
      </c>
      <c r="N3592" t="s">
        <v>13</v>
      </c>
      <c r="O3592" t="s">
        <v>23</v>
      </c>
      <c r="P3592" t="str">
        <f t="shared" si="704"/>
        <v>Yes</v>
      </c>
      <c r="Q3592" t="str">
        <f t="shared" si="705"/>
        <v>No</v>
      </c>
      <c r="R3592" t="str">
        <f t="shared" si="706"/>
        <v>No</v>
      </c>
      <c r="T3592" t="s">
        <v>269</v>
      </c>
      <c r="V3592" t="str">
        <f t="shared" si="707"/>
        <v>Intersection</v>
      </c>
      <c r="W3592" t="s">
        <v>923</v>
      </c>
      <c r="X3592">
        <v>0</v>
      </c>
      <c r="Y3592">
        <v>0</v>
      </c>
      <c r="Z3592" t="s">
        <v>81</v>
      </c>
    </row>
    <row r="3593" spans="1:26">
      <c r="A3593">
        <v>30676</v>
      </c>
      <c r="B3593" s="1">
        <v>41028.098611111112</v>
      </c>
      <c r="C3593" s="1">
        <f t="shared" si="696"/>
        <v>40909</v>
      </c>
      <c r="D3593" s="4">
        <f t="shared" si="697"/>
        <v>0.32777777777777778</v>
      </c>
      <c r="E3593" s="3">
        <f t="shared" si="698"/>
        <v>2012</v>
      </c>
      <c r="F3593" s="3">
        <f t="shared" si="699"/>
        <v>4</v>
      </c>
      <c r="G3593" s="3">
        <f t="shared" si="700"/>
        <v>29</v>
      </c>
      <c r="H3593" s="3">
        <f t="shared" si="701"/>
        <v>2</v>
      </c>
      <c r="I3593" s="3">
        <f t="shared" si="702"/>
        <v>22</v>
      </c>
      <c r="J3593" s="3">
        <f t="shared" si="703"/>
        <v>1</v>
      </c>
      <c r="K3593" s="3" t="str">
        <f>IF(AND(D3593&gt;='Season Lookup'!$D$15,D3593&lt;'Season Lookup'!$D$16),"Spring",IF(AND(D3593&gt;='Season Lookup'!$D$16,D3593&lt;'Season Lookup'!$D$17),"Summer",IF(AND(D3593&gt;='Season Lookup'!$D$17,D3593&lt;'Season Lookup'!$D$18),"Fall",IF(OR(D3593&gt;='Season Lookup'!$D$18,D3593&lt;'Season Lookup'!$D$15),"Winter"))))</f>
        <v>Spring</v>
      </c>
      <c r="L3593" s="3" t="str">
        <f>VLOOKUP(F3593,'Season Lookup'!$A$1:$B$13,2,0)</f>
        <v>Spring</v>
      </c>
      <c r="M3593" t="s">
        <v>48</v>
      </c>
      <c r="N3593" t="s">
        <v>549</v>
      </c>
      <c r="O3593" t="s">
        <v>13</v>
      </c>
      <c r="P3593" t="str">
        <f t="shared" si="704"/>
        <v>Yes</v>
      </c>
      <c r="Q3593" t="str">
        <f t="shared" si="705"/>
        <v>No</v>
      </c>
      <c r="R3593" t="str">
        <f t="shared" si="706"/>
        <v>No</v>
      </c>
      <c r="S3593">
        <v>2535</v>
      </c>
      <c r="T3593" t="s">
        <v>14</v>
      </c>
      <c r="V3593" t="str">
        <f t="shared" si="707"/>
        <v>Non Intersection</v>
      </c>
      <c r="W3593" t="s">
        <v>3157</v>
      </c>
      <c r="X3593">
        <v>42.40005</v>
      </c>
      <c r="Y3593">
        <v>-71.133398999999997</v>
      </c>
      <c r="Z3593" t="s">
        <v>3158</v>
      </c>
    </row>
    <row r="3594" spans="1:26">
      <c r="A3594">
        <v>30677</v>
      </c>
      <c r="B3594" s="1">
        <v>41028.426388888889</v>
      </c>
      <c r="C3594" s="1">
        <f t="shared" si="696"/>
        <v>40909</v>
      </c>
      <c r="D3594" s="4">
        <f t="shared" si="697"/>
        <v>0.32777777777777778</v>
      </c>
      <c r="E3594" s="3">
        <f t="shared" si="698"/>
        <v>2012</v>
      </c>
      <c r="F3594" s="3">
        <f t="shared" si="699"/>
        <v>4</v>
      </c>
      <c r="G3594" s="3">
        <f t="shared" si="700"/>
        <v>29</v>
      </c>
      <c r="H3594" s="3">
        <f t="shared" si="701"/>
        <v>10</v>
      </c>
      <c r="I3594" s="3">
        <f t="shared" si="702"/>
        <v>14</v>
      </c>
      <c r="J3594" s="3">
        <f t="shared" si="703"/>
        <v>1</v>
      </c>
      <c r="K3594" s="3" t="str">
        <f>IF(AND(D3594&gt;='Season Lookup'!$D$15,D3594&lt;'Season Lookup'!$D$16),"Spring",IF(AND(D3594&gt;='Season Lookup'!$D$16,D3594&lt;'Season Lookup'!$D$17),"Summer",IF(AND(D3594&gt;='Season Lookup'!$D$17,D3594&lt;'Season Lookup'!$D$18),"Fall",IF(OR(D3594&gt;='Season Lookup'!$D$18,D3594&lt;'Season Lookup'!$D$15),"Winter"))))</f>
        <v>Spring</v>
      </c>
      <c r="L3594" s="3" t="str">
        <f>VLOOKUP(F3594,'Season Lookup'!$A$1:$B$13,2,0)</f>
        <v>Spring</v>
      </c>
      <c r="M3594" t="s">
        <v>48</v>
      </c>
      <c r="N3594" t="s">
        <v>13</v>
      </c>
      <c r="O3594" t="s">
        <v>132</v>
      </c>
      <c r="P3594" t="str">
        <f t="shared" si="704"/>
        <v>Yes</v>
      </c>
      <c r="Q3594" t="str">
        <f t="shared" si="705"/>
        <v>Yes</v>
      </c>
      <c r="R3594" t="str">
        <f t="shared" si="706"/>
        <v>No</v>
      </c>
      <c r="T3594" t="s">
        <v>19</v>
      </c>
      <c r="U3594" t="s">
        <v>2609</v>
      </c>
      <c r="V3594" t="str">
        <f t="shared" si="707"/>
        <v>Intersection</v>
      </c>
      <c r="W3594" t="s">
        <v>4453</v>
      </c>
      <c r="X3594">
        <v>0</v>
      </c>
      <c r="Y3594">
        <v>0</v>
      </c>
      <c r="Z3594" t="s">
        <v>81</v>
      </c>
    </row>
    <row r="3595" spans="1:26">
      <c r="A3595">
        <v>30678</v>
      </c>
      <c r="B3595" s="1">
        <v>41029.354155092595</v>
      </c>
      <c r="C3595" s="1">
        <f t="shared" si="696"/>
        <v>40909</v>
      </c>
      <c r="D3595" s="4">
        <f t="shared" si="697"/>
        <v>0.33055555555555555</v>
      </c>
      <c r="E3595" s="3">
        <f t="shared" si="698"/>
        <v>2012</v>
      </c>
      <c r="F3595" s="3">
        <f t="shared" si="699"/>
        <v>4</v>
      </c>
      <c r="G3595" s="3">
        <f t="shared" si="700"/>
        <v>30</v>
      </c>
      <c r="H3595" s="3">
        <f t="shared" si="701"/>
        <v>8</v>
      </c>
      <c r="I3595" s="3">
        <f t="shared" si="702"/>
        <v>29</v>
      </c>
      <c r="J3595" s="3">
        <f t="shared" si="703"/>
        <v>2</v>
      </c>
      <c r="K3595" s="3" t="str">
        <f>IF(AND(D3595&gt;='Season Lookup'!$D$15,D3595&lt;'Season Lookup'!$D$16),"Spring",IF(AND(D3595&gt;='Season Lookup'!$D$16,D3595&lt;'Season Lookup'!$D$17),"Summer",IF(AND(D3595&gt;='Season Lookup'!$D$17,D3595&lt;'Season Lookup'!$D$18),"Fall",IF(OR(D3595&gt;='Season Lookup'!$D$18,D3595&lt;'Season Lookup'!$D$15),"Winter"))))</f>
        <v>Spring</v>
      </c>
      <c r="L3595" s="3" t="str">
        <f>VLOOKUP(F3595,'Season Lookup'!$A$1:$B$13,2,0)</f>
        <v>Spring</v>
      </c>
      <c r="M3595" t="s">
        <v>56</v>
      </c>
      <c r="N3595" t="s">
        <v>13</v>
      </c>
      <c r="O3595" t="s">
        <v>13</v>
      </c>
      <c r="P3595" t="str">
        <f t="shared" si="704"/>
        <v>Yes</v>
      </c>
      <c r="Q3595" t="str">
        <f t="shared" si="705"/>
        <v>No</v>
      </c>
      <c r="R3595" t="str">
        <f t="shared" si="706"/>
        <v>No</v>
      </c>
      <c r="S3595">
        <v>25</v>
      </c>
      <c r="T3595" t="s">
        <v>3487</v>
      </c>
      <c r="V3595" t="str">
        <f t="shared" si="707"/>
        <v>Non Intersection</v>
      </c>
      <c r="W3595" t="s">
        <v>3488</v>
      </c>
      <c r="X3595">
        <v>42.370730000000002</v>
      </c>
      <c r="Y3595">
        <v>-71.086563999999996</v>
      </c>
      <c r="Z3595" t="s">
        <v>3489</v>
      </c>
    </row>
    <row r="3596" spans="1:26">
      <c r="A3596">
        <v>30217</v>
      </c>
      <c r="B3596" s="1">
        <v>41030.513888888891</v>
      </c>
      <c r="C3596" s="1">
        <f t="shared" si="696"/>
        <v>40909</v>
      </c>
      <c r="D3596" s="4">
        <f t="shared" si="697"/>
        <v>0.33333333333333331</v>
      </c>
      <c r="E3596" s="3">
        <f t="shared" si="698"/>
        <v>2012</v>
      </c>
      <c r="F3596" s="3">
        <f t="shared" si="699"/>
        <v>5</v>
      </c>
      <c r="G3596" s="3">
        <f t="shared" si="700"/>
        <v>1</v>
      </c>
      <c r="H3596" s="3">
        <f t="shared" si="701"/>
        <v>12</v>
      </c>
      <c r="I3596" s="3">
        <f t="shared" si="702"/>
        <v>20</v>
      </c>
      <c r="J3596" s="3">
        <f t="shared" si="703"/>
        <v>3</v>
      </c>
      <c r="K3596" s="3" t="str">
        <f>IF(AND(D3596&gt;='Season Lookup'!$D$15,D3596&lt;'Season Lookup'!$D$16),"Spring",IF(AND(D3596&gt;='Season Lookup'!$D$16,D3596&lt;'Season Lookup'!$D$17),"Summer",IF(AND(D3596&gt;='Season Lookup'!$D$17,D3596&lt;'Season Lookup'!$D$18),"Fall",IF(OR(D3596&gt;='Season Lookup'!$D$18,D3596&lt;'Season Lookup'!$D$15),"Winter"))))</f>
        <v>Spring</v>
      </c>
      <c r="L3596" s="3" t="str">
        <f>VLOOKUP(F3596,'Season Lookup'!$A$1:$B$13,2,0)</f>
        <v>Spring</v>
      </c>
      <c r="M3596" t="s">
        <v>73</v>
      </c>
      <c r="N3596" t="s">
        <v>35</v>
      </c>
      <c r="O3596" t="s">
        <v>13</v>
      </c>
      <c r="P3596" t="str">
        <f t="shared" si="704"/>
        <v>Yes</v>
      </c>
      <c r="Q3596" t="str">
        <f t="shared" si="705"/>
        <v>No</v>
      </c>
      <c r="R3596" t="str">
        <f t="shared" si="706"/>
        <v>No</v>
      </c>
      <c r="T3596" t="s">
        <v>14</v>
      </c>
      <c r="U3596" t="s">
        <v>104</v>
      </c>
      <c r="V3596" t="str">
        <f t="shared" si="707"/>
        <v>Intersection</v>
      </c>
      <c r="W3596" t="s">
        <v>1129</v>
      </c>
      <c r="X3596">
        <v>42.366590000000002</v>
      </c>
      <c r="Y3596">
        <v>-71.105680000000007</v>
      </c>
      <c r="Z3596" t="s">
        <v>435</v>
      </c>
    </row>
    <row r="3597" spans="1:26">
      <c r="A3597">
        <v>30682</v>
      </c>
      <c r="B3597" s="1">
        <v>41030.729155092595</v>
      </c>
      <c r="C3597" s="1">
        <f t="shared" si="696"/>
        <v>40909</v>
      </c>
      <c r="D3597" s="4">
        <f t="shared" si="697"/>
        <v>0.33333333333333331</v>
      </c>
      <c r="E3597" s="3">
        <f t="shared" si="698"/>
        <v>2012</v>
      </c>
      <c r="F3597" s="3">
        <f t="shared" si="699"/>
        <v>5</v>
      </c>
      <c r="G3597" s="3">
        <f t="shared" si="700"/>
        <v>1</v>
      </c>
      <c r="H3597" s="3">
        <f t="shared" si="701"/>
        <v>17</v>
      </c>
      <c r="I3597" s="3">
        <f t="shared" si="702"/>
        <v>29</v>
      </c>
      <c r="J3597" s="3">
        <f t="shared" si="703"/>
        <v>3</v>
      </c>
      <c r="K3597" s="3" t="str">
        <f>IF(AND(D3597&gt;='Season Lookup'!$D$15,D3597&lt;'Season Lookup'!$D$16),"Spring",IF(AND(D3597&gt;='Season Lookup'!$D$16,D3597&lt;'Season Lookup'!$D$17),"Summer",IF(AND(D3597&gt;='Season Lookup'!$D$17,D3597&lt;'Season Lookup'!$D$18),"Fall",IF(OR(D3597&gt;='Season Lookup'!$D$18,D3597&lt;'Season Lookup'!$D$15),"Winter"))))</f>
        <v>Spring</v>
      </c>
      <c r="L3597" s="3" t="str">
        <f>VLOOKUP(F3597,'Season Lookup'!$A$1:$B$13,2,0)</f>
        <v>Spring</v>
      </c>
      <c r="M3597" t="s">
        <v>73</v>
      </c>
      <c r="N3597" t="s">
        <v>329</v>
      </c>
      <c r="O3597" t="s">
        <v>23</v>
      </c>
      <c r="P3597" t="str">
        <f t="shared" si="704"/>
        <v>No</v>
      </c>
      <c r="Q3597" t="str">
        <f t="shared" si="705"/>
        <v>No</v>
      </c>
      <c r="R3597" t="str">
        <f t="shared" si="706"/>
        <v>No</v>
      </c>
      <c r="T3597" t="s">
        <v>296</v>
      </c>
      <c r="U3597" t="s">
        <v>399</v>
      </c>
      <c r="V3597" t="str">
        <f t="shared" si="707"/>
        <v>Intersection</v>
      </c>
      <c r="W3597" t="s">
        <v>400</v>
      </c>
      <c r="X3597">
        <v>42.376261</v>
      </c>
      <c r="Y3597">
        <v>-71.123608000000004</v>
      </c>
      <c r="Z3597" t="s">
        <v>401</v>
      </c>
    </row>
    <row r="3598" spans="1:26">
      <c r="A3598">
        <v>30684</v>
      </c>
      <c r="B3598" s="1">
        <v>41030.372916666667</v>
      </c>
      <c r="C3598" s="1">
        <f t="shared" si="696"/>
        <v>40909</v>
      </c>
      <c r="D3598" s="4">
        <f t="shared" si="697"/>
        <v>0.33333333333333331</v>
      </c>
      <c r="E3598" s="3">
        <f t="shared" si="698"/>
        <v>2012</v>
      </c>
      <c r="F3598" s="3">
        <f t="shared" si="699"/>
        <v>5</v>
      </c>
      <c r="G3598" s="3">
        <f t="shared" si="700"/>
        <v>1</v>
      </c>
      <c r="H3598" s="3">
        <f t="shared" si="701"/>
        <v>8</v>
      </c>
      <c r="I3598" s="3">
        <f t="shared" si="702"/>
        <v>57</v>
      </c>
      <c r="J3598" s="3">
        <f t="shared" si="703"/>
        <v>3</v>
      </c>
      <c r="K3598" s="3" t="str">
        <f>IF(AND(D3598&gt;='Season Lookup'!$D$15,D3598&lt;'Season Lookup'!$D$16),"Spring",IF(AND(D3598&gt;='Season Lookup'!$D$16,D3598&lt;'Season Lookup'!$D$17),"Summer",IF(AND(D3598&gt;='Season Lookup'!$D$17,D3598&lt;'Season Lookup'!$D$18),"Fall",IF(OR(D3598&gt;='Season Lookup'!$D$18,D3598&lt;'Season Lookup'!$D$15),"Winter"))))</f>
        <v>Spring</v>
      </c>
      <c r="L3598" s="3" t="str">
        <f>VLOOKUP(F3598,'Season Lookup'!$A$1:$B$13,2,0)</f>
        <v>Spring</v>
      </c>
      <c r="M3598" t="s">
        <v>73</v>
      </c>
      <c r="N3598" t="s">
        <v>13</v>
      </c>
      <c r="O3598" t="s">
        <v>13</v>
      </c>
      <c r="P3598" t="str">
        <f t="shared" si="704"/>
        <v>Yes</v>
      </c>
      <c r="Q3598" t="str">
        <f t="shared" si="705"/>
        <v>No</v>
      </c>
      <c r="R3598" t="str">
        <f t="shared" si="706"/>
        <v>No</v>
      </c>
      <c r="S3598">
        <v>33</v>
      </c>
      <c r="T3598" t="s">
        <v>4454</v>
      </c>
      <c r="V3598" t="str">
        <f t="shared" si="707"/>
        <v>Non Intersection</v>
      </c>
      <c r="W3598" t="s">
        <v>4455</v>
      </c>
      <c r="X3598">
        <v>42.377212999999998</v>
      </c>
      <c r="Y3598">
        <v>-71.153201999999993</v>
      </c>
      <c r="Z3598" t="s">
        <v>4456</v>
      </c>
    </row>
    <row r="3599" spans="1:26">
      <c r="A3599">
        <v>30681</v>
      </c>
      <c r="B3599" s="1">
        <v>41031.326388888891</v>
      </c>
      <c r="C3599" s="1">
        <f t="shared" si="696"/>
        <v>40909</v>
      </c>
      <c r="D3599" s="4">
        <f t="shared" si="697"/>
        <v>0.33611111111111114</v>
      </c>
      <c r="E3599" s="3">
        <f t="shared" si="698"/>
        <v>2012</v>
      </c>
      <c r="F3599" s="3">
        <f t="shared" si="699"/>
        <v>5</v>
      </c>
      <c r="G3599" s="3">
        <f t="shared" si="700"/>
        <v>2</v>
      </c>
      <c r="H3599" s="3">
        <f t="shared" si="701"/>
        <v>7</v>
      </c>
      <c r="I3599" s="3">
        <f t="shared" si="702"/>
        <v>50</v>
      </c>
      <c r="J3599" s="3">
        <f t="shared" si="703"/>
        <v>4</v>
      </c>
      <c r="K3599" s="3" t="str">
        <f>IF(AND(D3599&gt;='Season Lookup'!$D$15,D3599&lt;'Season Lookup'!$D$16),"Spring",IF(AND(D3599&gt;='Season Lookup'!$D$16,D3599&lt;'Season Lookup'!$D$17),"Summer",IF(AND(D3599&gt;='Season Lookup'!$D$17,D3599&lt;'Season Lookup'!$D$18),"Fall",IF(OR(D3599&gt;='Season Lookup'!$D$18,D3599&lt;'Season Lookup'!$D$15),"Winter"))))</f>
        <v>Spring</v>
      </c>
      <c r="L3599" s="3" t="str">
        <f>VLOOKUP(F3599,'Season Lookup'!$A$1:$B$13,2,0)</f>
        <v>Spring</v>
      </c>
      <c r="M3599" t="s">
        <v>82</v>
      </c>
      <c r="N3599" t="s">
        <v>13</v>
      </c>
      <c r="O3599" t="s">
        <v>13</v>
      </c>
      <c r="P3599" t="str">
        <f t="shared" si="704"/>
        <v>Yes</v>
      </c>
      <c r="Q3599" t="str">
        <f t="shared" si="705"/>
        <v>No</v>
      </c>
      <c r="R3599" t="str">
        <f t="shared" si="706"/>
        <v>No</v>
      </c>
      <c r="T3599" t="s">
        <v>14</v>
      </c>
      <c r="U3599" t="s">
        <v>1492</v>
      </c>
      <c r="V3599" t="str">
        <f t="shared" si="707"/>
        <v>Intersection</v>
      </c>
      <c r="W3599" t="s">
        <v>1493</v>
      </c>
      <c r="X3599">
        <v>42.384802999999998</v>
      </c>
      <c r="Y3599">
        <v>-71.119405</v>
      </c>
      <c r="Z3599" t="s">
        <v>1494</v>
      </c>
    </row>
    <row r="3600" spans="1:26">
      <c r="A3600">
        <v>30685</v>
      </c>
      <c r="B3600" s="1">
        <v>41031.902777777781</v>
      </c>
      <c r="C3600" s="1">
        <f t="shared" si="696"/>
        <v>40909</v>
      </c>
      <c r="D3600" s="4">
        <f t="shared" si="697"/>
        <v>0.33611111111111114</v>
      </c>
      <c r="E3600" s="3">
        <f t="shared" si="698"/>
        <v>2012</v>
      </c>
      <c r="F3600" s="3">
        <f t="shared" si="699"/>
        <v>5</v>
      </c>
      <c r="G3600" s="3">
        <f t="shared" si="700"/>
        <v>2</v>
      </c>
      <c r="H3600" s="3">
        <f t="shared" si="701"/>
        <v>21</v>
      </c>
      <c r="I3600" s="3">
        <f t="shared" si="702"/>
        <v>40</v>
      </c>
      <c r="J3600" s="3">
        <f t="shared" si="703"/>
        <v>4</v>
      </c>
      <c r="K3600" s="3" t="str">
        <f>IF(AND(D3600&gt;='Season Lookup'!$D$15,D3600&lt;'Season Lookup'!$D$16),"Spring",IF(AND(D3600&gt;='Season Lookup'!$D$16,D3600&lt;'Season Lookup'!$D$17),"Summer",IF(AND(D3600&gt;='Season Lookup'!$D$17,D3600&lt;'Season Lookup'!$D$18),"Fall",IF(OR(D3600&gt;='Season Lookup'!$D$18,D3600&lt;'Season Lookup'!$D$15),"Winter"))))</f>
        <v>Spring</v>
      </c>
      <c r="L3600" s="3" t="str">
        <f>VLOOKUP(F3600,'Season Lookup'!$A$1:$B$13,2,0)</f>
        <v>Spring</v>
      </c>
      <c r="M3600" t="s">
        <v>82</v>
      </c>
      <c r="N3600" t="s">
        <v>13</v>
      </c>
      <c r="O3600" t="s">
        <v>13</v>
      </c>
      <c r="P3600" t="str">
        <f t="shared" si="704"/>
        <v>Yes</v>
      </c>
      <c r="Q3600" t="str">
        <f t="shared" si="705"/>
        <v>No</v>
      </c>
      <c r="R3600" t="str">
        <f t="shared" si="706"/>
        <v>No</v>
      </c>
      <c r="T3600" t="s">
        <v>14</v>
      </c>
      <c r="U3600" t="s">
        <v>501</v>
      </c>
      <c r="V3600" t="str">
        <f t="shared" si="707"/>
        <v>Intersection</v>
      </c>
      <c r="W3600" t="s">
        <v>2128</v>
      </c>
      <c r="X3600">
        <v>42.383788000000003</v>
      </c>
      <c r="Y3600">
        <v>-71.119513999999995</v>
      </c>
      <c r="Z3600" t="s">
        <v>2129</v>
      </c>
    </row>
    <row r="3601" spans="1:26">
      <c r="A3601">
        <v>30686</v>
      </c>
      <c r="B3601" s="1">
        <v>41031.432627314818</v>
      </c>
      <c r="C3601" s="1">
        <f t="shared" si="696"/>
        <v>40909</v>
      </c>
      <c r="D3601" s="4">
        <f t="shared" si="697"/>
        <v>0.33611111111111114</v>
      </c>
      <c r="E3601" s="3">
        <f t="shared" si="698"/>
        <v>2012</v>
      </c>
      <c r="F3601" s="3">
        <f t="shared" si="699"/>
        <v>5</v>
      </c>
      <c r="G3601" s="3">
        <f t="shared" si="700"/>
        <v>2</v>
      </c>
      <c r="H3601" s="3">
        <f t="shared" si="701"/>
        <v>10</v>
      </c>
      <c r="I3601" s="3">
        <f t="shared" si="702"/>
        <v>22</v>
      </c>
      <c r="J3601" s="3">
        <f t="shared" si="703"/>
        <v>4</v>
      </c>
      <c r="K3601" s="3" t="str">
        <f>IF(AND(D3601&gt;='Season Lookup'!$D$15,D3601&lt;'Season Lookup'!$D$16),"Spring",IF(AND(D3601&gt;='Season Lookup'!$D$16,D3601&lt;'Season Lookup'!$D$17),"Summer",IF(AND(D3601&gt;='Season Lookup'!$D$17,D3601&lt;'Season Lookup'!$D$18),"Fall",IF(OR(D3601&gt;='Season Lookup'!$D$18,D3601&lt;'Season Lookup'!$D$15),"Winter"))))</f>
        <v>Spring</v>
      </c>
      <c r="L3601" s="3" t="str">
        <f>VLOOKUP(F3601,'Season Lookup'!$A$1:$B$13,2,0)</f>
        <v>Spring</v>
      </c>
      <c r="M3601" t="s">
        <v>82</v>
      </c>
      <c r="N3601" t="s">
        <v>13</v>
      </c>
      <c r="O3601" t="s">
        <v>36</v>
      </c>
      <c r="P3601" t="str">
        <f t="shared" si="704"/>
        <v>Yes</v>
      </c>
      <c r="Q3601" t="str">
        <f t="shared" si="705"/>
        <v>No</v>
      </c>
      <c r="R3601" t="str">
        <f t="shared" si="706"/>
        <v>No</v>
      </c>
      <c r="T3601" t="s">
        <v>238</v>
      </c>
      <c r="U3601" t="s">
        <v>166</v>
      </c>
      <c r="V3601" t="str">
        <f t="shared" si="707"/>
        <v>Intersection</v>
      </c>
      <c r="W3601" t="s">
        <v>4457</v>
      </c>
      <c r="X3601">
        <v>42.376308000000002</v>
      </c>
      <c r="Y3601">
        <v>-71.115696</v>
      </c>
      <c r="Z3601" t="s">
        <v>4458</v>
      </c>
    </row>
    <row r="3602" spans="1:26">
      <c r="A3602">
        <v>30683</v>
      </c>
      <c r="B3602" s="1">
        <v>41032.947905092595</v>
      </c>
      <c r="C3602" s="1">
        <f t="shared" si="696"/>
        <v>40909</v>
      </c>
      <c r="D3602" s="4">
        <f t="shared" si="697"/>
        <v>0.33888888888888891</v>
      </c>
      <c r="E3602" s="3">
        <f t="shared" si="698"/>
        <v>2012</v>
      </c>
      <c r="F3602" s="3">
        <f t="shared" si="699"/>
        <v>5</v>
      </c>
      <c r="G3602" s="3">
        <f t="shared" si="700"/>
        <v>3</v>
      </c>
      <c r="H3602" s="3">
        <f t="shared" si="701"/>
        <v>22</v>
      </c>
      <c r="I3602" s="3">
        <f t="shared" si="702"/>
        <v>44</v>
      </c>
      <c r="J3602" s="3">
        <f t="shared" si="703"/>
        <v>5</v>
      </c>
      <c r="K3602" s="3" t="str">
        <f>IF(AND(D3602&gt;='Season Lookup'!$D$15,D3602&lt;'Season Lookup'!$D$16),"Spring",IF(AND(D3602&gt;='Season Lookup'!$D$16,D3602&lt;'Season Lookup'!$D$17),"Summer",IF(AND(D3602&gt;='Season Lookup'!$D$17,D3602&lt;'Season Lookup'!$D$18),"Fall",IF(OR(D3602&gt;='Season Lookup'!$D$18,D3602&lt;'Season Lookup'!$D$15),"Winter"))))</f>
        <v>Spring</v>
      </c>
      <c r="L3602" s="3" t="str">
        <f>VLOOKUP(F3602,'Season Lookup'!$A$1:$B$13,2,0)</f>
        <v>Spring</v>
      </c>
      <c r="M3602" t="s">
        <v>78</v>
      </c>
      <c r="N3602" t="s">
        <v>13</v>
      </c>
      <c r="O3602" t="s">
        <v>36</v>
      </c>
      <c r="P3602" t="str">
        <f t="shared" si="704"/>
        <v>Yes</v>
      </c>
      <c r="Q3602" t="str">
        <f t="shared" si="705"/>
        <v>No</v>
      </c>
      <c r="R3602" t="str">
        <f t="shared" si="706"/>
        <v>No</v>
      </c>
      <c r="S3602">
        <v>1643</v>
      </c>
      <c r="T3602" t="s">
        <v>19</v>
      </c>
      <c r="V3602" t="str">
        <f t="shared" si="707"/>
        <v>Non Intersection</v>
      </c>
      <c r="W3602" t="s">
        <v>4459</v>
      </c>
      <c r="X3602">
        <v>42.374972999999997</v>
      </c>
      <c r="Y3602">
        <v>-71.109637000000006</v>
      </c>
      <c r="Z3602" t="s">
        <v>4460</v>
      </c>
    </row>
    <row r="3603" spans="1:26">
      <c r="A3603">
        <v>30687</v>
      </c>
      <c r="B3603" s="1">
        <v>41032.75</v>
      </c>
      <c r="C3603" s="1">
        <f t="shared" si="696"/>
        <v>40909</v>
      </c>
      <c r="D3603" s="4">
        <f t="shared" si="697"/>
        <v>0.33888888888888891</v>
      </c>
      <c r="E3603" s="3">
        <f t="shared" si="698"/>
        <v>2012</v>
      </c>
      <c r="F3603" s="3">
        <f t="shared" si="699"/>
        <v>5</v>
      </c>
      <c r="G3603" s="3">
        <f t="shared" si="700"/>
        <v>3</v>
      </c>
      <c r="H3603" s="3">
        <f t="shared" si="701"/>
        <v>18</v>
      </c>
      <c r="I3603" s="3">
        <f t="shared" si="702"/>
        <v>0</v>
      </c>
      <c r="J3603" s="3">
        <f t="shared" si="703"/>
        <v>5</v>
      </c>
      <c r="K3603" s="3" t="str">
        <f>IF(AND(D3603&gt;='Season Lookup'!$D$15,D3603&lt;'Season Lookup'!$D$16),"Spring",IF(AND(D3603&gt;='Season Lookup'!$D$16,D3603&lt;'Season Lookup'!$D$17),"Summer",IF(AND(D3603&gt;='Season Lookup'!$D$17,D3603&lt;'Season Lookup'!$D$18),"Fall",IF(OR(D3603&gt;='Season Lookup'!$D$18,D3603&lt;'Season Lookup'!$D$15),"Winter"))))</f>
        <v>Spring</v>
      </c>
      <c r="L3603" s="3" t="str">
        <f>VLOOKUP(F3603,'Season Lookup'!$A$1:$B$13,2,0)</f>
        <v>Spring</v>
      </c>
      <c r="M3603" t="s">
        <v>78</v>
      </c>
      <c r="N3603" t="s">
        <v>13</v>
      </c>
      <c r="O3603" t="s">
        <v>13</v>
      </c>
      <c r="P3603" t="str">
        <f t="shared" si="704"/>
        <v>Yes</v>
      </c>
      <c r="Q3603" t="str">
        <f t="shared" si="705"/>
        <v>No</v>
      </c>
      <c r="R3603" t="str">
        <f t="shared" si="706"/>
        <v>No</v>
      </c>
      <c r="S3603">
        <v>33</v>
      </c>
      <c r="T3603" t="s">
        <v>186</v>
      </c>
      <c r="V3603" t="str">
        <f t="shared" si="707"/>
        <v>Non Intersection</v>
      </c>
      <c r="W3603" t="s">
        <v>4461</v>
      </c>
      <c r="X3603">
        <v>42.380085000000001</v>
      </c>
      <c r="Y3603">
        <v>-71.126114999999999</v>
      </c>
      <c r="Z3603" t="s">
        <v>4462</v>
      </c>
    </row>
    <row r="3604" spans="1:26">
      <c r="A3604">
        <v>30688</v>
      </c>
      <c r="B3604" s="1">
        <v>41032.791655092595</v>
      </c>
      <c r="C3604" s="1">
        <f t="shared" ref="C3604:C3664" si="708">EOMONTH(B3604,MONTH(B3604)*-1)+1</f>
        <v>40909</v>
      </c>
      <c r="D3604" s="4">
        <f t="shared" ref="D3604:D3664" si="709">YEARFRAC(C3604,B3604)</f>
        <v>0.33888888888888891</v>
      </c>
      <c r="E3604" s="3">
        <f t="shared" ref="E3604:E3664" si="710">YEAR(B3604)</f>
        <v>2012</v>
      </c>
      <c r="F3604" s="3">
        <f t="shared" ref="F3604:F3664" si="711">MONTH(B3604)</f>
        <v>5</v>
      </c>
      <c r="G3604" s="3">
        <f t="shared" ref="G3604:G3664" si="712">DAY(B3604)</f>
        <v>3</v>
      </c>
      <c r="H3604" s="3">
        <f t="shared" ref="H3604:H3664" si="713">HOUR(B3604)</f>
        <v>18</v>
      </c>
      <c r="I3604" s="3">
        <f t="shared" ref="I3604:I3664" si="714">MINUTE(B3604)</f>
        <v>59</v>
      </c>
      <c r="J3604" s="3">
        <f t="shared" ref="J3604:J3664" si="715">WEEKDAY(B3604,1)</f>
        <v>5</v>
      </c>
      <c r="K3604" s="3" t="str">
        <f>IF(AND(D3604&gt;='Season Lookup'!$D$15,D3604&lt;'Season Lookup'!$D$16),"Spring",IF(AND(D3604&gt;='Season Lookup'!$D$16,D3604&lt;'Season Lookup'!$D$17),"Summer",IF(AND(D3604&gt;='Season Lookup'!$D$17,D3604&lt;'Season Lookup'!$D$18),"Fall",IF(OR(D3604&gt;='Season Lookup'!$D$18,D3604&lt;'Season Lookup'!$D$15),"Winter"))))</f>
        <v>Spring</v>
      </c>
      <c r="L3604" s="3" t="str">
        <f>VLOOKUP(F3604,'Season Lookup'!$A$1:$B$13,2,0)</f>
        <v>Spring</v>
      </c>
      <c r="M3604" t="s">
        <v>78</v>
      </c>
      <c r="N3604" t="s">
        <v>13</v>
      </c>
      <c r="O3604" t="s">
        <v>13</v>
      </c>
      <c r="P3604" t="str">
        <f t="shared" ref="P3604:P3664" si="716">IF(OR(N3604="Auto",O3604="Auto"),"Yes",IF(OR(N3604="Taxi",O3604="Taxi"),"Yes",IF(OR(N3604="Truck",O3604="Truck"),"Yes",IF(OR(N3604="Van",O3604="Van"),"Yes","No"))))</f>
        <v>Yes</v>
      </c>
      <c r="Q3604" t="str">
        <f t="shared" ref="Q3604:Q3664" si="717">IF(OR(N3604="Bicycle",O3604="Bicycle"),"Yes","No")</f>
        <v>No</v>
      </c>
      <c r="R3604" t="str">
        <f t="shared" ref="R3604:R3664" si="718">IF(OR(N3604="Pedestrian",O3604="Pedestrian"),"Yes","No")</f>
        <v>No</v>
      </c>
      <c r="S3604">
        <v>10</v>
      </c>
      <c r="T3604" t="s">
        <v>185</v>
      </c>
      <c r="V3604" t="str">
        <f t="shared" ref="V3604:V3664" si="719">IF(ISBLANK(S3604),"Intersection","Non Intersection")</f>
        <v>Non Intersection</v>
      </c>
      <c r="W3604" t="s">
        <v>4463</v>
      </c>
      <c r="X3604">
        <v>42.376119000000003</v>
      </c>
      <c r="Y3604">
        <v>-71.122287</v>
      </c>
      <c r="Z3604" t="s">
        <v>4464</v>
      </c>
    </row>
    <row r="3605" spans="1:26">
      <c r="A3605">
        <v>30691</v>
      </c>
      <c r="B3605" s="1">
        <v>41032.322905092595</v>
      </c>
      <c r="C3605" s="1">
        <f t="shared" si="708"/>
        <v>40909</v>
      </c>
      <c r="D3605" s="4">
        <f t="shared" si="709"/>
        <v>0.33888888888888891</v>
      </c>
      <c r="E3605" s="3">
        <f t="shared" si="710"/>
        <v>2012</v>
      </c>
      <c r="F3605" s="3">
        <f t="shared" si="711"/>
        <v>5</v>
      </c>
      <c r="G3605" s="3">
        <f t="shared" si="712"/>
        <v>3</v>
      </c>
      <c r="H3605" s="3">
        <f t="shared" si="713"/>
        <v>7</v>
      </c>
      <c r="I3605" s="3">
        <f t="shared" si="714"/>
        <v>44</v>
      </c>
      <c r="J3605" s="3">
        <f t="shared" si="715"/>
        <v>5</v>
      </c>
      <c r="K3605" s="3" t="str">
        <f>IF(AND(D3605&gt;='Season Lookup'!$D$15,D3605&lt;'Season Lookup'!$D$16),"Spring",IF(AND(D3605&gt;='Season Lookup'!$D$16,D3605&lt;'Season Lookup'!$D$17),"Summer",IF(AND(D3605&gt;='Season Lookup'!$D$17,D3605&lt;'Season Lookup'!$D$18),"Fall",IF(OR(D3605&gt;='Season Lookup'!$D$18,D3605&lt;'Season Lookup'!$D$15),"Winter"))))</f>
        <v>Spring</v>
      </c>
      <c r="L3605" s="3" t="str">
        <f>VLOOKUP(F3605,'Season Lookup'!$A$1:$B$13,2,0)</f>
        <v>Spring</v>
      </c>
      <c r="M3605" t="s">
        <v>78</v>
      </c>
      <c r="N3605" t="s">
        <v>13</v>
      </c>
      <c r="O3605" t="s">
        <v>152</v>
      </c>
      <c r="P3605" t="str">
        <f t="shared" si="716"/>
        <v>Yes</v>
      </c>
      <c r="Q3605" t="str">
        <f t="shared" si="717"/>
        <v>No</v>
      </c>
      <c r="R3605" t="str">
        <f t="shared" si="718"/>
        <v>Yes</v>
      </c>
      <c r="T3605" t="s">
        <v>326</v>
      </c>
      <c r="U3605" t="s">
        <v>198</v>
      </c>
      <c r="V3605" t="str">
        <f t="shared" si="719"/>
        <v>Intersection</v>
      </c>
      <c r="W3605" t="s">
        <v>385</v>
      </c>
      <c r="X3605">
        <v>42.372565999999999</v>
      </c>
      <c r="Y3605">
        <v>-71.120144999999994</v>
      </c>
      <c r="Z3605" t="s">
        <v>386</v>
      </c>
    </row>
    <row r="3606" spans="1:26">
      <c r="A3606">
        <v>30692</v>
      </c>
      <c r="B3606" s="1">
        <v>41032.417349537034</v>
      </c>
      <c r="C3606" s="1">
        <f t="shared" si="708"/>
        <v>40909</v>
      </c>
      <c r="D3606" s="4">
        <f t="shared" si="709"/>
        <v>0.33888888888888891</v>
      </c>
      <c r="E3606" s="3">
        <f t="shared" si="710"/>
        <v>2012</v>
      </c>
      <c r="F3606" s="3">
        <f t="shared" si="711"/>
        <v>5</v>
      </c>
      <c r="G3606" s="3">
        <f t="shared" si="712"/>
        <v>3</v>
      </c>
      <c r="H3606" s="3">
        <f t="shared" si="713"/>
        <v>10</v>
      </c>
      <c r="I3606" s="3">
        <f t="shared" si="714"/>
        <v>0</v>
      </c>
      <c r="J3606" s="3">
        <f t="shared" si="715"/>
        <v>5</v>
      </c>
      <c r="K3606" s="3" t="str">
        <f>IF(AND(D3606&gt;='Season Lookup'!$D$15,D3606&lt;'Season Lookup'!$D$16),"Spring",IF(AND(D3606&gt;='Season Lookup'!$D$16,D3606&lt;'Season Lookup'!$D$17),"Summer",IF(AND(D3606&gt;='Season Lookup'!$D$17,D3606&lt;'Season Lookup'!$D$18),"Fall",IF(OR(D3606&gt;='Season Lookup'!$D$18,D3606&lt;'Season Lookup'!$D$15),"Winter"))))</f>
        <v>Spring</v>
      </c>
      <c r="L3606" s="3" t="str">
        <f>VLOOKUP(F3606,'Season Lookup'!$A$1:$B$13,2,0)</f>
        <v>Spring</v>
      </c>
      <c r="M3606" t="s">
        <v>78</v>
      </c>
      <c r="N3606" t="s">
        <v>13</v>
      </c>
      <c r="O3606" t="s">
        <v>13</v>
      </c>
      <c r="P3606" t="str">
        <f t="shared" si="716"/>
        <v>Yes</v>
      </c>
      <c r="Q3606" t="str">
        <f t="shared" si="717"/>
        <v>No</v>
      </c>
      <c r="R3606" t="str">
        <f t="shared" si="718"/>
        <v>No</v>
      </c>
      <c r="T3606" t="s">
        <v>14</v>
      </c>
      <c r="U3606" t="s">
        <v>167</v>
      </c>
      <c r="V3606" t="str">
        <f t="shared" si="719"/>
        <v>Intersection</v>
      </c>
      <c r="W3606" t="s">
        <v>817</v>
      </c>
      <c r="X3606">
        <v>42.381717999999999</v>
      </c>
      <c r="Y3606">
        <v>-71.119737999999998</v>
      </c>
      <c r="Z3606" t="s">
        <v>818</v>
      </c>
    </row>
    <row r="3607" spans="1:26">
      <c r="A3607">
        <v>30693</v>
      </c>
      <c r="B3607" s="1">
        <v>41032.711793981478</v>
      </c>
      <c r="C3607" s="1">
        <f t="shared" si="708"/>
        <v>40909</v>
      </c>
      <c r="D3607" s="4">
        <f t="shared" si="709"/>
        <v>0.33888888888888891</v>
      </c>
      <c r="E3607" s="3">
        <f t="shared" si="710"/>
        <v>2012</v>
      </c>
      <c r="F3607" s="3">
        <f t="shared" si="711"/>
        <v>5</v>
      </c>
      <c r="G3607" s="3">
        <f t="shared" si="712"/>
        <v>3</v>
      </c>
      <c r="H3607" s="3">
        <f t="shared" si="713"/>
        <v>17</v>
      </c>
      <c r="I3607" s="3">
        <f t="shared" si="714"/>
        <v>4</v>
      </c>
      <c r="J3607" s="3">
        <f t="shared" si="715"/>
        <v>5</v>
      </c>
      <c r="K3607" s="3" t="str">
        <f>IF(AND(D3607&gt;='Season Lookup'!$D$15,D3607&lt;'Season Lookup'!$D$16),"Spring",IF(AND(D3607&gt;='Season Lookup'!$D$16,D3607&lt;'Season Lookup'!$D$17),"Summer",IF(AND(D3607&gt;='Season Lookup'!$D$17,D3607&lt;'Season Lookup'!$D$18),"Fall",IF(OR(D3607&gt;='Season Lookup'!$D$18,D3607&lt;'Season Lookup'!$D$15),"Winter"))))</f>
        <v>Spring</v>
      </c>
      <c r="L3607" s="3" t="str">
        <f>VLOOKUP(F3607,'Season Lookup'!$A$1:$B$13,2,0)</f>
        <v>Spring</v>
      </c>
      <c r="M3607" t="s">
        <v>78</v>
      </c>
      <c r="N3607" t="s">
        <v>13</v>
      </c>
      <c r="O3607" t="s">
        <v>132</v>
      </c>
      <c r="P3607" t="str">
        <f t="shared" si="716"/>
        <v>Yes</v>
      </c>
      <c r="Q3607" t="str">
        <f t="shared" si="717"/>
        <v>Yes</v>
      </c>
      <c r="R3607" t="str">
        <f t="shared" si="718"/>
        <v>No</v>
      </c>
      <c r="S3607">
        <v>1414</v>
      </c>
      <c r="T3607" t="s">
        <v>19</v>
      </c>
      <c r="V3607" t="str">
        <f t="shared" si="719"/>
        <v>Non Intersection</v>
      </c>
      <c r="W3607" t="s">
        <v>4465</v>
      </c>
      <c r="X3607">
        <v>42.373728</v>
      </c>
      <c r="Y3607">
        <v>-71.101571000000007</v>
      </c>
      <c r="Z3607" t="s">
        <v>4466</v>
      </c>
    </row>
    <row r="3608" spans="1:26">
      <c r="A3608">
        <v>30694</v>
      </c>
      <c r="B3608" s="1">
        <v>41032.862500000003</v>
      </c>
      <c r="C3608" s="1">
        <f t="shared" si="708"/>
        <v>40909</v>
      </c>
      <c r="D3608" s="4">
        <f t="shared" si="709"/>
        <v>0.33888888888888891</v>
      </c>
      <c r="E3608" s="3">
        <f t="shared" si="710"/>
        <v>2012</v>
      </c>
      <c r="F3608" s="3">
        <f t="shared" si="711"/>
        <v>5</v>
      </c>
      <c r="G3608" s="3">
        <f t="shared" si="712"/>
        <v>3</v>
      </c>
      <c r="H3608" s="3">
        <f t="shared" si="713"/>
        <v>20</v>
      </c>
      <c r="I3608" s="3">
        <f t="shared" si="714"/>
        <v>42</v>
      </c>
      <c r="J3608" s="3">
        <f t="shared" si="715"/>
        <v>5</v>
      </c>
      <c r="K3608" s="3" t="str">
        <f>IF(AND(D3608&gt;='Season Lookup'!$D$15,D3608&lt;'Season Lookup'!$D$16),"Spring",IF(AND(D3608&gt;='Season Lookup'!$D$16,D3608&lt;'Season Lookup'!$D$17),"Summer",IF(AND(D3608&gt;='Season Lookup'!$D$17,D3608&lt;'Season Lookup'!$D$18),"Fall",IF(OR(D3608&gt;='Season Lookup'!$D$18,D3608&lt;'Season Lookup'!$D$15),"Winter"))))</f>
        <v>Spring</v>
      </c>
      <c r="L3608" s="3" t="str">
        <f>VLOOKUP(F3608,'Season Lookup'!$A$1:$B$13,2,0)</f>
        <v>Spring</v>
      </c>
      <c r="M3608" t="s">
        <v>78</v>
      </c>
      <c r="N3608" t="s">
        <v>13</v>
      </c>
      <c r="O3608" t="s">
        <v>23</v>
      </c>
      <c r="P3608" t="str">
        <f t="shared" si="716"/>
        <v>Yes</v>
      </c>
      <c r="Q3608" t="str">
        <f t="shared" si="717"/>
        <v>No</v>
      </c>
      <c r="R3608" t="str">
        <f t="shared" si="718"/>
        <v>No</v>
      </c>
      <c r="S3608">
        <v>20</v>
      </c>
      <c r="T3608" t="s">
        <v>342</v>
      </c>
      <c r="V3608" t="str">
        <f t="shared" si="719"/>
        <v>Non Intersection</v>
      </c>
      <c r="W3608" t="s">
        <v>4467</v>
      </c>
      <c r="X3608">
        <v>42.365853000000001</v>
      </c>
      <c r="Y3608">
        <v>-71.103553000000005</v>
      </c>
      <c r="Z3608" t="s">
        <v>4468</v>
      </c>
    </row>
    <row r="3609" spans="1:26">
      <c r="A3609">
        <v>30695</v>
      </c>
      <c r="B3609" s="1">
        <v>41032.9375</v>
      </c>
      <c r="C3609" s="1">
        <f t="shared" si="708"/>
        <v>40909</v>
      </c>
      <c r="D3609" s="4">
        <f t="shared" si="709"/>
        <v>0.33888888888888891</v>
      </c>
      <c r="E3609" s="3">
        <f t="shared" si="710"/>
        <v>2012</v>
      </c>
      <c r="F3609" s="3">
        <f t="shared" si="711"/>
        <v>5</v>
      </c>
      <c r="G3609" s="3">
        <f t="shared" si="712"/>
        <v>3</v>
      </c>
      <c r="H3609" s="3">
        <f t="shared" si="713"/>
        <v>22</v>
      </c>
      <c r="I3609" s="3">
        <f t="shared" si="714"/>
        <v>30</v>
      </c>
      <c r="J3609" s="3">
        <f t="shared" si="715"/>
        <v>5</v>
      </c>
      <c r="K3609" s="3" t="str">
        <f>IF(AND(D3609&gt;='Season Lookup'!$D$15,D3609&lt;'Season Lookup'!$D$16),"Spring",IF(AND(D3609&gt;='Season Lookup'!$D$16,D3609&lt;'Season Lookup'!$D$17),"Summer",IF(AND(D3609&gt;='Season Lookup'!$D$17,D3609&lt;'Season Lookup'!$D$18),"Fall",IF(OR(D3609&gt;='Season Lookup'!$D$18,D3609&lt;'Season Lookup'!$D$15),"Winter"))))</f>
        <v>Spring</v>
      </c>
      <c r="L3609" s="3" t="str">
        <f>VLOOKUP(F3609,'Season Lookup'!$A$1:$B$13,2,0)</f>
        <v>Spring</v>
      </c>
      <c r="M3609" t="s">
        <v>78</v>
      </c>
      <c r="N3609" t="s">
        <v>13</v>
      </c>
      <c r="O3609" t="s">
        <v>23</v>
      </c>
      <c r="P3609" t="str">
        <f t="shared" si="716"/>
        <v>Yes</v>
      </c>
      <c r="Q3609" t="str">
        <f t="shared" si="717"/>
        <v>No</v>
      </c>
      <c r="R3609" t="str">
        <f t="shared" si="718"/>
        <v>No</v>
      </c>
      <c r="S3609">
        <v>70</v>
      </c>
      <c r="T3609" t="s">
        <v>15</v>
      </c>
      <c r="V3609" t="str">
        <f t="shared" si="719"/>
        <v>Non Intersection</v>
      </c>
      <c r="W3609" t="s">
        <v>4469</v>
      </c>
      <c r="X3609">
        <v>42.392729000000003</v>
      </c>
      <c r="Y3609">
        <v>-71.128519999999995</v>
      </c>
      <c r="Z3609" t="s">
        <v>4470</v>
      </c>
    </row>
    <row r="3610" spans="1:26">
      <c r="A3610">
        <v>30697</v>
      </c>
      <c r="B3610" s="1">
        <v>41032.408321759256</v>
      </c>
      <c r="C3610" s="1">
        <f t="shared" si="708"/>
        <v>40909</v>
      </c>
      <c r="D3610" s="4">
        <f t="shared" si="709"/>
        <v>0.33888888888888891</v>
      </c>
      <c r="E3610" s="3">
        <f t="shared" si="710"/>
        <v>2012</v>
      </c>
      <c r="F3610" s="3">
        <f t="shared" si="711"/>
        <v>5</v>
      </c>
      <c r="G3610" s="3">
        <f t="shared" si="712"/>
        <v>3</v>
      </c>
      <c r="H3610" s="3">
        <f t="shared" si="713"/>
        <v>9</v>
      </c>
      <c r="I3610" s="3">
        <f t="shared" si="714"/>
        <v>47</v>
      </c>
      <c r="J3610" s="3">
        <f t="shared" si="715"/>
        <v>5</v>
      </c>
      <c r="K3610" s="3" t="str">
        <f>IF(AND(D3610&gt;='Season Lookup'!$D$15,D3610&lt;'Season Lookup'!$D$16),"Spring",IF(AND(D3610&gt;='Season Lookup'!$D$16,D3610&lt;'Season Lookup'!$D$17),"Summer",IF(AND(D3610&gt;='Season Lookup'!$D$17,D3610&lt;'Season Lookup'!$D$18),"Fall",IF(OR(D3610&gt;='Season Lookup'!$D$18,D3610&lt;'Season Lookup'!$D$15),"Winter"))))</f>
        <v>Spring</v>
      </c>
      <c r="L3610" s="3" t="str">
        <f>VLOOKUP(F3610,'Season Lookup'!$A$1:$B$13,2,0)</f>
        <v>Spring</v>
      </c>
      <c r="M3610" t="s">
        <v>78</v>
      </c>
      <c r="N3610" t="s">
        <v>13</v>
      </c>
      <c r="O3610" t="s">
        <v>13</v>
      </c>
      <c r="P3610" t="str">
        <f t="shared" si="716"/>
        <v>Yes</v>
      </c>
      <c r="Q3610" t="str">
        <f t="shared" si="717"/>
        <v>No</v>
      </c>
      <c r="R3610" t="str">
        <f t="shared" si="718"/>
        <v>No</v>
      </c>
      <c r="S3610">
        <v>77</v>
      </c>
      <c r="T3610" t="s">
        <v>198</v>
      </c>
      <c r="V3610" t="str">
        <f t="shared" si="719"/>
        <v>Non Intersection</v>
      </c>
      <c r="W3610" t="s">
        <v>4471</v>
      </c>
      <c r="X3610">
        <v>42.372194</v>
      </c>
      <c r="Y3610">
        <v>-71.119153999999995</v>
      </c>
      <c r="Z3610" t="s">
        <v>4472</v>
      </c>
    </row>
    <row r="3611" spans="1:26">
      <c r="A3611">
        <v>30696</v>
      </c>
      <c r="B3611" s="1">
        <v>41033.347210648149</v>
      </c>
      <c r="C3611" s="1">
        <f t="shared" si="708"/>
        <v>40909</v>
      </c>
      <c r="D3611" s="4">
        <f t="shared" si="709"/>
        <v>0.34166666666666667</v>
      </c>
      <c r="E3611" s="3">
        <f t="shared" si="710"/>
        <v>2012</v>
      </c>
      <c r="F3611" s="3">
        <f t="shared" si="711"/>
        <v>5</v>
      </c>
      <c r="G3611" s="3">
        <f t="shared" si="712"/>
        <v>4</v>
      </c>
      <c r="H3611" s="3">
        <f t="shared" si="713"/>
        <v>8</v>
      </c>
      <c r="I3611" s="3">
        <f t="shared" si="714"/>
        <v>19</v>
      </c>
      <c r="J3611" s="3">
        <f t="shared" si="715"/>
        <v>6</v>
      </c>
      <c r="K3611" s="3" t="str">
        <f>IF(AND(D3611&gt;='Season Lookup'!$D$15,D3611&lt;'Season Lookup'!$D$16),"Spring",IF(AND(D3611&gt;='Season Lookup'!$D$16,D3611&lt;'Season Lookup'!$D$17),"Summer",IF(AND(D3611&gt;='Season Lookup'!$D$17,D3611&lt;'Season Lookup'!$D$18),"Fall",IF(OR(D3611&gt;='Season Lookup'!$D$18,D3611&lt;'Season Lookup'!$D$15),"Winter"))))</f>
        <v>Spring</v>
      </c>
      <c r="L3611" s="3" t="str">
        <f>VLOOKUP(F3611,'Season Lookup'!$A$1:$B$13,2,0)</f>
        <v>Spring</v>
      </c>
      <c r="M3611" t="s">
        <v>12</v>
      </c>
      <c r="N3611" t="s">
        <v>13</v>
      </c>
      <c r="O3611" t="s">
        <v>13</v>
      </c>
      <c r="P3611" t="str">
        <f t="shared" si="716"/>
        <v>Yes</v>
      </c>
      <c r="Q3611" t="str">
        <f t="shared" si="717"/>
        <v>No</v>
      </c>
      <c r="R3611" t="str">
        <f t="shared" si="718"/>
        <v>No</v>
      </c>
      <c r="T3611" t="s">
        <v>14</v>
      </c>
      <c r="U3611" t="s">
        <v>70</v>
      </c>
      <c r="V3611" t="str">
        <f t="shared" si="719"/>
        <v>Intersection</v>
      </c>
      <c r="W3611" t="s">
        <v>855</v>
      </c>
      <c r="X3611">
        <v>42.364710000000002</v>
      </c>
      <c r="Y3611">
        <v>-71.102566999999993</v>
      </c>
      <c r="Z3611" t="s">
        <v>856</v>
      </c>
    </row>
    <row r="3612" spans="1:26">
      <c r="A3612">
        <v>30701</v>
      </c>
      <c r="B3612" s="1">
        <v>41033.840277777781</v>
      </c>
      <c r="C3612" s="1">
        <f t="shared" si="708"/>
        <v>40909</v>
      </c>
      <c r="D3612" s="4">
        <f t="shared" si="709"/>
        <v>0.34166666666666667</v>
      </c>
      <c r="E3612" s="3">
        <f t="shared" si="710"/>
        <v>2012</v>
      </c>
      <c r="F3612" s="3">
        <f t="shared" si="711"/>
        <v>5</v>
      </c>
      <c r="G3612" s="3">
        <f t="shared" si="712"/>
        <v>4</v>
      </c>
      <c r="H3612" s="3">
        <f t="shared" si="713"/>
        <v>20</v>
      </c>
      <c r="I3612" s="3">
        <f t="shared" si="714"/>
        <v>10</v>
      </c>
      <c r="J3612" s="3">
        <f t="shared" si="715"/>
        <v>6</v>
      </c>
      <c r="K3612" s="3" t="str">
        <f>IF(AND(D3612&gt;='Season Lookup'!$D$15,D3612&lt;'Season Lookup'!$D$16),"Spring",IF(AND(D3612&gt;='Season Lookup'!$D$16,D3612&lt;'Season Lookup'!$D$17),"Summer",IF(AND(D3612&gt;='Season Lookup'!$D$17,D3612&lt;'Season Lookup'!$D$18),"Fall",IF(OR(D3612&gt;='Season Lookup'!$D$18,D3612&lt;'Season Lookup'!$D$15),"Winter"))))</f>
        <v>Spring</v>
      </c>
      <c r="L3612" s="3" t="str">
        <f>VLOOKUP(F3612,'Season Lookup'!$A$1:$B$13,2,0)</f>
        <v>Spring</v>
      </c>
      <c r="M3612" t="s">
        <v>12</v>
      </c>
      <c r="N3612" t="s">
        <v>35</v>
      </c>
      <c r="O3612" t="s">
        <v>13</v>
      </c>
      <c r="P3612" t="str">
        <f t="shared" si="716"/>
        <v>Yes</v>
      </c>
      <c r="Q3612" t="str">
        <f t="shared" si="717"/>
        <v>No</v>
      </c>
      <c r="R3612" t="str">
        <f t="shared" si="718"/>
        <v>No</v>
      </c>
      <c r="T3612" t="s">
        <v>185</v>
      </c>
      <c r="U3612" t="s">
        <v>449</v>
      </c>
      <c r="V3612" t="str">
        <f t="shared" si="719"/>
        <v>Intersection</v>
      </c>
      <c r="W3612" t="s">
        <v>729</v>
      </c>
      <c r="X3612">
        <v>42.375973999999999</v>
      </c>
      <c r="Y3612">
        <v>-71.120982999999995</v>
      </c>
      <c r="Z3612" t="s">
        <v>730</v>
      </c>
    </row>
    <row r="3613" spans="1:26">
      <c r="A3613">
        <v>30716</v>
      </c>
      <c r="B3613" s="1">
        <v>41033.385405092595</v>
      </c>
      <c r="C3613" s="1">
        <f t="shared" si="708"/>
        <v>40909</v>
      </c>
      <c r="D3613" s="4">
        <f t="shared" si="709"/>
        <v>0.34166666666666667</v>
      </c>
      <c r="E3613" s="3">
        <f t="shared" si="710"/>
        <v>2012</v>
      </c>
      <c r="F3613" s="3">
        <f t="shared" si="711"/>
        <v>5</v>
      </c>
      <c r="G3613" s="3">
        <f t="shared" si="712"/>
        <v>4</v>
      </c>
      <c r="H3613" s="3">
        <f t="shared" si="713"/>
        <v>9</v>
      </c>
      <c r="I3613" s="3">
        <f t="shared" si="714"/>
        <v>14</v>
      </c>
      <c r="J3613" s="3">
        <f t="shared" si="715"/>
        <v>6</v>
      </c>
      <c r="K3613" s="3" t="str">
        <f>IF(AND(D3613&gt;='Season Lookup'!$D$15,D3613&lt;'Season Lookup'!$D$16),"Spring",IF(AND(D3613&gt;='Season Lookup'!$D$16,D3613&lt;'Season Lookup'!$D$17),"Summer",IF(AND(D3613&gt;='Season Lookup'!$D$17,D3613&lt;'Season Lookup'!$D$18),"Fall",IF(OR(D3613&gt;='Season Lookup'!$D$18,D3613&lt;'Season Lookup'!$D$15),"Winter"))))</f>
        <v>Spring</v>
      </c>
      <c r="L3613" s="3" t="str">
        <f>VLOOKUP(F3613,'Season Lookup'!$A$1:$B$13,2,0)</f>
        <v>Spring</v>
      </c>
      <c r="M3613" t="s">
        <v>12</v>
      </c>
      <c r="N3613" t="s">
        <v>13</v>
      </c>
      <c r="O3613" t="s">
        <v>23</v>
      </c>
      <c r="P3613" t="str">
        <f t="shared" si="716"/>
        <v>Yes</v>
      </c>
      <c r="Q3613" t="str">
        <f t="shared" si="717"/>
        <v>No</v>
      </c>
      <c r="R3613" t="str">
        <f t="shared" si="718"/>
        <v>No</v>
      </c>
      <c r="T3613" t="s">
        <v>142</v>
      </c>
      <c r="U3613" t="s">
        <v>186</v>
      </c>
      <c r="V3613" t="str">
        <f t="shared" si="719"/>
        <v>Intersection</v>
      </c>
      <c r="W3613" t="s">
        <v>3917</v>
      </c>
      <c r="X3613">
        <v>42.382404000000001</v>
      </c>
      <c r="Y3613">
        <v>-71.130995999999996</v>
      </c>
      <c r="Z3613" t="s">
        <v>3374</v>
      </c>
    </row>
    <row r="3614" spans="1:26">
      <c r="A3614">
        <v>30782</v>
      </c>
      <c r="B3614" s="1">
        <v>41033.833333333336</v>
      </c>
      <c r="C3614" s="1">
        <f t="shared" si="708"/>
        <v>40909</v>
      </c>
      <c r="D3614" s="4">
        <f t="shared" si="709"/>
        <v>0.34166666666666667</v>
      </c>
      <c r="E3614" s="3">
        <f t="shared" si="710"/>
        <v>2012</v>
      </c>
      <c r="F3614" s="3">
        <f t="shared" si="711"/>
        <v>5</v>
      </c>
      <c r="G3614" s="3">
        <f t="shared" si="712"/>
        <v>4</v>
      </c>
      <c r="H3614" s="3">
        <f t="shared" si="713"/>
        <v>20</v>
      </c>
      <c r="I3614" s="3">
        <f t="shared" si="714"/>
        <v>0</v>
      </c>
      <c r="J3614" s="3">
        <f t="shared" si="715"/>
        <v>6</v>
      </c>
      <c r="K3614" s="3" t="str">
        <f>IF(AND(D3614&gt;='Season Lookup'!$D$15,D3614&lt;'Season Lookup'!$D$16),"Spring",IF(AND(D3614&gt;='Season Lookup'!$D$16,D3614&lt;'Season Lookup'!$D$17),"Summer",IF(AND(D3614&gt;='Season Lookup'!$D$17,D3614&lt;'Season Lookup'!$D$18),"Fall",IF(OR(D3614&gt;='Season Lookup'!$D$18,D3614&lt;'Season Lookup'!$D$15),"Winter"))))</f>
        <v>Spring</v>
      </c>
      <c r="L3614" s="3" t="str">
        <f>VLOOKUP(F3614,'Season Lookup'!$A$1:$B$13,2,0)</f>
        <v>Spring</v>
      </c>
      <c r="N3614" t="s">
        <v>13</v>
      </c>
      <c r="O3614" t="s">
        <v>13</v>
      </c>
      <c r="P3614" t="str">
        <f t="shared" si="716"/>
        <v>Yes</v>
      </c>
      <c r="Q3614" t="str">
        <f t="shared" si="717"/>
        <v>No</v>
      </c>
      <c r="R3614" t="str">
        <f t="shared" si="718"/>
        <v>No</v>
      </c>
      <c r="T3614" t="s">
        <v>41</v>
      </c>
      <c r="U3614" t="s">
        <v>1119</v>
      </c>
      <c r="V3614" t="str">
        <f t="shared" si="719"/>
        <v>Intersection</v>
      </c>
      <c r="W3614" t="s">
        <v>4475</v>
      </c>
      <c r="X3614">
        <v>42.364041999999998</v>
      </c>
      <c r="Y3614">
        <v>-71.108254000000002</v>
      </c>
      <c r="Z3614" t="s">
        <v>1121</v>
      </c>
    </row>
    <row r="3615" spans="1:26">
      <c r="A3615">
        <v>30229</v>
      </c>
      <c r="B3615" s="1">
        <v>41034.306250000001</v>
      </c>
      <c r="C3615" s="1">
        <f t="shared" si="708"/>
        <v>40909</v>
      </c>
      <c r="D3615" s="4">
        <f t="shared" si="709"/>
        <v>0.34444444444444444</v>
      </c>
      <c r="E3615" s="3">
        <f t="shared" si="710"/>
        <v>2012</v>
      </c>
      <c r="F3615" s="3">
        <f t="shared" si="711"/>
        <v>5</v>
      </c>
      <c r="G3615" s="3">
        <f t="shared" si="712"/>
        <v>5</v>
      </c>
      <c r="H3615" s="3">
        <f t="shared" si="713"/>
        <v>7</v>
      </c>
      <c r="I3615" s="3">
        <f t="shared" si="714"/>
        <v>21</v>
      </c>
      <c r="J3615" s="3">
        <f t="shared" si="715"/>
        <v>7</v>
      </c>
      <c r="K3615" s="3" t="str">
        <f>IF(AND(D3615&gt;='Season Lookup'!$D$15,D3615&lt;'Season Lookup'!$D$16),"Spring",IF(AND(D3615&gt;='Season Lookup'!$D$16,D3615&lt;'Season Lookup'!$D$17),"Summer",IF(AND(D3615&gt;='Season Lookup'!$D$17,D3615&lt;'Season Lookup'!$D$18),"Fall",IF(OR(D3615&gt;='Season Lookup'!$D$18,D3615&lt;'Season Lookup'!$D$15),"Winter"))))</f>
        <v>Spring</v>
      </c>
      <c r="L3615" s="3" t="str">
        <f>VLOOKUP(F3615,'Season Lookup'!$A$1:$B$13,2,0)</f>
        <v>Spring</v>
      </c>
      <c r="M3615" t="s">
        <v>78</v>
      </c>
      <c r="N3615" t="s">
        <v>13</v>
      </c>
      <c r="O3615" t="s">
        <v>132</v>
      </c>
      <c r="P3615" t="str">
        <f t="shared" si="716"/>
        <v>Yes</v>
      </c>
      <c r="Q3615" t="str">
        <f t="shared" si="717"/>
        <v>Yes</v>
      </c>
      <c r="R3615" t="str">
        <f t="shared" si="718"/>
        <v>No</v>
      </c>
      <c r="S3615">
        <v>98</v>
      </c>
      <c r="T3615" t="s">
        <v>74</v>
      </c>
      <c r="V3615" t="str">
        <f t="shared" si="719"/>
        <v>Non Intersection</v>
      </c>
      <c r="W3615" t="s">
        <v>4476</v>
      </c>
      <c r="X3615">
        <v>42.368997999999998</v>
      </c>
      <c r="Y3615">
        <v>-71.095298999999997</v>
      </c>
      <c r="Z3615" t="s">
        <v>4477</v>
      </c>
    </row>
    <row r="3616" spans="1:26">
      <c r="A3616">
        <v>30702</v>
      </c>
      <c r="B3616" s="1">
        <v>41034.479155092595</v>
      </c>
      <c r="C3616" s="1">
        <f t="shared" si="708"/>
        <v>40909</v>
      </c>
      <c r="D3616" s="4">
        <f t="shared" si="709"/>
        <v>0.34444444444444444</v>
      </c>
      <c r="E3616" s="3">
        <f t="shared" si="710"/>
        <v>2012</v>
      </c>
      <c r="F3616" s="3">
        <f t="shared" si="711"/>
        <v>5</v>
      </c>
      <c r="G3616" s="3">
        <f t="shared" si="712"/>
        <v>5</v>
      </c>
      <c r="H3616" s="3">
        <f t="shared" si="713"/>
        <v>11</v>
      </c>
      <c r="I3616" s="3">
        <f t="shared" si="714"/>
        <v>29</v>
      </c>
      <c r="J3616" s="3">
        <f t="shared" si="715"/>
        <v>7</v>
      </c>
      <c r="K3616" s="3" t="str">
        <f>IF(AND(D3616&gt;='Season Lookup'!$D$15,D3616&lt;'Season Lookup'!$D$16),"Spring",IF(AND(D3616&gt;='Season Lookup'!$D$16,D3616&lt;'Season Lookup'!$D$17),"Summer",IF(AND(D3616&gt;='Season Lookup'!$D$17,D3616&lt;'Season Lookup'!$D$18),"Fall",IF(OR(D3616&gt;='Season Lookup'!$D$18,D3616&lt;'Season Lookup'!$D$15),"Winter"))))</f>
        <v>Spring</v>
      </c>
      <c r="L3616" s="3" t="str">
        <f>VLOOKUP(F3616,'Season Lookup'!$A$1:$B$13,2,0)</f>
        <v>Spring</v>
      </c>
      <c r="M3616" t="s">
        <v>31</v>
      </c>
      <c r="N3616" t="s">
        <v>13</v>
      </c>
      <c r="O3616" t="s">
        <v>13</v>
      </c>
      <c r="P3616" t="str">
        <f t="shared" si="716"/>
        <v>Yes</v>
      </c>
      <c r="Q3616" t="str">
        <f t="shared" si="717"/>
        <v>No</v>
      </c>
      <c r="R3616" t="str">
        <f t="shared" si="718"/>
        <v>No</v>
      </c>
      <c r="T3616" t="s">
        <v>101</v>
      </c>
      <c r="U3616" t="s">
        <v>4196</v>
      </c>
      <c r="V3616" t="str">
        <f t="shared" si="719"/>
        <v>Intersection</v>
      </c>
      <c r="W3616" t="s">
        <v>4478</v>
      </c>
      <c r="X3616">
        <v>42.372351999999999</v>
      </c>
      <c r="Y3616">
        <v>-71.094806000000005</v>
      </c>
      <c r="Z3616" t="s">
        <v>4479</v>
      </c>
    </row>
    <row r="3617" spans="1:26">
      <c r="A3617">
        <v>30703</v>
      </c>
      <c r="B3617" s="1">
        <v>41034.545138888891</v>
      </c>
      <c r="C3617" s="1">
        <f t="shared" si="708"/>
        <v>40909</v>
      </c>
      <c r="D3617" s="4">
        <f t="shared" si="709"/>
        <v>0.34444444444444444</v>
      </c>
      <c r="E3617" s="3">
        <f t="shared" si="710"/>
        <v>2012</v>
      </c>
      <c r="F3617" s="3">
        <f t="shared" si="711"/>
        <v>5</v>
      </c>
      <c r="G3617" s="3">
        <f t="shared" si="712"/>
        <v>5</v>
      </c>
      <c r="H3617" s="3">
        <f t="shared" si="713"/>
        <v>13</v>
      </c>
      <c r="I3617" s="3">
        <f t="shared" si="714"/>
        <v>5</v>
      </c>
      <c r="J3617" s="3">
        <f t="shared" si="715"/>
        <v>7</v>
      </c>
      <c r="K3617" s="3" t="str">
        <f>IF(AND(D3617&gt;='Season Lookup'!$D$15,D3617&lt;'Season Lookup'!$D$16),"Spring",IF(AND(D3617&gt;='Season Lookup'!$D$16,D3617&lt;'Season Lookup'!$D$17),"Summer",IF(AND(D3617&gt;='Season Lookup'!$D$17,D3617&lt;'Season Lookup'!$D$18),"Fall",IF(OR(D3617&gt;='Season Lookup'!$D$18,D3617&lt;'Season Lookup'!$D$15),"Winter"))))</f>
        <v>Spring</v>
      </c>
      <c r="L3617" s="3" t="str">
        <f>VLOOKUP(F3617,'Season Lookup'!$A$1:$B$13,2,0)</f>
        <v>Spring</v>
      </c>
      <c r="M3617" t="s">
        <v>31</v>
      </c>
      <c r="N3617" t="s">
        <v>13</v>
      </c>
      <c r="O3617" t="s">
        <v>329</v>
      </c>
      <c r="P3617" t="str">
        <f t="shared" si="716"/>
        <v>Yes</v>
      </c>
      <c r="Q3617" t="str">
        <f t="shared" si="717"/>
        <v>No</v>
      </c>
      <c r="R3617" t="str">
        <f t="shared" si="718"/>
        <v>No</v>
      </c>
      <c r="T3617" t="s">
        <v>185</v>
      </c>
      <c r="U3617" t="s">
        <v>449</v>
      </c>
      <c r="V3617" t="str">
        <f t="shared" si="719"/>
        <v>Intersection</v>
      </c>
      <c r="W3617" t="s">
        <v>729</v>
      </c>
      <c r="X3617">
        <v>42.375973999999999</v>
      </c>
      <c r="Y3617">
        <v>-71.120982999999995</v>
      </c>
      <c r="Z3617" t="s">
        <v>730</v>
      </c>
    </row>
    <row r="3618" spans="1:26">
      <c r="A3618">
        <v>30704</v>
      </c>
      <c r="B3618" s="1">
        <v>41034.559710648151</v>
      </c>
      <c r="C3618" s="1">
        <f t="shared" si="708"/>
        <v>40909</v>
      </c>
      <c r="D3618" s="4">
        <f t="shared" si="709"/>
        <v>0.34444444444444444</v>
      </c>
      <c r="E3618" s="3">
        <f t="shared" si="710"/>
        <v>2012</v>
      </c>
      <c r="F3618" s="3">
        <f t="shared" si="711"/>
        <v>5</v>
      </c>
      <c r="G3618" s="3">
        <f t="shared" si="712"/>
        <v>5</v>
      </c>
      <c r="H3618" s="3">
        <f t="shared" si="713"/>
        <v>13</v>
      </c>
      <c r="I3618" s="3">
        <f t="shared" si="714"/>
        <v>25</v>
      </c>
      <c r="J3618" s="3">
        <f t="shared" si="715"/>
        <v>7</v>
      </c>
      <c r="K3618" s="3" t="str">
        <f>IF(AND(D3618&gt;='Season Lookup'!$D$15,D3618&lt;'Season Lookup'!$D$16),"Spring",IF(AND(D3618&gt;='Season Lookup'!$D$16,D3618&lt;'Season Lookup'!$D$17),"Summer",IF(AND(D3618&gt;='Season Lookup'!$D$17,D3618&lt;'Season Lookup'!$D$18),"Fall",IF(OR(D3618&gt;='Season Lookup'!$D$18,D3618&lt;'Season Lookup'!$D$15),"Winter"))))</f>
        <v>Spring</v>
      </c>
      <c r="L3618" s="3" t="str">
        <f>VLOOKUP(F3618,'Season Lookup'!$A$1:$B$13,2,0)</f>
        <v>Spring</v>
      </c>
      <c r="M3618" t="s">
        <v>31</v>
      </c>
      <c r="N3618" t="s">
        <v>13</v>
      </c>
      <c r="O3618" t="s">
        <v>13</v>
      </c>
      <c r="P3618" t="str">
        <f t="shared" si="716"/>
        <v>Yes</v>
      </c>
      <c r="Q3618" t="str">
        <f t="shared" si="717"/>
        <v>No</v>
      </c>
      <c r="R3618" t="str">
        <f t="shared" si="718"/>
        <v>No</v>
      </c>
      <c r="T3618" t="s">
        <v>587</v>
      </c>
      <c r="U3618" t="s">
        <v>75</v>
      </c>
      <c r="V3618" t="str">
        <f t="shared" si="719"/>
        <v>Intersection</v>
      </c>
      <c r="W3618" t="s">
        <v>597</v>
      </c>
      <c r="X3618">
        <v>42.374290000000002</v>
      </c>
      <c r="Y3618">
        <v>-71.094746999999998</v>
      </c>
      <c r="Z3618" t="s">
        <v>598</v>
      </c>
    </row>
    <row r="3619" spans="1:26">
      <c r="A3619">
        <v>30705</v>
      </c>
      <c r="B3619" s="1">
        <v>41034.57984953704</v>
      </c>
      <c r="C3619" s="1">
        <f t="shared" si="708"/>
        <v>40909</v>
      </c>
      <c r="D3619" s="4">
        <f t="shared" si="709"/>
        <v>0.34444444444444444</v>
      </c>
      <c r="E3619" s="3">
        <f t="shared" si="710"/>
        <v>2012</v>
      </c>
      <c r="F3619" s="3">
        <f t="shared" si="711"/>
        <v>5</v>
      </c>
      <c r="G3619" s="3">
        <f t="shared" si="712"/>
        <v>5</v>
      </c>
      <c r="H3619" s="3">
        <f t="shared" si="713"/>
        <v>13</v>
      </c>
      <c r="I3619" s="3">
        <f t="shared" si="714"/>
        <v>54</v>
      </c>
      <c r="J3619" s="3">
        <f t="shared" si="715"/>
        <v>7</v>
      </c>
      <c r="K3619" s="3" t="str">
        <f>IF(AND(D3619&gt;='Season Lookup'!$D$15,D3619&lt;'Season Lookup'!$D$16),"Spring",IF(AND(D3619&gt;='Season Lookup'!$D$16,D3619&lt;'Season Lookup'!$D$17),"Summer",IF(AND(D3619&gt;='Season Lookup'!$D$17,D3619&lt;'Season Lookup'!$D$18),"Fall",IF(OR(D3619&gt;='Season Lookup'!$D$18,D3619&lt;'Season Lookup'!$D$15),"Winter"))))</f>
        <v>Spring</v>
      </c>
      <c r="L3619" s="3" t="str">
        <f>VLOOKUP(F3619,'Season Lookup'!$A$1:$B$13,2,0)</f>
        <v>Spring</v>
      </c>
      <c r="M3619" t="s">
        <v>31</v>
      </c>
      <c r="N3619" t="s">
        <v>13</v>
      </c>
      <c r="O3619" t="s">
        <v>152</v>
      </c>
      <c r="P3619" t="str">
        <f t="shared" si="716"/>
        <v>Yes</v>
      </c>
      <c r="Q3619" t="str">
        <f t="shared" si="717"/>
        <v>No</v>
      </c>
      <c r="R3619" t="str">
        <f t="shared" si="718"/>
        <v>Yes</v>
      </c>
      <c r="S3619">
        <v>1878</v>
      </c>
      <c r="T3619" t="s">
        <v>14</v>
      </c>
      <c r="V3619" t="str">
        <f t="shared" si="719"/>
        <v>Non Intersection</v>
      </c>
      <c r="W3619" t="s">
        <v>4480</v>
      </c>
      <c r="X3619">
        <v>42.388283000000001</v>
      </c>
      <c r="Y3619">
        <v>-71.119617000000005</v>
      </c>
      <c r="Z3619" t="s">
        <v>4481</v>
      </c>
    </row>
    <row r="3620" spans="1:26">
      <c r="A3620">
        <v>30706</v>
      </c>
      <c r="B3620" s="1">
        <v>41034.628460648149</v>
      </c>
      <c r="C3620" s="1">
        <f t="shared" si="708"/>
        <v>40909</v>
      </c>
      <c r="D3620" s="4">
        <f t="shared" si="709"/>
        <v>0.34444444444444444</v>
      </c>
      <c r="E3620" s="3">
        <f t="shared" si="710"/>
        <v>2012</v>
      </c>
      <c r="F3620" s="3">
        <f t="shared" si="711"/>
        <v>5</v>
      </c>
      <c r="G3620" s="3">
        <f t="shared" si="712"/>
        <v>5</v>
      </c>
      <c r="H3620" s="3">
        <f t="shared" si="713"/>
        <v>15</v>
      </c>
      <c r="I3620" s="3">
        <f t="shared" si="714"/>
        <v>4</v>
      </c>
      <c r="J3620" s="3">
        <f t="shared" si="715"/>
        <v>7</v>
      </c>
      <c r="K3620" s="3" t="str">
        <f>IF(AND(D3620&gt;='Season Lookup'!$D$15,D3620&lt;'Season Lookup'!$D$16),"Spring",IF(AND(D3620&gt;='Season Lookup'!$D$16,D3620&lt;'Season Lookup'!$D$17),"Summer",IF(AND(D3620&gt;='Season Lookup'!$D$17,D3620&lt;'Season Lookup'!$D$18),"Fall",IF(OR(D3620&gt;='Season Lookup'!$D$18,D3620&lt;'Season Lookup'!$D$15),"Winter"))))</f>
        <v>Spring</v>
      </c>
      <c r="L3620" s="3" t="str">
        <f>VLOOKUP(F3620,'Season Lookup'!$A$1:$B$13,2,0)</f>
        <v>Spring</v>
      </c>
      <c r="M3620" t="s">
        <v>31</v>
      </c>
      <c r="N3620" t="s">
        <v>13</v>
      </c>
      <c r="O3620" t="s">
        <v>132</v>
      </c>
      <c r="P3620" t="str">
        <f t="shared" si="716"/>
        <v>Yes</v>
      </c>
      <c r="Q3620" t="str">
        <f t="shared" si="717"/>
        <v>Yes</v>
      </c>
      <c r="R3620" t="str">
        <f t="shared" si="718"/>
        <v>No</v>
      </c>
      <c r="T3620" t="s">
        <v>186</v>
      </c>
      <c r="U3620" t="s">
        <v>1320</v>
      </c>
      <c r="V3620" t="str">
        <f t="shared" si="719"/>
        <v>Intersection</v>
      </c>
      <c r="W3620" t="s">
        <v>3289</v>
      </c>
      <c r="X3620">
        <v>42.379415000000002</v>
      </c>
      <c r="Y3620">
        <v>-71.125713000000005</v>
      </c>
      <c r="Z3620" t="s">
        <v>3290</v>
      </c>
    </row>
    <row r="3621" spans="1:26">
      <c r="A3621">
        <v>30707</v>
      </c>
      <c r="B3621" s="1">
        <v>41035.583333333336</v>
      </c>
      <c r="C3621" s="1">
        <f t="shared" si="708"/>
        <v>40909</v>
      </c>
      <c r="D3621" s="4">
        <f t="shared" si="709"/>
        <v>0.34722222222222221</v>
      </c>
      <c r="E3621" s="3">
        <f t="shared" si="710"/>
        <v>2012</v>
      </c>
      <c r="F3621" s="3">
        <f t="shared" si="711"/>
        <v>5</v>
      </c>
      <c r="G3621" s="3">
        <f t="shared" si="712"/>
        <v>6</v>
      </c>
      <c r="H3621" s="3">
        <f t="shared" si="713"/>
        <v>14</v>
      </c>
      <c r="I3621" s="3">
        <f t="shared" si="714"/>
        <v>0</v>
      </c>
      <c r="J3621" s="3">
        <f t="shared" si="715"/>
        <v>1</v>
      </c>
      <c r="K3621" s="3" t="str">
        <f>IF(AND(D3621&gt;='Season Lookup'!$D$15,D3621&lt;'Season Lookup'!$D$16),"Spring",IF(AND(D3621&gt;='Season Lookup'!$D$16,D3621&lt;'Season Lookup'!$D$17),"Summer",IF(AND(D3621&gt;='Season Lookup'!$D$17,D3621&lt;'Season Lookup'!$D$18),"Fall",IF(OR(D3621&gt;='Season Lookup'!$D$18,D3621&lt;'Season Lookup'!$D$15),"Winter"))))</f>
        <v>Spring</v>
      </c>
      <c r="L3621" s="3" t="str">
        <f>VLOOKUP(F3621,'Season Lookup'!$A$1:$B$13,2,0)</f>
        <v>Spring</v>
      </c>
      <c r="M3621" t="s">
        <v>48</v>
      </c>
      <c r="N3621" t="s">
        <v>13</v>
      </c>
      <c r="O3621" t="s">
        <v>132</v>
      </c>
      <c r="P3621" t="str">
        <f t="shared" si="716"/>
        <v>Yes</v>
      </c>
      <c r="Q3621" t="str">
        <f t="shared" si="717"/>
        <v>Yes</v>
      </c>
      <c r="R3621" t="str">
        <f t="shared" si="718"/>
        <v>No</v>
      </c>
      <c r="S3621">
        <v>44</v>
      </c>
      <c r="T3621" t="s">
        <v>326</v>
      </c>
      <c r="U3621" t="s">
        <v>198</v>
      </c>
      <c r="V3621" t="str">
        <f t="shared" si="719"/>
        <v>Non Intersection</v>
      </c>
      <c r="W3621" t="s">
        <v>4482</v>
      </c>
      <c r="X3621">
        <v>42.37238</v>
      </c>
      <c r="Y3621">
        <v>-71.120155999999994</v>
      </c>
      <c r="Z3621" t="s">
        <v>4483</v>
      </c>
    </row>
    <row r="3622" spans="1:26">
      <c r="A3622">
        <v>30708</v>
      </c>
      <c r="B3622" s="1">
        <v>41035.75</v>
      </c>
      <c r="C3622" s="1">
        <f t="shared" si="708"/>
        <v>40909</v>
      </c>
      <c r="D3622" s="4">
        <f t="shared" si="709"/>
        <v>0.34722222222222221</v>
      </c>
      <c r="E3622" s="3">
        <f t="shared" si="710"/>
        <v>2012</v>
      </c>
      <c r="F3622" s="3">
        <f t="shared" si="711"/>
        <v>5</v>
      </c>
      <c r="G3622" s="3">
        <f t="shared" si="712"/>
        <v>6</v>
      </c>
      <c r="H3622" s="3">
        <f t="shared" si="713"/>
        <v>18</v>
      </c>
      <c r="I3622" s="3">
        <f t="shared" si="714"/>
        <v>0</v>
      </c>
      <c r="J3622" s="3">
        <f t="shared" si="715"/>
        <v>1</v>
      </c>
      <c r="K3622" s="3" t="str">
        <f>IF(AND(D3622&gt;='Season Lookup'!$D$15,D3622&lt;'Season Lookup'!$D$16),"Spring",IF(AND(D3622&gt;='Season Lookup'!$D$16,D3622&lt;'Season Lookup'!$D$17),"Summer",IF(AND(D3622&gt;='Season Lookup'!$D$17,D3622&lt;'Season Lookup'!$D$18),"Fall",IF(OR(D3622&gt;='Season Lookup'!$D$18,D3622&lt;'Season Lookup'!$D$15),"Winter"))))</f>
        <v>Spring</v>
      </c>
      <c r="L3622" s="3" t="str">
        <f>VLOOKUP(F3622,'Season Lookup'!$A$1:$B$13,2,0)</f>
        <v>Spring</v>
      </c>
      <c r="M3622" t="s">
        <v>48</v>
      </c>
      <c r="N3622" t="s">
        <v>13</v>
      </c>
      <c r="O3622" t="s">
        <v>23</v>
      </c>
      <c r="P3622" t="str">
        <f t="shared" si="716"/>
        <v>Yes</v>
      </c>
      <c r="Q3622" t="str">
        <f t="shared" si="717"/>
        <v>No</v>
      </c>
      <c r="R3622" t="str">
        <f t="shared" si="718"/>
        <v>No</v>
      </c>
      <c r="S3622">
        <v>2600</v>
      </c>
      <c r="T3622" t="s">
        <v>14</v>
      </c>
      <c r="V3622" t="str">
        <f t="shared" si="719"/>
        <v>Non Intersection</v>
      </c>
      <c r="W3622" t="s">
        <v>4484</v>
      </c>
      <c r="X3622">
        <v>42.400492999999997</v>
      </c>
      <c r="Y3622">
        <v>-71.135513000000003</v>
      </c>
      <c r="Z3622" t="s">
        <v>4485</v>
      </c>
    </row>
    <row r="3623" spans="1:26">
      <c r="A3623">
        <v>30709</v>
      </c>
      <c r="B3623" s="1">
        <v>41035.400682870371</v>
      </c>
      <c r="C3623" s="1">
        <f t="shared" si="708"/>
        <v>40909</v>
      </c>
      <c r="D3623" s="4">
        <f t="shared" si="709"/>
        <v>0.34722222222222221</v>
      </c>
      <c r="E3623" s="3">
        <f t="shared" si="710"/>
        <v>2012</v>
      </c>
      <c r="F3623" s="3">
        <f t="shared" si="711"/>
        <v>5</v>
      </c>
      <c r="G3623" s="3">
        <f t="shared" si="712"/>
        <v>6</v>
      </c>
      <c r="H3623" s="3">
        <f t="shared" si="713"/>
        <v>9</v>
      </c>
      <c r="I3623" s="3">
        <f t="shared" si="714"/>
        <v>36</v>
      </c>
      <c r="J3623" s="3">
        <f t="shared" si="715"/>
        <v>1</v>
      </c>
      <c r="K3623" s="3" t="str">
        <f>IF(AND(D3623&gt;='Season Lookup'!$D$15,D3623&lt;'Season Lookup'!$D$16),"Spring",IF(AND(D3623&gt;='Season Lookup'!$D$16,D3623&lt;'Season Lookup'!$D$17),"Summer",IF(AND(D3623&gt;='Season Lookup'!$D$17,D3623&lt;'Season Lookup'!$D$18),"Fall",IF(OR(D3623&gt;='Season Lookup'!$D$18,D3623&lt;'Season Lookup'!$D$15),"Winter"))))</f>
        <v>Spring</v>
      </c>
      <c r="L3623" s="3" t="str">
        <f>VLOOKUP(F3623,'Season Lookup'!$A$1:$B$13,2,0)</f>
        <v>Spring</v>
      </c>
      <c r="M3623" t="s">
        <v>48</v>
      </c>
      <c r="N3623" t="s">
        <v>13</v>
      </c>
      <c r="O3623" t="s">
        <v>13</v>
      </c>
      <c r="P3623" t="str">
        <f t="shared" si="716"/>
        <v>Yes</v>
      </c>
      <c r="Q3623" t="str">
        <f t="shared" si="717"/>
        <v>No</v>
      </c>
      <c r="R3623" t="str">
        <f t="shared" si="718"/>
        <v>No</v>
      </c>
      <c r="T3623" t="s">
        <v>216</v>
      </c>
      <c r="U3623" t="s">
        <v>1189</v>
      </c>
      <c r="V3623" t="str">
        <f t="shared" si="719"/>
        <v>Intersection</v>
      </c>
      <c r="W3623" t="s">
        <v>4486</v>
      </c>
      <c r="X3623">
        <v>42.365209</v>
      </c>
      <c r="Y3623">
        <v>-71.097910999999996</v>
      </c>
      <c r="Z3623" t="s">
        <v>3670</v>
      </c>
    </row>
    <row r="3624" spans="1:26">
      <c r="A3624">
        <v>30711</v>
      </c>
      <c r="B3624" s="1">
        <v>41035.847210648149</v>
      </c>
      <c r="C3624" s="1">
        <f t="shared" si="708"/>
        <v>40909</v>
      </c>
      <c r="D3624" s="4">
        <f t="shared" si="709"/>
        <v>0.34722222222222221</v>
      </c>
      <c r="E3624" s="3">
        <f t="shared" si="710"/>
        <v>2012</v>
      </c>
      <c r="F3624" s="3">
        <f t="shared" si="711"/>
        <v>5</v>
      </c>
      <c r="G3624" s="3">
        <f t="shared" si="712"/>
        <v>6</v>
      </c>
      <c r="H3624" s="3">
        <f t="shared" si="713"/>
        <v>20</v>
      </c>
      <c r="I3624" s="3">
        <f t="shared" si="714"/>
        <v>19</v>
      </c>
      <c r="J3624" s="3">
        <f t="shared" si="715"/>
        <v>1</v>
      </c>
      <c r="K3624" s="3" t="str">
        <f>IF(AND(D3624&gt;='Season Lookup'!$D$15,D3624&lt;'Season Lookup'!$D$16),"Spring",IF(AND(D3624&gt;='Season Lookup'!$D$16,D3624&lt;'Season Lookup'!$D$17),"Summer",IF(AND(D3624&gt;='Season Lookup'!$D$17,D3624&lt;'Season Lookup'!$D$18),"Fall",IF(OR(D3624&gt;='Season Lookup'!$D$18,D3624&lt;'Season Lookup'!$D$15),"Winter"))))</f>
        <v>Spring</v>
      </c>
      <c r="L3624" s="3" t="str">
        <f>VLOOKUP(F3624,'Season Lookup'!$A$1:$B$13,2,0)</f>
        <v>Spring</v>
      </c>
      <c r="M3624" t="s">
        <v>48</v>
      </c>
      <c r="N3624" t="s">
        <v>329</v>
      </c>
      <c r="O3624" t="s">
        <v>13</v>
      </c>
      <c r="P3624" t="str">
        <f t="shared" si="716"/>
        <v>Yes</v>
      </c>
      <c r="Q3624" t="str">
        <f t="shared" si="717"/>
        <v>No</v>
      </c>
      <c r="R3624" t="str">
        <f t="shared" si="718"/>
        <v>No</v>
      </c>
      <c r="T3624" t="s">
        <v>97</v>
      </c>
      <c r="U3624" t="s">
        <v>14</v>
      </c>
      <c r="V3624" t="str">
        <f t="shared" si="719"/>
        <v>Intersection</v>
      </c>
      <c r="W3624" t="s">
        <v>98</v>
      </c>
      <c r="X3624">
        <v>42.374070000000003</v>
      </c>
      <c r="Y3624">
        <v>-71.118838999999994</v>
      </c>
      <c r="Z3624" t="s">
        <v>99</v>
      </c>
    </row>
    <row r="3625" spans="1:26">
      <c r="A3625">
        <v>30710</v>
      </c>
      <c r="B3625" s="1">
        <v>41036.0625</v>
      </c>
      <c r="C3625" s="1">
        <f t="shared" si="708"/>
        <v>40909</v>
      </c>
      <c r="D3625" s="4">
        <f t="shared" si="709"/>
        <v>0.35</v>
      </c>
      <c r="E3625" s="3">
        <f t="shared" si="710"/>
        <v>2012</v>
      </c>
      <c r="F3625" s="3">
        <f t="shared" si="711"/>
        <v>5</v>
      </c>
      <c r="G3625" s="3">
        <f t="shared" si="712"/>
        <v>7</v>
      </c>
      <c r="H3625" s="3">
        <f t="shared" si="713"/>
        <v>1</v>
      </c>
      <c r="I3625" s="3">
        <f t="shared" si="714"/>
        <v>30</v>
      </c>
      <c r="J3625" s="3">
        <f t="shared" si="715"/>
        <v>2</v>
      </c>
      <c r="K3625" s="3" t="str">
        <f>IF(AND(D3625&gt;='Season Lookup'!$D$15,D3625&lt;'Season Lookup'!$D$16),"Spring",IF(AND(D3625&gt;='Season Lookup'!$D$16,D3625&lt;'Season Lookup'!$D$17),"Summer",IF(AND(D3625&gt;='Season Lookup'!$D$17,D3625&lt;'Season Lookup'!$D$18),"Fall",IF(OR(D3625&gt;='Season Lookup'!$D$18,D3625&lt;'Season Lookup'!$D$15),"Winter"))))</f>
        <v>Spring</v>
      </c>
      <c r="L3625" s="3" t="str">
        <f>VLOOKUP(F3625,'Season Lookup'!$A$1:$B$13,2,0)</f>
        <v>Spring</v>
      </c>
      <c r="M3625" t="s">
        <v>56</v>
      </c>
      <c r="N3625" t="s">
        <v>13</v>
      </c>
      <c r="O3625" t="s">
        <v>13</v>
      </c>
      <c r="P3625" t="str">
        <f t="shared" si="716"/>
        <v>Yes</v>
      </c>
      <c r="Q3625" t="str">
        <f t="shared" si="717"/>
        <v>No</v>
      </c>
      <c r="R3625" t="str">
        <f t="shared" si="718"/>
        <v>No</v>
      </c>
      <c r="T3625" t="s">
        <v>198</v>
      </c>
      <c r="U3625" t="s">
        <v>4487</v>
      </c>
      <c r="V3625" t="str">
        <f t="shared" si="719"/>
        <v>Intersection</v>
      </c>
      <c r="W3625" t="s">
        <v>4488</v>
      </c>
      <c r="X3625">
        <v>42.374876999999998</v>
      </c>
      <c r="Y3625">
        <v>-71.139268000000001</v>
      </c>
      <c r="Z3625" t="s">
        <v>4489</v>
      </c>
    </row>
    <row r="3626" spans="1:26">
      <c r="A3626">
        <v>30712</v>
      </c>
      <c r="B3626" s="1">
        <v>41036.296516203707</v>
      </c>
      <c r="C3626" s="1">
        <f t="shared" si="708"/>
        <v>40909</v>
      </c>
      <c r="D3626" s="4">
        <f t="shared" si="709"/>
        <v>0.35</v>
      </c>
      <c r="E3626" s="3">
        <f t="shared" si="710"/>
        <v>2012</v>
      </c>
      <c r="F3626" s="3">
        <f t="shared" si="711"/>
        <v>5</v>
      </c>
      <c r="G3626" s="3">
        <f t="shared" si="712"/>
        <v>7</v>
      </c>
      <c r="H3626" s="3">
        <f t="shared" si="713"/>
        <v>7</v>
      </c>
      <c r="I3626" s="3">
        <f t="shared" si="714"/>
        <v>6</v>
      </c>
      <c r="J3626" s="3">
        <f t="shared" si="715"/>
        <v>2</v>
      </c>
      <c r="K3626" s="3" t="str">
        <f>IF(AND(D3626&gt;='Season Lookup'!$D$15,D3626&lt;'Season Lookup'!$D$16),"Spring",IF(AND(D3626&gt;='Season Lookup'!$D$16,D3626&lt;'Season Lookup'!$D$17),"Summer",IF(AND(D3626&gt;='Season Lookup'!$D$17,D3626&lt;'Season Lookup'!$D$18),"Fall",IF(OR(D3626&gt;='Season Lookup'!$D$18,D3626&lt;'Season Lookup'!$D$15),"Winter"))))</f>
        <v>Spring</v>
      </c>
      <c r="L3626" s="3" t="str">
        <f>VLOOKUP(F3626,'Season Lookup'!$A$1:$B$13,2,0)</f>
        <v>Spring</v>
      </c>
      <c r="M3626" t="s">
        <v>56</v>
      </c>
      <c r="N3626" t="s">
        <v>13</v>
      </c>
      <c r="O3626" t="s">
        <v>13</v>
      </c>
      <c r="P3626" t="str">
        <f t="shared" si="716"/>
        <v>Yes</v>
      </c>
      <c r="Q3626" t="str">
        <f t="shared" si="717"/>
        <v>No</v>
      </c>
      <c r="R3626" t="str">
        <f t="shared" si="718"/>
        <v>No</v>
      </c>
      <c r="T3626" t="s">
        <v>41</v>
      </c>
      <c r="U3626" t="s">
        <v>108</v>
      </c>
      <c r="V3626" t="str">
        <f t="shared" si="719"/>
        <v>Intersection</v>
      </c>
      <c r="W3626" t="s">
        <v>427</v>
      </c>
      <c r="X3626">
        <v>42.364893000000002</v>
      </c>
      <c r="Y3626">
        <v>-71.105806999999999</v>
      </c>
      <c r="Z3626" t="s">
        <v>428</v>
      </c>
    </row>
    <row r="3627" spans="1:26">
      <c r="A3627">
        <v>30713</v>
      </c>
      <c r="B3627" s="1">
        <v>41036.645833333336</v>
      </c>
      <c r="C3627" s="1">
        <f t="shared" si="708"/>
        <v>40909</v>
      </c>
      <c r="D3627" s="4">
        <f t="shared" si="709"/>
        <v>0.35</v>
      </c>
      <c r="E3627" s="3">
        <f t="shared" si="710"/>
        <v>2012</v>
      </c>
      <c r="F3627" s="3">
        <f t="shared" si="711"/>
        <v>5</v>
      </c>
      <c r="G3627" s="3">
        <f t="shared" si="712"/>
        <v>7</v>
      </c>
      <c r="H3627" s="3">
        <f t="shared" si="713"/>
        <v>15</v>
      </c>
      <c r="I3627" s="3">
        <f t="shared" si="714"/>
        <v>30</v>
      </c>
      <c r="J3627" s="3">
        <f t="shared" si="715"/>
        <v>2</v>
      </c>
      <c r="K3627" s="3" t="str">
        <f>IF(AND(D3627&gt;='Season Lookup'!$D$15,D3627&lt;'Season Lookup'!$D$16),"Spring",IF(AND(D3627&gt;='Season Lookup'!$D$16,D3627&lt;'Season Lookup'!$D$17),"Summer",IF(AND(D3627&gt;='Season Lookup'!$D$17,D3627&lt;'Season Lookup'!$D$18),"Fall",IF(OR(D3627&gt;='Season Lookup'!$D$18,D3627&lt;'Season Lookup'!$D$15),"Winter"))))</f>
        <v>Spring</v>
      </c>
      <c r="L3627" s="3" t="str">
        <f>VLOOKUP(F3627,'Season Lookup'!$A$1:$B$13,2,0)</f>
        <v>Spring</v>
      </c>
      <c r="M3627" t="s">
        <v>56</v>
      </c>
      <c r="N3627" t="s">
        <v>35</v>
      </c>
      <c r="O3627" t="s">
        <v>13</v>
      </c>
      <c r="P3627" t="str">
        <f t="shared" si="716"/>
        <v>Yes</v>
      </c>
      <c r="Q3627" t="str">
        <f t="shared" si="717"/>
        <v>No</v>
      </c>
      <c r="R3627" t="str">
        <f t="shared" si="718"/>
        <v>No</v>
      </c>
      <c r="S3627">
        <v>130</v>
      </c>
      <c r="T3627" t="s">
        <v>413</v>
      </c>
      <c r="V3627" t="str">
        <f t="shared" si="719"/>
        <v>Non Intersection</v>
      </c>
      <c r="W3627" t="s">
        <v>4490</v>
      </c>
      <c r="X3627">
        <v>42.393974</v>
      </c>
      <c r="Y3627">
        <v>-71.150188999999997</v>
      </c>
      <c r="Z3627" t="s">
        <v>4491</v>
      </c>
    </row>
    <row r="3628" spans="1:26">
      <c r="A3628">
        <v>30714</v>
      </c>
      <c r="B3628" s="1">
        <v>41036.6875</v>
      </c>
      <c r="C3628" s="1">
        <f t="shared" si="708"/>
        <v>40909</v>
      </c>
      <c r="D3628" s="4">
        <f t="shared" si="709"/>
        <v>0.35</v>
      </c>
      <c r="E3628" s="3">
        <f t="shared" si="710"/>
        <v>2012</v>
      </c>
      <c r="F3628" s="3">
        <f t="shared" si="711"/>
        <v>5</v>
      </c>
      <c r="G3628" s="3">
        <f t="shared" si="712"/>
        <v>7</v>
      </c>
      <c r="H3628" s="3">
        <f t="shared" si="713"/>
        <v>16</v>
      </c>
      <c r="I3628" s="3">
        <f t="shared" si="714"/>
        <v>30</v>
      </c>
      <c r="J3628" s="3">
        <f t="shared" si="715"/>
        <v>2</v>
      </c>
      <c r="K3628" s="3" t="str">
        <f>IF(AND(D3628&gt;='Season Lookup'!$D$15,D3628&lt;'Season Lookup'!$D$16),"Spring",IF(AND(D3628&gt;='Season Lookup'!$D$16,D3628&lt;'Season Lookup'!$D$17),"Summer",IF(AND(D3628&gt;='Season Lookup'!$D$17,D3628&lt;'Season Lookup'!$D$18),"Fall",IF(OR(D3628&gt;='Season Lookup'!$D$18,D3628&lt;'Season Lookup'!$D$15),"Winter"))))</f>
        <v>Spring</v>
      </c>
      <c r="L3628" s="3" t="str">
        <f>VLOOKUP(F3628,'Season Lookup'!$A$1:$B$13,2,0)</f>
        <v>Spring</v>
      </c>
      <c r="M3628" t="s">
        <v>56</v>
      </c>
      <c r="N3628" t="s">
        <v>13</v>
      </c>
      <c r="O3628" t="s">
        <v>132</v>
      </c>
      <c r="P3628" t="str">
        <f t="shared" si="716"/>
        <v>Yes</v>
      </c>
      <c r="Q3628" t="str">
        <f t="shared" si="717"/>
        <v>Yes</v>
      </c>
      <c r="R3628" t="str">
        <f t="shared" si="718"/>
        <v>No</v>
      </c>
      <c r="S3628">
        <v>2</v>
      </c>
      <c r="T3628" t="s">
        <v>4156</v>
      </c>
      <c r="U3628" t="s">
        <v>4492</v>
      </c>
      <c r="V3628" t="str">
        <f t="shared" si="719"/>
        <v>Non Intersection</v>
      </c>
      <c r="W3628" t="s">
        <v>4493</v>
      </c>
      <c r="X3628">
        <v>0</v>
      </c>
      <c r="Y3628">
        <v>0</v>
      </c>
      <c r="Z3628" t="s">
        <v>81</v>
      </c>
    </row>
    <row r="3629" spans="1:26">
      <c r="A3629">
        <v>30715</v>
      </c>
      <c r="B3629" s="1">
        <v>41036.708333333336</v>
      </c>
      <c r="C3629" s="1">
        <f t="shared" si="708"/>
        <v>40909</v>
      </c>
      <c r="D3629" s="4">
        <f t="shared" si="709"/>
        <v>0.35</v>
      </c>
      <c r="E3629" s="3">
        <f t="shared" si="710"/>
        <v>2012</v>
      </c>
      <c r="F3629" s="3">
        <f t="shared" si="711"/>
        <v>5</v>
      </c>
      <c r="G3629" s="3">
        <f t="shared" si="712"/>
        <v>7</v>
      </c>
      <c r="H3629" s="3">
        <f t="shared" si="713"/>
        <v>17</v>
      </c>
      <c r="I3629" s="3">
        <f t="shared" si="714"/>
        <v>0</v>
      </c>
      <c r="J3629" s="3">
        <f t="shared" si="715"/>
        <v>2</v>
      </c>
      <c r="K3629" s="3" t="str">
        <f>IF(AND(D3629&gt;='Season Lookup'!$D$15,D3629&lt;'Season Lookup'!$D$16),"Spring",IF(AND(D3629&gt;='Season Lookup'!$D$16,D3629&lt;'Season Lookup'!$D$17),"Summer",IF(AND(D3629&gt;='Season Lookup'!$D$17,D3629&lt;'Season Lookup'!$D$18),"Fall",IF(OR(D3629&gt;='Season Lookup'!$D$18,D3629&lt;'Season Lookup'!$D$15),"Winter"))))</f>
        <v>Spring</v>
      </c>
      <c r="L3629" s="3" t="str">
        <f>VLOOKUP(F3629,'Season Lookup'!$A$1:$B$13,2,0)</f>
        <v>Spring</v>
      </c>
      <c r="M3629" t="s">
        <v>56</v>
      </c>
      <c r="N3629" t="s">
        <v>13</v>
      </c>
      <c r="O3629" t="s">
        <v>132</v>
      </c>
      <c r="P3629" t="str">
        <f t="shared" si="716"/>
        <v>Yes</v>
      </c>
      <c r="Q3629" t="str">
        <f t="shared" si="717"/>
        <v>Yes</v>
      </c>
      <c r="R3629" t="str">
        <f t="shared" si="718"/>
        <v>No</v>
      </c>
      <c r="T3629" t="s">
        <v>142</v>
      </c>
      <c r="U3629" t="s">
        <v>409</v>
      </c>
      <c r="V3629" t="str">
        <f t="shared" si="719"/>
        <v>Intersection</v>
      </c>
      <c r="W3629" t="s">
        <v>1329</v>
      </c>
      <c r="X3629">
        <v>42.381520999999999</v>
      </c>
      <c r="Y3629">
        <v>-71.134101999999999</v>
      </c>
      <c r="Z3629" t="s">
        <v>1330</v>
      </c>
    </row>
    <row r="3630" spans="1:26">
      <c r="A3630">
        <v>30717</v>
      </c>
      <c r="B3630" s="1">
        <v>41036.354155092595</v>
      </c>
      <c r="C3630" s="1">
        <f t="shared" si="708"/>
        <v>40909</v>
      </c>
      <c r="D3630" s="4">
        <f t="shared" si="709"/>
        <v>0.35</v>
      </c>
      <c r="E3630" s="3">
        <f t="shared" si="710"/>
        <v>2012</v>
      </c>
      <c r="F3630" s="3">
        <f t="shared" si="711"/>
        <v>5</v>
      </c>
      <c r="G3630" s="3">
        <f t="shared" si="712"/>
        <v>7</v>
      </c>
      <c r="H3630" s="3">
        <f t="shared" si="713"/>
        <v>8</v>
      </c>
      <c r="I3630" s="3">
        <f t="shared" si="714"/>
        <v>29</v>
      </c>
      <c r="J3630" s="3">
        <f t="shared" si="715"/>
        <v>2</v>
      </c>
      <c r="K3630" s="3" t="str">
        <f>IF(AND(D3630&gt;='Season Lookup'!$D$15,D3630&lt;'Season Lookup'!$D$16),"Spring",IF(AND(D3630&gt;='Season Lookup'!$D$16,D3630&lt;'Season Lookup'!$D$17),"Summer",IF(AND(D3630&gt;='Season Lookup'!$D$17,D3630&lt;'Season Lookup'!$D$18),"Fall",IF(OR(D3630&gt;='Season Lookup'!$D$18,D3630&lt;'Season Lookup'!$D$15),"Winter"))))</f>
        <v>Spring</v>
      </c>
      <c r="L3630" s="3" t="str">
        <f>VLOOKUP(F3630,'Season Lookup'!$A$1:$B$13,2,0)</f>
        <v>Spring</v>
      </c>
      <c r="M3630" t="s">
        <v>56</v>
      </c>
      <c r="N3630" t="s">
        <v>13</v>
      </c>
      <c r="O3630" t="s">
        <v>152</v>
      </c>
      <c r="P3630" t="str">
        <f t="shared" si="716"/>
        <v>Yes</v>
      </c>
      <c r="Q3630" t="str">
        <f t="shared" si="717"/>
        <v>No</v>
      </c>
      <c r="R3630" t="str">
        <f t="shared" si="718"/>
        <v>Yes</v>
      </c>
      <c r="S3630">
        <v>185</v>
      </c>
      <c r="T3630" t="s">
        <v>170</v>
      </c>
      <c r="V3630" t="str">
        <f t="shared" si="719"/>
        <v>Non Intersection</v>
      </c>
      <c r="W3630" t="s">
        <v>3822</v>
      </c>
      <c r="X3630">
        <v>42.390208000000001</v>
      </c>
      <c r="Y3630">
        <v>-71.142109000000005</v>
      </c>
      <c r="Z3630" t="s">
        <v>3823</v>
      </c>
    </row>
    <row r="3631" spans="1:26">
      <c r="A3631">
        <v>30729</v>
      </c>
      <c r="B3631" s="1">
        <v>41036.375</v>
      </c>
      <c r="C3631" s="1">
        <f t="shared" si="708"/>
        <v>40909</v>
      </c>
      <c r="D3631" s="4">
        <f t="shared" si="709"/>
        <v>0.35</v>
      </c>
      <c r="E3631" s="3">
        <f t="shared" si="710"/>
        <v>2012</v>
      </c>
      <c r="F3631" s="3">
        <f t="shared" si="711"/>
        <v>5</v>
      </c>
      <c r="G3631" s="3">
        <f t="shared" si="712"/>
        <v>7</v>
      </c>
      <c r="H3631" s="3">
        <f t="shared" si="713"/>
        <v>9</v>
      </c>
      <c r="I3631" s="3">
        <f t="shared" si="714"/>
        <v>0</v>
      </c>
      <c r="J3631" s="3">
        <f t="shared" si="715"/>
        <v>2</v>
      </c>
      <c r="K3631" s="3" t="str">
        <f>IF(AND(D3631&gt;='Season Lookup'!$D$15,D3631&lt;'Season Lookup'!$D$16),"Spring",IF(AND(D3631&gt;='Season Lookup'!$D$16,D3631&lt;'Season Lookup'!$D$17),"Summer",IF(AND(D3631&gt;='Season Lookup'!$D$17,D3631&lt;'Season Lookup'!$D$18),"Fall",IF(OR(D3631&gt;='Season Lookup'!$D$18,D3631&lt;'Season Lookup'!$D$15),"Winter"))))</f>
        <v>Spring</v>
      </c>
      <c r="L3631" s="3" t="str">
        <f>VLOOKUP(F3631,'Season Lookup'!$A$1:$B$13,2,0)</f>
        <v>Spring</v>
      </c>
      <c r="M3631" t="s">
        <v>56</v>
      </c>
      <c r="N3631" t="s">
        <v>13</v>
      </c>
      <c r="O3631" t="s">
        <v>23</v>
      </c>
      <c r="P3631" t="str">
        <f t="shared" si="716"/>
        <v>Yes</v>
      </c>
      <c r="Q3631" t="str">
        <f t="shared" si="717"/>
        <v>No</v>
      </c>
      <c r="R3631" t="str">
        <f t="shared" si="718"/>
        <v>No</v>
      </c>
      <c r="S3631">
        <v>33</v>
      </c>
      <c r="T3631" t="s">
        <v>186</v>
      </c>
      <c r="V3631" t="str">
        <f t="shared" si="719"/>
        <v>Non Intersection</v>
      </c>
      <c r="W3631" t="s">
        <v>4461</v>
      </c>
      <c r="X3631">
        <v>42.380085000000001</v>
      </c>
      <c r="Y3631">
        <v>-71.126114999999999</v>
      </c>
      <c r="Z3631" t="s">
        <v>4462</v>
      </c>
    </row>
    <row r="3632" spans="1:26">
      <c r="A3632">
        <v>30730</v>
      </c>
      <c r="B3632" s="1">
        <v>41036.770833333336</v>
      </c>
      <c r="C3632" s="1">
        <f t="shared" si="708"/>
        <v>40909</v>
      </c>
      <c r="D3632" s="4">
        <f t="shared" si="709"/>
        <v>0.35</v>
      </c>
      <c r="E3632" s="3">
        <f t="shared" si="710"/>
        <v>2012</v>
      </c>
      <c r="F3632" s="3">
        <f t="shared" si="711"/>
        <v>5</v>
      </c>
      <c r="G3632" s="3">
        <f t="shared" si="712"/>
        <v>7</v>
      </c>
      <c r="H3632" s="3">
        <f t="shared" si="713"/>
        <v>18</v>
      </c>
      <c r="I3632" s="3">
        <f t="shared" si="714"/>
        <v>30</v>
      </c>
      <c r="J3632" s="3">
        <f t="shared" si="715"/>
        <v>2</v>
      </c>
      <c r="K3632" s="3" t="str">
        <f>IF(AND(D3632&gt;='Season Lookup'!$D$15,D3632&lt;'Season Lookup'!$D$16),"Spring",IF(AND(D3632&gt;='Season Lookup'!$D$16,D3632&lt;'Season Lookup'!$D$17),"Summer",IF(AND(D3632&gt;='Season Lookup'!$D$17,D3632&lt;'Season Lookup'!$D$18),"Fall",IF(OR(D3632&gt;='Season Lookup'!$D$18,D3632&lt;'Season Lookup'!$D$15),"Winter"))))</f>
        <v>Spring</v>
      </c>
      <c r="L3632" s="3" t="str">
        <f>VLOOKUP(F3632,'Season Lookup'!$A$1:$B$13,2,0)</f>
        <v>Spring</v>
      </c>
      <c r="M3632" t="s">
        <v>56</v>
      </c>
      <c r="N3632" t="s">
        <v>13</v>
      </c>
      <c r="O3632" t="s">
        <v>13</v>
      </c>
      <c r="P3632" t="str">
        <f t="shared" si="716"/>
        <v>Yes</v>
      </c>
      <c r="Q3632" t="str">
        <f t="shared" si="717"/>
        <v>No</v>
      </c>
      <c r="R3632" t="str">
        <f t="shared" si="718"/>
        <v>No</v>
      </c>
      <c r="T3632" t="s">
        <v>32</v>
      </c>
      <c r="U3632" t="s">
        <v>189</v>
      </c>
      <c r="V3632" t="str">
        <f t="shared" si="719"/>
        <v>Intersection</v>
      </c>
      <c r="W3632" t="s">
        <v>1737</v>
      </c>
      <c r="X3632">
        <v>42.363207000000003</v>
      </c>
      <c r="Y3632">
        <v>-71.096699999999998</v>
      </c>
      <c r="Z3632" t="s">
        <v>1738</v>
      </c>
    </row>
    <row r="3633" spans="1:26">
      <c r="A3633">
        <v>30718</v>
      </c>
      <c r="B3633" s="1">
        <v>41037.715277777781</v>
      </c>
      <c r="C3633" s="1">
        <f t="shared" si="708"/>
        <v>40909</v>
      </c>
      <c r="D3633" s="4">
        <f t="shared" si="709"/>
        <v>0.3527777777777778</v>
      </c>
      <c r="E3633" s="3">
        <f t="shared" si="710"/>
        <v>2012</v>
      </c>
      <c r="F3633" s="3">
        <f t="shared" si="711"/>
        <v>5</v>
      </c>
      <c r="G3633" s="3">
        <f t="shared" si="712"/>
        <v>8</v>
      </c>
      <c r="H3633" s="3">
        <f t="shared" si="713"/>
        <v>17</v>
      </c>
      <c r="I3633" s="3">
        <f t="shared" si="714"/>
        <v>10</v>
      </c>
      <c r="J3633" s="3">
        <f t="shared" si="715"/>
        <v>3</v>
      </c>
      <c r="K3633" s="3" t="str">
        <f>IF(AND(D3633&gt;='Season Lookup'!$D$15,D3633&lt;'Season Lookup'!$D$16),"Spring",IF(AND(D3633&gt;='Season Lookup'!$D$16,D3633&lt;'Season Lookup'!$D$17),"Summer",IF(AND(D3633&gt;='Season Lookup'!$D$17,D3633&lt;'Season Lookup'!$D$18),"Fall",IF(OR(D3633&gt;='Season Lookup'!$D$18,D3633&lt;'Season Lookup'!$D$15),"Winter"))))</f>
        <v>Spring</v>
      </c>
      <c r="L3633" s="3" t="str">
        <f>VLOOKUP(F3633,'Season Lookup'!$A$1:$B$13,2,0)</f>
        <v>Spring</v>
      </c>
      <c r="M3633" t="s">
        <v>73</v>
      </c>
      <c r="N3633" t="s">
        <v>13</v>
      </c>
      <c r="O3633" t="s">
        <v>13</v>
      </c>
      <c r="P3633" t="str">
        <f t="shared" si="716"/>
        <v>Yes</v>
      </c>
      <c r="Q3633" t="str">
        <f t="shared" si="717"/>
        <v>No</v>
      </c>
      <c r="R3633" t="str">
        <f t="shared" si="718"/>
        <v>No</v>
      </c>
      <c r="S3633">
        <v>463</v>
      </c>
      <c r="T3633" t="s">
        <v>14</v>
      </c>
      <c r="V3633" t="str">
        <f t="shared" si="719"/>
        <v>Non Intersection</v>
      </c>
      <c r="W3633" t="s">
        <v>4494</v>
      </c>
      <c r="X3633">
        <v>42.363912999999997</v>
      </c>
      <c r="Y3633">
        <v>-71.100892000000002</v>
      </c>
      <c r="Z3633" t="s">
        <v>4495</v>
      </c>
    </row>
    <row r="3634" spans="1:26">
      <c r="A3634">
        <v>30719</v>
      </c>
      <c r="B3634" s="1">
        <v>41037.760405092595</v>
      </c>
      <c r="C3634" s="1">
        <f t="shared" si="708"/>
        <v>40909</v>
      </c>
      <c r="D3634" s="4">
        <f t="shared" si="709"/>
        <v>0.3527777777777778</v>
      </c>
      <c r="E3634" s="3">
        <f t="shared" si="710"/>
        <v>2012</v>
      </c>
      <c r="F3634" s="3">
        <f t="shared" si="711"/>
        <v>5</v>
      </c>
      <c r="G3634" s="3">
        <f t="shared" si="712"/>
        <v>8</v>
      </c>
      <c r="H3634" s="3">
        <f t="shared" si="713"/>
        <v>18</v>
      </c>
      <c r="I3634" s="3">
        <f t="shared" si="714"/>
        <v>14</v>
      </c>
      <c r="J3634" s="3">
        <f t="shared" si="715"/>
        <v>3</v>
      </c>
      <c r="K3634" s="3" t="str">
        <f>IF(AND(D3634&gt;='Season Lookup'!$D$15,D3634&lt;'Season Lookup'!$D$16),"Spring",IF(AND(D3634&gt;='Season Lookup'!$D$16,D3634&lt;'Season Lookup'!$D$17),"Summer",IF(AND(D3634&gt;='Season Lookup'!$D$17,D3634&lt;'Season Lookup'!$D$18),"Fall",IF(OR(D3634&gt;='Season Lookup'!$D$18,D3634&lt;'Season Lookup'!$D$15),"Winter"))))</f>
        <v>Spring</v>
      </c>
      <c r="L3634" s="3" t="str">
        <f>VLOOKUP(F3634,'Season Lookup'!$A$1:$B$13,2,0)</f>
        <v>Spring</v>
      </c>
      <c r="M3634" t="s">
        <v>73</v>
      </c>
      <c r="N3634" t="s">
        <v>329</v>
      </c>
      <c r="O3634" t="s">
        <v>23</v>
      </c>
      <c r="P3634" t="str">
        <f t="shared" si="716"/>
        <v>No</v>
      </c>
      <c r="Q3634" t="str">
        <f t="shared" si="717"/>
        <v>No</v>
      </c>
      <c r="R3634" t="str">
        <f t="shared" si="718"/>
        <v>No</v>
      </c>
      <c r="T3634" t="s">
        <v>958</v>
      </c>
      <c r="U3634" t="s">
        <v>249</v>
      </c>
      <c r="V3634" t="str">
        <f t="shared" si="719"/>
        <v>Intersection</v>
      </c>
      <c r="W3634" t="s">
        <v>2699</v>
      </c>
      <c r="X3634">
        <v>42.359917000000003</v>
      </c>
      <c r="Y3634">
        <v>-71.101727999999994</v>
      </c>
      <c r="Z3634" t="s">
        <v>2700</v>
      </c>
    </row>
    <row r="3635" spans="1:26">
      <c r="A3635">
        <v>30720</v>
      </c>
      <c r="B3635" s="1">
        <v>41037.791655092595</v>
      </c>
      <c r="C3635" s="1">
        <f t="shared" si="708"/>
        <v>40909</v>
      </c>
      <c r="D3635" s="4">
        <f t="shared" si="709"/>
        <v>0.3527777777777778</v>
      </c>
      <c r="E3635" s="3">
        <f t="shared" si="710"/>
        <v>2012</v>
      </c>
      <c r="F3635" s="3">
        <f t="shared" si="711"/>
        <v>5</v>
      </c>
      <c r="G3635" s="3">
        <f t="shared" si="712"/>
        <v>8</v>
      </c>
      <c r="H3635" s="3">
        <f t="shared" si="713"/>
        <v>18</v>
      </c>
      <c r="I3635" s="3">
        <f t="shared" si="714"/>
        <v>59</v>
      </c>
      <c r="J3635" s="3">
        <f t="shared" si="715"/>
        <v>3</v>
      </c>
      <c r="K3635" s="3" t="str">
        <f>IF(AND(D3635&gt;='Season Lookup'!$D$15,D3635&lt;'Season Lookup'!$D$16),"Spring",IF(AND(D3635&gt;='Season Lookup'!$D$16,D3635&lt;'Season Lookup'!$D$17),"Summer",IF(AND(D3635&gt;='Season Lookup'!$D$17,D3635&lt;'Season Lookup'!$D$18),"Fall",IF(OR(D3635&gt;='Season Lookup'!$D$18,D3635&lt;'Season Lookup'!$D$15),"Winter"))))</f>
        <v>Spring</v>
      </c>
      <c r="L3635" s="3" t="str">
        <f>VLOOKUP(F3635,'Season Lookup'!$A$1:$B$13,2,0)</f>
        <v>Spring</v>
      </c>
      <c r="M3635" t="s">
        <v>73</v>
      </c>
      <c r="N3635" t="s">
        <v>13</v>
      </c>
      <c r="O3635" t="s">
        <v>13</v>
      </c>
      <c r="P3635" t="str">
        <f t="shared" si="716"/>
        <v>Yes</v>
      </c>
      <c r="Q3635" t="str">
        <f t="shared" si="717"/>
        <v>No</v>
      </c>
      <c r="R3635" t="str">
        <f t="shared" si="718"/>
        <v>No</v>
      </c>
      <c r="S3635">
        <v>328</v>
      </c>
      <c r="T3635" t="s">
        <v>14</v>
      </c>
      <c r="V3635" t="str">
        <f t="shared" si="719"/>
        <v>Non Intersection</v>
      </c>
      <c r="W3635" t="s">
        <v>4496</v>
      </c>
      <c r="X3635">
        <v>42.362414999999999</v>
      </c>
      <c r="Y3635">
        <v>-71.098971000000006</v>
      </c>
      <c r="Z3635" t="s">
        <v>4497</v>
      </c>
    </row>
    <row r="3636" spans="1:26">
      <c r="A3636">
        <v>30731</v>
      </c>
      <c r="B3636" s="1">
        <v>41037.4375</v>
      </c>
      <c r="C3636" s="1">
        <f t="shared" si="708"/>
        <v>40909</v>
      </c>
      <c r="D3636" s="4">
        <f t="shared" si="709"/>
        <v>0.3527777777777778</v>
      </c>
      <c r="E3636" s="3">
        <f t="shared" si="710"/>
        <v>2012</v>
      </c>
      <c r="F3636" s="3">
        <f t="shared" si="711"/>
        <v>5</v>
      </c>
      <c r="G3636" s="3">
        <f t="shared" si="712"/>
        <v>8</v>
      </c>
      <c r="H3636" s="3">
        <f t="shared" si="713"/>
        <v>10</v>
      </c>
      <c r="I3636" s="3">
        <f t="shared" si="714"/>
        <v>30</v>
      </c>
      <c r="J3636" s="3">
        <f t="shared" si="715"/>
        <v>3</v>
      </c>
      <c r="K3636" s="3" t="str">
        <f>IF(AND(D3636&gt;='Season Lookup'!$D$15,D3636&lt;'Season Lookup'!$D$16),"Spring",IF(AND(D3636&gt;='Season Lookup'!$D$16,D3636&lt;'Season Lookup'!$D$17),"Summer",IF(AND(D3636&gt;='Season Lookup'!$D$17,D3636&lt;'Season Lookup'!$D$18),"Fall",IF(OR(D3636&gt;='Season Lookup'!$D$18,D3636&lt;'Season Lookup'!$D$15),"Winter"))))</f>
        <v>Spring</v>
      </c>
      <c r="L3636" s="3" t="str">
        <f>VLOOKUP(F3636,'Season Lookup'!$A$1:$B$13,2,0)</f>
        <v>Spring</v>
      </c>
      <c r="M3636" t="s">
        <v>73</v>
      </c>
      <c r="N3636" t="s">
        <v>13</v>
      </c>
      <c r="O3636" t="s">
        <v>36</v>
      </c>
      <c r="P3636" t="str">
        <f t="shared" si="716"/>
        <v>Yes</v>
      </c>
      <c r="Q3636" t="str">
        <f t="shared" si="717"/>
        <v>No</v>
      </c>
      <c r="R3636" t="str">
        <f t="shared" si="718"/>
        <v>No</v>
      </c>
      <c r="S3636">
        <v>2211</v>
      </c>
      <c r="T3636" t="s">
        <v>14</v>
      </c>
      <c r="V3636" t="str">
        <f t="shared" si="719"/>
        <v>Non Intersection</v>
      </c>
      <c r="W3636" t="s">
        <v>4498</v>
      </c>
      <c r="X3636">
        <v>42.393518999999998</v>
      </c>
      <c r="Y3636">
        <v>-71.125491999999994</v>
      </c>
      <c r="Z3636" t="s">
        <v>4499</v>
      </c>
    </row>
    <row r="3637" spans="1:26">
      <c r="A3637">
        <v>30721</v>
      </c>
      <c r="B3637" s="1">
        <v>41038.074305555558</v>
      </c>
      <c r="C3637" s="1">
        <f t="shared" si="708"/>
        <v>40909</v>
      </c>
      <c r="D3637" s="4">
        <f t="shared" si="709"/>
        <v>0.35555555555555557</v>
      </c>
      <c r="E3637" s="3">
        <f t="shared" si="710"/>
        <v>2012</v>
      </c>
      <c r="F3637" s="3">
        <f t="shared" si="711"/>
        <v>5</v>
      </c>
      <c r="G3637" s="3">
        <f t="shared" si="712"/>
        <v>9</v>
      </c>
      <c r="H3637" s="3">
        <f t="shared" si="713"/>
        <v>1</v>
      </c>
      <c r="I3637" s="3">
        <f t="shared" si="714"/>
        <v>47</v>
      </c>
      <c r="J3637" s="3">
        <f t="shared" si="715"/>
        <v>4</v>
      </c>
      <c r="K3637" s="3" t="str">
        <f>IF(AND(D3637&gt;='Season Lookup'!$D$15,D3637&lt;'Season Lookup'!$D$16),"Spring",IF(AND(D3637&gt;='Season Lookup'!$D$16,D3637&lt;'Season Lookup'!$D$17),"Summer",IF(AND(D3637&gt;='Season Lookup'!$D$17,D3637&lt;'Season Lookup'!$D$18),"Fall",IF(OR(D3637&gt;='Season Lookup'!$D$18,D3637&lt;'Season Lookup'!$D$15),"Winter"))))</f>
        <v>Spring</v>
      </c>
      <c r="L3637" s="3" t="str">
        <f>VLOOKUP(F3637,'Season Lookup'!$A$1:$B$13,2,0)</f>
        <v>Spring</v>
      </c>
      <c r="M3637" t="s">
        <v>82</v>
      </c>
      <c r="N3637" t="s">
        <v>13</v>
      </c>
      <c r="O3637" t="s">
        <v>13</v>
      </c>
      <c r="P3637" t="str">
        <f t="shared" si="716"/>
        <v>Yes</v>
      </c>
      <c r="Q3637" t="str">
        <f t="shared" si="717"/>
        <v>No</v>
      </c>
      <c r="R3637" t="str">
        <f t="shared" si="718"/>
        <v>No</v>
      </c>
      <c r="T3637" t="s">
        <v>41</v>
      </c>
      <c r="U3637" t="s">
        <v>2192</v>
      </c>
      <c r="V3637" t="str">
        <f t="shared" si="719"/>
        <v>Intersection</v>
      </c>
      <c r="W3637" t="s">
        <v>4500</v>
      </c>
      <c r="X3637">
        <v>42.3626</v>
      </c>
      <c r="Y3637">
        <v>-71.112550999999996</v>
      </c>
      <c r="Z3637" t="s">
        <v>4501</v>
      </c>
    </row>
    <row r="3638" spans="1:26">
      <c r="A3638">
        <v>30722</v>
      </c>
      <c r="B3638" s="1">
        <v>41038.333333333336</v>
      </c>
      <c r="C3638" s="1">
        <f t="shared" si="708"/>
        <v>40909</v>
      </c>
      <c r="D3638" s="4">
        <f t="shared" si="709"/>
        <v>0.35555555555555557</v>
      </c>
      <c r="E3638" s="3">
        <f t="shared" si="710"/>
        <v>2012</v>
      </c>
      <c r="F3638" s="3">
        <f t="shared" si="711"/>
        <v>5</v>
      </c>
      <c r="G3638" s="3">
        <f t="shared" si="712"/>
        <v>9</v>
      </c>
      <c r="H3638" s="3">
        <f t="shared" si="713"/>
        <v>8</v>
      </c>
      <c r="I3638" s="3">
        <f t="shared" si="714"/>
        <v>0</v>
      </c>
      <c r="J3638" s="3">
        <f t="shared" si="715"/>
        <v>4</v>
      </c>
      <c r="K3638" s="3" t="str">
        <f>IF(AND(D3638&gt;='Season Lookup'!$D$15,D3638&lt;'Season Lookup'!$D$16),"Spring",IF(AND(D3638&gt;='Season Lookup'!$D$16,D3638&lt;'Season Lookup'!$D$17),"Summer",IF(AND(D3638&gt;='Season Lookup'!$D$17,D3638&lt;'Season Lookup'!$D$18),"Fall",IF(OR(D3638&gt;='Season Lookup'!$D$18,D3638&lt;'Season Lookup'!$D$15),"Winter"))))</f>
        <v>Spring</v>
      </c>
      <c r="L3638" s="3" t="str">
        <f>VLOOKUP(F3638,'Season Lookup'!$A$1:$B$13,2,0)</f>
        <v>Spring</v>
      </c>
      <c r="M3638" t="s">
        <v>82</v>
      </c>
      <c r="N3638" t="s">
        <v>13</v>
      </c>
      <c r="O3638" t="s">
        <v>13</v>
      </c>
      <c r="P3638" t="str">
        <f t="shared" si="716"/>
        <v>Yes</v>
      </c>
      <c r="Q3638" t="str">
        <f t="shared" si="717"/>
        <v>No</v>
      </c>
      <c r="R3638" t="str">
        <f t="shared" si="718"/>
        <v>No</v>
      </c>
      <c r="T3638" t="s">
        <v>133</v>
      </c>
      <c r="U3638" t="s">
        <v>134</v>
      </c>
      <c r="V3638" t="str">
        <f t="shared" si="719"/>
        <v>Intersection</v>
      </c>
      <c r="W3638" t="s">
        <v>135</v>
      </c>
      <c r="X3638">
        <v>42.372304999999997</v>
      </c>
      <c r="Y3638">
        <v>-71.115146999999993</v>
      </c>
      <c r="Z3638" t="s">
        <v>136</v>
      </c>
    </row>
    <row r="3639" spans="1:26">
      <c r="A3639">
        <v>30723</v>
      </c>
      <c r="B3639" s="1">
        <v>41038.434710648151</v>
      </c>
      <c r="C3639" s="1">
        <f t="shared" si="708"/>
        <v>40909</v>
      </c>
      <c r="D3639" s="4">
        <f t="shared" si="709"/>
        <v>0.35555555555555557</v>
      </c>
      <c r="E3639" s="3">
        <f t="shared" si="710"/>
        <v>2012</v>
      </c>
      <c r="F3639" s="3">
        <f t="shared" si="711"/>
        <v>5</v>
      </c>
      <c r="G3639" s="3">
        <f t="shared" si="712"/>
        <v>9</v>
      </c>
      <c r="H3639" s="3">
        <f t="shared" si="713"/>
        <v>10</v>
      </c>
      <c r="I3639" s="3">
        <f t="shared" si="714"/>
        <v>25</v>
      </c>
      <c r="J3639" s="3">
        <f t="shared" si="715"/>
        <v>4</v>
      </c>
      <c r="K3639" s="3" t="str">
        <f>IF(AND(D3639&gt;='Season Lookup'!$D$15,D3639&lt;'Season Lookup'!$D$16),"Spring",IF(AND(D3639&gt;='Season Lookup'!$D$16,D3639&lt;'Season Lookup'!$D$17),"Summer",IF(AND(D3639&gt;='Season Lookup'!$D$17,D3639&lt;'Season Lookup'!$D$18),"Fall",IF(OR(D3639&gt;='Season Lookup'!$D$18,D3639&lt;'Season Lookup'!$D$15),"Winter"))))</f>
        <v>Spring</v>
      </c>
      <c r="L3639" s="3" t="str">
        <f>VLOOKUP(F3639,'Season Lookup'!$A$1:$B$13,2,0)</f>
        <v>Spring</v>
      </c>
      <c r="M3639" t="s">
        <v>82</v>
      </c>
      <c r="N3639" t="s">
        <v>13</v>
      </c>
      <c r="O3639" t="s">
        <v>132</v>
      </c>
      <c r="P3639" t="str">
        <f t="shared" si="716"/>
        <v>Yes</v>
      </c>
      <c r="Q3639" t="str">
        <f t="shared" si="717"/>
        <v>Yes</v>
      </c>
      <c r="R3639" t="str">
        <f t="shared" si="718"/>
        <v>No</v>
      </c>
      <c r="T3639" t="s">
        <v>796</v>
      </c>
      <c r="U3639" t="s">
        <v>74</v>
      </c>
      <c r="V3639" t="str">
        <f t="shared" si="719"/>
        <v>Intersection</v>
      </c>
      <c r="W3639" t="s">
        <v>4394</v>
      </c>
      <c r="X3639">
        <v>42.366295000000001</v>
      </c>
      <c r="Y3639">
        <v>-71.091781999999995</v>
      </c>
      <c r="Z3639" t="s">
        <v>3890</v>
      </c>
    </row>
    <row r="3640" spans="1:26">
      <c r="A3640">
        <v>30724</v>
      </c>
      <c r="B3640" s="1">
        <v>41038.46875</v>
      </c>
      <c r="C3640" s="1">
        <f t="shared" si="708"/>
        <v>40909</v>
      </c>
      <c r="D3640" s="4">
        <f t="shared" si="709"/>
        <v>0.35555555555555557</v>
      </c>
      <c r="E3640" s="3">
        <f t="shared" si="710"/>
        <v>2012</v>
      </c>
      <c r="F3640" s="3">
        <f t="shared" si="711"/>
        <v>5</v>
      </c>
      <c r="G3640" s="3">
        <f t="shared" si="712"/>
        <v>9</v>
      </c>
      <c r="H3640" s="3">
        <f t="shared" si="713"/>
        <v>11</v>
      </c>
      <c r="I3640" s="3">
        <f t="shared" si="714"/>
        <v>15</v>
      </c>
      <c r="J3640" s="3">
        <f t="shared" si="715"/>
        <v>4</v>
      </c>
      <c r="K3640" s="3" t="str">
        <f>IF(AND(D3640&gt;='Season Lookup'!$D$15,D3640&lt;'Season Lookup'!$D$16),"Spring",IF(AND(D3640&gt;='Season Lookup'!$D$16,D3640&lt;'Season Lookup'!$D$17),"Summer",IF(AND(D3640&gt;='Season Lookup'!$D$17,D3640&lt;'Season Lookup'!$D$18),"Fall",IF(OR(D3640&gt;='Season Lookup'!$D$18,D3640&lt;'Season Lookup'!$D$15),"Winter"))))</f>
        <v>Spring</v>
      </c>
      <c r="L3640" s="3" t="str">
        <f>VLOOKUP(F3640,'Season Lookup'!$A$1:$B$13,2,0)</f>
        <v>Spring</v>
      </c>
      <c r="M3640" t="s">
        <v>82</v>
      </c>
      <c r="N3640" t="s">
        <v>13</v>
      </c>
      <c r="O3640" t="s">
        <v>13</v>
      </c>
      <c r="P3640" t="str">
        <f t="shared" si="716"/>
        <v>Yes</v>
      </c>
      <c r="Q3640" t="str">
        <f t="shared" si="717"/>
        <v>No</v>
      </c>
      <c r="R3640" t="str">
        <f t="shared" si="718"/>
        <v>No</v>
      </c>
      <c r="T3640" t="s">
        <v>105</v>
      </c>
      <c r="U3640" t="s">
        <v>138</v>
      </c>
      <c r="V3640" t="str">
        <f t="shared" si="719"/>
        <v>Intersection</v>
      </c>
      <c r="W3640" t="s">
        <v>139</v>
      </c>
      <c r="X3640">
        <v>42.373967</v>
      </c>
      <c r="Y3640">
        <v>-71.112780000000001</v>
      </c>
      <c r="Z3640" t="s">
        <v>140</v>
      </c>
    </row>
    <row r="3641" spans="1:26">
      <c r="A3641">
        <v>30726</v>
      </c>
      <c r="B3641" s="1">
        <v>41038.326388888891</v>
      </c>
      <c r="C3641" s="1">
        <f t="shared" si="708"/>
        <v>40909</v>
      </c>
      <c r="D3641" s="4">
        <f t="shared" si="709"/>
        <v>0.35555555555555557</v>
      </c>
      <c r="E3641" s="3">
        <f t="shared" si="710"/>
        <v>2012</v>
      </c>
      <c r="F3641" s="3">
        <f t="shared" si="711"/>
        <v>5</v>
      </c>
      <c r="G3641" s="3">
        <f t="shared" si="712"/>
        <v>9</v>
      </c>
      <c r="H3641" s="3">
        <f t="shared" si="713"/>
        <v>7</v>
      </c>
      <c r="I3641" s="3">
        <f t="shared" si="714"/>
        <v>50</v>
      </c>
      <c r="J3641" s="3">
        <f t="shared" si="715"/>
        <v>4</v>
      </c>
      <c r="K3641" s="3" t="str">
        <f>IF(AND(D3641&gt;='Season Lookup'!$D$15,D3641&lt;'Season Lookup'!$D$16),"Spring",IF(AND(D3641&gt;='Season Lookup'!$D$16,D3641&lt;'Season Lookup'!$D$17),"Summer",IF(AND(D3641&gt;='Season Lookup'!$D$17,D3641&lt;'Season Lookup'!$D$18),"Fall",IF(OR(D3641&gt;='Season Lookup'!$D$18,D3641&lt;'Season Lookup'!$D$15),"Winter"))))</f>
        <v>Spring</v>
      </c>
      <c r="L3641" s="3" t="str">
        <f>VLOOKUP(F3641,'Season Lookup'!$A$1:$B$13,2,0)</f>
        <v>Spring</v>
      </c>
      <c r="M3641" t="s">
        <v>82</v>
      </c>
      <c r="N3641" t="s">
        <v>13</v>
      </c>
      <c r="O3641" t="s">
        <v>13</v>
      </c>
      <c r="P3641" t="str">
        <f t="shared" si="716"/>
        <v>Yes</v>
      </c>
      <c r="Q3641" t="str">
        <f t="shared" si="717"/>
        <v>No</v>
      </c>
      <c r="R3641" t="str">
        <f t="shared" si="718"/>
        <v>No</v>
      </c>
      <c r="T3641" t="s">
        <v>291</v>
      </c>
      <c r="U3641" t="s">
        <v>4502</v>
      </c>
      <c r="V3641" t="str">
        <f t="shared" si="719"/>
        <v>Intersection</v>
      </c>
      <c r="W3641" t="s">
        <v>4503</v>
      </c>
      <c r="X3641">
        <v>42.384003999999997</v>
      </c>
      <c r="Y3641">
        <v>-71.125544000000005</v>
      </c>
      <c r="Z3641" t="s">
        <v>4504</v>
      </c>
    </row>
    <row r="3642" spans="1:26">
      <c r="A3642">
        <v>30727</v>
      </c>
      <c r="B3642" s="1">
        <v>41038.647916666669</v>
      </c>
      <c r="C3642" s="1">
        <f t="shared" si="708"/>
        <v>40909</v>
      </c>
      <c r="D3642" s="4">
        <f t="shared" si="709"/>
        <v>0.35555555555555557</v>
      </c>
      <c r="E3642" s="3">
        <f t="shared" si="710"/>
        <v>2012</v>
      </c>
      <c r="F3642" s="3">
        <f t="shared" si="711"/>
        <v>5</v>
      </c>
      <c r="G3642" s="3">
        <f t="shared" si="712"/>
        <v>9</v>
      </c>
      <c r="H3642" s="3">
        <f t="shared" si="713"/>
        <v>15</v>
      </c>
      <c r="I3642" s="3">
        <f t="shared" si="714"/>
        <v>33</v>
      </c>
      <c r="J3642" s="3">
        <f t="shared" si="715"/>
        <v>4</v>
      </c>
      <c r="K3642" s="3" t="str">
        <f>IF(AND(D3642&gt;='Season Lookup'!$D$15,D3642&lt;'Season Lookup'!$D$16),"Spring",IF(AND(D3642&gt;='Season Lookup'!$D$16,D3642&lt;'Season Lookup'!$D$17),"Summer",IF(AND(D3642&gt;='Season Lookup'!$D$17,D3642&lt;'Season Lookup'!$D$18),"Fall",IF(OR(D3642&gt;='Season Lookup'!$D$18,D3642&lt;'Season Lookup'!$D$15),"Winter"))))</f>
        <v>Spring</v>
      </c>
      <c r="L3642" s="3" t="str">
        <f>VLOOKUP(F3642,'Season Lookup'!$A$1:$B$13,2,0)</f>
        <v>Spring</v>
      </c>
      <c r="M3642" t="s">
        <v>82</v>
      </c>
      <c r="N3642" t="s">
        <v>13</v>
      </c>
      <c r="O3642" t="s">
        <v>13</v>
      </c>
      <c r="P3642" t="str">
        <f t="shared" si="716"/>
        <v>Yes</v>
      </c>
      <c r="Q3642" t="str">
        <f t="shared" si="717"/>
        <v>No</v>
      </c>
      <c r="R3642" t="str">
        <f t="shared" si="718"/>
        <v>No</v>
      </c>
      <c r="T3642" t="s">
        <v>27</v>
      </c>
      <c r="U3642" t="s">
        <v>1795</v>
      </c>
      <c r="V3642" t="str">
        <f t="shared" si="719"/>
        <v>Intersection</v>
      </c>
      <c r="W3642" t="s">
        <v>4505</v>
      </c>
      <c r="X3642">
        <v>42.364553999999998</v>
      </c>
      <c r="Y3642">
        <v>-71.113083000000003</v>
      </c>
      <c r="Z3642" t="s">
        <v>2194</v>
      </c>
    </row>
    <row r="3643" spans="1:26">
      <c r="A3643">
        <v>30728</v>
      </c>
      <c r="B3643" s="1">
        <v>41038.690960648149</v>
      </c>
      <c r="C3643" s="1">
        <f t="shared" si="708"/>
        <v>40909</v>
      </c>
      <c r="D3643" s="4">
        <f t="shared" si="709"/>
        <v>0.35555555555555557</v>
      </c>
      <c r="E3643" s="3">
        <f t="shared" si="710"/>
        <v>2012</v>
      </c>
      <c r="F3643" s="3">
        <f t="shared" si="711"/>
        <v>5</v>
      </c>
      <c r="G3643" s="3">
        <f t="shared" si="712"/>
        <v>9</v>
      </c>
      <c r="H3643" s="3">
        <f t="shared" si="713"/>
        <v>16</v>
      </c>
      <c r="I3643" s="3">
        <f t="shared" si="714"/>
        <v>34</v>
      </c>
      <c r="J3643" s="3">
        <f t="shared" si="715"/>
        <v>4</v>
      </c>
      <c r="K3643" s="3" t="str">
        <f>IF(AND(D3643&gt;='Season Lookup'!$D$15,D3643&lt;'Season Lookup'!$D$16),"Spring",IF(AND(D3643&gt;='Season Lookup'!$D$16,D3643&lt;'Season Lookup'!$D$17),"Summer",IF(AND(D3643&gt;='Season Lookup'!$D$17,D3643&lt;'Season Lookup'!$D$18),"Fall",IF(OR(D3643&gt;='Season Lookup'!$D$18,D3643&lt;'Season Lookup'!$D$15),"Winter"))))</f>
        <v>Spring</v>
      </c>
      <c r="L3643" s="3" t="str">
        <f>VLOOKUP(F3643,'Season Lookup'!$A$1:$B$13,2,0)</f>
        <v>Spring</v>
      </c>
      <c r="M3643" t="s">
        <v>82</v>
      </c>
      <c r="N3643" t="s">
        <v>13</v>
      </c>
      <c r="O3643" t="s">
        <v>23</v>
      </c>
      <c r="P3643" t="str">
        <f t="shared" si="716"/>
        <v>Yes</v>
      </c>
      <c r="Q3643" t="str">
        <f t="shared" si="717"/>
        <v>No</v>
      </c>
      <c r="R3643" t="str">
        <f t="shared" si="718"/>
        <v>No</v>
      </c>
      <c r="S3643">
        <v>35</v>
      </c>
      <c r="T3643" t="s">
        <v>268</v>
      </c>
      <c r="V3643" t="str">
        <f t="shared" si="719"/>
        <v>Non Intersection</v>
      </c>
      <c r="W3643" t="s">
        <v>933</v>
      </c>
      <c r="X3643">
        <v>42.388905999999999</v>
      </c>
      <c r="Y3643">
        <v>-71.119191999999998</v>
      </c>
      <c r="Z3643" t="s">
        <v>934</v>
      </c>
    </row>
    <row r="3644" spans="1:26">
      <c r="A3644">
        <v>30732</v>
      </c>
      <c r="B3644" s="1">
        <v>41038.333333333336</v>
      </c>
      <c r="C3644" s="1">
        <f t="shared" si="708"/>
        <v>40909</v>
      </c>
      <c r="D3644" s="4">
        <f t="shared" si="709"/>
        <v>0.35555555555555557</v>
      </c>
      <c r="E3644" s="3">
        <f t="shared" si="710"/>
        <v>2012</v>
      </c>
      <c r="F3644" s="3">
        <f t="shared" si="711"/>
        <v>5</v>
      </c>
      <c r="G3644" s="3">
        <f t="shared" si="712"/>
        <v>9</v>
      </c>
      <c r="H3644" s="3">
        <f t="shared" si="713"/>
        <v>8</v>
      </c>
      <c r="I3644" s="3">
        <f t="shared" si="714"/>
        <v>0</v>
      </c>
      <c r="J3644" s="3">
        <f t="shared" si="715"/>
        <v>4</v>
      </c>
      <c r="K3644" s="3" t="str">
        <f>IF(AND(D3644&gt;='Season Lookup'!$D$15,D3644&lt;'Season Lookup'!$D$16),"Spring",IF(AND(D3644&gt;='Season Lookup'!$D$16,D3644&lt;'Season Lookup'!$D$17),"Summer",IF(AND(D3644&gt;='Season Lookup'!$D$17,D3644&lt;'Season Lookup'!$D$18),"Fall",IF(OR(D3644&gt;='Season Lookup'!$D$18,D3644&lt;'Season Lookup'!$D$15),"Winter"))))</f>
        <v>Spring</v>
      </c>
      <c r="L3644" s="3" t="str">
        <f>VLOOKUP(F3644,'Season Lookup'!$A$1:$B$13,2,0)</f>
        <v>Spring</v>
      </c>
      <c r="M3644" t="s">
        <v>82</v>
      </c>
      <c r="N3644" t="s">
        <v>13</v>
      </c>
      <c r="O3644" t="s">
        <v>13</v>
      </c>
      <c r="P3644" t="str">
        <f t="shared" si="716"/>
        <v>Yes</v>
      </c>
      <c r="Q3644" t="str">
        <f t="shared" si="717"/>
        <v>No</v>
      </c>
      <c r="R3644" t="str">
        <f t="shared" si="718"/>
        <v>No</v>
      </c>
      <c r="T3644" t="s">
        <v>14</v>
      </c>
      <c r="U3644" t="s">
        <v>15</v>
      </c>
      <c r="V3644" t="str">
        <f t="shared" si="719"/>
        <v>Intersection</v>
      </c>
      <c r="W3644" t="s">
        <v>16</v>
      </c>
      <c r="X3644">
        <v>42.392614999999999</v>
      </c>
      <c r="Y3644">
        <v>-71.124874000000005</v>
      </c>
      <c r="Z3644" t="s">
        <v>17</v>
      </c>
    </row>
    <row r="3645" spans="1:26">
      <c r="A3645">
        <v>30733</v>
      </c>
      <c r="B3645" s="1">
        <v>41038.42082175926</v>
      </c>
      <c r="C3645" s="1">
        <f t="shared" si="708"/>
        <v>40909</v>
      </c>
      <c r="D3645" s="4">
        <f t="shared" si="709"/>
        <v>0.35555555555555557</v>
      </c>
      <c r="E3645" s="3">
        <f t="shared" si="710"/>
        <v>2012</v>
      </c>
      <c r="F3645" s="3">
        <f t="shared" si="711"/>
        <v>5</v>
      </c>
      <c r="G3645" s="3">
        <f t="shared" si="712"/>
        <v>9</v>
      </c>
      <c r="H3645" s="3">
        <f t="shared" si="713"/>
        <v>10</v>
      </c>
      <c r="I3645" s="3">
        <f t="shared" si="714"/>
        <v>5</v>
      </c>
      <c r="J3645" s="3">
        <f t="shared" si="715"/>
        <v>4</v>
      </c>
      <c r="K3645" s="3" t="str">
        <f>IF(AND(D3645&gt;='Season Lookup'!$D$15,D3645&lt;'Season Lookup'!$D$16),"Spring",IF(AND(D3645&gt;='Season Lookup'!$D$16,D3645&lt;'Season Lookup'!$D$17),"Summer",IF(AND(D3645&gt;='Season Lookup'!$D$17,D3645&lt;'Season Lookup'!$D$18),"Fall",IF(OR(D3645&gt;='Season Lookup'!$D$18,D3645&lt;'Season Lookup'!$D$15),"Winter"))))</f>
        <v>Spring</v>
      </c>
      <c r="L3645" s="3" t="str">
        <f>VLOOKUP(F3645,'Season Lookup'!$A$1:$B$13,2,0)</f>
        <v>Spring</v>
      </c>
      <c r="M3645" t="s">
        <v>82</v>
      </c>
      <c r="N3645" t="s">
        <v>13</v>
      </c>
      <c r="O3645" t="s">
        <v>13</v>
      </c>
      <c r="P3645" t="str">
        <f t="shared" si="716"/>
        <v>Yes</v>
      </c>
      <c r="Q3645" t="str">
        <f t="shared" si="717"/>
        <v>No</v>
      </c>
      <c r="R3645" t="str">
        <f t="shared" si="718"/>
        <v>No</v>
      </c>
      <c r="S3645">
        <v>68</v>
      </c>
      <c r="T3645" t="s">
        <v>4506</v>
      </c>
      <c r="V3645" t="str">
        <f t="shared" si="719"/>
        <v>Non Intersection</v>
      </c>
      <c r="W3645" t="s">
        <v>4507</v>
      </c>
      <c r="X3645">
        <v>42.391339000000002</v>
      </c>
      <c r="Y3645">
        <v>-71.127583999999999</v>
      </c>
      <c r="Z3645" t="s">
        <v>4508</v>
      </c>
    </row>
    <row r="3646" spans="1:26">
      <c r="A3646">
        <v>30734</v>
      </c>
      <c r="B3646" s="1">
        <v>41038.5625</v>
      </c>
      <c r="C3646" s="1">
        <f t="shared" si="708"/>
        <v>40909</v>
      </c>
      <c r="D3646" s="4">
        <f t="shared" si="709"/>
        <v>0.35555555555555557</v>
      </c>
      <c r="E3646" s="3">
        <f t="shared" si="710"/>
        <v>2012</v>
      </c>
      <c r="F3646" s="3">
        <f t="shared" si="711"/>
        <v>5</v>
      </c>
      <c r="G3646" s="3">
        <f t="shared" si="712"/>
        <v>9</v>
      </c>
      <c r="H3646" s="3">
        <f t="shared" si="713"/>
        <v>13</v>
      </c>
      <c r="I3646" s="3">
        <f t="shared" si="714"/>
        <v>30</v>
      </c>
      <c r="J3646" s="3">
        <f t="shared" si="715"/>
        <v>4</v>
      </c>
      <c r="K3646" s="3" t="str">
        <f>IF(AND(D3646&gt;='Season Lookup'!$D$15,D3646&lt;'Season Lookup'!$D$16),"Spring",IF(AND(D3646&gt;='Season Lookup'!$D$16,D3646&lt;'Season Lookup'!$D$17),"Summer",IF(AND(D3646&gt;='Season Lookup'!$D$17,D3646&lt;'Season Lookup'!$D$18),"Fall",IF(OR(D3646&gt;='Season Lookup'!$D$18,D3646&lt;'Season Lookup'!$D$15),"Winter"))))</f>
        <v>Spring</v>
      </c>
      <c r="L3646" s="3" t="str">
        <f>VLOOKUP(F3646,'Season Lookup'!$A$1:$B$13,2,0)</f>
        <v>Spring</v>
      </c>
      <c r="M3646" t="s">
        <v>82</v>
      </c>
      <c r="N3646" t="s">
        <v>13</v>
      </c>
      <c r="O3646" t="s">
        <v>23</v>
      </c>
      <c r="P3646" t="str">
        <f t="shared" si="716"/>
        <v>Yes</v>
      </c>
      <c r="Q3646" t="str">
        <f t="shared" si="717"/>
        <v>No</v>
      </c>
      <c r="R3646" t="str">
        <f t="shared" si="718"/>
        <v>No</v>
      </c>
      <c r="S3646">
        <v>1816</v>
      </c>
      <c r="T3646" t="s">
        <v>14</v>
      </c>
      <c r="V3646" t="str">
        <f t="shared" si="719"/>
        <v>Non Intersection</v>
      </c>
      <c r="W3646" t="s">
        <v>4509</v>
      </c>
      <c r="X3646">
        <v>42.368924999999997</v>
      </c>
      <c r="Y3646">
        <v>-71.110257000000004</v>
      </c>
      <c r="Z3646" t="s">
        <v>468</v>
      </c>
    </row>
    <row r="3647" spans="1:26">
      <c r="A3647">
        <v>30735</v>
      </c>
      <c r="B3647" s="1">
        <v>41038.740266203706</v>
      </c>
      <c r="C3647" s="1">
        <f t="shared" si="708"/>
        <v>40909</v>
      </c>
      <c r="D3647" s="4">
        <f t="shared" si="709"/>
        <v>0.35555555555555557</v>
      </c>
      <c r="E3647" s="3">
        <f t="shared" si="710"/>
        <v>2012</v>
      </c>
      <c r="F3647" s="3">
        <f t="shared" si="711"/>
        <v>5</v>
      </c>
      <c r="G3647" s="3">
        <f t="shared" si="712"/>
        <v>9</v>
      </c>
      <c r="H3647" s="3">
        <f t="shared" si="713"/>
        <v>17</v>
      </c>
      <c r="I3647" s="3">
        <f t="shared" si="714"/>
        <v>45</v>
      </c>
      <c r="J3647" s="3">
        <f t="shared" si="715"/>
        <v>4</v>
      </c>
      <c r="K3647" s="3" t="str">
        <f>IF(AND(D3647&gt;='Season Lookup'!$D$15,D3647&lt;'Season Lookup'!$D$16),"Spring",IF(AND(D3647&gt;='Season Lookup'!$D$16,D3647&lt;'Season Lookup'!$D$17),"Summer",IF(AND(D3647&gt;='Season Lookup'!$D$17,D3647&lt;'Season Lookup'!$D$18),"Fall",IF(OR(D3647&gt;='Season Lookup'!$D$18,D3647&lt;'Season Lookup'!$D$15),"Winter"))))</f>
        <v>Spring</v>
      </c>
      <c r="L3647" s="3" t="str">
        <f>VLOOKUP(F3647,'Season Lookup'!$A$1:$B$13,2,0)</f>
        <v>Spring</v>
      </c>
      <c r="M3647" t="s">
        <v>82</v>
      </c>
      <c r="N3647" t="s">
        <v>13</v>
      </c>
      <c r="O3647" t="s">
        <v>13</v>
      </c>
      <c r="P3647" t="str">
        <f t="shared" si="716"/>
        <v>Yes</v>
      </c>
      <c r="Q3647" t="str">
        <f t="shared" si="717"/>
        <v>No</v>
      </c>
      <c r="R3647" t="str">
        <f t="shared" si="718"/>
        <v>No</v>
      </c>
      <c r="T3647" t="s">
        <v>423</v>
      </c>
      <c r="U3647" t="s">
        <v>45</v>
      </c>
      <c r="V3647" t="str">
        <f t="shared" si="719"/>
        <v>Intersection</v>
      </c>
      <c r="W3647" t="s">
        <v>4510</v>
      </c>
      <c r="X3647">
        <v>42.385613999999997</v>
      </c>
      <c r="Y3647">
        <v>-71.130600000000001</v>
      </c>
      <c r="Z3647" t="s">
        <v>4511</v>
      </c>
    </row>
    <row r="3648" spans="1:26">
      <c r="A3648">
        <v>30889</v>
      </c>
      <c r="B3648" s="1">
        <v>41038.804849537039</v>
      </c>
      <c r="C3648" s="1">
        <f t="shared" si="708"/>
        <v>40909</v>
      </c>
      <c r="D3648" s="4">
        <f t="shared" si="709"/>
        <v>0.35555555555555557</v>
      </c>
      <c r="E3648" s="3">
        <f t="shared" si="710"/>
        <v>2012</v>
      </c>
      <c r="F3648" s="3">
        <f t="shared" si="711"/>
        <v>5</v>
      </c>
      <c r="G3648" s="3">
        <f t="shared" si="712"/>
        <v>9</v>
      </c>
      <c r="H3648" s="3">
        <f t="shared" si="713"/>
        <v>19</v>
      </c>
      <c r="I3648" s="3">
        <f t="shared" si="714"/>
        <v>18</v>
      </c>
      <c r="J3648" s="3">
        <f t="shared" si="715"/>
        <v>4</v>
      </c>
      <c r="K3648" s="3" t="str">
        <f>IF(AND(D3648&gt;='Season Lookup'!$D$15,D3648&lt;'Season Lookup'!$D$16),"Spring",IF(AND(D3648&gt;='Season Lookup'!$D$16,D3648&lt;'Season Lookup'!$D$17),"Summer",IF(AND(D3648&gt;='Season Lookup'!$D$17,D3648&lt;'Season Lookup'!$D$18),"Fall",IF(OR(D3648&gt;='Season Lookup'!$D$18,D3648&lt;'Season Lookup'!$D$15),"Winter"))))</f>
        <v>Spring</v>
      </c>
      <c r="L3648" s="3" t="str">
        <f>VLOOKUP(F3648,'Season Lookup'!$A$1:$B$13,2,0)</f>
        <v>Spring</v>
      </c>
      <c r="M3648" t="s">
        <v>73</v>
      </c>
      <c r="N3648" t="s">
        <v>13</v>
      </c>
      <c r="O3648" t="s">
        <v>36</v>
      </c>
      <c r="P3648" t="str">
        <f t="shared" si="716"/>
        <v>Yes</v>
      </c>
      <c r="Q3648" t="str">
        <f t="shared" si="717"/>
        <v>No</v>
      </c>
      <c r="R3648" t="str">
        <f t="shared" si="718"/>
        <v>No</v>
      </c>
      <c r="S3648">
        <v>11</v>
      </c>
      <c r="T3648" t="s">
        <v>315</v>
      </c>
      <c r="V3648" t="str">
        <f t="shared" si="719"/>
        <v>Non Intersection</v>
      </c>
      <c r="W3648" t="s">
        <v>4512</v>
      </c>
      <c r="X3648">
        <v>42.365586999999998</v>
      </c>
      <c r="Y3648">
        <v>-71.102701999999994</v>
      </c>
      <c r="Z3648" t="s">
        <v>4513</v>
      </c>
    </row>
    <row r="3649" spans="1:26">
      <c r="A3649">
        <v>30736</v>
      </c>
      <c r="B3649" s="1">
        <v>41039.32984953704</v>
      </c>
      <c r="C3649" s="1">
        <f t="shared" si="708"/>
        <v>40909</v>
      </c>
      <c r="D3649" s="4">
        <f t="shared" si="709"/>
        <v>0.35833333333333334</v>
      </c>
      <c r="E3649" s="3">
        <f t="shared" si="710"/>
        <v>2012</v>
      </c>
      <c r="F3649" s="3">
        <f t="shared" si="711"/>
        <v>5</v>
      </c>
      <c r="G3649" s="3">
        <f t="shared" si="712"/>
        <v>10</v>
      </c>
      <c r="H3649" s="3">
        <f t="shared" si="713"/>
        <v>7</v>
      </c>
      <c r="I3649" s="3">
        <f t="shared" si="714"/>
        <v>54</v>
      </c>
      <c r="J3649" s="3">
        <f t="shared" si="715"/>
        <v>5</v>
      </c>
      <c r="K3649" s="3" t="str">
        <f>IF(AND(D3649&gt;='Season Lookup'!$D$15,D3649&lt;'Season Lookup'!$D$16),"Spring",IF(AND(D3649&gt;='Season Lookup'!$D$16,D3649&lt;'Season Lookup'!$D$17),"Summer",IF(AND(D3649&gt;='Season Lookup'!$D$17,D3649&lt;'Season Lookup'!$D$18),"Fall",IF(OR(D3649&gt;='Season Lookup'!$D$18,D3649&lt;'Season Lookup'!$D$15),"Winter"))))</f>
        <v>Spring</v>
      </c>
      <c r="L3649" s="3" t="str">
        <f>VLOOKUP(F3649,'Season Lookup'!$A$1:$B$13,2,0)</f>
        <v>Spring</v>
      </c>
      <c r="M3649" t="s">
        <v>78</v>
      </c>
      <c r="N3649" t="s">
        <v>1085</v>
      </c>
      <c r="O3649" t="s">
        <v>35</v>
      </c>
      <c r="P3649" t="str">
        <f t="shared" si="716"/>
        <v>Yes</v>
      </c>
      <c r="Q3649" t="str">
        <f t="shared" si="717"/>
        <v>No</v>
      </c>
      <c r="R3649" t="str">
        <f t="shared" si="718"/>
        <v>No</v>
      </c>
      <c r="T3649" t="s">
        <v>14</v>
      </c>
      <c r="U3649" t="s">
        <v>1032</v>
      </c>
      <c r="V3649" t="str">
        <f t="shared" si="719"/>
        <v>Intersection</v>
      </c>
      <c r="W3649" t="s">
        <v>1033</v>
      </c>
      <c r="X3649">
        <v>42.39508</v>
      </c>
      <c r="Y3649">
        <v>-71.12764</v>
      </c>
      <c r="Z3649" t="s">
        <v>1034</v>
      </c>
    </row>
    <row r="3650" spans="1:26">
      <c r="A3650">
        <v>30737</v>
      </c>
      <c r="B3650" s="1">
        <v>41039.482638888891</v>
      </c>
      <c r="C3650" s="1">
        <f t="shared" si="708"/>
        <v>40909</v>
      </c>
      <c r="D3650" s="4">
        <f t="shared" si="709"/>
        <v>0.35833333333333334</v>
      </c>
      <c r="E3650" s="3">
        <f t="shared" si="710"/>
        <v>2012</v>
      </c>
      <c r="F3650" s="3">
        <f t="shared" si="711"/>
        <v>5</v>
      </c>
      <c r="G3650" s="3">
        <f t="shared" si="712"/>
        <v>10</v>
      </c>
      <c r="H3650" s="3">
        <f t="shared" si="713"/>
        <v>11</v>
      </c>
      <c r="I3650" s="3">
        <f t="shared" si="714"/>
        <v>35</v>
      </c>
      <c r="J3650" s="3">
        <f t="shared" si="715"/>
        <v>5</v>
      </c>
      <c r="K3650" s="3" t="str">
        <f>IF(AND(D3650&gt;='Season Lookup'!$D$15,D3650&lt;'Season Lookup'!$D$16),"Spring",IF(AND(D3650&gt;='Season Lookup'!$D$16,D3650&lt;'Season Lookup'!$D$17),"Summer",IF(AND(D3650&gt;='Season Lookup'!$D$17,D3650&lt;'Season Lookup'!$D$18),"Fall",IF(OR(D3650&gt;='Season Lookup'!$D$18,D3650&lt;'Season Lookup'!$D$15),"Winter"))))</f>
        <v>Spring</v>
      </c>
      <c r="L3650" s="3" t="str">
        <f>VLOOKUP(F3650,'Season Lookup'!$A$1:$B$13,2,0)</f>
        <v>Spring</v>
      </c>
      <c r="M3650" t="s">
        <v>78</v>
      </c>
      <c r="N3650" t="s">
        <v>18</v>
      </c>
      <c r="O3650" t="s">
        <v>132</v>
      </c>
      <c r="P3650" t="str">
        <f t="shared" si="716"/>
        <v>Yes</v>
      </c>
      <c r="Q3650" t="str">
        <f t="shared" si="717"/>
        <v>Yes</v>
      </c>
      <c r="R3650" t="str">
        <f t="shared" si="718"/>
        <v>No</v>
      </c>
      <c r="S3650">
        <v>16</v>
      </c>
      <c r="T3650" t="s">
        <v>185</v>
      </c>
      <c r="V3650" t="str">
        <f t="shared" si="719"/>
        <v>Non Intersection</v>
      </c>
      <c r="W3650" t="s">
        <v>882</v>
      </c>
      <c r="X3650">
        <v>42.377301000000003</v>
      </c>
      <c r="Y3650">
        <v>-71.123220000000003</v>
      </c>
      <c r="Z3650" t="s">
        <v>883</v>
      </c>
    </row>
    <row r="3651" spans="1:26">
      <c r="A3651">
        <v>30738</v>
      </c>
      <c r="B3651" s="1">
        <v>41039.738888888889</v>
      </c>
      <c r="C3651" s="1">
        <f t="shared" si="708"/>
        <v>40909</v>
      </c>
      <c r="D3651" s="4">
        <f t="shared" si="709"/>
        <v>0.35833333333333334</v>
      </c>
      <c r="E3651" s="3">
        <f t="shared" si="710"/>
        <v>2012</v>
      </c>
      <c r="F3651" s="3">
        <f t="shared" si="711"/>
        <v>5</v>
      </c>
      <c r="G3651" s="3">
        <f t="shared" si="712"/>
        <v>10</v>
      </c>
      <c r="H3651" s="3">
        <f t="shared" si="713"/>
        <v>17</v>
      </c>
      <c r="I3651" s="3">
        <f t="shared" si="714"/>
        <v>44</v>
      </c>
      <c r="J3651" s="3">
        <f t="shared" si="715"/>
        <v>5</v>
      </c>
      <c r="K3651" s="3" t="str">
        <f>IF(AND(D3651&gt;='Season Lookup'!$D$15,D3651&lt;'Season Lookup'!$D$16),"Spring",IF(AND(D3651&gt;='Season Lookup'!$D$16,D3651&lt;'Season Lookup'!$D$17),"Summer",IF(AND(D3651&gt;='Season Lookup'!$D$17,D3651&lt;'Season Lookup'!$D$18),"Fall",IF(OR(D3651&gt;='Season Lookup'!$D$18,D3651&lt;'Season Lookup'!$D$15),"Winter"))))</f>
        <v>Spring</v>
      </c>
      <c r="L3651" s="3" t="str">
        <f>VLOOKUP(F3651,'Season Lookup'!$A$1:$B$13,2,0)</f>
        <v>Spring</v>
      </c>
      <c r="M3651" t="s">
        <v>78</v>
      </c>
      <c r="N3651" t="s">
        <v>35</v>
      </c>
      <c r="O3651" t="s">
        <v>36</v>
      </c>
      <c r="P3651" t="str">
        <f t="shared" si="716"/>
        <v>Yes</v>
      </c>
      <c r="Q3651" t="str">
        <f t="shared" si="717"/>
        <v>No</v>
      </c>
      <c r="R3651" t="str">
        <f t="shared" si="718"/>
        <v>No</v>
      </c>
      <c r="T3651" t="s">
        <v>351</v>
      </c>
      <c r="U3651" t="s">
        <v>260</v>
      </c>
      <c r="V3651" t="str">
        <f t="shared" si="719"/>
        <v>Intersection</v>
      </c>
      <c r="W3651" t="s">
        <v>4514</v>
      </c>
      <c r="X3651">
        <v>42.362651</v>
      </c>
      <c r="Y3651">
        <v>-71.084361000000001</v>
      </c>
      <c r="Z3651" t="s">
        <v>4515</v>
      </c>
    </row>
    <row r="3652" spans="1:26">
      <c r="A3652">
        <v>30739</v>
      </c>
      <c r="B3652" s="1">
        <v>41040.009027777778</v>
      </c>
      <c r="C3652" s="1">
        <f t="shared" si="708"/>
        <v>40909</v>
      </c>
      <c r="D3652" s="4">
        <f t="shared" si="709"/>
        <v>0.3611111111111111</v>
      </c>
      <c r="E3652" s="3">
        <f t="shared" si="710"/>
        <v>2012</v>
      </c>
      <c r="F3652" s="3">
        <f t="shared" si="711"/>
        <v>5</v>
      </c>
      <c r="G3652" s="3">
        <f t="shared" si="712"/>
        <v>11</v>
      </c>
      <c r="H3652" s="3">
        <f t="shared" si="713"/>
        <v>0</v>
      </c>
      <c r="I3652" s="3">
        <f t="shared" si="714"/>
        <v>13</v>
      </c>
      <c r="J3652" s="3">
        <f t="shared" si="715"/>
        <v>6</v>
      </c>
      <c r="K3652" s="3" t="str">
        <f>IF(AND(D3652&gt;='Season Lookup'!$D$15,D3652&lt;'Season Lookup'!$D$16),"Spring",IF(AND(D3652&gt;='Season Lookup'!$D$16,D3652&lt;'Season Lookup'!$D$17),"Summer",IF(AND(D3652&gt;='Season Lookup'!$D$17,D3652&lt;'Season Lookup'!$D$18),"Fall",IF(OR(D3652&gt;='Season Lookup'!$D$18,D3652&lt;'Season Lookup'!$D$15),"Winter"))))</f>
        <v>Spring</v>
      </c>
      <c r="L3652" s="3" t="str">
        <f>VLOOKUP(F3652,'Season Lookup'!$A$1:$B$13,2,0)</f>
        <v>Spring</v>
      </c>
      <c r="M3652" t="s">
        <v>12</v>
      </c>
      <c r="N3652" t="s">
        <v>13</v>
      </c>
      <c r="O3652" t="s">
        <v>13</v>
      </c>
      <c r="P3652" t="str">
        <f t="shared" si="716"/>
        <v>Yes</v>
      </c>
      <c r="Q3652" t="str">
        <f t="shared" si="717"/>
        <v>No</v>
      </c>
      <c r="R3652" t="str">
        <f t="shared" si="718"/>
        <v>No</v>
      </c>
      <c r="T3652" t="s">
        <v>14</v>
      </c>
      <c r="U3652" t="s">
        <v>2563</v>
      </c>
      <c r="V3652" t="str">
        <f t="shared" si="719"/>
        <v>Intersection</v>
      </c>
      <c r="W3652" t="s">
        <v>4516</v>
      </c>
      <c r="X3652">
        <v>42.366590000000002</v>
      </c>
      <c r="Y3652">
        <v>-71.105680000000007</v>
      </c>
      <c r="Z3652" t="s">
        <v>435</v>
      </c>
    </row>
    <row r="3653" spans="1:26">
      <c r="A3653">
        <v>30740</v>
      </c>
      <c r="B3653" s="1">
        <v>41040.368043981478</v>
      </c>
      <c r="C3653" s="1">
        <f t="shared" si="708"/>
        <v>40909</v>
      </c>
      <c r="D3653" s="4">
        <f t="shared" si="709"/>
        <v>0.3611111111111111</v>
      </c>
      <c r="E3653" s="3">
        <f t="shared" si="710"/>
        <v>2012</v>
      </c>
      <c r="F3653" s="3">
        <f t="shared" si="711"/>
        <v>5</v>
      </c>
      <c r="G3653" s="3">
        <f t="shared" si="712"/>
        <v>11</v>
      </c>
      <c r="H3653" s="3">
        <f t="shared" si="713"/>
        <v>8</v>
      </c>
      <c r="I3653" s="3">
        <f t="shared" si="714"/>
        <v>49</v>
      </c>
      <c r="J3653" s="3">
        <f t="shared" si="715"/>
        <v>6</v>
      </c>
      <c r="K3653" s="3" t="str">
        <f>IF(AND(D3653&gt;='Season Lookup'!$D$15,D3653&lt;'Season Lookup'!$D$16),"Spring",IF(AND(D3653&gt;='Season Lookup'!$D$16,D3653&lt;'Season Lookup'!$D$17),"Summer",IF(AND(D3653&gt;='Season Lookup'!$D$17,D3653&lt;'Season Lookup'!$D$18),"Fall",IF(OR(D3653&gt;='Season Lookup'!$D$18,D3653&lt;'Season Lookup'!$D$15),"Winter"))))</f>
        <v>Spring</v>
      </c>
      <c r="L3653" s="3" t="str">
        <f>VLOOKUP(F3653,'Season Lookup'!$A$1:$B$13,2,0)</f>
        <v>Spring</v>
      </c>
      <c r="M3653" t="s">
        <v>12</v>
      </c>
      <c r="N3653" t="s">
        <v>13</v>
      </c>
      <c r="O3653" t="s">
        <v>13</v>
      </c>
      <c r="P3653" t="str">
        <f t="shared" si="716"/>
        <v>Yes</v>
      </c>
      <c r="Q3653" t="str">
        <f t="shared" si="717"/>
        <v>No</v>
      </c>
      <c r="R3653" t="str">
        <f t="shared" si="718"/>
        <v>No</v>
      </c>
      <c r="T3653" t="s">
        <v>166</v>
      </c>
      <c r="U3653" t="s">
        <v>167</v>
      </c>
      <c r="V3653" t="str">
        <f t="shared" si="719"/>
        <v>Intersection</v>
      </c>
      <c r="W3653" t="s">
        <v>168</v>
      </c>
      <c r="X3653">
        <v>42.381554000000001</v>
      </c>
      <c r="Y3653">
        <v>-71.116331000000002</v>
      </c>
      <c r="Z3653" t="s">
        <v>169</v>
      </c>
    </row>
    <row r="3654" spans="1:26">
      <c r="A3654">
        <v>30741</v>
      </c>
      <c r="B3654" s="1">
        <v>41040.291655092595</v>
      </c>
      <c r="C3654" s="1">
        <f t="shared" si="708"/>
        <v>40909</v>
      </c>
      <c r="D3654" s="4">
        <f t="shared" si="709"/>
        <v>0.3611111111111111</v>
      </c>
      <c r="E3654" s="3">
        <f t="shared" si="710"/>
        <v>2012</v>
      </c>
      <c r="F3654" s="3">
        <f t="shared" si="711"/>
        <v>5</v>
      </c>
      <c r="G3654" s="3">
        <f t="shared" si="712"/>
        <v>11</v>
      </c>
      <c r="H3654" s="3">
        <f t="shared" si="713"/>
        <v>6</v>
      </c>
      <c r="I3654" s="3">
        <f t="shared" si="714"/>
        <v>59</v>
      </c>
      <c r="J3654" s="3">
        <f t="shared" si="715"/>
        <v>6</v>
      </c>
      <c r="K3654" s="3" t="str">
        <f>IF(AND(D3654&gt;='Season Lookup'!$D$15,D3654&lt;'Season Lookup'!$D$16),"Spring",IF(AND(D3654&gt;='Season Lookup'!$D$16,D3654&lt;'Season Lookup'!$D$17),"Summer",IF(AND(D3654&gt;='Season Lookup'!$D$17,D3654&lt;'Season Lookup'!$D$18),"Fall",IF(OR(D3654&gt;='Season Lookup'!$D$18,D3654&lt;'Season Lookup'!$D$15),"Winter"))))</f>
        <v>Spring</v>
      </c>
      <c r="L3654" s="3" t="str">
        <f>VLOOKUP(F3654,'Season Lookup'!$A$1:$B$13,2,0)</f>
        <v>Spring</v>
      </c>
      <c r="M3654" t="s">
        <v>31</v>
      </c>
      <c r="N3654" t="s">
        <v>13</v>
      </c>
      <c r="O3654" t="s">
        <v>23</v>
      </c>
      <c r="P3654" t="str">
        <f t="shared" si="716"/>
        <v>Yes</v>
      </c>
      <c r="Q3654" t="str">
        <f t="shared" si="717"/>
        <v>No</v>
      </c>
      <c r="R3654" t="str">
        <f t="shared" si="718"/>
        <v>No</v>
      </c>
      <c r="S3654">
        <v>5</v>
      </c>
      <c r="T3654" t="s">
        <v>4517</v>
      </c>
      <c r="V3654" t="str">
        <f t="shared" si="719"/>
        <v>Non Intersection</v>
      </c>
      <c r="W3654" t="s">
        <v>4518</v>
      </c>
      <c r="X3654">
        <v>42.388305000000003</v>
      </c>
      <c r="Y3654">
        <v>-71.123772000000002</v>
      </c>
      <c r="Z3654" t="s">
        <v>4519</v>
      </c>
    </row>
    <row r="3655" spans="1:26">
      <c r="A3655">
        <v>30769</v>
      </c>
      <c r="B3655" s="1">
        <v>41040.3125</v>
      </c>
      <c r="C3655" s="1">
        <f t="shared" si="708"/>
        <v>40909</v>
      </c>
      <c r="D3655" s="4">
        <f t="shared" si="709"/>
        <v>0.3611111111111111</v>
      </c>
      <c r="E3655" s="3">
        <f t="shared" si="710"/>
        <v>2012</v>
      </c>
      <c r="F3655" s="3">
        <f t="shared" si="711"/>
        <v>5</v>
      </c>
      <c r="G3655" s="3">
        <f t="shared" si="712"/>
        <v>11</v>
      </c>
      <c r="H3655" s="3">
        <f t="shared" si="713"/>
        <v>7</v>
      </c>
      <c r="I3655" s="3">
        <f t="shared" si="714"/>
        <v>30</v>
      </c>
      <c r="J3655" s="3">
        <f t="shared" si="715"/>
        <v>6</v>
      </c>
      <c r="K3655" s="3" t="str">
        <f>IF(AND(D3655&gt;='Season Lookup'!$D$15,D3655&lt;'Season Lookup'!$D$16),"Spring",IF(AND(D3655&gt;='Season Lookup'!$D$16,D3655&lt;'Season Lookup'!$D$17),"Summer",IF(AND(D3655&gt;='Season Lookup'!$D$17,D3655&lt;'Season Lookup'!$D$18),"Fall",IF(OR(D3655&gt;='Season Lookup'!$D$18,D3655&lt;'Season Lookup'!$D$15),"Winter"))))</f>
        <v>Spring</v>
      </c>
      <c r="L3655" s="3" t="str">
        <f>VLOOKUP(F3655,'Season Lookup'!$A$1:$B$13,2,0)</f>
        <v>Spring</v>
      </c>
      <c r="M3655" t="s">
        <v>12</v>
      </c>
      <c r="N3655" t="s">
        <v>13</v>
      </c>
      <c r="O3655" t="s">
        <v>246</v>
      </c>
      <c r="P3655" t="str">
        <f t="shared" si="716"/>
        <v>Yes</v>
      </c>
      <c r="Q3655" t="str">
        <f t="shared" si="717"/>
        <v>No</v>
      </c>
      <c r="R3655" t="str">
        <f t="shared" si="718"/>
        <v>No</v>
      </c>
      <c r="T3655" t="s">
        <v>216</v>
      </c>
      <c r="U3655" t="s">
        <v>354</v>
      </c>
      <c r="V3655" t="str">
        <f t="shared" si="719"/>
        <v>Intersection</v>
      </c>
      <c r="W3655" t="s">
        <v>4520</v>
      </c>
      <c r="X3655">
        <v>42.384062999999998</v>
      </c>
      <c r="Y3655">
        <v>-71.122377</v>
      </c>
      <c r="Z3655" t="s">
        <v>4521</v>
      </c>
    </row>
    <row r="3656" spans="1:26">
      <c r="A3656">
        <v>30771</v>
      </c>
      <c r="B3656" s="1">
        <v>41040.291655092595</v>
      </c>
      <c r="C3656" s="1">
        <f t="shared" si="708"/>
        <v>40909</v>
      </c>
      <c r="D3656" s="4">
        <f t="shared" si="709"/>
        <v>0.3611111111111111</v>
      </c>
      <c r="E3656" s="3">
        <f t="shared" si="710"/>
        <v>2012</v>
      </c>
      <c r="F3656" s="3">
        <f t="shared" si="711"/>
        <v>5</v>
      </c>
      <c r="G3656" s="3">
        <f t="shared" si="712"/>
        <v>11</v>
      </c>
      <c r="H3656" s="3">
        <f t="shared" si="713"/>
        <v>6</v>
      </c>
      <c r="I3656" s="3">
        <f t="shared" si="714"/>
        <v>59</v>
      </c>
      <c r="J3656" s="3">
        <f t="shared" si="715"/>
        <v>6</v>
      </c>
      <c r="K3656" s="3" t="str">
        <f>IF(AND(D3656&gt;='Season Lookup'!$D$15,D3656&lt;'Season Lookup'!$D$16),"Spring",IF(AND(D3656&gt;='Season Lookup'!$D$16,D3656&lt;'Season Lookup'!$D$17),"Summer",IF(AND(D3656&gt;='Season Lookup'!$D$17,D3656&lt;'Season Lookup'!$D$18),"Fall",IF(OR(D3656&gt;='Season Lookup'!$D$18,D3656&lt;'Season Lookup'!$D$15),"Winter"))))</f>
        <v>Spring</v>
      </c>
      <c r="L3656" s="3" t="str">
        <f>VLOOKUP(F3656,'Season Lookup'!$A$1:$B$13,2,0)</f>
        <v>Spring</v>
      </c>
      <c r="M3656" t="s">
        <v>12</v>
      </c>
      <c r="N3656" t="s">
        <v>13</v>
      </c>
      <c r="O3656" t="s">
        <v>23</v>
      </c>
      <c r="P3656" t="str">
        <f t="shared" si="716"/>
        <v>Yes</v>
      </c>
      <c r="Q3656" t="str">
        <f t="shared" si="717"/>
        <v>No</v>
      </c>
      <c r="R3656" t="str">
        <f t="shared" si="718"/>
        <v>No</v>
      </c>
      <c r="S3656">
        <v>800</v>
      </c>
      <c r="T3656" t="s">
        <v>2524</v>
      </c>
      <c r="V3656" t="str">
        <f t="shared" si="719"/>
        <v>Non Intersection</v>
      </c>
      <c r="W3656" t="s">
        <v>4522</v>
      </c>
      <c r="X3656">
        <v>42.365464000000003</v>
      </c>
      <c r="Y3656">
        <v>-71.091714999999994</v>
      </c>
      <c r="Z3656" t="s">
        <v>4523</v>
      </c>
    </row>
    <row r="3657" spans="1:26">
      <c r="A3657">
        <v>30742</v>
      </c>
      <c r="B3657" s="1">
        <v>41041.677083333336</v>
      </c>
      <c r="C3657" s="1">
        <f t="shared" si="708"/>
        <v>40909</v>
      </c>
      <c r="D3657" s="4">
        <f t="shared" si="709"/>
        <v>0.36388888888888887</v>
      </c>
      <c r="E3657" s="3">
        <f t="shared" si="710"/>
        <v>2012</v>
      </c>
      <c r="F3657" s="3">
        <f t="shared" si="711"/>
        <v>5</v>
      </c>
      <c r="G3657" s="3">
        <f t="shared" si="712"/>
        <v>12</v>
      </c>
      <c r="H3657" s="3">
        <f t="shared" si="713"/>
        <v>16</v>
      </c>
      <c r="I3657" s="3">
        <f t="shared" si="714"/>
        <v>15</v>
      </c>
      <c r="J3657" s="3">
        <f t="shared" si="715"/>
        <v>7</v>
      </c>
      <c r="K3657" s="3" t="str">
        <f>IF(AND(D3657&gt;='Season Lookup'!$D$15,D3657&lt;'Season Lookup'!$D$16),"Spring",IF(AND(D3657&gt;='Season Lookup'!$D$16,D3657&lt;'Season Lookup'!$D$17),"Summer",IF(AND(D3657&gt;='Season Lookup'!$D$17,D3657&lt;'Season Lookup'!$D$18),"Fall",IF(OR(D3657&gt;='Season Lookup'!$D$18,D3657&lt;'Season Lookup'!$D$15),"Winter"))))</f>
        <v>Spring</v>
      </c>
      <c r="L3657" s="3" t="str">
        <f>VLOOKUP(F3657,'Season Lookup'!$A$1:$B$13,2,0)</f>
        <v>Spring</v>
      </c>
      <c r="M3657" t="s">
        <v>31</v>
      </c>
      <c r="N3657" t="s">
        <v>13</v>
      </c>
      <c r="O3657" t="s">
        <v>23</v>
      </c>
      <c r="P3657" t="str">
        <f t="shared" si="716"/>
        <v>Yes</v>
      </c>
      <c r="Q3657" t="str">
        <f t="shared" si="717"/>
        <v>No</v>
      </c>
      <c r="R3657" t="str">
        <f t="shared" si="718"/>
        <v>No</v>
      </c>
      <c r="S3657">
        <v>211</v>
      </c>
      <c r="T3657" t="s">
        <v>170</v>
      </c>
      <c r="V3657" t="str">
        <f t="shared" si="719"/>
        <v>Non Intersection</v>
      </c>
      <c r="W3657" t="s">
        <v>1359</v>
      </c>
      <c r="X3657">
        <v>42.389553999999997</v>
      </c>
      <c r="Y3657">
        <v>-71.142674999999997</v>
      </c>
      <c r="Z3657" t="s">
        <v>1360</v>
      </c>
    </row>
    <row r="3658" spans="1:26">
      <c r="A3658">
        <v>30743</v>
      </c>
      <c r="B3658" s="1">
        <v>41041.791655092595</v>
      </c>
      <c r="C3658" s="1">
        <f t="shared" si="708"/>
        <v>40909</v>
      </c>
      <c r="D3658" s="4">
        <f t="shared" si="709"/>
        <v>0.36388888888888887</v>
      </c>
      <c r="E3658" s="3">
        <f t="shared" si="710"/>
        <v>2012</v>
      </c>
      <c r="F3658" s="3">
        <f t="shared" si="711"/>
        <v>5</v>
      </c>
      <c r="G3658" s="3">
        <f t="shared" si="712"/>
        <v>12</v>
      </c>
      <c r="H3658" s="3">
        <f t="shared" si="713"/>
        <v>18</v>
      </c>
      <c r="I3658" s="3">
        <f t="shared" si="714"/>
        <v>59</v>
      </c>
      <c r="J3658" s="3">
        <f t="shared" si="715"/>
        <v>7</v>
      </c>
      <c r="K3658" s="3" t="str">
        <f>IF(AND(D3658&gt;='Season Lookup'!$D$15,D3658&lt;'Season Lookup'!$D$16),"Spring",IF(AND(D3658&gt;='Season Lookup'!$D$16,D3658&lt;'Season Lookup'!$D$17),"Summer",IF(AND(D3658&gt;='Season Lookup'!$D$17,D3658&lt;'Season Lookup'!$D$18),"Fall",IF(OR(D3658&gt;='Season Lookup'!$D$18,D3658&lt;'Season Lookup'!$D$15),"Winter"))))</f>
        <v>Spring</v>
      </c>
      <c r="L3658" s="3" t="str">
        <f>VLOOKUP(F3658,'Season Lookup'!$A$1:$B$13,2,0)</f>
        <v>Spring</v>
      </c>
      <c r="M3658" t="s">
        <v>31</v>
      </c>
      <c r="N3658" t="s">
        <v>13</v>
      </c>
      <c r="O3658" t="s">
        <v>13</v>
      </c>
      <c r="P3658" t="str">
        <f t="shared" si="716"/>
        <v>Yes</v>
      </c>
      <c r="Q3658" t="str">
        <f t="shared" si="717"/>
        <v>No</v>
      </c>
      <c r="R3658" t="str">
        <f t="shared" si="718"/>
        <v>No</v>
      </c>
      <c r="T3658" t="s">
        <v>1742</v>
      </c>
      <c r="V3658" t="str">
        <f t="shared" si="719"/>
        <v>Intersection</v>
      </c>
      <c r="W3658" t="s">
        <v>4524</v>
      </c>
      <c r="X3658">
        <v>0</v>
      </c>
      <c r="Y3658">
        <v>0</v>
      </c>
      <c r="Z3658" t="s">
        <v>81</v>
      </c>
    </row>
    <row r="3659" spans="1:26">
      <c r="A3659">
        <v>30744</v>
      </c>
      <c r="B3659" s="1">
        <v>41042.8125</v>
      </c>
      <c r="C3659" s="1">
        <f t="shared" si="708"/>
        <v>40909</v>
      </c>
      <c r="D3659" s="4">
        <f t="shared" si="709"/>
        <v>0.36666666666666664</v>
      </c>
      <c r="E3659" s="3">
        <f t="shared" si="710"/>
        <v>2012</v>
      </c>
      <c r="F3659" s="3">
        <f t="shared" si="711"/>
        <v>5</v>
      </c>
      <c r="G3659" s="3">
        <f t="shared" si="712"/>
        <v>13</v>
      </c>
      <c r="H3659" s="3">
        <f t="shared" si="713"/>
        <v>19</v>
      </c>
      <c r="I3659" s="3">
        <f t="shared" si="714"/>
        <v>30</v>
      </c>
      <c r="J3659" s="3">
        <f t="shared" si="715"/>
        <v>1</v>
      </c>
      <c r="K3659" s="3" t="str">
        <f>IF(AND(D3659&gt;='Season Lookup'!$D$15,D3659&lt;'Season Lookup'!$D$16),"Spring",IF(AND(D3659&gt;='Season Lookup'!$D$16,D3659&lt;'Season Lookup'!$D$17),"Summer",IF(AND(D3659&gt;='Season Lookup'!$D$17,D3659&lt;'Season Lookup'!$D$18),"Fall",IF(OR(D3659&gt;='Season Lookup'!$D$18,D3659&lt;'Season Lookup'!$D$15),"Winter"))))</f>
        <v>Spring</v>
      </c>
      <c r="L3659" s="3" t="str">
        <f>VLOOKUP(F3659,'Season Lookup'!$A$1:$B$13,2,0)</f>
        <v>Spring</v>
      </c>
      <c r="M3659" t="s">
        <v>48</v>
      </c>
      <c r="N3659" t="s">
        <v>13</v>
      </c>
      <c r="O3659" t="s">
        <v>36</v>
      </c>
      <c r="P3659" t="str">
        <f t="shared" si="716"/>
        <v>Yes</v>
      </c>
      <c r="Q3659" t="str">
        <f t="shared" si="717"/>
        <v>No</v>
      </c>
      <c r="R3659" t="str">
        <f t="shared" si="718"/>
        <v>No</v>
      </c>
      <c r="T3659" t="s">
        <v>198</v>
      </c>
      <c r="U3659" t="s">
        <v>518</v>
      </c>
      <c r="V3659" t="str">
        <f t="shared" si="719"/>
        <v>Intersection</v>
      </c>
      <c r="W3659" t="s">
        <v>519</v>
      </c>
      <c r="X3659">
        <v>42.374569000000001</v>
      </c>
      <c r="Y3659">
        <v>-71.128428</v>
      </c>
      <c r="Z3659" t="s">
        <v>520</v>
      </c>
    </row>
    <row r="3660" spans="1:26">
      <c r="A3660">
        <v>30746</v>
      </c>
      <c r="B3660" s="1">
        <v>41043.368043981478</v>
      </c>
      <c r="C3660" s="1">
        <f t="shared" si="708"/>
        <v>40909</v>
      </c>
      <c r="D3660" s="4">
        <f t="shared" si="709"/>
        <v>0.36944444444444446</v>
      </c>
      <c r="E3660" s="3">
        <f t="shared" si="710"/>
        <v>2012</v>
      </c>
      <c r="F3660" s="3">
        <f t="shared" si="711"/>
        <v>5</v>
      </c>
      <c r="G3660" s="3">
        <f t="shared" si="712"/>
        <v>14</v>
      </c>
      <c r="H3660" s="3">
        <f t="shared" si="713"/>
        <v>8</v>
      </c>
      <c r="I3660" s="3">
        <f t="shared" si="714"/>
        <v>49</v>
      </c>
      <c r="J3660" s="3">
        <f t="shared" si="715"/>
        <v>2</v>
      </c>
      <c r="K3660" s="3" t="str">
        <f>IF(AND(D3660&gt;='Season Lookup'!$D$15,D3660&lt;'Season Lookup'!$D$16),"Spring",IF(AND(D3660&gt;='Season Lookup'!$D$16,D3660&lt;'Season Lookup'!$D$17),"Summer",IF(AND(D3660&gt;='Season Lookup'!$D$17,D3660&lt;'Season Lookup'!$D$18),"Fall",IF(OR(D3660&gt;='Season Lookup'!$D$18,D3660&lt;'Season Lookup'!$D$15),"Winter"))))</f>
        <v>Spring</v>
      </c>
      <c r="L3660" s="3" t="str">
        <f>VLOOKUP(F3660,'Season Lookup'!$A$1:$B$13,2,0)</f>
        <v>Spring</v>
      </c>
      <c r="M3660" t="s">
        <v>56</v>
      </c>
      <c r="N3660" t="s">
        <v>13</v>
      </c>
      <c r="O3660" t="s">
        <v>132</v>
      </c>
      <c r="P3660" t="str">
        <f t="shared" si="716"/>
        <v>Yes</v>
      </c>
      <c r="Q3660" t="str">
        <f t="shared" si="717"/>
        <v>Yes</v>
      </c>
      <c r="R3660" t="str">
        <f t="shared" si="718"/>
        <v>No</v>
      </c>
      <c r="T3660" t="s">
        <v>198</v>
      </c>
      <c r="U3660" t="s">
        <v>2055</v>
      </c>
      <c r="V3660" t="str">
        <f t="shared" si="719"/>
        <v>Intersection</v>
      </c>
      <c r="W3660" t="s">
        <v>4525</v>
      </c>
      <c r="X3660">
        <v>42.375273999999997</v>
      </c>
      <c r="Y3660">
        <v>-71.145841000000004</v>
      </c>
      <c r="Z3660" t="s">
        <v>1667</v>
      </c>
    </row>
    <row r="3661" spans="1:26">
      <c r="A3661">
        <v>30747</v>
      </c>
      <c r="B3661" s="1">
        <v>41043.385405092595</v>
      </c>
      <c r="C3661" s="1">
        <f t="shared" si="708"/>
        <v>40909</v>
      </c>
      <c r="D3661" s="4">
        <f t="shared" si="709"/>
        <v>0.36944444444444446</v>
      </c>
      <c r="E3661" s="3">
        <f t="shared" si="710"/>
        <v>2012</v>
      </c>
      <c r="F3661" s="3">
        <f t="shared" si="711"/>
        <v>5</v>
      </c>
      <c r="G3661" s="3">
        <f t="shared" si="712"/>
        <v>14</v>
      </c>
      <c r="H3661" s="3">
        <f t="shared" si="713"/>
        <v>9</v>
      </c>
      <c r="I3661" s="3">
        <f t="shared" si="714"/>
        <v>14</v>
      </c>
      <c r="J3661" s="3">
        <f t="shared" si="715"/>
        <v>2</v>
      </c>
      <c r="K3661" s="3" t="str">
        <f>IF(AND(D3661&gt;='Season Lookup'!$D$15,D3661&lt;'Season Lookup'!$D$16),"Spring",IF(AND(D3661&gt;='Season Lookup'!$D$16,D3661&lt;'Season Lookup'!$D$17),"Summer",IF(AND(D3661&gt;='Season Lookup'!$D$17,D3661&lt;'Season Lookup'!$D$18),"Fall",IF(OR(D3661&gt;='Season Lookup'!$D$18,D3661&lt;'Season Lookup'!$D$15),"Winter"))))</f>
        <v>Spring</v>
      </c>
      <c r="L3661" s="3" t="str">
        <f>VLOOKUP(F3661,'Season Lookup'!$A$1:$B$13,2,0)</f>
        <v>Spring</v>
      </c>
      <c r="M3661" t="s">
        <v>56</v>
      </c>
      <c r="N3661" t="s">
        <v>13</v>
      </c>
      <c r="O3661" t="s">
        <v>132</v>
      </c>
      <c r="P3661" t="str">
        <f t="shared" si="716"/>
        <v>Yes</v>
      </c>
      <c r="Q3661" t="str">
        <f t="shared" si="717"/>
        <v>Yes</v>
      </c>
      <c r="R3661" t="str">
        <f t="shared" si="718"/>
        <v>No</v>
      </c>
      <c r="T3661" t="s">
        <v>19</v>
      </c>
      <c r="U3661" t="s">
        <v>147</v>
      </c>
      <c r="V3661" t="str">
        <f t="shared" si="719"/>
        <v>Intersection</v>
      </c>
      <c r="W3661" t="s">
        <v>536</v>
      </c>
      <c r="X3661">
        <v>42.371654999999997</v>
      </c>
      <c r="Y3661">
        <v>-71.084789999999998</v>
      </c>
      <c r="Z3661" t="s">
        <v>537</v>
      </c>
    </row>
    <row r="3662" spans="1:26">
      <c r="A3662">
        <v>30748</v>
      </c>
      <c r="B3662" s="1">
        <v>41043.416655092595</v>
      </c>
      <c r="C3662" s="1">
        <f t="shared" si="708"/>
        <v>40909</v>
      </c>
      <c r="D3662" s="4">
        <f t="shared" si="709"/>
        <v>0.36944444444444446</v>
      </c>
      <c r="E3662" s="3">
        <f t="shared" si="710"/>
        <v>2012</v>
      </c>
      <c r="F3662" s="3">
        <f t="shared" si="711"/>
        <v>5</v>
      </c>
      <c r="G3662" s="3">
        <f t="shared" si="712"/>
        <v>14</v>
      </c>
      <c r="H3662" s="3">
        <f t="shared" si="713"/>
        <v>9</v>
      </c>
      <c r="I3662" s="3">
        <f t="shared" si="714"/>
        <v>59</v>
      </c>
      <c r="J3662" s="3">
        <f t="shared" si="715"/>
        <v>2</v>
      </c>
      <c r="K3662" s="3" t="str">
        <f>IF(AND(D3662&gt;='Season Lookup'!$D$15,D3662&lt;'Season Lookup'!$D$16),"Spring",IF(AND(D3662&gt;='Season Lookup'!$D$16,D3662&lt;'Season Lookup'!$D$17),"Summer",IF(AND(D3662&gt;='Season Lookup'!$D$17,D3662&lt;'Season Lookup'!$D$18),"Fall",IF(OR(D3662&gt;='Season Lookup'!$D$18,D3662&lt;'Season Lookup'!$D$15),"Winter"))))</f>
        <v>Spring</v>
      </c>
      <c r="L3662" s="3" t="str">
        <f>VLOOKUP(F3662,'Season Lookup'!$A$1:$B$13,2,0)</f>
        <v>Spring</v>
      </c>
      <c r="M3662" t="s">
        <v>56</v>
      </c>
      <c r="N3662" t="s">
        <v>13</v>
      </c>
      <c r="O3662" t="s">
        <v>23</v>
      </c>
      <c r="P3662" t="str">
        <f t="shared" si="716"/>
        <v>Yes</v>
      </c>
      <c r="Q3662" t="str">
        <f t="shared" si="717"/>
        <v>No</v>
      </c>
      <c r="R3662" t="str">
        <f t="shared" si="718"/>
        <v>No</v>
      </c>
      <c r="T3662" t="s">
        <v>2787</v>
      </c>
      <c r="V3662" t="str">
        <f t="shared" si="719"/>
        <v>Intersection</v>
      </c>
      <c r="W3662" t="s">
        <v>2788</v>
      </c>
      <c r="X3662">
        <v>0</v>
      </c>
      <c r="Y3662">
        <v>0</v>
      </c>
      <c r="Z3662" t="s">
        <v>81</v>
      </c>
    </row>
    <row r="3663" spans="1:26">
      <c r="A3663">
        <v>30749</v>
      </c>
      <c r="B3663" s="1">
        <v>41043.5</v>
      </c>
      <c r="C3663" s="1">
        <f t="shared" si="708"/>
        <v>40909</v>
      </c>
      <c r="D3663" s="4">
        <f t="shared" si="709"/>
        <v>0.36944444444444446</v>
      </c>
      <c r="E3663" s="3">
        <f t="shared" si="710"/>
        <v>2012</v>
      </c>
      <c r="F3663" s="3">
        <f t="shared" si="711"/>
        <v>5</v>
      </c>
      <c r="G3663" s="3">
        <f t="shared" si="712"/>
        <v>14</v>
      </c>
      <c r="H3663" s="3">
        <f t="shared" si="713"/>
        <v>12</v>
      </c>
      <c r="I3663" s="3">
        <f t="shared" si="714"/>
        <v>0</v>
      </c>
      <c r="J3663" s="3">
        <f t="shared" si="715"/>
        <v>2</v>
      </c>
      <c r="K3663" s="3" t="str">
        <f>IF(AND(D3663&gt;='Season Lookup'!$D$15,D3663&lt;'Season Lookup'!$D$16),"Spring",IF(AND(D3663&gt;='Season Lookup'!$D$16,D3663&lt;'Season Lookup'!$D$17),"Summer",IF(AND(D3663&gt;='Season Lookup'!$D$17,D3663&lt;'Season Lookup'!$D$18),"Fall",IF(OR(D3663&gt;='Season Lookup'!$D$18,D3663&lt;'Season Lookup'!$D$15),"Winter"))))</f>
        <v>Spring</v>
      </c>
      <c r="L3663" s="3" t="str">
        <f>VLOOKUP(F3663,'Season Lookup'!$A$1:$B$13,2,0)</f>
        <v>Spring</v>
      </c>
      <c r="M3663" t="s">
        <v>56</v>
      </c>
      <c r="N3663" t="s">
        <v>13</v>
      </c>
      <c r="O3663" t="s">
        <v>132</v>
      </c>
      <c r="P3663" t="str">
        <f t="shared" si="716"/>
        <v>Yes</v>
      </c>
      <c r="Q3663" t="str">
        <f t="shared" si="717"/>
        <v>Yes</v>
      </c>
      <c r="R3663" t="str">
        <f t="shared" si="718"/>
        <v>No</v>
      </c>
      <c r="T3663" t="s">
        <v>260</v>
      </c>
      <c r="U3663" t="s">
        <v>1615</v>
      </c>
      <c r="V3663" t="str">
        <f t="shared" si="719"/>
        <v>Intersection</v>
      </c>
      <c r="W3663" t="s">
        <v>4526</v>
      </c>
      <c r="X3663">
        <v>42.363934</v>
      </c>
      <c r="Y3663">
        <v>-71.083404999999999</v>
      </c>
      <c r="Z3663" t="s">
        <v>4527</v>
      </c>
    </row>
    <row r="3664" spans="1:26">
      <c r="A3664">
        <v>30750</v>
      </c>
      <c r="B3664" s="1">
        <v>41043.844444444447</v>
      </c>
      <c r="C3664" s="1">
        <f t="shared" si="708"/>
        <v>40909</v>
      </c>
      <c r="D3664" s="4">
        <f t="shared" si="709"/>
        <v>0.36944444444444446</v>
      </c>
      <c r="E3664" s="3">
        <f t="shared" si="710"/>
        <v>2012</v>
      </c>
      <c r="F3664" s="3">
        <f t="shared" si="711"/>
        <v>5</v>
      </c>
      <c r="G3664" s="3">
        <f t="shared" si="712"/>
        <v>14</v>
      </c>
      <c r="H3664" s="3">
        <f t="shared" si="713"/>
        <v>20</v>
      </c>
      <c r="I3664" s="3">
        <f t="shared" si="714"/>
        <v>16</v>
      </c>
      <c r="J3664" s="3">
        <f t="shared" si="715"/>
        <v>2</v>
      </c>
      <c r="K3664" s="3" t="str">
        <f>IF(AND(D3664&gt;='Season Lookup'!$D$15,D3664&lt;'Season Lookup'!$D$16),"Spring",IF(AND(D3664&gt;='Season Lookup'!$D$16,D3664&lt;'Season Lookup'!$D$17),"Summer",IF(AND(D3664&gt;='Season Lookup'!$D$17,D3664&lt;'Season Lookup'!$D$18),"Fall",IF(OR(D3664&gt;='Season Lookup'!$D$18,D3664&lt;'Season Lookup'!$D$15),"Winter"))))</f>
        <v>Spring</v>
      </c>
      <c r="L3664" s="3" t="str">
        <f>VLOOKUP(F3664,'Season Lookup'!$A$1:$B$13,2,0)</f>
        <v>Spring</v>
      </c>
      <c r="M3664" t="s">
        <v>56</v>
      </c>
      <c r="N3664" t="s">
        <v>13</v>
      </c>
      <c r="O3664" t="s">
        <v>23</v>
      </c>
      <c r="P3664" t="str">
        <f t="shared" si="716"/>
        <v>Yes</v>
      </c>
      <c r="Q3664" t="str">
        <f t="shared" si="717"/>
        <v>No</v>
      </c>
      <c r="R3664" t="str">
        <f t="shared" si="718"/>
        <v>No</v>
      </c>
      <c r="S3664">
        <v>94</v>
      </c>
      <c r="T3664" t="s">
        <v>166</v>
      </c>
      <c r="V3664" t="str">
        <f t="shared" si="719"/>
        <v>Non Intersection</v>
      </c>
      <c r="W3664" t="s">
        <v>4528</v>
      </c>
      <c r="X3664">
        <v>42.378815000000003</v>
      </c>
      <c r="Y3664">
        <v>-71.155120999999994</v>
      </c>
      <c r="Z3664" t="s">
        <v>4529</v>
      </c>
    </row>
    <row r="3665" spans="1:26">
      <c r="A3665">
        <v>30745</v>
      </c>
      <c r="B3665" s="1">
        <v>41044.604155092595</v>
      </c>
      <c r="C3665" s="1">
        <f t="shared" ref="C3665:C3727" si="720">EOMONTH(B3665,MONTH(B3665)*-1)+1</f>
        <v>40909</v>
      </c>
      <c r="D3665" s="4">
        <f t="shared" ref="D3665:D3727" si="721">YEARFRAC(C3665,B3665)</f>
        <v>0.37222222222222223</v>
      </c>
      <c r="E3665" s="3">
        <f t="shared" ref="E3665:E3727" si="722">YEAR(B3665)</f>
        <v>2012</v>
      </c>
      <c r="F3665" s="3">
        <f t="shared" ref="F3665:F3727" si="723">MONTH(B3665)</f>
        <v>5</v>
      </c>
      <c r="G3665" s="3">
        <f t="shared" ref="G3665:G3727" si="724">DAY(B3665)</f>
        <v>15</v>
      </c>
      <c r="H3665" s="3">
        <f t="shared" ref="H3665:H3727" si="725">HOUR(B3665)</f>
        <v>14</v>
      </c>
      <c r="I3665" s="3">
        <f t="shared" ref="I3665:I3727" si="726">MINUTE(B3665)</f>
        <v>29</v>
      </c>
      <c r="J3665" s="3">
        <f t="shared" ref="J3665:J3727" si="727">WEEKDAY(B3665,1)</f>
        <v>3</v>
      </c>
      <c r="K3665" s="3" t="str">
        <f>IF(AND(D3665&gt;='Season Lookup'!$D$15,D3665&lt;'Season Lookup'!$D$16),"Spring",IF(AND(D3665&gt;='Season Lookup'!$D$16,D3665&lt;'Season Lookup'!$D$17),"Summer",IF(AND(D3665&gt;='Season Lookup'!$D$17,D3665&lt;'Season Lookup'!$D$18),"Fall",IF(OR(D3665&gt;='Season Lookup'!$D$18,D3665&lt;'Season Lookup'!$D$15),"Winter"))))</f>
        <v>Spring</v>
      </c>
      <c r="L3665" s="3" t="str">
        <f>VLOOKUP(F3665,'Season Lookup'!$A$1:$B$13,2,0)</f>
        <v>Spring</v>
      </c>
      <c r="M3665" t="s">
        <v>73</v>
      </c>
      <c r="N3665" t="s">
        <v>13</v>
      </c>
      <c r="O3665" t="s">
        <v>13</v>
      </c>
      <c r="P3665" t="str">
        <f t="shared" ref="P3665:P3727" si="728">IF(OR(N3665="Auto",O3665="Auto"),"Yes",IF(OR(N3665="Taxi",O3665="Taxi"),"Yes",IF(OR(N3665="Truck",O3665="Truck"),"Yes",IF(OR(N3665="Van",O3665="Van"),"Yes","No"))))</f>
        <v>Yes</v>
      </c>
      <c r="Q3665" t="str">
        <f t="shared" ref="Q3665:Q3727" si="729">IF(OR(N3665="Bicycle",O3665="Bicycle"),"Yes","No")</f>
        <v>No</v>
      </c>
      <c r="R3665" t="str">
        <f t="shared" ref="R3665:R3727" si="730">IF(OR(N3665="Pedestrian",O3665="Pedestrian"),"Yes","No")</f>
        <v>No</v>
      </c>
      <c r="T3665" t="s">
        <v>14</v>
      </c>
      <c r="U3665" t="s">
        <v>15</v>
      </c>
      <c r="V3665" t="str">
        <f t="shared" ref="V3665:V3727" si="731">IF(ISBLANK(S3665),"Intersection","Non Intersection")</f>
        <v>Intersection</v>
      </c>
      <c r="W3665" t="s">
        <v>16</v>
      </c>
      <c r="X3665">
        <v>42.392614999999999</v>
      </c>
      <c r="Y3665">
        <v>-71.124874000000005</v>
      </c>
      <c r="Z3665" t="s">
        <v>17</v>
      </c>
    </row>
    <row r="3666" spans="1:26">
      <c r="A3666">
        <v>30751</v>
      </c>
      <c r="B3666" s="1">
        <v>41044.375</v>
      </c>
      <c r="C3666" s="1">
        <f t="shared" si="720"/>
        <v>40909</v>
      </c>
      <c r="D3666" s="4">
        <f t="shared" si="721"/>
        <v>0.37222222222222223</v>
      </c>
      <c r="E3666" s="3">
        <f t="shared" si="722"/>
        <v>2012</v>
      </c>
      <c r="F3666" s="3">
        <f t="shared" si="723"/>
        <v>5</v>
      </c>
      <c r="G3666" s="3">
        <f t="shared" si="724"/>
        <v>15</v>
      </c>
      <c r="H3666" s="3">
        <f t="shared" si="725"/>
        <v>9</v>
      </c>
      <c r="I3666" s="3">
        <f t="shared" si="726"/>
        <v>0</v>
      </c>
      <c r="J3666" s="3">
        <f t="shared" si="727"/>
        <v>3</v>
      </c>
      <c r="K3666" s="3" t="str">
        <f>IF(AND(D3666&gt;='Season Lookup'!$D$15,D3666&lt;'Season Lookup'!$D$16),"Spring",IF(AND(D3666&gt;='Season Lookup'!$D$16,D3666&lt;'Season Lookup'!$D$17),"Summer",IF(AND(D3666&gt;='Season Lookup'!$D$17,D3666&lt;'Season Lookup'!$D$18),"Fall",IF(OR(D3666&gt;='Season Lookup'!$D$18,D3666&lt;'Season Lookup'!$D$15),"Winter"))))</f>
        <v>Spring</v>
      </c>
      <c r="L3666" s="3" t="str">
        <f>VLOOKUP(F3666,'Season Lookup'!$A$1:$B$13,2,0)</f>
        <v>Spring</v>
      </c>
      <c r="M3666" t="s">
        <v>73</v>
      </c>
      <c r="N3666" t="s">
        <v>13</v>
      </c>
      <c r="O3666" t="s">
        <v>23</v>
      </c>
      <c r="P3666" t="str">
        <f t="shared" si="728"/>
        <v>Yes</v>
      </c>
      <c r="Q3666" t="str">
        <f t="shared" si="729"/>
        <v>No</v>
      </c>
      <c r="R3666" t="str">
        <f t="shared" si="730"/>
        <v>No</v>
      </c>
      <c r="S3666">
        <v>211</v>
      </c>
      <c r="T3666" t="s">
        <v>170</v>
      </c>
      <c r="V3666" t="str">
        <f t="shared" si="731"/>
        <v>Non Intersection</v>
      </c>
      <c r="W3666" t="s">
        <v>1359</v>
      </c>
      <c r="X3666">
        <v>42.389553999999997</v>
      </c>
      <c r="Y3666">
        <v>-71.142674999999997</v>
      </c>
      <c r="Z3666" t="s">
        <v>1360</v>
      </c>
    </row>
    <row r="3667" spans="1:26">
      <c r="A3667">
        <v>30752</v>
      </c>
      <c r="B3667" s="1">
        <v>41044.381944444445</v>
      </c>
      <c r="C3667" s="1">
        <f t="shared" si="720"/>
        <v>40909</v>
      </c>
      <c r="D3667" s="4">
        <f t="shared" si="721"/>
        <v>0.37222222222222223</v>
      </c>
      <c r="E3667" s="3">
        <f t="shared" si="722"/>
        <v>2012</v>
      </c>
      <c r="F3667" s="3">
        <f t="shared" si="723"/>
        <v>5</v>
      </c>
      <c r="G3667" s="3">
        <f t="shared" si="724"/>
        <v>15</v>
      </c>
      <c r="H3667" s="3">
        <f t="shared" si="725"/>
        <v>9</v>
      </c>
      <c r="I3667" s="3">
        <f t="shared" si="726"/>
        <v>10</v>
      </c>
      <c r="J3667" s="3">
        <f t="shared" si="727"/>
        <v>3</v>
      </c>
      <c r="K3667" s="3" t="str">
        <f>IF(AND(D3667&gt;='Season Lookup'!$D$15,D3667&lt;'Season Lookup'!$D$16),"Spring",IF(AND(D3667&gt;='Season Lookup'!$D$16,D3667&lt;'Season Lookup'!$D$17),"Summer",IF(AND(D3667&gt;='Season Lookup'!$D$17,D3667&lt;'Season Lookup'!$D$18),"Fall",IF(OR(D3667&gt;='Season Lookup'!$D$18,D3667&lt;'Season Lookup'!$D$15),"Winter"))))</f>
        <v>Spring</v>
      </c>
      <c r="L3667" s="3" t="str">
        <f>VLOOKUP(F3667,'Season Lookup'!$A$1:$B$13,2,0)</f>
        <v>Spring</v>
      </c>
      <c r="M3667" t="s">
        <v>73</v>
      </c>
      <c r="N3667" t="s">
        <v>13</v>
      </c>
      <c r="O3667" t="s">
        <v>13</v>
      </c>
      <c r="P3667" t="str">
        <f t="shared" si="728"/>
        <v>Yes</v>
      </c>
      <c r="Q3667" t="str">
        <f t="shared" si="729"/>
        <v>No</v>
      </c>
      <c r="R3667" t="str">
        <f t="shared" si="730"/>
        <v>No</v>
      </c>
      <c r="T3667" t="s">
        <v>105</v>
      </c>
      <c r="U3667" t="s">
        <v>498</v>
      </c>
      <c r="V3667" t="str">
        <f t="shared" si="731"/>
        <v>Intersection</v>
      </c>
      <c r="W3667" t="s">
        <v>499</v>
      </c>
      <c r="X3667">
        <v>42.372751999999998</v>
      </c>
      <c r="Y3667">
        <v>-71.109728000000004</v>
      </c>
      <c r="Z3667" t="s">
        <v>500</v>
      </c>
    </row>
    <row r="3668" spans="1:26">
      <c r="A3668">
        <v>30753</v>
      </c>
      <c r="B3668" s="1">
        <v>41044.4375</v>
      </c>
      <c r="C3668" s="1">
        <f t="shared" si="720"/>
        <v>40909</v>
      </c>
      <c r="D3668" s="4">
        <f t="shared" si="721"/>
        <v>0.37222222222222223</v>
      </c>
      <c r="E3668" s="3">
        <f t="shared" si="722"/>
        <v>2012</v>
      </c>
      <c r="F3668" s="3">
        <f t="shared" si="723"/>
        <v>5</v>
      </c>
      <c r="G3668" s="3">
        <f t="shared" si="724"/>
        <v>15</v>
      </c>
      <c r="H3668" s="3">
        <f t="shared" si="725"/>
        <v>10</v>
      </c>
      <c r="I3668" s="3">
        <f t="shared" si="726"/>
        <v>30</v>
      </c>
      <c r="J3668" s="3">
        <f t="shared" si="727"/>
        <v>3</v>
      </c>
      <c r="K3668" s="3" t="str">
        <f>IF(AND(D3668&gt;='Season Lookup'!$D$15,D3668&lt;'Season Lookup'!$D$16),"Spring",IF(AND(D3668&gt;='Season Lookup'!$D$16,D3668&lt;'Season Lookup'!$D$17),"Summer",IF(AND(D3668&gt;='Season Lookup'!$D$17,D3668&lt;'Season Lookup'!$D$18),"Fall",IF(OR(D3668&gt;='Season Lookup'!$D$18,D3668&lt;'Season Lookup'!$D$15),"Winter"))))</f>
        <v>Spring</v>
      </c>
      <c r="L3668" s="3" t="str">
        <f>VLOOKUP(F3668,'Season Lookup'!$A$1:$B$13,2,0)</f>
        <v>Spring</v>
      </c>
      <c r="M3668" t="s">
        <v>73</v>
      </c>
      <c r="N3668" t="s">
        <v>13</v>
      </c>
      <c r="O3668" t="s">
        <v>13</v>
      </c>
      <c r="P3668" t="str">
        <f t="shared" si="728"/>
        <v>Yes</v>
      </c>
      <c r="Q3668" t="str">
        <f t="shared" si="729"/>
        <v>No</v>
      </c>
      <c r="R3668" t="str">
        <f t="shared" si="730"/>
        <v>No</v>
      </c>
      <c r="T3668" t="s">
        <v>42</v>
      </c>
      <c r="U3668" t="s">
        <v>70</v>
      </c>
      <c r="V3668" t="str">
        <f t="shared" si="731"/>
        <v>Intersection</v>
      </c>
      <c r="W3668" t="s">
        <v>2969</v>
      </c>
      <c r="X3668">
        <v>42.358266999999998</v>
      </c>
      <c r="Y3668">
        <v>-71.109593000000004</v>
      </c>
      <c r="Z3668" t="s">
        <v>2970</v>
      </c>
    </row>
    <row r="3669" spans="1:26">
      <c r="A3669">
        <v>30754</v>
      </c>
      <c r="B3669" s="1">
        <v>41044.572905092595</v>
      </c>
      <c r="C3669" s="1">
        <f t="shared" si="720"/>
        <v>40909</v>
      </c>
      <c r="D3669" s="4">
        <f t="shared" si="721"/>
        <v>0.37222222222222223</v>
      </c>
      <c r="E3669" s="3">
        <f t="shared" si="722"/>
        <v>2012</v>
      </c>
      <c r="F3669" s="3">
        <f t="shared" si="723"/>
        <v>5</v>
      </c>
      <c r="G3669" s="3">
        <f t="shared" si="724"/>
        <v>15</v>
      </c>
      <c r="H3669" s="3">
        <f t="shared" si="725"/>
        <v>13</v>
      </c>
      <c r="I3669" s="3">
        <f t="shared" si="726"/>
        <v>44</v>
      </c>
      <c r="J3669" s="3">
        <f t="shared" si="727"/>
        <v>3</v>
      </c>
      <c r="K3669" s="3" t="str">
        <f>IF(AND(D3669&gt;='Season Lookup'!$D$15,D3669&lt;'Season Lookup'!$D$16),"Spring",IF(AND(D3669&gt;='Season Lookup'!$D$16,D3669&lt;'Season Lookup'!$D$17),"Summer",IF(AND(D3669&gt;='Season Lookup'!$D$17,D3669&lt;'Season Lookup'!$D$18),"Fall",IF(OR(D3669&gt;='Season Lookup'!$D$18,D3669&lt;'Season Lookup'!$D$15),"Winter"))))</f>
        <v>Spring</v>
      </c>
      <c r="L3669" s="3" t="str">
        <f>VLOOKUP(F3669,'Season Lookup'!$A$1:$B$13,2,0)</f>
        <v>Spring</v>
      </c>
      <c r="M3669" t="s">
        <v>73</v>
      </c>
      <c r="N3669" t="s">
        <v>13</v>
      </c>
      <c r="O3669" t="s">
        <v>13</v>
      </c>
      <c r="P3669" t="str">
        <f t="shared" si="728"/>
        <v>Yes</v>
      </c>
      <c r="Q3669" t="str">
        <f t="shared" si="729"/>
        <v>No</v>
      </c>
      <c r="R3669" t="str">
        <f t="shared" si="730"/>
        <v>No</v>
      </c>
      <c r="T3669" t="s">
        <v>840</v>
      </c>
      <c r="V3669" t="str">
        <f t="shared" si="731"/>
        <v>Intersection</v>
      </c>
      <c r="W3669" t="s">
        <v>841</v>
      </c>
      <c r="X3669">
        <v>0</v>
      </c>
      <c r="Y3669">
        <v>0</v>
      </c>
      <c r="Z3669" t="s">
        <v>81</v>
      </c>
    </row>
    <row r="3670" spans="1:26">
      <c r="A3670">
        <v>30755</v>
      </c>
      <c r="B3670" s="1">
        <v>41044.769432870373</v>
      </c>
      <c r="C3670" s="1">
        <f t="shared" si="720"/>
        <v>40909</v>
      </c>
      <c r="D3670" s="4">
        <f t="shared" si="721"/>
        <v>0.37222222222222223</v>
      </c>
      <c r="E3670" s="3">
        <f t="shared" si="722"/>
        <v>2012</v>
      </c>
      <c r="F3670" s="3">
        <f t="shared" si="723"/>
        <v>5</v>
      </c>
      <c r="G3670" s="3">
        <f t="shared" si="724"/>
        <v>15</v>
      </c>
      <c r="H3670" s="3">
        <f t="shared" si="725"/>
        <v>18</v>
      </c>
      <c r="I3670" s="3">
        <f t="shared" si="726"/>
        <v>27</v>
      </c>
      <c r="J3670" s="3">
        <f t="shared" si="727"/>
        <v>3</v>
      </c>
      <c r="K3670" s="3" t="str">
        <f>IF(AND(D3670&gt;='Season Lookup'!$D$15,D3670&lt;'Season Lookup'!$D$16),"Spring",IF(AND(D3670&gt;='Season Lookup'!$D$16,D3670&lt;'Season Lookup'!$D$17),"Summer",IF(AND(D3670&gt;='Season Lookup'!$D$17,D3670&lt;'Season Lookup'!$D$18),"Fall",IF(OR(D3670&gt;='Season Lookup'!$D$18,D3670&lt;'Season Lookup'!$D$15),"Winter"))))</f>
        <v>Spring</v>
      </c>
      <c r="L3670" s="3" t="str">
        <f>VLOOKUP(F3670,'Season Lookup'!$A$1:$B$13,2,0)</f>
        <v>Spring</v>
      </c>
      <c r="M3670" t="s">
        <v>73</v>
      </c>
      <c r="N3670" t="s">
        <v>18</v>
      </c>
      <c r="O3670" t="s">
        <v>13</v>
      </c>
      <c r="P3670" t="str">
        <f t="shared" si="728"/>
        <v>Yes</v>
      </c>
      <c r="Q3670" t="str">
        <f t="shared" si="729"/>
        <v>No</v>
      </c>
      <c r="R3670" t="str">
        <f t="shared" si="730"/>
        <v>No</v>
      </c>
      <c r="T3670" t="s">
        <v>14</v>
      </c>
      <c r="U3670" t="s">
        <v>354</v>
      </c>
      <c r="V3670" t="str">
        <f t="shared" si="731"/>
        <v>Intersection</v>
      </c>
      <c r="W3670" t="s">
        <v>1234</v>
      </c>
      <c r="X3670">
        <v>42.384872000000001</v>
      </c>
      <c r="Y3670">
        <v>-71.119394</v>
      </c>
      <c r="Z3670" t="s">
        <v>1235</v>
      </c>
    </row>
    <row r="3671" spans="1:26">
      <c r="A3671">
        <v>30772</v>
      </c>
      <c r="B3671" s="1">
        <v>41044.791655092595</v>
      </c>
      <c r="C3671" s="1">
        <f t="shared" si="720"/>
        <v>40909</v>
      </c>
      <c r="D3671" s="4">
        <f t="shared" si="721"/>
        <v>0.37222222222222223</v>
      </c>
      <c r="E3671" s="3">
        <f t="shared" si="722"/>
        <v>2012</v>
      </c>
      <c r="F3671" s="3">
        <f t="shared" si="723"/>
        <v>5</v>
      </c>
      <c r="G3671" s="3">
        <f t="shared" si="724"/>
        <v>15</v>
      </c>
      <c r="H3671" s="3">
        <f t="shared" si="725"/>
        <v>18</v>
      </c>
      <c r="I3671" s="3">
        <f t="shared" si="726"/>
        <v>59</v>
      </c>
      <c r="J3671" s="3">
        <f t="shared" si="727"/>
        <v>3</v>
      </c>
      <c r="K3671" s="3" t="str">
        <f>IF(AND(D3671&gt;='Season Lookup'!$D$15,D3671&lt;'Season Lookup'!$D$16),"Spring",IF(AND(D3671&gt;='Season Lookup'!$D$16,D3671&lt;'Season Lookup'!$D$17),"Summer",IF(AND(D3671&gt;='Season Lookup'!$D$17,D3671&lt;'Season Lookup'!$D$18),"Fall",IF(OR(D3671&gt;='Season Lookup'!$D$18,D3671&lt;'Season Lookup'!$D$15),"Winter"))))</f>
        <v>Spring</v>
      </c>
      <c r="L3671" s="3" t="str">
        <f>VLOOKUP(F3671,'Season Lookup'!$A$1:$B$13,2,0)</f>
        <v>Spring</v>
      </c>
      <c r="M3671" t="s">
        <v>73</v>
      </c>
      <c r="N3671" t="s">
        <v>13</v>
      </c>
      <c r="O3671" t="s">
        <v>23</v>
      </c>
      <c r="P3671" t="str">
        <f t="shared" si="728"/>
        <v>Yes</v>
      </c>
      <c r="Q3671" t="str">
        <f t="shared" si="729"/>
        <v>No</v>
      </c>
      <c r="R3671" t="str">
        <f t="shared" si="730"/>
        <v>No</v>
      </c>
      <c r="S3671">
        <v>8</v>
      </c>
      <c r="T3671" t="s">
        <v>977</v>
      </c>
      <c r="V3671" t="str">
        <f t="shared" si="731"/>
        <v>Non Intersection</v>
      </c>
      <c r="W3671" t="s">
        <v>4530</v>
      </c>
      <c r="X3671">
        <v>42.392086999999997</v>
      </c>
      <c r="Y3671">
        <v>-71.123249000000001</v>
      </c>
      <c r="Z3671" t="s">
        <v>4531</v>
      </c>
    </row>
    <row r="3672" spans="1:26">
      <c r="A3672">
        <v>30756</v>
      </c>
      <c r="B3672" s="1">
        <v>41045.355555555558</v>
      </c>
      <c r="C3672" s="1">
        <f t="shared" si="720"/>
        <v>40909</v>
      </c>
      <c r="D3672" s="4">
        <f t="shared" si="721"/>
        <v>0.375</v>
      </c>
      <c r="E3672" s="3">
        <f t="shared" si="722"/>
        <v>2012</v>
      </c>
      <c r="F3672" s="3">
        <f t="shared" si="723"/>
        <v>5</v>
      </c>
      <c r="G3672" s="3">
        <f t="shared" si="724"/>
        <v>16</v>
      </c>
      <c r="H3672" s="3">
        <f t="shared" si="725"/>
        <v>8</v>
      </c>
      <c r="I3672" s="3">
        <f t="shared" si="726"/>
        <v>32</v>
      </c>
      <c r="J3672" s="3">
        <f t="shared" si="727"/>
        <v>4</v>
      </c>
      <c r="K3672" s="3" t="str">
        <f>IF(AND(D3672&gt;='Season Lookup'!$D$15,D3672&lt;'Season Lookup'!$D$16),"Spring",IF(AND(D3672&gt;='Season Lookup'!$D$16,D3672&lt;'Season Lookup'!$D$17),"Summer",IF(AND(D3672&gt;='Season Lookup'!$D$17,D3672&lt;'Season Lookup'!$D$18),"Fall",IF(OR(D3672&gt;='Season Lookup'!$D$18,D3672&lt;'Season Lookup'!$D$15),"Winter"))))</f>
        <v>Spring</v>
      </c>
      <c r="L3672" s="3" t="str">
        <f>VLOOKUP(F3672,'Season Lookup'!$A$1:$B$13,2,0)</f>
        <v>Spring</v>
      </c>
      <c r="M3672" t="s">
        <v>82</v>
      </c>
      <c r="N3672" t="s">
        <v>13</v>
      </c>
      <c r="O3672" t="s">
        <v>132</v>
      </c>
      <c r="P3672" t="str">
        <f t="shared" si="728"/>
        <v>Yes</v>
      </c>
      <c r="Q3672" t="str">
        <f t="shared" si="729"/>
        <v>Yes</v>
      </c>
      <c r="R3672" t="str">
        <f t="shared" si="730"/>
        <v>No</v>
      </c>
      <c r="S3672">
        <v>292</v>
      </c>
      <c r="T3672" t="s">
        <v>19</v>
      </c>
      <c r="V3672" t="str">
        <f t="shared" si="731"/>
        <v>Non Intersection</v>
      </c>
      <c r="W3672" t="s">
        <v>4532</v>
      </c>
      <c r="X3672">
        <v>42.371046999999997</v>
      </c>
      <c r="Y3672">
        <v>-71.080798999999999</v>
      </c>
      <c r="Z3672" t="s">
        <v>4533</v>
      </c>
    </row>
    <row r="3673" spans="1:26">
      <c r="A3673">
        <v>30757</v>
      </c>
      <c r="B3673" s="1">
        <v>41045.5</v>
      </c>
      <c r="C3673" s="1">
        <f t="shared" si="720"/>
        <v>40909</v>
      </c>
      <c r="D3673" s="4">
        <f t="shared" si="721"/>
        <v>0.375</v>
      </c>
      <c r="E3673" s="3">
        <f t="shared" si="722"/>
        <v>2012</v>
      </c>
      <c r="F3673" s="3">
        <f t="shared" si="723"/>
        <v>5</v>
      </c>
      <c r="G3673" s="3">
        <f t="shared" si="724"/>
        <v>16</v>
      </c>
      <c r="H3673" s="3">
        <f t="shared" si="725"/>
        <v>12</v>
      </c>
      <c r="I3673" s="3">
        <f t="shared" si="726"/>
        <v>0</v>
      </c>
      <c r="J3673" s="3">
        <f t="shared" si="727"/>
        <v>4</v>
      </c>
      <c r="K3673" s="3" t="str">
        <f>IF(AND(D3673&gt;='Season Lookup'!$D$15,D3673&lt;'Season Lookup'!$D$16),"Spring",IF(AND(D3673&gt;='Season Lookup'!$D$16,D3673&lt;'Season Lookup'!$D$17),"Summer",IF(AND(D3673&gt;='Season Lookup'!$D$17,D3673&lt;'Season Lookup'!$D$18),"Fall",IF(OR(D3673&gt;='Season Lookup'!$D$18,D3673&lt;'Season Lookup'!$D$15),"Winter"))))</f>
        <v>Spring</v>
      </c>
      <c r="L3673" s="3" t="str">
        <f>VLOOKUP(F3673,'Season Lookup'!$A$1:$B$13,2,0)</f>
        <v>Spring</v>
      </c>
      <c r="M3673" t="s">
        <v>82</v>
      </c>
      <c r="N3673" t="s">
        <v>13</v>
      </c>
      <c r="O3673" t="s">
        <v>13</v>
      </c>
      <c r="P3673" t="str">
        <f t="shared" si="728"/>
        <v>Yes</v>
      </c>
      <c r="Q3673" t="str">
        <f t="shared" si="729"/>
        <v>No</v>
      </c>
      <c r="R3673" t="str">
        <f t="shared" si="730"/>
        <v>No</v>
      </c>
      <c r="S3673">
        <v>22</v>
      </c>
      <c r="T3673" t="s">
        <v>89</v>
      </c>
      <c r="V3673" t="str">
        <f t="shared" si="731"/>
        <v>Non Intersection</v>
      </c>
      <c r="W3673" t="s">
        <v>4534</v>
      </c>
      <c r="X3673">
        <v>42.376914999999997</v>
      </c>
      <c r="Y3673">
        <v>-71.107474999999994</v>
      </c>
      <c r="Z3673" t="s">
        <v>4535</v>
      </c>
    </row>
    <row r="3674" spans="1:26">
      <c r="A3674">
        <v>30758</v>
      </c>
      <c r="B3674" s="1">
        <v>41045.61109953704</v>
      </c>
      <c r="C3674" s="1">
        <f t="shared" si="720"/>
        <v>40909</v>
      </c>
      <c r="D3674" s="4">
        <f t="shared" si="721"/>
        <v>0.375</v>
      </c>
      <c r="E3674" s="3">
        <f t="shared" si="722"/>
        <v>2012</v>
      </c>
      <c r="F3674" s="3">
        <f t="shared" si="723"/>
        <v>5</v>
      </c>
      <c r="G3674" s="3">
        <f t="shared" si="724"/>
        <v>16</v>
      </c>
      <c r="H3674" s="3">
        <f t="shared" si="725"/>
        <v>14</v>
      </c>
      <c r="I3674" s="3">
        <f t="shared" si="726"/>
        <v>39</v>
      </c>
      <c r="J3674" s="3">
        <f t="shared" si="727"/>
        <v>4</v>
      </c>
      <c r="K3674" s="3" t="str">
        <f>IF(AND(D3674&gt;='Season Lookup'!$D$15,D3674&lt;'Season Lookup'!$D$16),"Spring",IF(AND(D3674&gt;='Season Lookup'!$D$16,D3674&lt;'Season Lookup'!$D$17),"Summer",IF(AND(D3674&gt;='Season Lookup'!$D$17,D3674&lt;'Season Lookup'!$D$18),"Fall",IF(OR(D3674&gt;='Season Lookup'!$D$18,D3674&lt;'Season Lookup'!$D$15),"Winter"))))</f>
        <v>Spring</v>
      </c>
      <c r="L3674" s="3" t="str">
        <f>VLOOKUP(F3674,'Season Lookup'!$A$1:$B$13,2,0)</f>
        <v>Spring</v>
      </c>
      <c r="M3674" t="s">
        <v>82</v>
      </c>
      <c r="N3674" t="s">
        <v>13</v>
      </c>
      <c r="O3674" t="s">
        <v>132</v>
      </c>
      <c r="P3674" t="str">
        <f t="shared" si="728"/>
        <v>Yes</v>
      </c>
      <c r="Q3674" t="str">
        <f t="shared" si="729"/>
        <v>Yes</v>
      </c>
      <c r="R3674" t="str">
        <f t="shared" si="730"/>
        <v>No</v>
      </c>
      <c r="S3674">
        <v>2032</v>
      </c>
      <c r="T3674" t="s">
        <v>14</v>
      </c>
      <c r="V3674" t="str">
        <f t="shared" si="731"/>
        <v>Non Intersection</v>
      </c>
      <c r="W3674" t="s">
        <v>4536</v>
      </c>
      <c r="X3674">
        <v>42.390703999999999</v>
      </c>
      <c r="Y3674">
        <v>-71.122163</v>
      </c>
      <c r="Z3674" t="s">
        <v>4537</v>
      </c>
    </row>
    <row r="3675" spans="1:26">
      <c r="A3675">
        <v>30759</v>
      </c>
      <c r="B3675" s="1">
        <v>41045.6875</v>
      </c>
      <c r="C3675" s="1">
        <f t="shared" si="720"/>
        <v>40909</v>
      </c>
      <c r="D3675" s="4">
        <f t="shared" si="721"/>
        <v>0.375</v>
      </c>
      <c r="E3675" s="3">
        <f t="shared" si="722"/>
        <v>2012</v>
      </c>
      <c r="F3675" s="3">
        <f t="shared" si="723"/>
        <v>5</v>
      </c>
      <c r="G3675" s="3">
        <f t="shared" si="724"/>
        <v>16</v>
      </c>
      <c r="H3675" s="3">
        <f t="shared" si="725"/>
        <v>16</v>
      </c>
      <c r="I3675" s="3">
        <f t="shared" si="726"/>
        <v>30</v>
      </c>
      <c r="J3675" s="3">
        <f t="shared" si="727"/>
        <v>4</v>
      </c>
      <c r="K3675" s="3" t="str">
        <f>IF(AND(D3675&gt;='Season Lookup'!$D$15,D3675&lt;'Season Lookup'!$D$16),"Spring",IF(AND(D3675&gt;='Season Lookup'!$D$16,D3675&lt;'Season Lookup'!$D$17),"Summer",IF(AND(D3675&gt;='Season Lookup'!$D$17,D3675&lt;'Season Lookup'!$D$18),"Fall",IF(OR(D3675&gt;='Season Lookup'!$D$18,D3675&lt;'Season Lookup'!$D$15),"Winter"))))</f>
        <v>Spring</v>
      </c>
      <c r="L3675" s="3" t="str">
        <f>VLOOKUP(F3675,'Season Lookup'!$A$1:$B$13,2,0)</f>
        <v>Spring</v>
      </c>
      <c r="M3675" t="s">
        <v>82</v>
      </c>
      <c r="N3675" t="s">
        <v>13</v>
      </c>
      <c r="O3675" t="s">
        <v>23</v>
      </c>
      <c r="P3675" t="str">
        <f t="shared" si="728"/>
        <v>Yes</v>
      </c>
      <c r="Q3675" t="str">
        <f t="shared" si="729"/>
        <v>No</v>
      </c>
      <c r="R3675" t="str">
        <f t="shared" si="730"/>
        <v>No</v>
      </c>
      <c r="S3675">
        <v>6</v>
      </c>
      <c r="T3675" t="s">
        <v>379</v>
      </c>
      <c r="U3675" t="s">
        <v>1502</v>
      </c>
      <c r="V3675" t="str">
        <f t="shared" si="731"/>
        <v>Non Intersection</v>
      </c>
      <c r="W3675" t="s">
        <v>4538</v>
      </c>
      <c r="X3675">
        <v>42.371305999999997</v>
      </c>
      <c r="Y3675">
        <v>-71.078421000000006</v>
      </c>
      <c r="Z3675" t="s">
        <v>4539</v>
      </c>
    </row>
    <row r="3676" spans="1:26">
      <c r="A3676">
        <v>30760</v>
      </c>
      <c r="B3676" s="1">
        <v>41045.9</v>
      </c>
      <c r="C3676" s="1">
        <f t="shared" si="720"/>
        <v>40909</v>
      </c>
      <c r="D3676" s="4">
        <f t="shared" si="721"/>
        <v>0.375</v>
      </c>
      <c r="E3676" s="3">
        <f t="shared" si="722"/>
        <v>2012</v>
      </c>
      <c r="F3676" s="3">
        <f t="shared" si="723"/>
        <v>5</v>
      </c>
      <c r="G3676" s="3">
        <f t="shared" si="724"/>
        <v>16</v>
      </c>
      <c r="H3676" s="3">
        <f t="shared" si="725"/>
        <v>21</v>
      </c>
      <c r="I3676" s="3">
        <f t="shared" si="726"/>
        <v>36</v>
      </c>
      <c r="J3676" s="3">
        <f t="shared" si="727"/>
        <v>4</v>
      </c>
      <c r="K3676" s="3" t="str">
        <f>IF(AND(D3676&gt;='Season Lookup'!$D$15,D3676&lt;'Season Lookup'!$D$16),"Spring",IF(AND(D3676&gt;='Season Lookup'!$D$16,D3676&lt;'Season Lookup'!$D$17),"Summer",IF(AND(D3676&gt;='Season Lookup'!$D$17,D3676&lt;'Season Lookup'!$D$18),"Fall",IF(OR(D3676&gt;='Season Lookup'!$D$18,D3676&lt;'Season Lookup'!$D$15),"Winter"))))</f>
        <v>Spring</v>
      </c>
      <c r="L3676" s="3" t="str">
        <f>VLOOKUP(F3676,'Season Lookup'!$A$1:$B$13,2,0)</f>
        <v>Spring</v>
      </c>
      <c r="M3676" t="s">
        <v>82</v>
      </c>
      <c r="N3676" t="s">
        <v>35</v>
      </c>
      <c r="O3676" t="s">
        <v>36</v>
      </c>
      <c r="P3676" t="str">
        <f t="shared" si="728"/>
        <v>Yes</v>
      </c>
      <c r="Q3676" t="str">
        <f t="shared" si="729"/>
        <v>No</v>
      </c>
      <c r="R3676" t="str">
        <f t="shared" si="730"/>
        <v>No</v>
      </c>
      <c r="T3676" t="s">
        <v>105</v>
      </c>
      <c r="U3676" t="s">
        <v>342</v>
      </c>
      <c r="V3676" t="str">
        <f t="shared" si="731"/>
        <v>Intersection</v>
      </c>
      <c r="W3676" t="s">
        <v>343</v>
      </c>
      <c r="X3676">
        <v>42.369317000000002</v>
      </c>
      <c r="Y3676">
        <v>-71.101021000000003</v>
      </c>
      <c r="Z3676" t="s">
        <v>344</v>
      </c>
    </row>
    <row r="3677" spans="1:26">
      <c r="A3677">
        <v>30761</v>
      </c>
      <c r="B3677" s="1">
        <v>41045.904861111114</v>
      </c>
      <c r="C3677" s="1">
        <f t="shared" si="720"/>
        <v>40909</v>
      </c>
      <c r="D3677" s="4">
        <f t="shared" si="721"/>
        <v>0.375</v>
      </c>
      <c r="E3677" s="3">
        <f t="shared" si="722"/>
        <v>2012</v>
      </c>
      <c r="F3677" s="3">
        <f t="shared" si="723"/>
        <v>5</v>
      </c>
      <c r="G3677" s="3">
        <f t="shared" si="724"/>
        <v>16</v>
      </c>
      <c r="H3677" s="3">
        <f t="shared" si="725"/>
        <v>21</v>
      </c>
      <c r="I3677" s="3">
        <f t="shared" si="726"/>
        <v>43</v>
      </c>
      <c r="J3677" s="3">
        <f t="shared" si="727"/>
        <v>4</v>
      </c>
      <c r="K3677" s="3" t="str">
        <f>IF(AND(D3677&gt;='Season Lookup'!$D$15,D3677&lt;'Season Lookup'!$D$16),"Spring",IF(AND(D3677&gt;='Season Lookup'!$D$16,D3677&lt;'Season Lookup'!$D$17),"Summer",IF(AND(D3677&gt;='Season Lookup'!$D$17,D3677&lt;'Season Lookup'!$D$18),"Fall",IF(OR(D3677&gt;='Season Lookup'!$D$18,D3677&lt;'Season Lookup'!$D$15),"Winter"))))</f>
        <v>Spring</v>
      </c>
      <c r="L3677" s="3" t="str">
        <f>VLOOKUP(F3677,'Season Lookup'!$A$1:$B$13,2,0)</f>
        <v>Spring</v>
      </c>
      <c r="M3677" t="s">
        <v>82</v>
      </c>
      <c r="N3677" t="s">
        <v>13</v>
      </c>
      <c r="O3677" t="s">
        <v>23</v>
      </c>
      <c r="P3677" t="str">
        <f t="shared" si="728"/>
        <v>Yes</v>
      </c>
      <c r="Q3677" t="str">
        <f t="shared" si="729"/>
        <v>No</v>
      </c>
      <c r="R3677" t="str">
        <f t="shared" si="730"/>
        <v>No</v>
      </c>
      <c r="S3677">
        <v>4</v>
      </c>
      <c r="T3677" t="s">
        <v>178</v>
      </c>
      <c r="V3677" t="str">
        <f t="shared" si="731"/>
        <v>Non Intersection</v>
      </c>
      <c r="W3677" t="s">
        <v>4540</v>
      </c>
      <c r="X3677">
        <v>42.366104999999997</v>
      </c>
      <c r="Y3677">
        <v>-71.105627999999996</v>
      </c>
      <c r="Z3677" t="s">
        <v>4541</v>
      </c>
    </row>
    <row r="3678" spans="1:26">
      <c r="A3678">
        <v>30762</v>
      </c>
      <c r="B3678" s="1">
        <v>41045.951388888891</v>
      </c>
      <c r="C3678" s="1">
        <f t="shared" si="720"/>
        <v>40909</v>
      </c>
      <c r="D3678" s="4">
        <f t="shared" si="721"/>
        <v>0.375</v>
      </c>
      <c r="E3678" s="3">
        <f t="shared" si="722"/>
        <v>2012</v>
      </c>
      <c r="F3678" s="3">
        <f t="shared" si="723"/>
        <v>5</v>
      </c>
      <c r="G3678" s="3">
        <f t="shared" si="724"/>
        <v>16</v>
      </c>
      <c r="H3678" s="3">
        <f t="shared" si="725"/>
        <v>22</v>
      </c>
      <c r="I3678" s="3">
        <f t="shared" si="726"/>
        <v>50</v>
      </c>
      <c r="J3678" s="3">
        <f t="shared" si="727"/>
        <v>4</v>
      </c>
      <c r="K3678" s="3" t="str">
        <f>IF(AND(D3678&gt;='Season Lookup'!$D$15,D3678&lt;'Season Lookup'!$D$16),"Spring",IF(AND(D3678&gt;='Season Lookup'!$D$16,D3678&lt;'Season Lookup'!$D$17),"Summer",IF(AND(D3678&gt;='Season Lookup'!$D$17,D3678&lt;'Season Lookup'!$D$18),"Fall",IF(OR(D3678&gt;='Season Lookup'!$D$18,D3678&lt;'Season Lookup'!$D$15),"Winter"))))</f>
        <v>Spring</v>
      </c>
      <c r="L3678" s="3" t="str">
        <f>VLOOKUP(F3678,'Season Lookup'!$A$1:$B$13,2,0)</f>
        <v>Spring</v>
      </c>
      <c r="M3678" t="s">
        <v>82</v>
      </c>
      <c r="N3678" t="s">
        <v>13</v>
      </c>
      <c r="O3678" t="s">
        <v>152</v>
      </c>
      <c r="P3678" t="str">
        <f t="shared" si="728"/>
        <v>Yes</v>
      </c>
      <c r="Q3678" t="str">
        <f t="shared" si="729"/>
        <v>No</v>
      </c>
      <c r="R3678" t="str">
        <f t="shared" si="730"/>
        <v>Yes</v>
      </c>
      <c r="T3678" t="s">
        <v>342</v>
      </c>
      <c r="U3678" t="s">
        <v>74</v>
      </c>
      <c r="V3678" t="str">
        <f t="shared" si="731"/>
        <v>Intersection</v>
      </c>
      <c r="W3678" t="s">
        <v>964</v>
      </c>
      <c r="X3678">
        <v>42.372202000000001</v>
      </c>
      <c r="Y3678">
        <v>-71.098974999999996</v>
      </c>
      <c r="Z3678" t="s">
        <v>463</v>
      </c>
    </row>
    <row r="3679" spans="1:26">
      <c r="A3679">
        <v>30763</v>
      </c>
      <c r="B3679" s="1">
        <v>41046.36109953704</v>
      </c>
      <c r="C3679" s="1">
        <f t="shared" si="720"/>
        <v>40909</v>
      </c>
      <c r="D3679" s="4">
        <f t="shared" si="721"/>
        <v>0.37777777777777777</v>
      </c>
      <c r="E3679" s="3">
        <f t="shared" si="722"/>
        <v>2012</v>
      </c>
      <c r="F3679" s="3">
        <f t="shared" si="723"/>
        <v>5</v>
      </c>
      <c r="G3679" s="3">
        <f t="shared" si="724"/>
        <v>17</v>
      </c>
      <c r="H3679" s="3">
        <f t="shared" si="725"/>
        <v>8</v>
      </c>
      <c r="I3679" s="3">
        <f t="shared" si="726"/>
        <v>39</v>
      </c>
      <c r="J3679" s="3">
        <f t="shared" si="727"/>
        <v>5</v>
      </c>
      <c r="K3679" s="3" t="str">
        <f>IF(AND(D3679&gt;='Season Lookup'!$D$15,D3679&lt;'Season Lookup'!$D$16),"Spring",IF(AND(D3679&gt;='Season Lookup'!$D$16,D3679&lt;'Season Lookup'!$D$17),"Summer",IF(AND(D3679&gt;='Season Lookup'!$D$17,D3679&lt;'Season Lookup'!$D$18),"Fall",IF(OR(D3679&gt;='Season Lookup'!$D$18,D3679&lt;'Season Lookup'!$D$15),"Winter"))))</f>
        <v>Spring</v>
      </c>
      <c r="L3679" s="3" t="str">
        <f>VLOOKUP(F3679,'Season Lookup'!$A$1:$B$13,2,0)</f>
        <v>Spring</v>
      </c>
      <c r="M3679" t="s">
        <v>78</v>
      </c>
      <c r="N3679" t="s">
        <v>13</v>
      </c>
      <c r="O3679" t="s">
        <v>132</v>
      </c>
      <c r="P3679" t="str">
        <f t="shared" si="728"/>
        <v>Yes</v>
      </c>
      <c r="Q3679" t="str">
        <f t="shared" si="729"/>
        <v>Yes</v>
      </c>
      <c r="R3679" t="str">
        <f t="shared" si="730"/>
        <v>No</v>
      </c>
      <c r="T3679" t="s">
        <v>14</v>
      </c>
      <c r="U3679" t="s">
        <v>354</v>
      </c>
      <c r="V3679" t="str">
        <f t="shared" si="731"/>
        <v>Intersection</v>
      </c>
      <c r="W3679" t="s">
        <v>1234</v>
      </c>
      <c r="X3679">
        <v>42.384872000000001</v>
      </c>
      <c r="Y3679">
        <v>-71.119394</v>
      </c>
      <c r="Z3679" t="s">
        <v>1235</v>
      </c>
    </row>
    <row r="3680" spans="1:26">
      <c r="A3680">
        <v>30764</v>
      </c>
      <c r="B3680" s="1">
        <v>41046.545138888891</v>
      </c>
      <c r="C3680" s="1">
        <f t="shared" si="720"/>
        <v>40909</v>
      </c>
      <c r="D3680" s="4">
        <f t="shared" si="721"/>
        <v>0.37777777777777777</v>
      </c>
      <c r="E3680" s="3">
        <f t="shared" si="722"/>
        <v>2012</v>
      </c>
      <c r="F3680" s="3">
        <f t="shared" si="723"/>
        <v>5</v>
      </c>
      <c r="G3680" s="3">
        <f t="shared" si="724"/>
        <v>17</v>
      </c>
      <c r="H3680" s="3">
        <f t="shared" si="725"/>
        <v>13</v>
      </c>
      <c r="I3680" s="3">
        <f t="shared" si="726"/>
        <v>5</v>
      </c>
      <c r="J3680" s="3">
        <f t="shared" si="727"/>
        <v>5</v>
      </c>
      <c r="K3680" s="3" t="str">
        <f>IF(AND(D3680&gt;='Season Lookup'!$D$15,D3680&lt;'Season Lookup'!$D$16),"Spring",IF(AND(D3680&gt;='Season Lookup'!$D$16,D3680&lt;'Season Lookup'!$D$17),"Summer",IF(AND(D3680&gt;='Season Lookup'!$D$17,D3680&lt;'Season Lookup'!$D$18),"Fall",IF(OR(D3680&gt;='Season Lookup'!$D$18,D3680&lt;'Season Lookup'!$D$15),"Winter"))))</f>
        <v>Spring</v>
      </c>
      <c r="L3680" s="3" t="str">
        <f>VLOOKUP(F3680,'Season Lookup'!$A$1:$B$13,2,0)</f>
        <v>Spring</v>
      </c>
      <c r="M3680" t="s">
        <v>78</v>
      </c>
      <c r="N3680" t="s">
        <v>13</v>
      </c>
      <c r="O3680" t="s">
        <v>152</v>
      </c>
      <c r="P3680" t="str">
        <f t="shared" si="728"/>
        <v>Yes</v>
      </c>
      <c r="Q3680" t="str">
        <f t="shared" si="729"/>
        <v>No</v>
      </c>
      <c r="R3680" t="str">
        <f t="shared" si="730"/>
        <v>Yes</v>
      </c>
      <c r="T3680" t="s">
        <v>4492</v>
      </c>
      <c r="U3680" t="s">
        <v>1177</v>
      </c>
      <c r="V3680" t="str">
        <f t="shared" si="731"/>
        <v>Intersection</v>
      </c>
      <c r="W3680" t="s">
        <v>4542</v>
      </c>
      <c r="X3680">
        <v>42.371411999999999</v>
      </c>
      <c r="Y3680">
        <v>-71.117052999999999</v>
      </c>
      <c r="Z3680" t="s">
        <v>3195</v>
      </c>
    </row>
    <row r="3681" spans="1:26">
      <c r="A3681">
        <v>30765</v>
      </c>
      <c r="B3681" s="1">
        <v>41046.553460648145</v>
      </c>
      <c r="C3681" s="1">
        <f t="shared" si="720"/>
        <v>40909</v>
      </c>
      <c r="D3681" s="4">
        <f t="shared" si="721"/>
        <v>0.37777777777777777</v>
      </c>
      <c r="E3681" s="3">
        <f t="shared" si="722"/>
        <v>2012</v>
      </c>
      <c r="F3681" s="3">
        <f t="shared" si="723"/>
        <v>5</v>
      </c>
      <c r="G3681" s="3">
        <f t="shared" si="724"/>
        <v>17</v>
      </c>
      <c r="H3681" s="3">
        <f t="shared" si="725"/>
        <v>13</v>
      </c>
      <c r="I3681" s="3">
        <f t="shared" si="726"/>
        <v>16</v>
      </c>
      <c r="J3681" s="3">
        <f t="shared" si="727"/>
        <v>5</v>
      </c>
      <c r="K3681" s="3" t="str">
        <f>IF(AND(D3681&gt;='Season Lookup'!$D$15,D3681&lt;'Season Lookup'!$D$16),"Spring",IF(AND(D3681&gt;='Season Lookup'!$D$16,D3681&lt;'Season Lookup'!$D$17),"Summer",IF(AND(D3681&gt;='Season Lookup'!$D$17,D3681&lt;'Season Lookup'!$D$18),"Fall",IF(OR(D3681&gt;='Season Lookup'!$D$18,D3681&lt;'Season Lookup'!$D$15),"Winter"))))</f>
        <v>Spring</v>
      </c>
      <c r="L3681" s="3" t="str">
        <f>VLOOKUP(F3681,'Season Lookup'!$A$1:$B$13,2,0)</f>
        <v>Spring</v>
      </c>
      <c r="M3681" t="s">
        <v>78</v>
      </c>
      <c r="N3681" t="s">
        <v>13</v>
      </c>
      <c r="O3681" t="s">
        <v>132</v>
      </c>
      <c r="P3681" t="str">
        <f t="shared" si="728"/>
        <v>Yes</v>
      </c>
      <c r="Q3681" t="str">
        <f t="shared" si="729"/>
        <v>Yes</v>
      </c>
      <c r="R3681" t="str">
        <f t="shared" si="730"/>
        <v>No</v>
      </c>
      <c r="T3681" t="s">
        <v>1177</v>
      </c>
      <c r="U3681" t="s">
        <v>198</v>
      </c>
      <c r="V3681" t="str">
        <f t="shared" si="731"/>
        <v>Intersection</v>
      </c>
      <c r="W3681" t="s">
        <v>3817</v>
      </c>
      <c r="X3681">
        <v>42.371411999999999</v>
      </c>
      <c r="Y3681">
        <v>-71.117052999999999</v>
      </c>
      <c r="Z3681" t="s">
        <v>3195</v>
      </c>
    </row>
    <row r="3682" spans="1:26">
      <c r="A3682">
        <v>30766</v>
      </c>
      <c r="B3682" s="1">
        <v>41046.597210648149</v>
      </c>
      <c r="C3682" s="1">
        <f t="shared" si="720"/>
        <v>40909</v>
      </c>
      <c r="D3682" s="4">
        <f t="shared" si="721"/>
        <v>0.37777777777777777</v>
      </c>
      <c r="E3682" s="3">
        <f t="shared" si="722"/>
        <v>2012</v>
      </c>
      <c r="F3682" s="3">
        <f t="shared" si="723"/>
        <v>5</v>
      </c>
      <c r="G3682" s="3">
        <f t="shared" si="724"/>
        <v>17</v>
      </c>
      <c r="H3682" s="3">
        <f t="shared" si="725"/>
        <v>14</v>
      </c>
      <c r="I3682" s="3">
        <f t="shared" si="726"/>
        <v>19</v>
      </c>
      <c r="J3682" s="3">
        <f t="shared" si="727"/>
        <v>5</v>
      </c>
      <c r="K3682" s="3" t="str">
        <f>IF(AND(D3682&gt;='Season Lookup'!$D$15,D3682&lt;'Season Lookup'!$D$16),"Spring",IF(AND(D3682&gt;='Season Lookup'!$D$16,D3682&lt;'Season Lookup'!$D$17),"Summer",IF(AND(D3682&gt;='Season Lookup'!$D$17,D3682&lt;'Season Lookup'!$D$18),"Fall",IF(OR(D3682&gt;='Season Lookup'!$D$18,D3682&lt;'Season Lookup'!$D$15),"Winter"))))</f>
        <v>Spring</v>
      </c>
      <c r="L3682" s="3" t="str">
        <f>VLOOKUP(F3682,'Season Lookup'!$A$1:$B$13,2,0)</f>
        <v>Spring</v>
      </c>
      <c r="M3682" t="s">
        <v>78</v>
      </c>
      <c r="N3682" t="s">
        <v>13</v>
      </c>
      <c r="O3682" t="s">
        <v>13</v>
      </c>
      <c r="P3682" t="str">
        <f t="shared" si="728"/>
        <v>Yes</v>
      </c>
      <c r="Q3682" t="str">
        <f t="shared" si="729"/>
        <v>No</v>
      </c>
      <c r="R3682" t="str">
        <f t="shared" si="730"/>
        <v>No</v>
      </c>
      <c r="S3682">
        <v>287</v>
      </c>
      <c r="T3682" t="s">
        <v>342</v>
      </c>
      <c r="V3682" t="str">
        <f t="shared" si="731"/>
        <v>Non Intersection</v>
      </c>
      <c r="W3682" t="s">
        <v>3689</v>
      </c>
      <c r="X3682">
        <v>42.372509999999998</v>
      </c>
      <c r="Y3682">
        <v>-71.099131</v>
      </c>
      <c r="Z3682" t="s">
        <v>3690</v>
      </c>
    </row>
    <row r="3683" spans="1:26">
      <c r="A3683">
        <v>30767</v>
      </c>
      <c r="B3683" s="1">
        <v>41046.871527777781</v>
      </c>
      <c r="C3683" s="1">
        <f t="shared" si="720"/>
        <v>40909</v>
      </c>
      <c r="D3683" s="4">
        <f t="shared" si="721"/>
        <v>0.37777777777777777</v>
      </c>
      <c r="E3683" s="3">
        <f t="shared" si="722"/>
        <v>2012</v>
      </c>
      <c r="F3683" s="3">
        <f t="shared" si="723"/>
        <v>5</v>
      </c>
      <c r="G3683" s="3">
        <f t="shared" si="724"/>
        <v>17</v>
      </c>
      <c r="H3683" s="3">
        <f t="shared" si="725"/>
        <v>20</v>
      </c>
      <c r="I3683" s="3">
        <f t="shared" si="726"/>
        <v>55</v>
      </c>
      <c r="J3683" s="3">
        <f t="shared" si="727"/>
        <v>5</v>
      </c>
      <c r="K3683" s="3" t="str">
        <f>IF(AND(D3683&gt;='Season Lookup'!$D$15,D3683&lt;'Season Lookup'!$D$16),"Spring",IF(AND(D3683&gt;='Season Lookup'!$D$16,D3683&lt;'Season Lookup'!$D$17),"Summer",IF(AND(D3683&gt;='Season Lookup'!$D$17,D3683&lt;'Season Lookup'!$D$18),"Fall",IF(OR(D3683&gt;='Season Lookup'!$D$18,D3683&lt;'Season Lookup'!$D$15),"Winter"))))</f>
        <v>Spring</v>
      </c>
      <c r="L3683" s="3" t="str">
        <f>VLOOKUP(F3683,'Season Lookup'!$A$1:$B$13,2,0)</f>
        <v>Spring</v>
      </c>
      <c r="M3683" t="s">
        <v>78</v>
      </c>
      <c r="N3683" t="s">
        <v>13</v>
      </c>
      <c r="O3683" t="s">
        <v>36</v>
      </c>
      <c r="P3683" t="str">
        <f t="shared" si="728"/>
        <v>Yes</v>
      </c>
      <c r="Q3683" t="str">
        <f t="shared" si="729"/>
        <v>No</v>
      </c>
      <c r="R3683" t="str">
        <f t="shared" si="730"/>
        <v>No</v>
      </c>
      <c r="S3683">
        <v>1900</v>
      </c>
      <c r="T3683" t="s">
        <v>14</v>
      </c>
      <c r="V3683" t="str">
        <f t="shared" si="731"/>
        <v>Non Intersection</v>
      </c>
      <c r="W3683" t="s">
        <v>4543</v>
      </c>
      <c r="X3683">
        <v>42.388764999999999</v>
      </c>
      <c r="Y3683">
        <v>-71.119805999999997</v>
      </c>
      <c r="Z3683" t="s">
        <v>4544</v>
      </c>
    </row>
    <row r="3684" spans="1:26">
      <c r="A3684">
        <v>30773</v>
      </c>
      <c r="B3684" s="1">
        <v>41047.295138888891</v>
      </c>
      <c r="C3684" s="1">
        <f t="shared" si="720"/>
        <v>40909</v>
      </c>
      <c r="D3684" s="4">
        <f t="shared" si="721"/>
        <v>0.38055555555555554</v>
      </c>
      <c r="E3684" s="3">
        <f t="shared" si="722"/>
        <v>2012</v>
      </c>
      <c r="F3684" s="3">
        <f t="shared" si="723"/>
        <v>5</v>
      </c>
      <c r="G3684" s="3">
        <f t="shared" si="724"/>
        <v>18</v>
      </c>
      <c r="H3684" s="3">
        <f t="shared" si="725"/>
        <v>7</v>
      </c>
      <c r="I3684" s="3">
        <f t="shared" si="726"/>
        <v>5</v>
      </c>
      <c r="J3684" s="3">
        <f t="shared" si="727"/>
        <v>6</v>
      </c>
      <c r="K3684" s="3" t="str">
        <f>IF(AND(D3684&gt;='Season Lookup'!$D$15,D3684&lt;'Season Lookup'!$D$16),"Spring",IF(AND(D3684&gt;='Season Lookup'!$D$16,D3684&lt;'Season Lookup'!$D$17),"Summer",IF(AND(D3684&gt;='Season Lookup'!$D$17,D3684&lt;'Season Lookup'!$D$18),"Fall",IF(OR(D3684&gt;='Season Lookup'!$D$18,D3684&lt;'Season Lookup'!$D$15),"Winter"))))</f>
        <v>Spring</v>
      </c>
      <c r="L3684" s="3" t="str">
        <f>VLOOKUP(F3684,'Season Lookup'!$A$1:$B$13,2,0)</f>
        <v>Spring</v>
      </c>
      <c r="M3684" t="s">
        <v>12</v>
      </c>
      <c r="N3684" t="s">
        <v>1085</v>
      </c>
      <c r="O3684" t="s">
        <v>132</v>
      </c>
      <c r="P3684" t="str">
        <f t="shared" si="728"/>
        <v>Yes</v>
      </c>
      <c r="Q3684" t="str">
        <f t="shared" si="729"/>
        <v>Yes</v>
      </c>
      <c r="R3684" t="str">
        <f t="shared" si="730"/>
        <v>No</v>
      </c>
      <c r="S3684">
        <v>1008</v>
      </c>
      <c r="T3684" t="s">
        <v>14</v>
      </c>
      <c r="V3684" t="str">
        <f t="shared" si="731"/>
        <v>Non Intersection</v>
      </c>
      <c r="W3684" t="s">
        <v>1679</v>
      </c>
      <c r="X3684">
        <v>42.369244000000002</v>
      </c>
      <c r="Y3684">
        <v>-71.111345</v>
      </c>
      <c r="Z3684" t="s">
        <v>1680</v>
      </c>
    </row>
    <row r="3685" spans="1:26">
      <c r="A3685">
        <v>30774</v>
      </c>
      <c r="B3685" s="1">
        <v>41047.319444444445</v>
      </c>
      <c r="C3685" s="1">
        <f t="shared" si="720"/>
        <v>40909</v>
      </c>
      <c r="D3685" s="4">
        <f t="shared" si="721"/>
        <v>0.38055555555555554</v>
      </c>
      <c r="E3685" s="3">
        <f t="shared" si="722"/>
        <v>2012</v>
      </c>
      <c r="F3685" s="3">
        <f t="shared" si="723"/>
        <v>5</v>
      </c>
      <c r="G3685" s="3">
        <f t="shared" si="724"/>
        <v>18</v>
      </c>
      <c r="H3685" s="3">
        <f t="shared" si="725"/>
        <v>7</v>
      </c>
      <c r="I3685" s="3">
        <f t="shared" si="726"/>
        <v>40</v>
      </c>
      <c r="J3685" s="3">
        <f t="shared" si="727"/>
        <v>6</v>
      </c>
      <c r="K3685" s="3" t="str">
        <f>IF(AND(D3685&gt;='Season Lookup'!$D$15,D3685&lt;'Season Lookup'!$D$16),"Spring",IF(AND(D3685&gt;='Season Lookup'!$D$16,D3685&lt;'Season Lookup'!$D$17),"Summer",IF(AND(D3685&gt;='Season Lookup'!$D$17,D3685&lt;'Season Lookup'!$D$18),"Fall",IF(OR(D3685&gt;='Season Lookup'!$D$18,D3685&lt;'Season Lookup'!$D$15),"Winter"))))</f>
        <v>Spring</v>
      </c>
      <c r="L3685" s="3" t="str">
        <f>VLOOKUP(F3685,'Season Lookup'!$A$1:$B$13,2,0)</f>
        <v>Spring</v>
      </c>
      <c r="M3685" t="s">
        <v>12</v>
      </c>
      <c r="N3685" t="s">
        <v>13</v>
      </c>
      <c r="O3685" t="s">
        <v>36</v>
      </c>
      <c r="P3685" t="str">
        <f t="shared" si="728"/>
        <v>Yes</v>
      </c>
      <c r="Q3685" t="str">
        <f t="shared" si="729"/>
        <v>No</v>
      </c>
      <c r="R3685" t="str">
        <f t="shared" si="730"/>
        <v>No</v>
      </c>
      <c r="T3685" t="s">
        <v>479</v>
      </c>
      <c r="U3685" t="s">
        <v>2443</v>
      </c>
      <c r="V3685" t="str">
        <f t="shared" si="731"/>
        <v>Intersection</v>
      </c>
      <c r="W3685" t="s">
        <v>2638</v>
      </c>
      <c r="X3685">
        <v>42.365354000000004</v>
      </c>
      <c r="Y3685">
        <v>-71.112206</v>
      </c>
      <c r="Z3685" t="s">
        <v>2639</v>
      </c>
    </row>
    <row r="3686" spans="1:26">
      <c r="A3686">
        <v>30775</v>
      </c>
      <c r="B3686" s="1">
        <v>41047.696527777778</v>
      </c>
      <c r="C3686" s="1">
        <f t="shared" si="720"/>
        <v>40909</v>
      </c>
      <c r="D3686" s="4">
        <f t="shared" si="721"/>
        <v>0.38055555555555554</v>
      </c>
      <c r="E3686" s="3">
        <f t="shared" si="722"/>
        <v>2012</v>
      </c>
      <c r="F3686" s="3">
        <f t="shared" si="723"/>
        <v>5</v>
      </c>
      <c r="G3686" s="3">
        <f t="shared" si="724"/>
        <v>18</v>
      </c>
      <c r="H3686" s="3">
        <f t="shared" si="725"/>
        <v>16</v>
      </c>
      <c r="I3686" s="3">
        <f t="shared" si="726"/>
        <v>43</v>
      </c>
      <c r="J3686" s="3">
        <f t="shared" si="727"/>
        <v>6</v>
      </c>
      <c r="K3686" s="3" t="str">
        <f>IF(AND(D3686&gt;='Season Lookup'!$D$15,D3686&lt;'Season Lookup'!$D$16),"Spring",IF(AND(D3686&gt;='Season Lookup'!$D$16,D3686&lt;'Season Lookup'!$D$17),"Summer",IF(AND(D3686&gt;='Season Lookup'!$D$17,D3686&lt;'Season Lookup'!$D$18),"Fall",IF(OR(D3686&gt;='Season Lookup'!$D$18,D3686&lt;'Season Lookup'!$D$15),"Winter"))))</f>
        <v>Spring</v>
      </c>
      <c r="L3686" s="3" t="str">
        <f>VLOOKUP(F3686,'Season Lookup'!$A$1:$B$13,2,0)</f>
        <v>Spring</v>
      </c>
      <c r="M3686" t="s">
        <v>12</v>
      </c>
      <c r="N3686" t="s">
        <v>13</v>
      </c>
      <c r="O3686" t="s">
        <v>549</v>
      </c>
      <c r="P3686" t="str">
        <f t="shared" si="728"/>
        <v>Yes</v>
      </c>
      <c r="Q3686" t="str">
        <f t="shared" si="729"/>
        <v>No</v>
      </c>
      <c r="R3686" t="str">
        <f t="shared" si="730"/>
        <v>No</v>
      </c>
      <c r="T3686" t="s">
        <v>199</v>
      </c>
      <c r="U3686" t="s">
        <v>208</v>
      </c>
      <c r="V3686" t="str">
        <f t="shared" si="731"/>
        <v>Intersection</v>
      </c>
      <c r="W3686" t="s">
        <v>442</v>
      </c>
      <c r="X3686">
        <v>42.377845000000001</v>
      </c>
      <c r="Y3686">
        <v>-71.130167</v>
      </c>
      <c r="Z3686" t="s">
        <v>443</v>
      </c>
    </row>
    <row r="3687" spans="1:26">
      <c r="A3687">
        <v>30776</v>
      </c>
      <c r="B3687" s="1">
        <v>41047.750694444447</v>
      </c>
      <c r="C3687" s="1">
        <f t="shared" si="720"/>
        <v>40909</v>
      </c>
      <c r="D3687" s="4">
        <f t="shared" si="721"/>
        <v>0.38055555555555554</v>
      </c>
      <c r="E3687" s="3">
        <f t="shared" si="722"/>
        <v>2012</v>
      </c>
      <c r="F3687" s="3">
        <f t="shared" si="723"/>
        <v>5</v>
      </c>
      <c r="G3687" s="3">
        <f t="shared" si="724"/>
        <v>18</v>
      </c>
      <c r="H3687" s="3">
        <f t="shared" si="725"/>
        <v>18</v>
      </c>
      <c r="I3687" s="3">
        <f t="shared" si="726"/>
        <v>1</v>
      </c>
      <c r="J3687" s="3">
        <f t="shared" si="727"/>
        <v>6</v>
      </c>
      <c r="K3687" s="3" t="str">
        <f>IF(AND(D3687&gt;='Season Lookup'!$D$15,D3687&lt;'Season Lookup'!$D$16),"Spring",IF(AND(D3687&gt;='Season Lookup'!$D$16,D3687&lt;'Season Lookup'!$D$17),"Summer",IF(AND(D3687&gt;='Season Lookup'!$D$17,D3687&lt;'Season Lookup'!$D$18),"Fall",IF(OR(D3687&gt;='Season Lookup'!$D$18,D3687&lt;'Season Lookup'!$D$15),"Winter"))))</f>
        <v>Spring</v>
      </c>
      <c r="L3687" s="3" t="str">
        <f>VLOOKUP(F3687,'Season Lookup'!$A$1:$B$13,2,0)</f>
        <v>Spring</v>
      </c>
      <c r="M3687" t="s">
        <v>12</v>
      </c>
      <c r="N3687" t="s">
        <v>13</v>
      </c>
      <c r="O3687" t="s">
        <v>132</v>
      </c>
      <c r="P3687" t="str">
        <f t="shared" si="728"/>
        <v>Yes</v>
      </c>
      <c r="Q3687" t="str">
        <f t="shared" si="729"/>
        <v>Yes</v>
      </c>
      <c r="R3687" t="str">
        <f t="shared" si="730"/>
        <v>No</v>
      </c>
      <c r="S3687">
        <v>119</v>
      </c>
      <c r="T3687" t="s">
        <v>74</v>
      </c>
      <c r="V3687" t="str">
        <f t="shared" si="731"/>
        <v>Non Intersection</v>
      </c>
      <c r="W3687" t="s">
        <v>4545</v>
      </c>
      <c r="X3687">
        <v>42.369954</v>
      </c>
      <c r="Y3687">
        <v>-71.096061000000006</v>
      </c>
      <c r="Z3687" t="s">
        <v>4546</v>
      </c>
    </row>
    <row r="3688" spans="1:26">
      <c r="A3688">
        <v>30777</v>
      </c>
      <c r="B3688" s="1">
        <v>41047.760405092595</v>
      </c>
      <c r="C3688" s="1">
        <f t="shared" si="720"/>
        <v>40909</v>
      </c>
      <c r="D3688" s="4">
        <f t="shared" si="721"/>
        <v>0.38055555555555554</v>
      </c>
      <c r="E3688" s="3">
        <f t="shared" si="722"/>
        <v>2012</v>
      </c>
      <c r="F3688" s="3">
        <f t="shared" si="723"/>
        <v>5</v>
      </c>
      <c r="G3688" s="3">
        <f t="shared" si="724"/>
        <v>18</v>
      </c>
      <c r="H3688" s="3">
        <f t="shared" si="725"/>
        <v>18</v>
      </c>
      <c r="I3688" s="3">
        <f t="shared" si="726"/>
        <v>14</v>
      </c>
      <c r="J3688" s="3">
        <f t="shared" si="727"/>
        <v>6</v>
      </c>
      <c r="K3688" s="3" t="str">
        <f>IF(AND(D3688&gt;='Season Lookup'!$D$15,D3688&lt;'Season Lookup'!$D$16),"Spring",IF(AND(D3688&gt;='Season Lookup'!$D$16,D3688&lt;'Season Lookup'!$D$17),"Summer",IF(AND(D3688&gt;='Season Lookup'!$D$17,D3688&lt;'Season Lookup'!$D$18),"Fall",IF(OR(D3688&gt;='Season Lookup'!$D$18,D3688&lt;'Season Lookup'!$D$15),"Winter"))))</f>
        <v>Spring</v>
      </c>
      <c r="L3688" s="3" t="str">
        <f>VLOOKUP(F3688,'Season Lookup'!$A$1:$B$13,2,0)</f>
        <v>Spring</v>
      </c>
      <c r="M3688" t="s">
        <v>12</v>
      </c>
      <c r="N3688" t="s">
        <v>329</v>
      </c>
      <c r="O3688" t="s">
        <v>13</v>
      </c>
      <c r="P3688" t="str">
        <f t="shared" si="728"/>
        <v>Yes</v>
      </c>
      <c r="Q3688" t="str">
        <f t="shared" si="729"/>
        <v>No</v>
      </c>
      <c r="R3688" t="str">
        <f t="shared" si="730"/>
        <v>No</v>
      </c>
      <c r="T3688" t="s">
        <v>14</v>
      </c>
      <c r="U3688" t="s">
        <v>119</v>
      </c>
      <c r="V3688" t="str">
        <f t="shared" si="731"/>
        <v>Intersection</v>
      </c>
      <c r="W3688" t="s">
        <v>247</v>
      </c>
      <c r="X3688">
        <v>42.360827999999998</v>
      </c>
      <c r="Y3688">
        <v>-71.096012000000002</v>
      </c>
      <c r="Z3688" t="s">
        <v>248</v>
      </c>
    </row>
    <row r="3689" spans="1:26">
      <c r="A3689">
        <v>30778</v>
      </c>
      <c r="B3689" s="1">
        <v>41047.774293981478</v>
      </c>
      <c r="C3689" s="1">
        <f t="shared" si="720"/>
        <v>40909</v>
      </c>
      <c r="D3689" s="4">
        <f t="shared" si="721"/>
        <v>0.38055555555555554</v>
      </c>
      <c r="E3689" s="3">
        <f t="shared" si="722"/>
        <v>2012</v>
      </c>
      <c r="F3689" s="3">
        <f t="shared" si="723"/>
        <v>5</v>
      </c>
      <c r="G3689" s="3">
        <f t="shared" si="724"/>
        <v>18</v>
      </c>
      <c r="H3689" s="3">
        <f t="shared" si="725"/>
        <v>18</v>
      </c>
      <c r="I3689" s="3">
        <f t="shared" si="726"/>
        <v>34</v>
      </c>
      <c r="J3689" s="3">
        <f t="shared" si="727"/>
        <v>6</v>
      </c>
      <c r="K3689" s="3" t="str">
        <f>IF(AND(D3689&gt;='Season Lookup'!$D$15,D3689&lt;'Season Lookup'!$D$16),"Spring",IF(AND(D3689&gt;='Season Lookup'!$D$16,D3689&lt;'Season Lookup'!$D$17),"Summer",IF(AND(D3689&gt;='Season Lookup'!$D$17,D3689&lt;'Season Lookup'!$D$18),"Fall",IF(OR(D3689&gt;='Season Lookup'!$D$18,D3689&lt;'Season Lookup'!$D$15),"Winter"))))</f>
        <v>Spring</v>
      </c>
      <c r="L3689" s="3" t="str">
        <f>VLOOKUP(F3689,'Season Lookup'!$A$1:$B$13,2,0)</f>
        <v>Spring</v>
      </c>
      <c r="M3689" t="s">
        <v>12</v>
      </c>
      <c r="N3689" t="s">
        <v>35</v>
      </c>
      <c r="O3689" t="s">
        <v>13</v>
      </c>
      <c r="P3689" t="str">
        <f t="shared" si="728"/>
        <v>Yes</v>
      </c>
      <c r="Q3689" t="str">
        <f t="shared" si="729"/>
        <v>No</v>
      </c>
      <c r="R3689" t="str">
        <f t="shared" si="730"/>
        <v>No</v>
      </c>
      <c r="T3689" t="s">
        <v>185</v>
      </c>
      <c r="U3689" t="s">
        <v>449</v>
      </c>
      <c r="V3689" t="str">
        <f t="shared" si="731"/>
        <v>Intersection</v>
      </c>
      <c r="W3689" t="s">
        <v>729</v>
      </c>
      <c r="X3689">
        <v>42.375973999999999</v>
      </c>
      <c r="Y3689">
        <v>-71.120982999999995</v>
      </c>
      <c r="Z3689" t="s">
        <v>730</v>
      </c>
    </row>
    <row r="3690" spans="1:26">
      <c r="A3690">
        <v>30793</v>
      </c>
      <c r="B3690" s="1">
        <v>41047.770833333336</v>
      </c>
      <c r="C3690" s="1">
        <f t="shared" si="720"/>
        <v>40909</v>
      </c>
      <c r="D3690" s="4">
        <f t="shared" si="721"/>
        <v>0.38055555555555554</v>
      </c>
      <c r="E3690" s="3">
        <f t="shared" si="722"/>
        <v>2012</v>
      </c>
      <c r="F3690" s="3">
        <f t="shared" si="723"/>
        <v>5</v>
      </c>
      <c r="G3690" s="3">
        <f t="shared" si="724"/>
        <v>18</v>
      </c>
      <c r="H3690" s="3">
        <f t="shared" si="725"/>
        <v>18</v>
      </c>
      <c r="I3690" s="3">
        <f t="shared" si="726"/>
        <v>30</v>
      </c>
      <c r="J3690" s="3">
        <f t="shared" si="727"/>
        <v>6</v>
      </c>
      <c r="K3690" s="3" t="str">
        <f>IF(AND(D3690&gt;='Season Lookup'!$D$15,D3690&lt;'Season Lookup'!$D$16),"Spring",IF(AND(D3690&gt;='Season Lookup'!$D$16,D3690&lt;'Season Lookup'!$D$17),"Summer",IF(AND(D3690&gt;='Season Lookup'!$D$17,D3690&lt;'Season Lookup'!$D$18),"Fall",IF(OR(D3690&gt;='Season Lookup'!$D$18,D3690&lt;'Season Lookup'!$D$15),"Winter"))))</f>
        <v>Spring</v>
      </c>
      <c r="L3690" s="3" t="str">
        <f>VLOOKUP(F3690,'Season Lookup'!$A$1:$B$13,2,0)</f>
        <v>Spring</v>
      </c>
      <c r="M3690" t="s">
        <v>12</v>
      </c>
      <c r="N3690" t="s">
        <v>132</v>
      </c>
      <c r="O3690" t="s">
        <v>13</v>
      </c>
      <c r="P3690" t="str">
        <f t="shared" si="728"/>
        <v>Yes</v>
      </c>
      <c r="Q3690" t="str">
        <f t="shared" si="729"/>
        <v>Yes</v>
      </c>
      <c r="R3690" t="str">
        <f t="shared" si="730"/>
        <v>No</v>
      </c>
      <c r="T3690" t="s">
        <v>745</v>
      </c>
      <c r="U3690" t="s">
        <v>105</v>
      </c>
      <c r="V3690" t="str">
        <f t="shared" si="731"/>
        <v>Intersection</v>
      </c>
      <c r="W3690" t="s">
        <v>4547</v>
      </c>
      <c r="X3690">
        <v>42.368519999999997</v>
      </c>
      <c r="Y3690">
        <v>-71.099001000000001</v>
      </c>
      <c r="Z3690" t="s">
        <v>1071</v>
      </c>
    </row>
    <row r="3691" spans="1:26">
      <c r="A3691">
        <v>30779</v>
      </c>
      <c r="B3691" s="1">
        <v>41048.083333333336</v>
      </c>
      <c r="C3691" s="1">
        <f t="shared" si="720"/>
        <v>40909</v>
      </c>
      <c r="D3691" s="4">
        <f t="shared" si="721"/>
        <v>0.38333333333333336</v>
      </c>
      <c r="E3691" s="3">
        <f t="shared" si="722"/>
        <v>2012</v>
      </c>
      <c r="F3691" s="3">
        <f t="shared" si="723"/>
        <v>5</v>
      </c>
      <c r="G3691" s="3">
        <f t="shared" si="724"/>
        <v>19</v>
      </c>
      <c r="H3691" s="3">
        <f t="shared" si="725"/>
        <v>2</v>
      </c>
      <c r="I3691" s="3">
        <f t="shared" si="726"/>
        <v>0</v>
      </c>
      <c r="J3691" s="3">
        <f t="shared" si="727"/>
        <v>7</v>
      </c>
      <c r="K3691" s="3" t="str">
        <f>IF(AND(D3691&gt;='Season Lookup'!$D$15,D3691&lt;'Season Lookup'!$D$16),"Spring",IF(AND(D3691&gt;='Season Lookup'!$D$16,D3691&lt;'Season Lookup'!$D$17),"Summer",IF(AND(D3691&gt;='Season Lookup'!$D$17,D3691&lt;'Season Lookup'!$D$18),"Fall",IF(OR(D3691&gt;='Season Lookup'!$D$18,D3691&lt;'Season Lookup'!$D$15),"Winter"))))</f>
        <v>Spring</v>
      </c>
      <c r="L3691" s="3" t="str">
        <f>VLOOKUP(F3691,'Season Lookup'!$A$1:$B$13,2,0)</f>
        <v>Spring</v>
      </c>
      <c r="M3691" t="s">
        <v>31</v>
      </c>
      <c r="N3691" t="s">
        <v>13</v>
      </c>
      <c r="O3691" t="s">
        <v>13</v>
      </c>
      <c r="P3691" t="str">
        <f t="shared" si="728"/>
        <v>Yes</v>
      </c>
      <c r="Q3691" t="str">
        <f t="shared" si="729"/>
        <v>No</v>
      </c>
      <c r="R3691" t="str">
        <f t="shared" si="730"/>
        <v>No</v>
      </c>
      <c r="T3691" t="s">
        <v>24</v>
      </c>
      <c r="U3691" t="s">
        <v>198</v>
      </c>
      <c r="V3691" t="str">
        <f t="shared" si="731"/>
        <v>Intersection</v>
      </c>
      <c r="W3691" t="s">
        <v>3025</v>
      </c>
      <c r="X3691">
        <v>42.374940000000002</v>
      </c>
      <c r="Y3691">
        <v>-71.139720999999994</v>
      </c>
      <c r="Z3691" t="s">
        <v>2020</v>
      </c>
    </row>
    <row r="3692" spans="1:26">
      <c r="A3692">
        <v>30780</v>
      </c>
      <c r="B3692" s="1">
        <v>41048.288194444445</v>
      </c>
      <c r="C3692" s="1">
        <f t="shared" si="720"/>
        <v>40909</v>
      </c>
      <c r="D3692" s="4">
        <f t="shared" si="721"/>
        <v>0.38333333333333336</v>
      </c>
      <c r="E3692" s="3">
        <f t="shared" si="722"/>
        <v>2012</v>
      </c>
      <c r="F3692" s="3">
        <f t="shared" si="723"/>
        <v>5</v>
      </c>
      <c r="G3692" s="3">
        <f t="shared" si="724"/>
        <v>19</v>
      </c>
      <c r="H3692" s="3">
        <f t="shared" si="725"/>
        <v>6</v>
      </c>
      <c r="I3692" s="3">
        <f t="shared" si="726"/>
        <v>55</v>
      </c>
      <c r="J3692" s="3">
        <f t="shared" si="727"/>
        <v>7</v>
      </c>
      <c r="K3692" s="3" t="str">
        <f>IF(AND(D3692&gt;='Season Lookup'!$D$15,D3692&lt;'Season Lookup'!$D$16),"Spring",IF(AND(D3692&gt;='Season Lookup'!$D$16,D3692&lt;'Season Lookup'!$D$17),"Summer",IF(AND(D3692&gt;='Season Lookup'!$D$17,D3692&lt;'Season Lookup'!$D$18),"Fall",IF(OR(D3692&gt;='Season Lookup'!$D$18,D3692&lt;'Season Lookup'!$D$15),"Winter"))))</f>
        <v>Spring</v>
      </c>
      <c r="L3692" s="3" t="str">
        <f>VLOOKUP(F3692,'Season Lookup'!$A$1:$B$13,2,0)</f>
        <v>Spring</v>
      </c>
      <c r="M3692" t="s">
        <v>31</v>
      </c>
      <c r="N3692" t="s">
        <v>13</v>
      </c>
      <c r="O3692" t="s">
        <v>13</v>
      </c>
      <c r="P3692" t="str">
        <f t="shared" si="728"/>
        <v>Yes</v>
      </c>
      <c r="Q3692" t="str">
        <f t="shared" si="729"/>
        <v>No</v>
      </c>
      <c r="R3692" t="str">
        <f t="shared" si="730"/>
        <v>No</v>
      </c>
      <c r="T3692" t="s">
        <v>19</v>
      </c>
      <c r="U3692" t="s">
        <v>260</v>
      </c>
      <c r="V3692" t="str">
        <f t="shared" si="731"/>
        <v>Intersection</v>
      </c>
      <c r="W3692" t="s">
        <v>640</v>
      </c>
      <c r="X3692">
        <v>42.371020000000001</v>
      </c>
      <c r="Y3692">
        <v>-71.079847999999998</v>
      </c>
      <c r="Z3692" t="s">
        <v>641</v>
      </c>
    </row>
    <row r="3693" spans="1:26">
      <c r="A3693">
        <v>30781</v>
      </c>
      <c r="B3693" s="1">
        <v>41048.552083333336</v>
      </c>
      <c r="C3693" s="1">
        <f t="shared" si="720"/>
        <v>40909</v>
      </c>
      <c r="D3693" s="4">
        <f t="shared" si="721"/>
        <v>0.38333333333333336</v>
      </c>
      <c r="E3693" s="3">
        <f t="shared" si="722"/>
        <v>2012</v>
      </c>
      <c r="F3693" s="3">
        <f t="shared" si="723"/>
        <v>5</v>
      </c>
      <c r="G3693" s="3">
        <f t="shared" si="724"/>
        <v>19</v>
      </c>
      <c r="H3693" s="3">
        <f t="shared" si="725"/>
        <v>13</v>
      </c>
      <c r="I3693" s="3">
        <f t="shared" si="726"/>
        <v>15</v>
      </c>
      <c r="J3693" s="3">
        <f t="shared" si="727"/>
        <v>7</v>
      </c>
      <c r="K3693" s="3" t="str">
        <f>IF(AND(D3693&gt;='Season Lookup'!$D$15,D3693&lt;'Season Lookup'!$D$16),"Spring",IF(AND(D3693&gt;='Season Lookup'!$D$16,D3693&lt;'Season Lookup'!$D$17),"Summer",IF(AND(D3693&gt;='Season Lookup'!$D$17,D3693&lt;'Season Lookup'!$D$18),"Fall",IF(OR(D3693&gt;='Season Lookup'!$D$18,D3693&lt;'Season Lookup'!$D$15),"Winter"))))</f>
        <v>Spring</v>
      </c>
      <c r="L3693" s="3" t="str">
        <f>VLOOKUP(F3693,'Season Lookup'!$A$1:$B$13,2,0)</f>
        <v>Spring</v>
      </c>
      <c r="M3693" t="s">
        <v>31</v>
      </c>
      <c r="N3693" t="s">
        <v>13</v>
      </c>
      <c r="O3693" t="s">
        <v>132</v>
      </c>
      <c r="P3693" t="str">
        <f t="shared" si="728"/>
        <v>Yes</v>
      </c>
      <c r="Q3693" t="str">
        <f t="shared" si="729"/>
        <v>Yes</v>
      </c>
      <c r="R3693" t="str">
        <f t="shared" si="730"/>
        <v>No</v>
      </c>
      <c r="S3693">
        <v>77</v>
      </c>
      <c r="T3693" t="s">
        <v>14</v>
      </c>
      <c r="V3693" t="str">
        <f t="shared" si="731"/>
        <v>Non Intersection</v>
      </c>
      <c r="W3693" t="s">
        <v>415</v>
      </c>
      <c r="X3693">
        <v>42.359127999999998</v>
      </c>
      <c r="Y3693">
        <v>-71.093339</v>
      </c>
      <c r="Z3693" t="s">
        <v>416</v>
      </c>
    </row>
    <row r="3694" spans="1:26">
      <c r="A3694">
        <v>30783</v>
      </c>
      <c r="B3694" s="1">
        <v>41049.107638888891</v>
      </c>
      <c r="C3694" s="1">
        <f t="shared" si="720"/>
        <v>40909</v>
      </c>
      <c r="D3694" s="4">
        <f t="shared" si="721"/>
        <v>0.38611111111111113</v>
      </c>
      <c r="E3694" s="3">
        <f t="shared" si="722"/>
        <v>2012</v>
      </c>
      <c r="F3694" s="3">
        <f t="shared" si="723"/>
        <v>5</v>
      </c>
      <c r="G3694" s="3">
        <f t="shared" si="724"/>
        <v>20</v>
      </c>
      <c r="H3694" s="3">
        <f t="shared" si="725"/>
        <v>2</v>
      </c>
      <c r="I3694" s="3">
        <f t="shared" si="726"/>
        <v>35</v>
      </c>
      <c r="J3694" s="3">
        <f t="shared" si="727"/>
        <v>1</v>
      </c>
      <c r="K3694" s="3" t="str">
        <f>IF(AND(D3694&gt;='Season Lookup'!$D$15,D3694&lt;'Season Lookup'!$D$16),"Spring",IF(AND(D3694&gt;='Season Lookup'!$D$16,D3694&lt;'Season Lookup'!$D$17),"Summer",IF(AND(D3694&gt;='Season Lookup'!$D$17,D3694&lt;'Season Lookup'!$D$18),"Fall",IF(OR(D3694&gt;='Season Lookup'!$D$18,D3694&lt;'Season Lookup'!$D$15),"Winter"))))</f>
        <v>Spring</v>
      </c>
      <c r="L3694" s="3" t="str">
        <f>VLOOKUP(F3694,'Season Lookup'!$A$1:$B$13,2,0)</f>
        <v>Spring</v>
      </c>
      <c r="M3694" t="s">
        <v>48</v>
      </c>
      <c r="N3694" t="s">
        <v>13</v>
      </c>
      <c r="O3694" t="s">
        <v>36</v>
      </c>
      <c r="P3694" t="str">
        <f t="shared" si="728"/>
        <v>Yes</v>
      </c>
      <c r="Q3694" t="str">
        <f t="shared" si="729"/>
        <v>No</v>
      </c>
      <c r="R3694" t="str">
        <f t="shared" si="730"/>
        <v>No</v>
      </c>
      <c r="T3694" t="s">
        <v>19</v>
      </c>
      <c r="U3694" t="s">
        <v>431</v>
      </c>
      <c r="V3694" t="str">
        <f t="shared" si="731"/>
        <v>Intersection</v>
      </c>
      <c r="W3694" t="s">
        <v>432</v>
      </c>
      <c r="X3694">
        <v>42.374637999999997</v>
      </c>
      <c r="Y3694">
        <v>-71.107881000000006</v>
      </c>
      <c r="Z3694" t="s">
        <v>433</v>
      </c>
    </row>
    <row r="3695" spans="1:26">
      <c r="A3695">
        <v>30784</v>
      </c>
      <c r="B3695" s="1">
        <v>41049.184710648151</v>
      </c>
      <c r="C3695" s="1">
        <f t="shared" si="720"/>
        <v>40909</v>
      </c>
      <c r="D3695" s="4">
        <f t="shared" si="721"/>
        <v>0.38611111111111113</v>
      </c>
      <c r="E3695" s="3">
        <f t="shared" si="722"/>
        <v>2012</v>
      </c>
      <c r="F3695" s="3">
        <f t="shared" si="723"/>
        <v>5</v>
      </c>
      <c r="G3695" s="3">
        <f t="shared" si="724"/>
        <v>20</v>
      </c>
      <c r="H3695" s="3">
        <f t="shared" si="725"/>
        <v>4</v>
      </c>
      <c r="I3695" s="3">
        <f t="shared" si="726"/>
        <v>25</v>
      </c>
      <c r="J3695" s="3">
        <f t="shared" si="727"/>
        <v>1</v>
      </c>
      <c r="K3695" s="3" t="str">
        <f>IF(AND(D3695&gt;='Season Lookup'!$D$15,D3695&lt;'Season Lookup'!$D$16),"Spring",IF(AND(D3695&gt;='Season Lookup'!$D$16,D3695&lt;'Season Lookup'!$D$17),"Summer",IF(AND(D3695&gt;='Season Lookup'!$D$17,D3695&lt;'Season Lookup'!$D$18),"Fall",IF(OR(D3695&gt;='Season Lookup'!$D$18,D3695&lt;'Season Lookup'!$D$15),"Winter"))))</f>
        <v>Spring</v>
      </c>
      <c r="L3695" s="3" t="str">
        <f>VLOOKUP(F3695,'Season Lookup'!$A$1:$B$13,2,0)</f>
        <v>Spring</v>
      </c>
      <c r="M3695" t="s">
        <v>48</v>
      </c>
      <c r="N3695" t="s">
        <v>13</v>
      </c>
      <c r="O3695" t="s">
        <v>23</v>
      </c>
      <c r="P3695" t="str">
        <f t="shared" si="728"/>
        <v>Yes</v>
      </c>
      <c r="Q3695" t="str">
        <f t="shared" si="729"/>
        <v>No</v>
      </c>
      <c r="R3695" t="str">
        <f t="shared" si="730"/>
        <v>No</v>
      </c>
      <c r="T3695" t="s">
        <v>185</v>
      </c>
      <c r="U3695" t="s">
        <v>1745</v>
      </c>
      <c r="V3695" t="str">
        <f t="shared" si="731"/>
        <v>Intersection</v>
      </c>
      <c r="W3695" t="s">
        <v>4548</v>
      </c>
      <c r="X3695">
        <v>42.382599999999996</v>
      </c>
      <c r="Y3695">
        <v>-71.127296999999999</v>
      </c>
      <c r="Z3695" t="s">
        <v>4549</v>
      </c>
    </row>
    <row r="3696" spans="1:26">
      <c r="A3696">
        <v>30785</v>
      </c>
      <c r="B3696" s="1">
        <v>41049.340277777781</v>
      </c>
      <c r="C3696" s="1">
        <f t="shared" si="720"/>
        <v>40909</v>
      </c>
      <c r="D3696" s="4">
        <f t="shared" si="721"/>
        <v>0.38611111111111113</v>
      </c>
      <c r="E3696" s="3">
        <f t="shared" si="722"/>
        <v>2012</v>
      </c>
      <c r="F3696" s="3">
        <f t="shared" si="723"/>
        <v>5</v>
      </c>
      <c r="G3696" s="3">
        <f t="shared" si="724"/>
        <v>20</v>
      </c>
      <c r="H3696" s="3">
        <f t="shared" si="725"/>
        <v>8</v>
      </c>
      <c r="I3696" s="3">
        <f t="shared" si="726"/>
        <v>10</v>
      </c>
      <c r="J3696" s="3">
        <f t="shared" si="727"/>
        <v>1</v>
      </c>
      <c r="K3696" s="3" t="str">
        <f>IF(AND(D3696&gt;='Season Lookup'!$D$15,D3696&lt;'Season Lookup'!$D$16),"Spring",IF(AND(D3696&gt;='Season Lookup'!$D$16,D3696&lt;'Season Lookup'!$D$17),"Summer",IF(AND(D3696&gt;='Season Lookup'!$D$17,D3696&lt;'Season Lookup'!$D$18),"Fall",IF(OR(D3696&gt;='Season Lookup'!$D$18,D3696&lt;'Season Lookup'!$D$15),"Winter"))))</f>
        <v>Spring</v>
      </c>
      <c r="L3696" s="3" t="str">
        <f>VLOOKUP(F3696,'Season Lookup'!$A$1:$B$13,2,0)</f>
        <v>Spring</v>
      </c>
      <c r="M3696" t="s">
        <v>48</v>
      </c>
      <c r="N3696" t="s">
        <v>13</v>
      </c>
      <c r="O3696" t="s">
        <v>13</v>
      </c>
      <c r="P3696" t="str">
        <f t="shared" si="728"/>
        <v>Yes</v>
      </c>
      <c r="Q3696" t="str">
        <f t="shared" si="729"/>
        <v>No</v>
      </c>
      <c r="R3696" t="str">
        <f t="shared" si="730"/>
        <v>No</v>
      </c>
      <c r="T3696" t="s">
        <v>14</v>
      </c>
      <c r="U3696" t="s">
        <v>202</v>
      </c>
      <c r="V3696" t="str">
        <f t="shared" si="731"/>
        <v>Intersection</v>
      </c>
      <c r="W3696" t="s">
        <v>361</v>
      </c>
      <c r="X3696">
        <v>42.360154000000001</v>
      </c>
      <c r="Y3696">
        <v>-71.094881999999998</v>
      </c>
      <c r="Z3696" t="s">
        <v>223</v>
      </c>
    </row>
    <row r="3697" spans="1:26">
      <c r="A3697">
        <v>30786</v>
      </c>
      <c r="B3697" s="1">
        <v>41049.71875</v>
      </c>
      <c r="C3697" s="1">
        <f t="shared" si="720"/>
        <v>40909</v>
      </c>
      <c r="D3697" s="4">
        <f t="shared" si="721"/>
        <v>0.38611111111111113</v>
      </c>
      <c r="E3697" s="3">
        <f t="shared" si="722"/>
        <v>2012</v>
      </c>
      <c r="F3697" s="3">
        <f t="shared" si="723"/>
        <v>5</v>
      </c>
      <c r="G3697" s="3">
        <f t="shared" si="724"/>
        <v>20</v>
      </c>
      <c r="H3697" s="3">
        <f t="shared" si="725"/>
        <v>17</v>
      </c>
      <c r="I3697" s="3">
        <f t="shared" si="726"/>
        <v>15</v>
      </c>
      <c r="J3697" s="3">
        <f t="shared" si="727"/>
        <v>1</v>
      </c>
      <c r="K3697" s="3" t="str">
        <f>IF(AND(D3697&gt;='Season Lookup'!$D$15,D3697&lt;'Season Lookup'!$D$16),"Spring",IF(AND(D3697&gt;='Season Lookup'!$D$16,D3697&lt;'Season Lookup'!$D$17),"Summer",IF(AND(D3697&gt;='Season Lookup'!$D$17,D3697&lt;'Season Lookup'!$D$18),"Fall",IF(OR(D3697&gt;='Season Lookup'!$D$18,D3697&lt;'Season Lookup'!$D$15),"Winter"))))</f>
        <v>Spring</v>
      </c>
      <c r="L3697" s="3" t="str">
        <f>VLOOKUP(F3697,'Season Lookup'!$A$1:$B$13,2,0)</f>
        <v>Spring</v>
      </c>
      <c r="M3697" t="s">
        <v>48</v>
      </c>
      <c r="N3697" t="s">
        <v>329</v>
      </c>
      <c r="O3697" t="s">
        <v>23</v>
      </c>
      <c r="P3697" t="str">
        <f t="shared" si="728"/>
        <v>No</v>
      </c>
      <c r="Q3697" t="str">
        <f t="shared" si="729"/>
        <v>No</v>
      </c>
      <c r="R3697" t="str">
        <f t="shared" si="730"/>
        <v>No</v>
      </c>
      <c r="T3697" t="s">
        <v>4313</v>
      </c>
      <c r="U3697" t="s">
        <v>198</v>
      </c>
      <c r="V3697" t="str">
        <f t="shared" si="731"/>
        <v>Intersection</v>
      </c>
      <c r="W3697" t="s">
        <v>4550</v>
      </c>
      <c r="X3697">
        <v>42.372252000000003</v>
      </c>
      <c r="Y3697">
        <v>-71.119338999999997</v>
      </c>
      <c r="Z3697" t="s">
        <v>1787</v>
      </c>
    </row>
    <row r="3698" spans="1:26">
      <c r="A3698">
        <v>30792</v>
      </c>
      <c r="B3698" s="1">
        <v>41049.729155092595</v>
      </c>
      <c r="C3698" s="1">
        <f t="shared" si="720"/>
        <v>40909</v>
      </c>
      <c r="D3698" s="4">
        <f t="shared" si="721"/>
        <v>0.38611111111111113</v>
      </c>
      <c r="E3698" s="3">
        <f t="shared" si="722"/>
        <v>2012</v>
      </c>
      <c r="F3698" s="3">
        <f t="shared" si="723"/>
        <v>5</v>
      </c>
      <c r="G3698" s="3">
        <f t="shared" si="724"/>
        <v>20</v>
      </c>
      <c r="H3698" s="3">
        <f t="shared" si="725"/>
        <v>17</v>
      </c>
      <c r="I3698" s="3">
        <f t="shared" si="726"/>
        <v>29</v>
      </c>
      <c r="J3698" s="3">
        <f t="shared" si="727"/>
        <v>1</v>
      </c>
      <c r="K3698" s="3" t="str">
        <f>IF(AND(D3698&gt;='Season Lookup'!$D$15,D3698&lt;'Season Lookup'!$D$16),"Spring",IF(AND(D3698&gt;='Season Lookup'!$D$16,D3698&lt;'Season Lookup'!$D$17),"Summer",IF(AND(D3698&gt;='Season Lookup'!$D$17,D3698&lt;'Season Lookup'!$D$18),"Fall",IF(OR(D3698&gt;='Season Lookup'!$D$18,D3698&lt;'Season Lookup'!$D$15),"Winter"))))</f>
        <v>Spring</v>
      </c>
      <c r="L3698" s="3" t="str">
        <f>VLOOKUP(F3698,'Season Lookup'!$A$1:$B$13,2,0)</f>
        <v>Spring</v>
      </c>
      <c r="M3698" t="s">
        <v>48</v>
      </c>
      <c r="N3698" t="s">
        <v>13</v>
      </c>
      <c r="O3698" t="s">
        <v>23</v>
      </c>
      <c r="P3698" t="str">
        <f t="shared" si="728"/>
        <v>Yes</v>
      </c>
      <c r="Q3698" t="str">
        <f t="shared" si="729"/>
        <v>No</v>
      </c>
      <c r="R3698" t="str">
        <f t="shared" si="730"/>
        <v>No</v>
      </c>
      <c r="S3698">
        <v>33</v>
      </c>
      <c r="T3698" t="s">
        <v>1646</v>
      </c>
      <c r="V3698" t="str">
        <f t="shared" si="731"/>
        <v>Non Intersection</v>
      </c>
      <c r="W3698" t="s">
        <v>4551</v>
      </c>
      <c r="X3698">
        <v>42.372103000000003</v>
      </c>
      <c r="Y3698">
        <v>-71.087056000000004</v>
      </c>
      <c r="Z3698" t="s">
        <v>4552</v>
      </c>
    </row>
    <row r="3699" spans="1:26">
      <c r="A3699">
        <v>30787</v>
      </c>
      <c r="B3699" s="1">
        <v>41050.756238425929</v>
      </c>
      <c r="C3699" s="1">
        <f t="shared" si="720"/>
        <v>40909</v>
      </c>
      <c r="D3699" s="4">
        <f t="shared" si="721"/>
        <v>0.3888888888888889</v>
      </c>
      <c r="E3699" s="3">
        <f t="shared" si="722"/>
        <v>2012</v>
      </c>
      <c r="F3699" s="3">
        <f t="shared" si="723"/>
        <v>5</v>
      </c>
      <c r="G3699" s="3">
        <f t="shared" si="724"/>
        <v>21</v>
      </c>
      <c r="H3699" s="3">
        <f t="shared" si="725"/>
        <v>18</v>
      </c>
      <c r="I3699" s="3">
        <f t="shared" si="726"/>
        <v>8</v>
      </c>
      <c r="J3699" s="3">
        <f t="shared" si="727"/>
        <v>2</v>
      </c>
      <c r="K3699" s="3" t="str">
        <f>IF(AND(D3699&gt;='Season Lookup'!$D$15,D3699&lt;'Season Lookup'!$D$16),"Spring",IF(AND(D3699&gt;='Season Lookup'!$D$16,D3699&lt;'Season Lookup'!$D$17),"Summer",IF(AND(D3699&gt;='Season Lookup'!$D$17,D3699&lt;'Season Lookup'!$D$18),"Fall",IF(OR(D3699&gt;='Season Lookup'!$D$18,D3699&lt;'Season Lookup'!$D$15),"Winter"))))</f>
        <v>Spring</v>
      </c>
      <c r="L3699" s="3" t="str">
        <f>VLOOKUP(F3699,'Season Lookup'!$A$1:$B$13,2,0)</f>
        <v>Spring</v>
      </c>
      <c r="M3699" t="s">
        <v>56</v>
      </c>
      <c r="N3699" t="s">
        <v>18</v>
      </c>
      <c r="O3699" t="s">
        <v>36</v>
      </c>
      <c r="P3699" t="str">
        <f t="shared" si="728"/>
        <v>Yes</v>
      </c>
      <c r="Q3699" t="str">
        <f t="shared" si="729"/>
        <v>No</v>
      </c>
      <c r="R3699" t="str">
        <f t="shared" si="730"/>
        <v>No</v>
      </c>
      <c r="T3699" t="s">
        <v>19</v>
      </c>
      <c r="V3699" t="str">
        <f t="shared" si="731"/>
        <v>Intersection</v>
      </c>
      <c r="W3699" t="s">
        <v>2237</v>
      </c>
      <c r="X3699">
        <v>0</v>
      </c>
      <c r="Y3699">
        <v>0</v>
      </c>
      <c r="Z3699" t="s">
        <v>81</v>
      </c>
    </row>
    <row r="3700" spans="1:26">
      <c r="A3700">
        <v>30789</v>
      </c>
      <c r="B3700" s="1">
        <v>41050.541655092595</v>
      </c>
      <c r="C3700" s="1">
        <f t="shared" si="720"/>
        <v>40909</v>
      </c>
      <c r="D3700" s="4">
        <f t="shared" si="721"/>
        <v>0.3888888888888889</v>
      </c>
      <c r="E3700" s="3">
        <f t="shared" si="722"/>
        <v>2012</v>
      </c>
      <c r="F3700" s="3">
        <f t="shared" si="723"/>
        <v>5</v>
      </c>
      <c r="G3700" s="3">
        <f t="shared" si="724"/>
        <v>21</v>
      </c>
      <c r="H3700" s="3">
        <f t="shared" si="725"/>
        <v>12</v>
      </c>
      <c r="I3700" s="3">
        <f t="shared" si="726"/>
        <v>59</v>
      </c>
      <c r="J3700" s="3">
        <f t="shared" si="727"/>
        <v>2</v>
      </c>
      <c r="K3700" s="3" t="str">
        <f>IF(AND(D3700&gt;='Season Lookup'!$D$15,D3700&lt;'Season Lookup'!$D$16),"Spring",IF(AND(D3700&gt;='Season Lookup'!$D$16,D3700&lt;'Season Lookup'!$D$17),"Summer",IF(AND(D3700&gt;='Season Lookup'!$D$17,D3700&lt;'Season Lookup'!$D$18),"Fall",IF(OR(D3700&gt;='Season Lookup'!$D$18,D3700&lt;'Season Lookup'!$D$15),"Winter"))))</f>
        <v>Spring</v>
      </c>
      <c r="L3700" s="3" t="str">
        <f>VLOOKUP(F3700,'Season Lookup'!$A$1:$B$13,2,0)</f>
        <v>Spring</v>
      </c>
      <c r="M3700" t="s">
        <v>56</v>
      </c>
      <c r="N3700" t="s">
        <v>13</v>
      </c>
      <c r="O3700" t="s">
        <v>152</v>
      </c>
      <c r="P3700" t="str">
        <f t="shared" si="728"/>
        <v>Yes</v>
      </c>
      <c r="Q3700" t="str">
        <f t="shared" si="729"/>
        <v>No</v>
      </c>
      <c r="R3700" t="str">
        <f t="shared" si="730"/>
        <v>Yes</v>
      </c>
      <c r="T3700" t="s">
        <v>14</v>
      </c>
      <c r="U3700" t="s">
        <v>1088</v>
      </c>
      <c r="V3700" t="str">
        <f t="shared" si="731"/>
        <v>Intersection</v>
      </c>
      <c r="W3700" t="s">
        <v>1089</v>
      </c>
      <c r="X3700">
        <v>42.365972999999997</v>
      </c>
      <c r="Y3700">
        <v>-71.104675</v>
      </c>
      <c r="Z3700" t="s">
        <v>1090</v>
      </c>
    </row>
    <row r="3701" spans="1:26">
      <c r="A3701">
        <v>30790</v>
      </c>
      <c r="B3701" s="1">
        <v>41050.65625</v>
      </c>
      <c r="C3701" s="1">
        <f t="shared" si="720"/>
        <v>40909</v>
      </c>
      <c r="D3701" s="4">
        <f t="shared" si="721"/>
        <v>0.3888888888888889</v>
      </c>
      <c r="E3701" s="3">
        <f t="shared" si="722"/>
        <v>2012</v>
      </c>
      <c r="F3701" s="3">
        <f t="shared" si="723"/>
        <v>5</v>
      </c>
      <c r="G3701" s="3">
        <f t="shared" si="724"/>
        <v>21</v>
      </c>
      <c r="H3701" s="3">
        <f t="shared" si="725"/>
        <v>15</v>
      </c>
      <c r="I3701" s="3">
        <f t="shared" si="726"/>
        <v>45</v>
      </c>
      <c r="J3701" s="3">
        <f t="shared" si="727"/>
        <v>2</v>
      </c>
      <c r="K3701" s="3" t="str">
        <f>IF(AND(D3701&gt;='Season Lookup'!$D$15,D3701&lt;'Season Lookup'!$D$16),"Spring",IF(AND(D3701&gt;='Season Lookup'!$D$16,D3701&lt;'Season Lookup'!$D$17),"Summer",IF(AND(D3701&gt;='Season Lookup'!$D$17,D3701&lt;'Season Lookup'!$D$18),"Fall",IF(OR(D3701&gt;='Season Lookup'!$D$18,D3701&lt;'Season Lookup'!$D$15),"Winter"))))</f>
        <v>Spring</v>
      </c>
      <c r="L3701" s="3" t="str">
        <f>VLOOKUP(F3701,'Season Lookup'!$A$1:$B$13,2,0)</f>
        <v>Spring</v>
      </c>
      <c r="M3701" t="s">
        <v>56</v>
      </c>
      <c r="N3701" t="s">
        <v>13</v>
      </c>
      <c r="O3701" t="s">
        <v>13</v>
      </c>
      <c r="P3701" t="str">
        <f t="shared" si="728"/>
        <v>Yes</v>
      </c>
      <c r="Q3701" t="str">
        <f t="shared" si="729"/>
        <v>No</v>
      </c>
      <c r="R3701" t="str">
        <f t="shared" si="730"/>
        <v>No</v>
      </c>
      <c r="S3701">
        <v>1001</v>
      </c>
      <c r="T3701" t="s">
        <v>19</v>
      </c>
      <c r="V3701" t="str">
        <f t="shared" si="731"/>
        <v>Non Intersection</v>
      </c>
      <c r="W3701" t="s">
        <v>2171</v>
      </c>
      <c r="X3701">
        <v>42.373038999999999</v>
      </c>
      <c r="Y3701">
        <v>-71.093564999999998</v>
      </c>
      <c r="Z3701" t="s">
        <v>2172</v>
      </c>
    </row>
    <row r="3702" spans="1:26">
      <c r="A3702">
        <v>30791</v>
      </c>
      <c r="B3702" s="1">
        <v>41050.677083333336</v>
      </c>
      <c r="C3702" s="1">
        <f t="shared" si="720"/>
        <v>40909</v>
      </c>
      <c r="D3702" s="4">
        <f t="shared" si="721"/>
        <v>0.3888888888888889</v>
      </c>
      <c r="E3702" s="3">
        <f t="shared" si="722"/>
        <v>2012</v>
      </c>
      <c r="F3702" s="3">
        <f t="shared" si="723"/>
        <v>5</v>
      </c>
      <c r="G3702" s="3">
        <f t="shared" si="724"/>
        <v>21</v>
      </c>
      <c r="H3702" s="3">
        <f t="shared" si="725"/>
        <v>16</v>
      </c>
      <c r="I3702" s="3">
        <f t="shared" si="726"/>
        <v>15</v>
      </c>
      <c r="J3702" s="3">
        <f t="shared" si="727"/>
        <v>2</v>
      </c>
      <c r="K3702" s="3" t="str">
        <f>IF(AND(D3702&gt;='Season Lookup'!$D$15,D3702&lt;'Season Lookup'!$D$16),"Spring",IF(AND(D3702&gt;='Season Lookup'!$D$16,D3702&lt;'Season Lookup'!$D$17),"Summer",IF(AND(D3702&gt;='Season Lookup'!$D$17,D3702&lt;'Season Lookup'!$D$18),"Fall",IF(OR(D3702&gt;='Season Lookup'!$D$18,D3702&lt;'Season Lookup'!$D$15),"Winter"))))</f>
        <v>Spring</v>
      </c>
      <c r="L3702" s="3" t="str">
        <f>VLOOKUP(F3702,'Season Lookup'!$A$1:$B$13,2,0)</f>
        <v>Spring</v>
      </c>
      <c r="M3702" t="s">
        <v>56</v>
      </c>
      <c r="N3702" t="s">
        <v>13</v>
      </c>
      <c r="O3702" t="s">
        <v>13</v>
      </c>
      <c r="P3702" t="str">
        <f t="shared" si="728"/>
        <v>Yes</v>
      </c>
      <c r="Q3702" t="str">
        <f t="shared" si="729"/>
        <v>No</v>
      </c>
      <c r="R3702" t="str">
        <f t="shared" si="730"/>
        <v>No</v>
      </c>
      <c r="T3702" t="s">
        <v>178</v>
      </c>
      <c r="U3702" t="s">
        <v>108</v>
      </c>
      <c r="V3702" t="str">
        <f t="shared" si="731"/>
        <v>Intersection</v>
      </c>
      <c r="W3702" t="s">
        <v>4244</v>
      </c>
      <c r="X3702">
        <v>42.365378</v>
      </c>
      <c r="Y3702">
        <v>-71.106611999999998</v>
      </c>
      <c r="Z3702" t="s">
        <v>4245</v>
      </c>
    </row>
    <row r="3703" spans="1:26">
      <c r="A3703">
        <v>30798</v>
      </c>
      <c r="B3703" s="1">
        <v>41050.743043981478</v>
      </c>
      <c r="C3703" s="1">
        <f t="shared" si="720"/>
        <v>40909</v>
      </c>
      <c r="D3703" s="4">
        <f t="shared" si="721"/>
        <v>0.3888888888888889</v>
      </c>
      <c r="E3703" s="3">
        <f t="shared" si="722"/>
        <v>2012</v>
      </c>
      <c r="F3703" s="3">
        <f t="shared" si="723"/>
        <v>5</v>
      </c>
      <c r="G3703" s="3">
        <f t="shared" si="724"/>
        <v>21</v>
      </c>
      <c r="H3703" s="3">
        <f t="shared" si="725"/>
        <v>17</v>
      </c>
      <c r="I3703" s="3">
        <f t="shared" si="726"/>
        <v>49</v>
      </c>
      <c r="J3703" s="3">
        <f t="shared" si="727"/>
        <v>2</v>
      </c>
      <c r="K3703" s="3" t="str">
        <f>IF(AND(D3703&gt;='Season Lookup'!$D$15,D3703&lt;'Season Lookup'!$D$16),"Spring",IF(AND(D3703&gt;='Season Lookup'!$D$16,D3703&lt;'Season Lookup'!$D$17),"Summer",IF(AND(D3703&gt;='Season Lookup'!$D$17,D3703&lt;'Season Lookup'!$D$18),"Fall",IF(OR(D3703&gt;='Season Lookup'!$D$18,D3703&lt;'Season Lookup'!$D$15),"Winter"))))</f>
        <v>Spring</v>
      </c>
      <c r="L3703" s="3" t="str">
        <f>VLOOKUP(F3703,'Season Lookup'!$A$1:$B$13,2,0)</f>
        <v>Spring</v>
      </c>
      <c r="M3703" t="s">
        <v>56</v>
      </c>
      <c r="N3703" t="s">
        <v>13</v>
      </c>
      <c r="O3703" t="s">
        <v>13</v>
      </c>
      <c r="P3703" t="str">
        <f t="shared" si="728"/>
        <v>Yes</v>
      </c>
      <c r="Q3703" t="str">
        <f t="shared" si="729"/>
        <v>No</v>
      </c>
      <c r="R3703" t="str">
        <f t="shared" si="730"/>
        <v>No</v>
      </c>
      <c r="T3703" t="s">
        <v>142</v>
      </c>
      <c r="U3703" t="s">
        <v>464</v>
      </c>
      <c r="V3703" t="str">
        <f t="shared" si="731"/>
        <v>Intersection</v>
      </c>
      <c r="W3703" t="s">
        <v>2397</v>
      </c>
      <c r="X3703">
        <v>42.378687999999997</v>
      </c>
      <c r="Y3703">
        <v>-71.147302999999994</v>
      </c>
      <c r="Z3703" t="s">
        <v>1898</v>
      </c>
    </row>
    <row r="3704" spans="1:26">
      <c r="A3704">
        <v>30799</v>
      </c>
      <c r="B3704" s="1">
        <v>41050.789571759262</v>
      </c>
      <c r="C3704" s="1">
        <f t="shared" si="720"/>
        <v>40909</v>
      </c>
      <c r="D3704" s="4">
        <f t="shared" si="721"/>
        <v>0.3888888888888889</v>
      </c>
      <c r="E3704" s="3">
        <f t="shared" si="722"/>
        <v>2012</v>
      </c>
      <c r="F3704" s="3">
        <f t="shared" si="723"/>
        <v>5</v>
      </c>
      <c r="G3704" s="3">
        <f t="shared" si="724"/>
        <v>21</v>
      </c>
      <c r="H3704" s="3">
        <f t="shared" si="725"/>
        <v>18</v>
      </c>
      <c r="I3704" s="3">
        <f t="shared" si="726"/>
        <v>56</v>
      </c>
      <c r="J3704" s="3">
        <f t="shared" si="727"/>
        <v>2</v>
      </c>
      <c r="K3704" s="3" t="str">
        <f>IF(AND(D3704&gt;='Season Lookup'!$D$15,D3704&lt;'Season Lookup'!$D$16),"Spring",IF(AND(D3704&gt;='Season Lookup'!$D$16,D3704&lt;'Season Lookup'!$D$17),"Summer",IF(AND(D3704&gt;='Season Lookup'!$D$17,D3704&lt;'Season Lookup'!$D$18),"Fall",IF(OR(D3704&gt;='Season Lookup'!$D$18,D3704&lt;'Season Lookup'!$D$15),"Winter"))))</f>
        <v>Spring</v>
      </c>
      <c r="L3704" s="3" t="str">
        <f>VLOOKUP(F3704,'Season Lookup'!$A$1:$B$13,2,0)</f>
        <v>Spring</v>
      </c>
      <c r="M3704" t="s">
        <v>56</v>
      </c>
      <c r="N3704" t="s">
        <v>1085</v>
      </c>
      <c r="O3704" t="s">
        <v>23</v>
      </c>
      <c r="P3704" t="str">
        <f t="shared" si="728"/>
        <v>Yes</v>
      </c>
      <c r="Q3704" t="str">
        <f t="shared" si="729"/>
        <v>No</v>
      </c>
      <c r="R3704" t="str">
        <f t="shared" si="730"/>
        <v>No</v>
      </c>
      <c r="S3704">
        <v>195</v>
      </c>
      <c r="T3704" t="s">
        <v>2060</v>
      </c>
      <c r="V3704" t="str">
        <f t="shared" si="731"/>
        <v>Non Intersection</v>
      </c>
      <c r="W3704" t="s">
        <v>4553</v>
      </c>
      <c r="X3704">
        <v>42.397582</v>
      </c>
      <c r="Y3704">
        <v>-71.136189000000002</v>
      </c>
      <c r="Z3704" t="s">
        <v>4554</v>
      </c>
    </row>
    <row r="3705" spans="1:26">
      <c r="A3705">
        <v>30830</v>
      </c>
      <c r="B3705" s="1">
        <v>41050.597210648149</v>
      </c>
      <c r="C3705" s="1">
        <f t="shared" si="720"/>
        <v>40909</v>
      </c>
      <c r="D3705" s="4">
        <f t="shared" si="721"/>
        <v>0.3888888888888889</v>
      </c>
      <c r="E3705" s="3">
        <f t="shared" si="722"/>
        <v>2012</v>
      </c>
      <c r="F3705" s="3">
        <f t="shared" si="723"/>
        <v>5</v>
      </c>
      <c r="G3705" s="3">
        <f t="shared" si="724"/>
        <v>21</v>
      </c>
      <c r="H3705" s="3">
        <f t="shared" si="725"/>
        <v>14</v>
      </c>
      <c r="I3705" s="3">
        <f t="shared" si="726"/>
        <v>19</v>
      </c>
      <c r="J3705" s="3">
        <f t="shared" si="727"/>
        <v>2</v>
      </c>
      <c r="K3705" s="3" t="str">
        <f>IF(AND(D3705&gt;='Season Lookup'!$D$15,D3705&lt;'Season Lookup'!$D$16),"Spring",IF(AND(D3705&gt;='Season Lookup'!$D$16,D3705&lt;'Season Lookup'!$D$17),"Summer",IF(AND(D3705&gt;='Season Lookup'!$D$17,D3705&lt;'Season Lookup'!$D$18),"Fall",IF(OR(D3705&gt;='Season Lookup'!$D$18,D3705&lt;'Season Lookup'!$D$15),"Winter"))))</f>
        <v>Spring</v>
      </c>
      <c r="L3705" s="3" t="str">
        <f>VLOOKUP(F3705,'Season Lookup'!$A$1:$B$13,2,0)</f>
        <v>Spring</v>
      </c>
      <c r="M3705" t="s">
        <v>56</v>
      </c>
      <c r="N3705" t="s">
        <v>13</v>
      </c>
      <c r="O3705" t="s">
        <v>132</v>
      </c>
      <c r="P3705" t="str">
        <f t="shared" si="728"/>
        <v>Yes</v>
      </c>
      <c r="Q3705" t="str">
        <f t="shared" si="729"/>
        <v>Yes</v>
      </c>
      <c r="R3705" t="str">
        <f t="shared" si="730"/>
        <v>No</v>
      </c>
      <c r="T3705" t="s">
        <v>32</v>
      </c>
      <c r="U3705" t="s">
        <v>189</v>
      </c>
      <c r="V3705" t="str">
        <f t="shared" si="731"/>
        <v>Intersection</v>
      </c>
      <c r="W3705" t="s">
        <v>1737</v>
      </c>
      <c r="X3705">
        <v>42.363207000000003</v>
      </c>
      <c r="Y3705">
        <v>-71.096699999999998</v>
      </c>
      <c r="Z3705" t="s">
        <v>1738</v>
      </c>
    </row>
    <row r="3706" spans="1:26">
      <c r="A3706">
        <v>30794</v>
      </c>
      <c r="B3706" s="1">
        <v>41051.42291666667</v>
      </c>
      <c r="C3706" s="1">
        <f t="shared" si="720"/>
        <v>40909</v>
      </c>
      <c r="D3706" s="4">
        <f t="shared" si="721"/>
        <v>0.39166666666666666</v>
      </c>
      <c r="E3706" s="3">
        <f t="shared" si="722"/>
        <v>2012</v>
      </c>
      <c r="F3706" s="3">
        <f t="shared" si="723"/>
        <v>5</v>
      </c>
      <c r="G3706" s="3">
        <f t="shared" si="724"/>
        <v>22</v>
      </c>
      <c r="H3706" s="3">
        <f t="shared" si="725"/>
        <v>10</v>
      </c>
      <c r="I3706" s="3">
        <f t="shared" si="726"/>
        <v>9</v>
      </c>
      <c r="J3706" s="3">
        <f t="shared" si="727"/>
        <v>3</v>
      </c>
      <c r="K3706" s="3" t="str">
        <f>IF(AND(D3706&gt;='Season Lookup'!$D$15,D3706&lt;'Season Lookup'!$D$16),"Spring",IF(AND(D3706&gt;='Season Lookup'!$D$16,D3706&lt;'Season Lookup'!$D$17),"Summer",IF(AND(D3706&gt;='Season Lookup'!$D$17,D3706&lt;'Season Lookup'!$D$18),"Fall",IF(OR(D3706&gt;='Season Lookup'!$D$18,D3706&lt;'Season Lookup'!$D$15),"Winter"))))</f>
        <v>Spring</v>
      </c>
      <c r="L3706" s="3" t="str">
        <f>VLOOKUP(F3706,'Season Lookup'!$A$1:$B$13,2,0)</f>
        <v>Spring</v>
      </c>
      <c r="M3706" t="s">
        <v>73</v>
      </c>
      <c r="N3706" t="s">
        <v>13</v>
      </c>
      <c r="O3706" t="s">
        <v>13</v>
      </c>
      <c r="P3706" t="str">
        <f t="shared" si="728"/>
        <v>Yes</v>
      </c>
      <c r="Q3706" t="str">
        <f t="shared" si="729"/>
        <v>No</v>
      </c>
      <c r="R3706" t="str">
        <f t="shared" si="730"/>
        <v>No</v>
      </c>
      <c r="T3706" t="s">
        <v>19</v>
      </c>
      <c r="U3706" t="s">
        <v>20</v>
      </c>
      <c r="V3706" t="str">
        <f t="shared" si="731"/>
        <v>Intersection</v>
      </c>
      <c r="W3706" t="s">
        <v>21</v>
      </c>
      <c r="X3706">
        <v>42.371232999999997</v>
      </c>
      <c r="Y3706">
        <v>-71.081492999999995</v>
      </c>
      <c r="Z3706" t="s">
        <v>22</v>
      </c>
    </row>
    <row r="3707" spans="1:26">
      <c r="A3707">
        <v>30795</v>
      </c>
      <c r="B3707" s="1">
        <v>41051.791655092595</v>
      </c>
      <c r="C3707" s="1">
        <f t="shared" si="720"/>
        <v>40909</v>
      </c>
      <c r="D3707" s="4">
        <f t="shared" si="721"/>
        <v>0.39166666666666666</v>
      </c>
      <c r="E3707" s="3">
        <f t="shared" si="722"/>
        <v>2012</v>
      </c>
      <c r="F3707" s="3">
        <f t="shared" si="723"/>
        <v>5</v>
      </c>
      <c r="G3707" s="3">
        <f t="shared" si="724"/>
        <v>22</v>
      </c>
      <c r="H3707" s="3">
        <f t="shared" si="725"/>
        <v>18</v>
      </c>
      <c r="I3707" s="3">
        <f t="shared" si="726"/>
        <v>59</v>
      </c>
      <c r="J3707" s="3">
        <f t="shared" si="727"/>
        <v>3</v>
      </c>
      <c r="K3707" s="3" t="str">
        <f>IF(AND(D3707&gt;='Season Lookup'!$D$15,D3707&lt;'Season Lookup'!$D$16),"Spring",IF(AND(D3707&gt;='Season Lookup'!$D$16,D3707&lt;'Season Lookup'!$D$17),"Summer",IF(AND(D3707&gt;='Season Lookup'!$D$17,D3707&lt;'Season Lookup'!$D$18),"Fall",IF(OR(D3707&gt;='Season Lookup'!$D$18,D3707&lt;'Season Lookup'!$D$15),"Winter"))))</f>
        <v>Spring</v>
      </c>
      <c r="L3707" s="3" t="str">
        <f>VLOOKUP(F3707,'Season Lookup'!$A$1:$B$13,2,0)</f>
        <v>Spring</v>
      </c>
      <c r="M3707" t="s">
        <v>73</v>
      </c>
      <c r="N3707" t="s">
        <v>13</v>
      </c>
      <c r="O3707" t="s">
        <v>23</v>
      </c>
      <c r="P3707" t="str">
        <f t="shared" si="728"/>
        <v>Yes</v>
      </c>
      <c r="Q3707" t="str">
        <f t="shared" si="729"/>
        <v>No</v>
      </c>
      <c r="R3707" t="str">
        <f t="shared" si="730"/>
        <v>No</v>
      </c>
      <c r="T3707" t="s">
        <v>42</v>
      </c>
      <c r="U3707" t="s">
        <v>332</v>
      </c>
      <c r="V3707" t="str">
        <f t="shared" si="731"/>
        <v>Intersection</v>
      </c>
      <c r="W3707" t="s">
        <v>2238</v>
      </c>
      <c r="X3707">
        <v>42.361702000000001</v>
      </c>
      <c r="Y3707">
        <v>-71.113462999999996</v>
      </c>
      <c r="Z3707" t="s">
        <v>2239</v>
      </c>
    </row>
    <row r="3708" spans="1:26">
      <c r="A3708">
        <v>30796</v>
      </c>
      <c r="B3708" s="1">
        <v>41051.341666666667</v>
      </c>
      <c r="C3708" s="1">
        <f t="shared" si="720"/>
        <v>40909</v>
      </c>
      <c r="D3708" s="4">
        <f t="shared" si="721"/>
        <v>0.39166666666666666</v>
      </c>
      <c r="E3708" s="3">
        <f t="shared" si="722"/>
        <v>2012</v>
      </c>
      <c r="F3708" s="3">
        <f t="shared" si="723"/>
        <v>5</v>
      </c>
      <c r="G3708" s="3">
        <f t="shared" si="724"/>
        <v>22</v>
      </c>
      <c r="H3708" s="3">
        <f t="shared" si="725"/>
        <v>8</v>
      </c>
      <c r="I3708" s="3">
        <f t="shared" si="726"/>
        <v>12</v>
      </c>
      <c r="J3708" s="3">
        <f t="shared" si="727"/>
        <v>3</v>
      </c>
      <c r="K3708" s="3" t="str">
        <f>IF(AND(D3708&gt;='Season Lookup'!$D$15,D3708&lt;'Season Lookup'!$D$16),"Spring",IF(AND(D3708&gt;='Season Lookup'!$D$16,D3708&lt;'Season Lookup'!$D$17),"Summer",IF(AND(D3708&gt;='Season Lookup'!$D$17,D3708&lt;'Season Lookup'!$D$18),"Fall",IF(OR(D3708&gt;='Season Lookup'!$D$18,D3708&lt;'Season Lookup'!$D$15),"Winter"))))</f>
        <v>Spring</v>
      </c>
      <c r="L3708" s="3" t="str">
        <f>VLOOKUP(F3708,'Season Lookup'!$A$1:$B$13,2,0)</f>
        <v>Spring</v>
      </c>
      <c r="M3708" t="s">
        <v>73</v>
      </c>
      <c r="N3708" t="s">
        <v>13</v>
      </c>
      <c r="O3708" t="s">
        <v>13</v>
      </c>
      <c r="P3708" t="str">
        <f t="shared" si="728"/>
        <v>Yes</v>
      </c>
      <c r="Q3708" t="str">
        <f t="shared" si="729"/>
        <v>No</v>
      </c>
      <c r="R3708" t="str">
        <f t="shared" si="730"/>
        <v>No</v>
      </c>
      <c r="T3708" t="s">
        <v>198</v>
      </c>
      <c r="U3708" t="s">
        <v>464</v>
      </c>
      <c r="V3708" t="str">
        <f t="shared" si="731"/>
        <v>Intersection</v>
      </c>
      <c r="W3708" t="s">
        <v>1666</v>
      </c>
      <c r="X3708">
        <v>42.375273999999997</v>
      </c>
      <c r="Y3708">
        <v>-71.145841000000004</v>
      </c>
      <c r="Z3708" t="s">
        <v>1667</v>
      </c>
    </row>
    <row r="3709" spans="1:26">
      <c r="A3709">
        <v>30869</v>
      </c>
      <c r="B3709" s="1">
        <v>41051.458333333336</v>
      </c>
      <c r="C3709" s="1">
        <f t="shared" si="720"/>
        <v>40909</v>
      </c>
      <c r="D3709" s="4">
        <f t="shared" si="721"/>
        <v>0.39166666666666666</v>
      </c>
      <c r="E3709" s="3">
        <f t="shared" si="722"/>
        <v>2012</v>
      </c>
      <c r="F3709" s="3">
        <f t="shared" si="723"/>
        <v>5</v>
      </c>
      <c r="G3709" s="3">
        <f t="shared" si="724"/>
        <v>22</v>
      </c>
      <c r="H3709" s="3">
        <f t="shared" si="725"/>
        <v>11</v>
      </c>
      <c r="I3709" s="3">
        <f t="shared" si="726"/>
        <v>0</v>
      </c>
      <c r="J3709" s="3">
        <f t="shared" si="727"/>
        <v>3</v>
      </c>
      <c r="K3709" s="3" t="str">
        <f>IF(AND(D3709&gt;='Season Lookup'!$D$15,D3709&lt;'Season Lookup'!$D$16),"Spring",IF(AND(D3709&gt;='Season Lookup'!$D$16,D3709&lt;'Season Lookup'!$D$17),"Summer",IF(AND(D3709&gt;='Season Lookup'!$D$17,D3709&lt;'Season Lookup'!$D$18),"Fall",IF(OR(D3709&gt;='Season Lookup'!$D$18,D3709&lt;'Season Lookup'!$D$15),"Winter"))))</f>
        <v>Spring</v>
      </c>
      <c r="L3709" s="3" t="str">
        <f>VLOOKUP(F3709,'Season Lookup'!$A$1:$B$13,2,0)</f>
        <v>Spring</v>
      </c>
      <c r="M3709" t="s">
        <v>73</v>
      </c>
      <c r="N3709" t="s">
        <v>13</v>
      </c>
      <c r="O3709" t="s">
        <v>23</v>
      </c>
      <c r="P3709" t="str">
        <f t="shared" si="728"/>
        <v>Yes</v>
      </c>
      <c r="Q3709" t="str">
        <f t="shared" si="729"/>
        <v>No</v>
      </c>
      <c r="R3709" t="str">
        <f t="shared" si="730"/>
        <v>No</v>
      </c>
      <c r="S3709">
        <v>220</v>
      </c>
      <c r="T3709" t="s">
        <v>186</v>
      </c>
      <c r="V3709" t="str">
        <f t="shared" si="731"/>
        <v>Non Intersection</v>
      </c>
      <c r="W3709" t="s">
        <v>961</v>
      </c>
      <c r="X3709">
        <v>42.382624999999997</v>
      </c>
      <c r="Y3709">
        <v>-71.131732</v>
      </c>
      <c r="Z3709" t="s">
        <v>962</v>
      </c>
    </row>
    <row r="3710" spans="1:26">
      <c r="A3710">
        <v>30800</v>
      </c>
      <c r="B3710" s="1">
        <v>41052.352777777778</v>
      </c>
      <c r="C3710" s="1">
        <f t="shared" si="720"/>
        <v>40909</v>
      </c>
      <c r="D3710" s="4">
        <f t="shared" si="721"/>
        <v>0.39444444444444443</v>
      </c>
      <c r="E3710" s="3">
        <f t="shared" si="722"/>
        <v>2012</v>
      </c>
      <c r="F3710" s="3">
        <f t="shared" si="723"/>
        <v>5</v>
      </c>
      <c r="G3710" s="3">
        <f t="shared" si="724"/>
        <v>23</v>
      </c>
      <c r="H3710" s="3">
        <f t="shared" si="725"/>
        <v>8</v>
      </c>
      <c r="I3710" s="3">
        <f t="shared" si="726"/>
        <v>28</v>
      </c>
      <c r="J3710" s="3">
        <f t="shared" si="727"/>
        <v>4</v>
      </c>
      <c r="K3710" s="3" t="str">
        <f>IF(AND(D3710&gt;='Season Lookup'!$D$15,D3710&lt;'Season Lookup'!$D$16),"Spring",IF(AND(D3710&gt;='Season Lookup'!$D$16,D3710&lt;'Season Lookup'!$D$17),"Summer",IF(AND(D3710&gt;='Season Lookup'!$D$17,D3710&lt;'Season Lookup'!$D$18),"Fall",IF(OR(D3710&gt;='Season Lookup'!$D$18,D3710&lt;'Season Lookup'!$D$15),"Winter"))))</f>
        <v>Spring</v>
      </c>
      <c r="L3710" s="3" t="str">
        <f>VLOOKUP(F3710,'Season Lookup'!$A$1:$B$13,2,0)</f>
        <v>Spring</v>
      </c>
      <c r="M3710" t="s">
        <v>82</v>
      </c>
      <c r="N3710" t="s">
        <v>13</v>
      </c>
      <c r="O3710" t="s">
        <v>132</v>
      </c>
      <c r="P3710" t="str">
        <f t="shared" si="728"/>
        <v>Yes</v>
      </c>
      <c r="Q3710" t="str">
        <f t="shared" si="729"/>
        <v>Yes</v>
      </c>
      <c r="R3710" t="str">
        <f t="shared" si="730"/>
        <v>No</v>
      </c>
      <c r="T3710" t="s">
        <v>74</v>
      </c>
      <c r="U3710" t="s">
        <v>796</v>
      </c>
      <c r="V3710" t="str">
        <f t="shared" si="731"/>
        <v>Intersection</v>
      </c>
      <c r="W3710" t="s">
        <v>3889</v>
      </c>
      <c r="X3710">
        <v>42.366295000000001</v>
      </c>
      <c r="Y3710">
        <v>-71.091781999999995</v>
      </c>
      <c r="Z3710" t="s">
        <v>3890</v>
      </c>
    </row>
    <row r="3711" spans="1:26">
      <c r="A3711">
        <v>30801</v>
      </c>
      <c r="B3711" s="1">
        <v>41052.714583333334</v>
      </c>
      <c r="C3711" s="1">
        <f t="shared" si="720"/>
        <v>40909</v>
      </c>
      <c r="D3711" s="4">
        <f t="shared" si="721"/>
        <v>0.39444444444444443</v>
      </c>
      <c r="E3711" s="3">
        <f t="shared" si="722"/>
        <v>2012</v>
      </c>
      <c r="F3711" s="3">
        <f t="shared" si="723"/>
        <v>5</v>
      </c>
      <c r="G3711" s="3">
        <f t="shared" si="724"/>
        <v>23</v>
      </c>
      <c r="H3711" s="3">
        <f t="shared" si="725"/>
        <v>17</v>
      </c>
      <c r="I3711" s="3">
        <f t="shared" si="726"/>
        <v>9</v>
      </c>
      <c r="J3711" s="3">
        <f t="shared" si="727"/>
        <v>4</v>
      </c>
      <c r="K3711" s="3" t="str">
        <f>IF(AND(D3711&gt;='Season Lookup'!$D$15,D3711&lt;'Season Lookup'!$D$16),"Spring",IF(AND(D3711&gt;='Season Lookup'!$D$16,D3711&lt;'Season Lookup'!$D$17),"Summer",IF(AND(D3711&gt;='Season Lookup'!$D$17,D3711&lt;'Season Lookup'!$D$18),"Fall",IF(OR(D3711&gt;='Season Lookup'!$D$18,D3711&lt;'Season Lookup'!$D$15),"Winter"))))</f>
        <v>Spring</v>
      </c>
      <c r="L3711" s="3" t="str">
        <f>VLOOKUP(F3711,'Season Lookup'!$A$1:$B$13,2,0)</f>
        <v>Spring</v>
      </c>
      <c r="M3711" t="s">
        <v>82</v>
      </c>
      <c r="N3711" t="s">
        <v>13</v>
      </c>
      <c r="O3711" t="s">
        <v>23</v>
      </c>
      <c r="P3711" t="str">
        <f t="shared" si="728"/>
        <v>Yes</v>
      </c>
      <c r="Q3711" t="str">
        <f t="shared" si="729"/>
        <v>No</v>
      </c>
      <c r="R3711" t="str">
        <f t="shared" si="730"/>
        <v>No</v>
      </c>
      <c r="T3711" t="s">
        <v>365</v>
      </c>
      <c r="U3711" t="s">
        <v>379</v>
      </c>
      <c r="V3711" t="str">
        <f t="shared" si="731"/>
        <v>Intersection</v>
      </c>
      <c r="W3711" t="s">
        <v>2653</v>
      </c>
      <c r="X3711">
        <v>42.368121000000002</v>
      </c>
      <c r="Y3711">
        <v>-71.079224999999994</v>
      </c>
      <c r="Z3711" t="s">
        <v>2654</v>
      </c>
    </row>
    <row r="3712" spans="1:26">
      <c r="A3712">
        <v>30802</v>
      </c>
      <c r="B3712" s="1">
        <v>41052.333333333336</v>
      </c>
      <c r="C3712" s="1">
        <f t="shared" si="720"/>
        <v>40909</v>
      </c>
      <c r="D3712" s="4">
        <f t="shared" si="721"/>
        <v>0.39444444444444443</v>
      </c>
      <c r="E3712" s="3">
        <f t="shared" si="722"/>
        <v>2012</v>
      </c>
      <c r="F3712" s="3">
        <f t="shared" si="723"/>
        <v>5</v>
      </c>
      <c r="G3712" s="3">
        <f t="shared" si="724"/>
        <v>23</v>
      </c>
      <c r="H3712" s="3">
        <f t="shared" si="725"/>
        <v>8</v>
      </c>
      <c r="I3712" s="3">
        <f t="shared" si="726"/>
        <v>0</v>
      </c>
      <c r="J3712" s="3">
        <f t="shared" si="727"/>
        <v>4</v>
      </c>
      <c r="K3712" s="3" t="str">
        <f>IF(AND(D3712&gt;='Season Lookup'!$D$15,D3712&lt;'Season Lookup'!$D$16),"Spring",IF(AND(D3712&gt;='Season Lookup'!$D$16,D3712&lt;'Season Lookup'!$D$17),"Summer",IF(AND(D3712&gt;='Season Lookup'!$D$17,D3712&lt;'Season Lookup'!$D$18),"Fall",IF(OR(D3712&gt;='Season Lookup'!$D$18,D3712&lt;'Season Lookup'!$D$15),"Winter"))))</f>
        <v>Spring</v>
      </c>
      <c r="L3712" s="3" t="str">
        <f>VLOOKUP(F3712,'Season Lookup'!$A$1:$B$13,2,0)</f>
        <v>Spring</v>
      </c>
      <c r="M3712" t="s">
        <v>82</v>
      </c>
      <c r="N3712" t="s">
        <v>13</v>
      </c>
      <c r="O3712" t="s">
        <v>36</v>
      </c>
      <c r="P3712" t="str">
        <f t="shared" si="728"/>
        <v>Yes</v>
      </c>
      <c r="Q3712" t="str">
        <f t="shared" si="729"/>
        <v>No</v>
      </c>
      <c r="R3712" t="str">
        <f t="shared" si="730"/>
        <v>No</v>
      </c>
      <c r="S3712">
        <v>8</v>
      </c>
      <c r="T3712" t="s">
        <v>24</v>
      </c>
      <c r="V3712" t="str">
        <f t="shared" si="731"/>
        <v>Non Intersection</v>
      </c>
      <c r="W3712" t="s">
        <v>4555</v>
      </c>
      <c r="X3712">
        <v>42.374411000000002</v>
      </c>
      <c r="Y3712">
        <v>-71.139785000000003</v>
      </c>
      <c r="Z3712" t="s">
        <v>4556</v>
      </c>
    </row>
    <row r="3713" spans="1:26">
      <c r="A3713">
        <v>30803</v>
      </c>
      <c r="B3713" s="1">
        <v>41052.854155092595</v>
      </c>
      <c r="C3713" s="1">
        <f t="shared" si="720"/>
        <v>40909</v>
      </c>
      <c r="D3713" s="4">
        <f t="shared" si="721"/>
        <v>0.39444444444444443</v>
      </c>
      <c r="E3713" s="3">
        <f t="shared" si="722"/>
        <v>2012</v>
      </c>
      <c r="F3713" s="3">
        <f t="shared" si="723"/>
        <v>5</v>
      </c>
      <c r="G3713" s="3">
        <f t="shared" si="724"/>
        <v>23</v>
      </c>
      <c r="H3713" s="3">
        <f t="shared" si="725"/>
        <v>20</v>
      </c>
      <c r="I3713" s="3">
        <f t="shared" si="726"/>
        <v>29</v>
      </c>
      <c r="J3713" s="3">
        <f t="shared" si="727"/>
        <v>4</v>
      </c>
      <c r="K3713" s="3" t="str">
        <f>IF(AND(D3713&gt;='Season Lookup'!$D$15,D3713&lt;'Season Lookup'!$D$16),"Spring",IF(AND(D3713&gt;='Season Lookup'!$D$16,D3713&lt;'Season Lookup'!$D$17),"Summer",IF(AND(D3713&gt;='Season Lookup'!$D$17,D3713&lt;'Season Lookup'!$D$18),"Fall",IF(OR(D3713&gt;='Season Lookup'!$D$18,D3713&lt;'Season Lookup'!$D$15),"Winter"))))</f>
        <v>Spring</v>
      </c>
      <c r="L3713" s="3" t="str">
        <f>VLOOKUP(F3713,'Season Lookup'!$A$1:$B$13,2,0)</f>
        <v>Spring</v>
      </c>
      <c r="M3713" t="s">
        <v>82</v>
      </c>
      <c r="N3713" t="s">
        <v>13</v>
      </c>
      <c r="O3713" t="s">
        <v>132</v>
      </c>
      <c r="P3713" t="str">
        <f t="shared" si="728"/>
        <v>Yes</v>
      </c>
      <c r="Q3713" t="str">
        <f t="shared" si="729"/>
        <v>Yes</v>
      </c>
      <c r="R3713" t="str">
        <f t="shared" si="730"/>
        <v>No</v>
      </c>
      <c r="S3713">
        <v>1432</v>
      </c>
      <c r="T3713" t="s">
        <v>14</v>
      </c>
      <c r="V3713" t="str">
        <f t="shared" si="731"/>
        <v>Non Intersection</v>
      </c>
      <c r="W3713" t="s">
        <v>4557</v>
      </c>
      <c r="X3713">
        <v>42.374087000000003</v>
      </c>
      <c r="Y3713">
        <v>-71.119073999999998</v>
      </c>
      <c r="Z3713" t="s">
        <v>4558</v>
      </c>
    </row>
    <row r="3714" spans="1:26">
      <c r="A3714">
        <v>30809</v>
      </c>
      <c r="B3714" s="1">
        <v>41052.365266203706</v>
      </c>
      <c r="C3714" s="1">
        <f t="shared" si="720"/>
        <v>40909</v>
      </c>
      <c r="D3714" s="4">
        <f t="shared" si="721"/>
        <v>0.39444444444444443</v>
      </c>
      <c r="E3714" s="3">
        <f t="shared" si="722"/>
        <v>2012</v>
      </c>
      <c r="F3714" s="3">
        <f t="shared" si="723"/>
        <v>5</v>
      </c>
      <c r="G3714" s="3">
        <f t="shared" si="724"/>
        <v>23</v>
      </c>
      <c r="H3714" s="3">
        <f t="shared" si="725"/>
        <v>8</v>
      </c>
      <c r="I3714" s="3">
        <f t="shared" si="726"/>
        <v>45</v>
      </c>
      <c r="J3714" s="3">
        <f t="shared" si="727"/>
        <v>4</v>
      </c>
      <c r="K3714" s="3" t="str">
        <f>IF(AND(D3714&gt;='Season Lookup'!$D$15,D3714&lt;'Season Lookup'!$D$16),"Spring",IF(AND(D3714&gt;='Season Lookup'!$D$16,D3714&lt;'Season Lookup'!$D$17),"Summer",IF(AND(D3714&gt;='Season Lookup'!$D$17,D3714&lt;'Season Lookup'!$D$18),"Fall",IF(OR(D3714&gt;='Season Lookup'!$D$18,D3714&lt;'Season Lookup'!$D$15),"Winter"))))</f>
        <v>Spring</v>
      </c>
      <c r="L3714" s="3" t="str">
        <f>VLOOKUP(F3714,'Season Lookup'!$A$1:$B$13,2,0)</f>
        <v>Spring</v>
      </c>
      <c r="M3714" t="s">
        <v>82</v>
      </c>
      <c r="N3714" t="s">
        <v>13</v>
      </c>
      <c r="O3714" t="s">
        <v>13</v>
      </c>
      <c r="P3714" t="str">
        <f t="shared" si="728"/>
        <v>Yes</v>
      </c>
      <c r="Q3714" t="str">
        <f t="shared" si="729"/>
        <v>No</v>
      </c>
      <c r="R3714" t="str">
        <f t="shared" si="730"/>
        <v>No</v>
      </c>
      <c r="T3714" t="s">
        <v>2657</v>
      </c>
      <c r="U3714" t="s">
        <v>133</v>
      </c>
      <c r="V3714" t="str">
        <f t="shared" si="731"/>
        <v>Intersection</v>
      </c>
      <c r="W3714" t="s">
        <v>4559</v>
      </c>
      <c r="X3714">
        <v>42.372304999999997</v>
      </c>
      <c r="Y3714">
        <v>-71.115146999999993</v>
      </c>
      <c r="Z3714" t="s">
        <v>136</v>
      </c>
    </row>
    <row r="3715" spans="1:26">
      <c r="A3715">
        <v>30810</v>
      </c>
      <c r="B3715" s="1">
        <v>41052.402777777781</v>
      </c>
      <c r="C3715" s="1">
        <f t="shared" si="720"/>
        <v>40909</v>
      </c>
      <c r="D3715" s="4">
        <f t="shared" si="721"/>
        <v>0.39444444444444443</v>
      </c>
      <c r="E3715" s="3">
        <f t="shared" si="722"/>
        <v>2012</v>
      </c>
      <c r="F3715" s="3">
        <f t="shared" si="723"/>
        <v>5</v>
      </c>
      <c r="G3715" s="3">
        <f t="shared" si="724"/>
        <v>23</v>
      </c>
      <c r="H3715" s="3">
        <f t="shared" si="725"/>
        <v>9</v>
      </c>
      <c r="I3715" s="3">
        <f t="shared" si="726"/>
        <v>40</v>
      </c>
      <c r="J3715" s="3">
        <f t="shared" si="727"/>
        <v>4</v>
      </c>
      <c r="K3715" s="3" t="str">
        <f>IF(AND(D3715&gt;='Season Lookup'!$D$15,D3715&lt;'Season Lookup'!$D$16),"Spring",IF(AND(D3715&gt;='Season Lookup'!$D$16,D3715&lt;'Season Lookup'!$D$17),"Summer",IF(AND(D3715&gt;='Season Lookup'!$D$17,D3715&lt;'Season Lookup'!$D$18),"Fall",IF(OR(D3715&gt;='Season Lookup'!$D$18,D3715&lt;'Season Lookup'!$D$15),"Winter"))))</f>
        <v>Spring</v>
      </c>
      <c r="L3715" s="3" t="str">
        <f>VLOOKUP(F3715,'Season Lookup'!$A$1:$B$13,2,0)</f>
        <v>Spring</v>
      </c>
      <c r="M3715" t="s">
        <v>82</v>
      </c>
      <c r="N3715" t="s">
        <v>13</v>
      </c>
      <c r="O3715" t="s">
        <v>36</v>
      </c>
      <c r="P3715" t="str">
        <f t="shared" si="728"/>
        <v>Yes</v>
      </c>
      <c r="Q3715" t="str">
        <f t="shared" si="729"/>
        <v>No</v>
      </c>
      <c r="R3715" t="str">
        <f t="shared" si="730"/>
        <v>No</v>
      </c>
      <c r="S3715">
        <v>40</v>
      </c>
      <c r="T3715" t="s">
        <v>1177</v>
      </c>
      <c r="V3715" t="str">
        <f t="shared" si="731"/>
        <v>Non Intersection</v>
      </c>
      <c r="W3715" t="s">
        <v>4560</v>
      </c>
      <c r="X3715">
        <v>42.371481000000003</v>
      </c>
      <c r="Y3715">
        <v>-71.116984000000002</v>
      </c>
      <c r="Z3715" t="s">
        <v>4561</v>
      </c>
    </row>
    <row r="3716" spans="1:26">
      <c r="A3716">
        <v>30866</v>
      </c>
      <c r="B3716" s="1">
        <v>41052.375</v>
      </c>
      <c r="C3716" s="1">
        <f t="shared" si="720"/>
        <v>40909</v>
      </c>
      <c r="D3716" s="4">
        <f t="shared" si="721"/>
        <v>0.39444444444444443</v>
      </c>
      <c r="E3716" s="3">
        <f t="shared" si="722"/>
        <v>2012</v>
      </c>
      <c r="F3716" s="3">
        <f t="shared" si="723"/>
        <v>5</v>
      </c>
      <c r="G3716" s="3">
        <f t="shared" si="724"/>
        <v>23</v>
      </c>
      <c r="H3716" s="3">
        <f t="shared" si="725"/>
        <v>9</v>
      </c>
      <c r="I3716" s="3">
        <f t="shared" si="726"/>
        <v>0</v>
      </c>
      <c r="J3716" s="3">
        <f t="shared" si="727"/>
        <v>4</v>
      </c>
      <c r="K3716" s="3" t="str">
        <f>IF(AND(D3716&gt;='Season Lookup'!$D$15,D3716&lt;'Season Lookup'!$D$16),"Spring",IF(AND(D3716&gt;='Season Lookup'!$D$16,D3716&lt;'Season Lookup'!$D$17),"Summer",IF(AND(D3716&gt;='Season Lookup'!$D$17,D3716&lt;'Season Lookup'!$D$18),"Fall",IF(OR(D3716&gt;='Season Lookup'!$D$18,D3716&lt;'Season Lookup'!$D$15),"Winter"))))</f>
        <v>Spring</v>
      </c>
      <c r="L3716" s="3" t="str">
        <f>VLOOKUP(F3716,'Season Lookup'!$A$1:$B$13,2,0)</f>
        <v>Spring</v>
      </c>
      <c r="M3716" t="s">
        <v>82</v>
      </c>
      <c r="N3716" t="s">
        <v>13</v>
      </c>
      <c r="O3716" t="s">
        <v>23</v>
      </c>
      <c r="P3716" t="str">
        <f t="shared" si="728"/>
        <v>Yes</v>
      </c>
      <c r="Q3716" t="str">
        <f t="shared" si="729"/>
        <v>No</v>
      </c>
      <c r="R3716" t="str">
        <f t="shared" si="730"/>
        <v>No</v>
      </c>
      <c r="S3716">
        <v>100</v>
      </c>
      <c r="T3716" t="s">
        <v>42</v>
      </c>
      <c r="V3716" t="str">
        <f t="shared" si="731"/>
        <v>Non Intersection</v>
      </c>
      <c r="W3716" t="s">
        <v>4562</v>
      </c>
      <c r="X3716">
        <v>42.367021999999999</v>
      </c>
      <c r="Y3716">
        <v>-71.113315999999998</v>
      </c>
      <c r="Z3716" t="s">
        <v>4563</v>
      </c>
    </row>
    <row r="3717" spans="1:26">
      <c r="A3717">
        <v>30804</v>
      </c>
      <c r="B3717" s="1">
        <v>41053.350694444445</v>
      </c>
      <c r="C3717" s="1">
        <f t="shared" si="720"/>
        <v>40909</v>
      </c>
      <c r="D3717" s="4">
        <f t="shared" si="721"/>
        <v>0.3972222222222222</v>
      </c>
      <c r="E3717" s="3">
        <f t="shared" si="722"/>
        <v>2012</v>
      </c>
      <c r="F3717" s="3">
        <f t="shared" si="723"/>
        <v>5</v>
      </c>
      <c r="G3717" s="3">
        <f t="shared" si="724"/>
        <v>24</v>
      </c>
      <c r="H3717" s="3">
        <f t="shared" si="725"/>
        <v>8</v>
      </c>
      <c r="I3717" s="3">
        <f t="shared" si="726"/>
        <v>25</v>
      </c>
      <c r="J3717" s="3">
        <f t="shared" si="727"/>
        <v>5</v>
      </c>
      <c r="K3717" s="3" t="str">
        <f>IF(AND(D3717&gt;='Season Lookup'!$D$15,D3717&lt;'Season Lookup'!$D$16),"Spring",IF(AND(D3717&gt;='Season Lookup'!$D$16,D3717&lt;'Season Lookup'!$D$17),"Summer",IF(AND(D3717&gt;='Season Lookup'!$D$17,D3717&lt;'Season Lookup'!$D$18),"Fall",IF(OR(D3717&gt;='Season Lookup'!$D$18,D3717&lt;'Season Lookup'!$D$15),"Winter"))))</f>
        <v>Spring</v>
      </c>
      <c r="L3717" s="3" t="str">
        <f>VLOOKUP(F3717,'Season Lookup'!$A$1:$B$13,2,0)</f>
        <v>Spring</v>
      </c>
      <c r="M3717" t="s">
        <v>78</v>
      </c>
      <c r="N3717" t="s">
        <v>13</v>
      </c>
      <c r="O3717" t="s">
        <v>13</v>
      </c>
      <c r="P3717" t="str">
        <f t="shared" si="728"/>
        <v>Yes</v>
      </c>
      <c r="Q3717" t="str">
        <f t="shared" si="729"/>
        <v>No</v>
      </c>
      <c r="R3717" t="str">
        <f t="shared" si="730"/>
        <v>No</v>
      </c>
      <c r="T3717" t="s">
        <v>208</v>
      </c>
      <c r="U3717" t="s">
        <v>4564</v>
      </c>
      <c r="V3717" t="str">
        <f t="shared" si="731"/>
        <v>Intersection</v>
      </c>
      <c r="W3717" t="s">
        <v>4565</v>
      </c>
      <c r="X3717">
        <v>42.381037999999997</v>
      </c>
      <c r="Y3717">
        <v>-71.131945000000002</v>
      </c>
      <c r="Z3717" t="s">
        <v>4566</v>
      </c>
    </row>
    <row r="3718" spans="1:26">
      <c r="A3718">
        <v>30805</v>
      </c>
      <c r="B3718" s="1">
        <v>41053.447905092595</v>
      </c>
      <c r="C3718" s="1">
        <f t="shared" si="720"/>
        <v>40909</v>
      </c>
      <c r="D3718" s="4">
        <f t="shared" si="721"/>
        <v>0.3972222222222222</v>
      </c>
      <c r="E3718" s="3">
        <f t="shared" si="722"/>
        <v>2012</v>
      </c>
      <c r="F3718" s="3">
        <f t="shared" si="723"/>
        <v>5</v>
      </c>
      <c r="G3718" s="3">
        <f t="shared" si="724"/>
        <v>24</v>
      </c>
      <c r="H3718" s="3">
        <f t="shared" si="725"/>
        <v>10</v>
      </c>
      <c r="I3718" s="3">
        <f t="shared" si="726"/>
        <v>44</v>
      </c>
      <c r="J3718" s="3">
        <f t="shared" si="727"/>
        <v>5</v>
      </c>
      <c r="K3718" s="3" t="str">
        <f>IF(AND(D3718&gt;='Season Lookup'!$D$15,D3718&lt;'Season Lookup'!$D$16),"Spring",IF(AND(D3718&gt;='Season Lookup'!$D$16,D3718&lt;'Season Lookup'!$D$17),"Summer",IF(AND(D3718&gt;='Season Lookup'!$D$17,D3718&lt;'Season Lookup'!$D$18),"Fall",IF(OR(D3718&gt;='Season Lookup'!$D$18,D3718&lt;'Season Lookup'!$D$15),"Winter"))))</f>
        <v>Spring</v>
      </c>
      <c r="L3718" s="3" t="str">
        <f>VLOOKUP(F3718,'Season Lookup'!$A$1:$B$13,2,0)</f>
        <v>Spring</v>
      </c>
      <c r="M3718" t="s">
        <v>78</v>
      </c>
      <c r="N3718" t="s">
        <v>13</v>
      </c>
      <c r="O3718" t="s">
        <v>18</v>
      </c>
      <c r="P3718" t="str">
        <f t="shared" si="728"/>
        <v>Yes</v>
      </c>
      <c r="Q3718" t="str">
        <f t="shared" si="729"/>
        <v>No</v>
      </c>
      <c r="R3718" t="str">
        <f t="shared" si="730"/>
        <v>No</v>
      </c>
      <c r="T3718" t="s">
        <v>19</v>
      </c>
      <c r="U3718" t="s">
        <v>61</v>
      </c>
      <c r="V3718" t="str">
        <f t="shared" si="731"/>
        <v>Intersection</v>
      </c>
      <c r="W3718" t="s">
        <v>494</v>
      </c>
      <c r="X3718">
        <v>42.370635999999998</v>
      </c>
      <c r="Y3718">
        <v>-71.076933999999994</v>
      </c>
      <c r="Z3718" t="s">
        <v>495</v>
      </c>
    </row>
    <row r="3719" spans="1:26">
      <c r="A3719">
        <v>30806</v>
      </c>
      <c r="B3719" s="1">
        <v>41053.538888888892</v>
      </c>
      <c r="C3719" s="1">
        <f t="shared" si="720"/>
        <v>40909</v>
      </c>
      <c r="D3719" s="4">
        <f t="shared" si="721"/>
        <v>0.3972222222222222</v>
      </c>
      <c r="E3719" s="3">
        <f t="shared" si="722"/>
        <v>2012</v>
      </c>
      <c r="F3719" s="3">
        <f t="shared" si="723"/>
        <v>5</v>
      </c>
      <c r="G3719" s="3">
        <f t="shared" si="724"/>
        <v>24</v>
      </c>
      <c r="H3719" s="3">
        <f t="shared" si="725"/>
        <v>12</v>
      </c>
      <c r="I3719" s="3">
        <f t="shared" si="726"/>
        <v>56</v>
      </c>
      <c r="J3719" s="3">
        <f t="shared" si="727"/>
        <v>5</v>
      </c>
      <c r="K3719" s="3" t="str">
        <f>IF(AND(D3719&gt;='Season Lookup'!$D$15,D3719&lt;'Season Lookup'!$D$16),"Spring",IF(AND(D3719&gt;='Season Lookup'!$D$16,D3719&lt;'Season Lookup'!$D$17),"Summer",IF(AND(D3719&gt;='Season Lookup'!$D$17,D3719&lt;'Season Lookup'!$D$18),"Fall",IF(OR(D3719&gt;='Season Lookup'!$D$18,D3719&lt;'Season Lookup'!$D$15),"Winter"))))</f>
        <v>Spring</v>
      </c>
      <c r="L3719" s="3" t="str">
        <f>VLOOKUP(F3719,'Season Lookup'!$A$1:$B$13,2,0)</f>
        <v>Spring</v>
      </c>
      <c r="M3719" t="s">
        <v>78</v>
      </c>
      <c r="N3719" t="s">
        <v>13</v>
      </c>
      <c r="O3719" t="s">
        <v>13</v>
      </c>
      <c r="P3719" t="str">
        <f t="shared" si="728"/>
        <v>Yes</v>
      </c>
      <c r="Q3719" t="str">
        <f t="shared" si="729"/>
        <v>No</v>
      </c>
      <c r="R3719" t="str">
        <f t="shared" si="730"/>
        <v>No</v>
      </c>
      <c r="T3719" t="s">
        <v>14</v>
      </c>
      <c r="U3719" t="s">
        <v>553</v>
      </c>
      <c r="V3719" t="str">
        <f t="shared" si="731"/>
        <v>Intersection</v>
      </c>
      <c r="W3719" t="s">
        <v>554</v>
      </c>
      <c r="X3719">
        <v>42.397440000000003</v>
      </c>
      <c r="Y3719">
        <v>-71.130266000000006</v>
      </c>
      <c r="Z3719" t="s">
        <v>555</v>
      </c>
    </row>
    <row r="3720" spans="1:26">
      <c r="A3720">
        <v>30807</v>
      </c>
      <c r="B3720" s="1">
        <v>41053.749293981484</v>
      </c>
      <c r="C3720" s="1">
        <f t="shared" si="720"/>
        <v>40909</v>
      </c>
      <c r="D3720" s="4">
        <f t="shared" si="721"/>
        <v>0.3972222222222222</v>
      </c>
      <c r="E3720" s="3">
        <f t="shared" si="722"/>
        <v>2012</v>
      </c>
      <c r="F3720" s="3">
        <f t="shared" si="723"/>
        <v>5</v>
      </c>
      <c r="G3720" s="3">
        <f t="shared" si="724"/>
        <v>24</v>
      </c>
      <c r="H3720" s="3">
        <f t="shared" si="725"/>
        <v>17</v>
      </c>
      <c r="I3720" s="3">
        <f t="shared" si="726"/>
        <v>58</v>
      </c>
      <c r="J3720" s="3">
        <f t="shared" si="727"/>
        <v>5</v>
      </c>
      <c r="K3720" s="3" t="str">
        <f>IF(AND(D3720&gt;='Season Lookup'!$D$15,D3720&lt;'Season Lookup'!$D$16),"Spring",IF(AND(D3720&gt;='Season Lookup'!$D$16,D3720&lt;'Season Lookup'!$D$17),"Summer",IF(AND(D3720&gt;='Season Lookup'!$D$17,D3720&lt;'Season Lookup'!$D$18),"Fall",IF(OR(D3720&gt;='Season Lookup'!$D$18,D3720&lt;'Season Lookup'!$D$15),"Winter"))))</f>
        <v>Spring</v>
      </c>
      <c r="L3720" s="3" t="str">
        <f>VLOOKUP(F3720,'Season Lookup'!$A$1:$B$13,2,0)</f>
        <v>Spring</v>
      </c>
      <c r="M3720" t="s">
        <v>78</v>
      </c>
      <c r="N3720" t="s">
        <v>13</v>
      </c>
      <c r="O3720" t="s">
        <v>132</v>
      </c>
      <c r="P3720" t="str">
        <f t="shared" si="728"/>
        <v>Yes</v>
      </c>
      <c r="Q3720" t="str">
        <f t="shared" si="729"/>
        <v>Yes</v>
      </c>
      <c r="R3720" t="str">
        <f t="shared" si="730"/>
        <v>No</v>
      </c>
      <c r="T3720" t="s">
        <v>134</v>
      </c>
      <c r="U3720" t="s">
        <v>238</v>
      </c>
      <c r="V3720" t="str">
        <f t="shared" si="731"/>
        <v>Intersection</v>
      </c>
      <c r="W3720" t="s">
        <v>4567</v>
      </c>
      <c r="X3720">
        <v>42.376635999999998</v>
      </c>
      <c r="Y3720">
        <v>-71.114080999999999</v>
      </c>
      <c r="Z3720" t="s">
        <v>4568</v>
      </c>
    </row>
    <row r="3721" spans="1:26">
      <c r="A3721">
        <v>30808</v>
      </c>
      <c r="B3721" s="1">
        <v>41053.750694444447</v>
      </c>
      <c r="C3721" s="1">
        <f t="shared" si="720"/>
        <v>40909</v>
      </c>
      <c r="D3721" s="4">
        <f t="shared" si="721"/>
        <v>0.3972222222222222</v>
      </c>
      <c r="E3721" s="3">
        <f t="shared" si="722"/>
        <v>2012</v>
      </c>
      <c r="F3721" s="3">
        <f t="shared" si="723"/>
        <v>5</v>
      </c>
      <c r="G3721" s="3">
        <f t="shared" si="724"/>
        <v>24</v>
      </c>
      <c r="H3721" s="3">
        <f t="shared" si="725"/>
        <v>18</v>
      </c>
      <c r="I3721" s="3">
        <f t="shared" si="726"/>
        <v>1</v>
      </c>
      <c r="J3721" s="3">
        <f t="shared" si="727"/>
        <v>5</v>
      </c>
      <c r="K3721" s="3" t="str">
        <f>IF(AND(D3721&gt;='Season Lookup'!$D$15,D3721&lt;'Season Lookup'!$D$16),"Spring",IF(AND(D3721&gt;='Season Lookup'!$D$16,D3721&lt;'Season Lookup'!$D$17),"Summer",IF(AND(D3721&gt;='Season Lookup'!$D$17,D3721&lt;'Season Lookup'!$D$18),"Fall",IF(OR(D3721&gt;='Season Lookup'!$D$18,D3721&lt;'Season Lookup'!$D$15),"Winter"))))</f>
        <v>Spring</v>
      </c>
      <c r="L3721" s="3" t="str">
        <f>VLOOKUP(F3721,'Season Lookup'!$A$1:$B$13,2,0)</f>
        <v>Spring</v>
      </c>
      <c r="M3721" t="s">
        <v>78</v>
      </c>
      <c r="N3721" t="s">
        <v>13</v>
      </c>
      <c r="O3721" t="s">
        <v>132</v>
      </c>
      <c r="P3721" t="str">
        <f t="shared" si="728"/>
        <v>Yes</v>
      </c>
      <c r="Q3721" t="str">
        <f t="shared" si="729"/>
        <v>Yes</v>
      </c>
      <c r="R3721" t="str">
        <f t="shared" si="730"/>
        <v>No</v>
      </c>
      <c r="S3721">
        <v>1001</v>
      </c>
      <c r="T3721" t="s">
        <v>19</v>
      </c>
      <c r="V3721" t="str">
        <f t="shared" si="731"/>
        <v>Non Intersection</v>
      </c>
      <c r="W3721" t="s">
        <v>2171</v>
      </c>
      <c r="X3721">
        <v>42.373038999999999</v>
      </c>
      <c r="Y3721">
        <v>-71.093564999999998</v>
      </c>
      <c r="Z3721" t="s">
        <v>2172</v>
      </c>
    </row>
    <row r="3722" spans="1:26">
      <c r="A3722">
        <v>30811</v>
      </c>
      <c r="B3722" s="1">
        <v>41053.333333333336</v>
      </c>
      <c r="C3722" s="1">
        <f t="shared" si="720"/>
        <v>40909</v>
      </c>
      <c r="D3722" s="4">
        <f t="shared" si="721"/>
        <v>0.3972222222222222</v>
      </c>
      <c r="E3722" s="3">
        <f t="shared" si="722"/>
        <v>2012</v>
      </c>
      <c r="F3722" s="3">
        <f t="shared" si="723"/>
        <v>5</v>
      </c>
      <c r="G3722" s="3">
        <f t="shared" si="724"/>
        <v>24</v>
      </c>
      <c r="H3722" s="3">
        <f t="shared" si="725"/>
        <v>8</v>
      </c>
      <c r="I3722" s="3">
        <f t="shared" si="726"/>
        <v>0</v>
      </c>
      <c r="J3722" s="3">
        <f t="shared" si="727"/>
        <v>5</v>
      </c>
      <c r="K3722" s="3" t="str">
        <f>IF(AND(D3722&gt;='Season Lookup'!$D$15,D3722&lt;'Season Lookup'!$D$16),"Spring",IF(AND(D3722&gt;='Season Lookup'!$D$16,D3722&lt;'Season Lookup'!$D$17),"Summer",IF(AND(D3722&gt;='Season Lookup'!$D$17,D3722&lt;'Season Lookup'!$D$18),"Fall",IF(OR(D3722&gt;='Season Lookup'!$D$18,D3722&lt;'Season Lookup'!$D$15),"Winter"))))</f>
        <v>Spring</v>
      </c>
      <c r="L3722" s="3" t="str">
        <f>VLOOKUP(F3722,'Season Lookup'!$A$1:$B$13,2,0)</f>
        <v>Spring</v>
      </c>
      <c r="M3722" t="s">
        <v>78</v>
      </c>
      <c r="N3722" t="s">
        <v>13</v>
      </c>
      <c r="O3722" t="s">
        <v>23</v>
      </c>
      <c r="P3722" t="str">
        <f t="shared" si="728"/>
        <v>Yes</v>
      </c>
      <c r="Q3722" t="str">
        <f t="shared" si="729"/>
        <v>No</v>
      </c>
      <c r="R3722" t="str">
        <f t="shared" si="730"/>
        <v>No</v>
      </c>
      <c r="T3722" t="s">
        <v>133</v>
      </c>
      <c r="U3722" t="s">
        <v>335</v>
      </c>
      <c r="V3722" t="str">
        <f t="shared" si="731"/>
        <v>Intersection</v>
      </c>
      <c r="W3722" t="s">
        <v>4569</v>
      </c>
      <c r="X3722">
        <v>42.371839999999999</v>
      </c>
      <c r="Y3722">
        <v>-71.113429999999994</v>
      </c>
      <c r="Z3722" t="s">
        <v>3991</v>
      </c>
    </row>
    <row r="3723" spans="1:26">
      <c r="A3723">
        <v>30812</v>
      </c>
      <c r="B3723" s="1">
        <v>41053.840277777781</v>
      </c>
      <c r="C3723" s="1">
        <f t="shared" si="720"/>
        <v>40909</v>
      </c>
      <c r="D3723" s="4">
        <f t="shared" si="721"/>
        <v>0.3972222222222222</v>
      </c>
      <c r="E3723" s="3">
        <f t="shared" si="722"/>
        <v>2012</v>
      </c>
      <c r="F3723" s="3">
        <f t="shared" si="723"/>
        <v>5</v>
      </c>
      <c r="G3723" s="3">
        <f t="shared" si="724"/>
        <v>24</v>
      </c>
      <c r="H3723" s="3">
        <f t="shared" si="725"/>
        <v>20</v>
      </c>
      <c r="I3723" s="3">
        <f t="shared" si="726"/>
        <v>10</v>
      </c>
      <c r="J3723" s="3">
        <f t="shared" si="727"/>
        <v>5</v>
      </c>
      <c r="K3723" s="3" t="str">
        <f>IF(AND(D3723&gt;='Season Lookup'!$D$15,D3723&lt;'Season Lookup'!$D$16),"Spring",IF(AND(D3723&gt;='Season Lookup'!$D$16,D3723&lt;'Season Lookup'!$D$17),"Summer",IF(AND(D3723&gt;='Season Lookup'!$D$17,D3723&lt;'Season Lookup'!$D$18),"Fall",IF(OR(D3723&gt;='Season Lookup'!$D$18,D3723&lt;'Season Lookup'!$D$15),"Winter"))))</f>
        <v>Spring</v>
      </c>
      <c r="L3723" s="3" t="str">
        <f>VLOOKUP(F3723,'Season Lookup'!$A$1:$B$13,2,0)</f>
        <v>Spring</v>
      </c>
      <c r="M3723" t="s">
        <v>78</v>
      </c>
      <c r="N3723" t="s">
        <v>13</v>
      </c>
      <c r="O3723" t="s">
        <v>23</v>
      </c>
      <c r="P3723" t="str">
        <f t="shared" si="728"/>
        <v>Yes</v>
      </c>
      <c r="Q3723" t="str">
        <f t="shared" si="729"/>
        <v>No</v>
      </c>
      <c r="R3723" t="str">
        <f t="shared" si="730"/>
        <v>No</v>
      </c>
      <c r="T3723" t="s">
        <v>198</v>
      </c>
      <c r="U3723" t="s">
        <v>24</v>
      </c>
      <c r="V3723" t="str">
        <f t="shared" si="731"/>
        <v>Intersection</v>
      </c>
      <c r="W3723" t="s">
        <v>2019</v>
      </c>
      <c r="X3723">
        <v>42.374940000000002</v>
      </c>
      <c r="Y3723">
        <v>-71.139720999999994</v>
      </c>
      <c r="Z3723" t="s">
        <v>2020</v>
      </c>
    </row>
    <row r="3724" spans="1:26">
      <c r="A3724">
        <v>30813</v>
      </c>
      <c r="B3724" s="1">
        <v>41054.34375</v>
      </c>
      <c r="C3724" s="1">
        <f t="shared" si="720"/>
        <v>40909</v>
      </c>
      <c r="D3724" s="4">
        <f t="shared" si="721"/>
        <v>0.4</v>
      </c>
      <c r="E3724" s="3">
        <f t="shared" si="722"/>
        <v>2012</v>
      </c>
      <c r="F3724" s="3">
        <f t="shared" si="723"/>
        <v>5</v>
      </c>
      <c r="G3724" s="3">
        <f t="shared" si="724"/>
        <v>25</v>
      </c>
      <c r="H3724" s="3">
        <f t="shared" si="725"/>
        <v>8</v>
      </c>
      <c r="I3724" s="3">
        <f t="shared" si="726"/>
        <v>15</v>
      </c>
      <c r="J3724" s="3">
        <f t="shared" si="727"/>
        <v>6</v>
      </c>
      <c r="K3724" s="3" t="str">
        <f>IF(AND(D3724&gt;='Season Lookup'!$D$15,D3724&lt;'Season Lookup'!$D$16),"Spring",IF(AND(D3724&gt;='Season Lookup'!$D$16,D3724&lt;'Season Lookup'!$D$17),"Summer",IF(AND(D3724&gt;='Season Lookup'!$D$17,D3724&lt;'Season Lookup'!$D$18),"Fall",IF(OR(D3724&gt;='Season Lookup'!$D$18,D3724&lt;'Season Lookup'!$D$15),"Winter"))))</f>
        <v>Spring</v>
      </c>
      <c r="L3724" s="3" t="str">
        <f>VLOOKUP(F3724,'Season Lookup'!$A$1:$B$13,2,0)</f>
        <v>Spring</v>
      </c>
      <c r="M3724" t="s">
        <v>12</v>
      </c>
      <c r="N3724" t="s">
        <v>13</v>
      </c>
      <c r="O3724" t="s">
        <v>132</v>
      </c>
      <c r="P3724" t="str">
        <f t="shared" si="728"/>
        <v>Yes</v>
      </c>
      <c r="Q3724" t="str">
        <f t="shared" si="729"/>
        <v>Yes</v>
      </c>
      <c r="R3724" t="str">
        <f t="shared" si="730"/>
        <v>No</v>
      </c>
      <c r="T3724" t="s">
        <v>101</v>
      </c>
      <c r="U3724" t="s">
        <v>19</v>
      </c>
      <c r="V3724" t="str">
        <f t="shared" si="731"/>
        <v>Intersection</v>
      </c>
      <c r="W3724" t="s">
        <v>206</v>
      </c>
      <c r="X3724">
        <v>42.372911999999999</v>
      </c>
      <c r="Y3724">
        <v>-71.094511999999995</v>
      </c>
      <c r="Z3724" t="s">
        <v>207</v>
      </c>
    </row>
    <row r="3725" spans="1:26">
      <c r="A3725">
        <v>30814</v>
      </c>
      <c r="B3725" s="1">
        <v>41054.79859953704</v>
      </c>
      <c r="C3725" s="1">
        <f t="shared" si="720"/>
        <v>40909</v>
      </c>
      <c r="D3725" s="4">
        <f t="shared" si="721"/>
        <v>0.4</v>
      </c>
      <c r="E3725" s="3">
        <f t="shared" si="722"/>
        <v>2012</v>
      </c>
      <c r="F3725" s="3">
        <f t="shared" si="723"/>
        <v>5</v>
      </c>
      <c r="G3725" s="3">
        <f t="shared" si="724"/>
        <v>25</v>
      </c>
      <c r="H3725" s="3">
        <f t="shared" si="725"/>
        <v>19</v>
      </c>
      <c r="I3725" s="3">
        <f t="shared" si="726"/>
        <v>9</v>
      </c>
      <c r="J3725" s="3">
        <f t="shared" si="727"/>
        <v>6</v>
      </c>
      <c r="K3725" s="3" t="str">
        <f>IF(AND(D3725&gt;='Season Lookup'!$D$15,D3725&lt;'Season Lookup'!$D$16),"Spring",IF(AND(D3725&gt;='Season Lookup'!$D$16,D3725&lt;'Season Lookup'!$D$17),"Summer",IF(AND(D3725&gt;='Season Lookup'!$D$17,D3725&lt;'Season Lookup'!$D$18),"Fall",IF(OR(D3725&gt;='Season Lookup'!$D$18,D3725&lt;'Season Lookup'!$D$15),"Winter"))))</f>
        <v>Spring</v>
      </c>
      <c r="L3725" s="3" t="str">
        <f>VLOOKUP(F3725,'Season Lookup'!$A$1:$B$13,2,0)</f>
        <v>Spring</v>
      </c>
      <c r="M3725" t="s">
        <v>12</v>
      </c>
      <c r="N3725" t="s">
        <v>13</v>
      </c>
      <c r="O3725" t="s">
        <v>13</v>
      </c>
      <c r="P3725" t="str">
        <f t="shared" si="728"/>
        <v>Yes</v>
      </c>
      <c r="Q3725" t="str">
        <f t="shared" si="729"/>
        <v>No</v>
      </c>
      <c r="R3725" t="str">
        <f t="shared" si="730"/>
        <v>No</v>
      </c>
      <c r="T3725" t="s">
        <v>14</v>
      </c>
      <c r="U3725" t="s">
        <v>550</v>
      </c>
      <c r="V3725" t="str">
        <f t="shared" si="731"/>
        <v>Intersection</v>
      </c>
      <c r="W3725" t="s">
        <v>551</v>
      </c>
      <c r="X3725">
        <v>42.388173000000002</v>
      </c>
      <c r="Y3725">
        <v>-71.119415000000004</v>
      </c>
      <c r="Z3725" t="s">
        <v>552</v>
      </c>
    </row>
    <row r="3726" spans="1:26">
      <c r="A3726">
        <v>30831</v>
      </c>
      <c r="B3726" s="1">
        <v>41054.479155092595</v>
      </c>
      <c r="C3726" s="1">
        <f t="shared" si="720"/>
        <v>40909</v>
      </c>
      <c r="D3726" s="4">
        <f t="shared" si="721"/>
        <v>0.4</v>
      </c>
      <c r="E3726" s="3">
        <f t="shared" si="722"/>
        <v>2012</v>
      </c>
      <c r="F3726" s="3">
        <f t="shared" si="723"/>
        <v>5</v>
      </c>
      <c r="G3726" s="3">
        <f t="shared" si="724"/>
        <v>25</v>
      </c>
      <c r="H3726" s="3">
        <f t="shared" si="725"/>
        <v>11</v>
      </c>
      <c r="I3726" s="3">
        <f t="shared" si="726"/>
        <v>29</v>
      </c>
      <c r="J3726" s="3">
        <f t="shared" si="727"/>
        <v>6</v>
      </c>
      <c r="K3726" s="3" t="str">
        <f>IF(AND(D3726&gt;='Season Lookup'!$D$15,D3726&lt;'Season Lookup'!$D$16),"Spring",IF(AND(D3726&gt;='Season Lookup'!$D$16,D3726&lt;'Season Lookup'!$D$17),"Summer",IF(AND(D3726&gt;='Season Lookup'!$D$17,D3726&lt;'Season Lookup'!$D$18),"Fall",IF(OR(D3726&gt;='Season Lookup'!$D$18,D3726&lt;'Season Lookup'!$D$15),"Winter"))))</f>
        <v>Spring</v>
      </c>
      <c r="L3726" s="3" t="str">
        <f>VLOOKUP(F3726,'Season Lookup'!$A$1:$B$13,2,0)</f>
        <v>Spring</v>
      </c>
      <c r="M3726" t="s">
        <v>12</v>
      </c>
      <c r="N3726" t="s">
        <v>13</v>
      </c>
      <c r="O3726" t="s">
        <v>13</v>
      </c>
      <c r="P3726" t="str">
        <f t="shared" si="728"/>
        <v>Yes</v>
      </c>
      <c r="Q3726" t="str">
        <f t="shared" si="729"/>
        <v>No</v>
      </c>
      <c r="R3726" t="str">
        <f t="shared" si="730"/>
        <v>No</v>
      </c>
      <c r="T3726" t="s">
        <v>105</v>
      </c>
      <c r="V3726" t="str">
        <f t="shared" si="731"/>
        <v>Intersection</v>
      </c>
      <c r="W3726" t="s">
        <v>974</v>
      </c>
      <c r="X3726">
        <v>0</v>
      </c>
      <c r="Y3726">
        <v>0</v>
      </c>
      <c r="Z3726" t="s">
        <v>81</v>
      </c>
    </row>
    <row r="3727" spans="1:26">
      <c r="A3727">
        <v>30867</v>
      </c>
      <c r="B3727" s="1">
        <v>41055.708333333336</v>
      </c>
      <c r="C3727" s="1">
        <f t="shared" si="720"/>
        <v>40909</v>
      </c>
      <c r="D3727" s="4">
        <f t="shared" si="721"/>
        <v>0.40277777777777779</v>
      </c>
      <c r="E3727" s="3">
        <f t="shared" si="722"/>
        <v>2012</v>
      </c>
      <c r="F3727" s="3">
        <f t="shared" si="723"/>
        <v>5</v>
      </c>
      <c r="G3727" s="3">
        <f t="shared" si="724"/>
        <v>26</v>
      </c>
      <c r="H3727" s="3">
        <f t="shared" si="725"/>
        <v>17</v>
      </c>
      <c r="I3727" s="3">
        <f t="shared" si="726"/>
        <v>0</v>
      </c>
      <c r="J3727" s="3">
        <f t="shared" si="727"/>
        <v>7</v>
      </c>
      <c r="K3727" s="3" t="str">
        <f>IF(AND(D3727&gt;='Season Lookup'!$D$15,D3727&lt;'Season Lookup'!$D$16),"Spring",IF(AND(D3727&gt;='Season Lookup'!$D$16,D3727&lt;'Season Lookup'!$D$17),"Summer",IF(AND(D3727&gt;='Season Lookup'!$D$17,D3727&lt;'Season Lookup'!$D$18),"Fall",IF(OR(D3727&gt;='Season Lookup'!$D$18,D3727&lt;'Season Lookup'!$D$15),"Winter"))))</f>
        <v>Spring</v>
      </c>
      <c r="L3727" s="3" t="str">
        <f>VLOOKUP(F3727,'Season Lookup'!$A$1:$B$13,2,0)</f>
        <v>Spring</v>
      </c>
      <c r="M3727" t="s">
        <v>31</v>
      </c>
      <c r="N3727" t="s">
        <v>13</v>
      </c>
      <c r="O3727" t="s">
        <v>23</v>
      </c>
      <c r="P3727" t="str">
        <f t="shared" si="728"/>
        <v>Yes</v>
      </c>
      <c r="Q3727" t="str">
        <f t="shared" si="729"/>
        <v>No</v>
      </c>
      <c r="R3727" t="str">
        <f t="shared" si="730"/>
        <v>No</v>
      </c>
      <c r="S3727">
        <v>49</v>
      </c>
      <c r="T3727" t="s">
        <v>268</v>
      </c>
      <c r="V3727" t="str">
        <f t="shared" si="731"/>
        <v>Non Intersection</v>
      </c>
      <c r="W3727" t="s">
        <v>270</v>
      </c>
      <c r="X3727">
        <v>42.389702999999997</v>
      </c>
      <c r="Y3727">
        <v>-71.118303999999995</v>
      </c>
      <c r="Z3727" t="s">
        <v>271</v>
      </c>
    </row>
    <row r="3728" spans="1:26">
      <c r="A3728">
        <v>30815</v>
      </c>
      <c r="B3728" s="1">
        <v>41056.57984953704</v>
      </c>
      <c r="C3728" s="1">
        <f t="shared" ref="C3728:C3787" si="732">EOMONTH(B3728,MONTH(B3728)*-1)+1</f>
        <v>40909</v>
      </c>
      <c r="D3728" s="4">
        <f t="shared" ref="D3728:D3787" si="733">YEARFRAC(C3728,B3728)</f>
        <v>0.40555555555555556</v>
      </c>
      <c r="E3728" s="3">
        <f t="shared" ref="E3728:E3787" si="734">YEAR(B3728)</f>
        <v>2012</v>
      </c>
      <c r="F3728" s="3">
        <f t="shared" ref="F3728:F3787" si="735">MONTH(B3728)</f>
        <v>5</v>
      </c>
      <c r="G3728" s="3">
        <f t="shared" ref="G3728:G3787" si="736">DAY(B3728)</f>
        <v>27</v>
      </c>
      <c r="H3728" s="3">
        <f t="shared" ref="H3728:H3787" si="737">HOUR(B3728)</f>
        <v>13</v>
      </c>
      <c r="I3728" s="3">
        <f t="shared" ref="I3728:I3787" si="738">MINUTE(B3728)</f>
        <v>54</v>
      </c>
      <c r="J3728" s="3">
        <f t="shared" ref="J3728:J3787" si="739">WEEKDAY(B3728,1)</f>
        <v>1</v>
      </c>
      <c r="K3728" s="3" t="str">
        <f>IF(AND(D3728&gt;='Season Lookup'!$D$15,D3728&lt;'Season Lookup'!$D$16),"Spring",IF(AND(D3728&gt;='Season Lookup'!$D$16,D3728&lt;'Season Lookup'!$D$17),"Summer",IF(AND(D3728&gt;='Season Lookup'!$D$17,D3728&lt;'Season Lookup'!$D$18),"Fall",IF(OR(D3728&gt;='Season Lookup'!$D$18,D3728&lt;'Season Lookup'!$D$15),"Winter"))))</f>
        <v>Spring</v>
      </c>
      <c r="L3728" s="3" t="str">
        <f>VLOOKUP(F3728,'Season Lookup'!$A$1:$B$13,2,0)</f>
        <v>Spring</v>
      </c>
      <c r="M3728" t="s">
        <v>48</v>
      </c>
      <c r="N3728" t="s">
        <v>13</v>
      </c>
      <c r="O3728" t="s">
        <v>13</v>
      </c>
      <c r="P3728" t="str">
        <f t="shared" ref="P3728:P3787" si="740">IF(OR(N3728="Auto",O3728="Auto"),"Yes",IF(OR(N3728="Taxi",O3728="Taxi"),"Yes",IF(OR(N3728="Truck",O3728="Truck"),"Yes",IF(OR(N3728="Van",O3728="Van"),"Yes","No"))))</f>
        <v>Yes</v>
      </c>
      <c r="Q3728" t="str">
        <f t="shared" ref="Q3728:Q3787" si="741">IF(OR(N3728="Bicycle",O3728="Bicycle"),"Yes","No")</f>
        <v>No</v>
      </c>
      <c r="R3728" t="str">
        <f t="shared" ref="R3728:R3787" si="742">IF(OR(N3728="Pedestrian",O3728="Pedestrian"),"Yes","No")</f>
        <v>No</v>
      </c>
      <c r="T3728" t="s">
        <v>14</v>
      </c>
      <c r="U3728" t="s">
        <v>553</v>
      </c>
      <c r="V3728" t="str">
        <f t="shared" ref="V3728:V3787" si="743">IF(ISBLANK(S3728),"Intersection","Non Intersection")</f>
        <v>Intersection</v>
      </c>
      <c r="W3728" t="s">
        <v>554</v>
      </c>
      <c r="X3728">
        <v>42.397440000000003</v>
      </c>
      <c r="Y3728">
        <v>-71.130266000000006</v>
      </c>
      <c r="Z3728" t="s">
        <v>555</v>
      </c>
    </row>
    <row r="3729" spans="1:26">
      <c r="A3729">
        <v>30816</v>
      </c>
      <c r="B3729" s="1">
        <v>41056.109016203707</v>
      </c>
      <c r="C3729" s="1">
        <f t="shared" si="732"/>
        <v>40909</v>
      </c>
      <c r="D3729" s="4">
        <f t="shared" si="733"/>
        <v>0.40555555555555556</v>
      </c>
      <c r="E3729" s="3">
        <f t="shared" si="734"/>
        <v>2012</v>
      </c>
      <c r="F3729" s="3">
        <f t="shared" si="735"/>
        <v>5</v>
      </c>
      <c r="G3729" s="3">
        <f t="shared" si="736"/>
        <v>27</v>
      </c>
      <c r="H3729" s="3">
        <f t="shared" si="737"/>
        <v>2</v>
      </c>
      <c r="I3729" s="3">
        <f t="shared" si="738"/>
        <v>36</v>
      </c>
      <c r="J3729" s="3">
        <f t="shared" si="739"/>
        <v>1</v>
      </c>
      <c r="K3729" s="3" t="str">
        <f>IF(AND(D3729&gt;='Season Lookup'!$D$15,D3729&lt;'Season Lookup'!$D$16),"Spring",IF(AND(D3729&gt;='Season Lookup'!$D$16,D3729&lt;'Season Lookup'!$D$17),"Summer",IF(AND(D3729&gt;='Season Lookup'!$D$17,D3729&lt;'Season Lookup'!$D$18),"Fall",IF(OR(D3729&gt;='Season Lookup'!$D$18,D3729&lt;'Season Lookup'!$D$15),"Winter"))))</f>
        <v>Spring</v>
      </c>
      <c r="L3729" s="3" t="str">
        <f>VLOOKUP(F3729,'Season Lookup'!$A$1:$B$13,2,0)</f>
        <v>Spring</v>
      </c>
      <c r="M3729" t="s">
        <v>48</v>
      </c>
      <c r="N3729" t="s">
        <v>13</v>
      </c>
      <c r="O3729" t="s">
        <v>13</v>
      </c>
      <c r="P3729" t="str">
        <f t="shared" si="740"/>
        <v>Yes</v>
      </c>
      <c r="Q3729" t="str">
        <f t="shared" si="741"/>
        <v>No</v>
      </c>
      <c r="R3729" t="str">
        <f t="shared" si="742"/>
        <v>No</v>
      </c>
      <c r="T3729" t="s">
        <v>202</v>
      </c>
      <c r="U3729" t="s">
        <v>203</v>
      </c>
      <c r="V3729" t="str">
        <f t="shared" si="743"/>
        <v>Intersection</v>
      </c>
      <c r="W3729" t="s">
        <v>1988</v>
      </c>
      <c r="X3729">
        <v>42.353437999999997</v>
      </c>
      <c r="Y3729">
        <v>-71.107140999999999</v>
      </c>
      <c r="Z3729" t="s">
        <v>1564</v>
      </c>
    </row>
    <row r="3730" spans="1:26">
      <c r="A3730">
        <v>30817</v>
      </c>
      <c r="B3730" s="1">
        <v>41057.000694444447</v>
      </c>
      <c r="C3730" s="1">
        <f t="shared" si="732"/>
        <v>40909</v>
      </c>
      <c r="D3730" s="4">
        <f t="shared" si="733"/>
        <v>0.40833333333333333</v>
      </c>
      <c r="E3730" s="3">
        <f t="shared" si="734"/>
        <v>2012</v>
      </c>
      <c r="F3730" s="3">
        <f t="shared" si="735"/>
        <v>5</v>
      </c>
      <c r="G3730" s="3">
        <f t="shared" si="736"/>
        <v>28</v>
      </c>
      <c r="H3730" s="3">
        <f t="shared" si="737"/>
        <v>0</v>
      </c>
      <c r="I3730" s="3">
        <f t="shared" si="738"/>
        <v>1</v>
      </c>
      <c r="J3730" s="3">
        <f t="shared" si="739"/>
        <v>2</v>
      </c>
      <c r="K3730" s="3" t="str">
        <f>IF(AND(D3730&gt;='Season Lookup'!$D$15,D3730&lt;'Season Lookup'!$D$16),"Spring",IF(AND(D3730&gt;='Season Lookup'!$D$16,D3730&lt;'Season Lookup'!$D$17),"Summer",IF(AND(D3730&gt;='Season Lookup'!$D$17,D3730&lt;'Season Lookup'!$D$18),"Fall",IF(OR(D3730&gt;='Season Lookup'!$D$18,D3730&lt;'Season Lookup'!$D$15),"Winter"))))</f>
        <v>Spring</v>
      </c>
      <c r="L3730" s="3" t="str">
        <f>VLOOKUP(F3730,'Season Lookup'!$A$1:$B$13,2,0)</f>
        <v>Spring</v>
      </c>
      <c r="M3730" t="s">
        <v>56</v>
      </c>
      <c r="N3730" t="s">
        <v>13</v>
      </c>
      <c r="O3730" t="s">
        <v>36</v>
      </c>
      <c r="P3730" t="str">
        <f t="shared" si="740"/>
        <v>Yes</v>
      </c>
      <c r="Q3730" t="str">
        <f t="shared" si="741"/>
        <v>No</v>
      </c>
      <c r="R3730" t="str">
        <f t="shared" si="742"/>
        <v>No</v>
      </c>
      <c r="T3730" t="s">
        <v>186</v>
      </c>
      <c r="U3730" t="s">
        <v>1013</v>
      </c>
      <c r="V3730" t="str">
        <f t="shared" si="743"/>
        <v>Intersection</v>
      </c>
      <c r="W3730" t="s">
        <v>1014</v>
      </c>
      <c r="X3730">
        <v>42.390976999999999</v>
      </c>
      <c r="Y3730">
        <v>-71.157285000000002</v>
      </c>
      <c r="Z3730" t="s">
        <v>1015</v>
      </c>
    </row>
    <row r="3731" spans="1:26">
      <c r="A3731">
        <v>30818</v>
      </c>
      <c r="B3731" s="1">
        <v>41057.557627314818</v>
      </c>
      <c r="C3731" s="1">
        <f t="shared" si="732"/>
        <v>40909</v>
      </c>
      <c r="D3731" s="4">
        <f t="shared" si="733"/>
        <v>0.40833333333333333</v>
      </c>
      <c r="E3731" s="3">
        <f t="shared" si="734"/>
        <v>2012</v>
      </c>
      <c r="F3731" s="3">
        <f t="shared" si="735"/>
        <v>5</v>
      </c>
      <c r="G3731" s="3">
        <f t="shared" si="736"/>
        <v>28</v>
      </c>
      <c r="H3731" s="3">
        <f t="shared" si="737"/>
        <v>13</v>
      </c>
      <c r="I3731" s="3">
        <f t="shared" si="738"/>
        <v>22</v>
      </c>
      <c r="J3731" s="3">
        <f t="shared" si="739"/>
        <v>2</v>
      </c>
      <c r="K3731" s="3" t="str">
        <f>IF(AND(D3731&gt;='Season Lookup'!$D$15,D3731&lt;'Season Lookup'!$D$16),"Spring",IF(AND(D3731&gt;='Season Lookup'!$D$16,D3731&lt;'Season Lookup'!$D$17),"Summer",IF(AND(D3731&gt;='Season Lookup'!$D$17,D3731&lt;'Season Lookup'!$D$18),"Fall",IF(OR(D3731&gt;='Season Lookup'!$D$18,D3731&lt;'Season Lookup'!$D$15),"Winter"))))</f>
        <v>Spring</v>
      </c>
      <c r="L3731" s="3" t="str">
        <f>VLOOKUP(F3731,'Season Lookup'!$A$1:$B$13,2,0)</f>
        <v>Spring</v>
      </c>
      <c r="M3731" t="s">
        <v>56</v>
      </c>
      <c r="N3731" t="s">
        <v>13</v>
      </c>
      <c r="O3731" t="s">
        <v>23</v>
      </c>
      <c r="P3731" t="str">
        <f t="shared" si="740"/>
        <v>Yes</v>
      </c>
      <c r="Q3731" t="str">
        <f t="shared" si="741"/>
        <v>No</v>
      </c>
      <c r="R3731" t="str">
        <f t="shared" si="742"/>
        <v>No</v>
      </c>
      <c r="S3731">
        <v>306</v>
      </c>
      <c r="T3731" t="s">
        <v>587</v>
      </c>
      <c r="V3731" t="str">
        <f t="shared" si="743"/>
        <v>Non Intersection</v>
      </c>
      <c r="W3731" t="s">
        <v>4570</v>
      </c>
      <c r="X3731">
        <v>42.373601999999998</v>
      </c>
      <c r="Y3731">
        <v>-71.094628999999998</v>
      </c>
      <c r="Z3731" t="s">
        <v>4571</v>
      </c>
    </row>
    <row r="3732" spans="1:26">
      <c r="A3732">
        <v>30819</v>
      </c>
      <c r="B3732" s="1">
        <v>41057.76734953704</v>
      </c>
      <c r="C3732" s="1">
        <f t="shared" si="732"/>
        <v>40909</v>
      </c>
      <c r="D3732" s="4">
        <f t="shared" si="733"/>
        <v>0.40833333333333333</v>
      </c>
      <c r="E3732" s="3">
        <f t="shared" si="734"/>
        <v>2012</v>
      </c>
      <c r="F3732" s="3">
        <f t="shared" si="735"/>
        <v>5</v>
      </c>
      <c r="G3732" s="3">
        <f t="shared" si="736"/>
        <v>28</v>
      </c>
      <c r="H3732" s="3">
        <f t="shared" si="737"/>
        <v>18</v>
      </c>
      <c r="I3732" s="3">
        <f t="shared" si="738"/>
        <v>24</v>
      </c>
      <c r="J3732" s="3">
        <f t="shared" si="739"/>
        <v>2</v>
      </c>
      <c r="K3732" s="3" t="str">
        <f>IF(AND(D3732&gt;='Season Lookup'!$D$15,D3732&lt;'Season Lookup'!$D$16),"Spring",IF(AND(D3732&gt;='Season Lookup'!$D$16,D3732&lt;'Season Lookup'!$D$17),"Summer",IF(AND(D3732&gt;='Season Lookup'!$D$17,D3732&lt;'Season Lookup'!$D$18),"Fall",IF(OR(D3732&gt;='Season Lookup'!$D$18,D3732&lt;'Season Lookup'!$D$15),"Winter"))))</f>
        <v>Spring</v>
      </c>
      <c r="L3732" s="3" t="str">
        <f>VLOOKUP(F3732,'Season Lookup'!$A$1:$B$13,2,0)</f>
        <v>Spring</v>
      </c>
      <c r="M3732" t="s">
        <v>56</v>
      </c>
      <c r="N3732" t="s">
        <v>13</v>
      </c>
      <c r="O3732" t="s">
        <v>13</v>
      </c>
      <c r="P3732" t="str">
        <f t="shared" si="740"/>
        <v>Yes</v>
      </c>
      <c r="Q3732" t="str">
        <f t="shared" si="741"/>
        <v>No</v>
      </c>
      <c r="R3732" t="str">
        <f t="shared" si="742"/>
        <v>No</v>
      </c>
      <c r="T3732" t="s">
        <v>198</v>
      </c>
      <c r="U3732" t="s">
        <v>199</v>
      </c>
      <c r="V3732" t="str">
        <f t="shared" si="743"/>
        <v>Intersection</v>
      </c>
      <c r="W3732" t="s">
        <v>767</v>
      </c>
      <c r="X3732">
        <v>42.375281999999999</v>
      </c>
      <c r="Y3732">
        <v>-71.145695000000003</v>
      </c>
      <c r="Z3732" t="s">
        <v>201</v>
      </c>
    </row>
    <row r="3733" spans="1:26">
      <c r="A3733">
        <v>30820</v>
      </c>
      <c r="B3733" s="1">
        <v>41057.774293981478</v>
      </c>
      <c r="C3733" s="1">
        <f t="shared" si="732"/>
        <v>40909</v>
      </c>
      <c r="D3733" s="4">
        <f t="shared" si="733"/>
        <v>0.40833333333333333</v>
      </c>
      <c r="E3733" s="3">
        <f t="shared" si="734"/>
        <v>2012</v>
      </c>
      <c r="F3733" s="3">
        <f t="shared" si="735"/>
        <v>5</v>
      </c>
      <c r="G3733" s="3">
        <f t="shared" si="736"/>
        <v>28</v>
      </c>
      <c r="H3733" s="3">
        <f t="shared" si="737"/>
        <v>18</v>
      </c>
      <c r="I3733" s="3">
        <f t="shared" si="738"/>
        <v>34</v>
      </c>
      <c r="J3733" s="3">
        <f t="shared" si="739"/>
        <v>2</v>
      </c>
      <c r="K3733" s="3" t="str">
        <f>IF(AND(D3733&gt;='Season Lookup'!$D$15,D3733&lt;'Season Lookup'!$D$16),"Spring",IF(AND(D3733&gt;='Season Lookup'!$D$16,D3733&lt;'Season Lookup'!$D$17),"Summer",IF(AND(D3733&gt;='Season Lookup'!$D$17,D3733&lt;'Season Lookup'!$D$18),"Fall",IF(OR(D3733&gt;='Season Lookup'!$D$18,D3733&lt;'Season Lookup'!$D$15),"Winter"))))</f>
        <v>Spring</v>
      </c>
      <c r="L3733" s="3" t="str">
        <f>VLOOKUP(F3733,'Season Lookup'!$A$1:$B$13,2,0)</f>
        <v>Spring</v>
      </c>
      <c r="M3733" t="s">
        <v>56</v>
      </c>
      <c r="N3733" t="s">
        <v>13</v>
      </c>
      <c r="O3733" t="s">
        <v>23</v>
      </c>
      <c r="P3733" t="str">
        <f t="shared" si="740"/>
        <v>Yes</v>
      </c>
      <c r="Q3733" t="str">
        <f t="shared" si="741"/>
        <v>No</v>
      </c>
      <c r="R3733" t="str">
        <f t="shared" si="742"/>
        <v>No</v>
      </c>
      <c r="S3733">
        <v>11</v>
      </c>
      <c r="T3733" t="s">
        <v>83</v>
      </c>
      <c r="V3733" t="str">
        <f t="shared" si="743"/>
        <v>Non Intersection</v>
      </c>
      <c r="W3733" t="s">
        <v>4572</v>
      </c>
      <c r="X3733">
        <v>42.389980999999999</v>
      </c>
      <c r="Y3733">
        <v>-71.124998000000005</v>
      </c>
      <c r="Z3733" t="s">
        <v>4573</v>
      </c>
    </row>
    <row r="3734" spans="1:26">
      <c r="A3734">
        <v>30821</v>
      </c>
      <c r="B3734" s="1">
        <v>41058.447905092595</v>
      </c>
      <c r="C3734" s="1">
        <f t="shared" si="732"/>
        <v>40909</v>
      </c>
      <c r="D3734" s="4">
        <f t="shared" si="733"/>
        <v>0.41111111111111109</v>
      </c>
      <c r="E3734" s="3">
        <f t="shared" si="734"/>
        <v>2012</v>
      </c>
      <c r="F3734" s="3">
        <f t="shared" si="735"/>
        <v>5</v>
      </c>
      <c r="G3734" s="3">
        <f t="shared" si="736"/>
        <v>29</v>
      </c>
      <c r="H3734" s="3">
        <f t="shared" si="737"/>
        <v>10</v>
      </c>
      <c r="I3734" s="3">
        <f t="shared" si="738"/>
        <v>44</v>
      </c>
      <c r="J3734" s="3">
        <f t="shared" si="739"/>
        <v>3</v>
      </c>
      <c r="K3734" s="3" t="str">
        <f>IF(AND(D3734&gt;='Season Lookup'!$D$15,D3734&lt;'Season Lookup'!$D$16),"Spring",IF(AND(D3734&gt;='Season Lookup'!$D$16,D3734&lt;'Season Lookup'!$D$17),"Summer",IF(AND(D3734&gt;='Season Lookup'!$D$17,D3734&lt;'Season Lookup'!$D$18),"Fall",IF(OR(D3734&gt;='Season Lookup'!$D$18,D3734&lt;'Season Lookup'!$D$15),"Winter"))))</f>
        <v>Spring</v>
      </c>
      <c r="L3734" s="3" t="str">
        <f>VLOOKUP(F3734,'Season Lookup'!$A$1:$B$13,2,0)</f>
        <v>Spring</v>
      </c>
      <c r="M3734" t="s">
        <v>73</v>
      </c>
      <c r="N3734" t="s">
        <v>13</v>
      </c>
      <c r="O3734" t="s">
        <v>23</v>
      </c>
      <c r="P3734" t="str">
        <f t="shared" si="740"/>
        <v>Yes</v>
      </c>
      <c r="Q3734" t="str">
        <f t="shared" si="741"/>
        <v>No</v>
      </c>
      <c r="R3734" t="str">
        <f t="shared" si="742"/>
        <v>No</v>
      </c>
      <c r="S3734">
        <v>364</v>
      </c>
      <c r="T3734" t="s">
        <v>15</v>
      </c>
      <c r="V3734" t="str">
        <f t="shared" si="743"/>
        <v>Non Intersection</v>
      </c>
      <c r="W3734" t="s">
        <v>542</v>
      </c>
      <c r="X3734">
        <v>42.393087999999999</v>
      </c>
      <c r="Y3734">
        <v>-71.138992000000002</v>
      </c>
      <c r="Z3734" t="s">
        <v>543</v>
      </c>
    </row>
    <row r="3735" spans="1:26">
      <c r="A3735">
        <v>30822</v>
      </c>
      <c r="B3735" s="1">
        <v>41058.715277777781</v>
      </c>
      <c r="C3735" s="1">
        <f t="shared" si="732"/>
        <v>40909</v>
      </c>
      <c r="D3735" s="4">
        <f t="shared" si="733"/>
        <v>0.41111111111111109</v>
      </c>
      <c r="E3735" s="3">
        <f t="shared" si="734"/>
        <v>2012</v>
      </c>
      <c r="F3735" s="3">
        <f t="shared" si="735"/>
        <v>5</v>
      </c>
      <c r="G3735" s="3">
        <f t="shared" si="736"/>
        <v>29</v>
      </c>
      <c r="H3735" s="3">
        <f t="shared" si="737"/>
        <v>17</v>
      </c>
      <c r="I3735" s="3">
        <f t="shared" si="738"/>
        <v>10</v>
      </c>
      <c r="J3735" s="3">
        <f t="shared" si="739"/>
        <v>3</v>
      </c>
      <c r="K3735" s="3" t="str">
        <f>IF(AND(D3735&gt;='Season Lookup'!$D$15,D3735&lt;'Season Lookup'!$D$16),"Spring",IF(AND(D3735&gt;='Season Lookup'!$D$16,D3735&lt;'Season Lookup'!$D$17),"Summer",IF(AND(D3735&gt;='Season Lookup'!$D$17,D3735&lt;'Season Lookup'!$D$18),"Fall",IF(OR(D3735&gt;='Season Lookup'!$D$18,D3735&lt;'Season Lookup'!$D$15),"Winter"))))</f>
        <v>Spring</v>
      </c>
      <c r="L3735" s="3" t="str">
        <f>VLOOKUP(F3735,'Season Lookup'!$A$1:$B$13,2,0)</f>
        <v>Spring</v>
      </c>
      <c r="M3735" t="s">
        <v>73</v>
      </c>
      <c r="N3735" t="s">
        <v>13</v>
      </c>
      <c r="O3735" t="s">
        <v>13</v>
      </c>
      <c r="P3735" t="str">
        <f t="shared" si="740"/>
        <v>Yes</v>
      </c>
      <c r="Q3735" t="str">
        <f t="shared" si="741"/>
        <v>No</v>
      </c>
      <c r="R3735" t="str">
        <f t="shared" si="742"/>
        <v>No</v>
      </c>
      <c r="S3735">
        <v>35</v>
      </c>
      <c r="T3735" t="s">
        <v>521</v>
      </c>
      <c r="V3735" t="str">
        <f t="shared" si="743"/>
        <v>Non Intersection</v>
      </c>
      <c r="W3735" t="s">
        <v>4574</v>
      </c>
      <c r="X3735">
        <v>42.377654999999997</v>
      </c>
      <c r="Y3735">
        <v>-71.138650999999996</v>
      </c>
      <c r="Z3735" t="s">
        <v>4575</v>
      </c>
    </row>
    <row r="3736" spans="1:26">
      <c r="A3736">
        <v>30823</v>
      </c>
      <c r="B3736" s="1">
        <v>41058.809027777781</v>
      </c>
      <c r="C3736" s="1">
        <f t="shared" si="732"/>
        <v>40909</v>
      </c>
      <c r="D3736" s="4">
        <f t="shared" si="733"/>
        <v>0.41111111111111109</v>
      </c>
      <c r="E3736" s="3">
        <f t="shared" si="734"/>
        <v>2012</v>
      </c>
      <c r="F3736" s="3">
        <f t="shared" si="735"/>
        <v>5</v>
      </c>
      <c r="G3736" s="3">
        <f t="shared" si="736"/>
        <v>29</v>
      </c>
      <c r="H3736" s="3">
        <f t="shared" si="737"/>
        <v>19</v>
      </c>
      <c r="I3736" s="3">
        <f t="shared" si="738"/>
        <v>25</v>
      </c>
      <c r="J3736" s="3">
        <f t="shared" si="739"/>
        <v>3</v>
      </c>
      <c r="K3736" s="3" t="str">
        <f>IF(AND(D3736&gt;='Season Lookup'!$D$15,D3736&lt;'Season Lookup'!$D$16),"Spring",IF(AND(D3736&gt;='Season Lookup'!$D$16,D3736&lt;'Season Lookup'!$D$17),"Summer",IF(AND(D3736&gt;='Season Lookup'!$D$17,D3736&lt;'Season Lookup'!$D$18),"Fall",IF(OR(D3736&gt;='Season Lookup'!$D$18,D3736&lt;'Season Lookup'!$D$15),"Winter"))))</f>
        <v>Spring</v>
      </c>
      <c r="L3736" s="3" t="str">
        <f>VLOOKUP(F3736,'Season Lookup'!$A$1:$B$13,2,0)</f>
        <v>Spring</v>
      </c>
      <c r="M3736" t="s">
        <v>73</v>
      </c>
      <c r="N3736" t="s">
        <v>13</v>
      </c>
      <c r="O3736" t="s">
        <v>13</v>
      </c>
      <c r="P3736" t="str">
        <f t="shared" si="740"/>
        <v>Yes</v>
      </c>
      <c r="Q3736" t="str">
        <f t="shared" si="741"/>
        <v>No</v>
      </c>
      <c r="R3736" t="str">
        <f t="shared" si="742"/>
        <v>No</v>
      </c>
      <c r="T3736" t="s">
        <v>105</v>
      </c>
      <c r="U3736" t="s">
        <v>498</v>
      </c>
      <c r="V3736" t="str">
        <f t="shared" si="743"/>
        <v>Intersection</v>
      </c>
      <c r="W3736" t="s">
        <v>499</v>
      </c>
      <c r="X3736">
        <v>42.372751999999998</v>
      </c>
      <c r="Y3736">
        <v>-71.109728000000004</v>
      </c>
      <c r="Z3736" t="s">
        <v>500</v>
      </c>
    </row>
    <row r="3737" spans="1:26">
      <c r="A3737">
        <v>30824</v>
      </c>
      <c r="B3737" s="1">
        <v>41058.864583333336</v>
      </c>
      <c r="C3737" s="1">
        <f t="shared" si="732"/>
        <v>40909</v>
      </c>
      <c r="D3737" s="4">
        <f t="shared" si="733"/>
        <v>0.41111111111111109</v>
      </c>
      <c r="E3737" s="3">
        <f t="shared" si="734"/>
        <v>2012</v>
      </c>
      <c r="F3737" s="3">
        <f t="shared" si="735"/>
        <v>5</v>
      </c>
      <c r="G3737" s="3">
        <f t="shared" si="736"/>
        <v>29</v>
      </c>
      <c r="H3737" s="3">
        <f t="shared" si="737"/>
        <v>20</v>
      </c>
      <c r="I3737" s="3">
        <f t="shared" si="738"/>
        <v>45</v>
      </c>
      <c r="J3737" s="3">
        <f t="shared" si="739"/>
        <v>3</v>
      </c>
      <c r="K3737" s="3" t="str">
        <f>IF(AND(D3737&gt;='Season Lookup'!$D$15,D3737&lt;'Season Lookup'!$D$16),"Spring",IF(AND(D3737&gt;='Season Lookup'!$D$16,D3737&lt;'Season Lookup'!$D$17),"Summer",IF(AND(D3737&gt;='Season Lookup'!$D$17,D3737&lt;'Season Lookup'!$D$18),"Fall",IF(OR(D3737&gt;='Season Lookup'!$D$18,D3737&lt;'Season Lookup'!$D$15),"Winter"))))</f>
        <v>Spring</v>
      </c>
      <c r="L3737" s="3" t="str">
        <f>VLOOKUP(F3737,'Season Lookup'!$A$1:$B$13,2,0)</f>
        <v>Spring</v>
      </c>
      <c r="M3737" t="s">
        <v>73</v>
      </c>
      <c r="N3737" t="s">
        <v>13</v>
      </c>
      <c r="O3737" t="s">
        <v>13</v>
      </c>
      <c r="P3737" t="str">
        <f t="shared" si="740"/>
        <v>Yes</v>
      </c>
      <c r="Q3737" t="str">
        <f t="shared" si="741"/>
        <v>No</v>
      </c>
      <c r="R3737" t="str">
        <f t="shared" si="742"/>
        <v>No</v>
      </c>
      <c r="T3737" t="s">
        <v>14</v>
      </c>
      <c r="U3737" t="s">
        <v>2012</v>
      </c>
      <c r="V3737" t="str">
        <f t="shared" si="743"/>
        <v>Intersection</v>
      </c>
      <c r="W3737" t="s">
        <v>2013</v>
      </c>
      <c r="X3737">
        <v>42.380831999999998</v>
      </c>
      <c r="Y3737">
        <v>-71.119870000000006</v>
      </c>
      <c r="Z3737" t="s">
        <v>2014</v>
      </c>
    </row>
    <row r="3738" spans="1:26">
      <c r="A3738">
        <v>30825</v>
      </c>
      <c r="B3738" s="1">
        <v>41058.886805555558</v>
      </c>
      <c r="C3738" s="1">
        <f t="shared" si="732"/>
        <v>40909</v>
      </c>
      <c r="D3738" s="4">
        <f t="shared" si="733"/>
        <v>0.41111111111111109</v>
      </c>
      <c r="E3738" s="3">
        <f t="shared" si="734"/>
        <v>2012</v>
      </c>
      <c r="F3738" s="3">
        <f t="shared" si="735"/>
        <v>5</v>
      </c>
      <c r="G3738" s="3">
        <f t="shared" si="736"/>
        <v>29</v>
      </c>
      <c r="H3738" s="3">
        <f t="shared" si="737"/>
        <v>21</v>
      </c>
      <c r="I3738" s="3">
        <f t="shared" si="738"/>
        <v>17</v>
      </c>
      <c r="J3738" s="3">
        <f t="shared" si="739"/>
        <v>3</v>
      </c>
      <c r="K3738" s="3" t="str">
        <f>IF(AND(D3738&gt;='Season Lookup'!$D$15,D3738&lt;'Season Lookup'!$D$16),"Spring",IF(AND(D3738&gt;='Season Lookup'!$D$16,D3738&lt;'Season Lookup'!$D$17),"Summer",IF(AND(D3738&gt;='Season Lookup'!$D$17,D3738&lt;'Season Lookup'!$D$18),"Fall",IF(OR(D3738&gt;='Season Lookup'!$D$18,D3738&lt;'Season Lookup'!$D$15),"Winter"))))</f>
        <v>Spring</v>
      </c>
      <c r="L3738" s="3" t="str">
        <f>VLOOKUP(F3738,'Season Lookup'!$A$1:$B$13,2,0)</f>
        <v>Spring</v>
      </c>
      <c r="M3738" t="s">
        <v>73</v>
      </c>
      <c r="N3738" t="s">
        <v>13</v>
      </c>
      <c r="O3738" t="s">
        <v>13</v>
      </c>
      <c r="P3738" t="str">
        <f t="shared" si="740"/>
        <v>Yes</v>
      </c>
      <c r="Q3738" t="str">
        <f t="shared" si="741"/>
        <v>No</v>
      </c>
      <c r="R3738" t="str">
        <f t="shared" si="742"/>
        <v>No</v>
      </c>
      <c r="T3738" t="s">
        <v>601</v>
      </c>
      <c r="U3738" t="s">
        <v>1426</v>
      </c>
      <c r="V3738" t="str">
        <f t="shared" si="743"/>
        <v>Intersection</v>
      </c>
      <c r="W3738" t="s">
        <v>4576</v>
      </c>
      <c r="X3738">
        <v>42.393586999999997</v>
      </c>
      <c r="Y3738">
        <v>-71.130806000000007</v>
      </c>
      <c r="Z3738" t="s">
        <v>4577</v>
      </c>
    </row>
    <row r="3739" spans="1:26">
      <c r="A3739">
        <v>30826</v>
      </c>
      <c r="B3739" s="1">
        <v>41059.402777777781</v>
      </c>
      <c r="C3739" s="1">
        <f t="shared" si="732"/>
        <v>40909</v>
      </c>
      <c r="D3739" s="4">
        <f t="shared" si="733"/>
        <v>0.41388888888888886</v>
      </c>
      <c r="E3739" s="3">
        <f t="shared" si="734"/>
        <v>2012</v>
      </c>
      <c r="F3739" s="3">
        <f t="shared" si="735"/>
        <v>5</v>
      </c>
      <c r="G3739" s="3">
        <f t="shared" si="736"/>
        <v>30</v>
      </c>
      <c r="H3739" s="3">
        <f t="shared" si="737"/>
        <v>9</v>
      </c>
      <c r="I3739" s="3">
        <f t="shared" si="738"/>
        <v>40</v>
      </c>
      <c r="J3739" s="3">
        <f t="shared" si="739"/>
        <v>4</v>
      </c>
      <c r="K3739" s="3" t="str">
        <f>IF(AND(D3739&gt;='Season Lookup'!$D$15,D3739&lt;'Season Lookup'!$D$16),"Spring",IF(AND(D3739&gt;='Season Lookup'!$D$16,D3739&lt;'Season Lookup'!$D$17),"Summer",IF(AND(D3739&gt;='Season Lookup'!$D$17,D3739&lt;'Season Lookup'!$D$18),"Fall",IF(OR(D3739&gt;='Season Lookup'!$D$18,D3739&lt;'Season Lookup'!$D$15),"Winter"))))</f>
        <v>Spring</v>
      </c>
      <c r="L3739" s="3" t="str">
        <f>VLOOKUP(F3739,'Season Lookup'!$A$1:$B$13,2,0)</f>
        <v>Spring</v>
      </c>
      <c r="M3739" t="s">
        <v>82</v>
      </c>
      <c r="N3739" t="s">
        <v>13</v>
      </c>
      <c r="O3739" t="s">
        <v>13</v>
      </c>
      <c r="P3739" t="str">
        <f t="shared" si="740"/>
        <v>Yes</v>
      </c>
      <c r="Q3739" t="str">
        <f t="shared" si="741"/>
        <v>No</v>
      </c>
      <c r="R3739" t="str">
        <f t="shared" si="742"/>
        <v>No</v>
      </c>
      <c r="T3739" t="s">
        <v>3761</v>
      </c>
      <c r="U3739" t="s">
        <v>45</v>
      </c>
      <c r="V3739" t="str">
        <f t="shared" si="743"/>
        <v>Intersection</v>
      </c>
      <c r="W3739" t="s">
        <v>3911</v>
      </c>
      <c r="X3739">
        <v>42.384552999999997</v>
      </c>
      <c r="Y3739">
        <v>-71.129850000000005</v>
      </c>
      <c r="Z3739" t="s">
        <v>3912</v>
      </c>
    </row>
    <row r="3740" spans="1:26">
      <c r="A3740">
        <v>30827</v>
      </c>
      <c r="B3740" s="1">
        <v>41059.520833333336</v>
      </c>
      <c r="C3740" s="1">
        <f t="shared" si="732"/>
        <v>40909</v>
      </c>
      <c r="D3740" s="4">
        <f t="shared" si="733"/>
        <v>0.41388888888888886</v>
      </c>
      <c r="E3740" s="3">
        <f t="shared" si="734"/>
        <v>2012</v>
      </c>
      <c r="F3740" s="3">
        <f t="shared" si="735"/>
        <v>5</v>
      </c>
      <c r="G3740" s="3">
        <f t="shared" si="736"/>
        <v>30</v>
      </c>
      <c r="H3740" s="3">
        <f t="shared" si="737"/>
        <v>12</v>
      </c>
      <c r="I3740" s="3">
        <f t="shared" si="738"/>
        <v>30</v>
      </c>
      <c r="J3740" s="3">
        <f t="shared" si="739"/>
        <v>4</v>
      </c>
      <c r="K3740" s="3" t="str">
        <f>IF(AND(D3740&gt;='Season Lookup'!$D$15,D3740&lt;'Season Lookup'!$D$16),"Spring",IF(AND(D3740&gt;='Season Lookup'!$D$16,D3740&lt;'Season Lookup'!$D$17),"Summer",IF(AND(D3740&gt;='Season Lookup'!$D$17,D3740&lt;'Season Lookup'!$D$18),"Fall",IF(OR(D3740&gt;='Season Lookup'!$D$18,D3740&lt;'Season Lookup'!$D$15),"Winter"))))</f>
        <v>Spring</v>
      </c>
      <c r="L3740" s="3" t="str">
        <f>VLOOKUP(F3740,'Season Lookup'!$A$1:$B$13,2,0)</f>
        <v>Spring</v>
      </c>
      <c r="M3740" t="s">
        <v>82</v>
      </c>
      <c r="N3740" t="s">
        <v>13</v>
      </c>
      <c r="O3740" t="s">
        <v>13</v>
      </c>
      <c r="P3740" t="str">
        <f t="shared" si="740"/>
        <v>Yes</v>
      </c>
      <c r="Q3740" t="str">
        <f t="shared" si="741"/>
        <v>No</v>
      </c>
      <c r="R3740" t="str">
        <f t="shared" si="742"/>
        <v>No</v>
      </c>
      <c r="T3740" t="s">
        <v>105</v>
      </c>
      <c r="U3740" t="s">
        <v>74</v>
      </c>
      <c r="V3740" t="str">
        <f t="shared" si="743"/>
        <v>Intersection</v>
      </c>
      <c r="W3740" t="s">
        <v>878</v>
      </c>
      <c r="X3740">
        <v>42.365434999999998</v>
      </c>
      <c r="Y3740">
        <v>-71.091111999999995</v>
      </c>
      <c r="Z3740" t="s">
        <v>879</v>
      </c>
    </row>
    <row r="3741" spans="1:26">
      <c r="A3741">
        <v>30828</v>
      </c>
      <c r="B3741" s="1">
        <v>41059.70484953704</v>
      </c>
      <c r="C3741" s="1">
        <f t="shared" si="732"/>
        <v>40909</v>
      </c>
      <c r="D3741" s="4">
        <f t="shared" si="733"/>
        <v>0.41388888888888886</v>
      </c>
      <c r="E3741" s="3">
        <f t="shared" si="734"/>
        <v>2012</v>
      </c>
      <c r="F3741" s="3">
        <f t="shared" si="735"/>
        <v>5</v>
      </c>
      <c r="G3741" s="3">
        <f t="shared" si="736"/>
        <v>30</v>
      </c>
      <c r="H3741" s="3">
        <f t="shared" si="737"/>
        <v>16</v>
      </c>
      <c r="I3741" s="3">
        <f t="shared" si="738"/>
        <v>54</v>
      </c>
      <c r="J3741" s="3">
        <f t="shared" si="739"/>
        <v>4</v>
      </c>
      <c r="K3741" s="3" t="str">
        <f>IF(AND(D3741&gt;='Season Lookup'!$D$15,D3741&lt;'Season Lookup'!$D$16),"Spring",IF(AND(D3741&gt;='Season Lookup'!$D$16,D3741&lt;'Season Lookup'!$D$17),"Summer",IF(AND(D3741&gt;='Season Lookup'!$D$17,D3741&lt;'Season Lookup'!$D$18),"Fall",IF(OR(D3741&gt;='Season Lookup'!$D$18,D3741&lt;'Season Lookup'!$D$15),"Winter"))))</f>
        <v>Spring</v>
      </c>
      <c r="L3741" s="3" t="str">
        <f>VLOOKUP(F3741,'Season Lookup'!$A$1:$B$13,2,0)</f>
        <v>Spring</v>
      </c>
      <c r="M3741" t="s">
        <v>82</v>
      </c>
      <c r="N3741" t="s">
        <v>18</v>
      </c>
      <c r="O3741" t="s">
        <v>13</v>
      </c>
      <c r="P3741" t="str">
        <f t="shared" si="740"/>
        <v>Yes</v>
      </c>
      <c r="Q3741" t="str">
        <f t="shared" si="741"/>
        <v>No</v>
      </c>
      <c r="R3741" t="str">
        <f t="shared" si="742"/>
        <v>No</v>
      </c>
      <c r="T3741" t="s">
        <v>19</v>
      </c>
      <c r="U3741" t="s">
        <v>1520</v>
      </c>
      <c r="V3741" t="str">
        <f t="shared" si="743"/>
        <v>Intersection</v>
      </c>
      <c r="W3741" t="s">
        <v>1521</v>
      </c>
      <c r="X3741">
        <v>42.373893000000002</v>
      </c>
      <c r="Y3741">
        <v>-71.102107000000004</v>
      </c>
      <c r="Z3741" t="s">
        <v>1522</v>
      </c>
    </row>
    <row r="3742" spans="1:26">
      <c r="A3742">
        <v>30832</v>
      </c>
      <c r="B3742" s="1">
        <v>41059.018750000003</v>
      </c>
      <c r="C3742" s="1">
        <f t="shared" si="732"/>
        <v>40909</v>
      </c>
      <c r="D3742" s="4">
        <f t="shared" si="733"/>
        <v>0.41388888888888886</v>
      </c>
      <c r="E3742" s="3">
        <f t="shared" si="734"/>
        <v>2012</v>
      </c>
      <c r="F3742" s="3">
        <f t="shared" si="735"/>
        <v>5</v>
      </c>
      <c r="G3742" s="3">
        <f t="shared" si="736"/>
        <v>30</v>
      </c>
      <c r="H3742" s="3">
        <f t="shared" si="737"/>
        <v>0</v>
      </c>
      <c r="I3742" s="3">
        <f t="shared" si="738"/>
        <v>27</v>
      </c>
      <c r="J3742" s="3">
        <f t="shared" si="739"/>
        <v>4</v>
      </c>
      <c r="K3742" s="3" t="str">
        <f>IF(AND(D3742&gt;='Season Lookup'!$D$15,D3742&lt;'Season Lookup'!$D$16),"Spring",IF(AND(D3742&gt;='Season Lookup'!$D$16,D3742&lt;'Season Lookup'!$D$17),"Summer",IF(AND(D3742&gt;='Season Lookup'!$D$17,D3742&lt;'Season Lookup'!$D$18),"Fall",IF(OR(D3742&gt;='Season Lookup'!$D$18,D3742&lt;'Season Lookup'!$D$15),"Winter"))))</f>
        <v>Spring</v>
      </c>
      <c r="L3742" s="3" t="str">
        <f>VLOOKUP(F3742,'Season Lookup'!$A$1:$B$13,2,0)</f>
        <v>Spring</v>
      </c>
      <c r="M3742" t="s">
        <v>82</v>
      </c>
      <c r="N3742" t="s">
        <v>13</v>
      </c>
      <c r="O3742" t="s">
        <v>13</v>
      </c>
      <c r="P3742" t="str">
        <f t="shared" si="740"/>
        <v>Yes</v>
      </c>
      <c r="Q3742" t="str">
        <f t="shared" si="741"/>
        <v>No</v>
      </c>
      <c r="R3742" t="str">
        <f t="shared" si="742"/>
        <v>No</v>
      </c>
      <c r="S3742">
        <v>2211</v>
      </c>
      <c r="T3742" t="s">
        <v>14</v>
      </c>
      <c r="V3742" t="str">
        <f t="shared" si="743"/>
        <v>Non Intersection</v>
      </c>
      <c r="W3742" t="s">
        <v>4498</v>
      </c>
      <c r="X3742">
        <v>42.393518999999998</v>
      </c>
      <c r="Y3742">
        <v>-71.125491999999994</v>
      </c>
      <c r="Z3742" t="s">
        <v>4499</v>
      </c>
    </row>
    <row r="3743" spans="1:26">
      <c r="A3743">
        <v>30833</v>
      </c>
      <c r="B3743" s="1">
        <v>41059.402777777781</v>
      </c>
      <c r="C3743" s="1">
        <f t="shared" si="732"/>
        <v>40909</v>
      </c>
      <c r="D3743" s="4">
        <f t="shared" si="733"/>
        <v>0.41388888888888886</v>
      </c>
      <c r="E3743" s="3">
        <f t="shared" si="734"/>
        <v>2012</v>
      </c>
      <c r="F3743" s="3">
        <f t="shared" si="735"/>
        <v>5</v>
      </c>
      <c r="G3743" s="3">
        <f t="shared" si="736"/>
        <v>30</v>
      </c>
      <c r="H3743" s="3">
        <f t="shared" si="737"/>
        <v>9</v>
      </c>
      <c r="I3743" s="3">
        <f t="shared" si="738"/>
        <v>40</v>
      </c>
      <c r="J3743" s="3">
        <f t="shared" si="739"/>
        <v>4</v>
      </c>
      <c r="K3743" s="3" t="str">
        <f>IF(AND(D3743&gt;='Season Lookup'!$D$15,D3743&lt;'Season Lookup'!$D$16),"Spring",IF(AND(D3743&gt;='Season Lookup'!$D$16,D3743&lt;'Season Lookup'!$D$17),"Summer",IF(AND(D3743&gt;='Season Lookup'!$D$17,D3743&lt;'Season Lookup'!$D$18),"Fall",IF(OR(D3743&gt;='Season Lookup'!$D$18,D3743&lt;'Season Lookup'!$D$15),"Winter"))))</f>
        <v>Spring</v>
      </c>
      <c r="L3743" s="3" t="str">
        <f>VLOOKUP(F3743,'Season Lookup'!$A$1:$B$13,2,0)</f>
        <v>Spring</v>
      </c>
      <c r="M3743" t="s">
        <v>82</v>
      </c>
      <c r="N3743" t="s">
        <v>13</v>
      </c>
      <c r="O3743" t="s">
        <v>35</v>
      </c>
      <c r="P3743" t="str">
        <f t="shared" si="740"/>
        <v>Yes</v>
      </c>
      <c r="Q3743" t="str">
        <f t="shared" si="741"/>
        <v>No</v>
      </c>
      <c r="R3743" t="str">
        <f t="shared" si="742"/>
        <v>No</v>
      </c>
      <c r="S3743">
        <v>40</v>
      </c>
      <c r="T3743" t="s">
        <v>4454</v>
      </c>
      <c r="V3743" t="str">
        <f t="shared" si="743"/>
        <v>Non Intersection</v>
      </c>
      <c r="W3743" t="s">
        <v>4578</v>
      </c>
      <c r="X3743">
        <v>42.377105</v>
      </c>
      <c r="Y3743">
        <v>-71.153701999999996</v>
      </c>
      <c r="Z3743" t="s">
        <v>4579</v>
      </c>
    </row>
    <row r="3744" spans="1:26">
      <c r="A3744">
        <v>30834</v>
      </c>
      <c r="B3744" s="1">
        <v>41059.40625</v>
      </c>
      <c r="C3744" s="1">
        <f t="shared" si="732"/>
        <v>40909</v>
      </c>
      <c r="D3744" s="4">
        <f t="shared" si="733"/>
        <v>0.41388888888888886</v>
      </c>
      <c r="E3744" s="3">
        <f t="shared" si="734"/>
        <v>2012</v>
      </c>
      <c r="F3744" s="3">
        <f t="shared" si="735"/>
        <v>5</v>
      </c>
      <c r="G3744" s="3">
        <f t="shared" si="736"/>
        <v>30</v>
      </c>
      <c r="H3744" s="3">
        <f t="shared" si="737"/>
        <v>9</v>
      </c>
      <c r="I3744" s="3">
        <f t="shared" si="738"/>
        <v>45</v>
      </c>
      <c r="J3744" s="3">
        <f t="shared" si="739"/>
        <v>4</v>
      </c>
      <c r="K3744" s="3" t="str">
        <f>IF(AND(D3744&gt;='Season Lookup'!$D$15,D3744&lt;'Season Lookup'!$D$16),"Spring",IF(AND(D3744&gt;='Season Lookup'!$D$16,D3744&lt;'Season Lookup'!$D$17),"Summer",IF(AND(D3744&gt;='Season Lookup'!$D$17,D3744&lt;'Season Lookup'!$D$18),"Fall",IF(OR(D3744&gt;='Season Lookup'!$D$18,D3744&lt;'Season Lookup'!$D$15),"Winter"))))</f>
        <v>Spring</v>
      </c>
      <c r="L3744" s="3" t="str">
        <f>VLOOKUP(F3744,'Season Lookup'!$A$1:$B$13,2,0)</f>
        <v>Spring</v>
      </c>
      <c r="M3744" t="s">
        <v>82</v>
      </c>
      <c r="N3744" t="s">
        <v>13</v>
      </c>
      <c r="O3744" t="s">
        <v>23</v>
      </c>
      <c r="P3744" t="str">
        <f t="shared" si="740"/>
        <v>Yes</v>
      </c>
      <c r="Q3744" t="str">
        <f t="shared" si="741"/>
        <v>No</v>
      </c>
      <c r="R3744" t="str">
        <f t="shared" si="742"/>
        <v>No</v>
      </c>
      <c r="S3744">
        <v>725</v>
      </c>
      <c r="T3744" t="s">
        <v>186</v>
      </c>
      <c r="V3744" t="str">
        <f t="shared" si="743"/>
        <v>Non Intersection</v>
      </c>
      <c r="W3744" t="s">
        <v>617</v>
      </c>
      <c r="X3744">
        <v>42.390473999999998</v>
      </c>
      <c r="Y3744">
        <v>-71.152218000000005</v>
      </c>
      <c r="Z3744" t="s">
        <v>618</v>
      </c>
    </row>
    <row r="3745" spans="1:26">
      <c r="A3745">
        <v>30835</v>
      </c>
      <c r="B3745" s="1">
        <v>41059.48609953704</v>
      </c>
      <c r="C3745" s="1">
        <f t="shared" si="732"/>
        <v>40909</v>
      </c>
      <c r="D3745" s="4">
        <f t="shared" si="733"/>
        <v>0.41388888888888886</v>
      </c>
      <c r="E3745" s="3">
        <f t="shared" si="734"/>
        <v>2012</v>
      </c>
      <c r="F3745" s="3">
        <f t="shared" si="735"/>
        <v>5</v>
      </c>
      <c r="G3745" s="3">
        <f t="shared" si="736"/>
        <v>30</v>
      </c>
      <c r="H3745" s="3">
        <f t="shared" si="737"/>
        <v>11</v>
      </c>
      <c r="I3745" s="3">
        <f t="shared" si="738"/>
        <v>39</v>
      </c>
      <c r="J3745" s="3">
        <f t="shared" si="739"/>
        <v>4</v>
      </c>
      <c r="K3745" s="3" t="str">
        <f>IF(AND(D3745&gt;='Season Lookup'!$D$15,D3745&lt;'Season Lookup'!$D$16),"Spring",IF(AND(D3745&gt;='Season Lookup'!$D$16,D3745&lt;'Season Lookup'!$D$17),"Summer",IF(AND(D3745&gt;='Season Lookup'!$D$17,D3745&lt;'Season Lookup'!$D$18),"Fall",IF(OR(D3745&gt;='Season Lookup'!$D$18,D3745&lt;'Season Lookup'!$D$15),"Winter"))))</f>
        <v>Spring</v>
      </c>
      <c r="L3745" s="3" t="str">
        <f>VLOOKUP(F3745,'Season Lookup'!$A$1:$B$13,2,0)</f>
        <v>Spring</v>
      </c>
      <c r="M3745" t="s">
        <v>82</v>
      </c>
      <c r="N3745" t="s">
        <v>13</v>
      </c>
      <c r="O3745" t="s">
        <v>132</v>
      </c>
      <c r="P3745" t="str">
        <f t="shared" si="740"/>
        <v>Yes</v>
      </c>
      <c r="Q3745" t="str">
        <f t="shared" si="741"/>
        <v>Yes</v>
      </c>
      <c r="R3745" t="str">
        <f t="shared" si="742"/>
        <v>No</v>
      </c>
      <c r="T3745" t="s">
        <v>185</v>
      </c>
      <c r="U3745" t="s">
        <v>4580</v>
      </c>
      <c r="V3745" t="str">
        <f t="shared" si="743"/>
        <v>Intersection</v>
      </c>
      <c r="W3745" t="s">
        <v>4581</v>
      </c>
      <c r="X3745">
        <v>42.377654999999997</v>
      </c>
      <c r="Y3745">
        <v>-71.123165</v>
      </c>
      <c r="Z3745" t="s">
        <v>4582</v>
      </c>
    </row>
    <row r="3746" spans="1:26">
      <c r="A3746">
        <v>30829</v>
      </c>
      <c r="B3746" s="1">
        <v>41060.305543981478</v>
      </c>
      <c r="C3746" s="1">
        <f t="shared" si="732"/>
        <v>40909</v>
      </c>
      <c r="D3746" s="4">
        <f t="shared" si="733"/>
        <v>0.41666666666666669</v>
      </c>
      <c r="E3746" s="3">
        <f t="shared" si="734"/>
        <v>2012</v>
      </c>
      <c r="F3746" s="3">
        <f t="shared" si="735"/>
        <v>5</v>
      </c>
      <c r="G3746" s="3">
        <f t="shared" si="736"/>
        <v>31</v>
      </c>
      <c r="H3746" s="3">
        <f t="shared" si="737"/>
        <v>7</v>
      </c>
      <c r="I3746" s="3">
        <f t="shared" si="738"/>
        <v>19</v>
      </c>
      <c r="J3746" s="3">
        <f t="shared" si="739"/>
        <v>5</v>
      </c>
      <c r="K3746" s="3" t="str">
        <f>IF(AND(D3746&gt;='Season Lookup'!$D$15,D3746&lt;'Season Lookup'!$D$16),"Spring",IF(AND(D3746&gt;='Season Lookup'!$D$16,D3746&lt;'Season Lookup'!$D$17),"Summer",IF(AND(D3746&gt;='Season Lookup'!$D$17,D3746&lt;'Season Lookup'!$D$18),"Fall",IF(OR(D3746&gt;='Season Lookup'!$D$18,D3746&lt;'Season Lookup'!$D$15),"Winter"))))</f>
        <v>Spring</v>
      </c>
      <c r="L3746" s="3" t="str">
        <f>VLOOKUP(F3746,'Season Lookup'!$A$1:$B$13,2,0)</f>
        <v>Spring</v>
      </c>
      <c r="M3746" t="s">
        <v>78</v>
      </c>
      <c r="N3746" t="s">
        <v>13</v>
      </c>
      <c r="O3746" t="s">
        <v>132</v>
      </c>
      <c r="P3746" t="str">
        <f t="shared" si="740"/>
        <v>Yes</v>
      </c>
      <c r="Q3746" t="str">
        <f t="shared" si="741"/>
        <v>Yes</v>
      </c>
      <c r="R3746" t="str">
        <f t="shared" si="742"/>
        <v>No</v>
      </c>
      <c r="T3746" t="s">
        <v>19</v>
      </c>
      <c r="U3746" t="s">
        <v>760</v>
      </c>
      <c r="V3746" t="str">
        <f t="shared" si="743"/>
        <v>Intersection</v>
      </c>
      <c r="W3746" t="s">
        <v>3703</v>
      </c>
      <c r="X3746">
        <v>42.371920000000003</v>
      </c>
      <c r="Y3746">
        <v>-71.086872</v>
      </c>
      <c r="Z3746" t="s">
        <v>3704</v>
      </c>
    </row>
    <row r="3747" spans="1:26">
      <c r="A3747">
        <v>30836</v>
      </c>
      <c r="B3747" s="1">
        <v>41060.25</v>
      </c>
      <c r="C3747" s="1">
        <f t="shared" si="732"/>
        <v>40909</v>
      </c>
      <c r="D3747" s="4">
        <f t="shared" si="733"/>
        <v>0.41666666666666669</v>
      </c>
      <c r="E3747" s="3">
        <f t="shared" si="734"/>
        <v>2012</v>
      </c>
      <c r="F3747" s="3">
        <f t="shared" si="735"/>
        <v>5</v>
      </c>
      <c r="G3747" s="3">
        <f t="shared" si="736"/>
        <v>31</v>
      </c>
      <c r="H3747" s="3">
        <f t="shared" si="737"/>
        <v>6</v>
      </c>
      <c r="I3747" s="3">
        <f t="shared" si="738"/>
        <v>0</v>
      </c>
      <c r="J3747" s="3">
        <f t="shared" si="739"/>
        <v>5</v>
      </c>
      <c r="K3747" s="3" t="str">
        <f>IF(AND(D3747&gt;='Season Lookup'!$D$15,D3747&lt;'Season Lookup'!$D$16),"Spring",IF(AND(D3747&gt;='Season Lookup'!$D$16,D3747&lt;'Season Lookup'!$D$17),"Summer",IF(AND(D3747&gt;='Season Lookup'!$D$17,D3747&lt;'Season Lookup'!$D$18),"Fall",IF(OR(D3747&gt;='Season Lookup'!$D$18,D3747&lt;'Season Lookup'!$D$15),"Winter"))))</f>
        <v>Spring</v>
      </c>
      <c r="L3747" s="3" t="str">
        <f>VLOOKUP(F3747,'Season Lookup'!$A$1:$B$13,2,0)</f>
        <v>Spring</v>
      </c>
      <c r="M3747" t="s">
        <v>78</v>
      </c>
      <c r="N3747" t="s">
        <v>13</v>
      </c>
      <c r="O3747" t="s">
        <v>23</v>
      </c>
      <c r="P3747" t="str">
        <f t="shared" si="740"/>
        <v>Yes</v>
      </c>
      <c r="Q3747" t="str">
        <f t="shared" si="741"/>
        <v>No</v>
      </c>
      <c r="R3747" t="str">
        <f t="shared" si="742"/>
        <v>No</v>
      </c>
      <c r="S3747">
        <v>246</v>
      </c>
      <c r="T3747" t="s">
        <v>745</v>
      </c>
      <c r="V3747" t="str">
        <f t="shared" si="743"/>
        <v>Non Intersection</v>
      </c>
      <c r="W3747" t="s">
        <v>4583</v>
      </c>
      <c r="X3747">
        <v>42.370178000000003</v>
      </c>
      <c r="Y3747">
        <v>-71.097936000000004</v>
      </c>
      <c r="Z3747" t="s">
        <v>4584</v>
      </c>
    </row>
    <row r="3748" spans="1:26">
      <c r="A3748">
        <v>30837</v>
      </c>
      <c r="B3748" s="1">
        <v>41060.34375</v>
      </c>
      <c r="C3748" s="1">
        <f t="shared" si="732"/>
        <v>40909</v>
      </c>
      <c r="D3748" s="4">
        <f t="shared" si="733"/>
        <v>0.41666666666666669</v>
      </c>
      <c r="E3748" s="3">
        <f t="shared" si="734"/>
        <v>2012</v>
      </c>
      <c r="F3748" s="3">
        <f t="shared" si="735"/>
        <v>5</v>
      </c>
      <c r="G3748" s="3">
        <f t="shared" si="736"/>
        <v>31</v>
      </c>
      <c r="H3748" s="3">
        <f t="shared" si="737"/>
        <v>8</v>
      </c>
      <c r="I3748" s="3">
        <f t="shared" si="738"/>
        <v>15</v>
      </c>
      <c r="J3748" s="3">
        <f t="shared" si="739"/>
        <v>5</v>
      </c>
      <c r="K3748" s="3" t="str">
        <f>IF(AND(D3748&gt;='Season Lookup'!$D$15,D3748&lt;'Season Lookup'!$D$16),"Spring",IF(AND(D3748&gt;='Season Lookup'!$D$16,D3748&lt;'Season Lookup'!$D$17),"Summer",IF(AND(D3748&gt;='Season Lookup'!$D$17,D3748&lt;'Season Lookup'!$D$18),"Fall",IF(OR(D3748&gt;='Season Lookup'!$D$18,D3748&lt;'Season Lookup'!$D$15),"Winter"))))</f>
        <v>Spring</v>
      </c>
      <c r="L3748" s="3" t="str">
        <f>VLOOKUP(F3748,'Season Lookup'!$A$1:$B$13,2,0)</f>
        <v>Spring</v>
      </c>
      <c r="M3748" t="s">
        <v>78</v>
      </c>
      <c r="N3748" t="s">
        <v>13</v>
      </c>
      <c r="O3748" t="s">
        <v>132</v>
      </c>
      <c r="P3748" t="str">
        <f t="shared" si="740"/>
        <v>Yes</v>
      </c>
      <c r="Q3748" t="str">
        <f t="shared" si="741"/>
        <v>Yes</v>
      </c>
      <c r="R3748" t="str">
        <f t="shared" si="742"/>
        <v>No</v>
      </c>
      <c r="T3748" t="s">
        <v>142</v>
      </c>
      <c r="U3748" t="s">
        <v>459</v>
      </c>
      <c r="V3748" t="str">
        <f t="shared" si="743"/>
        <v>Intersection</v>
      </c>
      <c r="W3748" t="s">
        <v>460</v>
      </c>
      <c r="X3748">
        <v>42.381304999999998</v>
      </c>
      <c r="Y3748">
        <v>-71.137337000000002</v>
      </c>
      <c r="Z3748" t="s">
        <v>461</v>
      </c>
    </row>
    <row r="3749" spans="1:26">
      <c r="A3749">
        <v>30838</v>
      </c>
      <c r="B3749" s="1">
        <v>41060.36109953704</v>
      </c>
      <c r="C3749" s="1">
        <f t="shared" si="732"/>
        <v>40909</v>
      </c>
      <c r="D3749" s="4">
        <f t="shared" si="733"/>
        <v>0.41666666666666669</v>
      </c>
      <c r="E3749" s="3">
        <f t="shared" si="734"/>
        <v>2012</v>
      </c>
      <c r="F3749" s="3">
        <f t="shared" si="735"/>
        <v>5</v>
      </c>
      <c r="G3749" s="3">
        <f t="shared" si="736"/>
        <v>31</v>
      </c>
      <c r="H3749" s="3">
        <f t="shared" si="737"/>
        <v>8</v>
      </c>
      <c r="I3749" s="3">
        <f t="shared" si="738"/>
        <v>39</v>
      </c>
      <c r="J3749" s="3">
        <f t="shared" si="739"/>
        <v>5</v>
      </c>
      <c r="K3749" s="3" t="str">
        <f>IF(AND(D3749&gt;='Season Lookup'!$D$15,D3749&lt;'Season Lookup'!$D$16),"Spring",IF(AND(D3749&gt;='Season Lookup'!$D$16,D3749&lt;'Season Lookup'!$D$17),"Summer",IF(AND(D3749&gt;='Season Lookup'!$D$17,D3749&lt;'Season Lookup'!$D$18),"Fall",IF(OR(D3749&gt;='Season Lookup'!$D$18,D3749&lt;'Season Lookup'!$D$15),"Winter"))))</f>
        <v>Spring</v>
      </c>
      <c r="L3749" s="3" t="str">
        <f>VLOOKUP(F3749,'Season Lookup'!$A$1:$B$13,2,0)</f>
        <v>Spring</v>
      </c>
      <c r="M3749" t="s">
        <v>78</v>
      </c>
      <c r="N3749" t="s">
        <v>13</v>
      </c>
      <c r="O3749" t="s">
        <v>13</v>
      </c>
      <c r="P3749" t="str">
        <f t="shared" si="740"/>
        <v>Yes</v>
      </c>
      <c r="Q3749" t="str">
        <f t="shared" si="741"/>
        <v>No</v>
      </c>
      <c r="R3749" t="str">
        <f t="shared" si="742"/>
        <v>No</v>
      </c>
      <c r="T3749" t="s">
        <v>104</v>
      </c>
      <c r="U3749" t="s">
        <v>74</v>
      </c>
      <c r="V3749" t="str">
        <f t="shared" si="743"/>
        <v>Intersection</v>
      </c>
      <c r="W3749" t="s">
        <v>3144</v>
      </c>
      <c r="X3749">
        <v>42.373474999999999</v>
      </c>
      <c r="Y3749">
        <v>-71.100531000000004</v>
      </c>
      <c r="Z3749" t="s">
        <v>3145</v>
      </c>
    </row>
    <row r="3750" spans="1:26">
      <c r="A3750">
        <v>30839</v>
      </c>
      <c r="B3750" s="1">
        <v>41060.447905092595</v>
      </c>
      <c r="C3750" s="1">
        <f t="shared" si="732"/>
        <v>40909</v>
      </c>
      <c r="D3750" s="4">
        <f t="shared" si="733"/>
        <v>0.41666666666666669</v>
      </c>
      <c r="E3750" s="3">
        <f t="shared" si="734"/>
        <v>2012</v>
      </c>
      <c r="F3750" s="3">
        <f t="shared" si="735"/>
        <v>5</v>
      </c>
      <c r="G3750" s="3">
        <f t="shared" si="736"/>
        <v>31</v>
      </c>
      <c r="H3750" s="3">
        <f t="shared" si="737"/>
        <v>10</v>
      </c>
      <c r="I3750" s="3">
        <f t="shared" si="738"/>
        <v>44</v>
      </c>
      <c r="J3750" s="3">
        <f t="shared" si="739"/>
        <v>5</v>
      </c>
      <c r="K3750" s="3" t="str">
        <f>IF(AND(D3750&gt;='Season Lookup'!$D$15,D3750&lt;'Season Lookup'!$D$16),"Spring",IF(AND(D3750&gt;='Season Lookup'!$D$16,D3750&lt;'Season Lookup'!$D$17),"Summer",IF(AND(D3750&gt;='Season Lookup'!$D$17,D3750&lt;'Season Lookup'!$D$18),"Fall",IF(OR(D3750&gt;='Season Lookup'!$D$18,D3750&lt;'Season Lookup'!$D$15),"Winter"))))</f>
        <v>Spring</v>
      </c>
      <c r="L3750" s="3" t="str">
        <f>VLOOKUP(F3750,'Season Lookup'!$A$1:$B$13,2,0)</f>
        <v>Spring</v>
      </c>
      <c r="M3750" t="s">
        <v>78</v>
      </c>
      <c r="N3750" t="s">
        <v>13</v>
      </c>
      <c r="O3750" t="s">
        <v>23</v>
      </c>
      <c r="P3750" t="str">
        <f t="shared" si="740"/>
        <v>Yes</v>
      </c>
      <c r="Q3750" t="str">
        <f t="shared" si="741"/>
        <v>No</v>
      </c>
      <c r="R3750" t="str">
        <f t="shared" si="742"/>
        <v>No</v>
      </c>
      <c r="T3750" t="s">
        <v>459</v>
      </c>
      <c r="U3750" t="s">
        <v>186</v>
      </c>
      <c r="V3750" t="str">
        <f t="shared" si="743"/>
        <v>Intersection</v>
      </c>
      <c r="W3750" t="s">
        <v>4292</v>
      </c>
      <c r="X3750">
        <v>42.384591</v>
      </c>
      <c r="Y3750">
        <v>-71.135791999999995</v>
      </c>
      <c r="Z3750" t="s">
        <v>4293</v>
      </c>
    </row>
    <row r="3751" spans="1:26">
      <c r="A3751">
        <v>30840</v>
      </c>
      <c r="B3751" s="1">
        <v>41060.67359953704</v>
      </c>
      <c r="C3751" s="1">
        <f t="shared" si="732"/>
        <v>40909</v>
      </c>
      <c r="D3751" s="4">
        <f t="shared" si="733"/>
        <v>0.41666666666666669</v>
      </c>
      <c r="E3751" s="3">
        <f t="shared" si="734"/>
        <v>2012</v>
      </c>
      <c r="F3751" s="3">
        <f t="shared" si="735"/>
        <v>5</v>
      </c>
      <c r="G3751" s="3">
        <f t="shared" si="736"/>
        <v>31</v>
      </c>
      <c r="H3751" s="3">
        <f t="shared" si="737"/>
        <v>16</v>
      </c>
      <c r="I3751" s="3">
        <f t="shared" si="738"/>
        <v>9</v>
      </c>
      <c r="J3751" s="3">
        <f t="shared" si="739"/>
        <v>5</v>
      </c>
      <c r="K3751" s="3" t="str">
        <f>IF(AND(D3751&gt;='Season Lookup'!$D$15,D3751&lt;'Season Lookup'!$D$16),"Spring",IF(AND(D3751&gt;='Season Lookup'!$D$16,D3751&lt;'Season Lookup'!$D$17),"Summer",IF(AND(D3751&gt;='Season Lookup'!$D$17,D3751&lt;'Season Lookup'!$D$18),"Fall",IF(OR(D3751&gt;='Season Lookup'!$D$18,D3751&lt;'Season Lookup'!$D$15),"Winter"))))</f>
        <v>Spring</v>
      </c>
      <c r="L3751" s="3" t="str">
        <f>VLOOKUP(F3751,'Season Lookup'!$A$1:$B$13,2,0)</f>
        <v>Spring</v>
      </c>
      <c r="M3751" t="s">
        <v>78</v>
      </c>
      <c r="N3751" t="s">
        <v>13</v>
      </c>
      <c r="O3751" t="s">
        <v>132</v>
      </c>
      <c r="P3751" t="str">
        <f t="shared" si="740"/>
        <v>Yes</v>
      </c>
      <c r="Q3751" t="str">
        <f t="shared" si="741"/>
        <v>Yes</v>
      </c>
      <c r="R3751" t="str">
        <f t="shared" si="742"/>
        <v>No</v>
      </c>
      <c r="T3751" t="s">
        <v>32</v>
      </c>
      <c r="U3751" t="s">
        <v>202</v>
      </c>
      <c r="V3751" t="str">
        <f t="shared" si="743"/>
        <v>Intersection</v>
      </c>
      <c r="W3751" t="s">
        <v>772</v>
      </c>
      <c r="X3751">
        <v>42.362709000000002</v>
      </c>
      <c r="Y3751">
        <v>-71.089933000000002</v>
      </c>
      <c r="Z3751" t="s">
        <v>625</v>
      </c>
    </row>
    <row r="3752" spans="1:26">
      <c r="A3752">
        <v>30841</v>
      </c>
      <c r="B3752" s="1">
        <v>41060.824988425928</v>
      </c>
      <c r="C3752" s="1">
        <f t="shared" si="732"/>
        <v>40909</v>
      </c>
      <c r="D3752" s="4">
        <f t="shared" si="733"/>
        <v>0.41666666666666669</v>
      </c>
      <c r="E3752" s="3">
        <f t="shared" si="734"/>
        <v>2012</v>
      </c>
      <c r="F3752" s="3">
        <f t="shared" si="735"/>
        <v>5</v>
      </c>
      <c r="G3752" s="3">
        <f t="shared" si="736"/>
        <v>31</v>
      </c>
      <c r="H3752" s="3">
        <f t="shared" si="737"/>
        <v>19</v>
      </c>
      <c r="I3752" s="3">
        <f t="shared" si="738"/>
        <v>47</v>
      </c>
      <c r="J3752" s="3">
        <f t="shared" si="739"/>
        <v>5</v>
      </c>
      <c r="K3752" s="3" t="str">
        <f>IF(AND(D3752&gt;='Season Lookup'!$D$15,D3752&lt;'Season Lookup'!$D$16),"Spring",IF(AND(D3752&gt;='Season Lookup'!$D$16,D3752&lt;'Season Lookup'!$D$17),"Summer",IF(AND(D3752&gt;='Season Lookup'!$D$17,D3752&lt;'Season Lookup'!$D$18),"Fall",IF(OR(D3752&gt;='Season Lookup'!$D$18,D3752&lt;'Season Lookup'!$D$15),"Winter"))))</f>
        <v>Spring</v>
      </c>
      <c r="L3752" s="3" t="str">
        <f>VLOOKUP(F3752,'Season Lookup'!$A$1:$B$13,2,0)</f>
        <v>Spring</v>
      </c>
      <c r="M3752" t="s">
        <v>78</v>
      </c>
      <c r="N3752" t="s">
        <v>13</v>
      </c>
      <c r="O3752" t="s">
        <v>23</v>
      </c>
      <c r="P3752" t="str">
        <f t="shared" si="740"/>
        <v>Yes</v>
      </c>
      <c r="Q3752" t="str">
        <f t="shared" si="741"/>
        <v>No</v>
      </c>
      <c r="R3752" t="str">
        <f t="shared" si="742"/>
        <v>No</v>
      </c>
      <c r="T3752" t="s">
        <v>42</v>
      </c>
      <c r="U3752" t="s">
        <v>198</v>
      </c>
      <c r="V3752" t="str">
        <f t="shared" si="743"/>
        <v>Intersection</v>
      </c>
      <c r="W3752" t="s">
        <v>4585</v>
      </c>
      <c r="X3752">
        <v>42.370091000000002</v>
      </c>
      <c r="Y3752">
        <v>-71.113336000000004</v>
      </c>
      <c r="Z3752" t="s">
        <v>286</v>
      </c>
    </row>
    <row r="3753" spans="1:26">
      <c r="A3753">
        <v>30842</v>
      </c>
      <c r="B3753" s="1">
        <v>41060.910405092596</v>
      </c>
      <c r="C3753" s="1">
        <f t="shared" si="732"/>
        <v>40909</v>
      </c>
      <c r="D3753" s="4">
        <f t="shared" si="733"/>
        <v>0.41666666666666669</v>
      </c>
      <c r="E3753" s="3">
        <f t="shared" si="734"/>
        <v>2012</v>
      </c>
      <c r="F3753" s="3">
        <f t="shared" si="735"/>
        <v>5</v>
      </c>
      <c r="G3753" s="3">
        <f t="shared" si="736"/>
        <v>31</v>
      </c>
      <c r="H3753" s="3">
        <f t="shared" si="737"/>
        <v>21</v>
      </c>
      <c r="I3753" s="3">
        <f t="shared" si="738"/>
        <v>50</v>
      </c>
      <c r="J3753" s="3">
        <f t="shared" si="739"/>
        <v>5</v>
      </c>
      <c r="K3753" s="3" t="str">
        <f>IF(AND(D3753&gt;='Season Lookup'!$D$15,D3753&lt;'Season Lookup'!$D$16),"Spring",IF(AND(D3753&gt;='Season Lookup'!$D$16,D3753&lt;'Season Lookup'!$D$17),"Summer",IF(AND(D3753&gt;='Season Lookup'!$D$17,D3753&lt;'Season Lookup'!$D$18),"Fall",IF(OR(D3753&gt;='Season Lookup'!$D$18,D3753&lt;'Season Lookup'!$D$15),"Winter"))))</f>
        <v>Spring</v>
      </c>
      <c r="L3753" s="3" t="str">
        <f>VLOOKUP(F3753,'Season Lookup'!$A$1:$B$13,2,0)</f>
        <v>Spring</v>
      </c>
      <c r="M3753" t="s">
        <v>78</v>
      </c>
      <c r="N3753" t="s">
        <v>18</v>
      </c>
      <c r="O3753" t="s">
        <v>132</v>
      </c>
      <c r="P3753" t="str">
        <f t="shared" si="740"/>
        <v>Yes</v>
      </c>
      <c r="Q3753" t="str">
        <f t="shared" si="741"/>
        <v>Yes</v>
      </c>
      <c r="R3753" t="str">
        <f t="shared" si="742"/>
        <v>No</v>
      </c>
      <c r="S3753">
        <v>581</v>
      </c>
      <c r="T3753" t="s">
        <v>14</v>
      </c>
      <c r="V3753" t="str">
        <f t="shared" si="743"/>
        <v>Non Intersection</v>
      </c>
      <c r="W3753" t="s">
        <v>1811</v>
      </c>
      <c r="X3753">
        <v>42.365006999999999</v>
      </c>
      <c r="Y3753">
        <v>-71.102734999999996</v>
      </c>
      <c r="Z3753" t="s">
        <v>1812</v>
      </c>
    </row>
    <row r="3754" spans="1:26">
      <c r="A3754">
        <v>30843</v>
      </c>
      <c r="B3754" s="1">
        <v>41061.272916666669</v>
      </c>
      <c r="C3754" s="1">
        <f t="shared" si="732"/>
        <v>40909</v>
      </c>
      <c r="D3754" s="4">
        <f t="shared" si="733"/>
        <v>0.41666666666666669</v>
      </c>
      <c r="E3754" s="3">
        <f t="shared" si="734"/>
        <v>2012</v>
      </c>
      <c r="F3754" s="3">
        <f t="shared" si="735"/>
        <v>6</v>
      </c>
      <c r="G3754" s="3">
        <f t="shared" si="736"/>
        <v>1</v>
      </c>
      <c r="H3754" s="3">
        <f t="shared" si="737"/>
        <v>6</v>
      </c>
      <c r="I3754" s="3">
        <f t="shared" si="738"/>
        <v>33</v>
      </c>
      <c r="J3754" s="3">
        <f t="shared" si="739"/>
        <v>6</v>
      </c>
      <c r="K3754" s="3" t="str">
        <f>IF(AND(D3754&gt;='Season Lookup'!$D$15,D3754&lt;'Season Lookup'!$D$16),"Spring",IF(AND(D3754&gt;='Season Lookup'!$D$16,D3754&lt;'Season Lookup'!$D$17),"Summer",IF(AND(D3754&gt;='Season Lookup'!$D$17,D3754&lt;'Season Lookup'!$D$18),"Fall",IF(OR(D3754&gt;='Season Lookup'!$D$18,D3754&lt;'Season Lookup'!$D$15),"Winter"))))</f>
        <v>Spring</v>
      </c>
      <c r="L3754" s="3" t="str">
        <f>VLOOKUP(F3754,'Season Lookup'!$A$1:$B$13,2,0)</f>
        <v>Summer</v>
      </c>
      <c r="M3754" t="s">
        <v>12</v>
      </c>
      <c r="N3754" t="s">
        <v>13</v>
      </c>
      <c r="O3754" t="s">
        <v>132</v>
      </c>
      <c r="P3754" t="str">
        <f t="shared" si="740"/>
        <v>Yes</v>
      </c>
      <c r="Q3754" t="str">
        <f t="shared" si="741"/>
        <v>Yes</v>
      </c>
      <c r="R3754" t="str">
        <f t="shared" si="742"/>
        <v>No</v>
      </c>
      <c r="T3754" t="s">
        <v>198</v>
      </c>
      <c r="U3754" t="s">
        <v>2285</v>
      </c>
      <c r="V3754" t="str">
        <f t="shared" si="743"/>
        <v>Intersection</v>
      </c>
      <c r="W3754" t="s">
        <v>3334</v>
      </c>
      <c r="X3754">
        <v>42.374966999999998</v>
      </c>
      <c r="Y3754">
        <v>-71.148015000000001</v>
      </c>
      <c r="Z3754" t="s">
        <v>3335</v>
      </c>
    </row>
    <row r="3755" spans="1:26">
      <c r="A3755">
        <v>30844</v>
      </c>
      <c r="B3755" s="1">
        <v>41061.333333333336</v>
      </c>
      <c r="C3755" s="1">
        <f t="shared" si="732"/>
        <v>40909</v>
      </c>
      <c r="D3755" s="4">
        <f t="shared" si="733"/>
        <v>0.41666666666666669</v>
      </c>
      <c r="E3755" s="3">
        <f t="shared" si="734"/>
        <v>2012</v>
      </c>
      <c r="F3755" s="3">
        <f t="shared" si="735"/>
        <v>6</v>
      </c>
      <c r="G3755" s="3">
        <f t="shared" si="736"/>
        <v>1</v>
      </c>
      <c r="H3755" s="3">
        <f t="shared" si="737"/>
        <v>8</v>
      </c>
      <c r="I3755" s="3">
        <f t="shared" si="738"/>
        <v>0</v>
      </c>
      <c r="J3755" s="3">
        <f t="shared" si="739"/>
        <v>6</v>
      </c>
      <c r="K3755" s="3" t="str">
        <f>IF(AND(D3755&gt;='Season Lookup'!$D$15,D3755&lt;'Season Lookup'!$D$16),"Spring",IF(AND(D3755&gt;='Season Lookup'!$D$16,D3755&lt;'Season Lookup'!$D$17),"Summer",IF(AND(D3755&gt;='Season Lookup'!$D$17,D3755&lt;'Season Lookup'!$D$18),"Fall",IF(OR(D3755&gt;='Season Lookup'!$D$18,D3755&lt;'Season Lookup'!$D$15),"Winter"))))</f>
        <v>Spring</v>
      </c>
      <c r="L3755" s="3" t="str">
        <f>VLOOKUP(F3755,'Season Lookup'!$A$1:$B$13,2,0)</f>
        <v>Summer</v>
      </c>
      <c r="M3755" t="s">
        <v>12</v>
      </c>
      <c r="N3755" t="s">
        <v>13</v>
      </c>
      <c r="O3755" t="s">
        <v>13</v>
      </c>
      <c r="P3755" t="str">
        <f t="shared" si="740"/>
        <v>Yes</v>
      </c>
      <c r="Q3755" t="str">
        <f t="shared" si="741"/>
        <v>No</v>
      </c>
      <c r="R3755" t="str">
        <f t="shared" si="742"/>
        <v>No</v>
      </c>
      <c r="S3755">
        <v>5</v>
      </c>
      <c r="T3755" t="s">
        <v>601</v>
      </c>
      <c r="V3755" t="str">
        <f t="shared" si="743"/>
        <v>Non Intersection</v>
      </c>
      <c r="W3755" t="s">
        <v>4586</v>
      </c>
      <c r="X3755">
        <v>42.397508999999999</v>
      </c>
      <c r="Y3755">
        <v>-71.131022999999999</v>
      </c>
      <c r="Z3755" t="s">
        <v>4587</v>
      </c>
    </row>
    <row r="3756" spans="1:26">
      <c r="A3756">
        <v>30845</v>
      </c>
      <c r="B3756" s="1">
        <v>41061.354155092595</v>
      </c>
      <c r="C3756" s="1">
        <f t="shared" si="732"/>
        <v>40909</v>
      </c>
      <c r="D3756" s="4">
        <f t="shared" si="733"/>
        <v>0.41666666666666669</v>
      </c>
      <c r="E3756" s="3">
        <f t="shared" si="734"/>
        <v>2012</v>
      </c>
      <c r="F3756" s="3">
        <f t="shared" si="735"/>
        <v>6</v>
      </c>
      <c r="G3756" s="3">
        <f t="shared" si="736"/>
        <v>1</v>
      </c>
      <c r="H3756" s="3">
        <f t="shared" si="737"/>
        <v>8</v>
      </c>
      <c r="I3756" s="3">
        <f t="shared" si="738"/>
        <v>29</v>
      </c>
      <c r="J3756" s="3">
        <f t="shared" si="739"/>
        <v>6</v>
      </c>
      <c r="K3756" s="3" t="str">
        <f>IF(AND(D3756&gt;='Season Lookup'!$D$15,D3756&lt;'Season Lookup'!$D$16),"Spring",IF(AND(D3756&gt;='Season Lookup'!$D$16,D3756&lt;'Season Lookup'!$D$17),"Summer",IF(AND(D3756&gt;='Season Lookup'!$D$17,D3756&lt;'Season Lookup'!$D$18),"Fall",IF(OR(D3756&gt;='Season Lookup'!$D$18,D3756&lt;'Season Lookup'!$D$15),"Winter"))))</f>
        <v>Spring</v>
      </c>
      <c r="L3756" s="3" t="str">
        <f>VLOOKUP(F3756,'Season Lookup'!$A$1:$B$13,2,0)</f>
        <v>Summer</v>
      </c>
      <c r="M3756" t="s">
        <v>12</v>
      </c>
      <c r="N3756" t="s">
        <v>13</v>
      </c>
      <c r="O3756" t="s">
        <v>13</v>
      </c>
      <c r="P3756" t="str">
        <f t="shared" si="740"/>
        <v>Yes</v>
      </c>
      <c r="Q3756" t="str">
        <f t="shared" si="741"/>
        <v>No</v>
      </c>
      <c r="R3756" t="str">
        <f t="shared" si="742"/>
        <v>No</v>
      </c>
      <c r="T3756" t="s">
        <v>19</v>
      </c>
      <c r="U3756" t="s">
        <v>129</v>
      </c>
      <c r="V3756" t="str">
        <f t="shared" si="743"/>
        <v>Intersection</v>
      </c>
      <c r="W3756" t="s">
        <v>130</v>
      </c>
      <c r="X3756">
        <v>42.372123000000002</v>
      </c>
      <c r="Y3756">
        <v>-71.088455999999994</v>
      </c>
      <c r="Z3756" t="s">
        <v>131</v>
      </c>
    </row>
    <row r="3757" spans="1:26">
      <c r="A3757">
        <v>30846</v>
      </c>
      <c r="B3757" s="1">
        <v>41061.402777777781</v>
      </c>
      <c r="C3757" s="1">
        <f t="shared" si="732"/>
        <v>40909</v>
      </c>
      <c r="D3757" s="4">
        <f t="shared" si="733"/>
        <v>0.41666666666666669</v>
      </c>
      <c r="E3757" s="3">
        <f t="shared" si="734"/>
        <v>2012</v>
      </c>
      <c r="F3757" s="3">
        <f t="shared" si="735"/>
        <v>6</v>
      </c>
      <c r="G3757" s="3">
        <f t="shared" si="736"/>
        <v>1</v>
      </c>
      <c r="H3757" s="3">
        <f t="shared" si="737"/>
        <v>9</v>
      </c>
      <c r="I3757" s="3">
        <f t="shared" si="738"/>
        <v>40</v>
      </c>
      <c r="J3757" s="3">
        <f t="shared" si="739"/>
        <v>6</v>
      </c>
      <c r="K3757" s="3" t="str">
        <f>IF(AND(D3757&gt;='Season Lookup'!$D$15,D3757&lt;'Season Lookup'!$D$16),"Spring",IF(AND(D3757&gt;='Season Lookup'!$D$16,D3757&lt;'Season Lookup'!$D$17),"Summer",IF(AND(D3757&gt;='Season Lookup'!$D$17,D3757&lt;'Season Lookup'!$D$18),"Fall",IF(OR(D3757&gt;='Season Lookup'!$D$18,D3757&lt;'Season Lookup'!$D$15),"Winter"))))</f>
        <v>Spring</v>
      </c>
      <c r="L3757" s="3" t="str">
        <f>VLOOKUP(F3757,'Season Lookup'!$A$1:$B$13,2,0)</f>
        <v>Summer</v>
      </c>
      <c r="M3757" t="s">
        <v>12</v>
      </c>
      <c r="N3757" t="s">
        <v>13</v>
      </c>
      <c r="O3757" t="s">
        <v>13</v>
      </c>
      <c r="P3757" t="str">
        <f t="shared" si="740"/>
        <v>Yes</v>
      </c>
      <c r="Q3757" t="str">
        <f t="shared" si="741"/>
        <v>No</v>
      </c>
      <c r="R3757" t="str">
        <f t="shared" si="742"/>
        <v>No</v>
      </c>
      <c r="T3757" t="s">
        <v>41</v>
      </c>
      <c r="U3757" t="s">
        <v>1024</v>
      </c>
      <c r="V3757" t="str">
        <f t="shared" si="743"/>
        <v>Intersection</v>
      </c>
      <c r="W3757" t="s">
        <v>4588</v>
      </c>
      <c r="X3757">
        <v>42.363847999999997</v>
      </c>
      <c r="Y3757">
        <v>-71.108840999999998</v>
      </c>
      <c r="Z3757" t="s">
        <v>4589</v>
      </c>
    </row>
    <row r="3758" spans="1:26">
      <c r="A3758">
        <v>30847</v>
      </c>
      <c r="B3758" s="1">
        <v>41061.497916666667</v>
      </c>
      <c r="C3758" s="1">
        <f t="shared" si="732"/>
        <v>40909</v>
      </c>
      <c r="D3758" s="4">
        <f t="shared" si="733"/>
        <v>0.41666666666666669</v>
      </c>
      <c r="E3758" s="3">
        <f t="shared" si="734"/>
        <v>2012</v>
      </c>
      <c r="F3758" s="3">
        <f t="shared" si="735"/>
        <v>6</v>
      </c>
      <c r="G3758" s="3">
        <f t="shared" si="736"/>
        <v>1</v>
      </c>
      <c r="H3758" s="3">
        <f t="shared" si="737"/>
        <v>11</v>
      </c>
      <c r="I3758" s="3">
        <f t="shared" si="738"/>
        <v>57</v>
      </c>
      <c r="J3758" s="3">
        <f t="shared" si="739"/>
        <v>6</v>
      </c>
      <c r="K3758" s="3" t="str">
        <f>IF(AND(D3758&gt;='Season Lookup'!$D$15,D3758&lt;'Season Lookup'!$D$16),"Spring",IF(AND(D3758&gt;='Season Lookup'!$D$16,D3758&lt;'Season Lookup'!$D$17),"Summer",IF(AND(D3758&gt;='Season Lookup'!$D$17,D3758&lt;'Season Lookup'!$D$18),"Fall",IF(OR(D3758&gt;='Season Lookup'!$D$18,D3758&lt;'Season Lookup'!$D$15),"Winter"))))</f>
        <v>Spring</v>
      </c>
      <c r="L3758" s="3" t="str">
        <f>VLOOKUP(F3758,'Season Lookup'!$A$1:$B$13,2,0)</f>
        <v>Summer</v>
      </c>
      <c r="M3758" t="s">
        <v>12</v>
      </c>
      <c r="N3758" t="s">
        <v>13</v>
      </c>
      <c r="O3758" t="s">
        <v>13</v>
      </c>
      <c r="P3758" t="str">
        <f t="shared" si="740"/>
        <v>Yes</v>
      </c>
      <c r="Q3758" t="str">
        <f t="shared" si="741"/>
        <v>No</v>
      </c>
      <c r="R3758" t="str">
        <f t="shared" si="742"/>
        <v>No</v>
      </c>
      <c r="T3758" t="s">
        <v>42</v>
      </c>
      <c r="U3758" t="s">
        <v>27</v>
      </c>
      <c r="V3758" t="str">
        <f t="shared" si="743"/>
        <v>Intersection</v>
      </c>
      <c r="W3758" t="s">
        <v>3749</v>
      </c>
      <c r="X3758">
        <v>42.364483999999997</v>
      </c>
      <c r="Y3758">
        <v>-71.113893000000004</v>
      </c>
      <c r="Z3758" t="s">
        <v>1023</v>
      </c>
    </row>
    <row r="3759" spans="1:26">
      <c r="A3759">
        <v>30849</v>
      </c>
      <c r="B3759" s="1">
        <v>41061.743043981478</v>
      </c>
      <c r="C3759" s="1">
        <f t="shared" si="732"/>
        <v>40909</v>
      </c>
      <c r="D3759" s="4">
        <f t="shared" si="733"/>
        <v>0.41666666666666669</v>
      </c>
      <c r="E3759" s="3">
        <f t="shared" si="734"/>
        <v>2012</v>
      </c>
      <c r="F3759" s="3">
        <f t="shared" si="735"/>
        <v>6</v>
      </c>
      <c r="G3759" s="3">
        <f t="shared" si="736"/>
        <v>1</v>
      </c>
      <c r="H3759" s="3">
        <f t="shared" si="737"/>
        <v>17</v>
      </c>
      <c r="I3759" s="3">
        <f t="shared" si="738"/>
        <v>49</v>
      </c>
      <c r="J3759" s="3">
        <f t="shared" si="739"/>
        <v>6</v>
      </c>
      <c r="K3759" s="3" t="str">
        <f>IF(AND(D3759&gt;='Season Lookup'!$D$15,D3759&lt;'Season Lookup'!$D$16),"Spring",IF(AND(D3759&gt;='Season Lookup'!$D$16,D3759&lt;'Season Lookup'!$D$17),"Summer",IF(AND(D3759&gt;='Season Lookup'!$D$17,D3759&lt;'Season Lookup'!$D$18),"Fall",IF(OR(D3759&gt;='Season Lookup'!$D$18,D3759&lt;'Season Lookup'!$D$15),"Winter"))))</f>
        <v>Spring</v>
      </c>
      <c r="L3759" s="3" t="str">
        <f>VLOOKUP(F3759,'Season Lookup'!$A$1:$B$13,2,0)</f>
        <v>Summer</v>
      </c>
      <c r="M3759" t="s">
        <v>12</v>
      </c>
      <c r="N3759" t="s">
        <v>13</v>
      </c>
      <c r="O3759" t="s">
        <v>132</v>
      </c>
      <c r="P3759" t="str">
        <f t="shared" si="740"/>
        <v>Yes</v>
      </c>
      <c r="Q3759" t="str">
        <f t="shared" si="741"/>
        <v>Yes</v>
      </c>
      <c r="R3759" t="str">
        <f t="shared" si="742"/>
        <v>No</v>
      </c>
      <c r="S3759">
        <v>2501</v>
      </c>
      <c r="T3759" t="s">
        <v>14</v>
      </c>
      <c r="V3759" t="str">
        <f t="shared" si="743"/>
        <v>Non Intersection</v>
      </c>
      <c r="W3759" t="s">
        <v>4590</v>
      </c>
      <c r="X3759">
        <v>42.399481999999999</v>
      </c>
      <c r="Y3759">
        <v>-71.132358999999994</v>
      </c>
      <c r="Z3759" t="s">
        <v>4591</v>
      </c>
    </row>
    <row r="3760" spans="1:26">
      <c r="A3760">
        <v>30850</v>
      </c>
      <c r="B3760" s="1">
        <v>41061.695138888892</v>
      </c>
      <c r="C3760" s="1">
        <f t="shared" si="732"/>
        <v>40909</v>
      </c>
      <c r="D3760" s="4">
        <f t="shared" si="733"/>
        <v>0.41666666666666669</v>
      </c>
      <c r="E3760" s="3">
        <f t="shared" si="734"/>
        <v>2012</v>
      </c>
      <c r="F3760" s="3">
        <f t="shared" si="735"/>
        <v>6</v>
      </c>
      <c r="G3760" s="3">
        <f t="shared" si="736"/>
        <v>1</v>
      </c>
      <c r="H3760" s="3">
        <f t="shared" si="737"/>
        <v>16</v>
      </c>
      <c r="I3760" s="3">
        <f t="shared" si="738"/>
        <v>41</v>
      </c>
      <c r="J3760" s="3">
        <f t="shared" si="739"/>
        <v>6</v>
      </c>
      <c r="K3760" s="3" t="str">
        <f>IF(AND(D3760&gt;='Season Lookup'!$D$15,D3760&lt;'Season Lookup'!$D$16),"Spring",IF(AND(D3760&gt;='Season Lookup'!$D$16,D3760&lt;'Season Lookup'!$D$17),"Summer",IF(AND(D3760&gt;='Season Lookup'!$D$17,D3760&lt;'Season Lookup'!$D$18),"Fall",IF(OR(D3760&gt;='Season Lookup'!$D$18,D3760&lt;'Season Lookup'!$D$15),"Winter"))))</f>
        <v>Spring</v>
      </c>
      <c r="L3760" s="3" t="str">
        <f>VLOOKUP(F3760,'Season Lookup'!$A$1:$B$13,2,0)</f>
        <v>Summer</v>
      </c>
      <c r="M3760" t="s">
        <v>12</v>
      </c>
      <c r="N3760" t="s">
        <v>13</v>
      </c>
      <c r="O3760" t="s">
        <v>13</v>
      </c>
      <c r="P3760" t="str">
        <f t="shared" si="740"/>
        <v>Yes</v>
      </c>
      <c r="Q3760" t="str">
        <f t="shared" si="741"/>
        <v>No</v>
      </c>
      <c r="R3760" t="str">
        <f t="shared" si="742"/>
        <v>No</v>
      </c>
      <c r="T3760" t="s">
        <v>105</v>
      </c>
      <c r="U3760" t="s">
        <v>342</v>
      </c>
      <c r="V3760" t="str">
        <f t="shared" si="743"/>
        <v>Intersection</v>
      </c>
      <c r="W3760" t="s">
        <v>343</v>
      </c>
      <c r="X3760">
        <v>42.369317000000002</v>
      </c>
      <c r="Y3760">
        <v>-71.101021000000003</v>
      </c>
      <c r="Z3760" t="s">
        <v>344</v>
      </c>
    </row>
    <row r="3761" spans="1:26">
      <c r="A3761">
        <v>30851</v>
      </c>
      <c r="B3761" s="1">
        <v>41061.777777777781</v>
      </c>
      <c r="C3761" s="1">
        <f t="shared" si="732"/>
        <v>40909</v>
      </c>
      <c r="D3761" s="4">
        <f t="shared" si="733"/>
        <v>0.41666666666666669</v>
      </c>
      <c r="E3761" s="3">
        <f t="shared" si="734"/>
        <v>2012</v>
      </c>
      <c r="F3761" s="3">
        <f t="shared" si="735"/>
        <v>6</v>
      </c>
      <c r="G3761" s="3">
        <f t="shared" si="736"/>
        <v>1</v>
      </c>
      <c r="H3761" s="3">
        <f t="shared" si="737"/>
        <v>18</v>
      </c>
      <c r="I3761" s="3">
        <f t="shared" si="738"/>
        <v>40</v>
      </c>
      <c r="J3761" s="3">
        <f t="shared" si="739"/>
        <v>6</v>
      </c>
      <c r="K3761" s="3" t="str">
        <f>IF(AND(D3761&gt;='Season Lookup'!$D$15,D3761&lt;'Season Lookup'!$D$16),"Spring",IF(AND(D3761&gt;='Season Lookup'!$D$16,D3761&lt;'Season Lookup'!$D$17),"Summer",IF(AND(D3761&gt;='Season Lookup'!$D$17,D3761&lt;'Season Lookup'!$D$18),"Fall",IF(OR(D3761&gt;='Season Lookup'!$D$18,D3761&lt;'Season Lookup'!$D$15),"Winter"))))</f>
        <v>Spring</v>
      </c>
      <c r="L3761" s="3" t="str">
        <f>VLOOKUP(F3761,'Season Lookup'!$A$1:$B$13,2,0)</f>
        <v>Summer</v>
      </c>
      <c r="M3761" t="s">
        <v>12</v>
      </c>
      <c r="N3761" t="s">
        <v>13</v>
      </c>
      <c r="O3761" t="s">
        <v>23</v>
      </c>
      <c r="P3761" t="str">
        <f t="shared" si="740"/>
        <v>Yes</v>
      </c>
      <c r="Q3761" t="str">
        <f t="shared" si="741"/>
        <v>No</v>
      </c>
      <c r="R3761" t="str">
        <f t="shared" si="742"/>
        <v>No</v>
      </c>
      <c r="T3761" t="s">
        <v>108</v>
      </c>
      <c r="U3761" t="s">
        <v>192</v>
      </c>
      <c r="V3761" t="str">
        <f t="shared" si="743"/>
        <v>Intersection</v>
      </c>
      <c r="W3761" t="s">
        <v>4592</v>
      </c>
      <c r="X3761">
        <v>42.367260000000002</v>
      </c>
      <c r="Y3761">
        <v>-71.109983</v>
      </c>
      <c r="Z3761" t="s">
        <v>4593</v>
      </c>
    </row>
    <row r="3762" spans="1:26">
      <c r="A3762">
        <v>30853</v>
      </c>
      <c r="B3762" s="1">
        <v>41061.645833333336</v>
      </c>
      <c r="C3762" s="1">
        <f t="shared" si="732"/>
        <v>40909</v>
      </c>
      <c r="D3762" s="4">
        <f t="shared" si="733"/>
        <v>0.41666666666666669</v>
      </c>
      <c r="E3762" s="3">
        <f t="shared" si="734"/>
        <v>2012</v>
      </c>
      <c r="F3762" s="3">
        <f t="shared" si="735"/>
        <v>6</v>
      </c>
      <c r="G3762" s="3">
        <f t="shared" si="736"/>
        <v>1</v>
      </c>
      <c r="H3762" s="3">
        <f t="shared" si="737"/>
        <v>15</v>
      </c>
      <c r="I3762" s="3">
        <f t="shared" si="738"/>
        <v>30</v>
      </c>
      <c r="J3762" s="3">
        <f t="shared" si="739"/>
        <v>6</v>
      </c>
      <c r="K3762" s="3" t="str">
        <f>IF(AND(D3762&gt;='Season Lookup'!$D$15,D3762&lt;'Season Lookup'!$D$16),"Spring",IF(AND(D3762&gt;='Season Lookup'!$D$16,D3762&lt;'Season Lookup'!$D$17),"Summer",IF(AND(D3762&gt;='Season Lookup'!$D$17,D3762&lt;'Season Lookup'!$D$18),"Fall",IF(OR(D3762&gt;='Season Lookup'!$D$18,D3762&lt;'Season Lookup'!$D$15),"Winter"))))</f>
        <v>Spring</v>
      </c>
      <c r="L3762" s="3" t="str">
        <f>VLOOKUP(F3762,'Season Lookup'!$A$1:$B$13,2,0)</f>
        <v>Summer</v>
      </c>
      <c r="M3762" t="s">
        <v>12</v>
      </c>
      <c r="N3762" t="s">
        <v>13</v>
      </c>
      <c r="O3762" t="s">
        <v>13</v>
      </c>
      <c r="P3762" t="str">
        <f t="shared" si="740"/>
        <v>Yes</v>
      </c>
      <c r="Q3762" t="str">
        <f t="shared" si="741"/>
        <v>No</v>
      </c>
      <c r="R3762" t="str">
        <f t="shared" si="742"/>
        <v>No</v>
      </c>
      <c r="S3762">
        <v>700</v>
      </c>
      <c r="T3762" t="s">
        <v>142</v>
      </c>
      <c r="V3762" t="str">
        <f t="shared" si="743"/>
        <v>Non Intersection</v>
      </c>
      <c r="W3762" t="s">
        <v>475</v>
      </c>
      <c r="X3762">
        <v>42.380859999999998</v>
      </c>
      <c r="Y3762">
        <v>-71.15455</v>
      </c>
      <c r="Z3762" t="s">
        <v>476</v>
      </c>
    </row>
    <row r="3763" spans="1:26">
      <c r="A3763">
        <v>30860</v>
      </c>
      <c r="B3763" s="1">
        <v>41061.760405092595</v>
      </c>
      <c r="C3763" s="1">
        <f t="shared" si="732"/>
        <v>40909</v>
      </c>
      <c r="D3763" s="4">
        <f t="shared" si="733"/>
        <v>0.41666666666666669</v>
      </c>
      <c r="E3763" s="3">
        <f t="shared" si="734"/>
        <v>2012</v>
      </c>
      <c r="F3763" s="3">
        <f t="shared" si="735"/>
        <v>6</v>
      </c>
      <c r="G3763" s="3">
        <f t="shared" si="736"/>
        <v>1</v>
      </c>
      <c r="H3763" s="3">
        <f t="shared" si="737"/>
        <v>18</v>
      </c>
      <c r="I3763" s="3">
        <f t="shared" si="738"/>
        <v>14</v>
      </c>
      <c r="J3763" s="3">
        <f t="shared" si="739"/>
        <v>6</v>
      </c>
      <c r="K3763" s="3" t="str">
        <f>IF(AND(D3763&gt;='Season Lookup'!$D$15,D3763&lt;'Season Lookup'!$D$16),"Spring",IF(AND(D3763&gt;='Season Lookup'!$D$16,D3763&lt;'Season Lookup'!$D$17),"Summer",IF(AND(D3763&gt;='Season Lookup'!$D$17,D3763&lt;'Season Lookup'!$D$18),"Fall",IF(OR(D3763&gt;='Season Lookup'!$D$18,D3763&lt;'Season Lookup'!$D$15),"Winter"))))</f>
        <v>Spring</v>
      </c>
      <c r="L3763" s="3" t="str">
        <f>VLOOKUP(F3763,'Season Lookup'!$A$1:$B$13,2,0)</f>
        <v>Summer</v>
      </c>
      <c r="M3763" t="s">
        <v>73</v>
      </c>
      <c r="N3763" t="s">
        <v>13</v>
      </c>
      <c r="O3763" t="s">
        <v>23</v>
      </c>
      <c r="P3763" t="str">
        <f t="shared" si="740"/>
        <v>Yes</v>
      </c>
      <c r="Q3763" t="str">
        <f t="shared" si="741"/>
        <v>No</v>
      </c>
      <c r="R3763" t="str">
        <f t="shared" si="742"/>
        <v>No</v>
      </c>
      <c r="S3763" t="s">
        <v>4594</v>
      </c>
      <c r="T3763" t="s">
        <v>651</v>
      </c>
      <c r="V3763" t="str">
        <f t="shared" si="743"/>
        <v>Non Intersection</v>
      </c>
      <c r="W3763" t="s">
        <v>4595</v>
      </c>
      <c r="X3763">
        <v>42.368729000000002</v>
      </c>
      <c r="Y3763">
        <v>-71.113605000000007</v>
      </c>
      <c r="Z3763" t="s">
        <v>4596</v>
      </c>
    </row>
    <row r="3764" spans="1:26">
      <c r="A3764">
        <v>30895</v>
      </c>
      <c r="B3764" s="1">
        <v>41061.494432870371</v>
      </c>
      <c r="C3764" s="1">
        <f t="shared" si="732"/>
        <v>40909</v>
      </c>
      <c r="D3764" s="4">
        <f t="shared" si="733"/>
        <v>0.41666666666666669</v>
      </c>
      <c r="E3764" s="3">
        <f t="shared" si="734"/>
        <v>2012</v>
      </c>
      <c r="F3764" s="3">
        <f t="shared" si="735"/>
        <v>6</v>
      </c>
      <c r="G3764" s="3">
        <f t="shared" si="736"/>
        <v>1</v>
      </c>
      <c r="H3764" s="3">
        <f t="shared" si="737"/>
        <v>11</v>
      </c>
      <c r="I3764" s="3">
        <f t="shared" si="738"/>
        <v>51</v>
      </c>
      <c r="J3764" s="3">
        <f t="shared" si="739"/>
        <v>6</v>
      </c>
      <c r="K3764" s="3" t="str">
        <f>IF(AND(D3764&gt;='Season Lookup'!$D$15,D3764&lt;'Season Lookup'!$D$16),"Spring",IF(AND(D3764&gt;='Season Lookup'!$D$16,D3764&lt;'Season Lookup'!$D$17),"Summer",IF(AND(D3764&gt;='Season Lookup'!$D$17,D3764&lt;'Season Lookup'!$D$18),"Fall",IF(OR(D3764&gt;='Season Lookup'!$D$18,D3764&lt;'Season Lookup'!$D$15),"Winter"))))</f>
        <v>Spring</v>
      </c>
      <c r="L3764" s="3" t="str">
        <f>VLOOKUP(F3764,'Season Lookup'!$A$1:$B$13,2,0)</f>
        <v>Summer</v>
      </c>
      <c r="M3764" t="s">
        <v>12</v>
      </c>
      <c r="N3764" t="s">
        <v>13</v>
      </c>
      <c r="O3764" t="s">
        <v>23</v>
      </c>
      <c r="P3764" t="str">
        <f t="shared" si="740"/>
        <v>Yes</v>
      </c>
      <c r="Q3764" t="str">
        <f t="shared" si="741"/>
        <v>No</v>
      </c>
      <c r="R3764" t="str">
        <f t="shared" si="742"/>
        <v>No</v>
      </c>
      <c r="S3764">
        <v>27</v>
      </c>
      <c r="T3764" t="s">
        <v>515</v>
      </c>
      <c r="V3764" t="str">
        <f t="shared" si="743"/>
        <v>Non Intersection</v>
      </c>
      <c r="W3764" t="s">
        <v>4597</v>
      </c>
      <c r="X3764">
        <v>42.363278999999999</v>
      </c>
      <c r="Y3764">
        <v>-71.09469</v>
      </c>
      <c r="Z3764" t="s">
        <v>4598</v>
      </c>
    </row>
    <row r="3765" spans="1:26">
      <c r="A3765">
        <v>30854</v>
      </c>
      <c r="B3765" s="1">
        <v>41062.59375</v>
      </c>
      <c r="C3765" s="1">
        <f t="shared" si="732"/>
        <v>40909</v>
      </c>
      <c r="D3765" s="4">
        <f t="shared" si="733"/>
        <v>0.41944444444444445</v>
      </c>
      <c r="E3765" s="3">
        <f t="shared" si="734"/>
        <v>2012</v>
      </c>
      <c r="F3765" s="3">
        <f t="shared" si="735"/>
        <v>6</v>
      </c>
      <c r="G3765" s="3">
        <f t="shared" si="736"/>
        <v>2</v>
      </c>
      <c r="H3765" s="3">
        <f t="shared" si="737"/>
        <v>14</v>
      </c>
      <c r="I3765" s="3">
        <f t="shared" si="738"/>
        <v>15</v>
      </c>
      <c r="J3765" s="3">
        <f t="shared" si="739"/>
        <v>7</v>
      </c>
      <c r="K3765" s="3" t="str">
        <f>IF(AND(D3765&gt;='Season Lookup'!$D$15,D3765&lt;'Season Lookup'!$D$16),"Spring",IF(AND(D3765&gt;='Season Lookup'!$D$16,D3765&lt;'Season Lookup'!$D$17),"Summer",IF(AND(D3765&gt;='Season Lookup'!$D$17,D3765&lt;'Season Lookup'!$D$18),"Fall",IF(OR(D3765&gt;='Season Lookup'!$D$18,D3765&lt;'Season Lookup'!$D$15),"Winter"))))</f>
        <v>Spring</v>
      </c>
      <c r="L3765" s="3" t="str">
        <f>VLOOKUP(F3765,'Season Lookup'!$A$1:$B$13,2,0)</f>
        <v>Summer</v>
      </c>
      <c r="M3765" t="s">
        <v>31</v>
      </c>
      <c r="N3765" t="s">
        <v>13</v>
      </c>
      <c r="O3765" t="s">
        <v>23</v>
      </c>
      <c r="P3765" t="str">
        <f t="shared" si="740"/>
        <v>Yes</v>
      </c>
      <c r="Q3765" t="str">
        <f t="shared" si="741"/>
        <v>No</v>
      </c>
      <c r="R3765" t="str">
        <f t="shared" si="742"/>
        <v>No</v>
      </c>
      <c r="S3765">
        <v>177</v>
      </c>
      <c r="T3765" t="s">
        <v>42</v>
      </c>
      <c r="V3765" t="str">
        <f t="shared" si="743"/>
        <v>Non Intersection</v>
      </c>
      <c r="W3765" t="s">
        <v>4599</v>
      </c>
      <c r="X3765">
        <v>42.364905999999998</v>
      </c>
      <c r="Y3765">
        <v>-71.113964999999993</v>
      </c>
      <c r="Z3765" t="s">
        <v>4600</v>
      </c>
    </row>
    <row r="3766" spans="1:26">
      <c r="A3766">
        <v>30855</v>
      </c>
      <c r="B3766" s="1">
        <v>41062.618043981478</v>
      </c>
      <c r="C3766" s="1">
        <f t="shared" si="732"/>
        <v>40909</v>
      </c>
      <c r="D3766" s="4">
        <f t="shared" si="733"/>
        <v>0.41944444444444445</v>
      </c>
      <c r="E3766" s="3">
        <f t="shared" si="734"/>
        <v>2012</v>
      </c>
      <c r="F3766" s="3">
        <f t="shared" si="735"/>
        <v>6</v>
      </c>
      <c r="G3766" s="3">
        <f t="shared" si="736"/>
        <v>2</v>
      </c>
      <c r="H3766" s="3">
        <f t="shared" si="737"/>
        <v>14</v>
      </c>
      <c r="I3766" s="3">
        <f t="shared" si="738"/>
        <v>49</v>
      </c>
      <c r="J3766" s="3">
        <f t="shared" si="739"/>
        <v>7</v>
      </c>
      <c r="K3766" s="3" t="str">
        <f>IF(AND(D3766&gt;='Season Lookup'!$D$15,D3766&lt;'Season Lookup'!$D$16),"Spring",IF(AND(D3766&gt;='Season Lookup'!$D$16,D3766&lt;'Season Lookup'!$D$17),"Summer",IF(AND(D3766&gt;='Season Lookup'!$D$17,D3766&lt;'Season Lookup'!$D$18),"Fall",IF(OR(D3766&gt;='Season Lookup'!$D$18,D3766&lt;'Season Lookup'!$D$15),"Winter"))))</f>
        <v>Spring</v>
      </c>
      <c r="L3766" s="3" t="str">
        <f>VLOOKUP(F3766,'Season Lookup'!$A$1:$B$13,2,0)</f>
        <v>Summer</v>
      </c>
      <c r="M3766" t="s">
        <v>31</v>
      </c>
      <c r="N3766" t="s">
        <v>13</v>
      </c>
      <c r="O3766" t="s">
        <v>36</v>
      </c>
      <c r="P3766" t="str">
        <f t="shared" si="740"/>
        <v>Yes</v>
      </c>
      <c r="Q3766" t="str">
        <f t="shared" si="741"/>
        <v>No</v>
      </c>
      <c r="R3766" t="str">
        <f t="shared" si="742"/>
        <v>No</v>
      </c>
      <c r="T3766" t="s">
        <v>325</v>
      </c>
      <c r="U3766" t="s">
        <v>162</v>
      </c>
      <c r="V3766" t="str">
        <f t="shared" si="743"/>
        <v>Intersection</v>
      </c>
      <c r="W3766" t="s">
        <v>1229</v>
      </c>
      <c r="X3766">
        <v>42.372315999999998</v>
      </c>
      <c r="Y3766">
        <v>-71.121860999999996</v>
      </c>
      <c r="Z3766" t="s">
        <v>1230</v>
      </c>
    </row>
    <row r="3767" spans="1:26">
      <c r="A3767">
        <v>30856</v>
      </c>
      <c r="B3767" s="1">
        <v>41062.692361111112</v>
      </c>
      <c r="C3767" s="1">
        <f t="shared" si="732"/>
        <v>40909</v>
      </c>
      <c r="D3767" s="4">
        <f t="shared" si="733"/>
        <v>0.41944444444444445</v>
      </c>
      <c r="E3767" s="3">
        <f t="shared" si="734"/>
        <v>2012</v>
      </c>
      <c r="F3767" s="3">
        <f t="shared" si="735"/>
        <v>6</v>
      </c>
      <c r="G3767" s="3">
        <f t="shared" si="736"/>
        <v>2</v>
      </c>
      <c r="H3767" s="3">
        <f t="shared" si="737"/>
        <v>16</v>
      </c>
      <c r="I3767" s="3">
        <f t="shared" si="738"/>
        <v>37</v>
      </c>
      <c r="J3767" s="3">
        <f t="shared" si="739"/>
        <v>7</v>
      </c>
      <c r="K3767" s="3" t="str">
        <f>IF(AND(D3767&gt;='Season Lookup'!$D$15,D3767&lt;'Season Lookup'!$D$16),"Spring",IF(AND(D3767&gt;='Season Lookup'!$D$16,D3767&lt;'Season Lookup'!$D$17),"Summer",IF(AND(D3767&gt;='Season Lookup'!$D$17,D3767&lt;'Season Lookup'!$D$18),"Fall",IF(OR(D3767&gt;='Season Lookup'!$D$18,D3767&lt;'Season Lookup'!$D$15),"Winter"))))</f>
        <v>Spring</v>
      </c>
      <c r="L3767" s="3" t="str">
        <f>VLOOKUP(F3767,'Season Lookup'!$A$1:$B$13,2,0)</f>
        <v>Summer</v>
      </c>
      <c r="M3767" t="s">
        <v>31</v>
      </c>
      <c r="N3767" t="s">
        <v>13</v>
      </c>
      <c r="O3767" t="s">
        <v>23</v>
      </c>
      <c r="P3767" t="str">
        <f t="shared" si="740"/>
        <v>Yes</v>
      </c>
      <c r="Q3767" t="str">
        <f t="shared" si="741"/>
        <v>No</v>
      </c>
      <c r="R3767" t="str">
        <f t="shared" si="742"/>
        <v>No</v>
      </c>
      <c r="S3767">
        <v>17</v>
      </c>
      <c r="T3767" t="s">
        <v>141</v>
      </c>
      <c r="V3767" t="str">
        <f t="shared" si="743"/>
        <v>Non Intersection</v>
      </c>
      <c r="W3767" t="s">
        <v>4601</v>
      </c>
      <c r="X3767">
        <v>42.381788999999998</v>
      </c>
      <c r="Y3767">
        <v>-71.138869999999997</v>
      </c>
      <c r="Z3767" t="s">
        <v>4602</v>
      </c>
    </row>
    <row r="3768" spans="1:26">
      <c r="A3768">
        <v>30857</v>
      </c>
      <c r="B3768" s="1">
        <v>41062.791655092595</v>
      </c>
      <c r="C3768" s="1">
        <f t="shared" si="732"/>
        <v>40909</v>
      </c>
      <c r="D3768" s="4">
        <f t="shared" si="733"/>
        <v>0.41944444444444445</v>
      </c>
      <c r="E3768" s="3">
        <f t="shared" si="734"/>
        <v>2012</v>
      </c>
      <c r="F3768" s="3">
        <f t="shared" si="735"/>
        <v>6</v>
      </c>
      <c r="G3768" s="3">
        <f t="shared" si="736"/>
        <v>2</v>
      </c>
      <c r="H3768" s="3">
        <f t="shared" si="737"/>
        <v>18</v>
      </c>
      <c r="I3768" s="3">
        <f t="shared" si="738"/>
        <v>59</v>
      </c>
      <c r="J3768" s="3">
        <f t="shared" si="739"/>
        <v>7</v>
      </c>
      <c r="K3768" s="3" t="str">
        <f>IF(AND(D3768&gt;='Season Lookup'!$D$15,D3768&lt;'Season Lookup'!$D$16),"Spring",IF(AND(D3768&gt;='Season Lookup'!$D$16,D3768&lt;'Season Lookup'!$D$17),"Summer",IF(AND(D3768&gt;='Season Lookup'!$D$17,D3768&lt;'Season Lookup'!$D$18),"Fall",IF(OR(D3768&gt;='Season Lookup'!$D$18,D3768&lt;'Season Lookup'!$D$15),"Winter"))))</f>
        <v>Spring</v>
      </c>
      <c r="L3768" s="3" t="str">
        <f>VLOOKUP(F3768,'Season Lookup'!$A$1:$B$13,2,0)</f>
        <v>Summer</v>
      </c>
      <c r="M3768" t="s">
        <v>31</v>
      </c>
      <c r="N3768" t="s">
        <v>13</v>
      </c>
      <c r="O3768" t="s">
        <v>23</v>
      </c>
      <c r="P3768" t="str">
        <f t="shared" si="740"/>
        <v>Yes</v>
      </c>
      <c r="Q3768" t="str">
        <f t="shared" si="741"/>
        <v>No</v>
      </c>
      <c r="R3768" t="str">
        <f t="shared" si="742"/>
        <v>No</v>
      </c>
      <c r="S3768">
        <v>655</v>
      </c>
      <c r="T3768" t="s">
        <v>32</v>
      </c>
      <c r="U3768" t="s">
        <v>515</v>
      </c>
      <c r="V3768" t="str">
        <f t="shared" si="743"/>
        <v>Non Intersection</v>
      </c>
      <c r="W3768" t="s">
        <v>4603</v>
      </c>
      <c r="X3768">
        <v>42.363428999999996</v>
      </c>
      <c r="Y3768">
        <v>-71.094184999999996</v>
      </c>
      <c r="Z3768" t="s">
        <v>4604</v>
      </c>
    </row>
    <row r="3769" spans="1:26">
      <c r="A3769">
        <v>30858</v>
      </c>
      <c r="B3769" s="1">
        <v>41062.9375</v>
      </c>
      <c r="C3769" s="1">
        <f t="shared" si="732"/>
        <v>40909</v>
      </c>
      <c r="D3769" s="4">
        <f t="shared" si="733"/>
        <v>0.41944444444444445</v>
      </c>
      <c r="E3769" s="3">
        <f t="shared" si="734"/>
        <v>2012</v>
      </c>
      <c r="F3769" s="3">
        <f t="shared" si="735"/>
        <v>6</v>
      </c>
      <c r="G3769" s="3">
        <f t="shared" si="736"/>
        <v>2</v>
      </c>
      <c r="H3769" s="3">
        <f t="shared" si="737"/>
        <v>22</v>
      </c>
      <c r="I3769" s="3">
        <f t="shared" si="738"/>
        <v>30</v>
      </c>
      <c r="J3769" s="3">
        <f t="shared" si="739"/>
        <v>7</v>
      </c>
      <c r="K3769" s="3" t="str">
        <f>IF(AND(D3769&gt;='Season Lookup'!$D$15,D3769&lt;'Season Lookup'!$D$16),"Spring",IF(AND(D3769&gt;='Season Lookup'!$D$16,D3769&lt;'Season Lookup'!$D$17),"Summer",IF(AND(D3769&gt;='Season Lookup'!$D$17,D3769&lt;'Season Lookup'!$D$18),"Fall",IF(OR(D3769&gt;='Season Lookup'!$D$18,D3769&lt;'Season Lookup'!$D$15),"Winter"))))</f>
        <v>Spring</v>
      </c>
      <c r="L3769" s="3" t="str">
        <f>VLOOKUP(F3769,'Season Lookup'!$A$1:$B$13,2,0)</f>
        <v>Summer</v>
      </c>
      <c r="M3769" t="s">
        <v>31</v>
      </c>
      <c r="N3769" t="s">
        <v>13</v>
      </c>
      <c r="O3769" t="s">
        <v>23</v>
      </c>
      <c r="P3769" t="str">
        <f t="shared" si="740"/>
        <v>Yes</v>
      </c>
      <c r="Q3769" t="str">
        <f t="shared" si="741"/>
        <v>No</v>
      </c>
      <c r="R3769" t="str">
        <f t="shared" si="742"/>
        <v>No</v>
      </c>
      <c r="S3769">
        <v>131</v>
      </c>
      <c r="T3769" t="s">
        <v>587</v>
      </c>
      <c r="V3769" t="str">
        <f t="shared" si="743"/>
        <v>Non Intersection</v>
      </c>
      <c r="W3769" t="s">
        <v>4605</v>
      </c>
      <c r="X3769">
        <v>42.369754</v>
      </c>
      <c r="Y3769">
        <v>-71.093200999999993</v>
      </c>
      <c r="Z3769" t="s">
        <v>4606</v>
      </c>
    </row>
    <row r="3770" spans="1:26">
      <c r="A3770">
        <v>30861</v>
      </c>
      <c r="B3770" s="1">
        <v>41063.84375</v>
      </c>
      <c r="C3770" s="1">
        <f t="shared" si="732"/>
        <v>40909</v>
      </c>
      <c r="D3770" s="4">
        <f t="shared" si="733"/>
        <v>0.42222222222222222</v>
      </c>
      <c r="E3770" s="3">
        <f t="shared" si="734"/>
        <v>2012</v>
      </c>
      <c r="F3770" s="3">
        <f t="shared" si="735"/>
        <v>6</v>
      </c>
      <c r="G3770" s="3">
        <f t="shared" si="736"/>
        <v>3</v>
      </c>
      <c r="H3770" s="3">
        <f t="shared" si="737"/>
        <v>20</v>
      </c>
      <c r="I3770" s="3">
        <f t="shared" si="738"/>
        <v>15</v>
      </c>
      <c r="J3770" s="3">
        <f t="shared" si="739"/>
        <v>1</v>
      </c>
      <c r="K3770" s="3" t="str">
        <f>IF(AND(D3770&gt;='Season Lookup'!$D$15,D3770&lt;'Season Lookup'!$D$16),"Spring",IF(AND(D3770&gt;='Season Lookup'!$D$16,D3770&lt;'Season Lookup'!$D$17),"Summer",IF(AND(D3770&gt;='Season Lookup'!$D$17,D3770&lt;'Season Lookup'!$D$18),"Fall",IF(OR(D3770&gt;='Season Lookup'!$D$18,D3770&lt;'Season Lookup'!$D$15),"Winter"))))</f>
        <v>Spring</v>
      </c>
      <c r="L3770" s="3" t="str">
        <f>VLOOKUP(F3770,'Season Lookup'!$A$1:$B$13,2,0)</f>
        <v>Summer</v>
      </c>
      <c r="M3770" t="s">
        <v>78</v>
      </c>
      <c r="N3770" t="s">
        <v>13</v>
      </c>
      <c r="O3770" t="s">
        <v>13</v>
      </c>
      <c r="P3770" t="str">
        <f t="shared" si="740"/>
        <v>Yes</v>
      </c>
      <c r="Q3770" t="str">
        <f t="shared" si="741"/>
        <v>No</v>
      </c>
      <c r="R3770" t="str">
        <f t="shared" si="742"/>
        <v>No</v>
      </c>
      <c r="T3770" t="s">
        <v>186</v>
      </c>
      <c r="U3770" t="s">
        <v>459</v>
      </c>
      <c r="V3770" t="str">
        <f t="shared" si="743"/>
        <v>Intersection</v>
      </c>
      <c r="W3770" t="s">
        <v>4392</v>
      </c>
      <c r="X3770">
        <v>42.384591</v>
      </c>
      <c r="Y3770">
        <v>-71.135791999999995</v>
      </c>
      <c r="Z3770" t="s">
        <v>4293</v>
      </c>
    </row>
    <row r="3771" spans="1:26">
      <c r="A3771">
        <v>30859</v>
      </c>
      <c r="B3771" s="1">
        <v>41064.4375</v>
      </c>
      <c r="C3771" s="1">
        <f t="shared" si="732"/>
        <v>40909</v>
      </c>
      <c r="D3771" s="4">
        <f t="shared" si="733"/>
        <v>0.42499999999999999</v>
      </c>
      <c r="E3771" s="3">
        <f t="shared" si="734"/>
        <v>2012</v>
      </c>
      <c r="F3771" s="3">
        <f t="shared" si="735"/>
        <v>6</v>
      </c>
      <c r="G3771" s="3">
        <f t="shared" si="736"/>
        <v>4</v>
      </c>
      <c r="H3771" s="3">
        <f t="shared" si="737"/>
        <v>10</v>
      </c>
      <c r="I3771" s="3">
        <f t="shared" si="738"/>
        <v>30</v>
      </c>
      <c r="J3771" s="3">
        <f t="shared" si="739"/>
        <v>2</v>
      </c>
      <c r="K3771" s="3" t="str">
        <f>IF(AND(D3771&gt;='Season Lookup'!$D$15,D3771&lt;'Season Lookup'!$D$16),"Spring",IF(AND(D3771&gt;='Season Lookup'!$D$16,D3771&lt;'Season Lookup'!$D$17),"Summer",IF(AND(D3771&gt;='Season Lookup'!$D$17,D3771&lt;'Season Lookup'!$D$18),"Fall",IF(OR(D3771&gt;='Season Lookup'!$D$18,D3771&lt;'Season Lookup'!$D$15),"Winter"))))</f>
        <v>Spring</v>
      </c>
      <c r="L3771" s="3" t="str">
        <f>VLOOKUP(F3771,'Season Lookup'!$A$1:$B$13,2,0)</f>
        <v>Summer</v>
      </c>
      <c r="M3771" t="s">
        <v>48</v>
      </c>
      <c r="N3771" t="s">
        <v>13</v>
      </c>
      <c r="O3771" t="s">
        <v>13</v>
      </c>
      <c r="P3771" t="str">
        <f t="shared" si="740"/>
        <v>Yes</v>
      </c>
      <c r="Q3771" t="str">
        <f t="shared" si="741"/>
        <v>No</v>
      </c>
      <c r="R3771" t="str">
        <f t="shared" si="742"/>
        <v>No</v>
      </c>
      <c r="T3771" t="s">
        <v>14</v>
      </c>
      <c r="U3771" t="s">
        <v>70</v>
      </c>
      <c r="V3771" t="str">
        <f t="shared" si="743"/>
        <v>Intersection</v>
      </c>
      <c r="W3771" t="s">
        <v>855</v>
      </c>
      <c r="X3771">
        <v>42.364710000000002</v>
      </c>
      <c r="Y3771">
        <v>-71.102566999999993</v>
      </c>
      <c r="Z3771" t="s">
        <v>856</v>
      </c>
    </row>
    <row r="3772" spans="1:26">
      <c r="A3772">
        <v>30862</v>
      </c>
      <c r="B3772" s="1">
        <v>41064.388888888891</v>
      </c>
      <c r="C3772" s="1">
        <f t="shared" si="732"/>
        <v>40909</v>
      </c>
      <c r="D3772" s="4">
        <f t="shared" si="733"/>
        <v>0.42499999999999999</v>
      </c>
      <c r="E3772" s="3">
        <f t="shared" si="734"/>
        <v>2012</v>
      </c>
      <c r="F3772" s="3">
        <f t="shared" si="735"/>
        <v>6</v>
      </c>
      <c r="G3772" s="3">
        <f t="shared" si="736"/>
        <v>4</v>
      </c>
      <c r="H3772" s="3">
        <f t="shared" si="737"/>
        <v>9</v>
      </c>
      <c r="I3772" s="3">
        <f t="shared" si="738"/>
        <v>20</v>
      </c>
      <c r="J3772" s="3">
        <f t="shared" si="739"/>
        <v>2</v>
      </c>
      <c r="K3772" s="3" t="str">
        <f>IF(AND(D3772&gt;='Season Lookup'!$D$15,D3772&lt;'Season Lookup'!$D$16),"Spring",IF(AND(D3772&gt;='Season Lookup'!$D$16,D3772&lt;'Season Lookup'!$D$17),"Summer",IF(AND(D3772&gt;='Season Lookup'!$D$17,D3772&lt;'Season Lookup'!$D$18),"Fall",IF(OR(D3772&gt;='Season Lookup'!$D$18,D3772&lt;'Season Lookup'!$D$15),"Winter"))))</f>
        <v>Spring</v>
      </c>
      <c r="L3772" s="3" t="str">
        <f>VLOOKUP(F3772,'Season Lookup'!$A$1:$B$13,2,0)</f>
        <v>Summer</v>
      </c>
      <c r="M3772" t="s">
        <v>12</v>
      </c>
      <c r="N3772" t="s">
        <v>13</v>
      </c>
      <c r="O3772" t="s">
        <v>13</v>
      </c>
      <c r="P3772" t="str">
        <f t="shared" si="740"/>
        <v>Yes</v>
      </c>
      <c r="Q3772" t="str">
        <f t="shared" si="741"/>
        <v>No</v>
      </c>
      <c r="R3772" t="str">
        <f t="shared" si="742"/>
        <v>No</v>
      </c>
      <c r="S3772">
        <v>30</v>
      </c>
      <c r="T3772" t="s">
        <v>199</v>
      </c>
      <c r="V3772" t="str">
        <f t="shared" si="743"/>
        <v>Non Intersection</v>
      </c>
      <c r="W3772" t="s">
        <v>4607</v>
      </c>
      <c r="X3772">
        <v>42.373139999999999</v>
      </c>
      <c r="Y3772">
        <v>-71.120664000000005</v>
      </c>
      <c r="Z3772" t="s">
        <v>4608</v>
      </c>
    </row>
    <row r="3773" spans="1:26">
      <c r="A3773">
        <v>30863</v>
      </c>
      <c r="B3773" s="1">
        <v>41064.6875</v>
      </c>
      <c r="C3773" s="1">
        <f t="shared" si="732"/>
        <v>40909</v>
      </c>
      <c r="D3773" s="4">
        <f t="shared" si="733"/>
        <v>0.42499999999999999</v>
      </c>
      <c r="E3773" s="3">
        <f t="shared" si="734"/>
        <v>2012</v>
      </c>
      <c r="F3773" s="3">
        <f t="shared" si="735"/>
        <v>6</v>
      </c>
      <c r="G3773" s="3">
        <f t="shared" si="736"/>
        <v>4</v>
      </c>
      <c r="H3773" s="3">
        <f t="shared" si="737"/>
        <v>16</v>
      </c>
      <c r="I3773" s="3">
        <f t="shared" si="738"/>
        <v>30</v>
      </c>
      <c r="J3773" s="3">
        <f t="shared" si="739"/>
        <v>2</v>
      </c>
      <c r="K3773" s="3" t="str">
        <f>IF(AND(D3773&gt;='Season Lookup'!$D$15,D3773&lt;'Season Lookup'!$D$16),"Spring",IF(AND(D3773&gt;='Season Lookup'!$D$16,D3773&lt;'Season Lookup'!$D$17),"Summer",IF(AND(D3773&gt;='Season Lookup'!$D$17,D3773&lt;'Season Lookup'!$D$18),"Fall",IF(OR(D3773&gt;='Season Lookup'!$D$18,D3773&lt;'Season Lookup'!$D$15),"Winter"))))</f>
        <v>Spring</v>
      </c>
      <c r="L3773" s="3" t="str">
        <f>VLOOKUP(F3773,'Season Lookup'!$A$1:$B$13,2,0)</f>
        <v>Summer</v>
      </c>
      <c r="M3773" t="s">
        <v>12</v>
      </c>
      <c r="N3773" t="s">
        <v>13</v>
      </c>
      <c r="O3773" t="s">
        <v>13</v>
      </c>
      <c r="P3773" t="str">
        <f t="shared" si="740"/>
        <v>Yes</v>
      </c>
      <c r="Q3773" t="str">
        <f t="shared" si="741"/>
        <v>No</v>
      </c>
      <c r="R3773" t="str">
        <f t="shared" si="742"/>
        <v>No</v>
      </c>
      <c r="S3773">
        <v>240</v>
      </c>
      <c r="T3773" t="s">
        <v>186</v>
      </c>
      <c r="V3773" t="str">
        <f t="shared" si="743"/>
        <v>Non Intersection</v>
      </c>
      <c r="W3773" t="s">
        <v>4609</v>
      </c>
      <c r="X3773">
        <v>42.382922999999998</v>
      </c>
      <c r="Y3773">
        <v>-71.132351999999997</v>
      </c>
      <c r="Z3773" t="s">
        <v>4610</v>
      </c>
    </row>
    <row r="3774" spans="1:26">
      <c r="A3774">
        <v>30864</v>
      </c>
      <c r="B3774" s="1">
        <v>41064.597210648149</v>
      </c>
      <c r="C3774" s="1">
        <f t="shared" si="732"/>
        <v>40909</v>
      </c>
      <c r="D3774" s="4">
        <f t="shared" si="733"/>
        <v>0.42499999999999999</v>
      </c>
      <c r="E3774" s="3">
        <f t="shared" si="734"/>
        <v>2012</v>
      </c>
      <c r="F3774" s="3">
        <f t="shared" si="735"/>
        <v>6</v>
      </c>
      <c r="G3774" s="3">
        <f t="shared" si="736"/>
        <v>4</v>
      </c>
      <c r="H3774" s="3">
        <f t="shared" si="737"/>
        <v>14</v>
      </c>
      <c r="I3774" s="3">
        <f t="shared" si="738"/>
        <v>19</v>
      </c>
      <c r="J3774" s="3">
        <f t="shared" si="739"/>
        <v>2</v>
      </c>
      <c r="K3774" s="3" t="str">
        <f>IF(AND(D3774&gt;='Season Lookup'!$D$15,D3774&lt;'Season Lookup'!$D$16),"Spring",IF(AND(D3774&gt;='Season Lookup'!$D$16,D3774&lt;'Season Lookup'!$D$17),"Summer",IF(AND(D3774&gt;='Season Lookup'!$D$17,D3774&lt;'Season Lookup'!$D$18),"Fall",IF(OR(D3774&gt;='Season Lookup'!$D$18,D3774&lt;'Season Lookup'!$D$15),"Winter"))))</f>
        <v>Spring</v>
      </c>
      <c r="L3774" s="3" t="str">
        <f>VLOOKUP(F3774,'Season Lookup'!$A$1:$B$13,2,0)</f>
        <v>Summer</v>
      </c>
      <c r="M3774" t="s">
        <v>12</v>
      </c>
      <c r="N3774" t="s">
        <v>13</v>
      </c>
      <c r="O3774" t="s">
        <v>13</v>
      </c>
      <c r="P3774" t="str">
        <f t="shared" si="740"/>
        <v>Yes</v>
      </c>
      <c r="Q3774" t="str">
        <f t="shared" si="741"/>
        <v>No</v>
      </c>
      <c r="R3774" t="str">
        <f t="shared" si="742"/>
        <v>No</v>
      </c>
      <c r="S3774">
        <v>78</v>
      </c>
      <c r="T3774" t="s">
        <v>104</v>
      </c>
      <c r="V3774" t="str">
        <f t="shared" si="743"/>
        <v>Non Intersection</v>
      </c>
      <c r="W3774" t="s">
        <v>4611</v>
      </c>
      <c r="X3774">
        <v>42.371063999999997</v>
      </c>
      <c r="Y3774">
        <v>-71.102115999999995</v>
      </c>
      <c r="Z3774" t="s">
        <v>4612</v>
      </c>
    </row>
    <row r="3775" spans="1:26">
      <c r="A3775">
        <v>30871</v>
      </c>
      <c r="B3775" s="1">
        <v>41064.395833333336</v>
      </c>
      <c r="C3775" s="1">
        <f t="shared" si="732"/>
        <v>40909</v>
      </c>
      <c r="D3775" s="4">
        <f t="shared" si="733"/>
        <v>0.42499999999999999</v>
      </c>
      <c r="E3775" s="3">
        <f t="shared" si="734"/>
        <v>2012</v>
      </c>
      <c r="F3775" s="3">
        <f t="shared" si="735"/>
        <v>6</v>
      </c>
      <c r="G3775" s="3">
        <f t="shared" si="736"/>
        <v>4</v>
      </c>
      <c r="H3775" s="3">
        <f t="shared" si="737"/>
        <v>9</v>
      </c>
      <c r="I3775" s="3">
        <f t="shared" si="738"/>
        <v>30</v>
      </c>
      <c r="J3775" s="3">
        <f t="shared" si="739"/>
        <v>2</v>
      </c>
      <c r="K3775" s="3" t="str">
        <f>IF(AND(D3775&gt;='Season Lookup'!$D$15,D3775&lt;'Season Lookup'!$D$16),"Spring",IF(AND(D3775&gt;='Season Lookup'!$D$16,D3775&lt;'Season Lookup'!$D$17),"Summer",IF(AND(D3775&gt;='Season Lookup'!$D$17,D3775&lt;'Season Lookup'!$D$18),"Fall",IF(OR(D3775&gt;='Season Lookup'!$D$18,D3775&lt;'Season Lookup'!$D$15),"Winter"))))</f>
        <v>Spring</v>
      </c>
      <c r="L3775" s="3" t="str">
        <f>VLOOKUP(F3775,'Season Lookup'!$A$1:$B$13,2,0)</f>
        <v>Summer</v>
      </c>
      <c r="M3775" t="s">
        <v>56</v>
      </c>
      <c r="N3775" t="s">
        <v>13</v>
      </c>
      <c r="O3775" t="s">
        <v>23</v>
      </c>
      <c r="P3775" t="str">
        <f t="shared" si="740"/>
        <v>Yes</v>
      </c>
      <c r="Q3775" t="str">
        <f t="shared" si="741"/>
        <v>No</v>
      </c>
      <c r="R3775" t="str">
        <f t="shared" si="742"/>
        <v>No</v>
      </c>
      <c r="S3775">
        <v>725</v>
      </c>
      <c r="T3775" t="s">
        <v>186</v>
      </c>
      <c r="V3775" t="str">
        <f t="shared" si="743"/>
        <v>Non Intersection</v>
      </c>
      <c r="W3775" t="s">
        <v>617</v>
      </c>
      <c r="X3775">
        <v>42.390473999999998</v>
      </c>
      <c r="Y3775">
        <v>-71.152218000000005</v>
      </c>
      <c r="Z3775" t="s">
        <v>618</v>
      </c>
    </row>
    <row r="3776" spans="1:26">
      <c r="A3776">
        <v>30865</v>
      </c>
      <c r="B3776" s="1">
        <v>41065.237500000003</v>
      </c>
      <c r="C3776" s="1">
        <f t="shared" si="732"/>
        <v>40909</v>
      </c>
      <c r="D3776" s="4">
        <f t="shared" si="733"/>
        <v>0.42777777777777776</v>
      </c>
      <c r="E3776" s="3">
        <f t="shared" si="734"/>
        <v>2012</v>
      </c>
      <c r="F3776" s="3">
        <f t="shared" si="735"/>
        <v>6</v>
      </c>
      <c r="G3776" s="3">
        <f t="shared" si="736"/>
        <v>5</v>
      </c>
      <c r="H3776" s="3">
        <f t="shared" si="737"/>
        <v>5</v>
      </c>
      <c r="I3776" s="3">
        <f t="shared" si="738"/>
        <v>42</v>
      </c>
      <c r="J3776" s="3">
        <f t="shared" si="739"/>
        <v>3</v>
      </c>
      <c r="K3776" s="3" t="str">
        <f>IF(AND(D3776&gt;='Season Lookup'!$D$15,D3776&lt;'Season Lookup'!$D$16),"Spring",IF(AND(D3776&gt;='Season Lookup'!$D$16,D3776&lt;'Season Lookup'!$D$17),"Summer",IF(AND(D3776&gt;='Season Lookup'!$D$17,D3776&lt;'Season Lookup'!$D$18),"Fall",IF(OR(D3776&gt;='Season Lookup'!$D$18,D3776&lt;'Season Lookup'!$D$15),"Winter"))))</f>
        <v>Spring</v>
      </c>
      <c r="L3776" s="3" t="str">
        <f>VLOOKUP(F3776,'Season Lookup'!$A$1:$B$13,2,0)</f>
        <v>Summer</v>
      </c>
      <c r="M3776" t="s">
        <v>31</v>
      </c>
      <c r="N3776" t="s">
        <v>13</v>
      </c>
      <c r="O3776" t="s">
        <v>13</v>
      </c>
      <c r="P3776" t="str">
        <f t="shared" si="740"/>
        <v>Yes</v>
      </c>
      <c r="Q3776" t="str">
        <f t="shared" si="741"/>
        <v>No</v>
      </c>
      <c r="R3776" t="str">
        <f t="shared" si="742"/>
        <v>No</v>
      </c>
      <c r="T3776" t="s">
        <v>14</v>
      </c>
      <c r="U3776" t="s">
        <v>202</v>
      </c>
      <c r="V3776" t="str">
        <f t="shared" si="743"/>
        <v>Intersection</v>
      </c>
      <c r="W3776" t="s">
        <v>361</v>
      </c>
      <c r="X3776">
        <v>42.360154000000001</v>
      </c>
      <c r="Y3776">
        <v>-71.094881999999998</v>
      </c>
      <c r="Z3776" t="s">
        <v>223</v>
      </c>
    </row>
    <row r="3777" spans="1:26">
      <c r="A3777">
        <v>30870</v>
      </c>
      <c r="B3777" s="1">
        <v>41065.511805555558</v>
      </c>
      <c r="C3777" s="1">
        <f t="shared" si="732"/>
        <v>40909</v>
      </c>
      <c r="D3777" s="4">
        <f t="shared" si="733"/>
        <v>0.42777777777777776</v>
      </c>
      <c r="E3777" s="3">
        <f t="shared" si="734"/>
        <v>2012</v>
      </c>
      <c r="F3777" s="3">
        <f t="shared" si="735"/>
        <v>6</v>
      </c>
      <c r="G3777" s="3">
        <f t="shared" si="736"/>
        <v>5</v>
      </c>
      <c r="H3777" s="3">
        <f t="shared" si="737"/>
        <v>12</v>
      </c>
      <c r="I3777" s="3">
        <f t="shared" si="738"/>
        <v>17</v>
      </c>
      <c r="J3777" s="3">
        <f t="shared" si="739"/>
        <v>3</v>
      </c>
      <c r="K3777" s="3" t="str">
        <f>IF(AND(D3777&gt;='Season Lookup'!$D$15,D3777&lt;'Season Lookup'!$D$16),"Spring",IF(AND(D3777&gt;='Season Lookup'!$D$16,D3777&lt;'Season Lookup'!$D$17),"Summer",IF(AND(D3777&gt;='Season Lookup'!$D$17,D3777&lt;'Season Lookup'!$D$18),"Fall",IF(OR(D3777&gt;='Season Lookup'!$D$18,D3777&lt;'Season Lookup'!$D$15),"Winter"))))</f>
        <v>Spring</v>
      </c>
      <c r="L3777" s="3" t="str">
        <f>VLOOKUP(F3777,'Season Lookup'!$A$1:$B$13,2,0)</f>
        <v>Summer</v>
      </c>
      <c r="M3777" t="s">
        <v>73</v>
      </c>
      <c r="N3777" t="s">
        <v>13</v>
      </c>
      <c r="O3777" t="s">
        <v>13</v>
      </c>
      <c r="P3777" t="str">
        <f t="shared" si="740"/>
        <v>Yes</v>
      </c>
      <c r="Q3777" t="str">
        <f t="shared" si="741"/>
        <v>No</v>
      </c>
      <c r="R3777" t="str">
        <f t="shared" si="742"/>
        <v>No</v>
      </c>
      <c r="T3777" t="s">
        <v>288</v>
      </c>
      <c r="U3777" t="s">
        <v>105</v>
      </c>
      <c r="V3777" t="str">
        <f t="shared" si="743"/>
        <v>Intersection</v>
      </c>
      <c r="W3777" t="s">
        <v>307</v>
      </c>
      <c r="X3777">
        <v>42.364801999999997</v>
      </c>
      <c r="Y3777">
        <v>-71.089412999999993</v>
      </c>
      <c r="Z3777" t="s">
        <v>308</v>
      </c>
    </row>
    <row r="3778" spans="1:26">
      <c r="A3778">
        <v>30872</v>
      </c>
      <c r="B3778" s="1">
        <v>41065.701388888891</v>
      </c>
      <c r="C3778" s="1">
        <f t="shared" si="732"/>
        <v>40909</v>
      </c>
      <c r="D3778" s="4">
        <f t="shared" si="733"/>
        <v>0.42777777777777776</v>
      </c>
      <c r="E3778" s="3">
        <f t="shared" si="734"/>
        <v>2012</v>
      </c>
      <c r="F3778" s="3">
        <f t="shared" si="735"/>
        <v>6</v>
      </c>
      <c r="G3778" s="3">
        <f t="shared" si="736"/>
        <v>5</v>
      </c>
      <c r="H3778" s="3">
        <f t="shared" si="737"/>
        <v>16</v>
      </c>
      <c r="I3778" s="3">
        <f t="shared" si="738"/>
        <v>50</v>
      </c>
      <c r="J3778" s="3">
        <f t="shared" si="739"/>
        <v>3</v>
      </c>
      <c r="K3778" s="3" t="str">
        <f>IF(AND(D3778&gt;='Season Lookup'!$D$15,D3778&lt;'Season Lookup'!$D$16),"Spring",IF(AND(D3778&gt;='Season Lookup'!$D$16,D3778&lt;'Season Lookup'!$D$17),"Summer",IF(AND(D3778&gt;='Season Lookup'!$D$17,D3778&lt;'Season Lookup'!$D$18),"Fall",IF(OR(D3778&gt;='Season Lookup'!$D$18,D3778&lt;'Season Lookup'!$D$15),"Winter"))))</f>
        <v>Spring</v>
      </c>
      <c r="L3778" s="3" t="str">
        <f>VLOOKUP(F3778,'Season Lookup'!$A$1:$B$13,2,0)</f>
        <v>Summer</v>
      </c>
      <c r="M3778" t="s">
        <v>73</v>
      </c>
      <c r="N3778" t="s">
        <v>13</v>
      </c>
      <c r="O3778" t="s">
        <v>13</v>
      </c>
      <c r="P3778" t="str">
        <f t="shared" si="740"/>
        <v>Yes</v>
      </c>
      <c r="Q3778" t="str">
        <f t="shared" si="741"/>
        <v>No</v>
      </c>
      <c r="R3778" t="str">
        <f t="shared" si="742"/>
        <v>No</v>
      </c>
      <c r="S3778">
        <v>699</v>
      </c>
      <c r="T3778" t="s">
        <v>198</v>
      </c>
      <c r="V3778" t="str">
        <f t="shared" si="743"/>
        <v>Non Intersection</v>
      </c>
      <c r="W3778" t="s">
        <v>585</v>
      </c>
      <c r="X3778">
        <v>42.375056999999998</v>
      </c>
      <c r="Y3778">
        <v>-71.148745000000005</v>
      </c>
      <c r="Z3778" t="s">
        <v>586</v>
      </c>
    </row>
    <row r="3779" spans="1:26">
      <c r="A3779">
        <v>30874</v>
      </c>
      <c r="B3779" s="1">
        <v>41065.752071759256</v>
      </c>
      <c r="C3779" s="1">
        <f t="shared" si="732"/>
        <v>40909</v>
      </c>
      <c r="D3779" s="4">
        <f t="shared" si="733"/>
        <v>0.42777777777777776</v>
      </c>
      <c r="E3779" s="3">
        <f t="shared" si="734"/>
        <v>2012</v>
      </c>
      <c r="F3779" s="3">
        <f t="shared" si="735"/>
        <v>6</v>
      </c>
      <c r="G3779" s="3">
        <f t="shared" si="736"/>
        <v>5</v>
      </c>
      <c r="H3779" s="3">
        <f t="shared" si="737"/>
        <v>18</v>
      </c>
      <c r="I3779" s="3">
        <f t="shared" si="738"/>
        <v>2</v>
      </c>
      <c r="J3779" s="3">
        <f t="shared" si="739"/>
        <v>3</v>
      </c>
      <c r="K3779" s="3" t="str">
        <f>IF(AND(D3779&gt;='Season Lookup'!$D$15,D3779&lt;'Season Lookup'!$D$16),"Spring",IF(AND(D3779&gt;='Season Lookup'!$D$16,D3779&lt;'Season Lookup'!$D$17),"Summer",IF(AND(D3779&gt;='Season Lookup'!$D$17,D3779&lt;'Season Lookup'!$D$18),"Fall",IF(OR(D3779&gt;='Season Lookup'!$D$18,D3779&lt;'Season Lookup'!$D$15),"Winter"))))</f>
        <v>Spring</v>
      </c>
      <c r="L3779" s="3" t="str">
        <f>VLOOKUP(F3779,'Season Lookup'!$A$1:$B$13,2,0)</f>
        <v>Summer</v>
      </c>
      <c r="M3779" t="s">
        <v>73</v>
      </c>
      <c r="N3779" t="s">
        <v>13</v>
      </c>
      <c r="O3779" t="s">
        <v>152</v>
      </c>
      <c r="P3779" t="str">
        <f t="shared" si="740"/>
        <v>Yes</v>
      </c>
      <c r="Q3779" t="str">
        <f t="shared" si="741"/>
        <v>No</v>
      </c>
      <c r="R3779" t="str">
        <f t="shared" si="742"/>
        <v>Yes</v>
      </c>
      <c r="T3779" t="s">
        <v>14</v>
      </c>
      <c r="U3779" t="s">
        <v>453</v>
      </c>
      <c r="V3779" t="str">
        <f t="shared" si="743"/>
        <v>Intersection</v>
      </c>
      <c r="W3779" t="s">
        <v>3069</v>
      </c>
      <c r="X3779">
        <v>42.364013999999997</v>
      </c>
      <c r="Y3779">
        <v>-71.101389999999995</v>
      </c>
      <c r="Z3779" t="s">
        <v>1623</v>
      </c>
    </row>
    <row r="3780" spans="1:26">
      <c r="A3780">
        <v>30875</v>
      </c>
      <c r="B3780" s="1">
        <v>41067.629861111112</v>
      </c>
      <c r="C3780" s="1">
        <f t="shared" si="732"/>
        <v>40909</v>
      </c>
      <c r="D3780" s="4">
        <f t="shared" si="733"/>
        <v>0.43333333333333335</v>
      </c>
      <c r="E3780" s="3">
        <f t="shared" si="734"/>
        <v>2012</v>
      </c>
      <c r="F3780" s="3">
        <f t="shared" si="735"/>
        <v>6</v>
      </c>
      <c r="G3780" s="3">
        <f t="shared" si="736"/>
        <v>7</v>
      </c>
      <c r="H3780" s="3">
        <f t="shared" si="737"/>
        <v>15</v>
      </c>
      <c r="I3780" s="3">
        <f t="shared" si="738"/>
        <v>7</v>
      </c>
      <c r="J3780" s="3">
        <f t="shared" si="739"/>
        <v>5</v>
      </c>
      <c r="K3780" s="3" t="str">
        <f>IF(AND(D3780&gt;='Season Lookup'!$D$15,D3780&lt;'Season Lookup'!$D$16),"Spring",IF(AND(D3780&gt;='Season Lookup'!$D$16,D3780&lt;'Season Lookup'!$D$17),"Summer",IF(AND(D3780&gt;='Season Lookup'!$D$17,D3780&lt;'Season Lookup'!$D$18),"Fall",IF(OR(D3780&gt;='Season Lookup'!$D$18,D3780&lt;'Season Lookup'!$D$15),"Winter"))))</f>
        <v>Spring</v>
      </c>
      <c r="L3780" s="3" t="str">
        <f>VLOOKUP(F3780,'Season Lookup'!$A$1:$B$13,2,0)</f>
        <v>Summer</v>
      </c>
      <c r="M3780" t="s">
        <v>78</v>
      </c>
      <c r="N3780" t="s">
        <v>13</v>
      </c>
      <c r="O3780" t="s">
        <v>23</v>
      </c>
      <c r="P3780" t="str">
        <f t="shared" si="740"/>
        <v>Yes</v>
      </c>
      <c r="Q3780" t="str">
        <f t="shared" si="741"/>
        <v>No</v>
      </c>
      <c r="R3780" t="str">
        <f t="shared" si="742"/>
        <v>No</v>
      </c>
      <c r="S3780">
        <v>725</v>
      </c>
      <c r="T3780" t="s">
        <v>186</v>
      </c>
      <c r="V3780" t="str">
        <f t="shared" si="743"/>
        <v>Non Intersection</v>
      </c>
      <c r="W3780" t="s">
        <v>617</v>
      </c>
      <c r="X3780">
        <v>42.390473999999998</v>
      </c>
      <c r="Y3780">
        <v>-71.152218000000005</v>
      </c>
      <c r="Z3780" t="s">
        <v>618</v>
      </c>
    </row>
    <row r="3781" spans="1:26">
      <c r="A3781">
        <v>30876</v>
      </c>
      <c r="B3781" s="1">
        <v>41067.666655092595</v>
      </c>
      <c r="C3781" s="1">
        <f t="shared" si="732"/>
        <v>40909</v>
      </c>
      <c r="D3781" s="4">
        <f t="shared" si="733"/>
        <v>0.43333333333333335</v>
      </c>
      <c r="E3781" s="3">
        <f t="shared" si="734"/>
        <v>2012</v>
      </c>
      <c r="F3781" s="3">
        <f t="shared" si="735"/>
        <v>6</v>
      </c>
      <c r="G3781" s="3">
        <f t="shared" si="736"/>
        <v>7</v>
      </c>
      <c r="H3781" s="3">
        <f t="shared" si="737"/>
        <v>15</v>
      </c>
      <c r="I3781" s="3">
        <f t="shared" si="738"/>
        <v>59</v>
      </c>
      <c r="J3781" s="3">
        <f t="shared" si="739"/>
        <v>5</v>
      </c>
      <c r="K3781" s="3" t="str">
        <f>IF(AND(D3781&gt;='Season Lookup'!$D$15,D3781&lt;'Season Lookup'!$D$16),"Spring",IF(AND(D3781&gt;='Season Lookup'!$D$16,D3781&lt;'Season Lookup'!$D$17),"Summer",IF(AND(D3781&gt;='Season Lookup'!$D$17,D3781&lt;'Season Lookup'!$D$18),"Fall",IF(OR(D3781&gt;='Season Lookup'!$D$18,D3781&lt;'Season Lookup'!$D$15),"Winter"))))</f>
        <v>Spring</v>
      </c>
      <c r="L3781" s="3" t="str">
        <f>VLOOKUP(F3781,'Season Lookup'!$A$1:$B$13,2,0)</f>
        <v>Summer</v>
      </c>
      <c r="M3781" t="s">
        <v>78</v>
      </c>
      <c r="N3781" t="s">
        <v>13</v>
      </c>
      <c r="O3781" t="s">
        <v>23</v>
      </c>
      <c r="P3781" t="str">
        <f t="shared" si="740"/>
        <v>Yes</v>
      </c>
      <c r="Q3781" t="str">
        <f t="shared" si="741"/>
        <v>No</v>
      </c>
      <c r="R3781" t="str">
        <f t="shared" si="742"/>
        <v>No</v>
      </c>
      <c r="T3781" t="s">
        <v>993</v>
      </c>
      <c r="U3781" t="s">
        <v>60</v>
      </c>
      <c r="V3781" t="str">
        <f t="shared" si="743"/>
        <v>Intersection</v>
      </c>
      <c r="W3781" t="s">
        <v>1605</v>
      </c>
      <c r="X3781">
        <v>42.366670999999997</v>
      </c>
      <c r="Y3781">
        <v>-71.084260999999998</v>
      </c>
      <c r="Z3781" t="s">
        <v>1606</v>
      </c>
    </row>
    <row r="3782" spans="1:26">
      <c r="A3782">
        <v>30877</v>
      </c>
      <c r="B3782" s="1">
        <v>41067.680543981478</v>
      </c>
      <c r="C3782" s="1">
        <f t="shared" si="732"/>
        <v>40909</v>
      </c>
      <c r="D3782" s="4">
        <f t="shared" si="733"/>
        <v>0.43333333333333335</v>
      </c>
      <c r="E3782" s="3">
        <f t="shared" si="734"/>
        <v>2012</v>
      </c>
      <c r="F3782" s="3">
        <f t="shared" si="735"/>
        <v>6</v>
      </c>
      <c r="G3782" s="3">
        <f t="shared" si="736"/>
        <v>7</v>
      </c>
      <c r="H3782" s="3">
        <f t="shared" si="737"/>
        <v>16</v>
      </c>
      <c r="I3782" s="3">
        <f t="shared" si="738"/>
        <v>19</v>
      </c>
      <c r="J3782" s="3">
        <f t="shared" si="739"/>
        <v>5</v>
      </c>
      <c r="K3782" s="3" t="str">
        <f>IF(AND(D3782&gt;='Season Lookup'!$D$15,D3782&lt;'Season Lookup'!$D$16),"Spring",IF(AND(D3782&gt;='Season Lookup'!$D$16,D3782&lt;'Season Lookup'!$D$17),"Summer",IF(AND(D3782&gt;='Season Lookup'!$D$17,D3782&lt;'Season Lookup'!$D$18),"Fall",IF(OR(D3782&gt;='Season Lookup'!$D$18,D3782&lt;'Season Lookup'!$D$15),"Winter"))))</f>
        <v>Spring</v>
      </c>
      <c r="L3782" s="3" t="str">
        <f>VLOOKUP(F3782,'Season Lookup'!$A$1:$B$13,2,0)</f>
        <v>Summer</v>
      </c>
      <c r="M3782" t="s">
        <v>78</v>
      </c>
      <c r="N3782" t="s">
        <v>13</v>
      </c>
      <c r="O3782" t="s">
        <v>13</v>
      </c>
      <c r="P3782" t="str">
        <f t="shared" si="740"/>
        <v>Yes</v>
      </c>
      <c r="Q3782" t="str">
        <f t="shared" si="741"/>
        <v>No</v>
      </c>
      <c r="R3782" t="str">
        <f t="shared" si="742"/>
        <v>No</v>
      </c>
      <c r="T3782" t="s">
        <v>61</v>
      </c>
      <c r="U3782" t="s">
        <v>1765</v>
      </c>
      <c r="V3782" t="str">
        <f t="shared" si="743"/>
        <v>Intersection</v>
      </c>
      <c r="W3782" t="s">
        <v>4613</v>
      </c>
      <c r="X3782">
        <v>42.367229000000002</v>
      </c>
      <c r="Y3782">
        <v>-71.077734000000007</v>
      </c>
      <c r="Z3782" t="s">
        <v>1657</v>
      </c>
    </row>
    <row r="3783" spans="1:26">
      <c r="A3783">
        <v>30878</v>
      </c>
      <c r="B3783" s="1">
        <v>41067.690960648149</v>
      </c>
      <c r="C3783" s="1">
        <f t="shared" si="732"/>
        <v>40909</v>
      </c>
      <c r="D3783" s="4">
        <f t="shared" si="733"/>
        <v>0.43333333333333335</v>
      </c>
      <c r="E3783" s="3">
        <f t="shared" si="734"/>
        <v>2012</v>
      </c>
      <c r="F3783" s="3">
        <f t="shared" si="735"/>
        <v>6</v>
      </c>
      <c r="G3783" s="3">
        <f t="shared" si="736"/>
        <v>7</v>
      </c>
      <c r="H3783" s="3">
        <f t="shared" si="737"/>
        <v>16</v>
      </c>
      <c r="I3783" s="3">
        <f t="shared" si="738"/>
        <v>34</v>
      </c>
      <c r="J3783" s="3">
        <f t="shared" si="739"/>
        <v>5</v>
      </c>
      <c r="K3783" s="3" t="str">
        <f>IF(AND(D3783&gt;='Season Lookup'!$D$15,D3783&lt;'Season Lookup'!$D$16),"Spring",IF(AND(D3783&gt;='Season Lookup'!$D$16,D3783&lt;'Season Lookup'!$D$17),"Summer",IF(AND(D3783&gt;='Season Lookup'!$D$17,D3783&lt;'Season Lookup'!$D$18),"Fall",IF(OR(D3783&gt;='Season Lookup'!$D$18,D3783&lt;'Season Lookup'!$D$15),"Winter"))))</f>
        <v>Spring</v>
      </c>
      <c r="L3783" s="3" t="str">
        <f>VLOOKUP(F3783,'Season Lookup'!$A$1:$B$13,2,0)</f>
        <v>Summer</v>
      </c>
      <c r="M3783" t="s">
        <v>78</v>
      </c>
      <c r="N3783" t="s">
        <v>13</v>
      </c>
      <c r="O3783" t="s">
        <v>13</v>
      </c>
      <c r="P3783" t="str">
        <f t="shared" si="740"/>
        <v>Yes</v>
      </c>
      <c r="Q3783" t="str">
        <f t="shared" si="741"/>
        <v>No</v>
      </c>
      <c r="R3783" t="str">
        <f t="shared" si="742"/>
        <v>No</v>
      </c>
      <c r="T3783" t="s">
        <v>19</v>
      </c>
      <c r="V3783" t="str">
        <f t="shared" si="743"/>
        <v>Intersection</v>
      </c>
      <c r="W3783" t="s">
        <v>2237</v>
      </c>
      <c r="X3783">
        <v>0</v>
      </c>
      <c r="Y3783">
        <v>0</v>
      </c>
      <c r="Z3783" t="s">
        <v>81</v>
      </c>
    </row>
    <row r="3784" spans="1:26">
      <c r="A3784">
        <v>30879</v>
      </c>
      <c r="B3784" s="1">
        <v>41067.732638888891</v>
      </c>
      <c r="C3784" s="1">
        <f t="shared" si="732"/>
        <v>40909</v>
      </c>
      <c r="D3784" s="4">
        <f t="shared" si="733"/>
        <v>0.43333333333333335</v>
      </c>
      <c r="E3784" s="3">
        <f t="shared" si="734"/>
        <v>2012</v>
      </c>
      <c r="F3784" s="3">
        <f t="shared" si="735"/>
        <v>6</v>
      </c>
      <c r="G3784" s="3">
        <f t="shared" si="736"/>
        <v>7</v>
      </c>
      <c r="H3784" s="3">
        <f t="shared" si="737"/>
        <v>17</v>
      </c>
      <c r="I3784" s="3">
        <f t="shared" si="738"/>
        <v>35</v>
      </c>
      <c r="J3784" s="3">
        <f t="shared" si="739"/>
        <v>5</v>
      </c>
      <c r="K3784" s="3" t="str">
        <f>IF(AND(D3784&gt;='Season Lookup'!$D$15,D3784&lt;'Season Lookup'!$D$16),"Spring",IF(AND(D3784&gt;='Season Lookup'!$D$16,D3784&lt;'Season Lookup'!$D$17),"Summer",IF(AND(D3784&gt;='Season Lookup'!$D$17,D3784&lt;'Season Lookup'!$D$18),"Fall",IF(OR(D3784&gt;='Season Lookup'!$D$18,D3784&lt;'Season Lookup'!$D$15),"Winter"))))</f>
        <v>Spring</v>
      </c>
      <c r="L3784" s="3" t="str">
        <f>VLOOKUP(F3784,'Season Lookup'!$A$1:$B$13,2,0)</f>
        <v>Summer</v>
      </c>
      <c r="M3784" t="s">
        <v>78</v>
      </c>
      <c r="N3784" t="s">
        <v>13</v>
      </c>
      <c r="O3784" t="s">
        <v>132</v>
      </c>
      <c r="P3784" t="str">
        <f t="shared" si="740"/>
        <v>Yes</v>
      </c>
      <c r="Q3784" t="str">
        <f t="shared" si="741"/>
        <v>Yes</v>
      </c>
      <c r="R3784" t="str">
        <f t="shared" si="742"/>
        <v>No</v>
      </c>
      <c r="S3784">
        <v>1673</v>
      </c>
      <c r="T3784" t="s">
        <v>19</v>
      </c>
      <c r="U3784" t="s">
        <v>698</v>
      </c>
      <c r="V3784" t="str">
        <f t="shared" si="743"/>
        <v>Non Intersection</v>
      </c>
      <c r="W3784" t="s">
        <v>4614</v>
      </c>
      <c r="X3784">
        <v>42.375154999999999</v>
      </c>
      <c r="Y3784">
        <v>-71.110851999999994</v>
      </c>
      <c r="Z3784" t="s">
        <v>4615</v>
      </c>
    </row>
    <row r="3785" spans="1:26">
      <c r="A3785">
        <v>30880</v>
      </c>
      <c r="B3785" s="1">
        <v>41067.770833333336</v>
      </c>
      <c r="C3785" s="1">
        <f t="shared" si="732"/>
        <v>40909</v>
      </c>
      <c r="D3785" s="4">
        <f t="shared" si="733"/>
        <v>0.43333333333333335</v>
      </c>
      <c r="E3785" s="3">
        <f t="shared" si="734"/>
        <v>2012</v>
      </c>
      <c r="F3785" s="3">
        <f t="shared" si="735"/>
        <v>6</v>
      </c>
      <c r="G3785" s="3">
        <f t="shared" si="736"/>
        <v>7</v>
      </c>
      <c r="H3785" s="3">
        <f t="shared" si="737"/>
        <v>18</v>
      </c>
      <c r="I3785" s="3">
        <f t="shared" si="738"/>
        <v>30</v>
      </c>
      <c r="J3785" s="3">
        <f t="shared" si="739"/>
        <v>5</v>
      </c>
      <c r="K3785" s="3" t="str">
        <f>IF(AND(D3785&gt;='Season Lookup'!$D$15,D3785&lt;'Season Lookup'!$D$16),"Spring",IF(AND(D3785&gt;='Season Lookup'!$D$16,D3785&lt;'Season Lookup'!$D$17),"Summer",IF(AND(D3785&gt;='Season Lookup'!$D$17,D3785&lt;'Season Lookup'!$D$18),"Fall",IF(OR(D3785&gt;='Season Lookup'!$D$18,D3785&lt;'Season Lookup'!$D$15),"Winter"))))</f>
        <v>Spring</v>
      </c>
      <c r="L3785" s="3" t="str">
        <f>VLOOKUP(F3785,'Season Lookup'!$A$1:$B$13,2,0)</f>
        <v>Summer</v>
      </c>
      <c r="M3785" t="s">
        <v>78</v>
      </c>
      <c r="N3785" t="s">
        <v>18</v>
      </c>
      <c r="O3785" t="s">
        <v>23</v>
      </c>
      <c r="P3785" t="str">
        <f t="shared" si="740"/>
        <v>Yes</v>
      </c>
      <c r="Q3785" t="str">
        <f t="shared" si="741"/>
        <v>No</v>
      </c>
      <c r="R3785" t="str">
        <f t="shared" si="742"/>
        <v>No</v>
      </c>
      <c r="S3785">
        <v>5</v>
      </c>
      <c r="T3785" t="s">
        <v>288</v>
      </c>
      <c r="U3785" t="s">
        <v>32</v>
      </c>
      <c r="V3785" t="str">
        <f t="shared" si="743"/>
        <v>Non Intersection</v>
      </c>
      <c r="W3785" t="s">
        <v>4616</v>
      </c>
      <c r="X3785">
        <v>42.364716999999999</v>
      </c>
      <c r="Y3785">
        <v>-71.089343999999997</v>
      </c>
      <c r="Z3785" t="s">
        <v>4617</v>
      </c>
    </row>
    <row r="3786" spans="1:26">
      <c r="A3786">
        <v>30881</v>
      </c>
      <c r="B3786" s="1">
        <v>41067.845821759256</v>
      </c>
      <c r="C3786" s="1">
        <f t="shared" si="732"/>
        <v>40909</v>
      </c>
      <c r="D3786" s="4">
        <f t="shared" si="733"/>
        <v>0.43333333333333335</v>
      </c>
      <c r="E3786" s="3">
        <f t="shared" si="734"/>
        <v>2012</v>
      </c>
      <c r="F3786" s="3">
        <f t="shared" si="735"/>
        <v>6</v>
      </c>
      <c r="G3786" s="3">
        <f t="shared" si="736"/>
        <v>7</v>
      </c>
      <c r="H3786" s="3">
        <f t="shared" si="737"/>
        <v>20</v>
      </c>
      <c r="I3786" s="3">
        <f t="shared" si="738"/>
        <v>17</v>
      </c>
      <c r="J3786" s="3">
        <f t="shared" si="739"/>
        <v>5</v>
      </c>
      <c r="K3786" s="3" t="str">
        <f>IF(AND(D3786&gt;='Season Lookup'!$D$15,D3786&lt;'Season Lookup'!$D$16),"Spring",IF(AND(D3786&gt;='Season Lookup'!$D$16,D3786&lt;'Season Lookup'!$D$17),"Summer",IF(AND(D3786&gt;='Season Lookup'!$D$17,D3786&lt;'Season Lookup'!$D$18),"Fall",IF(OR(D3786&gt;='Season Lookup'!$D$18,D3786&lt;'Season Lookup'!$D$15),"Winter"))))</f>
        <v>Spring</v>
      </c>
      <c r="L3786" s="3" t="str">
        <f>VLOOKUP(F3786,'Season Lookup'!$A$1:$B$13,2,0)</f>
        <v>Summer</v>
      </c>
      <c r="M3786" t="s">
        <v>78</v>
      </c>
      <c r="N3786" t="s">
        <v>13</v>
      </c>
      <c r="O3786" t="s">
        <v>132</v>
      </c>
      <c r="P3786" t="str">
        <f t="shared" si="740"/>
        <v>Yes</v>
      </c>
      <c r="Q3786" t="str">
        <f t="shared" si="741"/>
        <v>Yes</v>
      </c>
      <c r="R3786" t="str">
        <f t="shared" si="742"/>
        <v>No</v>
      </c>
      <c r="S3786">
        <v>16</v>
      </c>
      <c r="T3786" t="s">
        <v>396</v>
      </c>
      <c r="V3786" t="str">
        <f t="shared" si="743"/>
        <v>Non Intersection</v>
      </c>
      <c r="W3786" t="s">
        <v>4618</v>
      </c>
      <c r="X3786">
        <v>42.373238999999998</v>
      </c>
      <c r="Y3786">
        <v>-71.113737</v>
      </c>
      <c r="Z3786" t="s">
        <v>4619</v>
      </c>
    </row>
    <row r="3787" spans="1:26">
      <c r="A3787">
        <v>30882</v>
      </c>
      <c r="B3787" s="1">
        <v>41068.378460648149</v>
      </c>
      <c r="C3787" s="1">
        <f t="shared" si="732"/>
        <v>40909</v>
      </c>
      <c r="D3787" s="4">
        <f t="shared" si="733"/>
        <v>0.43611111111111112</v>
      </c>
      <c r="E3787" s="3">
        <f t="shared" si="734"/>
        <v>2012</v>
      </c>
      <c r="F3787" s="3">
        <f t="shared" si="735"/>
        <v>6</v>
      </c>
      <c r="G3787" s="3">
        <f t="shared" si="736"/>
        <v>8</v>
      </c>
      <c r="H3787" s="3">
        <f t="shared" si="737"/>
        <v>9</v>
      </c>
      <c r="I3787" s="3">
        <f t="shared" si="738"/>
        <v>4</v>
      </c>
      <c r="J3787" s="3">
        <f t="shared" si="739"/>
        <v>6</v>
      </c>
      <c r="K3787" s="3" t="str">
        <f>IF(AND(D3787&gt;='Season Lookup'!$D$15,D3787&lt;'Season Lookup'!$D$16),"Spring",IF(AND(D3787&gt;='Season Lookup'!$D$16,D3787&lt;'Season Lookup'!$D$17),"Summer",IF(AND(D3787&gt;='Season Lookup'!$D$17,D3787&lt;'Season Lookup'!$D$18),"Fall",IF(OR(D3787&gt;='Season Lookup'!$D$18,D3787&lt;'Season Lookup'!$D$15),"Winter"))))</f>
        <v>Spring</v>
      </c>
      <c r="L3787" s="3" t="str">
        <f>VLOOKUP(F3787,'Season Lookup'!$A$1:$B$13,2,0)</f>
        <v>Summer</v>
      </c>
      <c r="M3787" t="s">
        <v>12</v>
      </c>
      <c r="N3787" t="s">
        <v>13</v>
      </c>
      <c r="O3787" t="s">
        <v>152</v>
      </c>
      <c r="P3787" t="str">
        <f t="shared" si="740"/>
        <v>Yes</v>
      </c>
      <c r="Q3787" t="str">
        <f t="shared" si="741"/>
        <v>No</v>
      </c>
      <c r="R3787" t="str">
        <f t="shared" si="742"/>
        <v>Yes</v>
      </c>
      <c r="T3787" t="s">
        <v>14</v>
      </c>
      <c r="U3787" t="s">
        <v>1088</v>
      </c>
      <c r="V3787" t="str">
        <f t="shared" si="743"/>
        <v>Intersection</v>
      </c>
      <c r="W3787" t="s">
        <v>1089</v>
      </c>
      <c r="X3787">
        <v>42.365972999999997</v>
      </c>
      <c r="Y3787">
        <v>-71.104675</v>
      </c>
      <c r="Z3787" t="s">
        <v>1090</v>
      </c>
    </row>
    <row r="3788" spans="1:26">
      <c r="A3788">
        <v>30883</v>
      </c>
      <c r="B3788" s="1">
        <v>41068.420138888891</v>
      </c>
      <c r="C3788" s="1">
        <f t="shared" ref="C3788:C3850" si="744">EOMONTH(B3788,MONTH(B3788)*-1)+1</f>
        <v>40909</v>
      </c>
      <c r="D3788" s="4">
        <f t="shared" ref="D3788:D3850" si="745">YEARFRAC(C3788,B3788)</f>
        <v>0.43611111111111112</v>
      </c>
      <c r="E3788" s="3">
        <f t="shared" ref="E3788:E3850" si="746">YEAR(B3788)</f>
        <v>2012</v>
      </c>
      <c r="F3788" s="3">
        <f t="shared" ref="F3788:F3850" si="747">MONTH(B3788)</f>
        <v>6</v>
      </c>
      <c r="G3788" s="3">
        <f t="shared" ref="G3788:G3850" si="748">DAY(B3788)</f>
        <v>8</v>
      </c>
      <c r="H3788" s="3">
        <f t="shared" ref="H3788:H3850" si="749">HOUR(B3788)</f>
        <v>10</v>
      </c>
      <c r="I3788" s="3">
        <f t="shared" ref="I3788:I3850" si="750">MINUTE(B3788)</f>
        <v>5</v>
      </c>
      <c r="J3788" s="3">
        <f t="shared" ref="J3788:J3850" si="751">WEEKDAY(B3788,1)</f>
        <v>6</v>
      </c>
      <c r="K3788" s="3" t="str">
        <f>IF(AND(D3788&gt;='Season Lookup'!$D$15,D3788&lt;'Season Lookup'!$D$16),"Spring",IF(AND(D3788&gt;='Season Lookup'!$D$16,D3788&lt;'Season Lookup'!$D$17),"Summer",IF(AND(D3788&gt;='Season Lookup'!$D$17,D3788&lt;'Season Lookup'!$D$18),"Fall",IF(OR(D3788&gt;='Season Lookup'!$D$18,D3788&lt;'Season Lookup'!$D$15),"Winter"))))</f>
        <v>Spring</v>
      </c>
      <c r="L3788" s="3" t="str">
        <f>VLOOKUP(F3788,'Season Lookup'!$A$1:$B$13,2,0)</f>
        <v>Summer</v>
      </c>
      <c r="M3788" t="s">
        <v>12</v>
      </c>
      <c r="N3788" t="s">
        <v>13</v>
      </c>
      <c r="O3788" t="s">
        <v>13</v>
      </c>
      <c r="P3788" t="str">
        <f t="shared" ref="P3788:P3850" si="752">IF(OR(N3788="Auto",O3788="Auto"),"Yes",IF(OR(N3788="Taxi",O3788="Taxi"),"Yes",IF(OR(N3788="Truck",O3788="Truck"),"Yes",IF(OR(N3788="Van",O3788="Van"),"Yes","No"))))</f>
        <v>Yes</v>
      </c>
      <c r="Q3788" t="str">
        <f t="shared" ref="Q3788:Q3850" si="753">IF(OR(N3788="Bicycle",O3788="Bicycle"),"Yes","No")</f>
        <v>No</v>
      </c>
      <c r="R3788" t="str">
        <f t="shared" ref="R3788:R3850" si="754">IF(OR(N3788="Pedestrian",O3788="Pedestrian"),"Yes","No")</f>
        <v>No</v>
      </c>
      <c r="T3788" t="s">
        <v>238</v>
      </c>
      <c r="U3788" t="s">
        <v>134</v>
      </c>
      <c r="V3788" t="str">
        <f t="shared" ref="V3788:V3850" si="755">IF(ISBLANK(S3788),"Intersection","Non Intersection")</f>
        <v>Intersection</v>
      </c>
      <c r="W3788" t="s">
        <v>4620</v>
      </c>
      <c r="X3788">
        <v>42.376635999999998</v>
      </c>
      <c r="Y3788">
        <v>-71.114080999999999</v>
      </c>
      <c r="Z3788" t="s">
        <v>4568</v>
      </c>
    </row>
    <row r="3789" spans="1:26">
      <c r="A3789">
        <v>30884</v>
      </c>
      <c r="B3789" s="1">
        <v>41068.645138888889</v>
      </c>
      <c r="C3789" s="1">
        <f t="shared" si="744"/>
        <v>40909</v>
      </c>
      <c r="D3789" s="4">
        <f t="shared" si="745"/>
        <v>0.43611111111111112</v>
      </c>
      <c r="E3789" s="3">
        <f t="shared" si="746"/>
        <v>2012</v>
      </c>
      <c r="F3789" s="3">
        <f t="shared" si="747"/>
        <v>6</v>
      </c>
      <c r="G3789" s="3">
        <f t="shared" si="748"/>
        <v>8</v>
      </c>
      <c r="H3789" s="3">
        <f t="shared" si="749"/>
        <v>15</v>
      </c>
      <c r="I3789" s="3">
        <f t="shared" si="750"/>
        <v>29</v>
      </c>
      <c r="J3789" s="3">
        <f t="shared" si="751"/>
        <v>6</v>
      </c>
      <c r="K3789" s="3" t="str">
        <f>IF(AND(D3789&gt;='Season Lookup'!$D$15,D3789&lt;'Season Lookup'!$D$16),"Spring",IF(AND(D3789&gt;='Season Lookup'!$D$16,D3789&lt;'Season Lookup'!$D$17),"Summer",IF(AND(D3789&gt;='Season Lookup'!$D$17,D3789&lt;'Season Lookup'!$D$18),"Fall",IF(OR(D3789&gt;='Season Lookup'!$D$18,D3789&lt;'Season Lookup'!$D$15),"Winter"))))</f>
        <v>Spring</v>
      </c>
      <c r="L3789" s="3" t="str">
        <f>VLOOKUP(F3789,'Season Lookup'!$A$1:$B$13,2,0)</f>
        <v>Summer</v>
      </c>
      <c r="M3789" t="s">
        <v>12</v>
      </c>
      <c r="N3789" t="s">
        <v>35</v>
      </c>
      <c r="O3789" t="s">
        <v>132</v>
      </c>
      <c r="P3789" t="str">
        <f t="shared" si="752"/>
        <v>Yes</v>
      </c>
      <c r="Q3789" t="str">
        <f t="shared" si="753"/>
        <v>Yes</v>
      </c>
      <c r="R3789" t="str">
        <f t="shared" si="754"/>
        <v>No</v>
      </c>
      <c r="T3789" t="s">
        <v>379</v>
      </c>
      <c r="U3789" t="s">
        <v>380</v>
      </c>
      <c r="V3789" t="str">
        <f t="shared" si="755"/>
        <v>Intersection</v>
      </c>
      <c r="W3789" t="s">
        <v>381</v>
      </c>
      <c r="X3789">
        <v>42.367443999999999</v>
      </c>
      <c r="Y3789">
        <v>-71.079381999999995</v>
      </c>
      <c r="Z3789" t="s">
        <v>382</v>
      </c>
    </row>
    <row r="3790" spans="1:26">
      <c r="A3790">
        <v>30885</v>
      </c>
      <c r="B3790" s="1">
        <v>41068.670138888891</v>
      </c>
      <c r="C3790" s="1">
        <f t="shared" si="744"/>
        <v>40909</v>
      </c>
      <c r="D3790" s="4">
        <f t="shared" si="745"/>
        <v>0.43611111111111112</v>
      </c>
      <c r="E3790" s="3">
        <f t="shared" si="746"/>
        <v>2012</v>
      </c>
      <c r="F3790" s="3">
        <f t="shared" si="747"/>
        <v>6</v>
      </c>
      <c r="G3790" s="3">
        <f t="shared" si="748"/>
        <v>8</v>
      </c>
      <c r="H3790" s="3">
        <f t="shared" si="749"/>
        <v>16</v>
      </c>
      <c r="I3790" s="3">
        <f t="shared" si="750"/>
        <v>5</v>
      </c>
      <c r="J3790" s="3">
        <f t="shared" si="751"/>
        <v>6</v>
      </c>
      <c r="K3790" s="3" t="str">
        <f>IF(AND(D3790&gt;='Season Lookup'!$D$15,D3790&lt;'Season Lookup'!$D$16),"Spring",IF(AND(D3790&gt;='Season Lookup'!$D$16,D3790&lt;'Season Lookup'!$D$17),"Summer",IF(AND(D3790&gt;='Season Lookup'!$D$17,D3790&lt;'Season Lookup'!$D$18),"Fall",IF(OR(D3790&gt;='Season Lookup'!$D$18,D3790&lt;'Season Lookup'!$D$15),"Winter"))))</f>
        <v>Spring</v>
      </c>
      <c r="L3790" s="3" t="str">
        <f>VLOOKUP(F3790,'Season Lookup'!$A$1:$B$13,2,0)</f>
        <v>Summer</v>
      </c>
      <c r="M3790" t="s">
        <v>12</v>
      </c>
      <c r="N3790" t="s">
        <v>13</v>
      </c>
      <c r="O3790" t="s">
        <v>13</v>
      </c>
      <c r="P3790" t="str">
        <f t="shared" si="752"/>
        <v>Yes</v>
      </c>
      <c r="Q3790" t="str">
        <f t="shared" si="753"/>
        <v>No</v>
      </c>
      <c r="R3790" t="str">
        <f t="shared" si="754"/>
        <v>No</v>
      </c>
      <c r="T3790" t="s">
        <v>203</v>
      </c>
      <c r="V3790" t="str">
        <f t="shared" si="755"/>
        <v>Intersection</v>
      </c>
      <c r="W3790" t="s">
        <v>2085</v>
      </c>
      <c r="X3790">
        <v>0</v>
      </c>
      <c r="Y3790">
        <v>0</v>
      </c>
      <c r="Z3790" t="s">
        <v>81</v>
      </c>
    </row>
    <row r="3791" spans="1:26">
      <c r="A3791">
        <v>30886</v>
      </c>
      <c r="B3791" s="1">
        <v>41068.678460648145</v>
      </c>
      <c r="C3791" s="1">
        <f t="shared" si="744"/>
        <v>40909</v>
      </c>
      <c r="D3791" s="4">
        <f t="shared" si="745"/>
        <v>0.43611111111111112</v>
      </c>
      <c r="E3791" s="3">
        <f t="shared" si="746"/>
        <v>2012</v>
      </c>
      <c r="F3791" s="3">
        <f t="shared" si="747"/>
        <v>6</v>
      </c>
      <c r="G3791" s="3">
        <f t="shared" si="748"/>
        <v>8</v>
      </c>
      <c r="H3791" s="3">
        <f t="shared" si="749"/>
        <v>16</v>
      </c>
      <c r="I3791" s="3">
        <f t="shared" si="750"/>
        <v>16</v>
      </c>
      <c r="J3791" s="3">
        <f t="shared" si="751"/>
        <v>6</v>
      </c>
      <c r="K3791" s="3" t="str">
        <f>IF(AND(D3791&gt;='Season Lookup'!$D$15,D3791&lt;'Season Lookup'!$D$16),"Spring",IF(AND(D3791&gt;='Season Lookup'!$D$16,D3791&lt;'Season Lookup'!$D$17),"Summer",IF(AND(D3791&gt;='Season Lookup'!$D$17,D3791&lt;'Season Lookup'!$D$18),"Fall",IF(OR(D3791&gt;='Season Lookup'!$D$18,D3791&lt;'Season Lookup'!$D$15),"Winter"))))</f>
        <v>Spring</v>
      </c>
      <c r="L3791" s="3" t="str">
        <f>VLOOKUP(F3791,'Season Lookup'!$A$1:$B$13,2,0)</f>
        <v>Summer</v>
      </c>
      <c r="M3791" t="s">
        <v>12</v>
      </c>
      <c r="N3791" t="s">
        <v>13</v>
      </c>
      <c r="O3791" t="s">
        <v>13</v>
      </c>
      <c r="P3791" t="str">
        <f t="shared" si="752"/>
        <v>Yes</v>
      </c>
      <c r="Q3791" t="str">
        <f t="shared" si="753"/>
        <v>No</v>
      </c>
      <c r="R3791" t="str">
        <f t="shared" si="754"/>
        <v>No</v>
      </c>
      <c r="S3791">
        <v>485</v>
      </c>
      <c r="T3791" t="s">
        <v>105</v>
      </c>
      <c r="U3791" t="s">
        <v>134</v>
      </c>
      <c r="V3791" t="str">
        <f t="shared" si="755"/>
        <v>Non Intersection</v>
      </c>
      <c r="W3791" t="s">
        <v>4621</v>
      </c>
      <c r="X3791">
        <v>42.374889000000003</v>
      </c>
      <c r="Y3791">
        <v>-71.114196000000007</v>
      </c>
      <c r="Z3791" t="s">
        <v>4622</v>
      </c>
    </row>
    <row r="3792" spans="1:26">
      <c r="A3792">
        <v>30887</v>
      </c>
      <c r="B3792" s="1">
        <v>41068.695138888892</v>
      </c>
      <c r="C3792" s="1">
        <f t="shared" si="744"/>
        <v>40909</v>
      </c>
      <c r="D3792" s="4">
        <f t="shared" si="745"/>
        <v>0.43611111111111112</v>
      </c>
      <c r="E3792" s="3">
        <f t="shared" si="746"/>
        <v>2012</v>
      </c>
      <c r="F3792" s="3">
        <f t="shared" si="747"/>
        <v>6</v>
      </c>
      <c r="G3792" s="3">
        <f t="shared" si="748"/>
        <v>8</v>
      </c>
      <c r="H3792" s="3">
        <f t="shared" si="749"/>
        <v>16</v>
      </c>
      <c r="I3792" s="3">
        <f t="shared" si="750"/>
        <v>41</v>
      </c>
      <c r="J3792" s="3">
        <f t="shared" si="751"/>
        <v>6</v>
      </c>
      <c r="K3792" s="3" t="str">
        <f>IF(AND(D3792&gt;='Season Lookup'!$D$15,D3792&lt;'Season Lookup'!$D$16),"Spring",IF(AND(D3792&gt;='Season Lookup'!$D$16,D3792&lt;'Season Lookup'!$D$17),"Summer",IF(AND(D3792&gt;='Season Lookup'!$D$17,D3792&lt;'Season Lookup'!$D$18),"Fall",IF(OR(D3792&gt;='Season Lookup'!$D$18,D3792&lt;'Season Lookup'!$D$15),"Winter"))))</f>
        <v>Spring</v>
      </c>
      <c r="L3792" s="3" t="str">
        <f>VLOOKUP(F3792,'Season Lookup'!$A$1:$B$13,2,0)</f>
        <v>Summer</v>
      </c>
      <c r="M3792" t="s">
        <v>12</v>
      </c>
      <c r="N3792" t="s">
        <v>13</v>
      </c>
      <c r="O3792" t="s">
        <v>13</v>
      </c>
      <c r="P3792" t="str">
        <f t="shared" si="752"/>
        <v>Yes</v>
      </c>
      <c r="Q3792" t="str">
        <f t="shared" si="753"/>
        <v>No</v>
      </c>
      <c r="R3792" t="str">
        <f t="shared" si="754"/>
        <v>No</v>
      </c>
      <c r="S3792">
        <v>26</v>
      </c>
      <c r="T3792" t="s">
        <v>379</v>
      </c>
      <c r="V3792" t="str">
        <f t="shared" si="755"/>
        <v>Non Intersection</v>
      </c>
      <c r="W3792" t="s">
        <v>4623</v>
      </c>
      <c r="X3792">
        <v>42.370507000000003</v>
      </c>
      <c r="Y3792">
        <v>-71.078556000000006</v>
      </c>
      <c r="Z3792" t="s">
        <v>4624</v>
      </c>
    </row>
    <row r="3793" spans="1:26">
      <c r="A3793">
        <v>30888</v>
      </c>
      <c r="B3793" s="1">
        <v>41069.591666666667</v>
      </c>
      <c r="C3793" s="1">
        <f t="shared" si="744"/>
        <v>40909</v>
      </c>
      <c r="D3793" s="4">
        <f t="shared" si="745"/>
        <v>0.43888888888888888</v>
      </c>
      <c r="E3793" s="3">
        <f t="shared" si="746"/>
        <v>2012</v>
      </c>
      <c r="F3793" s="3">
        <f t="shared" si="747"/>
        <v>6</v>
      </c>
      <c r="G3793" s="3">
        <f t="shared" si="748"/>
        <v>9</v>
      </c>
      <c r="H3793" s="3">
        <f t="shared" si="749"/>
        <v>14</v>
      </c>
      <c r="I3793" s="3">
        <f t="shared" si="750"/>
        <v>12</v>
      </c>
      <c r="J3793" s="3">
        <f t="shared" si="751"/>
        <v>7</v>
      </c>
      <c r="K3793" s="3" t="str">
        <f>IF(AND(D3793&gt;='Season Lookup'!$D$15,D3793&lt;'Season Lookup'!$D$16),"Spring",IF(AND(D3793&gt;='Season Lookup'!$D$16,D3793&lt;'Season Lookup'!$D$17),"Summer",IF(AND(D3793&gt;='Season Lookup'!$D$17,D3793&lt;'Season Lookup'!$D$18),"Fall",IF(OR(D3793&gt;='Season Lookup'!$D$18,D3793&lt;'Season Lookup'!$D$15),"Winter"))))</f>
        <v>Spring</v>
      </c>
      <c r="L3793" s="3" t="str">
        <f>VLOOKUP(F3793,'Season Lookup'!$A$1:$B$13,2,0)</f>
        <v>Summer</v>
      </c>
      <c r="M3793" t="s">
        <v>31</v>
      </c>
      <c r="N3793" t="s">
        <v>13</v>
      </c>
      <c r="O3793" t="s">
        <v>132</v>
      </c>
      <c r="P3793" t="str">
        <f t="shared" si="752"/>
        <v>Yes</v>
      </c>
      <c r="Q3793" t="str">
        <f t="shared" si="753"/>
        <v>Yes</v>
      </c>
      <c r="R3793" t="str">
        <f t="shared" si="754"/>
        <v>No</v>
      </c>
      <c r="T3793" t="s">
        <v>108</v>
      </c>
      <c r="U3793" t="s">
        <v>2240</v>
      </c>
      <c r="V3793" t="str">
        <f t="shared" si="755"/>
        <v>Intersection</v>
      </c>
      <c r="W3793" t="s">
        <v>3797</v>
      </c>
      <c r="X3793">
        <v>42.367756999999997</v>
      </c>
      <c r="Y3793">
        <v>-71.111097000000001</v>
      </c>
      <c r="Z3793" t="s">
        <v>3798</v>
      </c>
    </row>
    <row r="3794" spans="1:26">
      <c r="A3794">
        <v>30901</v>
      </c>
      <c r="B3794" s="1">
        <v>41069.54859953704</v>
      </c>
      <c r="C3794" s="1">
        <f t="shared" si="744"/>
        <v>40909</v>
      </c>
      <c r="D3794" s="4">
        <f t="shared" si="745"/>
        <v>0.43888888888888888</v>
      </c>
      <c r="E3794" s="3">
        <f t="shared" si="746"/>
        <v>2012</v>
      </c>
      <c r="F3794" s="3">
        <f t="shared" si="747"/>
        <v>6</v>
      </c>
      <c r="G3794" s="3">
        <f t="shared" si="748"/>
        <v>9</v>
      </c>
      <c r="H3794" s="3">
        <f t="shared" si="749"/>
        <v>13</v>
      </c>
      <c r="I3794" s="3">
        <f t="shared" si="750"/>
        <v>9</v>
      </c>
      <c r="J3794" s="3">
        <f t="shared" si="751"/>
        <v>7</v>
      </c>
      <c r="K3794" s="3" t="str">
        <f>IF(AND(D3794&gt;='Season Lookup'!$D$15,D3794&lt;'Season Lookup'!$D$16),"Spring",IF(AND(D3794&gt;='Season Lookup'!$D$16,D3794&lt;'Season Lookup'!$D$17),"Summer",IF(AND(D3794&gt;='Season Lookup'!$D$17,D3794&lt;'Season Lookup'!$D$18),"Fall",IF(OR(D3794&gt;='Season Lookup'!$D$18,D3794&lt;'Season Lookup'!$D$15),"Winter"))))</f>
        <v>Spring</v>
      </c>
      <c r="L3794" s="3" t="str">
        <f>VLOOKUP(F3794,'Season Lookup'!$A$1:$B$13,2,0)</f>
        <v>Summer</v>
      </c>
      <c r="M3794" t="s">
        <v>31</v>
      </c>
      <c r="N3794" t="s">
        <v>13</v>
      </c>
      <c r="O3794" t="s">
        <v>13</v>
      </c>
      <c r="P3794" t="str">
        <f t="shared" si="752"/>
        <v>Yes</v>
      </c>
      <c r="Q3794" t="str">
        <f t="shared" si="753"/>
        <v>No</v>
      </c>
      <c r="R3794" t="str">
        <f t="shared" si="754"/>
        <v>No</v>
      </c>
      <c r="S3794">
        <v>200</v>
      </c>
      <c r="T3794" t="s">
        <v>170</v>
      </c>
      <c r="V3794" t="str">
        <f t="shared" si="755"/>
        <v>Non Intersection</v>
      </c>
      <c r="W3794" t="s">
        <v>2274</v>
      </c>
      <c r="X3794">
        <v>42.389764</v>
      </c>
      <c r="Y3794">
        <v>-71.142318000000003</v>
      </c>
      <c r="Z3794" t="s">
        <v>2275</v>
      </c>
    </row>
    <row r="3795" spans="1:26">
      <c r="A3795">
        <v>30928</v>
      </c>
      <c r="B3795" s="1">
        <v>41069.430543981478</v>
      </c>
      <c r="C3795" s="1">
        <f t="shared" si="744"/>
        <v>40909</v>
      </c>
      <c r="D3795" s="4">
        <f t="shared" si="745"/>
        <v>0.43888888888888888</v>
      </c>
      <c r="E3795" s="3">
        <f t="shared" si="746"/>
        <v>2012</v>
      </c>
      <c r="F3795" s="3">
        <f t="shared" si="747"/>
        <v>6</v>
      </c>
      <c r="G3795" s="3">
        <f t="shared" si="748"/>
        <v>9</v>
      </c>
      <c r="H3795" s="3">
        <f t="shared" si="749"/>
        <v>10</v>
      </c>
      <c r="I3795" s="3">
        <f t="shared" si="750"/>
        <v>19</v>
      </c>
      <c r="J3795" s="3">
        <f t="shared" si="751"/>
        <v>7</v>
      </c>
      <c r="K3795" s="3" t="str">
        <f>IF(AND(D3795&gt;='Season Lookup'!$D$15,D3795&lt;'Season Lookup'!$D$16),"Spring",IF(AND(D3795&gt;='Season Lookup'!$D$16,D3795&lt;'Season Lookup'!$D$17),"Summer",IF(AND(D3795&gt;='Season Lookup'!$D$17,D3795&lt;'Season Lookup'!$D$18),"Fall",IF(OR(D3795&gt;='Season Lookup'!$D$18,D3795&lt;'Season Lookup'!$D$15),"Winter"))))</f>
        <v>Spring</v>
      </c>
      <c r="L3795" s="3" t="str">
        <f>VLOOKUP(F3795,'Season Lookup'!$A$1:$B$13,2,0)</f>
        <v>Summer</v>
      </c>
      <c r="M3795" t="s">
        <v>31</v>
      </c>
      <c r="N3795" t="s">
        <v>13</v>
      </c>
      <c r="O3795" t="s">
        <v>23</v>
      </c>
      <c r="P3795" t="str">
        <f t="shared" si="752"/>
        <v>Yes</v>
      </c>
      <c r="Q3795" t="str">
        <f t="shared" si="753"/>
        <v>No</v>
      </c>
      <c r="R3795" t="str">
        <f t="shared" si="754"/>
        <v>No</v>
      </c>
      <c r="S3795">
        <v>733</v>
      </c>
      <c r="T3795" t="s">
        <v>186</v>
      </c>
      <c r="V3795" t="str">
        <f t="shared" si="755"/>
        <v>Non Intersection</v>
      </c>
      <c r="W3795" t="s">
        <v>2456</v>
      </c>
      <c r="X3795">
        <v>42.391101999999997</v>
      </c>
      <c r="Y3795">
        <v>-71.153136000000003</v>
      </c>
      <c r="Z3795" t="s">
        <v>2457</v>
      </c>
    </row>
    <row r="3796" spans="1:26">
      <c r="A3796">
        <v>30890</v>
      </c>
      <c r="B3796" s="1">
        <v>41070.36109953704</v>
      </c>
      <c r="C3796" s="1">
        <f t="shared" si="744"/>
        <v>40909</v>
      </c>
      <c r="D3796" s="4">
        <f t="shared" si="745"/>
        <v>0.44166666666666665</v>
      </c>
      <c r="E3796" s="3">
        <f t="shared" si="746"/>
        <v>2012</v>
      </c>
      <c r="F3796" s="3">
        <f t="shared" si="747"/>
        <v>6</v>
      </c>
      <c r="G3796" s="3">
        <f t="shared" si="748"/>
        <v>10</v>
      </c>
      <c r="H3796" s="3">
        <f t="shared" si="749"/>
        <v>8</v>
      </c>
      <c r="I3796" s="3">
        <f t="shared" si="750"/>
        <v>39</v>
      </c>
      <c r="J3796" s="3">
        <f t="shared" si="751"/>
        <v>1</v>
      </c>
      <c r="K3796" s="3" t="str">
        <f>IF(AND(D3796&gt;='Season Lookup'!$D$15,D3796&lt;'Season Lookup'!$D$16),"Spring",IF(AND(D3796&gt;='Season Lookup'!$D$16,D3796&lt;'Season Lookup'!$D$17),"Summer",IF(AND(D3796&gt;='Season Lookup'!$D$17,D3796&lt;'Season Lookup'!$D$18),"Fall",IF(OR(D3796&gt;='Season Lookup'!$D$18,D3796&lt;'Season Lookup'!$D$15),"Winter"))))</f>
        <v>Spring</v>
      </c>
      <c r="L3796" s="3" t="str">
        <f>VLOOKUP(F3796,'Season Lookup'!$A$1:$B$13,2,0)</f>
        <v>Summer</v>
      </c>
      <c r="M3796" t="s">
        <v>48</v>
      </c>
      <c r="N3796" t="s">
        <v>13</v>
      </c>
      <c r="O3796" t="s">
        <v>13</v>
      </c>
      <c r="P3796" t="str">
        <f t="shared" si="752"/>
        <v>Yes</v>
      </c>
      <c r="Q3796" t="str">
        <f t="shared" si="753"/>
        <v>No</v>
      </c>
      <c r="R3796" t="str">
        <f t="shared" si="754"/>
        <v>No</v>
      </c>
      <c r="T3796" t="s">
        <v>209</v>
      </c>
      <c r="U3796" t="s">
        <v>61</v>
      </c>
      <c r="V3796" t="str">
        <f t="shared" si="755"/>
        <v>Intersection</v>
      </c>
      <c r="W3796" t="s">
        <v>579</v>
      </c>
      <c r="X3796">
        <v>42.365141999999999</v>
      </c>
      <c r="Y3796">
        <v>-71.078205999999994</v>
      </c>
      <c r="Z3796" t="s">
        <v>448</v>
      </c>
    </row>
    <row r="3797" spans="1:26">
      <c r="A3797">
        <v>30891</v>
      </c>
      <c r="B3797" s="1">
        <v>41070.541655092595</v>
      </c>
      <c r="C3797" s="1">
        <f t="shared" si="744"/>
        <v>40909</v>
      </c>
      <c r="D3797" s="4">
        <f t="shared" si="745"/>
        <v>0.44166666666666665</v>
      </c>
      <c r="E3797" s="3">
        <f t="shared" si="746"/>
        <v>2012</v>
      </c>
      <c r="F3797" s="3">
        <f t="shared" si="747"/>
        <v>6</v>
      </c>
      <c r="G3797" s="3">
        <f t="shared" si="748"/>
        <v>10</v>
      </c>
      <c r="H3797" s="3">
        <f t="shared" si="749"/>
        <v>12</v>
      </c>
      <c r="I3797" s="3">
        <f t="shared" si="750"/>
        <v>59</v>
      </c>
      <c r="J3797" s="3">
        <f t="shared" si="751"/>
        <v>1</v>
      </c>
      <c r="K3797" s="3" t="str">
        <f>IF(AND(D3797&gt;='Season Lookup'!$D$15,D3797&lt;'Season Lookup'!$D$16),"Spring",IF(AND(D3797&gt;='Season Lookup'!$D$16,D3797&lt;'Season Lookup'!$D$17),"Summer",IF(AND(D3797&gt;='Season Lookup'!$D$17,D3797&lt;'Season Lookup'!$D$18),"Fall",IF(OR(D3797&gt;='Season Lookup'!$D$18,D3797&lt;'Season Lookup'!$D$15),"Winter"))))</f>
        <v>Spring</v>
      </c>
      <c r="L3797" s="3" t="str">
        <f>VLOOKUP(F3797,'Season Lookup'!$A$1:$B$13,2,0)</f>
        <v>Summer</v>
      </c>
      <c r="M3797" t="s">
        <v>48</v>
      </c>
      <c r="N3797" t="s">
        <v>13</v>
      </c>
      <c r="O3797" t="s">
        <v>152</v>
      </c>
      <c r="P3797" t="str">
        <f t="shared" si="752"/>
        <v>Yes</v>
      </c>
      <c r="Q3797" t="str">
        <f t="shared" si="753"/>
        <v>No</v>
      </c>
      <c r="R3797" t="str">
        <f t="shared" si="754"/>
        <v>Yes</v>
      </c>
      <c r="S3797">
        <v>1414</v>
      </c>
      <c r="T3797" t="s">
        <v>14</v>
      </c>
      <c r="V3797" t="str">
        <f t="shared" si="755"/>
        <v>Non Intersection</v>
      </c>
      <c r="W3797" t="s">
        <v>3273</v>
      </c>
      <c r="X3797">
        <v>42.37379</v>
      </c>
      <c r="Y3797">
        <v>-71.119266999999994</v>
      </c>
      <c r="Z3797" t="s">
        <v>3274</v>
      </c>
    </row>
    <row r="3798" spans="1:26">
      <c r="A3798">
        <v>30892</v>
      </c>
      <c r="B3798" s="1">
        <v>41070.786805555559</v>
      </c>
      <c r="C3798" s="1">
        <f t="shared" si="744"/>
        <v>40909</v>
      </c>
      <c r="D3798" s="4">
        <f t="shared" si="745"/>
        <v>0.44166666666666665</v>
      </c>
      <c r="E3798" s="3">
        <f t="shared" si="746"/>
        <v>2012</v>
      </c>
      <c r="F3798" s="3">
        <f t="shared" si="747"/>
        <v>6</v>
      </c>
      <c r="G3798" s="3">
        <f t="shared" si="748"/>
        <v>10</v>
      </c>
      <c r="H3798" s="3">
        <f t="shared" si="749"/>
        <v>18</v>
      </c>
      <c r="I3798" s="3">
        <f t="shared" si="750"/>
        <v>53</v>
      </c>
      <c r="J3798" s="3">
        <f t="shared" si="751"/>
        <v>1</v>
      </c>
      <c r="K3798" s="3" t="str">
        <f>IF(AND(D3798&gt;='Season Lookup'!$D$15,D3798&lt;'Season Lookup'!$D$16),"Spring",IF(AND(D3798&gt;='Season Lookup'!$D$16,D3798&lt;'Season Lookup'!$D$17),"Summer",IF(AND(D3798&gt;='Season Lookup'!$D$17,D3798&lt;'Season Lookup'!$D$18),"Fall",IF(OR(D3798&gt;='Season Lookup'!$D$18,D3798&lt;'Season Lookup'!$D$15),"Winter"))))</f>
        <v>Spring</v>
      </c>
      <c r="L3798" s="3" t="str">
        <f>VLOOKUP(F3798,'Season Lookup'!$A$1:$B$13,2,0)</f>
        <v>Summer</v>
      </c>
      <c r="M3798" t="s">
        <v>48</v>
      </c>
      <c r="N3798" t="s">
        <v>13</v>
      </c>
      <c r="O3798" t="s">
        <v>132</v>
      </c>
      <c r="P3798" t="str">
        <f t="shared" si="752"/>
        <v>Yes</v>
      </c>
      <c r="Q3798" t="str">
        <f t="shared" si="753"/>
        <v>Yes</v>
      </c>
      <c r="R3798" t="str">
        <f t="shared" si="754"/>
        <v>No</v>
      </c>
      <c r="S3798">
        <v>1621</v>
      </c>
      <c r="T3798" t="s">
        <v>19</v>
      </c>
      <c r="V3798" t="str">
        <f t="shared" si="755"/>
        <v>Non Intersection</v>
      </c>
      <c r="W3798" t="s">
        <v>2928</v>
      </c>
      <c r="X3798">
        <v>42.374873000000001</v>
      </c>
      <c r="Y3798">
        <v>-71.109046000000006</v>
      </c>
      <c r="Z3798" t="s">
        <v>2929</v>
      </c>
    </row>
    <row r="3799" spans="1:26">
      <c r="A3799">
        <v>30893</v>
      </c>
      <c r="B3799" s="1">
        <v>41070.658321759256</v>
      </c>
      <c r="C3799" s="1">
        <f t="shared" si="744"/>
        <v>40909</v>
      </c>
      <c r="D3799" s="4">
        <f t="shared" si="745"/>
        <v>0.44166666666666665</v>
      </c>
      <c r="E3799" s="3">
        <f t="shared" si="746"/>
        <v>2012</v>
      </c>
      <c r="F3799" s="3">
        <f t="shared" si="747"/>
        <v>6</v>
      </c>
      <c r="G3799" s="3">
        <f t="shared" si="748"/>
        <v>10</v>
      </c>
      <c r="H3799" s="3">
        <f t="shared" si="749"/>
        <v>15</v>
      </c>
      <c r="I3799" s="3">
        <f t="shared" si="750"/>
        <v>47</v>
      </c>
      <c r="J3799" s="3">
        <f t="shared" si="751"/>
        <v>1</v>
      </c>
      <c r="K3799" s="3" t="str">
        <f>IF(AND(D3799&gt;='Season Lookup'!$D$15,D3799&lt;'Season Lookup'!$D$16),"Spring",IF(AND(D3799&gt;='Season Lookup'!$D$16,D3799&lt;'Season Lookup'!$D$17),"Summer",IF(AND(D3799&gt;='Season Lookup'!$D$17,D3799&lt;'Season Lookup'!$D$18),"Fall",IF(OR(D3799&gt;='Season Lookup'!$D$18,D3799&lt;'Season Lookup'!$D$15),"Winter"))))</f>
        <v>Spring</v>
      </c>
      <c r="L3799" s="3" t="str">
        <f>VLOOKUP(F3799,'Season Lookup'!$A$1:$B$13,2,0)</f>
        <v>Summer</v>
      </c>
      <c r="M3799" t="s">
        <v>48</v>
      </c>
      <c r="N3799" t="s">
        <v>13</v>
      </c>
      <c r="O3799" t="s">
        <v>13</v>
      </c>
      <c r="P3799" t="str">
        <f t="shared" si="752"/>
        <v>Yes</v>
      </c>
      <c r="Q3799" t="str">
        <f t="shared" si="753"/>
        <v>No</v>
      </c>
      <c r="R3799" t="str">
        <f t="shared" si="754"/>
        <v>No</v>
      </c>
      <c r="T3799" t="s">
        <v>74</v>
      </c>
      <c r="U3799" t="s">
        <v>506</v>
      </c>
      <c r="V3799" t="str">
        <f t="shared" si="755"/>
        <v>Intersection</v>
      </c>
      <c r="W3799" t="s">
        <v>4625</v>
      </c>
      <c r="X3799">
        <v>0</v>
      </c>
      <c r="Y3799">
        <v>0</v>
      </c>
      <c r="Z3799" t="s">
        <v>81</v>
      </c>
    </row>
    <row r="3800" spans="1:26">
      <c r="A3800">
        <v>30894</v>
      </c>
      <c r="B3800" s="1">
        <v>41070.658321759256</v>
      </c>
      <c r="C3800" s="1">
        <f t="shared" si="744"/>
        <v>40909</v>
      </c>
      <c r="D3800" s="4">
        <f t="shared" si="745"/>
        <v>0.44166666666666665</v>
      </c>
      <c r="E3800" s="3">
        <f t="shared" si="746"/>
        <v>2012</v>
      </c>
      <c r="F3800" s="3">
        <f t="shared" si="747"/>
        <v>6</v>
      </c>
      <c r="G3800" s="3">
        <f t="shared" si="748"/>
        <v>10</v>
      </c>
      <c r="H3800" s="3">
        <f t="shared" si="749"/>
        <v>15</v>
      </c>
      <c r="I3800" s="3">
        <f t="shared" si="750"/>
        <v>47</v>
      </c>
      <c r="J3800" s="3">
        <f t="shared" si="751"/>
        <v>1</v>
      </c>
      <c r="K3800" s="3" t="str">
        <f>IF(AND(D3800&gt;='Season Lookup'!$D$15,D3800&lt;'Season Lookup'!$D$16),"Spring",IF(AND(D3800&gt;='Season Lookup'!$D$16,D3800&lt;'Season Lookup'!$D$17),"Summer",IF(AND(D3800&gt;='Season Lookup'!$D$17,D3800&lt;'Season Lookup'!$D$18),"Fall",IF(OR(D3800&gt;='Season Lookup'!$D$18,D3800&lt;'Season Lookup'!$D$15),"Winter"))))</f>
        <v>Spring</v>
      </c>
      <c r="L3800" s="3" t="str">
        <f>VLOOKUP(F3800,'Season Lookup'!$A$1:$B$13,2,0)</f>
        <v>Summer</v>
      </c>
      <c r="M3800" t="s">
        <v>48</v>
      </c>
      <c r="N3800" t="s">
        <v>13</v>
      </c>
      <c r="O3800" t="s">
        <v>23</v>
      </c>
      <c r="P3800" t="str">
        <f t="shared" si="752"/>
        <v>Yes</v>
      </c>
      <c r="Q3800" t="str">
        <f t="shared" si="753"/>
        <v>No</v>
      </c>
      <c r="R3800" t="str">
        <f t="shared" si="754"/>
        <v>No</v>
      </c>
      <c r="T3800" t="s">
        <v>74</v>
      </c>
      <c r="U3800" t="s">
        <v>2344</v>
      </c>
      <c r="V3800" t="str">
        <f t="shared" si="755"/>
        <v>Intersection</v>
      </c>
      <c r="W3800" t="s">
        <v>2982</v>
      </c>
      <c r="X3800">
        <v>42.367952000000002</v>
      </c>
      <c r="Y3800">
        <v>-71.093802999999994</v>
      </c>
      <c r="Z3800" t="s">
        <v>2983</v>
      </c>
    </row>
    <row r="3801" spans="1:26">
      <c r="A3801">
        <v>30896</v>
      </c>
      <c r="B3801" s="1">
        <v>41071.76666666667</v>
      </c>
      <c r="C3801" s="1">
        <f t="shared" si="744"/>
        <v>40909</v>
      </c>
      <c r="D3801" s="4">
        <f t="shared" si="745"/>
        <v>0.44444444444444442</v>
      </c>
      <c r="E3801" s="3">
        <f t="shared" si="746"/>
        <v>2012</v>
      </c>
      <c r="F3801" s="3">
        <f t="shared" si="747"/>
        <v>6</v>
      </c>
      <c r="G3801" s="3">
        <f t="shared" si="748"/>
        <v>11</v>
      </c>
      <c r="H3801" s="3">
        <f t="shared" si="749"/>
        <v>18</v>
      </c>
      <c r="I3801" s="3">
        <f t="shared" si="750"/>
        <v>24</v>
      </c>
      <c r="J3801" s="3">
        <f t="shared" si="751"/>
        <v>2</v>
      </c>
      <c r="K3801" s="3" t="str">
        <f>IF(AND(D3801&gt;='Season Lookup'!$D$15,D3801&lt;'Season Lookup'!$D$16),"Spring",IF(AND(D3801&gt;='Season Lookup'!$D$16,D3801&lt;'Season Lookup'!$D$17),"Summer",IF(AND(D3801&gt;='Season Lookup'!$D$17,D3801&lt;'Season Lookup'!$D$18),"Fall",IF(OR(D3801&gt;='Season Lookup'!$D$18,D3801&lt;'Season Lookup'!$D$15),"Winter"))))</f>
        <v>Spring</v>
      </c>
      <c r="L3801" s="3" t="str">
        <f>VLOOKUP(F3801,'Season Lookup'!$A$1:$B$13,2,0)</f>
        <v>Summer</v>
      </c>
      <c r="M3801" t="s">
        <v>56</v>
      </c>
      <c r="N3801" t="s">
        <v>13</v>
      </c>
      <c r="O3801" t="s">
        <v>132</v>
      </c>
      <c r="P3801" t="str">
        <f t="shared" si="752"/>
        <v>Yes</v>
      </c>
      <c r="Q3801" t="str">
        <f t="shared" si="753"/>
        <v>Yes</v>
      </c>
      <c r="R3801" t="str">
        <f t="shared" si="754"/>
        <v>No</v>
      </c>
      <c r="S3801">
        <v>23</v>
      </c>
      <c r="T3801" t="s">
        <v>316</v>
      </c>
      <c r="V3801" t="str">
        <f t="shared" si="755"/>
        <v>Non Intersection</v>
      </c>
      <c r="W3801" t="s">
        <v>4626</v>
      </c>
      <c r="X3801">
        <v>42.363951</v>
      </c>
      <c r="Y3801">
        <v>-71.098963999999995</v>
      </c>
      <c r="Z3801" t="s">
        <v>4627</v>
      </c>
    </row>
    <row r="3802" spans="1:26">
      <c r="A3802">
        <v>30898</v>
      </c>
      <c r="B3802" s="1">
        <v>41072.364583333336</v>
      </c>
      <c r="C3802" s="1">
        <f t="shared" si="744"/>
        <v>40909</v>
      </c>
      <c r="D3802" s="4">
        <f t="shared" si="745"/>
        <v>0.44722222222222224</v>
      </c>
      <c r="E3802" s="3">
        <f t="shared" si="746"/>
        <v>2012</v>
      </c>
      <c r="F3802" s="3">
        <f t="shared" si="747"/>
        <v>6</v>
      </c>
      <c r="G3802" s="3">
        <f t="shared" si="748"/>
        <v>12</v>
      </c>
      <c r="H3802" s="3">
        <f t="shared" si="749"/>
        <v>8</v>
      </c>
      <c r="I3802" s="3">
        <f t="shared" si="750"/>
        <v>45</v>
      </c>
      <c r="J3802" s="3">
        <f t="shared" si="751"/>
        <v>3</v>
      </c>
      <c r="K3802" s="3" t="str">
        <f>IF(AND(D3802&gt;='Season Lookup'!$D$15,D3802&lt;'Season Lookup'!$D$16),"Spring",IF(AND(D3802&gt;='Season Lookup'!$D$16,D3802&lt;'Season Lookup'!$D$17),"Summer",IF(AND(D3802&gt;='Season Lookup'!$D$17,D3802&lt;'Season Lookup'!$D$18),"Fall",IF(OR(D3802&gt;='Season Lookup'!$D$18,D3802&lt;'Season Lookup'!$D$15),"Winter"))))</f>
        <v>Spring</v>
      </c>
      <c r="L3802" s="3" t="str">
        <f>VLOOKUP(F3802,'Season Lookup'!$A$1:$B$13,2,0)</f>
        <v>Summer</v>
      </c>
      <c r="M3802" t="s">
        <v>73</v>
      </c>
      <c r="N3802" t="s">
        <v>13</v>
      </c>
      <c r="O3802" t="s">
        <v>13</v>
      </c>
      <c r="P3802" t="str">
        <f t="shared" si="752"/>
        <v>Yes</v>
      </c>
      <c r="Q3802" t="str">
        <f t="shared" si="753"/>
        <v>No</v>
      </c>
      <c r="R3802" t="str">
        <f t="shared" si="754"/>
        <v>No</v>
      </c>
      <c r="T3802" t="s">
        <v>60</v>
      </c>
      <c r="U3802" t="s">
        <v>2580</v>
      </c>
      <c r="V3802" t="str">
        <f t="shared" si="755"/>
        <v>Intersection</v>
      </c>
      <c r="W3802" t="s">
        <v>4628</v>
      </c>
      <c r="X3802">
        <v>42.365689000000003</v>
      </c>
      <c r="Y3802">
        <v>-71.076650999999998</v>
      </c>
      <c r="Z3802" t="s">
        <v>4629</v>
      </c>
    </row>
    <row r="3803" spans="1:26">
      <c r="A3803">
        <v>30900</v>
      </c>
      <c r="B3803" s="1">
        <v>41072.390266203707</v>
      </c>
      <c r="C3803" s="1">
        <f t="shared" si="744"/>
        <v>40909</v>
      </c>
      <c r="D3803" s="4">
        <f t="shared" si="745"/>
        <v>0.44722222222222224</v>
      </c>
      <c r="E3803" s="3">
        <f t="shared" si="746"/>
        <v>2012</v>
      </c>
      <c r="F3803" s="3">
        <f t="shared" si="747"/>
        <v>6</v>
      </c>
      <c r="G3803" s="3">
        <f t="shared" si="748"/>
        <v>12</v>
      </c>
      <c r="H3803" s="3">
        <f t="shared" si="749"/>
        <v>9</v>
      </c>
      <c r="I3803" s="3">
        <f t="shared" si="750"/>
        <v>21</v>
      </c>
      <c r="J3803" s="3">
        <f t="shared" si="751"/>
        <v>3</v>
      </c>
      <c r="K3803" s="3" t="str">
        <f>IF(AND(D3803&gt;='Season Lookup'!$D$15,D3803&lt;'Season Lookup'!$D$16),"Spring",IF(AND(D3803&gt;='Season Lookup'!$D$16,D3803&lt;'Season Lookup'!$D$17),"Summer",IF(AND(D3803&gt;='Season Lookup'!$D$17,D3803&lt;'Season Lookup'!$D$18),"Fall",IF(OR(D3803&gt;='Season Lookup'!$D$18,D3803&lt;'Season Lookup'!$D$15),"Winter"))))</f>
        <v>Spring</v>
      </c>
      <c r="L3803" s="3" t="str">
        <f>VLOOKUP(F3803,'Season Lookup'!$A$1:$B$13,2,0)</f>
        <v>Summer</v>
      </c>
      <c r="M3803" t="s">
        <v>73</v>
      </c>
      <c r="N3803" t="s">
        <v>13</v>
      </c>
      <c r="O3803" t="s">
        <v>13</v>
      </c>
      <c r="P3803" t="str">
        <f t="shared" si="752"/>
        <v>Yes</v>
      </c>
      <c r="Q3803" t="str">
        <f t="shared" si="753"/>
        <v>No</v>
      </c>
      <c r="R3803" t="str">
        <f t="shared" si="754"/>
        <v>No</v>
      </c>
      <c r="S3803">
        <v>2500</v>
      </c>
      <c r="T3803" t="s">
        <v>14</v>
      </c>
      <c r="V3803" t="str">
        <f t="shared" si="755"/>
        <v>Non Intersection</v>
      </c>
      <c r="W3803" t="s">
        <v>3846</v>
      </c>
      <c r="X3803">
        <v>42.398899999999998</v>
      </c>
      <c r="Y3803">
        <v>-71.132424999999998</v>
      </c>
      <c r="Z3803" t="s">
        <v>3847</v>
      </c>
    </row>
    <row r="3804" spans="1:26">
      <c r="A3804">
        <v>30904</v>
      </c>
      <c r="B3804" s="1">
        <v>41072.544432870367</v>
      </c>
      <c r="C3804" s="1">
        <f t="shared" si="744"/>
        <v>40909</v>
      </c>
      <c r="D3804" s="4">
        <f t="shared" si="745"/>
        <v>0.44722222222222224</v>
      </c>
      <c r="E3804" s="3">
        <f t="shared" si="746"/>
        <v>2012</v>
      </c>
      <c r="F3804" s="3">
        <f t="shared" si="747"/>
        <v>6</v>
      </c>
      <c r="G3804" s="3">
        <f t="shared" si="748"/>
        <v>12</v>
      </c>
      <c r="H3804" s="3">
        <f t="shared" si="749"/>
        <v>13</v>
      </c>
      <c r="I3804" s="3">
        <f t="shared" si="750"/>
        <v>3</v>
      </c>
      <c r="J3804" s="3">
        <f t="shared" si="751"/>
        <v>3</v>
      </c>
      <c r="K3804" s="3" t="str">
        <f>IF(AND(D3804&gt;='Season Lookup'!$D$15,D3804&lt;'Season Lookup'!$D$16),"Spring",IF(AND(D3804&gt;='Season Lookup'!$D$16,D3804&lt;'Season Lookup'!$D$17),"Summer",IF(AND(D3804&gt;='Season Lookup'!$D$17,D3804&lt;'Season Lookup'!$D$18),"Fall",IF(OR(D3804&gt;='Season Lookup'!$D$18,D3804&lt;'Season Lookup'!$D$15),"Winter"))))</f>
        <v>Spring</v>
      </c>
      <c r="L3804" s="3" t="str">
        <f>VLOOKUP(F3804,'Season Lookup'!$A$1:$B$13,2,0)</f>
        <v>Summer</v>
      </c>
      <c r="M3804" t="s">
        <v>82</v>
      </c>
      <c r="N3804" t="s">
        <v>13</v>
      </c>
      <c r="O3804" t="s">
        <v>13</v>
      </c>
      <c r="P3804" t="str">
        <f t="shared" si="752"/>
        <v>Yes</v>
      </c>
      <c r="Q3804" t="str">
        <f t="shared" si="753"/>
        <v>No</v>
      </c>
      <c r="R3804" t="str">
        <f t="shared" si="754"/>
        <v>No</v>
      </c>
      <c r="T3804" t="s">
        <v>142</v>
      </c>
      <c r="U3804" t="s">
        <v>1469</v>
      </c>
      <c r="V3804" t="str">
        <f t="shared" si="755"/>
        <v>Intersection</v>
      </c>
      <c r="W3804" t="s">
        <v>4630</v>
      </c>
      <c r="X3804">
        <v>42.378687999999997</v>
      </c>
      <c r="Y3804">
        <v>-71.147302999999994</v>
      </c>
      <c r="Z3804" t="s">
        <v>1898</v>
      </c>
    </row>
    <row r="3805" spans="1:26">
      <c r="A3805">
        <v>30897</v>
      </c>
      <c r="B3805" s="1">
        <v>41073.326388888891</v>
      </c>
      <c r="C3805" s="1">
        <f t="shared" si="744"/>
        <v>40909</v>
      </c>
      <c r="D3805" s="4">
        <f t="shared" si="745"/>
        <v>0.45</v>
      </c>
      <c r="E3805" s="3">
        <f t="shared" si="746"/>
        <v>2012</v>
      </c>
      <c r="F3805" s="3">
        <f t="shared" si="747"/>
        <v>6</v>
      </c>
      <c r="G3805" s="3">
        <f t="shared" si="748"/>
        <v>13</v>
      </c>
      <c r="H3805" s="3">
        <f t="shared" si="749"/>
        <v>7</v>
      </c>
      <c r="I3805" s="3">
        <f t="shared" si="750"/>
        <v>50</v>
      </c>
      <c r="J3805" s="3">
        <f t="shared" si="751"/>
        <v>4</v>
      </c>
      <c r="K3805" s="3" t="str">
        <f>IF(AND(D3805&gt;='Season Lookup'!$D$15,D3805&lt;'Season Lookup'!$D$16),"Spring",IF(AND(D3805&gt;='Season Lookup'!$D$16,D3805&lt;'Season Lookup'!$D$17),"Summer",IF(AND(D3805&gt;='Season Lookup'!$D$17,D3805&lt;'Season Lookup'!$D$18),"Fall",IF(OR(D3805&gt;='Season Lookup'!$D$18,D3805&lt;'Season Lookup'!$D$15),"Winter"))))</f>
        <v>Spring</v>
      </c>
      <c r="L3805" s="3" t="str">
        <f>VLOOKUP(F3805,'Season Lookup'!$A$1:$B$13,2,0)</f>
        <v>Summer</v>
      </c>
      <c r="M3805" t="s">
        <v>82</v>
      </c>
      <c r="N3805" t="s">
        <v>13</v>
      </c>
      <c r="O3805" t="s">
        <v>23</v>
      </c>
      <c r="P3805" t="str">
        <f t="shared" si="752"/>
        <v>Yes</v>
      </c>
      <c r="Q3805" t="str">
        <f t="shared" si="753"/>
        <v>No</v>
      </c>
      <c r="R3805" t="str">
        <f t="shared" si="754"/>
        <v>No</v>
      </c>
      <c r="S3805">
        <v>118</v>
      </c>
      <c r="T3805" t="s">
        <v>192</v>
      </c>
      <c r="V3805" t="str">
        <f t="shared" si="755"/>
        <v>Non Intersection</v>
      </c>
      <c r="W3805" t="s">
        <v>4631</v>
      </c>
      <c r="X3805">
        <v>42.369404000000003</v>
      </c>
      <c r="Y3805">
        <v>-71.107434999999995</v>
      </c>
      <c r="Z3805" t="s">
        <v>4632</v>
      </c>
    </row>
    <row r="3806" spans="1:26">
      <c r="A3806">
        <v>30899</v>
      </c>
      <c r="B3806" s="1">
        <v>41073.243043981478</v>
      </c>
      <c r="C3806" s="1">
        <f t="shared" si="744"/>
        <v>40909</v>
      </c>
      <c r="D3806" s="4">
        <f t="shared" si="745"/>
        <v>0.45</v>
      </c>
      <c r="E3806" s="3">
        <f t="shared" si="746"/>
        <v>2012</v>
      </c>
      <c r="F3806" s="3">
        <f t="shared" si="747"/>
        <v>6</v>
      </c>
      <c r="G3806" s="3">
        <f t="shared" si="748"/>
        <v>13</v>
      </c>
      <c r="H3806" s="3">
        <f t="shared" si="749"/>
        <v>5</v>
      </c>
      <c r="I3806" s="3">
        <f t="shared" si="750"/>
        <v>49</v>
      </c>
      <c r="J3806" s="3">
        <f t="shared" si="751"/>
        <v>4</v>
      </c>
      <c r="K3806" s="3" t="str">
        <f>IF(AND(D3806&gt;='Season Lookup'!$D$15,D3806&lt;'Season Lookup'!$D$16),"Spring",IF(AND(D3806&gt;='Season Lookup'!$D$16,D3806&lt;'Season Lookup'!$D$17),"Summer",IF(AND(D3806&gt;='Season Lookup'!$D$17,D3806&lt;'Season Lookup'!$D$18),"Fall",IF(OR(D3806&gt;='Season Lookup'!$D$18,D3806&lt;'Season Lookup'!$D$15),"Winter"))))</f>
        <v>Spring</v>
      </c>
      <c r="L3806" s="3" t="str">
        <f>VLOOKUP(F3806,'Season Lookup'!$A$1:$B$13,2,0)</f>
        <v>Summer</v>
      </c>
      <c r="M3806" t="s">
        <v>82</v>
      </c>
      <c r="N3806" t="s">
        <v>13</v>
      </c>
      <c r="O3806" t="s">
        <v>36</v>
      </c>
      <c r="P3806" t="str">
        <f t="shared" si="752"/>
        <v>Yes</v>
      </c>
      <c r="Q3806" t="str">
        <f t="shared" si="753"/>
        <v>No</v>
      </c>
      <c r="R3806" t="str">
        <f t="shared" si="754"/>
        <v>No</v>
      </c>
      <c r="S3806">
        <v>32</v>
      </c>
      <c r="T3806" t="s">
        <v>134</v>
      </c>
      <c r="V3806" t="str">
        <f t="shared" si="755"/>
        <v>Non Intersection</v>
      </c>
      <c r="W3806" t="s">
        <v>4633</v>
      </c>
      <c r="X3806">
        <v>42.374178000000001</v>
      </c>
      <c r="Y3806">
        <v>-71.114444000000006</v>
      </c>
      <c r="Z3806" t="s">
        <v>4634</v>
      </c>
    </row>
    <row r="3807" spans="1:26">
      <c r="A3807">
        <v>30902</v>
      </c>
      <c r="B3807" s="1">
        <v>41073.350694444445</v>
      </c>
      <c r="C3807" s="1">
        <f t="shared" si="744"/>
        <v>40909</v>
      </c>
      <c r="D3807" s="4">
        <f t="shared" si="745"/>
        <v>0.45</v>
      </c>
      <c r="E3807" s="3">
        <f t="shared" si="746"/>
        <v>2012</v>
      </c>
      <c r="F3807" s="3">
        <f t="shared" si="747"/>
        <v>6</v>
      </c>
      <c r="G3807" s="3">
        <f t="shared" si="748"/>
        <v>13</v>
      </c>
      <c r="H3807" s="3">
        <f t="shared" si="749"/>
        <v>8</v>
      </c>
      <c r="I3807" s="3">
        <f t="shared" si="750"/>
        <v>25</v>
      </c>
      <c r="J3807" s="3">
        <f t="shared" si="751"/>
        <v>4</v>
      </c>
      <c r="K3807" s="3" t="str">
        <f>IF(AND(D3807&gt;='Season Lookup'!$D$15,D3807&lt;'Season Lookup'!$D$16),"Spring",IF(AND(D3807&gt;='Season Lookup'!$D$16,D3807&lt;'Season Lookup'!$D$17),"Summer",IF(AND(D3807&gt;='Season Lookup'!$D$17,D3807&lt;'Season Lookup'!$D$18),"Fall",IF(OR(D3807&gt;='Season Lookup'!$D$18,D3807&lt;'Season Lookup'!$D$15),"Winter"))))</f>
        <v>Spring</v>
      </c>
      <c r="L3807" s="3" t="str">
        <f>VLOOKUP(F3807,'Season Lookup'!$A$1:$B$13,2,0)</f>
        <v>Summer</v>
      </c>
      <c r="M3807" t="s">
        <v>82</v>
      </c>
      <c r="N3807" t="s">
        <v>13</v>
      </c>
      <c r="O3807" t="s">
        <v>13</v>
      </c>
      <c r="P3807" t="str">
        <f t="shared" si="752"/>
        <v>Yes</v>
      </c>
      <c r="Q3807" t="str">
        <f t="shared" si="753"/>
        <v>No</v>
      </c>
      <c r="R3807" t="str">
        <f t="shared" si="754"/>
        <v>No</v>
      </c>
      <c r="T3807" t="s">
        <v>185</v>
      </c>
      <c r="U3807" t="s">
        <v>988</v>
      </c>
      <c r="V3807" t="str">
        <f t="shared" si="755"/>
        <v>Intersection</v>
      </c>
      <c r="W3807" t="s">
        <v>3716</v>
      </c>
      <c r="X3807">
        <v>42.381402999999999</v>
      </c>
      <c r="Y3807">
        <v>-71.126132999999996</v>
      </c>
      <c r="Z3807" t="s">
        <v>3717</v>
      </c>
    </row>
    <row r="3808" spans="1:26">
      <c r="A3808">
        <v>30903</v>
      </c>
      <c r="B3808" s="1">
        <v>41073.367349537039</v>
      </c>
      <c r="C3808" s="1">
        <f t="shared" si="744"/>
        <v>40909</v>
      </c>
      <c r="D3808" s="4">
        <f t="shared" si="745"/>
        <v>0.45</v>
      </c>
      <c r="E3808" s="3">
        <f t="shared" si="746"/>
        <v>2012</v>
      </c>
      <c r="F3808" s="3">
        <f t="shared" si="747"/>
        <v>6</v>
      </c>
      <c r="G3808" s="3">
        <f t="shared" si="748"/>
        <v>13</v>
      </c>
      <c r="H3808" s="3">
        <f t="shared" si="749"/>
        <v>8</v>
      </c>
      <c r="I3808" s="3">
        <f t="shared" si="750"/>
        <v>48</v>
      </c>
      <c r="J3808" s="3">
        <f t="shared" si="751"/>
        <v>4</v>
      </c>
      <c r="K3808" s="3" t="str">
        <f>IF(AND(D3808&gt;='Season Lookup'!$D$15,D3808&lt;'Season Lookup'!$D$16),"Spring",IF(AND(D3808&gt;='Season Lookup'!$D$16,D3808&lt;'Season Lookup'!$D$17),"Summer",IF(AND(D3808&gt;='Season Lookup'!$D$17,D3808&lt;'Season Lookup'!$D$18),"Fall",IF(OR(D3808&gt;='Season Lookup'!$D$18,D3808&lt;'Season Lookup'!$D$15),"Winter"))))</f>
        <v>Spring</v>
      </c>
      <c r="L3808" s="3" t="str">
        <f>VLOOKUP(F3808,'Season Lookup'!$A$1:$B$13,2,0)</f>
        <v>Summer</v>
      </c>
      <c r="M3808" t="s">
        <v>82</v>
      </c>
      <c r="N3808" t="s">
        <v>13</v>
      </c>
      <c r="O3808" t="s">
        <v>36</v>
      </c>
      <c r="P3808" t="str">
        <f t="shared" si="752"/>
        <v>Yes</v>
      </c>
      <c r="Q3808" t="str">
        <f t="shared" si="753"/>
        <v>No</v>
      </c>
      <c r="R3808" t="str">
        <f t="shared" si="754"/>
        <v>No</v>
      </c>
      <c r="S3808">
        <v>2254</v>
      </c>
      <c r="T3808" t="s">
        <v>14</v>
      </c>
      <c r="V3808" t="str">
        <f t="shared" si="755"/>
        <v>Non Intersection</v>
      </c>
      <c r="W3808" t="s">
        <v>4036</v>
      </c>
      <c r="X3808">
        <v>42.394061999999998</v>
      </c>
      <c r="Y3808">
        <v>-71.127054999999999</v>
      </c>
      <c r="Z3808" t="s">
        <v>4037</v>
      </c>
    </row>
    <row r="3809" spans="1:26">
      <c r="A3809">
        <v>30905</v>
      </c>
      <c r="B3809" s="1">
        <v>41073.618043981478</v>
      </c>
      <c r="C3809" s="1">
        <f t="shared" si="744"/>
        <v>40909</v>
      </c>
      <c r="D3809" s="4">
        <f t="shared" si="745"/>
        <v>0.45</v>
      </c>
      <c r="E3809" s="3">
        <f t="shared" si="746"/>
        <v>2012</v>
      </c>
      <c r="F3809" s="3">
        <f t="shared" si="747"/>
        <v>6</v>
      </c>
      <c r="G3809" s="3">
        <f t="shared" si="748"/>
        <v>13</v>
      </c>
      <c r="H3809" s="3">
        <f t="shared" si="749"/>
        <v>14</v>
      </c>
      <c r="I3809" s="3">
        <f t="shared" si="750"/>
        <v>49</v>
      </c>
      <c r="J3809" s="3">
        <f t="shared" si="751"/>
        <v>4</v>
      </c>
      <c r="K3809" s="3" t="str">
        <f>IF(AND(D3809&gt;='Season Lookup'!$D$15,D3809&lt;'Season Lookup'!$D$16),"Spring",IF(AND(D3809&gt;='Season Lookup'!$D$16,D3809&lt;'Season Lookup'!$D$17),"Summer",IF(AND(D3809&gt;='Season Lookup'!$D$17,D3809&lt;'Season Lookup'!$D$18),"Fall",IF(OR(D3809&gt;='Season Lookup'!$D$18,D3809&lt;'Season Lookup'!$D$15),"Winter"))))</f>
        <v>Spring</v>
      </c>
      <c r="L3809" s="3" t="str">
        <f>VLOOKUP(F3809,'Season Lookup'!$A$1:$B$13,2,0)</f>
        <v>Summer</v>
      </c>
      <c r="M3809" t="s">
        <v>82</v>
      </c>
      <c r="N3809" t="s">
        <v>13</v>
      </c>
      <c r="O3809" t="s">
        <v>13</v>
      </c>
      <c r="P3809" t="str">
        <f t="shared" si="752"/>
        <v>Yes</v>
      </c>
      <c r="Q3809" t="str">
        <f t="shared" si="753"/>
        <v>No</v>
      </c>
      <c r="R3809" t="str">
        <f t="shared" si="754"/>
        <v>No</v>
      </c>
      <c r="T3809" t="s">
        <v>189</v>
      </c>
      <c r="U3809" t="s">
        <v>1371</v>
      </c>
      <c r="V3809" t="str">
        <f t="shared" si="755"/>
        <v>Intersection</v>
      </c>
      <c r="W3809" t="s">
        <v>4635</v>
      </c>
      <c r="X3809">
        <v>42.361888999999998</v>
      </c>
      <c r="Y3809">
        <v>-71.096884000000003</v>
      </c>
      <c r="Z3809" t="s">
        <v>4636</v>
      </c>
    </row>
    <row r="3810" spans="1:26">
      <c r="A3810">
        <v>30906</v>
      </c>
      <c r="B3810" s="1">
        <v>41073.640266203707</v>
      </c>
      <c r="C3810" s="1">
        <f t="shared" si="744"/>
        <v>40909</v>
      </c>
      <c r="D3810" s="4">
        <f t="shared" si="745"/>
        <v>0.45</v>
      </c>
      <c r="E3810" s="3">
        <f t="shared" si="746"/>
        <v>2012</v>
      </c>
      <c r="F3810" s="3">
        <f t="shared" si="747"/>
        <v>6</v>
      </c>
      <c r="G3810" s="3">
        <f t="shared" si="748"/>
        <v>13</v>
      </c>
      <c r="H3810" s="3">
        <f t="shared" si="749"/>
        <v>15</v>
      </c>
      <c r="I3810" s="3">
        <f t="shared" si="750"/>
        <v>21</v>
      </c>
      <c r="J3810" s="3">
        <f t="shared" si="751"/>
        <v>4</v>
      </c>
      <c r="K3810" s="3" t="str">
        <f>IF(AND(D3810&gt;='Season Lookup'!$D$15,D3810&lt;'Season Lookup'!$D$16),"Spring",IF(AND(D3810&gt;='Season Lookup'!$D$16,D3810&lt;'Season Lookup'!$D$17),"Summer",IF(AND(D3810&gt;='Season Lookup'!$D$17,D3810&lt;'Season Lookup'!$D$18),"Fall",IF(OR(D3810&gt;='Season Lookup'!$D$18,D3810&lt;'Season Lookup'!$D$15),"Winter"))))</f>
        <v>Spring</v>
      </c>
      <c r="L3810" s="3" t="str">
        <f>VLOOKUP(F3810,'Season Lookup'!$A$1:$B$13,2,0)</f>
        <v>Summer</v>
      </c>
      <c r="M3810" t="s">
        <v>82</v>
      </c>
      <c r="N3810" t="s">
        <v>13</v>
      </c>
      <c r="O3810" t="s">
        <v>13</v>
      </c>
      <c r="P3810" t="str">
        <f t="shared" si="752"/>
        <v>Yes</v>
      </c>
      <c r="Q3810" t="str">
        <f t="shared" si="753"/>
        <v>No</v>
      </c>
      <c r="R3810" t="str">
        <f t="shared" si="754"/>
        <v>No</v>
      </c>
      <c r="S3810">
        <v>12</v>
      </c>
      <c r="T3810" t="s">
        <v>1111</v>
      </c>
      <c r="U3810" t="s">
        <v>3893</v>
      </c>
      <c r="V3810" t="str">
        <f t="shared" si="755"/>
        <v>Non Intersection</v>
      </c>
      <c r="W3810" t="s">
        <v>4637</v>
      </c>
      <c r="X3810">
        <v>42.370347000000002</v>
      </c>
      <c r="Y3810">
        <v>-71.071026000000003</v>
      </c>
      <c r="Z3810" t="s">
        <v>4638</v>
      </c>
    </row>
    <row r="3811" spans="1:26">
      <c r="A3811">
        <v>30907</v>
      </c>
      <c r="B3811" s="1">
        <v>41073.699988425928</v>
      </c>
      <c r="C3811" s="1">
        <f t="shared" si="744"/>
        <v>40909</v>
      </c>
      <c r="D3811" s="4">
        <f t="shared" si="745"/>
        <v>0.45</v>
      </c>
      <c r="E3811" s="3">
        <f t="shared" si="746"/>
        <v>2012</v>
      </c>
      <c r="F3811" s="3">
        <f t="shared" si="747"/>
        <v>6</v>
      </c>
      <c r="G3811" s="3">
        <f t="shared" si="748"/>
        <v>13</v>
      </c>
      <c r="H3811" s="3">
        <f t="shared" si="749"/>
        <v>16</v>
      </c>
      <c r="I3811" s="3">
        <f t="shared" si="750"/>
        <v>47</v>
      </c>
      <c r="J3811" s="3">
        <f t="shared" si="751"/>
        <v>4</v>
      </c>
      <c r="K3811" s="3" t="str">
        <f>IF(AND(D3811&gt;='Season Lookup'!$D$15,D3811&lt;'Season Lookup'!$D$16),"Spring",IF(AND(D3811&gt;='Season Lookup'!$D$16,D3811&lt;'Season Lookup'!$D$17),"Summer",IF(AND(D3811&gt;='Season Lookup'!$D$17,D3811&lt;'Season Lookup'!$D$18),"Fall",IF(OR(D3811&gt;='Season Lookup'!$D$18,D3811&lt;'Season Lookup'!$D$15),"Winter"))))</f>
        <v>Spring</v>
      </c>
      <c r="L3811" s="3" t="str">
        <f>VLOOKUP(F3811,'Season Lookup'!$A$1:$B$13,2,0)</f>
        <v>Summer</v>
      </c>
      <c r="M3811" t="s">
        <v>82</v>
      </c>
      <c r="N3811" t="s">
        <v>13</v>
      </c>
      <c r="O3811" t="s">
        <v>13</v>
      </c>
      <c r="P3811" t="str">
        <f t="shared" si="752"/>
        <v>Yes</v>
      </c>
      <c r="Q3811" t="str">
        <f t="shared" si="753"/>
        <v>No</v>
      </c>
      <c r="R3811" t="str">
        <f t="shared" si="754"/>
        <v>No</v>
      </c>
      <c r="S3811">
        <v>43</v>
      </c>
      <c r="T3811" t="s">
        <v>199</v>
      </c>
      <c r="V3811" t="str">
        <f t="shared" si="755"/>
        <v>Non Intersection</v>
      </c>
      <c r="W3811" t="s">
        <v>4639</v>
      </c>
      <c r="X3811">
        <v>42.373811000000003</v>
      </c>
      <c r="Y3811">
        <v>-71.121225999999993</v>
      </c>
      <c r="Z3811" t="s">
        <v>4640</v>
      </c>
    </row>
    <row r="3812" spans="1:26">
      <c r="A3812">
        <v>30908</v>
      </c>
      <c r="B3812" s="1">
        <v>41073.947905092595</v>
      </c>
      <c r="C3812" s="1">
        <f t="shared" si="744"/>
        <v>40909</v>
      </c>
      <c r="D3812" s="4">
        <f t="shared" si="745"/>
        <v>0.45</v>
      </c>
      <c r="E3812" s="3">
        <f t="shared" si="746"/>
        <v>2012</v>
      </c>
      <c r="F3812" s="3">
        <f t="shared" si="747"/>
        <v>6</v>
      </c>
      <c r="G3812" s="3">
        <f t="shared" si="748"/>
        <v>13</v>
      </c>
      <c r="H3812" s="3">
        <f t="shared" si="749"/>
        <v>22</v>
      </c>
      <c r="I3812" s="3">
        <f t="shared" si="750"/>
        <v>44</v>
      </c>
      <c r="J3812" s="3">
        <f t="shared" si="751"/>
        <v>4</v>
      </c>
      <c r="K3812" s="3" t="str">
        <f>IF(AND(D3812&gt;='Season Lookup'!$D$15,D3812&lt;'Season Lookup'!$D$16),"Spring",IF(AND(D3812&gt;='Season Lookup'!$D$16,D3812&lt;'Season Lookup'!$D$17),"Summer",IF(AND(D3812&gt;='Season Lookup'!$D$17,D3812&lt;'Season Lookup'!$D$18),"Fall",IF(OR(D3812&gt;='Season Lookup'!$D$18,D3812&lt;'Season Lookup'!$D$15),"Winter"))))</f>
        <v>Spring</v>
      </c>
      <c r="L3812" s="3" t="str">
        <f>VLOOKUP(F3812,'Season Lookup'!$A$1:$B$13,2,0)</f>
        <v>Summer</v>
      </c>
      <c r="M3812" t="s">
        <v>82</v>
      </c>
      <c r="N3812" t="s">
        <v>13</v>
      </c>
      <c r="O3812" t="s">
        <v>23</v>
      </c>
      <c r="P3812" t="str">
        <f t="shared" si="752"/>
        <v>Yes</v>
      </c>
      <c r="Q3812" t="str">
        <f t="shared" si="753"/>
        <v>No</v>
      </c>
      <c r="R3812" t="str">
        <f t="shared" si="754"/>
        <v>No</v>
      </c>
      <c r="S3812">
        <v>139</v>
      </c>
      <c r="T3812" t="s">
        <v>27</v>
      </c>
      <c r="V3812" t="str">
        <f t="shared" si="755"/>
        <v>Non Intersection</v>
      </c>
      <c r="W3812" t="s">
        <v>4641</v>
      </c>
      <c r="X3812">
        <v>42.364991000000003</v>
      </c>
      <c r="Y3812">
        <v>-71.108611999999994</v>
      </c>
      <c r="Z3812" t="s">
        <v>4642</v>
      </c>
    </row>
    <row r="3813" spans="1:26">
      <c r="A3813">
        <v>30914</v>
      </c>
      <c r="B3813" s="1">
        <v>41073.46875</v>
      </c>
      <c r="C3813" s="1">
        <f t="shared" si="744"/>
        <v>40909</v>
      </c>
      <c r="D3813" s="4">
        <f t="shared" si="745"/>
        <v>0.45</v>
      </c>
      <c r="E3813" s="3">
        <f t="shared" si="746"/>
        <v>2012</v>
      </c>
      <c r="F3813" s="3">
        <f t="shared" si="747"/>
        <v>6</v>
      </c>
      <c r="G3813" s="3">
        <f t="shared" si="748"/>
        <v>13</v>
      </c>
      <c r="H3813" s="3">
        <f t="shared" si="749"/>
        <v>11</v>
      </c>
      <c r="I3813" s="3">
        <f t="shared" si="750"/>
        <v>15</v>
      </c>
      <c r="J3813" s="3">
        <f t="shared" si="751"/>
        <v>4</v>
      </c>
      <c r="K3813" s="3" t="str">
        <f>IF(AND(D3813&gt;='Season Lookup'!$D$15,D3813&lt;'Season Lookup'!$D$16),"Spring",IF(AND(D3813&gt;='Season Lookup'!$D$16,D3813&lt;'Season Lookup'!$D$17),"Summer",IF(AND(D3813&gt;='Season Lookup'!$D$17,D3813&lt;'Season Lookup'!$D$18),"Fall",IF(OR(D3813&gt;='Season Lookup'!$D$18,D3813&lt;'Season Lookup'!$D$15),"Winter"))))</f>
        <v>Spring</v>
      </c>
      <c r="L3813" s="3" t="str">
        <f>VLOOKUP(F3813,'Season Lookup'!$A$1:$B$13,2,0)</f>
        <v>Summer</v>
      </c>
      <c r="M3813" t="s">
        <v>82</v>
      </c>
      <c r="N3813" t="s">
        <v>13</v>
      </c>
      <c r="O3813" t="s">
        <v>152</v>
      </c>
      <c r="P3813" t="str">
        <f t="shared" si="752"/>
        <v>Yes</v>
      </c>
      <c r="Q3813" t="str">
        <f t="shared" si="753"/>
        <v>No</v>
      </c>
      <c r="R3813" t="str">
        <f t="shared" si="754"/>
        <v>Yes</v>
      </c>
      <c r="T3813" t="s">
        <v>365</v>
      </c>
      <c r="U3813" t="s">
        <v>61</v>
      </c>
      <c r="V3813" t="str">
        <f t="shared" si="755"/>
        <v>Intersection</v>
      </c>
      <c r="W3813" t="s">
        <v>4643</v>
      </c>
      <c r="X3813">
        <v>42.367908</v>
      </c>
      <c r="Y3813">
        <v>-71.077562999999998</v>
      </c>
      <c r="Z3813" t="s">
        <v>4644</v>
      </c>
    </row>
    <row r="3814" spans="1:26">
      <c r="A3814">
        <v>30909</v>
      </c>
      <c r="B3814" s="1">
        <v>41074.48609953704</v>
      </c>
      <c r="C3814" s="1">
        <f t="shared" si="744"/>
        <v>40909</v>
      </c>
      <c r="D3814" s="4">
        <f t="shared" si="745"/>
        <v>0.45277777777777778</v>
      </c>
      <c r="E3814" s="3">
        <f t="shared" si="746"/>
        <v>2012</v>
      </c>
      <c r="F3814" s="3">
        <f t="shared" si="747"/>
        <v>6</v>
      </c>
      <c r="G3814" s="3">
        <f t="shared" si="748"/>
        <v>14</v>
      </c>
      <c r="H3814" s="3">
        <f t="shared" si="749"/>
        <v>11</v>
      </c>
      <c r="I3814" s="3">
        <f t="shared" si="750"/>
        <v>39</v>
      </c>
      <c r="J3814" s="3">
        <f t="shared" si="751"/>
        <v>5</v>
      </c>
      <c r="K3814" s="3" t="str">
        <f>IF(AND(D3814&gt;='Season Lookup'!$D$15,D3814&lt;'Season Lookup'!$D$16),"Spring",IF(AND(D3814&gt;='Season Lookup'!$D$16,D3814&lt;'Season Lookup'!$D$17),"Summer",IF(AND(D3814&gt;='Season Lookup'!$D$17,D3814&lt;'Season Lookup'!$D$18),"Fall",IF(OR(D3814&gt;='Season Lookup'!$D$18,D3814&lt;'Season Lookup'!$D$15),"Winter"))))</f>
        <v>Spring</v>
      </c>
      <c r="L3814" s="3" t="str">
        <f>VLOOKUP(F3814,'Season Lookup'!$A$1:$B$13,2,0)</f>
        <v>Summer</v>
      </c>
      <c r="M3814" t="s">
        <v>78</v>
      </c>
      <c r="N3814" t="s">
        <v>13</v>
      </c>
      <c r="O3814" t="s">
        <v>13</v>
      </c>
      <c r="P3814" t="str">
        <f t="shared" si="752"/>
        <v>Yes</v>
      </c>
      <c r="Q3814" t="str">
        <f t="shared" si="753"/>
        <v>No</v>
      </c>
      <c r="R3814" t="str">
        <f t="shared" si="754"/>
        <v>No</v>
      </c>
      <c r="T3814" t="s">
        <v>142</v>
      </c>
      <c r="U3814" t="s">
        <v>459</v>
      </c>
      <c r="V3814" t="str">
        <f t="shared" si="755"/>
        <v>Intersection</v>
      </c>
      <c r="W3814" t="s">
        <v>460</v>
      </c>
      <c r="X3814">
        <v>42.381304999999998</v>
      </c>
      <c r="Y3814">
        <v>-71.137337000000002</v>
      </c>
      <c r="Z3814" t="s">
        <v>461</v>
      </c>
    </row>
    <row r="3815" spans="1:26">
      <c r="A3815">
        <v>30910</v>
      </c>
      <c r="B3815" s="1">
        <v>41074.849305555559</v>
      </c>
      <c r="C3815" s="1">
        <f t="shared" si="744"/>
        <v>40909</v>
      </c>
      <c r="D3815" s="4">
        <f t="shared" si="745"/>
        <v>0.45277777777777778</v>
      </c>
      <c r="E3815" s="3">
        <f t="shared" si="746"/>
        <v>2012</v>
      </c>
      <c r="F3815" s="3">
        <f t="shared" si="747"/>
        <v>6</v>
      </c>
      <c r="G3815" s="3">
        <f t="shared" si="748"/>
        <v>14</v>
      </c>
      <c r="H3815" s="3">
        <f t="shared" si="749"/>
        <v>20</v>
      </c>
      <c r="I3815" s="3">
        <f t="shared" si="750"/>
        <v>23</v>
      </c>
      <c r="J3815" s="3">
        <f t="shared" si="751"/>
        <v>5</v>
      </c>
      <c r="K3815" s="3" t="str">
        <f>IF(AND(D3815&gt;='Season Lookup'!$D$15,D3815&lt;'Season Lookup'!$D$16),"Spring",IF(AND(D3815&gt;='Season Lookup'!$D$16,D3815&lt;'Season Lookup'!$D$17),"Summer",IF(AND(D3815&gt;='Season Lookup'!$D$17,D3815&lt;'Season Lookup'!$D$18),"Fall",IF(OR(D3815&gt;='Season Lookup'!$D$18,D3815&lt;'Season Lookup'!$D$15),"Winter"))))</f>
        <v>Spring</v>
      </c>
      <c r="L3815" s="3" t="str">
        <f>VLOOKUP(F3815,'Season Lookup'!$A$1:$B$13,2,0)</f>
        <v>Summer</v>
      </c>
      <c r="M3815" t="s">
        <v>78</v>
      </c>
      <c r="N3815" t="s">
        <v>13</v>
      </c>
      <c r="O3815" t="s">
        <v>132</v>
      </c>
      <c r="P3815" t="str">
        <f t="shared" si="752"/>
        <v>Yes</v>
      </c>
      <c r="Q3815" t="str">
        <f t="shared" si="753"/>
        <v>Yes</v>
      </c>
      <c r="R3815" t="str">
        <f t="shared" si="754"/>
        <v>No</v>
      </c>
      <c r="S3815">
        <v>260</v>
      </c>
      <c r="T3815" t="s">
        <v>133</v>
      </c>
      <c r="V3815" t="str">
        <f t="shared" si="755"/>
        <v>Non Intersection</v>
      </c>
      <c r="W3815" t="s">
        <v>4375</v>
      </c>
      <c r="X3815">
        <v>42.368341999999998</v>
      </c>
      <c r="Y3815">
        <v>-71.102217999999993</v>
      </c>
      <c r="Z3815" t="s">
        <v>4376</v>
      </c>
    </row>
    <row r="3816" spans="1:26">
      <c r="A3816">
        <v>30911</v>
      </c>
      <c r="B3816" s="1">
        <v>41074.896516203706</v>
      </c>
      <c r="C3816" s="1">
        <f t="shared" si="744"/>
        <v>40909</v>
      </c>
      <c r="D3816" s="4">
        <f t="shared" si="745"/>
        <v>0.45277777777777778</v>
      </c>
      <c r="E3816" s="3">
        <f t="shared" si="746"/>
        <v>2012</v>
      </c>
      <c r="F3816" s="3">
        <f t="shared" si="747"/>
        <v>6</v>
      </c>
      <c r="G3816" s="3">
        <f t="shared" si="748"/>
        <v>14</v>
      </c>
      <c r="H3816" s="3">
        <f t="shared" si="749"/>
        <v>21</v>
      </c>
      <c r="I3816" s="3">
        <f t="shared" si="750"/>
        <v>30</v>
      </c>
      <c r="J3816" s="3">
        <f t="shared" si="751"/>
        <v>5</v>
      </c>
      <c r="K3816" s="3" t="str">
        <f>IF(AND(D3816&gt;='Season Lookup'!$D$15,D3816&lt;'Season Lookup'!$D$16),"Spring",IF(AND(D3816&gt;='Season Lookup'!$D$16,D3816&lt;'Season Lookup'!$D$17),"Summer",IF(AND(D3816&gt;='Season Lookup'!$D$17,D3816&lt;'Season Lookup'!$D$18),"Fall",IF(OR(D3816&gt;='Season Lookup'!$D$18,D3816&lt;'Season Lookup'!$D$15),"Winter"))))</f>
        <v>Spring</v>
      </c>
      <c r="L3816" s="3" t="str">
        <f>VLOOKUP(F3816,'Season Lookup'!$A$1:$B$13,2,0)</f>
        <v>Summer</v>
      </c>
      <c r="M3816" t="s">
        <v>78</v>
      </c>
      <c r="N3816" t="s">
        <v>18</v>
      </c>
      <c r="O3816" t="s">
        <v>132</v>
      </c>
      <c r="P3816" t="str">
        <f t="shared" si="752"/>
        <v>Yes</v>
      </c>
      <c r="Q3816" t="str">
        <f t="shared" si="753"/>
        <v>Yes</v>
      </c>
      <c r="R3816" t="str">
        <f t="shared" si="754"/>
        <v>No</v>
      </c>
      <c r="T3816" t="s">
        <v>105</v>
      </c>
      <c r="U3816" t="s">
        <v>260</v>
      </c>
      <c r="V3816" t="str">
        <f t="shared" si="755"/>
        <v>Intersection</v>
      </c>
      <c r="W3816" t="s">
        <v>2506</v>
      </c>
      <c r="X3816">
        <v>42.362667000000002</v>
      </c>
      <c r="Y3816">
        <v>-71.084325000000007</v>
      </c>
      <c r="Z3816" t="s">
        <v>2507</v>
      </c>
    </row>
    <row r="3817" spans="1:26">
      <c r="A3817">
        <v>30912</v>
      </c>
      <c r="B3817" s="1">
        <v>41074.291655092595</v>
      </c>
      <c r="C3817" s="1">
        <f t="shared" si="744"/>
        <v>40909</v>
      </c>
      <c r="D3817" s="4">
        <f t="shared" si="745"/>
        <v>0.45277777777777778</v>
      </c>
      <c r="E3817" s="3">
        <f t="shared" si="746"/>
        <v>2012</v>
      </c>
      <c r="F3817" s="3">
        <f t="shared" si="747"/>
        <v>6</v>
      </c>
      <c r="G3817" s="3">
        <f t="shared" si="748"/>
        <v>14</v>
      </c>
      <c r="H3817" s="3">
        <f t="shared" si="749"/>
        <v>6</v>
      </c>
      <c r="I3817" s="3">
        <f t="shared" si="750"/>
        <v>59</v>
      </c>
      <c r="J3817" s="3">
        <f t="shared" si="751"/>
        <v>5</v>
      </c>
      <c r="K3817" s="3" t="str">
        <f>IF(AND(D3817&gt;='Season Lookup'!$D$15,D3817&lt;'Season Lookup'!$D$16),"Spring",IF(AND(D3817&gt;='Season Lookup'!$D$16,D3817&lt;'Season Lookup'!$D$17),"Summer",IF(AND(D3817&gt;='Season Lookup'!$D$17,D3817&lt;'Season Lookup'!$D$18),"Fall",IF(OR(D3817&gt;='Season Lookup'!$D$18,D3817&lt;'Season Lookup'!$D$15),"Winter"))))</f>
        <v>Spring</v>
      </c>
      <c r="L3817" s="3" t="str">
        <f>VLOOKUP(F3817,'Season Lookup'!$A$1:$B$13,2,0)</f>
        <v>Summer</v>
      </c>
      <c r="M3817" t="s">
        <v>12</v>
      </c>
      <c r="N3817" t="s">
        <v>13</v>
      </c>
      <c r="O3817" t="s">
        <v>13</v>
      </c>
      <c r="P3817" t="str">
        <f t="shared" si="752"/>
        <v>Yes</v>
      </c>
      <c r="Q3817" t="str">
        <f t="shared" si="753"/>
        <v>No</v>
      </c>
      <c r="R3817" t="str">
        <f t="shared" si="754"/>
        <v>No</v>
      </c>
      <c r="T3817" t="s">
        <v>1502</v>
      </c>
      <c r="U3817" t="s">
        <v>260</v>
      </c>
      <c r="V3817" t="str">
        <f t="shared" si="755"/>
        <v>Intersection</v>
      </c>
      <c r="W3817" t="s">
        <v>2873</v>
      </c>
      <c r="X3817">
        <v>42.371716999999997</v>
      </c>
      <c r="Y3817">
        <v>-71.079684999999998</v>
      </c>
      <c r="Z3817" t="s">
        <v>1504</v>
      </c>
    </row>
    <row r="3818" spans="1:26">
      <c r="A3818">
        <v>30913</v>
      </c>
      <c r="B3818" s="1">
        <v>41075.350694444445</v>
      </c>
      <c r="C3818" s="1">
        <f t="shared" si="744"/>
        <v>40909</v>
      </c>
      <c r="D3818" s="4">
        <f t="shared" si="745"/>
        <v>0.45555555555555555</v>
      </c>
      <c r="E3818" s="3">
        <f t="shared" si="746"/>
        <v>2012</v>
      </c>
      <c r="F3818" s="3">
        <f t="shared" si="747"/>
        <v>6</v>
      </c>
      <c r="G3818" s="3">
        <f t="shared" si="748"/>
        <v>15</v>
      </c>
      <c r="H3818" s="3">
        <f t="shared" si="749"/>
        <v>8</v>
      </c>
      <c r="I3818" s="3">
        <f t="shared" si="750"/>
        <v>25</v>
      </c>
      <c r="J3818" s="3">
        <f t="shared" si="751"/>
        <v>6</v>
      </c>
      <c r="K3818" s="3" t="str">
        <f>IF(AND(D3818&gt;='Season Lookup'!$D$15,D3818&lt;'Season Lookup'!$D$16),"Spring",IF(AND(D3818&gt;='Season Lookup'!$D$16,D3818&lt;'Season Lookup'!$D$17),"Summer",IF(AND(D3818&gt;='Season Lookup'!$D$17,D3818&lt;'Season Lookup'!$D$18),"Fall",IF(OR(D3818&gt;='Season Lookup'!$D$18,D3818&lt;'Season Lookup'!$D$15),"Winter"))))</f>
        <v>Spring</v>
      </c>
      <c r="L3818" s="3" t="str">
        <f>VLOOKUP(F3818,'Season Lookup'!$A$1:$B$13,2,0)</f>
        <v>Summer</v>
      </c>
      <c r="M3818" t="s">
        <v>12</v>
      </c>
      <c r="N3818" t="s">
        <v>13</v>
      </c>
      <c r="O3818" t="s">
        <v>329</v>
      </c>
      <c r="P3818" t="str">
        <f t="shared" si="752"/>
        <v>Yes</v>
      </c>
      <c r="Q3818" t="str">
        <f t="shared" si="753"/>
        <v>No</v>
      </c>
      <c r="R3818" t="str">
        <f t="shared" si="754"/>
        <v>No</v>
      </c>
      <c r="T3818" t="s">
        <v>335</v>
      </c>
      <c r="U3818" t="s">
        <v>133</v>
      </c>
      <c r="V3818" t="str">
        <f t="shared" si="755"/>
        <v>Intersection</v>
      </c>
      <c r="W3818" t="s">
        <v>3990</v>
      </c>
      <c r="X3818">
        <v>42.371839999999999</v>
      </c>
      <c r="Y3818">
        <v>-71.113429999999994</v>
      </c>
      <c r="Z3818" t="s">
        <v>3991</v>
      </c>
    </row>
    <row r="3819" spans="1:26">
      <c r="A3819">
        <v>30915</v>
      </c>
      <c r="B3819" s="1">
        <v>41075.75</v>
      </c>
      <c r="C3819" s="1">
        <f t="shared" si="744"/>
        <v>40909</v>
      </c>
      <c r="D3819" s="4">
        <f t="shared" si="745"/>
        <v>0.45555555555555555</v>
      </c>
      <c r="E3819" s="3">
        <f t="shared" si="746"/>
        <v>2012</v>
      </c>
      <c r="F3819" s="3">
        <f t="shared" si="747"/>
        <v>6</v>
      </c>
      <c r="G3819" s="3">
        <f t="shared" si="748"/>
        <v>15</v>
      </c>
      <c r="H3819" s="3">
        <f t="shared" si="749"/>
        <v>18</v>
      </c>
      <c r="I3819" s="3">
        <f t="shared" si="750"/>
        <v>0</v>
      </c>
      <c r="J3819" s="3">
        <f t="shared" si="751"/>
        <v>6</v>
      </c>
      <c r="K3819" s="3" t="str">
        <f>IF(AND(D3819&gt;='Season Lookup'!$D$15,D3819&lt;'Season Lookup'!$D$16),"Spring",IF(AND(D3819&gt;='Season Lookup'!$D$16,D3819&lt;'Season Lookup'!$D$17),"Summer",IF(AND(D3819&gt;='Season Lookup'!$D$17,D3819&lt;'Season Lookup'!$D$18),"Fall",IF(OR(D3819&gt;='Season Lookup'!$D$18,D3819&lt;'Season Lookup'!$D$15),"Winter"))))</f>
        <v>Spring</v>
      </c>
      <c r="L3819" s="3" t="str">
        <f>VLOOKUP(F3819,'Season Lookup'!$A$1:$B$13,2,0)</f>
        <v>Summer</v>
      </c>
      <c r="M3819" t="s">
        <v>12</v>
      </c>
      <c r="N3819" t="s">
        <v>13</v>
      </c>
      <c r="O3819" t="s">
        <v>23</v>
      </c>
      <c r="P3819" t="str">
        <f t="shared" si="752"/>
        <v>Yes</v>
      </c>
      <c r="Q3819" t="str">
        <f t="shared" si="753"/>
        <v>No</v>
      </c>
      <c r="R3819" t="str">
        <f t="shared" si="754"/>
        <v>No</v>
      </c>
      <c r="S3819">
        <v>413</v>
      </c>
      <c r="T3819" t="s">
        <v>216</v>
      </c>
      <c r="V3819" t="str">
        <f t="shared" si="755"/>
        <v>Non Intersection</v>
      </c>
      <c r="W3819" t="s">
        <v>3142</v>
      </c>
      <c r="X3819">
        <v>42.366042</v>
      </c>
      <c r="Y3819">
        <v>-71.100690999999998</v>
      </c>
      <c r="Z3819" t="s">
        <v>3143</v>
      </c>
    </row>
    <row r="3820" spans="1:26">
      <c r="A3820">
        <v>30916</v>
      </c>
      <c r="B3820" s="1">
        <v>41075.930543981478</v>
      </c>
      <c r="C3820" s="1">
        <f t="shared" si="744"/>
        <v>40909</v>
      </c>
      <c r="D3820" s="4">
        <f t="shared" si="745"/>
        <v>0.45555555555555555</v>
      </c>
      <c r="E3820" s="3">
        <f t="shared" si="746"/>
        <v>2012</v>
      </c>
      <c r="F3820" s="3">
        <f t="shared" si="747"/>
        <v>6</v>
      </c>
      <c r="G3820" s="3">
        <f t="shared" si="748"/>
        <v>15</v>
      </c>
      <c r="H3820" s="3">
        <f t="shared" si="749"/>
        <v>22</v>
      </c>
      <c r="I3820" s="3">
        <f t="shared" si="750"/>
        <v>19</v>
      </c>
      <c r="J3820" s="3">
        <f t="shared" si="751"/>
        <v>6</v>
      </c>
      <c r="K3820" s="3" t="str">
        <f>IF(AND(D3820&gt;='Season Lookup'!$D$15,D3820&lt;'Season Lookup'!$D$16),"Spring",IF(AND(D3820&gt;='Season Lookup'!$D$16,D3820&lt;'Season Lookup'!$D$17),"Summer",IF(AND(D3820&gt;='Season Lookup'!$D$17,D3820&lt;'Season Lookup'!$D$18),"Fall",IF(OR(D3820&gt;='Season Lookup'!$D$18,D3820&lt;'Season Lookup'!$D$15),"Winter"))))</f>
        <v>Spring</v>
      </c>
      <c r="L3820" s="3" t="str">
        <f>VLOOKUP(F3820,'Season Lookup'!$A$1:$B$13,2,0)</f>
        <v>Summer</v>
      </c>
      <c r="M3820" t="s">
        <v>12</v>
      </c>
      <c r="N3820" t="s">
        <v>13</v>
      </c>
      <c r="O3820" t="s">
        <v>23</v>
      </c>
      <c r="P3820" t="str">
        <f t="shared" si="752"/>
        <v>Yes</v>
      </c>
      <c r="Q3820" t="str">
        <f t="shared" si="753"/>
        <v>No</v>
      </c>
      <c r="R3820" t="str">
        <f t="shared" si="754"/>
        <v>No</v>
      </c>
      <c r="S3820">
        <v>46</v>
      </c>
      <c r="T3820" t="s">
        <v>985</v>
      </c>
      <c r="V3820" t="str">
        <f t="shared" si="755"/>
        <v>Non Intersection</v>
      </c>
      <c r="W3820" t="s">
        <v>4645</v>
      </c>
      <c r="X3820">
        <v>42.36891</v>
      </c>
      <c r="Y3820">
        <v>-71.092507999999995</v>
      </c>
      <c r="Z3820" t="s">
        <v>4646</v>
      </c>
    </row>
    <row r="3821" spans="1:26">
      <c r="A3821">
        <v>30919</v>
      </c>
      <c r="B3821" s="1">
        <v>41075.948599537034</v>
      </c>
      <c r="C3821" s="1">
        <f t="shared" si="744"/>
        <v>40909</v>
      </c>
      <c r="D3821" s="4">
        <f t="shared" si="745"/>
        <v>0.45555555555555555</v>
      </c>
      <c r="E3821" s="3">
        <f t="shared" si="746"/>
        <v>2012</v>
      </c>
      <c r="F3821" s="3">
        <f t="shared" si="747"/>
        <v>6</v>
      </c>
      <c r="G3821" s="3">
        <f t="shared" si="748"/>
        <v>15</v>
      </c>
      <c r="H3821" s="3">
        <f t="shared" si="749"/>
        <v>22</v>
      </c>
      <c r="I3821" s="3">
        <f t="shared" si="750"/>
        <v>45</v>
      </c>
      <c r="J3821" s="3">
        <f t="shared" si="751"/>
        <v>6</v>
      </c>
      <c r="K3821" s="3" t="str">
        <f>IF(AND(D3821&gt;='Season Lookup'!$D$15,D3821&lt;'Season Lookup'!$D$16),"Spring",IF(AND(D3821&gt;='Season Lookup'!$D$16,D3821&lt;'Season Lookup'!$D$17),"Summer",IF(AND(D3821&gt;='Season Lookup'!$D$17,D3821&lt;'Season Lookup'!$D$18),"Fall",IF(OR(D3821&gt;='Season Lookup'!$D$18,D3821&lt;'Season Lookup'!$D$15),"Winter"))))</f>
        <v>Spring</v>
      </c>
      <c r="L3821" s="3" t="str">
        <f>VLOOKUP(F3821,'Season Lookup'!$A$1:$B$13,2,0)</f>
        <v>Summer</v>
      </c>
      <c r="M3821" t="s">
        <v>12</v>
      </c>
      <c r="N3821" t="s">
        <v>13</v>
      </c>
      <c r="O3821" t="s">
        <v>13</v>
      </c>
      <c r="P3821" t="str">
        <f t="shared" si="752"/>
        <v>Yes</v>
      </c>
      <c r="Q3821" t="str">
        <f t="shared" si="753"/>
        <v>No</v>
      </c>
      <c r="R3821" t="str">
        <f t="shared" si="754"/>
        <v>No</v>
      </c>
      <c r="T3821" t="s">
        <v>14</v>
      </c>
      <c r="U3821" t="s">
        <v>57</v>
      </c>
      <c r="V3821" t="str">
        <f t="shared" si="755"/>
        <v>Intersection</v>
      </c>
      <c r="W3821" t="s">
        <v>58</v>
      </c>
      <c r="X3821">
        <v>42.380006000000002</v>
      </c>
      <c r="Y3821">
        <v>-71.119917000000001</v>
      </c>
      <c r="Z3821" t="s">
        <v>59</v>
      </c>
    </row>
    <row r="3822" spans="1:26">
      <c r="A3822">
        <v>30917</v>
      </c>
      <c r="B3822" s="1">
        <v>41077.565960648149</v>
      </c>
      <c r="C3822" s="1">
        <f t="shared" si="744"/>
        <v>40909</v>
      </c>
      <c r="D3822" s="4">
        <f t="shared" si="745"/>
        <v>0.46111111111111114</v>
      </c>
      <c r="E3822" s="3">
        <f t="shared" si="746"/>
        <v>2012</v>
      </c>
      <c r="F3822" s="3">
        <f t="shared" si="747"/>
        <v>6</v>
      </c>
      <c r="G3822" s="3">
        <f t="shared" si="748"/>
        <v>17</v>
      </c>
      <c r="H3822" s="3">
        <f t="shared" si="749"/>
        <v>13</v>
      </c>
      <c r="I3822" s="3">
        <f t="shared" si="750"/>
        <v>34</v>
      </c>
      <c r="J3822" s="3">
        <f t="shared" si="751"/>
        <v>1</v>
      </c>
      <c r="K3822" s="3" t="str">
        <f>IF(AND(D3822&gt;='Season Lookup'!$D$15,D3822&lt;'Season Lookup'!$D$16),"Spring",IF(AND(D3822&gt;='Season Lookup'!$D$16,D3822&lt;'Season Lookup'!$D$17),"Summer",IF(AND(D3822&gt;='Season Lookup'!$D$17,D3822&lt;'Season Lookup'!$D$18),"Fall",IF(OR(D3822&gt;='Season Lookup'!$D$18,D3822&lt;'Season Lookup'!$D$15),"Winter"))))</f>
        <v>Spring</v>
      </c>
      <c r="L3822" s="3" t="str">
        <f>VLOOKUP(F3822,'Season Lookup'!$A$1:$B$13,2,0)</f>
        <v>Summer</v>
      </c>
      <c r="M3822" t="s">
        <v>48</v>
      </c>
      <c r="N3822" t="s">
        <v>13</v>
      </c>
      <c r="O3822" t="s">
        <v>13</v>
      </c>
      <c r="P3822" t="str">
        <f t="shared" si="752"/>
        <v>Yes</v>
      </c>
      <c r="Q3822" t="str">
        <f t="shared" si="753"/>
        <v>No</v>
      </c>
      <c r="R3822" t="str">
        <f t="shared" si="754"/>
        <v>No</v>
      </c>
      <c r="S3822">
        <v>456</v>
      </c>
      <c r="T3822" t="s">
        <v>142</v>
      </c>
      <c r="V3822" t="str">
        <f t="shared" si="755"/>
        <v>Non Intersection</v>
      </c>
      <c r="W3822" t="s">
        <v>4647</v>
      </c>
      <c r="X3822">
        <v>42.380432999999996</v>
      </c>
      <c r="Y3822">
        <v>-71.141892999999996</v>
      </c>
      <c r="Z3822" t="s">
        <v>4648</v>
      </c>
    </row>
    <row r="3823" spans="1:26">
      <c r="A3823">
        <v>30918</v>
      </c>
      <c r="B3823" s="1">
        <v>41077.833333333336</v>
      </c>
      <c r="C3823" s="1">
        <f t="shared" si="744"/>
        <v>40909</v>
      </c>
      <c r="D3823" s="4">
        <f t="shared" si="745"/>
        <v>0.46111111111111114</v>
      </c>
      <c r="E3823" s="3">
        <f t="shared" si="746"/>
        <v>2012</v>
      </c>
      <c r="F3823" s="3">
        <f t="shared" si="747"/>
        <v>6</v>
      </c>
      <c r="G3823" s="3">
        <f t="shared" si="748"/>
        <v>17</v>
      </c>
      <c r="H3823" s="3">
        <f t="shared" si="749"/>
        <v>20</v>
      </c>
      <c r="I3823" s="3">
        <f t="shared" si="750"/>
        <v>0</v>
      </c>
      <c r="J3823" s="3">
        <f t="shared" si="751"/>
        <v>1</v>
      </c>
      <c r="K3823" s="3" t="str">
        <f>IF(AND(D3823&gt;='Season Lookup'!$D$15,D3823&lt;'Season Lookup'!$D$16),"Spring",IF(AND(D3823&gt;='Season Lookup'!$D$16,D3823&lt;'Season Lookup'!$D$17),"Summer",IF(AND(D3823&gt;='Season Lookup'!$D$17,D3823&lt;'Season Lookup'!$D$18),"Fall",IF(OR(D3823&gt;='Season Lookup'!$D$18,D3823&lt;'Season Lookup'!$D$15),"Winter"))))</f>
        <v>Spring</v>
      </c>
      <c r="L3823" s="3" t="str">
        <f>VLOOKUP(F3823,'Season Lookup'!$A$1:$B$13,2,0)</f>
        <v>Summer</v>
      </c>
      <c r="M3823" t="s">
        <v>48</v>
      </c>
      <c r="N3823" t="s">
        <v>13</v>
      </c>
      <c r="O3823" t="s">
        <v>23</v>
      </c>
      <c r="P3823" t="str">
        <f t="shared" si="752"/>
        <v>Yes</v>
      </c>
      <c r="Q3823" t="str">
        <f t="shared" si="753"/>
        <v>No</v>
      </c>
      <c r="R3823" t="str">
        <f t="shared" si="754"/>
        <v>No</v>
      </c>
      <c r="S3823">
        <v>222</v>
      </c>
      <c r="T3823" t="s">
        <v>101</v>
      </c>
      <c r="V3823" t="str">
        <f t="shared" si="755"/>
        <v>Non Intersection</v>
      </c>
      <c r="W3823" t="s">
        <v>4649</v>
      </c>
      <c r="X3823">
        <v>42.368631999999998</v>
      </c>
      <c r="Y3823">
        <v>-71.096783000000002</v>
      </c>
      <c r="Z3823" t="s">
        <v>4650</v>
      </c>
    </row>
    <row r="3824" spans="1:26">
      <c r="A3824">
        <v>30920</v>
      </c>
      <c r="B3824" s="1">
        <v>41078.375</v>
      </c>
      <c r="C3824" s="1">
        <f t="shared" si="744"/>
        <v>40909</v>
      </c>
      <c r="D3824" s="4">
        <f t="shared" si="745"/>
        <v>0.46388888888888891</v>
      </c>
      <c r="E3824" s="3">
        <f t="shared" si="746"/>
        <v>2012</v>
      </c>
      <c r="F3824" s="3">
        <f t="shared" si="747"/>
        <v>6</v>
      </c>
      <c r="G3824" s="3">
        <f t="shared" si="748"/>
        <v>18</v>
      </c>
      <c r="H3824" s="3">
        <f t="shared" si="749"/>
        <v>9</v>
      </c>
      <c r="I3824" s="3">
        <f t="shared" si="750"/>
        <v>0</v>
      </c>
      <c r="J3824" s="3">
        <f t="shared" si="751"/>
        <v>2</v>
      </c>
      <c r="K3824" s="3" t="str">
        <f>IF(AND(D3824&gt;='Season Lookup'!$D$15,D3824&lt;'Season Lookup'!$D$16),"Spring",IF(AND(D3824&gt;='Season Lookup'!$D$16,D3824&lt;'Season Lookup'!$D$17),"Summer",IF(AND(D3824&gt;='Season Lookup'!$D$17,D3824&lt;'Season Lookup'!$D$18),"Fall",IF(OR(D3824&gt;='Season Lookup'!$D$18,D3824&lt;'Season Lookup'!$D$15),"Winter"))))</f>
        <v>Spring</v>
      </c>
      <c r="L3824" s="3" t="str">
        <f>VLOOKUP(F3824,'Season Lookup'!$A$1:$B$13,2,0)</f>
        <v>Summer</v>
      </c>
      <c r="M3824" t="s">
        <v>56</v>
      </c>
      <c r="N3824" t="s">
        <v>13</v>
      </c>
      <c r="O3824" t="s">
        <v>23</v>
      </c>
      <c r="P3824" t="str">
        <f t="shared" si="752"/>
        <v>Yes</v>
      </c>
      <c r="Q3824" t="str">
        <f t="shared" si="753"/>
        <v>No</v>
      </c>
      <c r="R3824" t="str">
        <f t="shared" si="754"/>
        <v>No</v>
      </c>
      <c r="T3824" t="s">
        <v>184</v>
      </c>
      <c r="U3824" t="s">
        <v>178</v>
      </c>
      <c r="V3824" t="str">
        <f t="shared" si="755"/>
        <v>Intersection</v>
      </c>
      <c r="W3824" t="s">
        <v>4651</v>
      </c>
      <c r="X3824">
        <v>42.363216000000001</v>
      </c>
      <c r="Y3824">
        <v>-71.109164000000007</v>
      </c>
      <c r="Z3824" t="s">
        <v>4652</v>
      </c>
    </row>
    <row r="3825" spans="1:26">
      <c r="A3825">
        <v>30921</v>
      </c>
      <c r="B3825" s="1">
        <v>41078.650682870371</v>
      </c>
      <c r="C3825" s="1">
        <f t="shared" si="744"/>
        <v>40909</v>
      </c>
      <c r="D3825" s="4">
        <f t="shared" si="745"/>
        <v>0.46388888888888891</v>
      </c>
      <c r="E3825" s="3">
        <f t="shared" si="746"/>
        <v>2012</v>
      </c>
      <c r="F3825" s="3">
        <f t="shared" si="747"/>
        <v>6</v>
      </c>
      <c r="G3825" s="3">
        <f t="shared" si="748"/>
        <v>18</v>
      </c>
      <c r="H3825" s="3">
        <f t="shared" si="749"/>
        <v>15</v>
      </c>
      <c r="I3825" s="3">
        <f t="shared" si="750"/>
        <v>36</v>
      </c>
      <c r="J3825" s="3">
        <f t="shared" si="751"/>
        <v>2</v>
      </c>
      <c r="K3825" s="3" t="str">
        <f>IF(AND(D3825&gt;='Season Lookup'!$D$15,D3825&lt;'Season Lookup'!$D$16),"Spring",IF(AND(D3825&gt;='Season Lookup'!$D$16,D3825&lt;'Season Lookup'!$D$17),"Summer",IF(AND(D3825&gt;='Season Lookup'!$D$17,D3825&lt;'Season Lookup'!$D$18),"Fall",IF(OR(D3825&gt;='Season Lookup'!$D$18,D3825&lt;'Season Lookup'!$D$15),"Winter"))))</f>
        <v>Spring</v>
      </c>
      <c r="L3825" s="3" t="str">
        <f>VLOOKUP(F3825,'Season Lookup'!$A$1:$B$13,2,0)</f>
        <v>Summer</v>
      </c>
      <c r="M3825" t="s">
        <v>56</v>
      </c>
      <c r="N3825" t="s">
        <v>13</v>
      </c>
      <c r="O3825" t="s">
        <v>36</v>
      </c>
      <c r="P3825" t="str">
        <f t="shared" si="752"/>
        <v>Yes</v>
      </c>
      <c r="Q3825" t="str">
        <f t="shared" si="753"/>
        <v>No</v>
      </c>
      <c r="R3825" t="str">
        <f t="shared" si="754"/>
        <v>No</v>
      </c>
      <c r="S3825">
        <v>491</v>
      </c>
      <c r="T3825" t="s">
        <v>105</v>
      </c>
      <c r="V3825" t="str">
        <f t="shared" si="755"/>
        <v>Non Intersection</v>
      </c>
      <c r="W3825" t="s">
        <v>1078</v>
      </c>
      <c r="X3825">
        <v>42.375323999999999</v>
      </c>
      <c r="Y3825">
        <v>-71.114851000000002</v>
      </c>
      <c r="Z3825" t="s">
        <v>1079</v>
      </c>
    </row>
    <row r="3826" spans="1:26">
      <c r="A3826">
        <v>30922</v>
      </c>
      <c r="B3826" s="1">
        <v>41078.78402777778</v>
      </c>
      <c r="C3826" s="1">
        <f t="shared" si="744"/>
        <v>40909</v>
      </c>
      <c r="D3826" s="4">
        <f t="shared" si="745"/>
        <v>0.46388888888888891</v>
      </c>
      <c r="E3826" s="3">
        <f t="shared" si="746"/>
        <v>2012</v>
      </c>
      <c r="F3826" s="3">
        <f t="shared" si="747"/>
        <v>6</v>
      </c>
      <c r="G3826" s="3">
        <f t="shared" si="748"/>
        <v>18</v>
      </c>
      <c r="H3826" s="3">
        <f t="shared" si="749"/>
        <v>18</v>
      </c>
      <c r="I3826" s="3">
        <f t="shared" si="750"/>
        <v>49</v>
      </c>
      <c r="J3826" s="3">
        <f t="shared" si="751"/>
        <v>2</v>
      </c>
      <c r="K3826" s="3" t="str">
        <f>IF(AND(D3826&gt;='Season Lookup'!$D$15,D3826&lt;'Season Lookup'!$D$16),"Spring",IF(AND(D3826&gt;='Season Lookup'!$D$16,D3826&lt;'Season Lookup'!$D$17),"Summer",IF(AND(D3826&gt;='Season Lookup'!$D$17,D3826&lt;'Season Lookup'!$D$18),"Fall",IF(OR(D3826&gt;='Season Lookup'!$D$18,D3826&lt;'Season Lookup'!$D$15),"Winter"))))</f>
        <v>Spring</v>
      </c>
      <c r="L3826" s="3" t="str">
        <f>VLOOKUP(F3826,'Season Lookup'!$A$1:$B$13,2,0)</f>
        <v>Summer</v>
      </c>
      <c r="M3826" t="s">
        <v>56</v>
      </c>
      <c r="N3826" t="s">
        <v>18</v>
      </c>
      <c r="O3826" t="s">
        <v>132</v>
      </c>
      <c r="P3826" t="str">
        <f t="shared" si="752"/>
        <v>Yes</v>
      </c>
      <c r="Q3826" t="str">
        <f t="shared" si="753"/>
        <v>Yes</v>
      </c>
      <c r="R3826" t="str">
        <f t="shared" si="754"/>
        <v>No</v>
      </c>
      <c r="T3826" t="s">
        <v>105</v>
      </c>
      <c r="U3826" t="s">
        <v>79</v>
      </c>
      <c r="V3826" t="str">
        <f t="shared" si="755"/>
        <v>Intersection</v>
      </c>
      <c r="W3826" t="s">
        <v>1346</v>
      </c>
      <c r="X3826">
        <v>42.363981000000003</v>
      </c>
      <c r="Y3826">
        <v>-71.087416000000005</v>
      </c>
      <c r="Z3826" t="s">
        <v>1347</v>
      </c>
    </row>
    <row r="3827" spans="1:26">
      <c r="A3827">
        <v>30923</v>
      </c>
      <c r="B3827" s="1">
        <v>41079.416655092595</v>
      </c>
      <c r="C3827" s="1">
        <f t="shared" si="744"/>
        <v>40909</v>
      </c>
      <c r="D3827" s="4">
        <f t="shared" si="745"/>
        <v>0.46666666666666667</v>
      </c>
      <c r="E3827" s="3">
        <f t="shared" si="746"/>
        <v>2012</v>
      </c>
      <c r="F3827" s="3">
        <f t="shared" si="747"/>
        <v>6</v>
      </c>
      <c r="G3827" s="3">
        <f t="shared" si="748"/>
        <v>19</v>
      </c>
      <c r="H3827" s="3">
        <f t="shared" si="749"/>
        <v>9</v>
      </c>
      <c r="I3827" s="3">
        <f t="shared" si="750"/>
        <v>59</v>
      </c>
      <c r="J3827" s="3">
        <f t="shared" si="751"/>
        <v>3</v>
      </c>
      <c r="K3827" s="3" t="str">
        <f>IF(AND(D3827&gt;='Season Lookup'!$D$15,D3827&lt;'Season Lookup'!$D$16),"Spring",IF(AND(D3827&gt;='Season Lookup'!$D$16,D3827&lt;'Season Lookup'!$D$17),"Summer",IF(AND(D3827&gt;='Season Lookup'!$D$17,D3827&lt;'Season Lookup'!$D$18),"Fall",IF(OR(D3827&gt;='Season Lookup'!$D$18,D3827&lt;'Season Lookup'!$D$15),"Winter"))))</f>
        <v>Spring</v>
      </c>
      <c r="L3827" s="3" t="str">
        <f>VLOOKUP(F3827,'Season Lookup'!$A$1:$B$13,2,0)</f>
        <v>Summer</v>
      </c>
      <c r="M3827" t="s">
        <v>73</v>
      </c>
      <c r="N3827" t="s">
        <v>13</v>
      </c>
      <c r="O3827" t="s">
        <v>23</v>
      </c>
      <c r="P3827" t="str">
        <f t="shared" si="752"/>
        <v>Yes</v>
      </c>
      <c r="Q3827" t="str">
        <f t="shared" si="753"/>
        <v>No</v>
      </c>
      <c r="R3827" t="str">
        <f t="shared" si="754"/>
        <v>No</v>
      </c>
      <c r="S3827">
        <v>29</v>
      </c>
      <c r="T3827" t="s">
        <v>335</v>
      </c>
      <c r="V3827" t="str">
        <f t="shared" si="755"/>
        <v>Non Intersection</v>
      </c>
      <c r="W3827" t="s">
        <v>4653</v>
      </c>
      <c r="X3827">
        <v>42.373750000000001</v>
      </c>
      <c r="Y3827">
        <v>-71.112632000000005</v>
      </c>
      <c r="Z3827" t="s">
        <v>4654</v>
      </c>
    </row>
    <row r="3828" spans="1:26">
      <c r="A3828">
        <v>30924</v>
      </c>
      <c r="B3828" s="1">
        <v>41079.416655092595</v>
      </c>
      <c r="C3828" s="1">
        <f t="shared" si="744"/>
        <v>40909</v>
      </c>
      <c r="D3828" s="4">
        <f t="shared" si="745"/>
        <v>0.46666666666666667</v>
      </c>
      <c r="E3828" s="3">
        <f t="shared" si="746"/>
        <v>2012</v>
      </c>
      <c r="F3828" s="3">
        <f t="shared" si="747"/>
        <v>6</v>
      </c>
      <c r="G3828" s="3">
        <f t="shared" si="748"/>
        <v>19</v>
      </c>
      <c r="H3828" s="3">
        <f t="shared" si="749"/>
        <v>9</v>
      </c>
      <c r="I3828" s="3">
        <f t="shared" si="750"/>
        <v>59</v>
      </c>
      <c r="J3828" s="3">
        <f t="shared" si="751"/>
        <v>3</v>
      </c>
      <c r="K3828" s="3" t="str">
        <f>IF(AND(D3828&gt;='Season Lookup'!$D$15,D3828&lt;'Season Lookup'!$D$16),"Spring",IF(AND(D3828&gt;='Season Lookup'!$D$16,D3828&lt;'Season Lookup'!$D$17),"Summer",IF(AND(D3828&gt;='Season Lookup'!$D$17,D3828&lt;'Season Lookup'!$D$18),"Fall",IF(OR(D3828&gt;='Season Lookup'!$D$18,D3828&lt;'Season Lookup'!$D$15),"Winter"))))</f>
        <v>Spring</v>
      </c>
      <c r="L3828" s="3" t="str">
        <f>VLOOKUP(F3828,'Season Lookup'!$A$1:$B$13,2,0)</f>
        <v>Summer</v>
      </c>
      <c r="M3828" t="s">
        <v>73</v>
      </c>
      <c r="N3828" t="s">
        <v>13</v>
      </c>
      <c r="O3828" t="s">
        <v>23</v>
      </c>
      <c r="P3828" t="str">
        <f t="shared" si="752"/>
        <v>Yes</v>
      </c>
      <c r="Q3828" t="str">
        <f t="shared" si="753"/>
        <v>No</v>
      </c>
      <c r="R3828" t="str">
        <f t="shared" si="754"/>
        <v>No</v>
      </c>
      <c r="S3828">
        <v>36</v>
      </c>
      <c r="T3828" t="s">
        <v>1006</v>
      </c>
      <c r="V3828" t="str">
        <f t="shared" si="755"/>
        <v>Non Intersection</v>
      </c>
      <c r="W3828" t="s">
        <v>4655</v>
      </c>
      <c r="X3828">
        <v>42.376235000000001</v>
      </c>
      <c r="Y3828">
        <v>-71.110667000000007</v>
      </c>
      <c r="Z3828" t="s">
        <v>4656</v>
      </c>
    </row>
    <row r="3829" spans="1:26">
      <c r="A3829">
        <v>30925</v>
      </c>
      <c r="B3829" s="1">
        <v>41079.940960648149</v>
      </c>
      <c r="C3829" s="1">
        <f t="shared" si="744"/>
        <v>40909</v>
      </c>
      <c r="D3829" s="4">
        <f t="shared" si="745"/>
        <v>0.46666666666666667</v>
      </c>
      <c r="E3829" s="3">
        <f t="shared" si="746"/>
        <v>2012</v>
      </c>
      <c r="F3829" s="3">
        <f t="shared" si="747"/>
        <v>6</v>
      </c>
      <c r="G3829" s="3">
        <f t="shared" si="748"/>
        <v>19</v>
      </c>
      <c r="H3829" s="3">
        <f t="shared" si="749"/>
        <v>22</v>
      </c>
      <c r="I3829" s="3">
        <f t="shared" si="750"/>
        <v>34</v>
      </c>
      <c r="J3829" s="3">
        <f t="shared" si="751"/>
        <v>3</v>
      </c>
      <c r="K3829" s="3" t="str">
        <f>IF(AND(D3829&gt;='Season Lookup'!$D$15,D3829&lt;'Season Lookup'!$D$16),"Spring",IF(AND(D3829&gt;='Season Lookup'!$D$16,D3829&lt;'Season Lookup'!$D$17),"Summer",IF(AND(D3829&gt;='Season Lookup'!$D$17,D3829&lt;'Season Lookup'!$D$18),"Fall",IF(OR(D3829&gt;='Season Lookup'!$D$18,D3829&lt;'Season Lookup'!$D$15),"Winter"))))</f>
        <v>Spring</v>
      </c>
      <c r="L3829" s="3" t="str">
        <f>VLOOKUP(F3829,'Season Lookup'!$A$1:$B$13,2,0)</f>
        <v>Summer</v>
      </c>
      <c r="M3829" t="s">
        <v>73</v>
      </c>
      <c r="N3829" t="s">
        <v>13</v>
      </c>
      <c r="O3829" t="s">
        <v>13</v>
      </c>
      <c r="P3829" t="str">
        <f t="shared" si="752"/>
        <v>Yes</v>
      </c>
      <c r="Q3829" t="str">
        <f t="shared" si="753"/>
        <v>No</v>
      </c>
      <c r="R3829" t="str">
        <f t="shared" si="754"/>
        <v>No</v>
      </c>
      <c r="T3829" t="s">
        <v>587</v>
      </c>
      <c r="U3829" t="s">
        <v>2344</v>
      </c>
      <c r="V3829" t="str">
        <f t="shared" si="755"/>
        <v>Intersection</v>
      </c>
      <c r="W3829" t="s">
        <v>2345</v>
      </c>
      <c r="X3829">
        <v>42.368307000000001</v>
      </c>
      <c r="Y3829">
        <v>-71.092855999999998</v>
      </c>
      <c r="Z3829" t="s">
        <v>2346</v>
      </c>
    </row>
    <row r="3830" spans="1:26">
      <c r="A3830">
        <v>30926</v>
      </c>
      <c r="B3830" s="1">
        <v>41080.534710648149</v>
      </c>
      <c r="C3830" s="1">
        <f t="shared" si="744"/>
        <v>40909</v>
      </c>
      <c r="D3830" s="4">
        <f t="shared" si="745"/>
        <v>0.46944444444444444</v>
      </c>
      <c r="E3830" s="3">
        <f t="shared" si="746"/>
        <v>2012</v>
      </c>
      <c r="F3830" s="3">
        <f t="shared" si="747"/>
        <v>6</v>
      </c>
      <c r="G3830" s="3">
        <f t="shared" si="748"/>
        <v>20</v>
      </c>
      <c r="H3830" s="3">
        <f t="shared" si="749"/>
        <v>12</v>
      </c>
      <c r="I3830" s="3">
        <f t="shared" si="750"/>
        <v>49</v>
      </c>
      <c r="J3830" s="3">
        <f t="shared" si="751"/>
        <v>4</v>
      </c>
      <c r="K3830" s="3" t="str">
        <f>IF(AND(D3830&gt;='Season Lookup'!$D$15,D3830&lt;'Season Lookup'!$D$16),"Spring",IF(AND(D3830&gt;='Season Lookup'!$D$16,D3830&lt;'Season Lookup'!$D$17),"Summer",IF(AND(D3830&gt;='Season Lookup'!$D$17,D3830&lt;'Season Lookup'!$D$18),"Fall",IF(OR(D3830&gt;='Season Lookup'!$D$18,D3830&lt;'Season Lookup'!$D$15),"Winter"))))</f>
        <v>Spring</v>
      </c>
      <c r="L3830" s="3" t="str">
        <f>VLOOKUP(F3830,'Season Lookup'!$A$1:$B$13,2,0)</f>
        <v>Summer</v>
      </c>
      <c r="M3830" t="s">
        <v>82</v>
      </c>
      <c r="N3830" t="s">
        <v>13</v>
      </c>
      <c r="O3830" t="s">
        <v>13</v>
      </c>
      <c r="P3830" t="str">
        <f t="shared" si="752"/>
        <v>Yes</v>
      </c>
      <c r="Q3830" t="str">
        <f t="shared" si="753"/>
        <v>No</v>
      </c>
      <c r="R3830" t="str">
        <f t="shared" si="754"/>
        <v>No</v>
      </c>
      <c r="T3830" t="s">
        <v>198</v>
      </c>
      <c r="U3830" t="s">
        <v>325</v>
      </c>
      <c r="V3830" t="str">
        <f t="shared" si="755"/>
        <v>Intersection</v>
      </c>
      <c r="W3830" t="s">
        <v>2041</v>
      </c>
      <c r="X3830">
        <v>42.372869000000001</v>
      </c>
      <c r="Y3830">
        <v>-71.121399999999994</v>
      </c>
      <c r="Z3830" t="s">
        <v>2042</v>
      </c>
    </row>
    <row r="3831" spans="1:26">
      <c r="A3831">
        <v>30927</v>
      </c>
      <c r="B3831" s="1">
        <v>41080.736805555556</v>
      </c>
      <c r="C3831" s="1">
        <f t="shared" si="744"/>
        <v>40909</v>
      </c>
      <c r="D3831" s="4">
        <f t="shared" si="745"/>
        <v>0.46944444444444444</v>
      </c>
      <c r="E3831" s="3">
        <f t="shared" si="746"/>
        <v>2012</v>
      </c>
      <c r="F3831" s="3">
        <f t="shared" si="747"/>
        <v>6</v>
      </c>
      <c r="G3831" s="3">
        <f t="shared" si="748"/>
        <v>20</v>
      </c>
      <c r="H3831" s="3">
        <f t="shared" si="749"/>
        <v>17</v>
      </c>
      <c r="I3831" s="3">
        <f t="shared" si="750"/>
        <v>41</v>
      </c>
      <c r="J3831" s="3">
        <f t="shared" si="751"/>
        <v>4</v>
      </c>
      <c r="K3831" s="3" t="str">
        <f>IF(AND(D3831&gt;='Season Lookup'!$D$15,D3831&lt;'Season Lookup'!$D$16),"Spring",IF(AND(D3831&gt;='Season Lookup'!$D$16,D3831&lt;'Season Lookup'!$D$17),"Summer",IF(AND(D3831&gt;='Season Lookup'!$D$17,D3831&lt;'Season Lookup'!$D$18),"Fall",IF(OR(D3831&gt;='Season Lookup'!$D$18,D3831&lt;'Season Lookup'!$D$15),"Winter"))))</f>
        <v>Spring</v>
      </c>
      <c r="L3831" s="3" t="str">
        <f>VLOOKUP(F3831,'Season Lookup'!$A$1:$B$13,2,0)</f>
        <v>Summer</v>
      </c>
      <c r="M3831" t="s">
        <v>82</v>
      </c>
      <c r="N3831" t="s">
        <v>13</v>
      </c>
      <c r="O3831" t="s">
        <v>132</v>
      </c>
      <c r="P3831" t="str">
        <f t="shared" si="752"/>
        <v>Yes</v>
      </c>
      <c r="Q3831" t="str">
        <f t="shared" si="753"/>
        <v>Yes</v>
      </c>
      <c r="R3831" t="str">
        <f t="shared" si="754"/>
        <v>No</v>
      </c>
      <c r="T3831" t="s">
        <v>14</v>
      </c>
      <c r="U3831" t="s">
        <v>192</v>
      </c>
      <c r="V3831" t="str">
        <f t="shared" si="755"/>
        <v>Intersection</v>
      </c>
      <c r="W3831" t="s">
        <v>193</v>
      </c>
      <c r="X3831">
        <v>42.368380000000002</v>
      </c>
      <c r="Y3831">
        <v>-71.108783000000003</v>
      </c>
      <c r="Z3831" t="s">
        <v>194</v>
      </c>
    </row>
    <row r="3832" spans="1:26">
      <c r="A3832">
        <v>30932</v>
      </c>
      <c r="B3832" s="1">
        <v>41080.709016203706</v>
      </c>
      <c r="C3832" s="1">
        <f t="shared" si="744"/>
        <v>40909</v>
      </c>
      <c r="D3832" s="4">
        <f t="shared" si="745"/>
        <v>0.46944444444444444</v>
      </c>
      <c r="E3832" s="3">
        <f t="shared" si="746"/>
        <v>2012</v>
      </c>
      <c r="F3832" s="3">
        <f t="shared" si="747"/>
        <v>6</v>
      </c>
      <c r="G3832" s="3">
        <f t="shared" si="748"/>
        <v>20</v>
      </c>
      <c r="H3832" s="3">
        <f t="shared" si="749"/>
        <v>17</v>
      </c>
      <c r="I3832" s="3">
        <f t="shared" si="750"/>
        <v>0</v>
      </c>
      <c r="J3832" s="3">
        <f t="shared" si="751"/>
        <v>4</v>
      </c>
      <c r="K3832" s="3" t="str">
        <f>IF(AND(D3832&gt;='Season Lookup'!$D$15,D3832&lt;'Season Lookup'!$D$16),"Spring",IF(AND(D3832&gt;='Season Lookup'!$D$16,D3832&lt;'Season Lookup'!$D$17),"Summer",IF(AND(D3832&gt;='Season Lookup'!$D$17,D3832&lt;'Season Lookup'!$D$18),"Fall",IF(OR(D3832&gt;='Season Lookup'!$D$18,D3832&lt;'Season Lookup'!$D$15),"Winter"))))</f>
        <v>Spring</v>
      </c>
      <c r="L3832" s="3" t="str">
        <f>VLOOKUP(F3832,'Season Lookup'!$A$1:$B$13,2,0)</f>
        <v>Summer</v>
      </c>
      <c r="M3832" t="s">
        <v>82</v>
      </c>
      <c r="N3832" t="s">
        <v>35</v>
      </c>
      <c r="O3832" t="s">
        <v>13</v>
      </c>
      <c r="P3832" t="str">
        <f t="shared" si="752"/>
        <v>Yes</v>
      </c>
      <c r="Q3832" t="str">
        <f t="shared" si="753"/>
        <v>No</v>
      </c>
      <c r="R3832" t="str">
        <f t="shared" si="754"/>
        <v>No</v>
      </c>
      <c r="S3832">
        <v>91</v>
      </c>
      <c r="T3832" t="s">
        <v>195</v>
      </c>
      <c r="V3832" t="str">
        <f t="shared" si="755"/>
        <v>Non Intersection</v>
      </c>
      <c r="W3832" t="s">
        <v>613</v>
      </c>
      <c r="X3832">
        <v>42.360892999999997</v>
      </c>
      <c r="Y3832">
        <v>-71.102220000000003</v>
      </c>
      <c r="Z3832" t="s">
        <v>614</v>
      </c>
    </row>
    <row r="3833" spans="1:26">
      <c r="A3833">
        <v>30933</v>
      </c>
      <c r="B3833" s="1">
        <v>41080.617349537039</v>
      </c>
      <c r="C3833" s="1">
        <f t="shared" si="744"/>
        <v>40909</v>
      </c>
      <c r="D3833" s="4">
        <f t="shared" si="745"/>
        <v>0.46944444444444444</v>
      </c>
      <c r="E3833" s="3">
        <f t="shared" si="746"/>
        <v>2012</v>
      </c>
      <c r="F3833" s="3">
        <f t="shared" si="747"/>
        <v>6</v>
      </c>
      <c r="G3833" s="3">
        <f t="shared" si="748"/>
        <v>20</v>
      </c>
      <c r="H3833" s="3">
        <f t="shared" si="749"/>
        <v>14</v>
      </c>
      <c r="I3833" s="3">
        <f t="shared" si="750"/>
        <v>48</v>
      </c>
      <c r="J3833" s="3">
        <f t="shared" si="751"/>
        <v>4</v>
      </c>
      <c r="K3833" s="3" t="str">
        <f>IF(AND(D3833&gt;='Season Lookup'!$D$15,D3833&lt;'Season Lookup'!$D$16),"Spring",IF(AND(D3833&gt;='Season Lookup'!$D$16,D3833&lt;'Season Lookup'!$D$17),"Summer",IF(AND(D3833&gt;='Season Lookup'!$D$17,D3833&lt;'Season Lookup'!$D$18),"Fall",IF(OR(D3833&gt;='Season Lookup'!$D$18,D3833&lt;'Season Lookup'!$D$15),"Winter"))))</f>
        <v>Spring</v>
      </c>
      <c r="L3833" s="3" t="str">
        <f>VLOOKUP(F3833,'Season Lookup'!$A$1:$B$13,2,0)</f>
        <v>Summer</v>
      </c>
      <c r="M3833" t="s">
        <v>82</v>
      </c>
      <c r="N3833" t="s">
        <v>13</v>
      </c>
      <c r="O3833" t="s">
        <v>13</v>
      </c>
      <c r="P3833" t="str">
        <f t="shared" si="752"/>
        <v>Yes</v>
      </c>
      <c r="Q3833" t="str">
        <f t="shared" si="753"/>
        <v>No</v>
      </c>
      <c r="R3833" t="str">
        <f t="shared" si="754"/>
        <v>No</v>
      </c>
      <c r="T3833" t="s">
        <v>32</v>
      </c>
      <c r="U3833" t="s">
        <v>202</v>
      </c>
      <c r="V3833" t="str">
        <f t="shared" si="755"/>
        <v>Intersection</v>
      </c>
      <c r="W3833" t="s">
        <v>772</v>
      </c>
      <c r="X3833">
        <v>42.362709000000002</v>
      </c>
      <c r="Y3833">
        <v>-71.089933000000002</v>
      </c>
      <c r="Z3833" t="s">
        <v>625</v>
      </c>
    </row>
    <row r="3834" spans="1:26">
      <c r="A3834">
        <v>30929</v>
      </c>
      <c r="B3834" s="1">
        <v>41081.375</v>
      </c>
      <c r="C3834" s="1">
        <f t="shared" si="744"/>
        <v>40909</v>
      </c>
      <c r="D3834" s="4">
        <f t="shared" si="745"/>
        <v>0.47222222222222221</v>
      </c>
      <c r="E3834" s="3">
        <f t="shared" si="746"/>
        <v>2012</v>
      </c>
      <c r="F3834" s="3">
        <f t="shared" si="747"/>
        <v>6</v>
      </c>
      <c r="G3834" s="3">
        <f t="shared" si="748"/>
        <v>21</v>
      </c>
      <c r="H3834" s="3">
        <f t="shared" si="749"/>
        <v>9</v>
      </c>
      <c r="I3834" s="3">
        <f t="shared" si="750"/>
        <v>0</v>
      </c>
      <c r="J3834" s="3">
        <f t="shared" si="751"/>
        <v>5</v>
      </c>
      <c r="K3834" s="3" t="str">
        <f>IF(AND(D3834&gt;='Season Lookup'!$D$15,D3834&lt;'Season Lookup'!$D$16),"Spring",IF(AND(D3834&gt;='Season Lookup'!$D$16,D3834&lt;'Season Lookup'!$D$17),"Summer",IF(AND(D3834&gt;='Season Lookup'!$D$17,D3834&lt;'Season Lookup'!$D$18),"Fall",IF(OR(D3834&gt;='Season Lookup'!$D$18,D3834&lt;'Season Lookup'!$D$15),"Winter"))))</f>
        <v>Summer</v>
      </c>
      <c r="L3834" s="3" t="str">
        <f>VLOOKUP(F3834,'Season Lookup'!$A$1:$B$13,2,0)</f>
        <v>Summer</v>
      </c>
      <c r="M3834" t="s">
        <v>78</v>
      </c>
      <c r="N3834" t="s">
        <v>13</v>
      </c>
      <c r="O3834" t="s">
        <v>23</v>
      </c>
      <c r="P3834" t="str">
        <f t="shared" si="752"/>
        <v>Yes</v>
      </c>
      <c r="Q3834" t="str">
        <f t="shared" si="753"/>
        <v>No</v>
      </c>
      <c r="R3834" t="str">
        <f t="shared" si="754"/>
        <v>No</v>
      </c>
      <c r="T3834" t="s">
        <v>1615</v>
      </c>
      <c r="V3834" t="str">
        <f t="shared" si="755"/>
        <v>Intersection</v>
      </c>
      <c r="W3834" t="s">
        <v>4657</v>
      </c>
      <c r="X3834">
        <v>0</v>
      </c>
      <c r="Y3834">
        <v>0</v>
      </c>
      <c r="Z3834" t="s">
        <v>81</v>
      </c>
    </row>
    <row r="3835" spans="1:26">
      <c r="A3835">
        <v>30930</v>
      </c>
      <c r="B3835" s="1">
        <v>41081.583333333336</v>
      </c>
      <c r="C3835" s="1">
        <f t="shared" si="744"/>
        <v>40909</v>
      </c>
      <c r="D3835" s="4">
        <f t="shared" si="745"/>
        <v>0.47222222222222221</v>
      </c>
      <c r="E3835" s="3">
        <f t="shared" si="746"/>
        <v>2012</v>
      </c>
      <c r="F3835" s="3">
        <f t="shared" si="747"/>
        <v>6</v>
      </c>
      <c r="G3835" s="3">
        <f t="shared" si="748"/>
        <v>21</v>
      </c>
      <c r="H3835" s="3">
        <f t="shared" si="749"/>
        <v>14</v>
      </c>
      <c r="I3835" s="3">
        <f t="shared" si="750"/>
        <v>0</v>
      </c>
      <c r="J3835" s="3">
        <f t="shared" si="751"/>
        <v>5</v>
      </c>
      <c r="K3835" s="3" t="str">
        <f>IF(AND(D3835&gt;='Season Lookup'!$D$15,D3835&lt;'Season Lookup'!$D$16),"Spring",IF(AND(D3835&gt;='Season Lookup'!$D$16,D3835&lt;'Season Lookup'!$D$17),"Summer",IF(AND(D3835&gt;='Season Lookup'!$D$17,D3835&lt;'Season Lookup'!$D$18),"Fall",IF(OR(D3835&gt;='Season Lookup'!$D$18,D3835&lt;'Season Lookup'!$D$15),"Winter"))))</f>
        <v>Summer</v>
      </c>
      <c r="L3835" s="3" t="str">
        <f>VLOOKUP(F3835,'Season Lookup'!$A$1:$B$13,2,0)</f>
        <v>Summer</v>
      </c>
      <c r="M3835" t="s">
        <v>78</v>
      </c>
      <c r="N3835" t="s">
        <v>13</v>
      </c>
      <c r="O3835" t="s">
        <v>23</v>
      </c>
      <c r="P3835" t="str">
        <f t="shared" si="752"/>
        <v>Yes</v>
      </c>
      <c r="Q3835" t="str">
        <f t="shared" si="753"/>
        <v>No</v>
      </c>
      <c r="R3835" t="str">
        <f t="shared" si="754"/>
        <v>No</v>
      </c>
      <c r="S3835">
        <v>247</v>
      </c>
      <c r="T3835" t="s">
        <v>116</v>
      </c>
      <c r="U3835" t="s">
        <v>178</v>
      </c>
      <c r="V3835" t="str">
        <f t="shared" si="755"/>
        <v>Non Intersection</v>
      </c>
      <c r="W3835" t="s">
        <v>4658</v>
      </c>
      <c r="X3835">
        <v>42.359305999999997</v>
      </c>
      <c r="Y3835">
        <v>-71.113252000000003</v>
      </c>
      <c r="Z3835" t="s">
        <v>4659</v>
      </c>
    </row>
    <row r="3836" spans="1:26">
      <c r="A3836">
        <v>30931</v>
      </c>
      <c r="B3836" s="1">
        <v>41081.627071759256</v>
      </c>
      <c r="C3836" s="1">
        <f t="shared" si="744"/>
        <v>40909</v>
      </c>
      <c r="D3836" s="4">
        <f t="shared" si="745"/>
        <v>0.47222222222222221</v>
      </c>
      <c r="E3836" s="3">
        <f t="shared" si="746"/>
        <v>2012</v>
      </c>
      <c r="F3836" s="3">
        <f t="shared" si="747"/>
        <v>6</v>
      </c>
      <c r="G3836" s="3">
        <f t="shared" si="748"/>
        <v>21</v>
      </c>
      <c r="H3836" s="3">
        <f t="shared" si="749"/>
        <v>15</v>
      </c>
      <c r="I3836" s="3">
        <f t="shared" si="750"/>
        <v>2</v>
      </c>
      <c r="J3836" s="3">
        <f t="shared" si="751"/>
        <v>5</v>
      </c>
      <c r="K3836" s="3" t="str">
        <f>IF(AND(D3836&gt;='Season Lookup'!$D$15,D3836&lt;'Season Lookup'!$D$16),"Spring",IF(AND(D3836&gt;='Season Lookup'!$D$16,D3836&lt;'Season Lookup'!$D$17),"Summer",IF(AND(D3836&gt;='Season Lookup'!$D$17,D3836&lt;'Season Lookup'!$D$18),"Fall",IF(OR(D3836&gt;='Season Lookup'!$D$18,D3836&lt;'Season Lookup'!$D$15),"Winter"))))</f>
        <v>Summer</v>
      </c>
      <c r="L3836" s="3" t="str">
        <f>VLOOKUP(F3836,'Season Lookup'!$A$1:$B$13,2,0)</f>
        <v>Summer</v>
      </c>
      <c r="M3836" t="s">
        <v>78</v>
      </c>
      <c r="N3836" t="s">
        <v>13</v>
      </c>
      <c r="O3836" t="s">
        <v>36</v>
      </c>
      <c r="P3836" t="str">
        <f t="shared" si="752"/>
        <v>Yes</v>
      </c>
      <c r="Q3836" t="str">
        <f t="shared" si="753"/>
        <v>No</v>
      </c>
      <c r="R3836" t="str">
        <f t="shared" si="754"/>
        <v>No</v>
      </c>
      <c r="T3836" t="s">
        <v>61</v>
      </c>
      <c r="U3836" t="s">
        <v>698</v>
      </c>
      <c r="V3836" t="str">
        <f t="shared" si="755"/>
        <v>Intersection</v>
      </c>
      <c r="W3836" t="s">
        <v>4660</v>
      </c>
      <c r="X3836">
        <v>42.369256999999998</v>
      </c>
      <c r="Y3836">
        <v>-71.077250000000006</v>
      </c>
      <c r="Z3836" t="s">
        <v>3414</v>
      </c>
    </row>
    <row r="3837" spans="1:26">
      <c r="A3837">
        <v>30934</v>
      </c>
      <c r="B3837" s="1">
        <v>41082.625</v>
      </c>
      <c r="C3837" s="1">
        <f t="shared" si="744"/>
        <v>40909</v>
      </c>
      <c r="D3837" s="4">
        <f t="shared" si="745"/>
        <v>0.47499999999999998</v>
      </c>
      <c r="E3837" s="3">
        <f t="shared" si="746"/>
        <v>2012</v>
      </c>
      <c r="F3837" s="3">
        <f t="shared" si="747"/>
        <v>6</v>
      </c>
      <c r="G3837" s="3">
        <f t="shared" si="748"/>
        <v>22</v>
      </c>
      <c r="H3837" s="3">
        <f t="shared" si="749"/>
        <v>15</v>
      </c>
      <c r="I3837" s="3">
        <f t="shared" si="750"/>
        <v>0</v>
      </c>
      <c r="J3837" s="3">
        <f t="shared" si="751"/>
        <v>6</v>
      </c>
      <c r="K3837" s="3" t="str">
        <f>IF(AND(D3837&gt;='Season Lookup'!$D$15,D3837&lt;'Season Lookup'!$D$16),"Spring",IF(AND(D3837&gt;='Season Lookup'!$D$16,D3837&lt;'Season Lookup'!$D$17),"Summer",IF(AND(D3837&gt;='Season Lookup'!$D$17,D3837&lt;'Season Lookup'!$D$18),"Fall",IF(OR(D3837&gt;='Season Lookup'!$D$18,D3837&lt;'Season Lookup'!$D$15),"Winter"))))</f>
        <v>Summer</v>
      </c>
      <c r="L3837" s="3" t="str">
        <f>VLOOKUP(F3837,'Season Lookup'!$A$1:$B$13,2,0)</f>
        <v>Summer</v>
      </c>
      <c r="M3837" t="s">
        <v>12</v>
      </c>
      <c r="N3837" t="s">
        <v>13</v>
      </c>
      <c r="O3837" t="s">
        <v>13</v>
      </c>
      <c r="P3837" t="str">
        <f t="shared" si="752"/>
        <v>Yes</v>
      </c>
      <c r="Q3837" t="str">
        <f t="shared" si="753"/>
        <v>No</v>
      </c>
      <c r="R3837" t="str">
        <f t="shared" si="754"/>
        <v>No</v>
      </c>
      <c r="S3837">
        <v>152</v>
      </c>
      <c r="T3837" t="s">
        <v>41</v>
      </c>
      <c r="V3837" t="str">
        <f t="shared" si="755"/>
        <v>Non Intersection</v>
      </c>
      <c r="W3837" t="s">
        <v>4661</v>
      </c>
      <c r="X3837">
        <v>42.363577999999997</v>
      </c>
      <c r="Y3837">
        <v>-71.109386999999998</v>
      </c>
      <c r="Z3837" t="s">
        <v>4662</v>
      </c>
    </row>
    <row r="3838" spans="1:26">
      <c r="A3838">
        <v>30935</v>
      </c>
      <c r="B3838" s="1">
        <v>41082.652777777781</v>
      </c>
      <c r="C3838" s="1">
        <f t="shared" si="744"/>
        <v>40909</v>
      </c>
      <c r="D3838" s="4">
        <f t="shared" si="745"/>
        <v>0.47499999999999998</v>
      </c>
      <c r="E3838" s="3">
        <f t="shared" si="746"/>
        <v>2012</v>
      </c>
      <c r="F3838" s="3">
        <f t="shared" si="747"/>
        <v>6</v>
      </c>
      <c r="G3838" s="3">
        <f t="shared" si="748"/>
        <v>22</v>
      </c>
      <c r="H3838" s="3">
        <f t="shared" si="749"/>
        <v>15</v>
      </c>
      <c r="I3838" s="3">
        <f t="shared" si="750"/>
        <v>40</v>
      </c>
      <c r="J3838" s="3">
        <f t="shared" si="751"/>
        <v>6</v>
      </c>
      <c r="K3838" s="3" t="str">
        <f>IF(AND(D3838&gt;='Season Lookup'!$D$15,D3838&lt;'Season Lookup'!$D$16),"Spring",IF(AND(D3838&gt;='Season Lookup'!$D$16,D3838&lt;'Season Lookup'!$D$17),"Summer",IF(AND(D3838&gt;='Season Lookup'!$D$17,D3838&lt;'Season Lookup'!$D$18),"Fall",IF(OR(D3838&gt;='Season Lookup'!$D$18,D3838&lt;'Season Lookup'!$D$15),"Winter"))))</f>
        <v>Summer</v>
      </c>
      <c r="L3838" s="3" t="str">
        <f>VLOOKUP(F3838,'Season Lookup'!$A$1:$B$13,2,0)</f>
        <v>Summer</v>
      </c>
      <c r="M3838" t="s">
        <v>12</v>
      </c>
      <c r="N3838" t="s">
        <v>13</v>
      </c>
      <c r="O3838" t="s">
        <v>132</v>
      </c>
      <c r="P3838" t="str">
        <f t="shared" si="752"/>
        <v>Yes</v>
      </c>
      <c r="Q3838" t="str">
        <f t="shared" si="753"/>
        <v>Yes</v>
      </c>
      <c r="R3838" t="str">
        <f t="shared" si="754"/>
        <v>No</v>
      </c>
      <c r="T3838" t="s">
        <v>14</v>
      </c>
      <c r="U3838" t="s">
        <v>57</v>
      </c>
      <c r="V3838" t="str">
        <f t="shared" si="755"/>
        <v>Intersection</v>
      </c>
      <c r="W3838" t="s">
        <v>58</v>
      </c>
      <c r="X3838">
        <v>42.380006000000002</v>
      </c>
      <c r="Y3838">
        <v>-71.119917000000001</v>
      </c>
      <c r="Z3838" t="s">
        <v>59</v>
      </c>
    </row>
    <row r="3839" spans="1:26">
      <c r="A3839">
        <v>30936</v>
      </c>
      <c r="B3839" s="1">
        <v>41082.666655092595</v>
      </c>
      <c r="C3839" s="1">
        <f t="shared" si="744"/>
        <v>40909</v>
      </c>
      <c r="D3839" s="4">
        <f t="shared" si="745"/>
        <v>0.47499999999999998</v>
      </c>
      <c r="E3839" s="3">
        <f t="shared" si="746"/>
        <v>2012</v>
      </c>
      <c r="F3839" s="3">
        <f t="shared" si="747"/>
        <v>6</v>
      </c>
      <c r="G3839" s="3">
        <f t="shared" si="748"/>
        <v>22</v>
      </c>
      <c r="H3839" s="3">
        <f t="shared" si="749"/>
        <v>15</v>
      </c>
      <c r="I3839" s="3">
        <f t="shared" si="750"/>
        <v>59</v>
      </c>
      <c r="J3839" s="3">
        <f t="shared" si="751"/>
        <v>6</v>
      </c>
      <c r="K3839" s="3" t="str">
        <f>IF(AND(D3839&gt;='Season Lookup'!$D$15,D3839&lt;'Season Lookup'!$D$16),"Spring",IF(AND(D3839&gt;='Season Lookup'!$D$16,D3839&lt;'Season Lookup'!$D$17),"Summer",IF(AND(D3839&gt;='Season Lookup'!$D$17,D3839&lt;'Season Lookup'!$D$18),"Fall",IF(OR(D3839&gt;='Season Lookup'!$D$18,D3839&lt;'Season Lookup'!$D$15),"Winter"))))</f>
        <v>Summer</v>
      </c>
      <c r="L3839" s="3" t="str">
        <f>VLOOKUP(F3839,'Season Lookup'!$A$1:$B$13,2,0)</f>
        <v>Summer</v>
      </c>
      <c r="M3839" t="s">
        <v>12</v>
      </c>
      <c r="N3839" t="s">
        <v>13</v>
      </c>
      <c r="O3839" t="s">
        <v>23</v>
      </c>
      <c r="P3839" t="str">
        <f t="shared" si="752"/>
        <v>Yes</v>
      </c>
      <c r="Q3839" t="str">
        <f t="shared" si="753"/>
        <v>No</v>
      </c>
      <c r="R3839" t="str">
        <f t="shared" si="754"/>
        <v>No</v>
      </c>
      <c r="S3839">
        <v>222</v>
      </c>
      <c r="T3839" t="s">
        <v>170</v>
      </c>
      <c r="V3839" t="str">
        <f t="shared" si="755"/>
        <v>Non Intersection</v>
      </c>
      <c r="W3839" t="s">
        <v>4663</v>
      </c>
      <c r="X3839">
        <v>42.388457000000002</v>
      </c>
      <c r="Y3839">
        <v>-71.143339999999995</v>
      </c>
      <c r="Z3839" t="s">
        <v>4664</v>
      </c>
    </row>
    <row r="3840" spans="1:26">
      <c r="A3840">
        <v>30937</v>
      </c>
      <c r="B3840" s="1">
        <v>41082.763888888891</v>
      </c>
      <c r="C3840" s="1">
        <f t="shared" si="744"/>
        <v>40909</v>
      </c>
      <c r="D3840" s="4">
        <f t="shared" si="745"/>
        <v>0.47499999999999998</v>
      </c>
      <c r="E3840" s="3">
        <f t="shared" si="746"/>
        <v>2012</v>
      </c>
      <c r="F3840" s="3">
        <f t="shared" si="747"/>
        <v>6</v>
      </c>
      <c r="G3840" s="3">
        <f t="shared" si="748"/>
        <v>22</v>
      </c>
      <c r="H3840" s="3">
        <f t="shared" si="749"/>
        <v>18</v>
      </c>
      <c r="I3840" s="3">
        <f t="shared" si="750"/>
        <v>20</v>
      </c>
      <c r="J3840" s="3">
        <f t="shared" si="751"/>
        <v>6</v>
      </c>
      <c r="K3840" s="3" t="str">
        <f>IF(AND(D3840&gt;='Season Lookup'!$D$15,D3840&lt;'Season Lookup'!$D$16),"Spring",IF(AND(D3840&gt;='Season Lookup'!$D$16,D3840&lt;'Season Lookup'!$D$17),"Summer",IF(AND(D3840&gt;='Season Lookup'!$D$17,D3840&lt;'Season Lookup'!$D$18),"Fall",IF(OR(D3840&gt;='Season Lookup'!$D$18,D3840&lt;'Season Lookup'!$D$15),"Winter"))))</f>
        <v>Summer</v>
      </c>
      <c r="L3840" s="3" t="str">
        <f>VLOOKUP(F3840,'Season Lookup'!$A$1:$B$13,2,0)</f>
        <v>Summer</v>
      </c>
      <c r="M3840" t="s">
        <v>12</v>
      </c>
      <c r="N3840" t="s">
        <v>13</v>
      </c>
      <c r="O3840" t="s">
        <v>13</v>
      </c>
      <c r="P3840" t="str">
        <f t="shared" si="752"/>
        <v>Yes</v>
      </c>
      <c r="Q3840" t="str">
        <f t="shared" si="753"/>
        <v>No</v>
      </c>
      <c r="R3840" t="str">
        <f t="shared" si="754"/>
        <v>No</v>
      </c>
      <c r="T3840" t="s">
        <v>14</v>
      </c>
      <c r="U3840" t="s">
        <v>15</v>
      </c>
      <c r="V3840" t="str">
        <f t="shared" si="755"/>
        <v>Intersection</v>
      </c>
      <c r="W3840" t="s">
        <v>16</v>
      </c>
      <c r="X3840">
        <v>42.392614999999999</v>
      </c>
      <c r="Y3840">
        <v>-71.124874000000005</v>
      </c>
      <c r="Z3840" t="s">
        <v>17</v>
      </c>
    </row>
    <row r="3841" spans="1:26">
      <c r="A3841">
        <v>30938</v>
      </c>
      <c r="B3841" s="1">
        <v>41083.625</v>
      </c>
      <c r="C3841" s="1">
        <f t="shared" si="744"/>
        <v>40909</v>
      </c>
      <c r="D3841" s="4">
        <f t="shared" si="745"/>
        <v>0.4777777777777778</v>
      </c>
      <c r="E3841" s="3">
        <f t="shared" si="746"/>
        <v>2012</v>
      </c>
      <c r="F3841" s="3">
        <f t="shared" si="747"/>
        <v>6</v>
      </c>
      <c r="G3841" s="3">
        <f t="shared" si="748"/>
        <v>23</v>
      </c>
      <c r="H3841" s="3">
        <f t="shared" si="749"/>
        <v>15</v>
      </c>
      <c r="I3841" s="3">
        <f t="shared" si="750"/>
        <v>0</v>
      </c>
      <c r="J3841" s="3">
        <f t="shared" si="751"/>
        <v>7</v>
      </c>
      <c r="K3841" s="3" t="str">
        <f>IF(AND(D3841&gt;='Season Lookup'!$D$15,D3841&lt;'Season Lookup'!$D$16),"Spring",IF(AND(D3841&gt;='Season Lookup'!$D$16,D3841&lt;'Season Lookup'!$D$17),"Summer",IF(AND(D3841&gt;='Season Lookup'!$D$17,D3841&lt;'Season Lookup'!$D$18),"Fall",IF(OR(D3841&gt;='Season Lookup'!$D$18,D3841&lt;'Season Lookup'!$D$15),"Winter"))))</f>
        <v>Summer</v>
      </c>
      <c r="L3841" s="3" t="str">
        <f>VLOOKUP(F3841,'Season Lookup'!$A$1:$B$13,2,0)</f>
        <v>Summer</v>
      </c>
      <c r="M3841" t="s">
        <v>31</v>
      </c>
      <c r="N3841" t="s">
        <v>13</v>
      </c>
      <c r="O3841" t="s">
        <v>23</v>
      </c>
      <c r="P3841" t="str">
        <f t="shared" si="752"/>
        <v>Yes</v>
      </c>
      <c r="Q3841" t="str">
        <f t="shared" si="753"/>
        <v>No</v>
      </c>
      <c r="R3841" t="str">
        <f t="shared" si="754"/>
        <v>No</v>
      </c>
      <c r="S3841">
        <v>121</v>
      </c>
      <c r="T3841" t="s">
        <v>216</v>
      </c>
      <c r="V3841" t="str">
        <f t="shared" si="755"/>
        <v>Non Intersection</v>
      </c>
      <c r="W3841" t="s">
        <v>741</v>
      </c>
      <c r="X3841">
        <v>42.364365999999997</v>
      </c>
      <c r="Y3841">
        <v>-71.094130000000007</v>
      </c>
      <c r="Z3841" t="s">
        <v>742</v>
      </c>
    </row>
    <row r="3842" spans="1:26">
      <c r="A3842">
        <v>30939</v>
      </c>
      <c r="B3842" s="1">
        <v>41083.638888888891</v>
      </c>
      <c r="C3842" s="1">
        <f t="shared" si="744"/>
        <v>40909</v>
      </c>
      <c r="D3842" s="4">
        <f t="shared" si="745"/>
        <v>0.4777777777777778</v>
      </c>
      <c r="E3842" s="3">
        <f t="shared" si="746"/>
        <v>2012</v>
      </c>
      <c r="F3842" s="3">
        <f t="shared" si="747"/>
        <v>6</v>
      </c>
      <c r="G3842" s="3">
        <f t="shared" si="748"/>
        <v>23</v>
      </c>
      <c r="H3842" s="3">
        <f t="shared" si="749"/>
        <v>15</v>
      </c>
      <c r="I3842" s="3">
        <f t="shared" si="750"/>
        <v>20</v>
      </c>
      <c r="J3842" s="3">
        <f t="shared" si="751"/>
        <v>7</v>
      </c>
      <c r="K3842" s="3" t="str">
        <f>IF(AND(D3842&gt;='Season Lookup'!$D$15,D3842&lt;'Season Lookup'!$D$16),"Spring",IF(AND(D3842&gt;='Season Lookup'!$D$16,D3842&lt;'Season Lookup'!$D$17),"Summer",IF(AND(D3842&gt;='Season Lookup'!$D$17,D3842&lt;'Season Lookup'!$D$18),"Fall",IF(OR(D3842&gt;='Season Lookup'!$D$18,D3842&lt;'Season Lookup'!$D$15),"Winter"))))</f>
        <v>Summer</v>
      </c>
      <c r="L3842" s="3" t="str">
        <f>VLOOKUP(F3842,'Season Lookup'!$A$1:$B$13,2,0)</f>
        <v>Summer</v>
      </c>
      <c r="M3842" t="s">
        <v>31</v>
      </c>
      <c r="N3842" t="s">
        <v>13</v>
      </c>
      <c r="O3842" t="s">
        <v>13</v>
      </c>
      <c r="P3842" t="str">
        <f t="shared" si="752"/>
        <v>Yes</v>
      </c>
      <c r="Q3842" t="str">
        <f t="shared" si="753"/>
        <v>No</v>
      </c>
      <c r="R3842" t="str">
        <f t="shared" si="754"/>
        <v>No</v>
      </c>
      <c r="T3842" t="s">
        <v>1991</v>
      </c>
      <c r="U3842" t="s">
        <v>15</v>
      </c>
      <c r="V3842" t="str">
        <f t="shared" si="755"/>
        <v>Intersection</v>
      </c>
      <c r="W3842" t="s">
        <v>4336</v>
      </c>
      <c r="X3842">
        <v>42.393619000000001</v>
      </c>
      <c r="Y3842">
        <v>-71.135182</v>
      </c>
      <c r="Z3842" t="s">
        <v>1410</v>
      </c>
    </row>
    <row r="3843" spans="1:26">
      <c r="A3843">
        <v>30940</v>
      </c>
      <c r="B3843" s="1">
        <v>41083.753460648149</v>
      </c>
      <c r="C3843" s="1">
        <f t="shared" si="744"/>
        <v>40909</v>
      </c>
      <c r="D3843" s="4">
        <f t="shared" si="745"/>
        <v>0.4777777777777778</v>
      </c>
      <c r="E3843" s="3">
        <f t="shared" si="746"/>
        <v>2012</v>
      </c>
      <c r="F3843" s="3">
        <f t="shared" si="747"/>
        <v>6</v>
      </c>
      <c r="G3843" s="3">
        <f t="shared" si="748"/>
        <v>23</v>
      </c>
      <c r="H3843" s="3">
        <f t="shared" si="749"/>
        <v>18</v>
      </c>
      <c r="I3843" s="3">
        <f t="shared" si="750"/>
        <v>4</v>
      </c>
      <c r="J3843" s="3">
        <f t="shared" si="751"/>
        <v>7</v>
      </c>
      <c r="K3843" s="3" t="str">
        <f>IF(AND(D3843&gt;='Season Lookup'!$D$15,D3843&lt;'Season Lookup'!$D$16),"Spring",IF(AND(D3843&gt;='Season Lookup'!$D$16,D3843&lt;'Season Lookup'!$D$17),"Summer",IF(AND(D3843&gt;='Season Lookup'!$D$17,D3843&lt;'Season Lookup'!$D$18),"Fall",IF(OR(D3843&gt;='Season Lookup'!$D$18,D3843&lt;'Season Lookup'!$D$15),"Winter"))))</f>
        <v>Summer</v>
      </c>
      <c r="L3843" s="3" t="str">
        <f>VLOOKUP(F3843,'Season Lookup'!$A$1:$B$13,2,0)</f>
        <v>Summer</v>
      </c>
      <c r="M3843" t="s">
        <v>31</v>
      </c>
      <c r="N3843" t="s">
        <v>13</v>
      </c>
      <c r="O3843" t="s">
        <v>36</v>
      </c>
      <c r="P3843" t="str">
        <f t="shared" si="752"/>
        <v>Yes</v>
      </c>
      <c r="Q3843" t="str">
        <f t="shared" si="753"/>
        <v>No</v>
      </c>
      <c r="R3843" t="str">
        <f t="shared" si="754"/>
        <v>No</v>
      </c>
      <c r="S3843">
        <v>705</v>
      </c>
      <c r="T3843" t="s">
        <v>198</v>
      </c>
      <c r="V3843" t="str">
        <f t="shared" si="755"/>
        <v>Non Intersection</v>
      </c>
      <c r="W3843" t="s">
        <v>4665</v>
      </c>
      <c r="X3843">
        <v>42.374865999999997</v>
      </c>
      <c r="Y3843">
        <v>-71.149773999999994</v>
      </c>
      <c r="Z3843" t="s">
        <v>4666</v>
      </c>
    </row>
    <row r="3844" spans="1:26">
      <c r="A3844">
        <v>30948</v>
      </c>
      <c r="B3844" s="1">
        <v>41083.666655092595</v>
      </c>
      <c r="C3844" s="1">
        <f t="shared" si="744"/>
        <v>40909</v>
      </c>
      <c r="D3844" s="4">
        <f t="shared" si="745"/>
        <v>0.4777777777777778</v>
      </c>
      <c r="E3844" s="3">
        <f t="shared" si="746"/>
        <v>2012</v>
      </c>
      <c r="F3844" s="3">
        <f t="shared" si="747"/>
        <v>6</v>
      </c>
      <c r="G3844" s="3">
        <f t="shared" si="748"/>
        <v>23</v>
      </c>
      <c r="H3844" s="3">
        <f t="shared" si="749"/>
        <v>15</v>
      </c>
      <c r="I3844" s="3">
        <f t="shared" si="750"/>
        <v>59</v>
      </c>
      <c r="J3844" s="3">
        <f t="shared" si="751"/>
        <v>7</v>
      </c>
      <c r="K3844" s="3" t="str">
        <f>IF(AND(D3844&gt;='Season Lookup'!$D$15,D3844&lt;'Season Lookup'!$D$16),"Spring",IF(AND(D3844&gt;='Season Lookup'!$D$16,D3844&lt;'Season Lookup'!$D$17),"Summer",IF(AND(D3844&gt;='Season Lookup'!$D$17,D3844&lt;'Season Lookup'!$D$18),"Fall",IF(OR(D3844&gt;='Season Lookup'!$D$18,D3844&lt;'Season Lookup'!$D$15),"Winter"))))</f>
        <v>Summer</v>
      </c>
      <c r="L3844" s="3" t="str">
        <f>VLOOKUP(F3844,'Season Lookup'!$A$1:$B$13,2,0)</f>
        <v>Summer</v>
      </c>
      <c r="M3844" t="s">
        <v>31</v>
      </c>
      <c r="N3844" t="s">
        <v>13</v>
      </c>
      <c r="O3844" t="s">
        <v>23</v>
      </c>
      <c r="P3844" t="str">
        <f t="shared" si="752"/>
        <v>Yes</v>
      </c>
      <c r="Q3844" t="str">
        <f t="shared" si="753"/>
        <v>No</v>
      </c>
      <c r="R3844" t="str">
        <f t="shared" si="754"/>
        <v>No</v>
      </c>
      <c r="S3844">
        <v>35</v>
      </c>
      <c r="T3844" t="s">
        <v>1755</v>
      </c>
      <c r="V3844" t="str">
        <f t="shared" si="755"/>
        <v>Non Intersection</v>
      </c>
      <c r="W3844" t="s">
        <v>4667</v>
      </c>
      <c r="X3844">
        <v>42.369985</v>
      </c>
      <c r="Y3844">
        <v>-71.104861999999997</v>
      </c>
      <c r="Z3844" t="s">
        <v>4668</v>
      </c>
    </row>
    <row r="3845" spans="1:26">
      <c r="A3845">
        <v>31034</v>
      </c>
      <c r="B3845" s="1">
        <v>41083.972210648149</v>
      </c>
      <c r="C3845" s="1">
        <f t="shared" si="744"/>
        <v>40909</v>
      </c>
      <c r="D3845" s="4">
        <f t="shared" si="745"/>
        <v>0.4777777777777778</v>
      </c>
      <c r="E3845" s="3">
        <f t="shared" si="746"/>
        <v>2012</v>
      </c>
      <c r="F3845" s="3">
        <f t="shared" si="747"/>
        <v>6</v>
      </c>
      <c r="G3845" s="3">
        <f t="shared" si="748"/>
        <v>23</v>
      </c>
      <c r="H3845" s="3">
        <f t="shared" si="749"/>
        <v>23</v>
      </c>
      <c r="I3845" s="3">
        <f t="shared" si="750"/>
        <v>19</v>
      </c>
      <c r="J3845" s="3">
        <f t="shared" si="751"/>
        <v>7</v>
      </c>
      <c r="K3845" s="3" t="str">
        <f>IF(AND(D3845&gt;='Season Lookup'!$D$15,D3845&lt;'Season Lookup'!$D$16),"Spring",IF(AND(D3845&gt;='Season Lookup'!$D$16,D3845&lt;'Season Lookup'!$D$17),"Summer",IF(AND(D3845&gt;='Season Lookup'!$D$17,D3845&lt;'Season Lookup'!$D$18),"Fall",IF(OR(D3845&gt;='Season Lookup'!$D$18,D3845&lt;'Season Lookup'!$D$15),"Winter"))))</f>
        <v>Summer</v>
      </c>
      <c r="L3845" s="3" t="str">
        <f>VLOOKUP(F3845,'Season Lookup'!$A$1:$B$13,2,0)</f>
        <v>Summer</v>
      </c>
      <c r="N3845" t="s">
        <v>13</v>
      </c>
      <c r="O3845" t="s">
        <v>13</v>
      </c>
      <c r="P3845" t="str">
        <f t="shared" si="752"/>
        <v>Yes</v>
      </c>
      <c r="Q3845" t="str">
        <f t="shared" si="753"/>
        <v>No</v>
      </c>
      <c r="R3845" t="str">
        <f t="shared" si="754"/>
        <v>No</v>
      </c>
      <c r="S3845">
        <v>22</v>
      </c>
      <c r="T3845" t="s">
        <v>325</v>
      </c>
      <c r="V3845" t="str">
        <f t="shared" si="755"/>
        <v>Non Intersection</v>
      </c>
      <c r="W3845" t="s">
        <v>1076</v>
      </c>
      <c r="X3845">
        <v>42.371758999999997</v>
      </c>
      <c r="Y3845">
        <v>-71.121285999999998</v>
      </c>
      <c r="Z3845" t="s">
        <v>1077</v>
      </c>
    </row>
    <row r="3846" spans="1:26">
      <c r="A3846">
        <v>30942</v>
      </c>
      <c r="B3846" s="1">
        <v>41084.552083333336</v>
      </c>
      <c r="C3846" s="1">
        <f t="shared" si="744"/>
        <v>40909</v>
      </c>
      <c r="D3846" s="4">
        <f t="shared" si="745"/>
        <v>0.48055555555555557</v>
      </c>
      <c r="E3846" s="3">
        <f t="shared" si="746"/>
        <v>2012</v>
      </c>
      <c r="F3846" s="3">
        <f t="shared" si="747"/>
        <v>6</v>
      </c>
      <c r="G3846" s="3">
        <f t="shared" si="748"/>
        <v>24</v>
      </c>
      <c r="H3846" s="3">
        <f t="shared" si="749"/>
        <v>13</v>
      </c>
      <c r="I3846" s="3">
        <f t="shared" si="750"/>
        <v>15</v>
      </c>
      <c r="J3846" s="3">
        <f t="shared" si="751"/>
        <v>1</v>
      </c>
      <c r="K3846" s="3" t="str">
        <f>IF(AND(D3846&gt;='Season Lookup'!$D$15,D3846&lt;'Season Lookup'!$D$16),"Spring",IF(AND(D3846&gt;='Season Lookup'!$D$16,D3846&lt;'Season Lookup'!$D$17),"Summer",IF(AND(D3846&gt;='Season Lookup'!$D$17,D3846&lt;'Season Lookup'!$D$18),"Fall",IF(OR(D3846&gt;='Season Lookup'!$D$18,D3846&lt;'Season Lookup'!$D$15),"Winter"))))</f>
        <v>Summer</v>
      </c>
      <c r="L3846" s="3" t="str">
        <f>VLOOKUP(F3846,'Season Lookup'!$A$1:$B$13,2,0)</f>
        <v>Summer</v>
      </c>
      <c r="M3846" t="s">
        <v>48</v>
      </c>
      <c r="N3846" t="s">
        <v>13</v>
      </c>
      <c r="O3846" t="s">
        <v>13</v>
      </c>
      <c r="P3846" t="str">
        <f t="shared" si="752"/>
        <v>Yes</v>
      </c>
      <c r="Q3846" t="str">
        <f t="shared" si="753"/>
        <v>No</v>
      </c>
      <c r="R3846" t="str">
        <f t="shared" si="754"/>
        <v>No</v>
      </c>
      <c r="T3846" t="s">
        <v>14</v>
      </c>
      <c r="U3846" t="s">
        <v>202</v>
      </c>
      <c r="V3846" t="str">
        <f t="shared" si="755"/>
        <v>Intersection</v>
      </c>
      <c r="W3846" t="s">
        <v>361</v>
      </c>
      <c r="X3846">
        <v>42.360154000000001</v>
      </c>
      <c r="Y3846">
        <v>-71.094881999999998</v>
      </c>
      <c r="Z3846" t="s">
        <v>223</v>
      </c>
    </row>
    <row r="3847" spans="1:26">
      <c r="A3847">
        <v>30944</v>
      </c>
      <c r="B3847" s="1">
        <v>41084.577766203707</v>
      </c>
      <c r="C3847" s="1">
        <f t="shared" si="744"/>
        <v>40909</v>
      </c>
      <c r="D3847" s="4">
        <f t="shared" si="745"/>
        <v>0.48055555555555557</v>
      </c>
      <c r="E3847" s="3">
        <f t="shared" si="746"/>
        <v>2012</v>
      </c>
      <c r="F3847" s="3">
        <f t="shared" si="747"/>
        <v>6</v>
      </c>
      <c r="G3847" s="3">
        <f t="shared" si="748"/>
        <v>24</v>
      </c>
      <c r="H3847" s="3">
        <f t="shared" si="749"/>
        <v>13</v>
      </c>
      <c r="I3847" s="3">
        <f t="shared" si="750"/>
        <v>51</v>
      </c>
      <c r="J3847" s="3">
        <f t="shared" si="751"/>
        <v>1</v>
      </c>
      <c r="K3847" s="3" t="str">
        <f>IF(AND(D3847&gt;='Season Lookup'!$D$15,D3847&lt;'Season Lookup'!$D$16),"Spring",IF(AND(D3847&gt;='Season Lookup'!$D$16,D3847&lt;'Season Lookup'!$D$17),"Summer",IF(AND(D3847&gt;='Season Lookup'!$D$17,D3847&lt;'Season Lookup'!$D$18),"Fall",IF(OR(D3847&gt;='Season Lookup'!$D$18,D3847&lt;'Season Lookup'!$D$15),"Winter"))))</f>
        <v>Summer</v>
      </c>
      <c r="L3847" s="3" t="str">
        <f>VLOOKUP(F3847,'Season Lookup'!$A$1:$B$13,2,0)</f>
        <v>Summer</v>
      </c>
      <c r="M3847" t="s">
        <v>48</v>
      </c>
      <c r="N3847" t="s">
        <v>13</v>
      </c>
      <c r="O3847" t="s">
        <v>13</v>
      </c>
      <c r="P3847" t="str">
        <f t="shared" si="752"/>
        <v>Yes</v>
      </c>
      <c r="Q3847" t="str">
        <f t="shared" si="753"/>
        <v>No</v>
      </c>
      <c r="R3847" t="str">
        <f t="shared" si="754"/>
        <v>No</v>
      </c>
      <c r="S3847">
        <v>84</v>
      </c>
      <c r="T3847" t="s">
        <v>14</v>
      </c>
      <c r="V3847" t="str">
        <f t="shared" si="755"/>
        <v>Non Intersection</v>
      </c>
      <c r="W3847" t="s">
        <v>888</v>
      </c>
      <c r="X3847">
        <v>42.358874999999998</v>
      </c>
      <c r="Y3847">
        <v>-71.094617</v>
      </c>
      <c r="Z3847" t="s">
        <v>889</v>
      </c>
    </row>
    <row r="3848" spans="1:26">
      <c r="A3848">
        <v>30945</v>
      </c>
      <c r="B3848" s="1">
        <v>41084.583333333336</v>
      </c>
      <c r="C3848" s="1">
        <f t="shared" si="744"/>
        <v>40909</v>
      </c>
      <c r="D3848" s="4">
        <f t="shared" si="745"/>
        <v>0.48055555555555557</v>
      </c>
      <c r="E3848" s="3">
        <f t="shared" si="746"/>
        <v>2012</v>
      </c>
      <c r="F3848" s="3">
        <f t="shared" si="747"/>
        <v>6</v>
      </c>
      <c r="G3848" s="3">
        <f t="shared" si="748"/>
        <v>24</v>
      </c>
      <c r="H3848" s="3">
        <f t="shared" si="749"/>
        <v>14</v>
      </c>
      <c r="I3848" s="3">
        <f t="shared" si="750"/>
        <v>0</v>
      </c>
      <c r="J3848" s="3">
        <f t="shared" si="751"/>
        <v>1</v>
      </c>
      <c r="K3848" s="3" t="str">
        <f>IF(AND(D3848&gt;='Season Lookup'!$D$15,D3848&lt;'Season Lookup'!$D$16),"Spring",IF(AND(D3848&gt;='Season Lookup'!$D$16,D3848&lt;'Season Lookup'!$D$17),"Summer",IF(AND(D3848&gt;='Season Lookup'!$D$17,D3848&lt;'Season Lookup'!$D$18),"Fall",IF(OR(D3848&gt;='Season Lookup'!$D$18,D3848&lt;'Season Lookup'!$D$15),"Winter"))))</f>
        <v>Summer</v>
      </c>
      <c r="L3848" s="3" t="str">
        <f>VLOOKUP(F3848,'Season Lookup'!$A$1:$B$13,2,0)</f>
        <v>Summer</v>
      </c>
      <c r="M3848" t="s">
        <v>48</v>
      </c>
      <c r="N3848" t="s">
        <v>13</v>
      </c>
      <c r="O3848" t="s">
        <v>23</v>
      </c>
      <c r="P3848" t="str">
        <f t="shared" si="752"/>
        <v>Yes</v>
      </c>
      <c r="Q3848" t="str">
        <f t="shared" si="753"/>
        <v>No</v>
      </c>
      <c r="R3848" t="str">
        <f t="shared" si="754"/>
        <v>No</v>
      </c>
      <c r="S3848">
        <v>321</v>
      </c>
      <c r="T3848" t="s">
        <v>105</v>
      </c>
      <c r="V3848" t="str">
        <f t="shared" si="755"/>
        <v>Non Intersection</v>
      </c>
      <c r="W3848" t="s">
        <v>1901</v>
      </c>
      <c r="X3848">
        <v>42.369646000000003</v>
      </c>
      <c r="Y3848">
        <v>-71.101146999999997</v>
      </c>
      <c r="Z3848" t="s">
        <v>1902</v>
      </c>
    </row>
    <row r="3849" spans="1:26">
      <c r="A3849">
        <v>30946</v>
      </c>
      <c r="B3849" s="1">
        <v>41085.778460648151</v>
      </c>
      <c r="C3849" s="1">
        <f t="shared" si="744"/>
        <v>40909</v>
      </c>
      <c r="D3849" s="4">
        <f t="shared" si="745"/>
        <v>0.48333333333333334</v>
      </c>
      <c r="E3849" s="3">
        <f t="shared" si="746"/>
        <v>2012</v>
      </c>
      <c r="F3849" s="3">
        <f t="shared" si="747"/>
        <v>6</v>
      </c>
      <c r="G3849" s="3">
        <f t="shared" si="748"/>
        <v>25</v>
      </c>
      <c r="H3849" s="3">
        <f t="shared" si="749"/>
        <v>18</v>
      </c>
      <c r="I3849" s="3">
        <f t="shared" si="750"/>
        <v>40</v>
      </c>
      <c r="J3849" s="3">
        <f t="shared" si="751"/>
        <v>2</v>
      </c>
      <c r="K3849" s="3" t="str">
        <f>IF(AND(D3849&gt;='Season Lookup'!$D$15,D3849&lt;'Season Lookup'!$D$16),"Spring",IF(AND(D3849&gt;='Season Lookup'!$D$16,D3849&lt;'Season Lookup'!$D$17),"Summer",IF(AND(D3849&gt;='Season Lookup'!$D$17,D3849&lt;'Season Lookup'!$D$18),"Fall",IF(OR(D3849&gt;='Season Lookup'!$D$18,D3849&lt;'Season Lookup'!$D$15),"Winter"))))</f>
        <v>Summer</v>
      </c>
      <c r="L3849" s="3" t="str">
        <f>VLOOKUP(F3849,'Season Lookup'!$A$1:$B$13,2,0)</f>
        <v>Summer</v>
      </c>
      <c r="M3849" t="s">
        <v>56</v>
      </c>
      <c r="N3849" t="s">
        <v>13</v>
      </c>
      <c r="O3849" t="s">
        <v>13</v>
      </c>
      <c r="P3849" t="str">
        <f t="shared" si="752"/>
        <v>Yes</v>
      </c>
      <c r="Q3849" t="str">
        <f t="shared" si="753"/>
        <v>No</v>
      </c>
      <c r="R3849" t="str">
        <f t="shared" si="754"/>
        <v>No</v>
      </c>
      <c r="S3849">
        <v>312</v>
      </c>
      <c r="T3849" t="s">
        <v>186</v>
      </c>
      <c r="V3849" t="str">
        <f t="shared" si="755"/>
        <v>Non Intersection</v>
      </c>
      <c r="W3849" t="s">
        <v>4671</v>
      </c>
      <c r="X3849">
        <v>42.384062999999998</v>
      </c>
      <c r="Y3849">
        <v>-71.134878</v>
      </c>
      <c r="Z3849" t="s">
        <v>4672</v>
      </c>
    </row>
    <row r="3850" spans="1:26">
      <c r="A3850">
        <v>30943</v>
      </c>
      <c r="B3850" s="1">
        <v>41086.520833333336</v>
      </c>
      <c r="C3850" s="1">
        <f t="shared" si="744"/>
        <v>40909</v>
      </c>
      <c r="D3850" s="4">
        <f t="shared" si="745"/>
        <v>0.4861111111111111</v>
      </c>
      <c r="E3850" s="3">
        <f t="shared" si="746"/>
        <v>2012</v>
      </c>
      <c r="F3850" s="3">
        <f t="shared" si="747"/>
        <v>6</v>
      </c>
      <c r="G3850" s="3">
        <f t="shared" si="748"/>
        <v>26</v>
      </c>
      <c r="H3850" s="3">
        <f t="shared" si="749"/>
        <v>12</v>
      </c>
      <c r="I3850" s="3">
        <f t="shared" si="750"/>
        <v>30</v>
      </c>
      <c r="J3850" s="3">
        <f t="shared" si="751"/>
        <v>3</v>
      </c>
      <c r="K3850" s="3" t="str">
        <f>IF(AND(D3850&gt;='Season Lookup'!$D$15,D3850&lt;'Season Lookup'!$D$16),"Spring",IF(AND(D3850&gt;='Season Lookup'!$D$16,D3850&lt;'Season Lookup'!$D$17),"Summer",IF(AND(D3850&gt;='Season Lookup'!$D$17,D3850&lt;'Season Lookup'!$D$18),"Fall",IF(OR(D3850&gt;='Season Lookup'!$D$18,D3850&lt;'Season Lookup'!$D$15),"Winter"))))</f>
        <v>Summer</v>
      </c>
      <c r="L3850" s="3" t="str">
        <f>VLOOKUP(F3850,'Season Lookup'!$A$1:$B$13,2,0)</f>
        <v>Summer</v>
      </c>
      <c r="M3850" t="s">
        <v>73</v>
      </c>
      <c r="N3850" t="s">
        <v>13</v>
      </c>
      <c r="O3850" t="s">
        <v>13</v>
      </c>
      <c r="P3850" t="str">
        <f t="shared" si="752"/>
        <v>Yes</v>
      </c>
      <c r="Q3850" t="str">
        <f t="shared" si="753"/>
        <v>No</v>
      </c>
      <c r="R3850" t="str">
        <f t="shared" si="754"/>
        <v>No</v>
      </c>
      <c r="S3850">
        <v>135</v>
      </c>
      <c r="T3850" t="s">
        <v>101</v>
      </c>
      <c r="V3850" t="str">
        <f t="shared" si="755"/>
        <v>Non Intersection</v>
      </c>
      <c r="W3850" t="s">
        <v>4673</v>
      </c>
      <c r="X3850">
        <v>42.366618000000003</v>
      </c>
      <c r="Y3850">
        <v>-71.098191999999997</v>
      </c>
      <c r="Z3850" t="s">
        <v>4674</v>
      </c>
    </row>
    <row r="3851" spans="1:26">
      <c r="A3851">
        <v>30947</v>
      </c>
      <c r="B3851" s="1">
        <v>41086.472905092596</v>
      </c>
      <c r="C3851" s="1">
        <f t="shared" ref="C3851:C3911" si="756">EOMONTH(B3851,MONTH(B3851)*-1)+1</f>
        <v>40909</v>
      </c>
      <c r="D3851" s="4">
        <f t="shared" ref="D3851:D3911" si="757">YEARFRAC(C3851,B3851)</f>
        <v>0.4861111111111111</v>
      </c>
      <c r="E3851" s="3">
        <f t="shared" ref="E3851:E3911" si="758">YEAR(B3851)</f>
        <v>2012</v>
      </c>
      <c r="F3851" s="3">
        <f t="shared" ref="F3851:F3911" si="759">MONTH(B3851)</f>
        <v>6</v>
      </c>
      <c r="G3851" s="3">
        <f t="shared" ref="G3851:G3911" si="760">DAY(B3851)</f>
        <v>26</v>
      </c>
      <c r="H3851" s="3">
        <f t="shared" ref="H3851:H3911" si="761">HOUR(B3851)</f>
        <v>11</v>
      </c>
      <c r="I3851" s="3">
        <f t="shared" ref="I3851:I3911" si="762">MINUTE(B3851)</f>
        <v>20</v>
      </c>
      <c r="J3851" s="3">
        <f t="shared" ref="J3851:J3911" si="763">WEEKDAY(B3851,1)</f>
        <v>3</v>
      </c>
      <c r="K3851" s="3" t="str">
        <f>IF(AND(D3851&gt;='Season Lookup'!$D$15,D3851&lt;'Season Lookup'!$D$16),"Spring",IF(AND(D3851&gt;='Season Lookup'!$D$16,D3851&lt;'Season Lookup'!$D$17),"Summer",IF(AND(D3851&gt;='Season Lookup'!$D$17,D3851&lt;'Season Lookup'!$D$18),"Fall",IF(OR(D3851&gt;='Season Lookup'!$D$18,D3851&lt;'Season Lookup'!$D$15),"Winter"))))</f>
        <v>Summer</v>
      </c>
      <c r="L3851" s="3" t="str">
        <f>VLOOKUP(F3851,'Season Lookup'!$A$1:$B$13,2,0)</f>
        <v>Summer</v>
      </c>
      <c r="M3851" t="s">
        <v>73</v>
      </c>
      <c r="N3851" t="s">
        <v>13</v>
      </c>
      <c r="O3851" t="s">
        <v>132</v>
      </c>
      <c r="P3851" t="str">
        <f t="shared" ref="P3851:P3911" si="764">IF(OR(N3851="Auto",O3851="Auto"),"Yes",IF(OR(N3851="Taxi",O3851="Taxi"),"Yes",IF(OR(N3851="Truck",O3851="Truck"),"Yes",IF(OR(N3851="Van",O3851="Van"),"Yes","No"))))</f>
        <v>Yes</v>
      </c>
      <c r="Q3851" t="str">
        <f t="shared" ref="Q3851:Q3911" si="765">IF(OR(N3851="Bicycle",O3851="Bicycle"),"Yes","No")</f>
        <v>Yes</v>
      </c>
      <c r="R3851" t="str">
        <f t="shared" ref="R3851:R3911" si="766">IF(OR(N3851="Pedestrian",O3851="Pedestrian"),"Yes","No")</f>
        <v>No</v>
      </c>
      <c r="T3851" t="s">
        <v>14</v>
      </c>
      <c r="U3851" t="s">
        <v>354</v>
      </c>
      <c r="V3851" t="str">
        <f t="shared" ref="V3851:V3911" si="767">IF(ISBLANK(S3851),"Intersection","Non Intersection")</f>
        <v>Intersection</v>
      </c>
      <c r="W3851" t="s">
        <v>1234</v>
      </c>
      <c r="X3851">
        <v>42.384872000000001</v>
      </c>
      <c r="Y3851">
        <v>-71.119394</v>
      </c>
      <c r="Z3851" t="s">
        <v>1235</v>
      </c>
    </row>
    <row r="3852" spans="1:26">
      <c r="A3852">
        <v>30949</v>
      </c>
      <c r="B3852" s="1">
        <v>41086.677083333336</v>
      </c>
      <c r="C3852" s="1">
        <f t="shared" si="756"/>
        <v>40909</v>
      </c>
      <c r="D3852" s="4">
        <f t="shared" si="757"/>
        <v>0.4861111111111111</v>
      </c>
      <c r="E3852" s="3">
        <f t="shared" si="758"/>
        <v>2012</v>
      </c>
      <c r="F3852" s="3">
        <f t="shared" si="759"/>
        <v>6</v>
      </c>
      <c r="G3852" s="3">
        <f t="shared" si="760"/>
        <v>26</v>
      </c>
      <c r="H3852" s="3">
        <f t="shared" si="761"/>
        <v>16</v>
      </c>
      <c r="I3852" s="3">
        <f t="shared" si="762"/>
        <v>15</v>
      </c>
      <c r="J3852" s="3">
        <f t="shared" si="763"/>
        <v>3</v>
      </c>
      <c r="K3852" s="3" t="str">
        <f>IF(AND(D3852&gt;='Season Lookup'!$D$15,D3852&lt;'Season Lookup'!$D$16),"Spring",IF(AND(D3852&gt;='Season Lookup'!$D$16,D3852&lt;'Season Lookup'!$D$17),"Summer",IF(AND(D3852&gt;='Season Lookup'!$D$17,D3852&lt;'Season Lookup'!$D$18),"Fall",IF(OR(D3852&gt;='Season Lookup'!$D$18,D3852&lt;'Season Lookup'!$D$15),"Winter"))))</f>
        <v>Summer</v>
      </c>
      <c r="L3852" s="3" t="str">
        <f>VLOOKUP(F3852,'Season Lookup'!$A$1:$B$13,2,0)</f>
        <v>Summer</v>
      </c>
      <c r="M3852" t="s">
        <v>73</v>
      </c>
      <c r="N3852" t="s">
        <v>13</v>
      </c>
      <c r="O3852" t="s">
        <v>13</v>
      </c>
      <c r="P3852" t="str">
        <f t="shared" si="764"/>
        <v>Yes</v>
      </c>
      <c r="Q3852" t="str">
        <f t="shared" si="765"/>
        <v>No</v>
      </c>
      <c r="R3852" t="str">
        <f t="shared" si="766"/>
        <v>No</v>
      </c>
      <c r="S3852">
        <v>381</v>
      </c>
      <c r="T3852" t="s">
        <v>745</v>
      </c>
      <c r="V3852" t="str">
        <f t="shared" si="767"/>
        <v>Non Intersection</v>
      </c>
      <c r="W3852" t="s">
        <v>4675</v>
      </c>
      <c r="X3852">
        <v>42.373536000000001</v>
      </c>
      <c r="Y3852">
        <v>-71.096093999999994</v>
      </c>
      <c r="Z3852" t="s">
        <v>4676</v>
      </c>
    </row>
    <row r="3853" spans="1:26">
      <c r="A3853">
        <v>30950</v>
      </c>
      <c r="B3853" s="1">
        <v>41087.875</v>
      </c>
      <c r="C3853" s="1">
        <f t="shared" si="756"/>
        <v>40909</v>
      </c>
      <c r="D3853" s="4">
        <f t="shared" si="757"/>
        <v>0.48888888888888887</v>
      </c>
      <c r="E3853" s="3">
        <f t="shared" si="758"/>
        <v>2012</v>
      </c>
      <c r="F3853" s="3">
        <f t="shared" si="759"/>
        <v>6</v>
      </c>
      <c r="G3853" s="3">
        <f t="shared" si="760"/>
        <v>27</v>
      </c>
      <c r="H3853" s="3">
        <f t="shared" si="761"/>
        <v>21</v>
      </c>
      <c r="I3853" s="3">
        <f t="shared" si="762"/>
        <v>0</v>
      </c>
      <c r="J3853" s="3">
        <f t="shared" si="763"/>
        <v>4</v>
      </c>
      <c r="K3853" s="3" t="str">
        <f>IF(AND(D3853&gt;='Season Lookup'!$D$15,D3853&lt;'Season Lookup'!$D$16),"Spring",IF(AND(D3853&gt;='Season Lookup'!$D$16,D3853&lt;'Season Lookup'!$D$17),"Summer",IF(AND(D3853&gt;='Season Lookup'!$D$17,D3853&lt;'Season Lookup'!$D$18),"Fall",IF(OR(D3853&gt;='Season Lookup'!$D$18,D3853&lt;'Season Lookup'!$D$15),"Winter"))))</f>
        <v>Summer</v>
      </c>
      <c r="L3853" s="3" t="str">
        <f>VLOOKUP(F3853,'Season Lookup'!$A$1:$B$13,2,0)</f>
        <v>Summer</v>
      </c>
      <c r="M3853" t="s">
        <v>82</v>
      </c>
      <c r="N3853" t="s">
        <v>13</v>
      </c>
      <c r="O3853" t="s">
        <v>23</v>
      </c>
      <c r="P3853" t="str">
        <f t="shared" si="764"/>
        <v>Yes</v>
      </c>
      <c r="Q3853" t="str">
        <f t="shared" si="765"/>
        <v>No</v>
      </c>
      <c r="R3853" t="str">
        <f t="shared" si="766"/>
        <v>No</v>
      </c>
      <c r="T3853" t="s">
        <v>105</v>
      </c>
      <c r="U3853" t="s">
        <v>74</v>
      </c>
      <c r="V3853" t="str">
        <f t="shared" si="767"/>
        <v>Intersection</v>
      </c>
      <c r="W3853" t="s">
        <v>878</v>
      </c>
      <c r="X3853">
        <v>42.365434999999998</v>
      </c>
      <c r="Y3853">
        <v>-71.091111999999995</v>
      </c>
      <c r="Z3853" t="s">
        <v>879</v>
      </c>
    </row>
    <row r="3854" spans="1:26">
      <c r="A3854">
        <v>30951</v>
      </c>
      <c r="B3854" s="1">
        <v>41087.050000000003</v>
      </c>
      <c r="C3854" s="1">
        <f t="shared" si="756"/>
        <v>40909</v>
      </c>
      <c r="D3854" s="4">
        <f t="shared" si="757"/>
        <v>0.48888888888888887</v>
      </c>
      <c r="E3854" s="3">
        <f t="shared" si="758"/>
        <v>2012</v>
      </c>
      <c r="F3854" s="3">
        <f t="shared" si="759"/>
        <v>6</v>
      </c>
      <c r="G3854" s="3">
        <f t="shared" si="760"/>
        <v>27</v>
      </c>
      <c r="H3854" s="3">
        <f t="shared" si="761"/>
        <v>1</v>
      </c>
      <c r="I3854" s="3">
        <f t="shared" si="762"/>
        <v>12</v>
      </c>
      <c r="J3854" s="3">
        <f t="shared" si="763"/>
        <v>4</v>
      </c>
      <c r="K3854" s="3" t="str">
        <f>IF(AND(D3854&gt;='Season Lookup'!$D$15,D3854&lt;'Season Lookup'!$D$16),"Spring",IF(AND(D3854&gt;='Season Lookup'!$D$16,D3854&lt;'Season Lookup'!$D$17),"Summer",IF(AND(D3854&gt;='Season Lookup'!$D$17,D3854&lt;'Season Lookup'!$D$18),"Fall",IF(OR(D3854&gt;='Season Lookup'!$D$18,D3854&lt;'Season Lookup'!$D$15),"Winter"))))</f>
        <v>Summer</v>
      </c>
      <c r="L3854" s="3" t="str">
        <f>VLOOKUP(F3854,'Season Lookup'!$A$1:$B$13,2,0)</f>
        <v>Summer</v>
      </c>
      <c r="M3854" t="s">
        <v>82</v>
      </c>
      <c r="N3854" t="s">
        <v>13</v>
      </c>
      <c r="O3854" t="s">
        <v>13</v>
      </c>
      <c r="P3854" t="str">
        <f t="shared" si="764"/>
        <v>Yes</v>
      </c>
      <c r="Q3854" t="str">
        <f t="shared" si="765"/>
        <v>No</v>
      </c>
      <c r="R3854" t="str">
        <f t="shared" si="766"/>
        <v>No</v>
      </c>
      <c r="S3854">
        <v>67</v>
      </c>
      <c r="T3854" t="s">
        <v>213</v>
      </c>
      <c r="V3854" t="str">
        <f t="shared" si="767"/>
        <v>Non Intersection</v>
      </c>
      <c r="W3854" t="s">
        <v>4677</v>
      </c>
      <c r="X3854">
        <v>42.400416</v>
      </c>
      <c r="Y3854">
        <v>-71.130376999999996</v>
      </c>
      <c r="Z3854" t="s">
        <v>4678</v>
      </c>
    </row>
    <row r="3855" spans="1:26">
      <c r="A3855">
        <v>30952</v>
      </c>
      <c r="B3855" s="1">
        <v>41087.288194444445</v>
      </c>
      <c r="C3855" s="1">
        <f t="shared" si="756"/>
        <v>40909</v>
      </c>
      <c r="D3855" s="4">
        <f t="shared" si="757"/>
        <v>0.48888888888888887</v>
      </c>
      <c r="E3855" s="3">
        <f t="shared" si="758"/>
        <v>2012</v>
      </c>
      <c r="F3855" s="3">
        <f t="shared" si="759"/>
        <v>6</v>
      </c>
      <c r="G3855" s="3">
        <f t="shared" si="760"/>
        <v>27</v>
      </c>
      <c r="H3855" s="3">
        <f t="shared" si="761"/>
        <v>6</v>
      </c>
      <c r="I3855" s="3">
        <f t="shared" si="762"/>
        <v>55</v>
      </c>
      <c r="J3855" s="3">
        <f t="shared" si="763"/>
        <v>4</v>
      </c>
      <c r="K3855" s="3" t="str">
        <f>IF(AND(D3855&gt;='Season Lookup'!$D$15,D3855&lt;'Season Lookup'!$D$16),"Spring",IF(AND(D3855&gt;='Season Lookup'!$D$16,D3855&lt;'Season Lookup'!$D$17),"Summer",IF(AND(D3855&gt;='Season Lookup'!$D$17,D3855&lt;'Season Lookup'!$D$18),"Fall",IF(OR(D3855&gt;='Season Lookup'!$D$18,D3855&lt;'Season Lookup'!$D$15),"Winter"))))</f>
        <v>Summer</v>
      </c>
      <c r="L3855" s="3" t="str">
        <f>VLOOKUP(F3855,'Season Lookup'!$A$1:$B$13,2,0)</f>
        <v>Summer</v>
      </c>
      <c r="M3855" t="s">
        <v>82</v>
      </c>
      <c r="N3855" t="s">
        <v>329</v>
      </c>
      <c r="O3855" t="s">
        <v>13</v>
      </c>
      <c r="P3855" t="str">
        <f t="shared" si="764"/>
        <v>Yes</v>
      </c>
      <c r="Q3855" t="str">
        <f t="shared" si="765"/>
        <v>No</v>
      </c>
      <c r="R3855" t="str">
        <f t="shared" si="766"/>
        <v>No</v>
      </c>
      <c r="S3855">
        <v>340</v>
      </c>
      <c r="T3855" t="s">
        <v>15</v>
      </c>
      <c r="V3855" t="str">
        <f t="shared" si="767"/>
        <v>Non Intersection</v>
      </c>
      <c r="W3855" t="s">
        <v>4679</v>
      </c>
      <c r="X3855">
        <v>42.392507000000002</v>
      </c>
      <c r="Y3855">
        <v>-71.136999000000003</v>
      </c>
      <c r="Z3855" t="s">
        <v>4680</v>
      </c>
    </row>
    <row r="3856" spans="1:26">
      <c r="A3856">
        <v>30953</v>
      </c>
      <c r="B3856" s="1">
        <v>41087.302083333336</v>
      </c>
      <c r="C3856" s="1">
        <f t="shared" si="756"/>
        <v>40909</v>
      </c>
      <c r="D3856" s="4">
        <f t="shared" si="757"/>
        <v>0.48888888888888887</v>
      </c>
      <c r="E3856" s="3">
        <f t="shared" si="758"/>
        <v>2012</v>
      </c>
      <c r="F3856" s="3">
        <f t="shared" si="759"/>
        <v>6</v>
      </c>
      <c r="G3856" s="3">
        <f t="shared" si="760"/>
        <v>27</v>
      </c>
      <c r="H3856" s="3">
        <f t="shared" si="761"/>
        <v>7</v>
      </c>
      <c r="I3856" s="3">
        <f t="shared" si="762"/>
        <v>15</v>
      </c>
      <c r="J3856" s="3">
        <f t="shared" si="763"/>
        <v>4</v>
      </c>
      <c r="K3856" s="3" t="str">
        <f>IF(AND(D3856&gt;='Season Lookup'!$D$15,D3856&lt;'Season Lookup'!$D$16),"Spring",IF(AND(D3856&gt;='Season Lookup'!$D$16,D3856&lt;'Season Lookup'!$D$17),"Summer",IF(AND(D3856&gt;='Season Lookup'!$D$17,D3856&lt;'Season Lookup'!$D$18),"Fall",IF(OR(D3856&gt;='Season Lookup'!$D$18,D3856&lt;'Season Lookup'!$D$15),"Winter"))))</f>
        <v>Summer</v>
      </c>
      <c r="L3856" s="3" t="str">
        <f>VLOOKUP(F3856,'Season Lookup'!$A$1:$B$13,2,0)</f>
        <v>Summer</v>
      </c>
      <c r="M3856" t="s">
        <v>82</v>
      </c>
      <c r="N3856" t="s">
        <v>13</v>
      </c>
      <c r="O3856" t="s">
        <v>23</v>
      </c>
      <c r="P3856" t="str">
        <f t="shared" si="764"/>
        <v>Yes</v>
      </c>
      <c r="Q3856" t="str">
        <f t="shared" si="765"/>
        <v>No</v>
      </c>
      <c r="R3856" t="str">
        <f t="shared" si="766"/>
        <v>No</v>
      </c>
      <c r="S3856">
        <v>10</v>
      </c>
      <c r="T3856" t="s">
        <v>50</v>
      </c>
      <c r="V3856" t="str">
        <f t="shared" si="767"/>
        <v>Non Intersection</v>
      </c>
      <c r="W3856" t="s">
        <v>4681</v>
      </c>
      <c r="X3856">
        <v>42.374670999999999</v>
      </c>
      <c r="Y3856">
        <v>-71.150722999999999</v>
      </c>
      <c r="Z3856" t="s">
        <v>4682</v>
      </c>
    </row>
    <row r="3857" spans="1:26">
      <c r="A3857">
        <v>30954</v>
      </c>
      <c r="B3857" s="1">
        <v>41087.326388888891</v>
      </c>
      <c r="C3857" s="1">
        <f t="shared" si="756"/>
        <v>40909</v>
      </c>
      <c r="D3857" s="4">
        <f t="shared" si="757"/>
        <v>0.48888888888888887</v>
      </c>
      <c r="E3857" s="3">
        <f t="shared" si="758"/>
        <v>2012</v>
      </c>
      <c r="F3857" s="3">
        <f t="shared" si="759"/>
        <v>6</v>
      </c>
      <c r="G3857" s="3">
        <f t="shared" si="760"/>
        <v>27</v>
      </c>
      <c r="H3857" s="3">
        <f t="shared" si="761"/>
        <v>7</v>
      </c>
      <c r="I3857" s="3">
        <f t="shared" si="762"/>
        <v>50</v>
      </c>
      <c r="J3857" s="3">
        <f t="shared" si="763"/>
        <v>4</v>
      </c>
      <c r="K3857" s="3" t="str">
        <f>IF(AND(D3857&gt;='Season Lookup'!$D$15,D3857&lt;'Season Lookup'!$D$16),"Spring",IF(AND(D3857&gt;='Season Lookup'!$D$16,D3857&lt;'Season Lookup'!$D$17),"Summer",IF(AND(D3857&gt;='Season Lookup'!$D$17,D3857&lt;'Season Lookup'!$D$18),"Fall",IF(OR(D3857&gt;='Season Lookup'!$D$18,D3857&lt;'Season Lookup'!$D$15),"Winter"))))</f>
        <v>Summer</v>
      </c>
      <c r="L3857" s="3" t="str">
        <f>VLOOKUP(F3857,'Season Lookup'!$A$1:$B$13,2,0)</f>
        <v>Summer</v>
      </c>
      <c r="M3857" t="s">
        <v>82</v>
      </c>
      <c r="N3857" t="s">
        <v>13</v>
      </c>
      <c r="O3857" t="s">
        <v>152</v>
      </c>
      <c r="P3857" t="str">
        <f t="shared" si="764"/>
        <v>Yes</v>
      </c>
      <c r="Q3857" t="str">
        <f t="shared" si="765"/>
        <v>No</v>
      </c>
      <c r="R3857" t="str">
        <f t="shared" si="766"/>
        <v>Yes</v>
      </c>
      <c r="T3857" t="s">
        <v>14</v>
      </c>
      <c r="U3857" t="s">
        <v>213</v>
      </c>
      <c r="V3857" t="str">
        <f t="shared" si="767"/>
        <v>Intersection</v>
      </c>
      <c r="W3857" t="s">
        <v>214</v>
      </c>
      <c r="X3857">
        <v>42.398823999999998</v>
      </c>
      <c r="Y3857">
        <v>-71.131961000000004</v>
      </c>
      <c r="Z3857" t="s">
        <v>215</v>
      </c>
    </row>
    <row r="3858" spans="1:26">
      <c r="A3858">
        <v>31040</v>
      </c>
      <c r="B3858" s="1">
        <v>41087.32984953704</v>
      </c>
      <c r="C3858" s="1">
        <f t="shared" si="756"/>
        <v>40909</v>
      </c>
      <c r="D3858" s="4">
        <f t="shared" si="757"/>
        <v>0.48888888888888887</v>
      </c>
      <c r="E3858" s="3">
        <f t="shared" si="758"/>
        <v>2012</v>
      </c>
      <c r="F3858" s="3">
        <f t="shared" si="759"/>
        <v>6</v>
      </c>
      <c r="G3858" s="3">
        <f t="shared" si="760"/>
        <v>27</v>
      </c>
      <c r="H3858" s="3">
        <f t="shared" si="761"/>
        <v>7</v>
      </c>
      <c r="I3858" s="3">
        <f t="shared" si="762"/>
        <v>54</v>
      </c>
      <c r="J3858" s="3">
        <f t="shared" si="763"/>
        <v>4</v>
      </c>
      <c r="K3858" s="3" t="str">
        <f>IF(AND(D3858&gt;='Season Lookup'!$D$15,D3858&lt;'Season Lookup'!$D$16),"Spring",IF(AND(D3858&gt;='Season Lookup'!$D$16,D3858&lt;'Season Lookup'!$D$17),"Summer",IF(AND(D3858&gt;='Season Lookup'!$D$17,D3858&lt;'Season Lookup'!$D$18),"Fall",IF(OR(D3858&gt;='Season Lookup'!$D$18,D3858&lt;'Season Lookup'!$D$15),"Winter"))))</f>
        <v>Summer</v>
      </c>
      <c r="L3858" s="3" t="str">
        <f>VLOOKUP(F3858,'Season Lookup'!$A$1:$B$13,2,0)</f>
        <v>Summer</v>
      </c>
      <c r="M3858" t="s">
        <v>82</v>
      </c>
      <c r="N3858" t="s">
        <v>13</v>
      </c>
      <c r="O3858" t="s">
        <v>23</v>
      </c>
      <c r="P3858" t="str">
        <f t="shared" si="764"/>
        <v>Yes</v>
      </c>
      <c r="Q3858" t="str">
        <f t="shared" si="765"/>
        <v>No</v>
      </c>
      <c r="R3858" t="str">
        <f t="shared" si="766"/>
        <v>No</v>
      </c>
      <c r="T3858" t="s">
        <v>1272</v>
      </c>
      <c r="U3858" t="s">
        <v>14</v>
      </c>
      <c r="V3858" t="str">
        <f t="shared" si="767"/>
        <v>Intersection</v>
      </c>
      <c r="W3858" t="s">
        <v>4683</v>
      </c>
      <c r="X3858">
        <v>42.385379999999998</v>
      </c>
      <c r="Y3858">
        <v>-71.119336000000004</v>
      </c>
      <c r="Z3858" t="s">
        <v>1274</v>
      </c>
    </row>
    <row r="3859" spans="1:26">
      <c r="A3859">
        <v>30955</v>
      </c>
      <c r="B3859" s="1">
        <v>41088.395833333336</v>
      </c>
      <c r="C3859" s="1">
        <f t="shared" si="756"/>
        <v>40909</v>
      </c>
      <c r="D3859" s="4">
        <f t="shared" si="757"/>
        <v>0.49166666666666664</v>
      </c>
      <c r="E3859" s="3">
        <f t="shared" si="758"/>
        <v>2012</v>
      </c>
      <c r="F3859" s="3">
        <f t="shared" si="759"/>
        <v>6</v>
      </c>
      <c r="G3859" s="3">
        <f t="shared" si="760"/>
        <v>28</v>
      </c>
      <c r="H3859" s="3">
        <f t="shared" si="761"/>
        <v>9</v>
      </c>
      <c r="I3859" s="3">
        <f t="shared" si="762"/>
        <v>30</v>
      </c>
      <c r="J3859" s="3">
        <f t="shared" si="763"/>
        <v>5</v>
      </c>
      <c r="K3859" s="3" t="str">
        <f>IF(AND(D3859&gt;='Season Lookup'!$D$15,D3859&lt;'Season Lookup'!$D$16),"Spring",IF(AND(D3859&gt;='Season Lookup'!$D$16,D3859&lt;'Season Lookup'!$D$17),"Summer",IF(AND(D3859&gt;='Season Lookup'!$D$17,D3859&lt;'Season Lookup'!$D$18),"Fall",IF(OR(D3859&gt;='Season Lookup'!$D$18,D3859&lt;'Season Lookup'!$D$15),"Winter"))))</f>
        <v>Summer</v>
      </c>
      <c r="L3859" s="3" t="str">
        <f>VLOOKUP(F3859,'Season Lookup'!$A$1:$B$13,2,0)</f>
        <v>Summer</v>
      </c>
      <c r="M3859" t="s">
        <v>73</v>
      </c>
      <c r="N3859" t="s">
        <v>13</v>
      </c>
      <c r="O3859" t="s">
        <v>13</v>
      </c>
      <c r="P3859" t="str">
        <f t="shared" si="764"/>
        <v>Yes</v>
      </c>
      <c r="Q3859" t="str">
        <f t="shared" si="765"/>
        <v>No</v>
      </c>
      <c r="R3859" t="str">
        <f t="shared" si="766"/>
        <v>No</v>
      </c>
      <c r="T3859" t="s">
        <v>2686</v>
      </c>
      <c r="U3859" t="s">
        <v>45</v>
      </c>
      <c r="V3859" t="str">
        <f t="shared" si="767"/>
        <v>Intersection</v>
      </c>
      <c r="W3859" t="s">
        <v>4684</v>
      </c>
      <c r="X3859">
        <v>42.390275000000003</v>
      </c>
      <c r="Y3859">
        <v>-71.132695999999996</v>
      </c>
      <c r="Z3859" t="s">
        <v>4685</v>
      </c>
    </row>
    <row r="3860" spans="1:26">
      <c r="A3860">
        <v>30956</v>
      </c>
      <c r="B3860" s="1">
        <v>41088.583333333336</v>
      </c>
      <c r="C3860" s="1">
        <f t="shared" si="756"/>
        <v>40909</v>
      </c>
      <c r="D3860" s="4">
        <f t="shared" si="757"/>
        <v>0.49166666666666664</v>
      </c>
      <c r="E3860" s="3">
        <f t="shared" si="758"/>
        <v>2012</v>
      </c>
      <c r="F3860" s="3">
        <f t="shared" si="759"/>
        <v>6</v>
      </c>
      <c r="G3860" s="3">
        <f t="shared" si="760"/>
        <v>28</v>
      </c>
      <c r="H3860" s="3">
        <f t="shared" si="761"/>
        <v>14</v>
      </c>
      <c r="I3860" s="3">
        <f t="shared" si="762"/>
        <v>0</v>
      </c>
      <c r="J3860" s="3">
        <f t="shared" si="763"/>
        <v>5</v>
      </c>
      <c r="K3860" s="3" t="str">
        <f>IF(AND(D3860&gt;='Season Lookup'!$D$15,D3860&lt;'Season Lookup'!$D$16),"Spring",IF(AND(D3860&gt;='Season Lookup'!$D$16,D3860&lt;'Season Lookup'!$D$17),"Summer",IF(AND(D3860&gt;='Season Lookup'!$D$17,D3860&lt;'Season Lookup'!$D$18),"Fall",IF(OR(D3860&gt;='Season Lookup'!$D$18,D3860&lt;'Season Lookup'!$D$15),"Winter"))))</f>
        <v>Summer</v>
      </c>
      <c r="L3860" s="3" t="str">
        <f>VLOOKUP(F3860,'Season Lookup'!$A$1:$B$13,2,0)</f>
        <v>Summer</v>
      </c>
      <c r="M3860" t="s">
        <v>78</v>
      </c>
      <c r="N3860" t="s">
        <v>13</v>
      </c>
      <c r="O3860" t="s">
        <v>23</v>
      </c>
      <c r="P3860" t="str">
        <f t="shared" si="764"/>
        <v>Yes</v>
      </c>
      <c r="Q3860" t="str">
        <f t="shared" si="765"/>
        <v>No</v>
      </c>
      <c r="R3860" t="str">
        <f t="shared" si="766"/>
        <v>No</v>
      </c>
      <c r="T3860" t="s">
        <v>178</v>
      </c>
      <c r="U3860" t="s">
        <v>3376</v>
      </c>
      <c r="V3860" t="str">
        <f t="shared" si="767"/>
        <v>Intersection</v>
      </c>
      <c r="W3860" t="s">
        <v>4686</v>
      </c>
      <c r="X3860">
        <v>42.362219000000003</v>
      </c>
      <c r="Y3860">
        <v>-71.110337000000001</v>
      </c>
      <c r="Z3860" t="s">
        <v>4687</v>
      </c>
    </row>
    <row r="3861" spans="1:26">
      <c r="A3861">
        <v>30957</v>
      </c>
      <c r="B3861" s="1">
        <v>41088.628460648149</v>
      </c>
      <c r="C3861" s="1">
        <f t="shared" si="756"/>
        <v>40909</v>
      </c>
      <c r="D3861" s="4">
        <f t="shared" si="757"/>
        <v>0.49166666666666664</v>
      </c>
      <c r="E3861" s="3">
        <f t="shared" si="758"/>
        <v>2012</v>
      </c>
      <c r="F3861" s="3">
        <f t="shared" si="759"/>
        <v>6</v>
      </c>
      <c r="G3861" s="3">
        <f t="shared" si="760"/>
        <v>28</v>
      </c>
      <c r="H3861" s="3">
        <f t="shared" si="761"/>
        <v>15</v>
      </c>
      <c r="I3861" s="3">
        <f t="shared" si="762"/>
        <v>4</v>
      </c>
      <c r="J3861" s="3">
        <f t="shared" si="763"/>
        <v>5</v>
      </c>
      <c r="K3861" s="3" t="str">
        <f>IF(AND(D3861&gt;='Season Lookup'!$D$15,D3861&lt;'Season Lookup'!$D$16),"Spring",IF(AND(D3861&gt;='Season Lookup'!$D$16,D3861&lt;'Season Lookup'!$D$17),"Summer",IF(AND(D3861&gt;='Season Lookup'!$D$17,D3861&lt;'Season Lookup'!$D$18),"Fall",IF(OR(D3861&gt;='Season Lookup'!$D$18,D3861&lt;'Season Lookup'!$D$15),"Winter"))))</f>
        <v>Summer</v>
      </c>
      <c r="L3861" s="3" t="str">
        <f>VLOOKUP(F3861,'Season Lookup'!$A$1:$B$13,2,0)</f>
        <v>Summer</v>
      </c>
      <c r="M3861" t="s">
        <v>78</v>
      </c>
      <c r="N3861" t="s">
        <v>13</v>
      </c>
      <c r="O3861" t="s">
        <v>132</v>
      </c>
      <c r="P3861" t="str">
        <f t="shared" si="764"/>
        <v>Yes</v>
      </c>
      <c r="Q3861" t="str">
        <f t="shared" si="765"/>
        <v>Yes</v>
      </c>
      <c r="R3861" t="str">
        <f t="shared" si="766"/>
        <v>No</v>
      </c>
      <c r="T3861" t="s">
        <v>14</v>
      </c>
      <c r="U3861" t="s">
        <v>178</v>
      </c>
      <c r="V3861" t="str">
        <f t="shared" si="767"/>
        <v>Intersection</v>
      </c>
      <c r="W3861" t="s">
        <v>1866</v>
      </c>
      <c r="X3861">
        <v>42.366408</v>
      </c>
      <c r="Y3861">
        <v>-71.105391999999995</v>
      </c>
      <c r="Z3861" t="s">
        <v>1867</v>
      </c>
    </row>
    <row r="3862" spans="1:26">
      <c r="A3862">
        <v>30958</v>
      </c>
      <c r="B3862" s="1">
        <v>41088.716666666667</v>
      </c>
      <c r="C3862" s="1">
        <f t="shared" si="756"/>
        <v>40909</v>
      </c>
      <c r="D3862" s="4">
        <f t="shared" si="757"/>
        <v>0.49166666666666664</v>
      </c>
      <c r="E3862" s="3">
        <f t="shared" si="758"/>
        <v>2012</v>
      </c>
      <c r="F3862" s="3">
        <f t="shared" si="759"/>
        <v>6</v>
      </c>
      <c r="G3862" s="3">
        <f t="shared" si="760"/>
        <v>28</v>
      </c>
      <c r="H3862" s="3">
        <f t="shared" si="761"/>
        <v>17</v>
      </c>
      <c r="I3862" s="3">
        <f t="shared" si="762"/>
        <v>12</v>
      </c>
      <c r="J3862" s="3">
        <f t="shared" si="763"/>
        <v>5</v>
      </c>
      <c r="K3862" s="3" t="str">
        <f>IF(AND(D3862&gt;='Season Lookup'!$D$15,D3862&lt;'Season Lookup'!$D$16),"Spring",IF(AND(D3862&gt;='Season Lookup'!$D$16,D3862&lt;'Season Lookup'!$D$17),"Summer",IF(AND(D3862&gt;='Season Lookup'!$D$17,D3862&lt;'Season Lookup'!$D$18),"Fall",IF(OR(D3862&gt;='Season Lookup'!$D$18,D3862&lt;'Season Lookup'!$D$15),"Winter"))))</f>
        <v>Summer</v>
      </c>
      <c r="L3862" s="3" t="str">
        <f>VLOOKUP(F3862,'Season Lookup'!$A$1:$B$13,2,0)</f>
        <v>Summer</v>
      </c>
      <c r="M3862" t="s">
        <v>78</v>
      </c>
      <c r="N3862" t="s">
        <v>13</v>
      </c>
      <c r="O3862" t="s">
        <v>13</v>
      </c>
      <c r="P3862" t="str">
        <f t="shared" si="764"/>
        <v>Yes</v>
      </c>
      <c r="Q3862" t="str">
        <f t="shared" si="765"/>
        <v>No</v>
      </c>
      <c r="R3862" t="str">
        <f t="shared" si="766"/>
        <v>No</v>
      </c>
      <c r="S3862">
        <v>2067</v>
      </c>
      <c r="T3862" t="s">
        <v>14</v>
      </c>
      <c r="V3862" t="str">
        <f t="shared" si="767"/>
        <v>Non Intersection</v>
      </c>
      <c r="W3862" t="s">
        <v>1507</v>
      </c>
      <c r="X3862">
        <v>42.391469000000001</v>
      </c>
      <c r="Y3862">
        <v>-71.123101000000005</v>
      </c>
      <c r="Z3862" t="s">
        <v>1508</v>
      </c>
    </row>
    <row r="3863" spans="1:26">
      <c r="A3863">
        <v>30959</v>
      </c>
      <c r="B3863" s="1">
        <v>41088.75</v>
      </c>
      <c r="C3863" s="1">
        <f t="shared" si="756"/>
        <v>40909</v>
      </c>
      <c r="D3863" s="4">
        <f t="shared" si="757"/>
        <v>0.49166666666666664</v>
      </c>
      <c r="E3863" s="3">
        <f t="shared" si="758"/>
        <v>2012</v>
      </c>
      <c r="F3863" s="3">
        <f t="shared" si="759"/>
        <v>6</v>
      </c>
      <c r="G3863" s="3">
        <f t="shared" si="760"/>
        <v>28</v>
      </c>
      <c r="H3863" s="3">
        <f t="shared" si="761"/>
        <v>18</v>
      </c>
      <c r="I3863" s="3">
        <f t="shared" si="762"/>
        <v>0</v>
      </c>
      <c r="J3863" s="3">
        <f t="shared" si="763"/>
        <v>5</v>
      </c>
      <c r="K3863" s="3" t="str">
        <f>IF(AND(D3863&gt;='Season Lookup'!$D$15,D3863&lt;'Season Lookup'!$D$16),"Spring",IF(AND(D3863&gt;='Season Lookup'!$D$16,D3863&lt;'Season Lookup'!$D$17),"Summer",IF(AND(D3863&gt;='Season Lookup'!$D$17,D3863&lt;'Season Lookup'!$D$18),"Fall",IF(OR(D3863&gt;='Season Lookup'!$D$18,D3863&lt;'Season Lookup'!$D$15),"Winter"))))</f>
        <v>Summer</v>
      </c>
      <c r="L3863" s="3" t="str">
        <f>VLOOKUP(F3863,'Season Lookup'!$A$1:$B$13,2,0)</f>
        <v>Summer</v>
      </c>
      <c r="M3863" t="s">
        <v>78</v>
      </c>
      <c r="N3863" t="s">
        <v>13</v>
      </c>
      <c r="O3863" t="s">
        <v>23</v>
      </c>
      <c r="P3863" t="str">
        <f t="shared" si="764"/>
        <v>Yes</v>
      </c>
      <c r="Q3863" t="str">
        <f t="shared" si="765"/>
        <v>No</v>
      </c>
      <c r="R3863" t="str">
        <f t="shared" si="766"/>
        <v>No</v>
      </c>
      <c r="T3863" t="s">
        <v>14</v>
      </c>
      <c r="U3863" t="s">
        <v>202</v>
      </c>
      <c r="V3863" t="str">
        <f t="shared" si="767"/>
        <v>Intersection</v>
      </c>
      <c r="W3863" t="s">
        <v>361</v>
      </c>
      <c r="X3863">
        <v>42.360154000000001</v>
      </c>
      <c r="Y3863">
        <v>-71.094881999999998</v>
      </c>
      <c r="Z3863" t="s">
        <v>223</v>
      </c>
    </row>
    <row r="3864" spans="1:26">
      <c r="A3864">
        <v>30960</v>
      </c>
      <c r="B3864" s="1">
        <v>41088.833333333336</v>
      </c>
      <c r="C3864" s="1">
        <f t="shared" si="756"/>
        <v>40909</v>
      </c>
      <c r="D3864" s="4">
        <f t="shared" si="757"/>
        <v>0.49166666666666664</v>
      </c>
      <c r="E3864" s="3">
        <f t="shared" si="758"/>
        <v>2012</v>
      </c>
      <c r="F3864" s="3">
        <f t="shared" si="759"/>
        <v>6</v>
      </c>
      <c r="G3864" s="3">
        <f t="shared" si="760"/>
        <v>28</v>
      </c>
      <c r="H3864" s="3">
        <f t="shared" si="761"/>
        <v>20</v>
      </c>
      <c r="I3864" s="3">
        <f t="shared" si="762"/>
        <v>0</v>
      </c>
      <c r="J3864" s="3">
        <f t="shared" si="763"/>
        <v>5</v>
      </c>
      <c r="K3864" s="3" t="str">
        <f>IF(AND(D3864&gt;='Season Lookup'!$D$15,D3864&lt;'Season Lookup'!$D$16),"Spring",IF(AND(D3864&gt;='Season Lookup'!$D$16,D3864&lt;'Season Lookup'!$D$17),"Summer",IF(AND(D3864&gt;='Season Lookup'!$D$17,D3864&lt;'Season Lookup'!$D$18),"Fall",IF(OR(D3864&gt;='Season Lookup'!$D$18,D3864&lt;'Season Lookup'!$D$15),"Winter"))))</f>
        <v>Summer</v>
      </c>
      <c r="L3864" s="3" t="str">
        <f>VLOOKUP(F3864,'Season Lookup'!$A$1:$B$13,2,0)</f>
        <v>Summer</v>
      </c>
      <c r="M3864" t="s">
        <v>78</v>
      </c>
      <c r="N3864" t="s">
        <v>13</v>
      </c>
      <c r="O3864" t="s">
        <v>23</v>
      </c>
      <c r="P3864" t="str">
        <f t="shared" si="764"/>
        <v>Yes</v>
      </c>
      <c r="Q3864" t="str">
        <f t="shared" si="765"/>
        <v>No</v>
      </c>
      <c r="R3864" t="str">
        <f t="shared" si="766"/>
        <v>No</v>
      </c>
      <c r="T3864" t="s">
        <v>958</v>
      </c>
      <c r="U3864" t="s">
        <v>249</v>
      </c>
      <c r="V3864" t="str">
        <f t="shared" si="767"/>
        <v>Intersection</v>
      </c>
      <c r="W3864" t="s">
        <v>2699</v>
      </c>
      <c r="X3864">
        <v>42.359917000000003</v>
      </c>
      <c r="Y3864">
        <v>-71.101727999999994</v>
      </c>
      <c r="Z3864" t="s">
        <v>2700</v>
      </c>
    </row>
    <row r="3865" spans="1:26">
      <c r="A3865">
        <v>30963</v>
      </c>
      <c r="B3865" s="1">
        <v>41088.625</v>
      </c>
      <c r="C3865" s="1">
        <f t="shared" si="756"/>
        <v>40909</v>
      </c>
      <c r="D3865" s="4">
        <f t="shared" si="757"/>
        <v>0.49166666666666664</v>
      </c>
      <c r="E3865" s="3">
        <f t="shared" si="758"/>
        <v>2012</v>
      </c>
      <c r="F3865" s="3">
        <f t="shared" si="759"/>
        <v>6</v>
      </c>
      <c r="G3865" s="3">
        <f t="shared" si="760"/>
        <v>28</v>
      </c>
      <c r="H3865" s="3">
        <f t="shared" si="761"/>
        <v>15</v>
      </c>
      <c r="I3865" s="3">
        <f t="shared" si="762"/>
        <v>0</v>
      </c>
      <c r="J3865" s="3">
        <f t="shared" si="763"/>
        <v>5</v>
      </c>
      <c r="K3865" s="3" t="str">
        <f>IF(AND(D3865&gt;='Season Lookup'!$D$15,D3865&lt;'Season Lookup'!$D$16),"Spring",IF(AND(D3865&gt;='Season Lookup'!$D$16,D3865&lt;'Season Lookup'!$D$17),"Summer",IF(AND(D3865&gt;='Season Lookup'!$D$17,D3865&lt;'Season Lookup'!$D$18),"Fall",IF(OR(D3865&gt;='Season Lookup'!$D$18,D3865&lt;'Season Lookup'!$D$15),"Winter"))))</f>
        <v>Summer</v>
      </c>
      <c r="L3865" s="3" t="str">
        <f>VLOOKUP(F3865,'Season Lookup'!$A$1:$B$13,2,0)</f>
        <v>Summer</v>
      </c>
      <c r="N3865" t="s">
        <v>13</v>
      </c>
      <c r="O3865" t="s">
        <v>23</v>
      </c>
      <c r="P3865" t="str">
        <f t="shared" si="764"/>
        <v>Yes</v>
      </c>
      <c r="Q3865" t="str">
        <f t="shared" si="765"/>
        <v>No</v>
      </c>
      <c r="R3865" t="str">
        <f t="shared" si="766"/>
        <v>No</v>
      </c>
      <c r="S3865">
        <v>2245</v>
      </c>
      <c r="T3865" t="s">
        <v>14</v>
      </c>
      <c r="V3865" t="str">
        <f t="shared" si="767"/>
        <v>Non Intersection</v>
      </c>
      <c r="W3865" t="s">
        <v>1580</v>
      </c>
      <c r="X3865">
        <v>42.394257000000003</v>
      </c>
      <c r="Y3865">
        <v>-71.126256999999995</v>
      </c>
      <c r="Z3865" t="s">
        <v>1581</v>
      </c>
    </row>
    <row r="3866" spans="1:26">
      <c r="A3866">
        <v>30961</v>
      </c>
      <c r="B3866" s="1">
        <v>41089.868043981478</v>
      </c>
      <c r="C3866" s="1">
        <f t="shared" si="756"/>
        <v>40909</v>
      </c>
      <c r="D3866" s="4">
        <f t="shared" si="757"/>
        <v>0.49444444444444446</v>
      </c>
      <c r="E3866" s="3">
        <f t="shared" si="758"/>
        <v>2012</v>
      </c>
      <c r="F3866" s="3">
        <f t="shared" si="759"/>
        <v>6</v>
      </c>
      <c r="G3866" s="3">
        <f t="shared" si="760"/>
        <v>29</v>
      </c>
      <c r="H3866" s="3">
        <f t="shared" si="761"/>
        <v>20</v>
      </c>
      <c r="I3866" s="3">
        <f t="shared" si="762"/>
        <v>49</v>
      </c>
      <c r="J3866" s="3">
        <f t="shared" si="763"/>
        <v>6</v>
      </c>
      <c r="K3866" s="3" t="str">
        <f>IF(AND(D3866&gt;='Season Lookup'!$D$15,D3866&lt;'Season Lookup'!$D$16),"Spring",IF(AND(D3866&gt;='Season Lookup'!$D$16,D3866&lt;'Season Lookup'!$D$17),"Summer",IF(AND(D3866&gt;='Season Lookup'!$D$17,D3866&lt;'Season Lookup'!$D$18),"Fall",IF(OR(D3866&gt;='Season Lookup'!$D$18,D3866&lt;'Season Lookup'!$D$15),"Winter"))))</f>
        <v>Summer</v>
      </c>
      <c r="L3866" s="3" t="str">
        <f>VLOOKUP(F3866,'Season Lookup'!$A$1:$B$13,2,0)</f>
        <v>Summer</v>
      </c>
      <c r="M3866" t="s">
        <v>12</v>
      </c>
      <c r="N3866" t="s">
        <v>13</v>
      </c>
      <c r="O3866" t="s">
        <v>132</v>
      </c>
      <c r="P3866" t="str">
        <f t="shared" si="764"/>
        <v>Yes</v>
      </c>
      <c r="Q3866" t="str">
        <f t="shared" si="765"/>
        <v>Yes</v>
      </c>
      <c r="R3866" t="str">
        <f t="shared" si="766"/>
        <v>No</v>
      </c>
      <c r="S3866">
        <v>14</v>
      </c>
      <c r="T3866" t="s">
        <v>634</v>
      </c>
      <c r="V3866" t="str">
        <f t="shared" si="767"/>
        <v>Non Intersection</v>
      </c>
      <c r="W3866" t="s">
        <v>4688</v>
      </c>
      <c r="X3866">
        <v>42.37961</v>
      </c>
      <c r="Y3866">
        <v>-71.122055000000003</v>
      </c>
      <c r="Z3866" t="s">
        <v>4689</v>
      </c>
    </row>
    <row r="3867" spans="1:26">
      <c r="A3867">
        <v>30964</v>
      </c>
      <c r="B3867" s="1">
        <v>41089.805543981478</v>
      </c>
      <c r="C3867" s="1">
        <f t="shared" si="756"/>
        <v>40909</v>
      </c>
      <c r="D3867" s="4">
        <f t="shared" si="757"/>
        <v>0.49444444444444446</v>
      </c>
      <c r="E3867" s="3">
        <f t="shared" si="758"/>
        <v>2012</v>
      </c>
      <c r="F3867" s="3">
        <f t="shared" si="759"/>
        <v>6</v>
      </c>
      <c r="G3867" s="3">
        <f t="shared" si="760"/>
        <v>29</v>
      </c>
      <c r="H3867" s="3">
        <f t="shared" si="761"/>
        <v>19</v>
      </c>
      <c r="I3867" s="3">
        <f t="shared" si="762"/>
        <v>19</v>
      </c>
      <c r="J3867" s="3">
        <f t="shared" si="763"/>
        <v>6</v>
      </c>
      <c r="K3867" s="3" t="str">
        <f>IF(AND(D3867&gt;='Season Lookup'!$D$15,D3867&lt;'Season Lookup'!$D$16),"Spring",IF(AND(D3867&gt;='Season Lookup'!$D$16,D3867&lt;'Season Lookup'!$D$17),"Summer",IF(AND(D3867&gt;='Season Lookup'!$D$17,D3867&lt;'Season Lookup'!$D$18),"Fall",IF(OR(D3867&gt;='Season Lookup'!$D$18,D3867&lt;'Season Lookup'!$D$15),"Winter"))))</f>
        <v>Summer</v>
      </c>
      <c r="L3867" s="3" t="str">
        <f>VLOOKUP(F3867,'Season Lookup'!$A$1:$B$13,2,0)</f>
        <v>Summer</v>
      </c>
      <c r="N3867" t="s">
        <v>13</v>
      </c>
      <c r="O3867" t="s">
        <v>23</v>
      </c>
      <c r="P3867" t="str">
        <f t="shared" si="764"/>
        <v>Yes</v>
      </c>
      <c r="Q3867" t="str">
        <f t="shared" si="765"/>
        <v>No</v>
      </c>
      <c r="R3867" t="str">
        <f t="shared" si="766"/>
        <v>No</v>
      </c>
      <c r="S3867">
        <v>748</v>
      </c>
      <c r="T3867" t="s">
        <v>203</v>
      </c>
      <c r="V3867" t="str">
        <f t="shared" si="767"/>
        <v>Non Intersection</v>
      </c>
      <c r="W3867" t="s">
        <v>1731</v>
      </c>
      <c r="X3867">
        <v>42.358068000000003</v>
      </c>
      <c r="Y3867">
        <v>-71.114272999999997</v>
      </c>
      <c r="Z3867" t="s">
        <v>1732</v>
      </c>
    </row>
    <row r="3868" spans="1:26">
      <c r="A3868">
        <v>30965</v>
      </c>
      <c r="B3868" s="1">
        <v>41089.576388888891</v>
      </c>
      <c r="C3868" s="1">
        <f t="shared" si="756"/>
        <v>40909</v>
      </c>
      <c r="D3868" s="4">
        <f t="shared" si="757"/>
        <v>0.49444444444444446</v>
      </c>
      <c r="E3868" s="3">
        <f t="shared" si="758"/>
        <v>2012</v>
      </c>
      <c r="F3868" s="3">
        <f t="shared" si="759"/>
        <v>6</v>
      </c>
      <c r="G3868" s="3">
        <f t="shared" si="760"/>
        <v>29</v>
      </c>
      <c r="H3868" s="3">
        <f t="shared" si="761"/>
        <v>13</v>
      </c>
      <c r="I3868" s="3">
        <f t="shared" si="762"/>
        <v>50</v>
      </c>
      <c r="J3868" s="3">
        <f t="shared" si="763"/>
        <v>6</v>
      </c>
      <c r="K3868" s="3" t="str">
        <f>IF(AND(D3868&gt;='Season Lookup'!$D$15,D3868&lt;'Season Lookup'!$D$16),"Spring",IF(AND(D3868&gt;='Season Lookup'!$D$16,D3868&lt;'Season Lookup'!$D$17),"Summer",IF(AND(D3868&gt;='Season Lookup'!$D$17,D3868&lt;'Season Lookup'!$D$18),"Fall",IF(OR(D3868&gt;='Season Lookup'!$D$18,D3868&lt;'Season Lookup'!$D$15),"Winter"))))</f>
        <v>Summer</v>
      </c>
      <c r="L3868" s="3" t="str">
        <f>VLOOKUP(F3868,'Season Lookup'!$A$1:$B$13,2,0)</f>
        <v>Summer</v>
      </c>
      <c r="N3868" t="s">
        <v>13</v>
      </c>
      <c r="O3868" t="s">
        <v>471</v>
      </c>
      <c r="P3868" t="str">
        <f t="shared" si="764"/>
        <v>Yes</v>
      </c>
      <c r="Q3868" t="str">
        <f t="shared" si="765"/>
        <v>No</v>
      </c>
      <c r="R3868" t="str">
        <f t="shared" si="766"/>
        <v>No</v>
      </c>
      <c r="T3868" t="s">
        <v>195</v>
      </c>
      <c r="U3868" t="s">
        <v>958</v>
      </c>
      <c r="V3868" t="str">
        <f t="shared" si="767"/>
        <v>Intersection</v>
      </c>
      <c r="W3868" t="s">
        <v>1415</v>
      </c>
      <c r="X3868">
        <v>42.36036</v>
      </c>
      <c r="Y3868">
        <v>-71.102479000000002</v>
      </c>
      <c r="Z3868" t="s">
        <v>1416</v>
      </c>
    </row>
    <row r="3869" spans="1:26">
      <c r="A3869">
        <v>30966</v>
      </c>
      <c r="B3869" s="1">
        <v>41089.770833333336</v>
      </c>
      <c r="C3869" s="1">
        <f t="shared" si="756"/>
        <v>40909</v>
      </c>
      <c r="D3869" s="4">
        <f t="shared" si="757"/>
        <v>0.49444444444444446</v>
      </c>
      <c r="E3869" s="3">
        <f t="shared" si="758"/>
        <v>2012</v>
      </c>
      <c r="F3869" s="3">
        <f t="shared" si="759"/>
        <v>6</v>
      </c>
      <c r="G3869" s="3">
        <f t="shared" si="760"/>
        <v>29</v>
      </c>
      <c r="H3869" s="3">
        <f t="shared" si="761"/>
        <v>18</v>
      </c>
      <c r="I3869" s="3">
        <f t="shared" si="762"/>
        <v>30</v>
      </c>
      <c r="J3869" s="3">
        <f t="shared" si="763"/>
        <v>6</v>
      </c>
      <c r="K3869" s="3" t="str">
        <f>IF(AND(D3869&gt;='Season Lookup'!$D$15,D3869&lt;'Season Lookup'!$D$16),"Spring",IF(AND(D3869&gt;='Season Lookup'!$D$16,D3869&lt;'Season Lookup'!$D$17),"Summer",IF(AND(D3869&gt;='Season Lookup'!$D$17,D3869&lt;'Season Lookup'!$D$18),"Fall",IF(OR(D3869&gt;='Season Lookup'!$D$18,D3869&lt;'Season Lookup'!$D$15),"Winter"))))</f>
        <v>Summer</v>
      </c>
      <c r="L3869" s="3" t="str">
        <f>VLOOKUP(F3869,'Season Lookup'!$A$1:$B$13,2,0)</f>
        <v>Summer</v>
      </c>
      <c r="N3869" t="s">
        <v>13</v>
      </c>
      <c r="O3869" t="s">
        <v>13</v>
      </c>
      <c r="P3869" t="str">
        <f t="shared" si="764"/>
        <v>Yes</v>
      </c>
      <c r="Q3869" t="str">
        <f t="shared" si="765"/>
        <v>No</v>
      </c>
      <c r="R3869" t="str">
        <f t="shared" si="766"/>
        <v>No</v>
      </c>
      <c r="T3869" t="s">
        <v>14</v>
      </c>
      <c r="U3869" t="s">
        <v>342</v>
      </c>
      <c r="V3869" t="str">
        <f t="shared" si="767"/>
        <v>Intersection</v>
      </c>
      <c r="W3869" t="s">
        <v>2590</v>
      </c>
      <c r="X3869">
        <v>42.365574000000002</v>
      </c>
      <c r="Y3869">
        <v>-71.103990999999994</v>
      </c>
      <c r="Z3869" t="s">
        <v>267</v>
      </c>
    </row>
    <row r="3870" spans="1:26">
      <c r="A3870">
        <v>30967</v>
      </c>
      <c r="B3870" s="1">
        <v>41089.739583333336</v>
      </c>
      <c r="C3870" s="1">
        <f t="shared" si="756"/>
        <v>40909</v>
      </c>
      <c r="D3870" s="4">
        <f t="shared" si="757"/>
        <v>0.49444444444444446</v>
      </c>
      <c r="E3870" s="3">
        <f t="shared" si="758"/>
        <v>2012</v>
      </c>
      <c r="F3870" s="3">
        <f t="shared" si="759"/>
        <v>6</v>
      </c>
      <c r="G3870" s="3">
        <f t="shared" si="760"/>
        <v>29</v>
      </c>
      <c r="H3870" s="3">
        <f t="shared" si="761"/>
        <v>17</v>
      </c>
      <c r="I3870" s="3">
        <f t="shared" si="762"/>
        <v>45</v>
      </c>
      <c r="J3870" s="3">
        <f t="shared" si="763"/>
        <v>6</v>
      </c>
      <c r="K3870" s="3" t="str">
        <f>IF(AND(D3870&gt;='Season Lookup'!$D$15,D3870&lt;'Season Lookup'!$D$16),"Spring",IF(AND(D3870&gt;='Season Lookup'!$D$16,D3870&lt;'Season Lookup'!$D$17),"Summer",IF(AND(D3870&gt;='Season Lookup'!$D$17,D3870&lt;'Season Lookup'!$D$18),"Fall",IF(OR(D3870&gt;='Season Lookup'!$D$18,D3870&lt;'Season Lookup'!$D$15),"Winter"))))</f>
        <v>Summer</v>
      </c>
      <c r="L3870" s="3" t="str">
        <f>VLOOKUP(F3870,'Season Lookup'!$A$1:$B$13,2,0)</f>
        <v>Summer</v>
      </c>
      <c r="N3870" t="s">
        <v>13</v>
      </c>
      <c r="O3870" t="s">
        <v>132</v>
      </c>
      <c r="P3870" t="str">
        <f t="shared" si="764"/>
        <v>Yes</v>
      </c>
      <c r="Q3870" t="str">
        <f t="shared" si="765"/>
        <v>Yes</v>
      </c>
      <c r="R3870" t="str">
        <f t="shared" si="766"/>
        <v>No</v>
      </c>
      <c r="S3870">
        <v>26</v>
      </c>
      <c r="T3870" t="s">
        <v>185</v>
      </c>
      <c r="V3870" t="str">
        <f t="shared" si="767"/>
        <v>Non Intersection</v>
      </c>
      <c r="W3870" t="s">
        <v>4690</v>
      </c>
      <c r="X3870">
        <v>42.378143000000001</v>
      </c>
      <c r="Y3870">
        <v>-71.123817000000003</v>
      </c>
      <c r="Z3870" t="s">
        <v>4691</v>
      </c>
    </row>
    <row r="3871" spans="1:26">
      <c r="A3871">
        <v>30968</v>
      </c>
      <c r="B3871" s="1">
        <v>41089.54859953704</v>
      </c>
      <c r="C3871" s="1">
        <f t="shared" si="756"/>
        <v>40909</v>
      </c>
      <c r="D3871" s="4">
        <f t="shared" si="757"/>
        <v>0.49444444444444446</v>
      </c>
      <c r="E3871" s="3">
        <f t="shared" si="758"/>
        <v>2012</v>
      </c>
      <c r="F3871" s="3">
        <f t="shared" si="759"/>
        <v>6</v>
      </c>
      <c r="G3871" s="3">
        <f t="shared" si="760"/>
        <v>29</v>
      </c>
      <c r="H3871" s="3">
        <f t="shared" si="761"/>
        <v>13</v>
      </c>
      <c r="I3871" s="3">
        <f t="shared" si="762"/>
        <v>9</v>
      </c>
      <c r="J3871" s="3">
        <f t="shared" si="763"/>
        <v>6</v>
      </c>
      <c r="K3871" s="3" t="str">
        <f>IF(AND(D3871&gt;='Season Lookup'!$D$15,D3871&lt;'Season Lookup'!$D$16),"Spring",IF(AND(D3871&gt;='Season Lookup'!$D$16,D3871&lt;'Season Lookup'!$D$17),"Summer",IF(AND(D3871&gt;='Season Lookup'!$D$17,D3871&lt;'Season Lookup'!$D$18),"Fall",IF(OR(D3871&gt;='Season Lookup'!$D$18,D3871&lt;'Season Lookup'!$D$15),"Winter"))))</f>
        <v>Summer</v>
      </c>
      <c r="L3871" s="3" t="str">
        <f>VLOOKUP(F3871,'Season Lookup'!$A$1:$B$13,2,0)</f>
        <v>Summer</v>
      </c>
      <c r="N3871" t="s">
        <v>13</v>
      </c>
      <c r="O3871" t="s">
        <v>23</v>
      </c>
      <c r="P3871" t="str">
        <f t="shared" si="764"/>
        <v>Yes</v>
      </c>
      <c r="Q3871" t="str">
        <f t="shared" si="765"/>
        <v>No</v>
      </c>
      <c r="R3871" t="str">
        <f t="shared" si="766"/>
        <v>No</v>
      </c>
      <c r="S3871">
        <v>189</v>
      </c>
      <c r="T3871" t="s">
        <v>19</v>
      </c>
      <c r="V3871" t="str">
        <f t="shared" si="767"/>
        <v>Non Intersection</v>
      </c>
      <c r="W3871" t="s">
        <v>1942</v>
      </c>
      <c r="X3871">
        <v>42.371015</v>
      </c>
      <c r="Y3871">
        <v>-71.079066999999995</v>
      </c>
      <c r="Z3871" t="s">
        <v>1943</v>
      </c>
    </row>
    <row r="3872" spans="1:26">
      <c r="A3872">
        <v>30969</v>
      </c>
      <c r="B3872" s="1">
        <v>41089.614583333336</v>
      </c>
      <c r="C3872" s="1">
        <f t="shared" si="756"/>
        <v>40909</v>
      </c>
      <c r="D3872" s="4">
        <f t="shared" si="757"/>
        <v>0.49444444444444446</v>
      </c>
      <c r="E3872" s="3">
        <f t="shared" si="758"/>
        <v>2012</v>
      </c>
      <c r="F3872" s="3">
        <f t="shared" si="759"/>
        <v>6</v>
      </c>
      <c r="G3872" s="3">
        <f t="shared" si="760"/>
        <v>29</v>
      </c>
      <c r="H3872" s="3">
        <f t="shared" si="761"/>
        <v>14</v>
      </c>
      <c r="I3872" s="3">
        <f t="shared" si="762"/>
        <v>45</v>
      </c>
      <c r="J3872" s="3">
        <f t="shared" si="763"/>
        <v>6</v>
      </c>
      <c r="K3872" s="3" t="str">
        <f>IF(AND(D3872&gt;='Season Lookup'!$D$15,D3872&lt;'Season Lookup'!$D$16),"Spring",IF(AND(D3872&gt;='Season Lookup'!$D$16,D3872&lt;'Season Lookup'!$D$17),"Summer",IF(AND(D3872&gt;='Season Lookup'!$D$17,D3872&lt;'Season Lookup'!$D$18),"Fall",IF(OR(D3872&gt;='Season Lookup'!$D$18,D3872&lt;'Season Lookup'!$D$15),"Winter"))))</f>
        <v>Summer</v>
      </c>
      <c r="L3872" s="3" t="str">
        <f>VLOOKUP(F3872,'Season Lookup'!$A$1:$B$13,2,0)</f>
        <v>Summer</v>
      </c>
      <c r="N3872" t="s">
        <v>13</v>
      </c>
      <c r="O3872" t="s">
        <v>13</v>
      </c>
      <c r="P3872" t="str">
        <f t="shared" si="764"/>
        <v>Yes</v>
      </c>
      <c r="Q3872" t="str">
        <f t="shared" si="765"/>
        <v>No</v>
      </c>
      <c r="R3872" t="str">
        <f t="shared" si="766"/>
        <v>No</v>
      </c>
      <c r="T3872" t="s">
        <v>142</v>
      </c>
      <c r="U3872" t="s">
        <v>464</v>
      </c>
      <c r="V3872" t="str">
        <f t="shared" si="767"/>
        <v>Intersection</v>
      </c>
      <c r="W3872" t="s">
        <v>2397</v>
      </c>
      <c r="X3872">
        <v>42.378687999999997</v>
      </c>
      <c r="Y3872">
        <v>-71.147302999999994</v>
      </c>
      <c r="Z3872" t="s">
        <v>1898</v>
      </c>
    </row>
    <row r="3873" spans="1:26">
      <c r="A3873">
        <v>30973</v>
      </c>
      <c r="B3873" s="1">
        <v>41089.530543981484</v>
      </c>
      <c r="C3873" s="1">
        <f t="shared" si="756"/>
        <v>40909</v>
      </c>
      <c r="D3873" s="4">
        <f t="shared" si="757"/>
        <v>0.49444444444444446</v>
      </c>
      <c r="E3873" s="3">
        <f t="shared" si="758"/>
        <v>2012</v>
      </c>
      <c r="F3873" s="3">
        <f t="shared" si="759"/>
        <v>6</v>
      </c>
      <c r="G3873" s="3">
        <f t="shared" si="760"/>
        <v>29</v>
      </c>
      <c r="H3873" s="3">
        <f t="shared" si="761"/>
        <v>12</v>
      </c>
      <c r="I3873" s="3">
        <f t="shared" si="762"/>
        <v>43</v>
      </c>
      <c r="J3873" s="3">
        <f t="shared" si="763"/>
        <v>6</v>
      </c>
      <c r="K3873" s="3" t="str">
        <f>IF(AND(D3873&gt;='Season Lookup'!$D$15,D3873&lt;'Season Lookup'!$D$16),"Spring",IF(AND(D3873&gt;='Season Lookup'!$D$16,D3873&lt;'Season Lookup'!$D$17),"Summer",IF(AND(D3873&gt;='Season Lookup'!$D$17,D3873&lt;'Season Lookup'!$D$18),"Fall",IF(OR(D3873&gt;='Season Lookup'!$D$18,D3873&lt;'Season Lookup'!$D$15),"Winter"))))</f>
        <v>Summer</v>
      </c>
      <c r="L3873" s="3" t="str">
        <f>VLOOKUP(F3873,'Season Lookup'!$A$1:$B$13,2,0)</f>
        <v>Summer</v>
      </c>
      <c r="N3873" t="s">
        <v>13</v>
      </c>
      <c r="O3873" t="s">
        <v>23</v>
      </c>
      <c r="P3873" t="str">
        <f t="shared" si="764"/>
        <v>Yes</v>
      </c>
      <c r="Q3873" t="str">
        <f t="shared" si="765"/>
        <v>No</v>
      </c>
      <c r="R3873" t="str">
        <f t="shared" si="766"/>
        <v>No</v>
      </c>
      <c r="S3873">
        <v>1</v>
      </c>
      <c r="T3873" t="s">
        <v>1991</v>
      </c>
      <c r="V3873" t="str">
        <f t="shared" si="767"/>
        <v>Non Intersection</v>
      </c>
      <c r="W3873" t="s">
        <v>4692</v>
      </c>
      <c r="X3873">
        <v>42.392690000000002</v>
      </c>
      <c r="Y3873">
        <v>-71.135247000000007</v>
      </c>
      <c r="Z3873" t="s">
        <v>4693</v>
      </c>
    </row>
    <row r="3874" spans="1:26">
      <c r="A3874">
        <v>30970</v>
      </c>
      <c r="B3874" s="1">
        <v>41090.125</v>
      </c>
      <c r="C3874" s="1">
        <f t="shared" si="756"/>
        <v>40909</v>
      </c>
      <c r="D3874" s="4">
        <f t="shared" si="757"/>
        <v>0.49722222222222223</v>
      </c>
      <c r="E3874" s="3">
        <f t="shared" si="758"/>
        <v>2012</v>
      </c>
      <c r="F3874" s="3">
        <f t="shared" si="759"/>
        <v>6</v>
      </c>
      <c r="G3874" s="3">
        <f t="shared" si="760"/>
        <v>30</v>
      </c>
      <c r="H3874" s="3">
        <f t="shared" si="761"/>
        <v>3</v>
      </c>
      <c r="I3874" s="3">
        <f t="shared" si="762"/>
        <v>0</v>
      </c>
      <c r="J3874" s="3">
        <f t="shared" si="763"/>
        <v>7</v>
      </c>
      <c r="K3874" s="3" t="str">
        <f>IF(AND(D3874&gt;='Season Lookup'!$D$15,D3874&lt;'Season Lookup'!$D$16),"Spring",IF(AND(D3874&gt;='Season Lookup'!$D$16,D3874&lt;'Season Lookup'!$D$17),"Summer",IF(AND(D3874&gt;='Season Lookup'!$D$17,D3874&lt;'Season Lookup'!$D$18),"Fall",IF(OR(D3874&gt;='Season Lookup'!$D$18,D3874&lt;'Season Lookup'!$D$15),"Winter"))))</f>
        <v>Summer</v>
      </c>
      <c r="L3874" s="3" t="str">
        <f>VLOOKUP(F3874,'Season Lookup'!$A$1:$B$13,2,0)</f>
        <v>Summer</v>
      </c>
      <c r="N3874" t="s">
        <v>35</v>
      </c>
      <c r="O3874" t="s">
        <v>36</v>
      </c>
      <c r="P3874" t="str">
        <f t="shared" si="764"/>
        <v>Yes</v>
      </c>
      <c r="Q3874" t="str">
        <f t="shared" si="765"/>
        <v>No</v>
      </c>
      <c r="R3874" t="str">
        <f t="shared" si="766"/>
        <v>No</v>
      </c>
      <c r="S3874" t="s">
        <v>4694</v>
      </c>
      <c r="T3874" t="s">
        <v>170</v>
      </c>
      <c r="V3874" t="str">
        <f t="shared" si="767"/>
        <v>Non Intersection</v>
      </c>
      <c r="W3874" t="s">
        <v>4695</v>
      </c>
      <c r="X3874">
        <v>42.389868999999997</v>
      </c>
      <c r="Y3874">
        <v>-71.142227000000005</v>
      </c>
      <c r="Z3874" t="s">
        <v>4696</v>
      </c>
    </row>
    <row r="3875" spans="1:26">
      <c r="A3875">
        <v>30972</v>
      </c>
      <c r="B3875" s="1">
        <v>41090.696527777778</v>
      </c>
      <c r="C3875" s="1">
        <f t="shared" si="756"/>
        <v>40909</v>
      </c>
      <c r="D3875" s="4">
        <f t="shared" si="757"/>
        <v>0.49722222222222223</v>
      </c>
      <c r="E3875" s="3">
        <f t="shared" si="758"/>
        <v>2012</v>
      </c>
      <c r="F3875" s="3">
        <f t="shared" si="759"/>
        <v>6</v>
      </c>
      <c r="G3875" s="3">
        <f t="shared" si="760"/>
        <v>30</v>
      </c>
      <c r="H3875" s="3">
        <f t="shared" si="761"/>
        <v>16</v>
      </c>
      <c r="I3875" s="3">
        <f t="shared" si="762"/>
        <v>43</v>
      </c>
      <c r="J3875" s="3">
        <f t="shared" si="763"/>
        <v>7</v>
      </c>
      <c r="K3875" s="3" t="str">
        <f>IF(AND(D3875&gt;='Season Lookup'!$D$15,D3875&lt;'Season Lookup'!$D$16),"Spring",IF(AND(D3875&gt;='Season Lookup'!$D$16,D3875&lt;'Season Lookup'!$D$17),"Summer",IF(AND(D3875&gt;='Season Lookup'!$D$17,D3875&lt;'Season Lookup'!$D$18),"Fall",IF(OR(D3875&gt;='Season Lookup'!$D$18,D3875&lt;'Season Lookup'!$D$15),"Winter"))))</f>
        <v>Summer</v>
      </c>
      <c r="L3875" s="3" t="str">
        <f>VLOOKUP(F3875,'Season Lookup'!$A$1:$B$13,2,0)</f>
        <v>Summer</v>
      </c>
      <c r="N3875" t="s">
        <v>13</v>
      </c>
      <c r="O3875" t="s">
        <v>13</v>
      </c>
      <c r="P3875" t="str">
        <f t="shared" si="764"/>
        <v>Yes</v>
      </c>
      <c r="Q3875" t="str">
        <f t="shared" si="765"/>
        <v>No</v>
      </c>
      <c r="R3875" t="str">
        <f t="shared" si="766"/>
        <v>No</v>
      </c>
      <c r="S3875">
        <v>46</v>
      </c>
      <c r="T3875" t="s">
        <v>50</v>
      </c>
      <c r="V3875" t="str">
        <f t="shared" si="767"/>
        <v>Non Intersection</v>
      </c>
      <c r="W3875" t="s">
        <v>4697</v>
      </c>
      <c r="X3875">
        <v>42.374949999999998</v>
      </c>
      <c r="Y3875">
        <v>-71.152367999999996</v>
      </c>
      <c r="Z3875" t="s">
        <v>4698</v>
      </c>
    </row>
    <row r="3876" spans="1:26">
      <c r="A3876">
        <v>30974</v>
      </c>
      <c r="B3876" s="1">
        <v>41091.541655092595</v>
      </c>
      <c r="C3876" s="1">
        <f t="shared" si="756"/>
        <v>40909</v>
      </c>
      <c r="D3876" s="4">
        <f t="shared" si="757"/>
        <v>0.5</v>
      </c>
      <c r="E3876" s="3">
        <f t="shared" si="758"/>
        <v>2012</v>
      </c>
      <c r="F3876" s="3">
        <f t="shared" si="759"/>
        <v>7</v>
      </c>
      <c r="G3876" s="3">
        <f t="shared" si="760"/>
        <v>1</v>
      </c>
      <c r="H3876" s="3">
        <f t="shared" si="761"/>
        <v>12</v>
      </c>
      <c r="I3876" s="3">
        <f t="shared" si="762"/>
        <v>59</v>
      </c>
      <c r="J3876" s="3">
        <f t="shared" si="763"/>
        <v>1</v>
      </c>
      <c r="K3876" s="3" t="str">
        <f>IF(AND(D3876&gt;='Season Lookup'!$D$15,D3876&lt;'Season Lookup'!$D$16),"Spring",IF(AND(D3876&gt;='Season Lookup'!$D$16,D3876&lt;'Season Lookup'!$D$17),"Summer",IF(AND(D3876&gt;='Season Lookup'!$D$17,D3876&lt;'Season Lookup'!$D$18),"Fall",IF(OR(D3876&gt;='Season Lookup'!$D$18,D3876&lt;'Season Lookup'!$D$15),"Winter"))))</f>
        <v>Summer</v>
      </c>
      <c r="L3876" s="3" t="str">
        <f>VLOOKUP(F3876,'Season Lookup'!$A$1:$B$13,2,0)</f>
        <v>Summer</v>
      </c>
      <c r="N3876" t="s">
        <v>13</v>
      </c>
      <c r="O3876" t="s">
        <v>23</v>
      </c>
      <c r="P3876" t="str">
        <f t="shared" si="764"/>
        <v>Yes</v>
      </c>
      <c r="Q3876" t="str">
        <f t="shared" si="765"/>
        <v>No</v>
      </c>
      <c r="R3876" t="str">
        <f t="shared" si="766"/>
        <v>No</v>
      </c>
      <c r="S3876">
        <v>888</v>
      </c>
      <c r="T3876" t="s">
        <v>14</v>
      </c>
      <c r="V3876" t="str">
        <f t="shared" si="767"/>
        <v>Non Intersection</v>
      </c>
      <c r="W3876" t="s">
        <v>4699</v>
      </c>
      <c r="X3876">
        <v>42.367859000000003</v>
      </c>
      <c r="Y3876">
        <v>-71.108079000000004</v>
      </c>
      <c r="Z3876" t="s">
        <v>4700</v>
      </c>
    </row>
    <row r="3877" spans="1:26">
      <c r="A3877">
        <v>31250</v>
      </c>
      <c r="B3877" s="1">
        <v>41092.708333333336</v>
      </c>
      <c r="C3877" s="1">
        <f t="shared" si="756"/>
        <v>40909</v>
      </c>
      <c r="D3877" s="4">
        <f t="shared" si="757"/>
        <v>0.50277777777777777</v>
      </c>
      <c r="E3877" s="3">
        <f t="shared" si="758"/>
        <v>2012</v>
      </c>
      <c r="F3877" s="3">
        <f t="shared" si="759"/>
        <v>7</v>
      </c>
      <c r="G3877" s="3">
        <f t="shared" si="760"/>
        <v>2</v>
      </c>
      <c r="H3877" s="3">
        <f t="shared" si="761"/>
        <v>17</v>
      </c>
      <c r="I3877" s="3">
        <f t="shared" si="762"/>
        <v>0</v>
      </c>
      <c r="J3877" s="3">
        <f t="shared" si="763"/>
        <v>2</v>
      </c>
      <c r="K3877" s="3" t="str">
        <f>IF(AND(D3877&gt;='Season Lookup'!$D$15,D3877&lt;'Season Lookup'!$D$16),"Spring",IF(AND(D3877&gt;='Season Lookup'!$D$16,D3877&lt;'Season Lookup'!$D$17),"Summer",IF(AND(D3877&gt;='Season Lookup'!$D$17,D3877&lt;'Season Lookup'!$D$18),"Fall",IF(OR(D3877&gt;='Season Lookup'!$D$18,D3877&lt;'Season Lookup'!$D$15),"Winter"))))</f>
        <v>Summer</v>
      </c>
      <c r="L3877" s="3" t="str">
        <f>VLOOKUP(F3877,'Season Lookup'!$A$1:$B$13,2,0)</f>
        <v>Summer</v>
      </c>
      <c r="M3877" t="s">
        <v>56</v>
      </c>
      <c r="N3877" t="s">
        <v>13</v>
      </c>
      <c r="O3877" t="s">
        <v>23</v>
      </c>
      <c r="P3877" t="str">
        <f t="shared" si="764"/>
        <v>Yes</v>
      </c>
      <c r="Q3877" t="str">
        <f t="shared" si="765"/>
        <v>No</v>
      </c>
      <c r="R3877" t="str">
        <f t="shared" si="766"/>
        <v>No</v>
      </c>
      <c r="T3877" t="s">
        <v>2012</v>
      </c>
      <c r="V3877" t="str">
        <f t="shared" si="767"/>
        <v>Intersection</v>
      </c>
      <c r="W3877" t="s">
        <v>4701</v>
      </c>
      <c r="X3877">
        <v>0</v>
      </c>
      <c r="Y3877">
        <v>0</v>
      </c>
      <c r="Z3877" t="s">
        <v>81</v>
      </c>
    </row>
    <row r="3878" spans="1:26">
      <c r="A3878">
        <v>30975</v>
      </c>
      <c r="B3878" s="1">
        <v>41092.3125</v>
      </c>
      <c r="C3878" s="1">
        <f t="shared" si="756"/>
        <v>40909</v>
      </c>
      <c r="D3878" s="4">
        <f t="shared" si="757"/>
        <v>0.50277777777777777</v>
      </c>
      <c r="E3878" s="3">
        <f t="shared" si="758"/>
        <v>2012</v>
      </c>
      <c r="F3878" s="3">
        <f t="shared" si="759"/>
        <v>7</v>
      </c>
      <c r="G3878" s="3">
        <f t="shared" si="760"/>
        <v>2</v>
      </c>
      <c r="H3878" s="3">
        <f t="shared" si="761"/>
        <v>7</v>
      </c>
      <c r="I3878" s="3">
        <f t="shared" si="762"/>
        <v>30</v>
      </c>
      <c r="J3878" s="3">
        <f t="shared" si="763"/>
        <v>2</v>
      </c>
      <c r="K3878" s="3" t="str">
        <f>IF(AND(D3878&gt;='Season Lookup'!$D$15,D3878&lt;'Season Lookup'!$D$16),"Spring",IF(AND(D3878&gt;='Season Lookup'!$D$16,D3878&lt;'Season Lookup'!$D$17),"Summer",IF(AND(D3878&gt;='Season Lookup'!$D$17,D3878&lt;'Season Lookup'!$D$18),"Fall",IF(OR(D3878&gt;='Season Lookup'!$D$18,D3878&lt;'Season Lookup'!$D$15),"Winter"))))</f>
        <v>Summer</v>
      </c>
      <c r="L3878" s="3" t="str">
        <f>VLOOKUP(F3878,'Season Lookup'!$A$1:$B$13,2,0)</f>
        <v>Summer</v>
      </c>
      <c r="N3878" t="s">
        <v>13</v>
      </c>
      <c r="O3878" t="s">
        <v>13</v>
      </c>
      <c r="P3878" t="str">
        <f t="shared" si="764"/>
        <v>Yes</v>
      </c>
      <c r="Q3878" t="str">
        <f t="shared" si="765"/>
        <v>No</v>
      </c>
      <c r="R3878" t="str">
        <f t="shared" si="766"/>
        <v>No</v>
      </c>
      <c r="T3878" t="s">
        <v>203</v>
      </c>
      <c r="U3878" t="s">
        <v>37</v>
      </c>
      <c r="V3878" t="str">
        <f t="shared" si="767"/>
        <v>Intersection</v>
      </c>
      <c r="W3878" t="s">
        <v>4702</v>
      </c>
      <c r="X3878">
        <v>42.356273999999999</v>
      </c>
      <c r="Y3878">
        <v>-71.114210999999997</v>
      </c>
      <c r="Z3878" t="s">
        <v>3552</v>
      </c>
    </row>
    <row r="3879" spans="1:26">
      <c r="A3879">
        <v>30976</v>
      </c>
      <c r="B3879" s="1">
        <v>41092.338877314818</v>
      </c>
      <c r="C3879" s="1">
        <f t="shared" si="756"/>
        <v>40909</v>
      </c>
      <c r="D3879" s="4">
        <f t="shared" si="757"/>
        <v>0.50277777777777777</v>
      </c>
      <c r="E3879" s="3">
        <f t="shared" si="758"/>
        <v>2012</v>
      </c>
      <c r="F3879" s="3">
        <f t="shared" si="759"/>
        <v>7</v>
      </c>
      <c r="G3879" s="3">
        <f t="shared" si="760"/>
        <v>2</v>
      </c>
      <c r="H3879" s="3">
        <f t="shared" si="761"/>
        <v>8</v>
      </c>
      <c r="I3879" s="3">
        <f t="shared" si="762"/>
        <v>7</v>
      </c>
      <c r="J3879" s="3">
        <f t="shared" si="763"/>
        <v>2</v>
      </c>
      <c r="K3879" s="3" t="str">
        <f>IF(AND(D3879&gt;='Season Lookup'!$D$15,D3879&lt;'Season Lookup'!$D$16),"Spring",IF(AND(D3879&gt;='Season Lookup'!$D$16,D3879&lt;'Season Lookup'!$D$17),"Summer",IF(AND(D3879&gt;='Season Lookup'!$D$17,D3879&lt;'Season Lookup'!$D$18),"Fall",IF(OR(D3879&gt;='Season Lookup'!$D$18,D3879&lt;'Season Lookup'!$D$15),"Winter"))))</f>
        <v>Summer</v>
      </c>
      <c r="L3879" s="3" t="str">
        <f>VLOOKUP(F3879,'Season Lookup'!$A$1:$B$13,2,0)</f>
        <v>Summer</v>
      </c>
      <c r="N3879" t="s">
        <v>13</v>
      </c>
      <c r="O3879" t="s">
        <v>152</v>
      </c>
      <c r="P3879" t="str">
        <f t="shared" si="764"/>
        <v>Yes</v>
      </c>
      <c r="Q3879" t="str">
        <f t="shared" si="765"/>
        <v>No</v>
      </c>
      <c r="R3879" t="str">
        <f t="shared" si="766"/>
        <v>Yes</v>
      </c>
      <c r="S3879">
        <v>157</v>
      </c>
      <c r="T3879" t="s">
        <v>252</v>
      </c>
      <c r="V3879" t="str">
        <f t="shared" si="767"/>
        <v>Non Intersection</v>
      </c>
      <c r="W3879" t="s">
        <v>4703</v>
      </c>
      <c r="X3879">
        <v>42.387230000000002</v>
      </c>
      <c r="Y3879">
        <v>-71.128324000000006</v>
      </c>
      <c r="Z3879" t="s">
        <v>4704</v>
      </c>
    </row>
    <row r="3880" spans="1:26">
      <c r="A3880">
        <v>30978</v>
      </c>
      <c r="B3880" s="1">
        <v>41092.104155092595</v>
      </c>
      <c r="C3880" s="1">
        <f t="shared" si="756"/>
        <v>40909</v>
      </c>
      <c r="D3880" s="4">
        <f t="shared" si="757"/>
        <v>0.50277777777777777</v>
      </c>
      <c r="E3880" s="3">
        <f t="shared" si="758"/>
        <v>2012</v>
      </c>
      <c r="F3880" s="3">
        <f t="shared" si="759"/>
        <v>7</v>
      </c>
      <c r="G3880" s="3">
        <f t="shared" si="760"/>
        <v>2</v>
      </c>
      <c r="H3880" s="3">
        <f t="shared" si="761"/>
        <v>2</v>
      </c>
      <c r="I3880" s="3">
        <f t="shared" si="762"/>
        <v>29</v>
      </c>
      <c r="J3880" s="3">
        <f t="shared" si="763"/>
        <v>2</v>
      </c>
      <c r="K3880" s="3" t="str">
        <f>IF(AND(D3880&gt;='Season Lookup'!$D$15,D3880&lt;'Season Lookup'!$D$16),"Spring",IF(AND(D3880&gt;='Season Lookup'!$D$16,D3880&lt;'Season Lookup'!$D$17),"Summer",IF(AND(D3880&gt;='Season Lookup'!$D$17,D3880&lt;'Season Lookup'!$D$18),"Fall",IF(OR(D3880&gt;='Season Lookup'!$D$18,D3880&lt;'Season Lookup'!$D$15),"Winter"))))</f>
        <v>Summer</v>
      </c>
      <c r="L3880" s="3" t="str">
        <f>VLOOKUP(F3880,'Season Lookup'!$A$1:$B$13,2,0)</f>
        <v>Summer</v>
      </c>
      <c r="N3880" t="s">
        <v>13</v>
      </c>
      <c r="O3880" t="s">
        <v>13</v>
      </c>
      <c r="P3880" t="str">
        <f t="shared" si="764"/>
        <v>Yes</v>
      </c>
      <c r="Q3880" t="str">
        <f t="shared" si="765"/>
        <v>No</v>
      </c>
      <c r="R3880" t="str">
        <f t="shared" si="766"/>
        <v>No</v>
      </c>
      <c r="T3880" t="s">
        <v>41</v>
      </c>
      <c r="U3880" t="s">
        <v>203</v>
      </c>
      <c r="V3880" t="str">
        <f t="shared" si="767"/>
        <v>Intersection</v>
      </c>
      <c r="W3880" t="s">
        <v>3110</v>
      </c>
      <c r="X3880">
        <v>42.361462000000003</v>
      </c>
      <c r="Y3880">
        <v>-71.115962999999994</v>
      </c>
      <c r="Z3880" t="s">
        <v>3111</v>
      </c>
    </row>
    <row r="3881" spans="1:26">
      <c r="A3881">
        <v>30985</v>
      </c>
      <c r="B3881" s="1">
        <v>41092.5625</v>
      </c>
      <c r="C3881" s="1">
        <f t="shared" si="756"/>
        <v>40909</v>
      </c>
      <c r="D3881" s="4">
        <f t="shared" si="757"/>
        <v>0.50277777777777777</v>
      </c>
      <c r="E3881" s="3">
        <f t="shared" si="758"/>
        <v>2012</v>
      </c>
      <c r="F3881" s="3">
        <f t="shared" si="759"/>
        <v>7</v>
      </c>
      <c r="G3881" s="3">
        <f t="shared" si="760"/>
        <v>2</v>
      </c>
      <c r="H3881" s="3">
        <f t="shared" si="761"/>
        <v>13</v>
      </c>
      <c r="I3881" s="3">
        <f t="shared" si="762"/>
        <v>30</v>
      </c>
      <c r="J3881" s="3">
        <f t="shared" si="763"/>
        <v>2</v>
      </c>
      <c r="K3881" s="3" t="str">
        <f>IF(AND(D3881&gt;='Season Lookup'!$D$15,D3881&lt;'Season Lookup'!$D$16),"Spring",IF(AND(D3881&gt;='Season Lookup'!$D$16,D3881&lt;'Season Lookup'!$D$17),"Summer",IF(AND(D3881&gt;='Season Lookup'!$D$17,D3881&lt;'Season Lookup'!$D$18),"Fall",IF(OR(D3881&gt;='Season Lookup'!$D$18,D3881&lt;'Season Lookup'!$D$15),"Winter"))))</f>
        <v>Summer</v>
      </c>
      <c r="L3881" s="3" t="str">
        <f>VLOOKUP(F3881,'Season Lookup'!$A$1:$B$13,2,0)</f>
        <v>Summer</v>
      </c>
      <c r="N3881" t="s">
        <v>13</v>
      </c>
      <c r="O3881" t="s">
        <v>23</v>
      </c>
      <c r="P3881" t="str">
        <f t="shared" si="764"/>
        <v>Yes</v>
      </c>
      <c r="Q3881" t="str">
        <f t="shared" si="765"/>
        <v>No</v>
      </c>
      <c r="R3881" t="str">
        <f t="shared" si="766"/>
        <v>No</v>
      </c>
      <c r="T3881" t="s">
        <v>146</v>
      </c>
      <c r="U3881" t="s">
        <v>260</v>
      </c>
      <c r="V3881" t="str">
        <f t="shared" si="767"/>
        <v>Intersection</v>
      </c>
      <c r="W3881" t="s">
        <v>1331</v>
      </c>
      <c r="X3881">
        <v>42.368965000000003</v>
      </c>
      <c r="Y3881">
        <v>-71.080324000000005</v>
      </c>
      <c r="Z3881" t="s">
        <v>545</v>
      </c>
    </row>
    <row r="3882" spans="1:26">
      <c r="A3882">
        <v>30979</v>
      </c>
      <c r="B3882" s="1">
        <v>41093.333333333336</v>
      </c>
      <c r="C3882" s="1">
        <f t="shared" si="756"/>
        <v>40909</v>
      </c>
      <c r="D3882" s="4">
        <f t="shared" si="757"/>
        <v>0.50555555555555554</v>
      </c>
      <c r="E3882" s="3">
        <f t="shared" si="758"/>
        <v>2012</v>
      </c>
      <c r="F3882" s="3">
        <f t="shared" si="759"/>
        <v>7</v>
      </c>
      <c r="G3882" s="3">
        <f t="shared" si="760"/>
        <v>3</v>
      </c>
      <c r="H3882" s="3">
        <f t="shared" si="761"/>
        <v>8</v>
      </c>
      <c r="I3882" s="3">
        <f t="shared" si="762"/>
        <v>0</v>
      </c>
      <c r="J3882" s="3">
        <f t="shared" si="763"/>
        <v>3</v>
      </c>
      <c r="K3882" s="3" t="str">
        <f>IF(AND(D3882&gt;='Season Lookup'!$D$15,D3882&lt;'Season Lookup'!$D$16),"Spring",IF(AND(D3882&gt;='Season Lookup'!$D$16,D3882&lt;'Season Lookup'!$D$17),"Summer",IF(AND(D3882&gt;='Season Lookup'!$D$17,D3882&lt;'Season Lookup'!$D$18),"Fall",IF(OR(D3882&gt;='Season Lookup'!$D$18,D3882&lt;'Season Lookup'!$D$15),"Winter"))))</f>
        <v>Summer</v>
      </c>
      <c r="L3882" s="3" t="str">
        <f>VLOOKUP(F3882,'Season Lookup'!$A$1:$B$13,2,0)</f>
        <v>Summer</v>
      </c>
      <c r="N3882" t="s">
        <v>13</v>
      </c>
      <c r="O3882" t="s">
        <v>132</v>
      </c>
      <c r="P3882" t="str">
        <f t="shared" si="764"/>
        <v>Yes</v>
      </c>
      <c r="Q3882" t="str">
        <f t="shared" si="765"/>
        <v>Yes</v>
      </c>
      <c r="R3882" t="str">
        <f t="shared" si="766"/>
        <v>No</v>
      </c>
      <c r="T3882" t="s">
        <v>19</v>
      </c>
      <c r="U3882" t="s">
        <v>224</v>
      </c>
      <c r="V3882" t="str">
        <f t="shared" si="767"/>
        <v>Intersection</v>
      </c>
      <c r="W3882" t="s">
        <v>1169</v>
      </c>
      <c r="X3882">
        <v>42.375266000000003</v>
      </c>
      <c r="Y3882">
        <v>-71.112729000000002</v>
      </c>
      <c r="Z3882" t="s">
        <v>1170</v>
      </c>
    </row>
    <row r="3883" spans="1:26">
      <c r="A3883">
        <v>30980</v>
      </c>
      <c r="B3883" s="1">
        <v>41093.625</v>
      </c>
      <c r="C3883" s="1">
        <f t="shared" si="756"/>
        <v>40909</v>
      </c>
      <c r="D3883" s="4">
        <f t="shared" si="757"/>
        <v>0.50555555555555554</v>
      </c>
      <c r="E3883" s="3">
        <f t="shared" si="758"/>
        <v>2012</v>
      </c>
      <c r="F3883" s="3">
        <f t="shared" si="759"/>
        <v>7</v>
      </c>
      <c r="G3883" s="3">
        <f t="shared" si="760"/>
        <v>3</v>
      </c>
      <c r="H3883" s="3">
        <f t="shared" si="761"/>
        <v>15</v>
      </c>
      <c r="I3883" s="3">
        <f t="shared" si="762"/>
        <v>0</v>
      </c>
      <c r="J3883" s="3">
        <f t="shared" si="763"/>
        <v>3</v>
      </c>
      <c r="K3883" s="3" t="str">
        <f>IF(AND(D3883&gt;='Season Lookup'!$D$15,D3883&lt;'Season Lookup'!$D$16),"Spring",IF(AND(D3883&gt;='Season Lookup'!$D$16,D3883&lt;'Season Lookup'!$D$17),"Summer",IF(AND(D3883&gt;='Season Lookup'!$D$17,D3883&lt;'Season Lookup'!$D$18),"Fall",IF(OR(D3883&gt;='Season Lookup'!$D$18,D3883&lt;'Season Lookup'!$D$15),"Winter"))))</f>
        <v>Summer</v>
      </c>
      <c r="L3883" s="3" t="str">
        <f>VLOOKUP(F3883,'Season Lookup'!$A$1:$B$13,2,0)</f>
        <v>Summer</v>
      </c>
      <c r="N3883" t="s">
        <v>13</v>
      </c>
      <c r="O3883" t="s">
        <v>132</v>
      </c>
      <c r="P3883" t="str">
        <f t="shared" si="764"/>
        <v>Yes</v>
      </c>
      <c r="Q3883" t="str">
        <f t="shared" si="765"/>
        <v>Yes</v>
      </c>
      <c r="R3883" t="str">
        <f t="shared" si="766"/>
        <v>No</v>
      </c>
      <c r="S3883">
        <v>5</v>
      </c>
      <c r="T3883" t="s">
        <v>229</v>
      </c>
      <c r="V3883" t="str">
        <f t="shared" si="767"/>
        <v>Non Intersection</v>
      </c>
      <c r="W3883" t="s">
        <v>4706</v>
      </c>
      <c r="X3883">
        <v>42.371034999999999</v>
      </c>
      <c r="Y3883">
        <v>-71.116168999999999</v>
      </c>
      <c r="Z3883" t="s">
        <v>4707</v>
      </c>
    </row>
    <row r="3884" spans="1:26">
      <c r="A3884">
        <v>30981</v>
      </c>
      <c r="B3884" s="1">
        <v>41093.75</v>
      </c>
      <c r="C3884" s="1">
        <f t="shared" si="756"/>
        <v>40909</v>
      </c>
      <c r="D3884" s="4">
        <f t="shared" si="757"/>
        <v>0.50555555555555554</v>
      </c>
      <c r="E3884" s="3">
        <f t="shared" si="758"/>
        <v>2012</v>
      </c>
      <c r="F3884" s="3">
        <f t="shared" si="759"/>
        <v>7</v>
      </c>
      <c r="G3884" s="3">
        <f t="shared" si="760"/>
        <v>3</v>
      </c>
      <c r="H3884" s="3">
        <f t="shared" si="761"/>
        <v>18</v>
      </c>
      <c r="I3884" s="3">
        <f t="shared" si="762"/>
        <v>0</v>
      </c>
      <c r="J3884" s="3">
        <f t="shared" si="763"/>
        <v>3</v>
      </c>
      <c r="K3884" s="3" t="str">
        <f>IF(AND(D3884&gt;='Season Lookup'!$D$15,D3884&lt;'Season Lookup'!$D$16),"Spring",IF(AND(D3884&gt;='Season Lookup'!$D$16,D3884&lt;'Season Lookup'!$D$17),"Summer",IF(AND(D3884&gt;='Season Lookup'!$D$17,D3884&lt;'Season Lookup'!$D$18),"Fall",IF(OR(D3884&gt;='Season Lookup'!$D$18,D3884&lt;'Season Lookup'!$D$15),"Winter"))))</f>
        <v>Summer</v>
      </c>
      <c r="L3884" s="3" t="str">
        <f>VLOOKUP(F3884,'Season Lookup'!$A$1:$B$13,2,0)</f>
        <v>Summer</v>
      </c>
      <c r="N3884" t="s">
        <v>13</v>
      </c>
      <c r="O3884" t="s">
        <v>23</v>
      </c>
      <c r="P3884" t="str">
        <f t="shared" si="764"/>
        <v>Yes</v>
      </c>
      <c r="Q3884" t="str">
        <f t="shared" si="765"/>
        <v>No</v>
      </c>
      <c r="R3884" t="str">
        <f t="shared" si="766"/>
        <v>No</v>
      </c>
      <c r="S3884">
        <v>432</v>
      </c>
      <c r="T3884" t="s">
        <v>105</v>
      </c>
      <c r="V3884" t="str">
        <f t="shared" si="767"/>
        <v>Non Intersection</v>
      </c>
      <c r="W3884" t="s">
        <v>4708</v>
      </c>
      <c r="X3884">
        <v>42.372782000000001</v>
      </c>
      <c r="Y3884">
        <v>-71.110320999999999</v>
      </c>
      <c r="Z3884" t="s">
        <v>4709</v>
      </c>
    </row>
    <row r="3885" spans="1:26">
      <c r="A3885">
        <v>30982</v>
      </c>
      <c r="B3885" s="1">
        <v>41093.75277777778</v>
      </c>
      <c r="C3885" s="1">
        <f t="shared" si="756"/>
        <v>40909</v>
      </c>
      <c r="D3885" s="4">
        <f t="shared" si="757"/>
        <v>0.50555555555555554</v>
      </c>
      <c r="E3885" s="3">
        <f t="shared" si="758"/>
        <v>2012</v>
      </c>
      <c r="F3885" s="3">
        <f t="shared" si="759"/>
        <v>7</v>
      </c>
      <c r="G3885" s="3">
        <f t="shared" si="760"/>
        <v>3</v>
      </c>
      <c r="H3885" s="3">
        <f t="shared" si="761"/>
        <v>18</v>
      </c>
      <c r="I3885" s="3">
        <f t="shared" si="762"/>
        <v>4</v>
      </c>
      <c r="J3885" s="3">
        <f t="shared" si="763"/>
        <v>3</v>
      </c>
      <c r="K3885" s="3" t="str">
        <f>IF(AND(D3885&gt;='Season Lookup'!$D$15,D3885&lt;'Season Lookup'!$D$16),"Spring",IF(AND(D3885&gt;='Season Lookup'!$D$16,D3885&lt;'Season Lookup'!$D$17),"Summer",IF(AND(D3885&gt;='Season Lookup'!$D$17,D3885&lt;'Season Lookup'!$D$18),"Fall",IF(OR(D3885&gt;='Season Lookup'!$D$18,D3885&lt;'Season Lookup'!$D$15),"Winter"))))</f>
        <v>Summer</v>
      </c>
      <c r="L3885" s="3" t="str">
        <f>VLOOKUP(F3885,'Season Lookup'!$A$1:$B$13,2,0)</f>
        <v>Summer</v>
      </c>
      <c r="N3885" t="s">
        <v>13</v>
      </c>
      <c r="O3885" t="s">
        <v>132</v>
      </c>
      <c r="P3885" t="str">
        <f t="shared" si="764"/>
        <v>Yes</v>
      </c>
      <c r="Q3885" t="str">
        <f t="shared" si="765"/>
        <v>Yes</v>
      </c>
      <c r="R3885" t="str">
        <f t="shared" si="766"/>
        <v>No</v>
      </c>
      <c r="T3885" t="s">
        <v>101</v>
      </c>
      <c r="U3885" t="s">
        <v>105</v>
      </c>
      <c r="V3885" t="str">
        <f t="shared" si="767"/>
        <v>Intersection</v>
      </c>
      <c r="W3885" t="s">
        <v>2632</v>
      </c>
      <c r="X3885">
        <v>42.367871000000001</v>
      </c>
      <c r="Y3885">
        <v>-71.097359999999995</v>
      </c>
      <c r="Z3885" t="s">
        <v>1404</v>
      </c>
    </row>
    <row r="3886" spans="1:26">
      <c r="A3886">
        <v>30983</v>
      </c>
      <c r="B3886" s="1">
        <v>41093.314571759256</v>
      </c>
      <c r="C3886" s="1">
        <f t="shared" si="756"/>
        <v>40909</v>
      </c>
      <c r="D3886" s="4">
        <f t="shared" si="757"/>
        <v>0.50555555555555554</v>
      </c>
      <c r="E3886" s="3">
        <f t="shared" si="758"/>
        <v>2012</v>
      </c>
      <c r="F3886" s="3">
        <f t="shared" si="759"/>
        <v>7</v>
      </c>
      <c r="G3886" s="3">
        <f t="shared" si="760"/>
        <v>3</v>
      </c>
      <c r="H3886" s="3">
        <f t="shared" si="761"/>
        <v>7</v>
      </c>
      <c r="I3886" s="3">
        <f t="shared" si="762"/>
        <v>32</v>
      </c>
      <c r="J3886" s="3">
        <f t="shared" si="763"/>
        <v>3</v>
      </c>
      <c r="K3886" s="3" t="str">
        <f>IF(AND(D3886&gt;='Season Lookup'!$D$15,D3886&lt;'Season Lookup'!$D$16),"Spring",IF(AND(D3886&gt;='Season Lookup'!$D$16,D3886&lt;'Season Lookup'!$D$17),"Summer",IF(AND(D3886&gt;='Season Lookup'!$D$17,D3886&lt;'Season Lookup'!$D$18),"Fall",IF(OR(D3886&gt;='Season Lookup'!$D$18,D3886&lt;'Season Lookup'!$D$15),"Winter"))))</f>
        <v>Summer</v>
      </c>
      <c r="L3886" s="3" t="str">
        <f>VLOOKUP(F3886,'Season Lookup'!$A$1:$B$13,2,0)</f>
        <v>Summer</v>
      </c>
      <c r="N3886" t="s">
        <v>13</v>
      </c>
      <c r="O3886" t="s">
        <v>35</v>
      </c>
      <c r="P3886" t="str">
        <f t="shared" si="764"/>
        <v>Yes</v>
      </c>
      <c r="Q3886" t="str">
        <f t="shared" si="765"/>
        <v>No</v>
      </c>
      <c r="R3886" t="str">
        <f t="shared" si="766"/>
        <v>No</v>
      </c>
      <c r="T3886" t="s">
        <v>19</v>
      </c>
      <c r="U3886" t="s">
        <v>2820</v>
      </c>
      <c r="V3886" t="str">
        <f t="shared" si="767"/>
        <v>Intersection</v>
      </c>
      <c r="W3886" t="s">
        <v>3582</v>
      </c>
      <c r="X3886">
        <v>42.372478999999998</v>
      </c>
      <c r="Y3886">
        <v>-71.091201999999996</v>
      </c>
      <c r="Z3886" t="s">
        <v>2822</v>
      </c>
    </row>
    <row r="3887" spans="1:26">
      <c r="A3887">
        <v>31095</v>
      </c>
      <c r="B3887" s="1">
        <v>41093.51457175926</v>
      </c>
      <c r="C3887" s="1">
        <f t="shared" si="756"/>
        <v>40909</v>
      </c>
      <c r="D3887" s="4">
        <f t="shared" si="757"/>
        <v>0.50555555555555554</v>
      </c>
      <c r="E3887" s="3">
        <f t="shared" si="758"/>
        <v>2012</v>
      </c>
      <c r="F3887" s="3">
        <f t="shared" si="759"/>
        <v>7</v>
      </c>
      <c r="G3887" s="3">
        <f t="shared" si="760"/>
        <v>3</v>
      </c>
      <c r="H3887" s="3">
        <f t="shared" si="761"/>
        <v>12</v>
      </c>
      <c r="I3887" s="3">
        <f t="shared" si="762"/>
        <v>20</v>
      </c>
      <c r="J3887" s="3">
        <f t="shared" si="763"/>
        <v>3</v>
      </c>
      <c r="K3887" s="3" t="str">
        <f>IF(AND(D3887&gt;='Season Lookup'!$D$15,D3887&lt;'Season Lookup'!$D$16),"Spring",IF(AND(D3887&gt;='Season Lookup'!$D$16,D3887&lt;'Season Lookup'!$D$17),"Summer",IF(AND(D3887&gt;='Season Lookup'!$D$17,D3887&lt;'Season Lookup'!$D$18),"Fall",IF(OR(D3887&gt;='Season Lookup'!$D$18,D3887&lt;'Season Lookup'!$D$15),"Winter"))))</f>
        <v>Summer</v>
      </c>
      <c r="L3887" s="3" t="str">
        <f>VLOOKUP(F3887,'Season Lookup'!$A$1:$B$13,2,0)</f>
        <v>Summer</v>
      </c>
      <c r="M3887" t="s">
        <v>12</v>
      </c>
      <c r="N3887" t="s">
        <v>1085</v>
      </c>
      <c r="O3887" t="s">
        <v>36</v>
      </c>
      <c r="P3887" t="str">
        <f t="shared" si="764"/>
        <v>Yes</v>
      </c>
      <c r="Q3887" t="str">
        <f t="shared" si="765"/>
        <v>No</v>
      </c>
      <c r="R3887" t="str">
        <f t="shared" si="766"/>
        <v>No</v>
      </c>
      <c r="T3887" t="s">
        <v>186</v>
      </c>
      <c r="U3887" t="s">
        <v>1065</v>
      </c>
      <c r="V3887" t="str">
        <f t="shared" si="767"/>
        <v>Intersection</v>
      </c>
      <c r="W3887" t="s">
        <v>1066</v>
      </c>
      <c r="X3887">
        <v>42.385955000000003</v>
      </c>
      <c r="Y3887">
        <v>-71.138872000000006</v>
      </c>
      <c r="Z3887" t="s">
        <v>1067</v>
      </c>
    </row>
    <row r="3888" spans="1:26">
      <c r="A3888">
        <v>30984</v>
      </c>
      <c r="B3888" s="1">
        <v>41094.36041666667</v>
      </c>
      <c r="C3888" s="1">
        <f t="shared" si="756"/>
        <v>40909</v>
      </c>
      <c r="D3888" s="4">
        <f t="shared" si="757"/>
        <v>0.5083333333333333</v>
      </c>
      <c r="E3888" s="3">
        <f t="shared" si="758"/>
        <v>2012</v>
      </c>
      <c r="F3888" s="3">
        <f t="shared" si="759"/>
        <v>7</v>
      </c>
      <c r="G3888" s="3">
        <f t="shared" si="760"/>
        <v>4</v>
      </c>
      <c r="H3888" s="3">
        <f t="shared" si="761"/>
        <v>8</v>
      </c>
      <c r="I3888" s="3">
        <f t="shared" si="762"/>
        <v>39</v>
      </c>
      <c r="J3888" s="3">
        <f t="shared" si="763"/>
        <v>4</v>
      </c>
      <c r="K3888" s="3" t="str">
        <f>IF(AND(D3888&gt;='Season Lookup'!$D$15,D3888&lt;'Season Lookup'!$D$16),"Spring",IF(AND(D3888&gt;='Season Lookup'!$D$16,D3888&lt;'Season Lookup'!$D$17),"Summer",IF(AND(D3888&gt;='Season Lookup'!$D$17,D3888&lt;'Season Lookup'!$D$18),"Fall",IF(OR(D3888&gt;='Season Lookup'!$D$18,D3888&lt;'Season Lookup'!$D$15),"Winter"))))</f>
        <v>Summer</v>
      </c>
      <c r="L3888" s="3" t="str">
        <f>VLOOKUP(F3888,'Season Lookup'!$A$1:$B$13,2,0)</f>
        <v>Summer</v>
      </c>
      <c r="N3888" t="s">
        <v>13</v>
      </c>
      <c r="O3888" t="s">
        <v>13</v>
      </c>
      <c r="P3888" t="str">
        <f t="shared" si="764"/>
        <v>Yes</v>
      </c>
      <c r="Q3888" t="str">
        <f t="shared" si="765"/>
        <v>No</v>
      </c>
      <c r="R3888" t="str">
        <f t="shared" si="766"/>
        <v>No</v>
      </c>
      <c r="T3888" t="s">
        <v>453</v>
      </c>
      <c r="U3888" t="s">
        <v>332</v>
      </c>
      <c r="V3888" t="str">
        <f t="shared" si="767"/>
        <v>Intersection</v>
      </c>
      <c r="W3888" t="s">
        <v>1629</v>
      </c>
      <c r="X3888">
        <v>42.358105000000002</v>
      </c>
      <c r="Y3888">
        <v>-71.107247000000001</v>
      </c>
      <c r="Z3888" t="s">
        <v>1041</v>
      </c>
    </row>
    <row r="3889" spans="1:26">
      <c r="A3889">
        <v>30986</v>
      </c>
      <c r="B3889" s="1">
        <v>41095.36109953704</v>
      </c>
      <c r="C3889" s="1">
        <f t="shared" si="756"/>
        <v>40909</v>
      </c>
      <c r="D3889" s="4">
        <f t="shared" si="757"/>
        <v>0.51111111111111107</v>
      </c>
      <c r="E3889" s="3">
        <f t="shared" si="758"/>
        <v>2012</v>
      </c>
      <c r="F3889" s="3">
        <f t="shared" si="759"/>
        <v>7</v>
      </c>
      <c r="G3889" s="3">
        <f t="shared" si="760"/>
        <v>5</v>
      </c>
      <c r="H3889" s="3">
        <f t="shared" si="761"/>
        <v>8</v>
      </c>
      <c r="I3889" s="3">
        <f t="shared" si="762"/>
        <v>39</v>
      </c>
      <c r="J3889" s="3">
        <f t="shared" si="763"/>
        <v>5</v>
      </c>
      <c r="K3889" s="3" t="str">
        <f>IF(AND(D3889&gt;='Season Lookup'!$D$15,D3889&lt;'Season Lookup'!$D$16),"Spring",IF(AND(D3889&gt;='Season Lookup'!$D$16,D3889&lt;'Season Lookup'!$D$17),"Summer",IF(AND(D3889&gt;='Season Lookup'!$D$17,D3889&lt;'Season Lookup'!$D$18),"Fall",IF(OR(D3889&gt;='Season Lookup'!$D$18,D3889&lt;'Season Lookup'!$D$15),"Winter"))))</f>
        <v>Summer</v>
      </c>
      <c r="L3889" s="3" t="str">
        <f>VLOOKUP(F3889,'Season Lookup'!$A$1:$B$13,2,0)</f>
        <v>Summer</v>
      </c>
      <c r="N3889" t="s">
        <v>13</v>
      </c>
      <c r="O3889" t="s">
        <v>35</v>
      </c>
      <c r="P3889" t="str">
        <f t="shared" si="764"/>
        <v>Yes</v>
      </c>
      <c r="Q3889" t="str">
        <f t="shared" si="765"/>
        <v>No</v>
      </c>
      <c r="R3889" t="str">
        <f t="shared" si="766"/>
        <v>No</v>
      </c>
      <c r="T3889" t="s">
        <v>195</v>
      </c>
      <c r="V3889" t="str">
        <f t="shared" si="767"/>
        <v>Intersection</v>
      </c>
      <c r="W3889" t="s">
        <v>4710</v>
      </c>
      <c r="X3889">
        <v>0</v>
      </c>
      <c r="Y3889">
        <v>0</v>
      </c>
      <c r="Z3889" t="s">
        <v>81</v>
      </c>
    </row>
    <row r="3890" spans="1:26">
      <c r="A3890">
        <v>30987</v>
      </c>
      <c r="B3890" s="1">
        <v>41095.57984953704</v>
      </c>
      <c r="C3890" s="1">
        <f t="shared" si="756"/>
        <v>40909</v>
      </c>
      <c r="D3890" s="4">
        <f t="shared" si="757"/>
        <v>0.51111111111111107</v>
      </c>
      <c r="E3890" s="3">
        <f t="shared" si="758"/>
        <v>2012</v>
      </c>
      <c r="F3890" s="3">
        <f t="shared" si="759"/>
        <v>7</v>
      </c>
      <c r="G3890" s="3">
        <f t="shared" si="760"/>
        <v>5</v>
      </c>
      <c r="H3890" s="3">
        <f t="shared" si="761"/>
        <v>13</v>
      </c>
      <c r="I3890" s="3">
        <f t="shared" si="762"/>
        <v>54</v>
      </c>
      <c r="J3890" s="3">
        <f t="shared" si="763"/>
        <v>5</v>
      </c>
      <c r="K3890" s="3" t="str">
        <f>IF(AND(D3890&gt;='Season Lookup'!$D$15,D3890&lt;'Season Lookup'!$D$16),"Spring",IF(AND(D3890&gt;='Season Lookup'!$D$16,D3890&lt;'Season Lookup'!$D$17),"Summer",IF(AND(D3890&gt;='Season Lookup'!$D$17,D3890&lt;'Season Lookup'!$D$18),"Fall",IF(OR(D3890&gt;='Season Lookup'!$D$18,D3890&lt;'Season Lookup'!$D$15),"Winter"))))</f>
        <v>Summer</v>
      </c>
      <c r="L3890" s="3" t="str">
        <f>VLOOKUP(F3890,'Season Lookup'!$A$1:$B$13,2,0)</f>
        <v>Summer</v>
      </c>
      <c r="N3890" t="s">
        <v>13</v>
      </c>
      <c r="O3890" t="s">
        <v>35</v>
      </c>
      <c r="P3890" t="str">
        <f t="shared" si="764"/>
        <v>Yes</v>
      </c>
      <c r="Q3890" t="str">
        <f t="shared" si="765"/>
        <v>No</v>
      </c>
      <c r="R3890" t="str">
        <f t="shared" si="766"/>
        <v>No</v>
      </c>
      <c r="T3890" t="s">
        <v>19</v>
      </c>
      <c r="U3890" t="s">
        <v>101</v>
      </c>
      <c r="V3890" t="str">
        <f t="shared" si="767"/>
        <v>Intersection</v>
      </c>
      <c r="W3890" t="s">
        <v>438</v>
      </c>
      <c r="X3890">
        <v>42.372911999999999</v>
      </c>
      <c r="Y3890">
        <v>-71.094511999999995</v>
      </c>
      <c r="Z3890" t="s">
        <v>207</v>
      </c>
    </row>
    <row r="3891" spans="1:26">
      <c r="A3891">
        <v>30988</v>
      </c>
      <c r="B3891" s="1">
        <v>41095.541655092595</v>
      </c>
      <c r="C3891" s="1">
        <f t="shared" si="756"/>
        <v>40909</v>
      </c>
      <c r="D3891" s="4">
        <f t="shared" si="757"/>
        <v>0.51111111111111107</v>
      </c>
      <c r="E3891" s="3">
        <f t="shared" si="758"/>
        <v>2012</v>
      </c>
      <c r="F3891" s="3">
        <f t="shared" si="759"/>
        <v>7</v>
      </c>
      <c r="G3891" s="3">
        <f t="shared" si="760"/>
        <v>5</v>
      </c>
      <c r="H3891" s="3">
        <f t="shared" si="761"/>
        <v>12</v>
      </c>
      <c r="I3891" s="3">
        <f t="shared" si="762"/>
        <v>59</v>
      </c>
      <c r="J3891" s="3">
        <f t="shared" si="763"/>
        <v>5</v>
      </c>
      <c r="K3891" s="3" t="str">
        <f>IF(AND(D3891&gt;='Season Lookup'!$D$15,D3891&lt;'Season Lookup'!$D$16),"Spring",IF(AND(D3891&gt;='Season Lookup'!$D$16,D3891&lt;'Season Lookup'!$D$17),"Summer",IF(AND(D3891&gt;='Season Lookup'!$D$17,D3891&lt;'Season Lookup'!$D$18),"Fall",IF(OR(D3891&gt;='Season Lookup'!$D$18,D3891&lt;'Season Lookup'!$D$15),"Winter"))))</f>
        <v>Summer</v>
      </c>
      <c r="L3891" s="3" t="str">
        <f>VLOOKUP(F3891,'Season Lookup'!$A$1:$B$13,2,0)</f>
        <v>Summer</v>
      </c>
      <c r="N3891" t="s">
        <v>13</v>
      </c>
      <c r="O3891" t="s">
        <v>23</v>
      </c>
      <c r="P3891" t="str">
        <f t="shared" si="764"/>
        <v>Yes</v>
      </c>
      <c r="Q3891" t="str">
        <f t="shared" si="765"/>
        <v>No</v>
      </c>
      <c r="R3891" t="str">
        <f t="shared" si="766"/>
        <v>No</v>
      </c>
      <c r="T3891" t="s">
        <v>268</v>
      </c>
      <c r="U3891" t="s">
        <v>269</v>
      </c>
      <c r="V3891" t="str">
        <f t="shared" si="767"/>
        <v>Intersection</v>
      </c>
      <c r="W3891" t="s">
        <v>4711</v>
      </c>
      <c r="X3891">
        <v>42.388581000000002</v>
      </c>
      <c r="Y3891">
        <v>-71.119038000000003</v>
      </c>
      <c r="Z3891" t="s">
        <v>4712</v>
      </c>
    </row>
    <row r="3892" spans="1:26">
      <c r="A3892">
        <v>30989</v>
      </c>
      <c r="B3892" s="1">
        <v>41095.557627314818</v>
      </c>
      <c r="C3892" s="1">
        <f t="shared" si="756"/>
        <v>40909</v>
      </c>
      <c r="D3892" s="4">
        <f t="shared" si="757"/>
        <v>0.51111111111111107</v>
      </c>
      <c r="E3892" s="3">
        <f t="shared" si="758"/>
        <v>2012</v>
      </c>
      <c r="F3892" s="3">
        <f t="shared" si="759"/>
        <v>7</v>
      </c>
      <c r="G3892" s="3">
        <f t="shared" si="760"/>
        <v>5</v>
      </c>
      <c r="H3892" s="3">
        <f t="shared" si="761"/>
        <v>13</v>
      </c>
      <c r="I3892" s="3">
        <f t="shared" si="762"/>
        <v>22</v>
      </c>
      <c r="J3892" s="3">
        <f t="shared" si="763"/>
        <v>5</v>
      </c>
      <c r="K3892" s="3" t="str">
        <f>IF(AND(D3892&gt;='Season Lookup'!$D$15,D3892&lt;'Season Lookup'!$D$16),"Spring",IF(AND(D3892&gt;='Season Lookup'!$D$16,D3892&lt;'Season Lookup'!$D$17),"Summer",IF(AND(D3892&gt;='Season Lookup'!$D$17,D3892&lt;'Season Lookup'!$D$18),"Fall",IF(OR(D3892&gt;='Season Lookup'!$D$18,D3892&lt;'Season Lookup'!$D$15),"Winter"))))</f>
        <v>Summer</v>
      </c>
      <c r="L3892" s="3" t="str">
        <f>VLOOKUP(F3892,'Season Lookup'!$A$1:$B$13,2,0)</f>
        <v>Summer</v>
      </c>
      <c r="N3892" t="s">
        <v>13</v>
      </c>
      <c r="O3892" t="s">
        <v>13</v>
      </c>
      <c r="P3892" t="str">
        <f t="shared" si="764"/>
        <v>Yes</v>
      </c>
      <c r="Q3892" t="str">
        <f t="shared" si="765"/>
        <v>No</v>
      </c>
      <c r="R3892" t="str">
        <f t="shared" si="766"/>
        <v>No</v>
      </c>
      <c r="T3892" t="s">
        <v>198</v>
      </c>
      <c r="U3892" t="s">
        <v>2683</v>
      </c>
      <c r="V3892" t="str">
        <f t="shared" si="767"/>
        <v>Intersection</v>
      </c>
      <c r="W3892" t="s">
        <v>4713</v>
      </c>
      <c r="X3892">
        <v>42.374988999999999</v>
      </c>
      <c r="Y3892">
        <v>-71.135249000000002</v>
      </c>
      <c r="Z3892" t="s">
        <v>4714</v>
      </c>
    </row>
    <row r="3893" spans="1:26">
      <c r="A3893">
        <v>30992</v>
      </c>
      <c r="B3893" s="1">
        <v>41095.601388888892</v>
      </c>
      <c r="C3893" s="1">
        <f t="shared" si="756"/>
        <v>40909</v>
      </c>
      <c r="D3893" s="4">
        <f t="shared" si="757"/>
        <v>0.51111111111111107</v>
      </c>
      <c r="E3893" s="3">
        <f t="shared" si="758"/>
        <v>2012</v>
      </c>
      <c r="F3893" s="3">
        <f t="shared" si="759"/>
        <v>7</v>
      </c>
      <c r="G3893" s="3">
        <f t="shared" si="760"/>
        <v>5</v>
      </c>
      <c r="H3893" s="3">
        <f t="shared" si="761"/>
        <v>14</v>
      </c>
      <c r="I3893" s="3">
        <f t="shared" si="762"/>
        <v>26</v>
      </c>
      <c r="J3893" s="3">
        <f t="shared" si="763"/>
        <v>5</v>
      </c>
      <c r="K3893" s="3" t="str">
        <f>IF(AND(D3893&gt;='Season Lookup'!$D$15,D3893&lt;'Season Lookup'!$D$16),"Spring",IF(AND(D3893&gt;='Season Lookup'!$D$16,D3893&lt;'Season Lookup'!$D$17),"Summer",IF(AND(D3893&gt;='Season Lookup'!$D$17,D3893&lt;'Season Lookup'!$D$18),"Fall",IF(OR(D3893&gt;='Season Lookup'!$D$18,D3893&lt;'Season Lookup'!$D$15),"Winter"))))</f>
        <v>Summer</v>
      </c>
      <c r="L3893" s="3" t="str">
        <f>VLOOKUP(F3893,'Season Lookup'!$A$1:$B$13,2,0)</f>
        <v>Summer</v>
      </c>
      <c r="N3893" t="s">
        <v>13</v>
      </c>
      <c r="O3893" t="s">
        <v>23</v>
      </c>
      <c r="P3893" t="str">
        <f t="shared" si="764"/>
        <v>Yes</v>
      </c>
      <c r="Q3893" t="str">
        <f t="shared" si="765"/>
        <v>No</v>
      </c>
      <c r="R3893" t="str">
        <f t="shared" si="766"/>
        <v>No</v>
      </c>
      <c r="S3893">
        <v>118</v>
      </c>
      <c r="T3893" t="s">
        <v>745</v>
      </c>
      <c r="V3893" t="str">
        <f t="shared" si="767"/>
        <v>Non Intersection</v>
      </c>
      <c r="W3893" t="s">
        <v>4715</v>
      </c>
      <c r="X3893">
        <v>42.367019999999997</v>
      </c>
      <c r="Y3893">
        <v>-71.099923000000004</v>
      </c>
      <c r="Z3893" t="s">
        <v>4716</v>
      </c>
    </row>
    <row r="3894" spans="1:26">
      <c r="A3894">
        <v>30990</v>
      </c>
      <c r="B3894" s="1">
        <v>41096.777777777781</v>
      </c>
      <c r="C3894" s="1">
        <f t="shared" si="756"/>
        <v>40909</v>
      </c>
      <c r="D3894" s="4">
        <f t="shared" si="757"/>
        <v>0.51388888888888884</v>
      </c>
      <c r="E3894" s="3">
        <f t="shared" si="758"/>
        <v>2012</v>
      </c>
      <c r="F3894" s="3">
        <f t="shared" si="759"/>
        <v>7</v>
      </c>
      <c r="G3894" s="3">
        <f t="shared" si="760"/>
        <v>6</v>
      </c>
      <c r="H3894" s="3">
        <f t="shared" si="761"/>
        <v>18</v>
      </c>
      <c r="I3894" s="3">
        <f t="shared" si="762"/>
        <v>40</v>
      </c>
      <c r="J3894" s="3">
        <f t="shared" si="763"/>
        <v>6</v>
      </c>
      <c r="K3894" s="3" t="str">
        <f>IF(AND(D3894&gt;='Season Lookup'!$D$15,D3894&lt;'Season Lookup'!$D$16),"Spring",IF(AND(D3894&gt;='Season Lookup'!$D$16,D3894&lt;'Season Lookup'!$D$17),"Summer",IF(AND(D3894&gt;='Season Lookup'!$D$17,D3894&lt;'Season Lookup'!$D$18),"Fall",IF(OR(D3894&gt;='Season Lookup'!$D$18,D3894&lt;'Season Lookup'!$D$15),"Winter"))))</f>
        <v>Summer</v>
      </c>
      <c r="L3894" s="3" t="str">
        <f>VLOOKUP(F3894,'Season Lookup'!$A$1:$B$13,2,0)</f>
        <v>Summer</v>
      </c>
      <c r="N3894" t="s">
        <v>13</v>
      </c>
      <c r="O3894" t="s">
        <v>13</v>
      </c>
      <c r="P3894" t="str">
        <f t="shared" si="764"/>
        <v>Yes</v>
      </c>
      <c r="Q3894" t="str">
        <f t="shared" si="765"/>
        <v>No</v>
      </c>
      <c r="R3894" t="str">
        <f t="shared" si="766"/>
        <v>No</v>
      </c>
      <c r="T3894" t="s">
        <v>260</v>
      </c>
      <c r="U3894" t="s">
        <v>19</v>
      </c>
      <c r="V3894" t="str">
        <f t="shared" si="767"/>
        <v>Intersection</v>
      </c>
      <c r="W3894" t="s">
        <v>2227</v>
      </c>
      <c r="X3894">
        <v>42.371020000000001</v>
      </c>
      <c r="Y3894">
        <v>-71.079847999999998</v>
      </c>
      <c r="Z3894" t="s">
        <v>641</v>
      </c>
    </row>
    <row r="3895" spans="1:26">
      <c r="A3895">
        <v>30991</v>
      </c>
      <c r="B3895" s="1">
        <v>41097.331932870373</v>
      </c>
      <c r="C3895" s="1">
        <f t="shared" si="756"/>
        <v>40909</v>
      </c>
      <c r="D3895" s="4">
        <f t="shared" si="757"/>
        <v>0.51666666666666672</v>
      </c>
      <c r="E3895" s="3">
        <f t="shared" si="758"/>
        <v>2012</v>
      </c>
      <c r="F3895" s="3">
        <f t="shared" si="759"/>
        <v>7</v>
      </c>
      <c r="G3895" s="3">
        <f t="shared" si="760"/>
        <v>7</v>
      </c>
      <c r="H3895" s="3">
        <f t="shared" si="761"/>
        <v>7</v>
      </c>
      <c r="I3895" s="3">
        <f t="shared" si="762"/>
        <v>57</v>
      </c>
      <c r="J3895" s="3">
        <f t="shared" si="763"/>
        <v>7</v>
      </c>
      <c r="K3895" s="3" t="str">
        <f>IF(AND(D3895&gt;='Season Lookup'!$D$15,D3895&lt;'Season Lookup'!$D$16),"Spring",IF(AND(D3895&gt;='Season Lookup'!$D$16,D3895&lt;'Season Lookup'!$D$17),"Summer",IF(AND(D3895&gt;='Season Lookup'!$D$17,D3895&lt;'Season Lookup'!$D$18),"Fall",IF(OR(D3895&gt;='Season Lookup'!$D$18,D3895&lt;'Season Lookup'!$D$15),"Winter"))))</f>
        <v>Summer</v>
      </c>
      <c r="L3895" s="3" t="str">
        <f>VLOOKUP(F3895,'Season Lookup'!$A$1:$B$13,2,0)</f>
        <v>Summer</v>
      </c>
      <c r="N3895" t="s">
        <v>13</v>
      </c>
      <c r="O3895" t="s">
        <v>152</v>
      </c>
      <c r="P3895" t="str">
        <f t="shared" si="764"/>
        <v>Yes</v>
      </c>
      <c r="Q3895" t="str">
        <f t="shared" si="765"/>
        <v>No</v>
      </c>
      <c r="R3895" t="str">
        <f t="shared" si="766"/>
        <v>Yes</v>
      </c>
      <c r="T3895" t="s">
        <v>14</v>
      </c>
      <c r="U3895" t="s">
        <v>977</v>
      </c>
      <c r="V3895" t="str">
        <f t="shared" si="767"/>
        <v>Intersection</v>
      </c>
      <c r="W3895" t="s">
        <v>978</v>
      </c>
      <c r="X3895">
        <v>42.391768999999996</v>
      </c>
      <c r="Y3895">
        <v>-71.123869999999997</v>
      </c>
      <c r="Z3895" t="s">
        <v>979</v>
      </c>
    </row>
    <row r="3896" spans="1:26">
      <c r="A3896">
        <v>30993</v>
      </c>
      <c r="B3896" s="1">
        <v>41097.590277777781</v>
      </c>
      <c r="C3896" s="1">
        <f t="shared" si="756"/>
        <v>40909</v>
      </c>
      <c r="D3896" s="4">
        <f t="shared" si="757"/>
        <v>0.51666666666666672</v>
      </c>
      <c r="E3896" s="3">
        <f t="shared" si="758"/>
        <v>2012</v>
      </c>
      <c r="F3896" s="3">
        <f t="shared" si="759"/>
        <v>7</v>
      </c>
      <c r="G3896" s="3">
        <f t="shared" si="760"/>
        <v>7</v>
      </c>
      <c r="H3896" s="3">
        <f t="shared" si="761"/>
        <v>14</v>
      </c>
      <c r="I3896" s="3">
        <f t="shared" si="762"/>
        <v>10</v>
      </c>
      <c r="J3896" s="3">
        <f t="shared" si="763"/>
        <v>7</v>
      </c>
      <c r="K3896" s="3" t="str">
        <f>IF(AND(D3896&gt;='Season Lookup'!$D$15,D3896&lt;'Season Lookup'!$D$16),"Spring",IF(AND(D3896&gt;='Season Lookup'!$D$16,D3896&lt;'Season Lookup'!$D$17),"Summer",IF(AND(D3896&gt;='Season Lookup'!$D$17,D3896&lt;'Season Lookup'!$D$18),"Fall",IF(OR(D3896&gt;='Season Lookup'!$D$18,D3896&lt;'Season Lookup'!$D$15),"Winter"))))</f>
        <v>Summer</v>
      </c>
      <c r="L3896" s="3" t="str">
        <f>VLOOKUP(F3896,'Season Lookup'!$A$1:$B$13,2,0)</f>
        <v>Summer</v>
      </c>
      <c r="N3896" t="s">
        <v>13</v>
      </c>
      <c r="O3896" t="s">
        <v>13</v>
      </c>
      <c r="P3896" t="str">
        <f t="shared" si="764"/>
        <v>Yes</v>
      </c>
      <c r="Q3896" t="str">
        <f t="shared" si="765"/>
        <v>No</v>
      </c>
      <c r="R3896" t="str">
        <f t="shared" si="766"/>
        <v>No</v>
      </c>
      <c r="T3896" t="s">
        <v>198</v>
      </c>
      <c r="U3896" t="s">
        <v>935</v>
      </c>
      <c r="V3896" t="str">
        <f t="shared" si="767"/>
        <v>Intersection</v>
      </c>
      <c r="W3896" t="s">
        <v>1887</v>
      </c>
      <c r="X3896">
        <v>42.386721000000001</v>
      </c>
      <c r="Y3896">
        <v>-71.141009999999994</v>
      </c>
      <c r="Z3896" t="s">
        <v>1888</v>
      </c>
    </row>
    <row r="3897" spans="1:26">
      <c r="A3897">
        <v>30994</v>
      </c>
      <c r="B3897" s="1">
        <v>41098.8125</v>
      </c>
      <c r="C3897" s="1">
        <f t="shared" si="756"/>
        <v>40909</v>
      </c>
      <c r="D3897" s="4">
        <f t="shared" si="757"/>
        <v>0.51944444444444449</v>
      </c>
      <c r="E3897" s="3">
        <f t="shared" si="758"/>
        <v>2012</v>
      </c>
      <c r="F3897" s="3">
        <f t="shared" si="759"/>
        <v>7</v>
      </c>
      <c r="G3897" s="3">
        <f t="shared" si="760"/>
        <v>8</v>
      </c>
      <c r="H3897" s="3">
        <f t="shared" si="761"/>
        <v>19</v>
      </c>
      <c r="I3897" s="3">
        <f t="shared" si="762"/>
        <v>30</v>
      </c>
      <c r="J3897" s="3">
        <f t="shared" si="763"/>
        <v>1</v>
      </c>
      <c r="K3897" s="3" t="str">
        <f>IF(AND(D3897&gt;='Season Lookup'!$D$15,D3897&lt;'Season Lookup'!$D$16),"Spring",IF(AND(D3897&gt;='Season Lookup'!$D$16,D3897&lt;'Season Lookup'!$D$17),"Summer",IF(AND(D3897&gt;='Season Lookup'!$D$17,D3897&lt;'Season Lookup'!$D$18),"Fall",IF(OR(D3897&gt;='Season Lookup'!$D$18,D3897&lt;'Season Lookup'!$D$15),"Winter"))))</f>
        <v>Summer</v>
      </c>
      <c r="L3897" s="3" t="str">
        <f>VLOOKUP(F3897,'Season Lookup'!$A$1:$B$13,2,0)</f>
        <v>Summer</v>
      </c>
      <c r="N3897" t="s">
        <v>13</v>
      </c>
      <c r="O3897" t="s">
        <v>23</v>
      </c>
      <c r="P3897" t="str">
        <f t="shared" si="764"/>
        <v>Yes</v>
      </c>
      <c r="Q3897" t="str">
        <f t="shared" si="765"/>
        <v>No</v>
      </c>
      <c r="R3897" t="str">
        <f t="shared" si="766"/>
        <v>No</v>
      </c>
      <c r="T3897" t="s">
        <v>805</v>
      </c>
      <c r="U3897" t="s">
        <v>133</v>
      </c>
      <c r="V3897" t="str">
        <f t="shared" si="767"/>
        <v>Intersection</v>
      </c>
      <c r="W3897" t="s">
        <v>1699</v>
      </c>
      <c r="X3897">
        <v>42.371454</v>
      </c>
      <c r="Y3897">
        <v>-71.112004999999996</v>
      </c>
      <c r="Z3897" t="s">
        <v>1700</v>
      </c>
    </row>
    <row r="3898" spans="1:26">
      <c r="A3898">
        <v>30995</v>
      </c>
      <c r="B3898" s="1">
        <v>41099.354155092595</v>
      </c>
      <c r="C3898" s="1">
        <f t="shared" si="756"/>
        <v>40909</v>
      </c>
      <c r="D3898" s="4">
        <f t="shared" si="757"/>
        <v>0.52222222222222225</v>
      </c>
      <c r="E3898" s="3">
        <f t="shared" si="758"/>
        <v>2012</v>
      </c>
      <c r="F3898" s="3">
        <f t="shared" si="759"/>
        <v>7</v>
      </c>
      <c r="G3898" s="3">
        <f t="shared" si="760"/>
        <v>9</v>
      </c>
      <c r="H3898" s="3">
        <f t="shared" si="761"/>
        <v>8</v>
      </c>
      <c r="I3898" s="3">
        <f t="shared" si="762"/>
        <v>29</v>
      </c>
      <c r="J3898" s="3">
        <f t="shared" si="763"/>
        <v>2</v>
      </c>
      <c r="K3898" s="3" t="str">
        <f>IF(AND(D3898&gt;='Season Lookup'!$D$15,D3898&lt;'Season Lookup'!$D$16),"Spring",IF(AND(D3898&gt;='Season Lookup'!$D$16,D3898&lt;'Season Lookup'!$D$17),"Summer",IF(AND(D3898&gt;='Season Lookup'!$D$17,D3898&lt;'Season Lookup'!$D$18),"Fall",IF(OR(D3898&gt;='Season Lookup'!$D$18,D3898&lt;'Season Lookup'!$D$15),"Winter"))))</f>
        <v>Summer</v>
      </c>
      <c r="L3898" s="3" t="str">
        <f>VLOOKUP(F3898,'Season Lookup'!$A$1:$B$13,2,0)</f>
        <v>Summer</v>
      </c>
      <c r="N3898" t="s">
        <v>13</v>
      </c>
      <c r="O3898" t="s">
        <v>13</v>
      </c>
      <c r="P3898" t="str">
        <f t="shared" si="764"/>
        <v>Yes</v>
      </c>
      <c r="Q3898" t="str">
        <f t="shared" si="765"/>
        <v>No</v>
      </c>
      <c r="R3898" t="str">
        <f t="shared" si="766"/>
        <v>No</v>
      </c>
      <c r="T3898" t="s">
        <v>185</v>
      </c>
      <c r="U3898" t="s">
        <v>186</v>
      </c>
      <c r="V3898" t="str">
        <f t="shared" si="767"/>
        <v>Intersection</v>
      </c>
      <c r="W3898" t="s">
        <v>187</v>
      </c>
      <c r="X3898">
        <v>42.378324999999997</v>
      </c>
      <c r="Y3898">
        <v>-71.123709000000005</v>
      </c>
      <c r="Z3898" t="s">
        <v>188</v>
      </c>
    </row>
    <row r="3899" spans="1:26">
      <c r="A3899">
        <v>30996</v>
      </c>
      <c r="B3899" s="1">
        <v>41099.633321759262</v>
      </c>
      <c r="C3899" s="1">
        <f t="shared" si="756"/>
        <v>40909</v>
      </c>
      <c r="D3899" s="4">
        <f t="shared" si="757"/>
        <v>0.52222222222222225</v>
      </c>
      <c r="E3899" s="3">
        <f t="shared" si="758"/>
        <v>2012</v>
      </c>
      <c r="F3899" s="3">
        <f t="shared" si="759"/>
        <v>7</v>
      </c>
      <c r="G3899" s="3">
        <f t="shared" si="760"/>
        <v>9</v>
      </c>
      <c r="H3899" s="3">
        <f t="shared" si="761"/>
        <v>15</v>
      </c>
      <c r="I3899" s="3">
        <f t="shared" si="762"/>
        <v>11</v>
      </c>
      <c r="J3899" s="3">
        <f t="shared" si="763"/>
        <v>2</v>
      </c>
      <c r="K3899" s="3" t="str">
        <f>IF(AND(D3899&gt;='Season Lookup'!$D$15,D3899&lt;'Season Lookup'!$D$16),"Spring",IF(AND(D3899&gt;='Season Lookup'!$D$16,D3899&lt;'Season Lookup'!$D$17),"Summer",IF(AND(D3899&gt;='Season Lookup'!$D$17,D3899&lt;'Season Lookup'!$D$18),"Fall",IF(OR(D3899&gt;='Season Lookup'!$D$18,D3899&lt;'Season Lookup'!$D$15),"Winter"))))</f>
        <v>Summer</v>
      </c>
      <c r="L3899" s="3" t="str">
        <f>VLOOKUP(F3899,'Season Lookup'!$A$1:$B$13,2,0)</f>
        <v>Summer</v>
      </c>
      <c r="N3899" t="s">
        <v>13</v>
      </c>
      <c r="O3899" t="s">
        <v>23</v>
      </c>
      <c r="P3899" t="str">
        <f t="shared" si="764"/>
        <v>Yes</v>
      </c>
      <c r="Q3899" t="str">
        <f t="shared" si="765"/>
        <v>No</v>
      </c>
      <c r="R3899" t="str">
        <f t="shared" si="766"/>
        <v>No</v>
      </c>
      <c r="S3899">
        <v>725</v>
      </c>
      <c r="T3899" t="s">
        <v>186</v>
      </c>
      <c r="V3899" t="str">
        <f t="shared" si="767"/>
        <v>Non Intersection</v>
      </c>
      <c r="W3899" t="s">
        <v>617</v>
      </c>
      <c r="X3899">
        <v>42.390473999999998</v>
      </c>
      <c r="Y3899">
        <v>-71.152218000000005</v>
      </c>
      <c r="Z3899" t="s">
        <v>618</v>
      </c>
    </row>
    <row r="3900" spans="1:26">
      <c r="A3900">
        <v>30997</v>
      </c>
      <c r="B3900" s="1">
        <v>41099.628460648149</v>
      </c>
      <c r="C3900" s="1">
        <f t="shared" si="756"/>
        <v>40909</v>
      </c>
      <c r="D3900" s="4">
        <f t="shared" si="757"/>
        <v>0.52222222222222225</v>
      </c>
      <c r="E3900" s="3">
        <f t="shared" si="758"/>
        <v>2012</v>
      </c>
      <c r="F3900" s="3">
        <f t="shared" si="759"/>
        <v>7</v>
      </c>
      <c r="G3900" s="3">
        <f t="shared" si="760"/>
        <v>9</v>
      </c>
      <c r="H3900" s="3">
        <f t="shared" si="761"/>
        <v>15</v>
      </c>
      <c r="I3900" s="3">
        <f t="shared" si="762"/>
        <v>4</v>
      </c>
      <c r="J3900" s="3">
        <f t="shared" si="763"/>
        <v>2</v>
      </c>
      <c r="K3900" s="3" t="str">
        <f>IF(AND(D3900&gt;='Season Lookup'!$D$15,D3900&lt;'Season Lookup'!$D$16),"Spring",IF(AND(D3900&gt;='Season Lookup'!$D$16,D3900&lt;'Season Lookup'!$D$17),"Summer",IF(AND(D3900&gt;='Season Lookup'!$D$17,D3900&lt;'Season Lookup'!$D$18),"Fall",IF(OR(D3900&gt;='Season Lookup'!$D$18,D3900&lt;'Season Lookup'!$D$15),"Winter"))))</f>
        <v>Summer</v>
      </c>
      <c r="L3900" s="3" t="str">
        <f>VLOOKUP(F3900,'Season Lookup'!$A$1:$B$13,2,0)</f>
        <v>Summer</v>
      </c>
      <c r="N3900" t="s">
        <v>35</v>
      </c>
      <c r="O3900" t="s">
        <v>36</v>
      </c>
      <c r="P3900" t="str">
        <f t="shared" si="764"/>
        <v>Yes</v>
      </c>
      <c r="Q3900" t="str">
        <f t="shared" si="765"/>
        <v>No</v>
      </c>
      <c r="R3900" t="str">
        <f t="shared" si="766"/>
        <v>No</v>
      </c>
      <c r="S3900">
        <v>205</v>
      </c>
      <c r="T3900" t="s">
        <v>365</v>
      </c>
      <c r="V3900" t="str">
        <f t="shared" si="767"/>
        <v>Non Intersection</v>
      </c>
      <c r="W3900" t="s">
        <v>4717</v>
      </c>
      <c r="X3900">
        <v>42.368471</v>
      </c>
      <c r="Y3900">
        <v>-71.081063</v>
      </c>
      <c r="Z3900" t="s">
        <v>4718</v>
      </c>
    </row>
    <row r="3901" spans="1:26">
      <c r="A3901">
        <v>30998</v>
      </c>
      <c r="B3901" s="1">
        <v>41099.541655092595</v>
      </c>
      <c r="C3901" s="1">
        <f t="shared" si="756"/>
        <v>40909</v>
      </c>
      <c r="D3901" s="4">
        <f t="shared" si="757"/>
        <v>0.52222222222222225</v>
      </c>
      <c r="E3901" s="3">
        <f t="shared" si="758"/>
        <v>2012</v>
      </c>
      <c r="F3901" s="3">
        <f t="shared" si="759"/>
        <v>7</v>
      </c>
      <c r="G3901" s="3">
        <f t="shared" si="760"/>
        <v>9</v>
      </c>
      <c r="H3901" s="3">
        <f t="shared" si="761"/>
        <v>12</v>
      </c>
      <c r="I3901" s="3">
        <f t="shared" si="762"/>
        <v>59</v>
      </c>
      <c r="J3901" s="3">
        <f t="shared" si="763"/>
        <v>2</v>
      </c>
      <c r="K3901" s="3" t="str">
        <f>IF(AND(D3901&gt;='Season Lookup'!$D$15,D3901&lt;'Season Lookup'!$D$16),"Spring",IF(AND(D3901&gt;='Season Lookup'!$D$16,D3901&lt;'Season Lookup'!$D$17),"Summer",IF(AND(D3901&gt;='Season Lookup'!$D$17,D3901&lt;'Season Lookup'!$D$18),"Fall",IF(OR(D3901&gt;='Season Lookup'!$D$18,D3901&lt;'Season Lookup'!$D$15),"Winter"))))</f>
        <v>Summer</v>
      </c>
      <c r="L3901" s="3" t="str">
        <f>VLOOKUP(F3901,'Season Lookup'!$A$1:$B$13,2,0)</f>
        <v>Summer</v>
      </c>
      <c r="N3901" t="s">
        <v>13</v>
      </c>
      <c r="O3901" t="s">
        <v>23</v>
      </c>
      <c r="P3901" t="str">
        <f t="shared" si="764"/>
        <v>Yes</v>
      </c>
      <c r="Q3901" t="str">
        <f t="shared" si="765"/>
        <v>No</v>
      </c>
      <c r="R3901" t="str">
        <f t="shared" si="766"/>
        <v>No</v>
      </c>
      <c r="S3901">
        <v>725</v>
      </c>
      <c r="T3901" t="s">
        <v>186</v>
      </c>
      <c r="V3901" t="str">
        <f t="shared" si="767"/>
        <v>Non Intersection</v>
      </c>
      <c r="W3901" t="s">
        <v>617</v>
      </c>
      <c r="X3901">
        <v>42.390473999999998</v>
      </c>
      <c r="Y3901">
        <v>-71.152218000000005</v>
      </c>
      <c r="Z3901" t="s">
        <v>618</v>
      </c>
    </row>
    <row r="3902" spans="1:26">
      <c r="A3902">
        <v>31001</v>
      </c>
      <c r="B3902" s="1">
        <v>41099.364583333336</v>
      </c>
      <c r="C3902" s="1">
        <f t="shared" si="756"/>
        <v>40909</v>
      </c>
      <c r="D3902" s="4">
        <f t="shared" si="757"/>
        <v>0.52222222222222225</v>
      </c>
      <c r="E3902" s="3">
        <f t="shared" si="758"/>
        <v>2012</v>
      </c>
      <c r="F3902" s="3">
        <f t="shared" si="759"/>
        <v>7</v>
      </c>
      <c r="G3902" s="3">
        <f t="shared" si="760"/>
        <v>9</v>
      </c>
      <c r="H3902" s="3">
        <f t="shared" si="761"/>
        <v>8</v>
      </c>
      <c r="I3902" s="3">
        <f t="shared" si="762"/>
        <v>45</v>
      </c>
      <c r="J3902" s="3">
        <f t="shared" si="763"/>
        <v>2</v>
      </c>
      <c r="K3902" s="3" t="str">
        <f>IF(AND(D3902&gt;='Season Lookup'!$D$15,D3902&lt;'Season Lookup'!$D$16),"Spring",IF(AND(D3902&gt;='Season Lookup'!$D$16,D3902&lt;'Season Lookup'!$D$17),"Summer",IF(AND(D3902&gt;='Season Lookup'!$D$17,D3902&lt;'Season Lookup'!$D$18),"Fall",IF(OR(D3902&gt;='Season Lookup'!$D$18,D3902&lt;'Season Lookup'!$D$15),"Winter"))))</f>
        <v>Summer</v>
      </c>
      <c r="L3902" s="3" t="str">
        <f>VLOOKUP(F3902,'Season Lookup'!$A$1:$B$13,2,0)</f>
        <v>Summer</v>
      </c>
      <c r="N3902" t="s">
        <v>13</v>
      </c>
      <c r="O3902" t="s">
        <v>13</v>
      </c>
      <c r="P3902" t="str">
        <f t="shared" si="764"/>
        <v>Yes</v>
      </c>
      <c r="Q3902" t="str">
        <f t="shared" si="765"/>
        <v>No</v>
      </c>
      <c r="R3902" t="str">
        <f t="shared" si="766"/>
        <v>No</v>
      </c>
      <c r="T3902" t="s">
        <v>15</v>
      </c>
      <c r="U3902" t="s">
        <v>4506</v>
      </c>
      <c r="V3902" t="str">
        <f t="shared" si="767"/>
        <v>Intersection</v>
      </c>
      <c r="W3902" t="s">
        <v>4719</v>
      </c>
      <c r="X3902">
        <v>42.392608000000003</v>
      </c>
      <c r="Y3902">
        <v>-71.127547000000007</v>
      </c>
      <c r="Z3902" t="s">
        <v>4720</v>
      </c>
    </row>
    <row r="3903" spans="1:26">
      <c r="A3903">
        <v>31003</v>
      </c>
      <c r="B3903" s="1">
        <v>41099.927083333336</v>
      </c>
      <c r="C3903" s="1">
        <f t="shared" si="756"/>
        <v>40909</v>
      </c>
      <c r="D3903" s="4">
        <f t="shared" si="757"/>
        <v>0.52222222222222225</v>
      </c>
      <c r="E3903" s="3">
        <f t="shared" si="758"/>
        <v>2012</v>
      </c>
      <c r="F3903" s="3">
        <f t="shared" si="759"/>
        <v>7</v>
      </c>
      <c r="G3903" s="3">
        <f t="shared" si="760"/>
        <v>9</v>
      </c>
      <c r="H3903" s="3">
        <f t="shared" si="761"/>
        <v>22</v>
      </c>
      <c r="I3903" s="3">
        <f t="shared" si="762"/>
        <v>15</v>
      </c>
      <c r="J3903" s="3">
        <f t="shared" si="763"/>
        <v>2</v>
      </c>
      <c r="K3903" s="3" t="str">
        <f>IF(AND(D3903&gt;='Season Lookup'!$D$15,D3903&lt;'Season Lookup'!$D$16),"Spring",IF(AND(D3903&gt;='Season Lookup'!$D$16,D3903&lt;'Season Lookup'!$D$17),"Summer",IF(AND(D3903&gt;='Season Lookup'!$D$17,D3903&lt;'Season Lookup'!$D$18),"Fall",IF(OR(D3903&gt;='Season Lookup'!$D$18,D3903&lt;'Season Lookup'!$D$15),"Winter"))))</f>
        <v>Summer</v>
      </c>
      <c r="L3903" s="3" t="str">
        <f>VLOOKUP(F3903,'Season Lookup'!$A$1:$B$13,2,0)</f>
        <v>Summer</v>
      </c>
      <c r="N3903" t="s">
        <v>13</v>
      </c>
      <c r="O3903" t="s">
        <v>23</v>
      </c>
      <c r="P3903" t="str">
        <f t="shared" si="764"/>
        <v>Yes</v>
      </c>
      <c r="Q3903" t="str">
        <f t="shared" si="765"/>
        <v>No</v>
      </c>
      <c r="R3903" t="str">
        <f t="shared" si="766"/>
        <v>No</v>
      </c>
      <c r="S3903">
        <v>1</v>
      </c>
      <c r="T3903" t="s">
        <v>268</v>
      </c>
      <c r="V3903" t="str">
        <f t="shared" si="767"/>
        <v>Non Intersection</v>
      </c>
      <c r="W3903" t="s">
        <v>272</v>
      </c>
      <c r="X3903">
        <v>42.389237999999999</v>
      </c>
      <c r="Y3903">
        <v>-71.119527000000005</v>
      </c>
      <c r="Z3903" t="s">
        <v>273</v>
      </c>
    </row>
    <row r="3904" spans="1:26">
      <c r="A3904">
        <v>31004</v>
      </c>
      <c r="B3904" s="1">
        <v>41099.444444444445</v>
      </c>
      <c r="C3904" s="1">
        <f t="shared" si="756"/>
        <v>40909</v>
      </c>
      <c r="D3904" s="4">
        <f t="shared" si="757"/>
        <v>0.52222222222222225</v>
      </c>
      <c r="E3904" s="3">
        <f t="shared" si="758"/>
        <v>2012</v>
      </c>
      <c r="F3904" s="3">
        <f t="shared" si="759"/>
        <v>7</v>
      </c>
      <c r="G3904" s="3">
        <f t="shared" si="760"/>
        <v>9</v>
      </c>
      <c r="H3904" s="3">
        <f t="shared" si="761"/>
        <v>10</v>
      </c>
      <c r="I3904" s="3">
        <f t="shared" si="762"/>
        <v>40</v>
      </c>
      <c r="J3904" s="3">
        <f t="shared" si="763"/>
        <v>2</v>
      </c>
      <c r="K3904" s="3" t="str">
        <f>IF(AND(D3904&gt;='Season Lookup'!$D$15,D3904&lt;'Season Lookup'!$D$16),"Spring",IF(AND(D3904&gt;='Season Lookup'!$D$16,D3904&lt;'Season Lookup'!$D$17),"Summer",IF(AND(D3904&gt;='Season Lookup'!$D$17,D3904&lt;'Season Lookup'!$D$18),"Fall",IF(OR(D3904&gt;='Season Lookup'!$D$18,D3904&lt;'Season Lookup'!$D$15),"Winter"))))</f>
        <v>Summer</v>
      </c>
      <c r="L3904" s="3" t="str">
        <f>VLOOKUP(F3904,'Season Lookup'!$A$1:$B$13,2,0)</f>
        <v>Summer</v>
      </c>
      <c r="N3904" t="s">
        <v>13</v>
      </c>
      <c r="O3904" t="s">
        <v>13</v>
      </c>
      <c r="P3904" t="str">
        <f t="shared" si="764"/>
        <v>Yes</v>
      </c>
      <c r="Q3904" t="str">
        <f t="shared" si="765"/>
        <v>No</v>
      </c>
      <c r="R3904" t="str">
        <f t="shared" si="766"/>
        <v>No</v>
      </c>
      <c r="S3904">
        <v>640</v>
      </c>
      <c r="T3904" t="s">
        <v>186</v>
      </c>
      <c r="V3904" t="str">
        <f t="shared" si="767"/>
        <v>Non Intersection</v>
      </c>
      <c r="W3904" t="s">
        <v>3838</v>
      </c>
      <c r="X3904">
        <v>42.389121000000003</v>
      </c>
      <c r="Y3904">
        <v>-71.148189000000002</v>
      </c>
      <c r="Z3904" t="s">
        <v>3839</v>
      </c>
    </row>
    <row r="3905" spans="1:26">
      <c r="A3905">
        <v>31010</v>
      </c>
      <c r="B3905" s="1">
        <v>41099.413194444445</v>
      </c>
      <c r="C3905" s="1">
        <f t="shared" si="756"/>
        <v>40909</v>
      </c>
      <c r="D3905" s="4">
        <f t="shared" si="757"/>
        <v>0.52222222222222225</v>
      </c>
      <c r="E3905" s="3">
        <f t="shared" si="758"/>
        <v>2012</v>
      </c>
      <c r="F3905" s="3">
        <f t="shared" si="759"/>
        <v>7</v>
      </c>
      <c r="G3905" s="3">
        <f t="shared" si="760"/>
        <v>9</v>
      </c>
      <c r="H3905" s="3">
        <f t="shared" si="761"/>
        <v>9</v>
      </c>
      <c r="I3905" s="3">
        <f t="shared" si="762"/>
        <v>55</v>
      </c>
      <c r="J3905" s="3">
        <f t="shared" si="763"/>
        <v>2</v>
      </c>
      <c r="K3905" s="3" t="str">
        <f>IF(AND(D3905&gt;='Season Lookup'!$D$15,D3905&lt;'Season Lookup'!$D$16),"Spring",IF(AND(D3905&gt;='Season Lookup'!$D$16,D3905&lt;'Season Lookup'!$D$17),"Summer",IF(AND(D3905&gt;='Season Lookup'!$D$17,D3905&lt;'Season Lookup'!$D$18),"Fall",IF(OR(D3905&gt;='Season Lookup'!$D$18,D3905&lt;'Season Lookup'!$D$15),"Winter"))))</f>
        <v>Summer</v>
      </c>
      <c r="L3905" s="3" t="str">
        <f>VLOOKUP(F3905,'Season Lookup'!$A$1:$B$13,2,0)</f>
        <v>Summer</v>
      </c>
      <c r="N3905" t="s">
        <v>13</v>
      </c>
      <c r="O3905" t="s">
        <v>23</v>
      </c>
      <c r="P3905" t="str">
        <f t="shared" si="764"/>
        <v>Yes</v>
      </c>
      <c r="Q3905" t="str">
        <f t="shared" si="765"/>
        <v>No</v>
      </c>
      <c r="R3905" t="str">
        <f t="shared" si="766"/>
        <v>No</v>
      </c>
      <c r="V3905" t="str">
        <f t="shared" si="767"/>
        <v>Intersection</v>
      </c>
      <c r="W3905" t="s">
        <v>717</v>
      </c>
      <c r="X3905">
        <v>0</v>
      </c>
      <c r="Y3905">
        <v>0</v>
      </c>
      <c r="Z3905" t="s">
        <v>81</v>
      </c>
    </row>
    <row r="3906" spans="1:26">
      <c r="A3906">
        <v>30999</v>
      </c>
      <c r="B3906" s="1">
        <v>41100.326388888891</v>
      </c>
      <c r="C3906" s="1">
        <f t="shared" si="756"/>
        <v>40909</v>
      </c>
      <c r="D3906" s="4">
        <f t="shared" si="757"/>
        <v>0.52500000000000002</v>
      </c>
      <c r="E3906" s="3">
        <f t="shared" si="758"/>
        <v>2012</v>
      </c>
      <c r="F3906" s="3">
        <f t="shared" si="759"/>
        <v>7</v>
      </c>
      <c r="G3906" s="3">
        <f t="shared" si="760"/>
        <v>10</v>
      </c>
      <c r="H3906" s="3">
        <f t="shared" si="761"/>
        <v>7</v>
      </c>
      <c r="I3906" s="3">
        <f t="shared" si="762"/>
        <v>50</v>
      </c>
      <c r="J3906" s="3">
        <f t="shared" si="763"/>
        <v>3</v>
      </c>
      <c r="K3906" s="3" t="str">
        <f>IF(AND(D3906&gt;='Season Lookup'!$D$15,D3906&lt;'Season Lookup'!$D$16),"Spring",IF(AND(D3906&gt;='Season Lookup'!$D$16,D3906&lt;'Season Lookup'!$D$17),"Summer",IF(AND(D3906&gt;='Season Lookup'!$D$17,D3906&lt;'Season Lookup'!$D$18),"Fall",IF(OR(D3906&gt;='Season Lookup'!$D$18,D3906&lt;'Season Lookup'!$D$15),"Winter"))))</f>
        <v>Summer</v>
      </c>
      <c r="L3906" s="3" t="str">
        <f>VLOOKUP(F3906,'Season Lookup'!$A$1:$B$13,2,0)</f>
        <v>Summer</v>
      </c>
      <c r="N3906" t="s">
        <v>13</v>
      </c>
      <c r="O3906" t="s">
        <v>132</v>
      </c>
      <c r="P3906" t="str">
        <f t="shared" si="764"/>
        <v>Yes</v>
      </c>
      <c r="Q3906" t="str">
        <f t="shared" si="765"/>
        <v>Yes</v>
      </c>
      <c r="R3906" t="str">
        <f t="shared" si="766"/>
        <v>No</v>
      </c>
      <c r="T3906" t="s">
        <v>32</v>
      </c>
      <c r="U3906" t="s">
        <v>796</v>
      </c>
      <c r="V3906" t="str">
        <f t="shared" si="767"/>
        <v>Intersection</v>
      </c>
      <c r="W3906" t="s">
        <v>932</v>
      </c>
      <c r="X3906">
        <v>42.362974000000001</v>
      </c>
      <c r="Y3906">
        <v>-71.093633999999994</v>
      </c>
      <c r="Z3906" t="s">
        <v>813</v>
      </c>
    </row>
    <row r="3907" spans="1:26">
      <c r="A3907">
        <v>31000</v>
      </c>
      <c r="B3907" s="1">
        <v>41100.6875</v>
      </c>
      <c r="C3907" s="1">
        <f t="shared" si="756"/>
        <v>40909</v>
      </c>
      <c r="D3907" s="4">
        <f t="shared" si="757"/>
        <v>0.52500000000000002</v>
      </c>
      <c r="E3907" s="3">
        <f t="shared" si="758"/>
        <v>2012</v>
      </c>
      <c r="F3907" s="3">
        <f t="shared" si="759"/>
        <v>7</v>
      </c>
      <c r="G3907" s="3">
        <f t="shared" si="760"/>
        <v>10</v>
      </c>
      <c r="H3907" s="3">
        <f t="shared" si="761"/>
        <v>16</v>
      </c>
      <c r="I3907" s="3">
        <f t="shared" si="762"/>
        <v>30</v>
      </c>
      <c r="J3907" s="3">
        <f t="shared" si="763"/>
        <v>3</v>
      </c>
      <c r="K3907" s="3" t="str">
        <f>IF(AND(D3907&gt;='Season Lookup'!$D$15,D3907&lt;'Season Lookup'!$D$16),"Spring",IF(AND(D3907&gt;='Season Lookup'!$D$16,D3907&lt;'Season Lookup'!$D$17),"Summer",IF(AND(D3907&gt;='Season Lookup'!$D$17,D3907&lt;'Season Lookup'!$D$18),"Fall",IF(OR(D3907&gt;='Season Lookup'!$D$18,D3907&lt;'Season Lookup'!$D$15),"Winter"))))</f>
        <v>Summer</v>
      </c>
      <c r="L3907" s="3" t="str">
        <f>VLOOKUP(F3907,'Season Lookup'!$A$1:$B$13,2,0)</f>
        <v>Summer</v>
      </c>
      <c r="N3907" t="s">
        <v>13</v>
      </c>
      <c r="O3907" t="s">
        <v>23</v>
      </c>
      <c r="P3907" t="str">
        <f t="shared" si="764"/>
        <v>Yes</v>
      </c>
      <c r="Q3907" t="str">
        <f t="shared" si="765"/>
        <v>No</v>
      </c>
      <c r="R3907" t="str">
        <f t="shared" si="766"/>
        <v>No</v>
      </c>
      <c r="T3907" t="s">
        <v>556</v>
      </c>
      <c r="U3907" t="s">
        <v>993</v>
      </c>
      <c r="V3907" t="str">
        <f t="shared" si="767"/>
        <v>Intersection</v>
      </c>
      <c r="W3907" t="s">
        <v>4721</v>
      </c>
      <c r="X3907">
        <v>42.367356000000001</v>
      </c>
      <c r="Y3907">
        <v>-71.084097999999997</v>
      </c>
      <c r="Z3907" t="s">
        <v>4722</v>
      </c>
    </row>
    <row r="3908" spans="1:26">
      <c r="A3908">
        <v>31009</v>
      </c>
      <c r="B3908" s="1">
        <v>41100.472210648149</v>
      </c>
      <c r="C3908" s="1">
        <f t="shared" si="756"/>
        <v>40909</v>
      </c>
      <c r="D3908" s="4">
        <f t="shared" si="757"/>
        <v>0.52500000000000002</v>
      </c>
      <c r="E3908" s="3">
        <f t="shared" si="758"/>
        <v>2012</v>
      </c>
      <c r="F3908" s="3">
        <f t="shared" si="759"/>
        <v>7</v>
      </c>
      <c r="G3908" s="3">
        <f t="shared" si="760"/>
        <v>10</v>
      </c>
      <c r="H3908" s="3">
        <f t="shared" si="761"/>
        <v>11</v>
      </c>
      <c r="I3908" s="3">
        <f t="shared" si="762"/>
        <v>19</v>
      </c>
      <c r="J3908" s="3">
        <f t="shared" si="763"/>
        <v>3</v>
      </c>
      <c r="K3908" s="3" t="str">
        <f>IF(AND(D3908&gt;='Season Lookup'!$D$15,D3908&lt;'Season Lookup'!$D$16),"Spring",IF(AND(D3908&gt;='Season Lookup'!$D$16,D3908&lt;'Season Lookup'!$D$17),"Summer",IF(AND(D3908&gt;='Season Lookup'!$D$17,D3908&lt;'Season Lookup'!$D$18),"Fall",IF(OR(D3908&gt;='Season Lookup'!$D$18,D3908&lt;'Season Lookup'!$D$15),"Winter"))))</f>
        <v>Summer</v>
      </c>
      <c r="L3908" s="3" t="str">
        <f>VLOOKUP(F3908,'Season Lookup'!$A$1:$B$13,2,0)</f>
        <v>Summer</v>
      </c>
      <c r="N3908" t="s">
        <v>13</v>
      </c>
      <c r="O3908" t="s">
        <v>13</v>
      </c>
      <c r="P3908" t="str">
        <f t="shared" si="764"/>
        <v>Yes</v>
      </c>
      <c r="Q3908" t="str">
        <f t="shared" si="765"/>
        <v>No</v>
      </c>
      <c r="R3908" t="str">
        <f t="shared" si="766"/>
        <v>No</v>
      </c>
      <c r="T3908" t="s">
        <v>238</v>
      </c>
      <c r="U3908" t="s">
        <v>224</v>
      </c>
      <c r="V3908" t="str">
        <f t="shared" si="767"/>
        <v>Intersection</v>
      </c>
      <c r="W3908" t="s">
        <v>3905</v>
      </c>
      <c r="X3908">
        <v>42.377006000000002</v>
      </c>
      <c r="Y3908">
        <v>-71.112334000000004</v>
      </c>
      <c r="Z3908" t="s">
        <v>3906</v>
      </c>
    </row>
    <row r="3909" spans="1:26">
      <c r="A3909">
        <v>31002</v>
      </c>
      <c r="B3909" s="1">
        <v>41101.296516203707</v>
      </c>
      <c r="C3909" s="1">
        <f t="shared" si="756"/>
        <v>40909</v>
      </c>
      <c r="D3909" s="4">
        <f t="shared" si="757"/>
        <v>0.52777777777777779</v>
      </c>
      <c r="E3909" s="3">
        <f t="shared" si="758"/>
        <v>2012</v>
      </c>
      <c r="F3909" s="3">
        <f t="shared" si="759"/>
        <v>7</v>
      </c>
      <c r="G3909" s="3">
        <f t="shared" si="760"/>
        <v>11</v>
      </c>
      <c r="H3909" s="3">
        <f t="shared" si="761"/>
        <v>7</v>
      </c>
      <c r="I3909" s="3">
        <f t="shared" si="762"/>
        <v>6</v>
      </c>
      <c r="J3909" s="3">
        <f t="shared" si="763"/>
        <v>4</v>
      </c>
      <c r="K3909" s="3" t="str">
        <f>IF(AND(D3909&gt;='Season Lookup'!$D$15,D3909&lt;'Season Lookup'!$D$16),"Spring",IF(AND(D3909&gt;='Season Lookup'!$D$16,D3909&lt;'Season Lookup'!$D$17),"Summer",IF(AND(D3909&gt;='Season Lookup'!$D$17,D3909&lt;'Season Lookup'!$D$18),"Fall",IF(OR(D3909&gt;='Season Lookup'!$D$18,D3909&lt;'Season Lookup'!$D$15),"Winter"))))</f>
        <v>Summer</v>
      </c>
      <c r="L3909" s="3" t="str">
        <f>VLOOKUP(F3909,'Season Lookup'!$A$1:$B$13,2,0)</f>
        <v>Summer</v>
      </c>
      <c r="N3909" t="s">
        <v>132</v>
      </c>
      <c r="O3909" t="s">
        <v>471</v>
      </c>
      <c r="P3909" t="str">
        <f t="shared" si="764"/>
        <v>No</v>
      </c>
      <c r="Q3909" t="str">
        <f t="shared" si="765"/>
        <v>Yes</v>
      </c>
      <c r="R3909" t="str">
        <f t="shared" si="766"/>
        <v>No</v>
      </c>
      <c r="T3909" t="s">
        <v>14</v>
      </c>
      <c r="U3909" t="s">
        <v>1275</v>
      </c>
      <c r="V3909" t="str">
        <f t="shared" si="767"/>
        <v>Intersection</v>
      </c>
      <c r="W3909" t="s">
        <v>2495</v>
      </c>
      <c r="X3909">
        <v>42.399949999999997</v>
      </c>
      <c r="Y3909">
        <v>-71.133778000000007</v>
      </c>
      <c r="Z3909" t="s">
        <v>2496</v>
      </c>
    </row>
    <row r="3910" spans="1:26">
      <c r="A3910">
        <v>31005</v>
      </c>
      <c r="B3910" s="1">
        <v>41101.583333333336</v>
      </c>
      <c r="C3910" s="1">
        <f t="shared" si="756"/>
        <v>40909</v>
      </c>
      <c r="D3910" s="4">
        <f t="shared" si="757"/>
        <v>0.52777777777777779</v>
      </c>
      <c r="E3910" s="3">
        <f t="shared" si="758"/>
        <v>2012</v>
      </c>
      <c r="F3910" s="3">
        <f t="shared" si="759"/>
        <v>7</v>
      </c>
      <c r="G3910" s="3">
        <f t="shared" si="760"/>
        <v>11</v>
      </c>
      <c r="H3910" s="3">
        <f t="shared" si="761"/>
        <v>14</v>
      </c>
      <c r="I3910" s="3">
        <f t="shared" si="762"/>
        <v>0</v>
      </c>
      <c r="J3910" s="3">
        <f t="shared" si="763"/>
        <v>4</v>
      </c>
      <c r="K3910" s="3" t="str">
        <f>IF(AND(D3910&gt;='Season Lookup'!$D$15,D3910&lt;'Season Lookup'!$D$16),"Spring",IF(AND(D3910&gt;='Season Lookup'!$D$16,D3910&lt;'Season Lookup'!$D$17),"Summer",IF(AND(D3910&gt;='Season Lookup'!$D$17,D3910&lt;'Season Lookup'!$D$18),"Fall",IF(OR(D3910&gt;='Season Lookup'!$D$18,D3910&lt;'Season Lookup'!$D$15),"Winter"))))</f>
        <v>Summer</v>
      </c>
      <c r="L3910" s="3" t="str">
        <f>VLOOKUP(F3910,'Season Lookup'!$A$1:$B$13,2,0)</f>
        <v>Summer</v>
      </c>
      <c r="N3910" t="s">
        <v>13</v>
      </c>
      <c r="O3910" t="s">
        <v>132</v>
      </c>
      <c r="P3910" t="str">
        <f t="shared" si="764"/>
        <v>Yes</v>
      </c>
      <c r="Q3910" t="str">
        <f t="shared" si="765"/>
        <v>Yes</v>
      </c>
      <c r="R3910" t="str">
        <f t="shared" si="766"/>
        <v>No</v>
      </c>
      <c r="T3910" t="s">
        <v>19</v>
      </c>
      <c r="U3910" t="s">
        <v>134</v>
      </c>
      <c r="V3910" t="str">
        <f t="shared" si="767"/>
        <v>Intersection</v>
      </c>
      <c r="W3910" t="s">
        <v>150</v>
      </c>
      <c r="X3910">
        <v>42.375473999999997</v>
      </c>
      <c r="Y3910">
        <v>-71.114321000000004</v>
      </c>
      <c r="Z3910" t="s">
        <v>151</v>
      </c>
    </row>
    <row r="3911" spans="1:26">
      <c r="A3911">
        <v>31006</v>
      </c>
      <c r="B3911" s="1">
        <v>41101.25</v>
      </c>
      <c r="C3911" s="1">
        <f t="shared" si="756"/>
        <v>40909</v>
      </c>
      <c r="D3911" s="4">
        <f t="shared" si="757"/>
        <v>0.52777777777777779</v>
      </c>
      <c r="E3911" s="3">
        <f t="shared" si="758"/>
        <v>2012</v>
      </c>
      <c r="F3911" s="3">
        <f t="shared" si="759"/>
        <v>7</v>
      </c>
      <c r="G3911" s="3">
        <f t="shared" si="760"/>
        <v>11</v>
      </c>
      <c r="H3911" s="3">
        <f t="shared" si="761"/>
        <v>6</v>
      </c>
      <c r="I3911" s="3">
        <f t="shared" si="762"/>
        <v>0</v>
      </c>
      <c r="J3911" s="3">
        <f t="shared" si="763"/>
        <v>4</v>
      </c>
      <c r="K3911" s="3" t="str">
        <f>IF(AND(D3911&gt;='Season Lookup'!$D$15,D3911&lt;'Season Lookup'!$D$16),"Spring",IF(AND(D3911&gt;='Season Lookup'!$D$16,D3911&lt;'Season Lookup'!$D$17),"Summer",IF(AND(D3911&gt;='Season Lookup'!$D$17,D3911&lt;'Season Lookup'!$D$18),"Fall",IF(OR(D3911&gt;='Season Lookup'!$D$18,D3911&lt;'Season Lookup'!$D$15),"Winter"))))</f>
        <v>Summer</v>
      </c>
      <c r="L3911" s="3" t="str">
        <f>VLOOKUP(F3911,'Season Lookup'!$A$1:$B$13,2,0)</f>
        <v>Summer</v>
      </c>
      <c r="N3911" t="s">
        <v>13</v>
      </c>
      <c r="O3911" t="s">
        <v>23</v>
      </c>
      <c r="P3911" t="str">
        <f t="shared" si="764"/>
        <v>Yes</v>
      </c>
      <c r="Q3911" t="str">
        <f t="shared" si="765"/>
        <v>No</v>
      </c>
      <c r="R3911" t="str">
        <f t="shared" si="766"/>
        <v>No</v>
      </c>
      <c r="T3911" t="s">
        <v>61</v>
      </c>
      <c r="U3911" t="s">
        <v>698</v>
      </c>
      <c r="V3911" t="str">
        <f t="shared" si="767"/>
        <v>Intersection</v>
      </c>
      <c r="W3911" t="s">
        <v>4660</v>
      </c>
      <c r="X3911">
        <v>42.369256999999998</v>
      </c>
      <c r="Y3911">
        <v>-71.077250000000006</v>
      </c>
      <c r="Z3911" t="s">
        <v>3414</v>
      </c>
    </row>
    <row r="3912" spans="1:26">
      <c r="A3912">
        <v>31007</v>
      </c>
      <c r="B3912" s="1">
        <v>41101.388888888891</v>
      </c>
      <c r="C3912" s="1">
        <f t="shared" ref="C3912:C3972" si="768">EOMONTH(B3912,MONTH(B3912)*-1)+1</f>
        <v>40909</v>
      </c>
      <c r="D3912" s="4">
        <f t="shared" ref="D3912:D3972" si="769">YEARFRAC(C3912,B3912)</f>
        <v>0.52777777777777779</v>
      </c>
      <c r="E3912" s="3">
        <f t="shared" ref="E3912:E3972" si="770">YEAR(B3912)</f>
        <v>2012</v>
      </c>
      <c r="F3912" s="3">
        <f t="shared" ref="F3912:F3972" si="771">MONTH(B3912)</f>
        <v>7</v>
      </c>
      <c r="G3912" s="3">
        <f t="shared" ref="G3912:G3972" si="772">DAY(B3912)</f>
        <v>11</v>
      </c>
      <c r="H3912" s="3">
        <f t="shared" ref="H3912:H3972" si="773">HOUR(B3912)</f>
        <v>9</v>
      </c>
      <c r="I3912" s="3">
        <f t="shared" ref="I3912:I3972" si="774">MINUTE(B3912)</f>
        <v>20</v>
      </c>
      <c r="J3912" s="3">
        <f t="shared" ref="J3912:J3972" si="775">WEEKDAY(B3912,1)</f>
        <v>4</v>
      </c>
      <c r="K3912" s="3" t="str">
        <f>IF(AND(D3912&gt;='Season Lookup'!$D$15,D3912&lt;'Season Lookup'!$D$16),"Spring",IF(AND(D3912&gt;='Season Lookup'!$D$16,D3912&lt;'Season Lookup'!$D$17),"Summer",IF(AND(D3912&gt;='Season Lookup'!$D$17,D3912&lt;'Season Lookup'!$D$18),"Fall",IF(OR(D3912&gt;='Season Lookup'!$D$18,D3912&lt;'Season Lookup'!$D$15),"Winter"))))</f>
        <v>Summer</v>
      </c>
      <c r="L3912" s="3" t="str">
        <f>VLOOKUP(F3912,'Season Lookup'!$A$1:$B$13,2,0)</f>
        <v>Summer</v>
      </c>
      <c r="N3912" t="s">
        <v>13</v>
      </c>
      <c r="O3912" t="s">
        <v>35</v>
      </c>
      <c r="P3912" t="str">
        <f t="shared" ref="P3912:P3972" si="776">IF(OR(N3912="Auto",O3912="Auto"),"Yes",IF(OR(N3912="Taxi",O3912="Taxi"),"Yes",IF(OR(N3912="Truck",O3912="Truck"),"Yes",IF(OR(N3912="Van",O3912="Van"),"Yes","No"))))</f>
        <v>Yes</v>
      </c>
      <c r="Q3912" t="str">
        <f t="shared" ref="Q3912:Q3972" si="777">IF(OR(N3912="Bicycle",O3912="Bicycle"),"Yes","No")</f>
        <v>No</v>
      </c>
      <c r="R3912" t="str">
        <f t="shared" ref="R3912:R3972" si="778">IF(OR(N3912="Pedestrian",O3912="Pedestrian"),"Yes","No")</f>
        <v>No</v>
      </c>
      <c r="T3912" t="s">
        <v>326</v>
      </c>
      <c r="U3912" t="s">
        <v>199</v>
      </c>
      <c r="V3912" t="str">
        <f t="shared" ref="V3912:V3972" si="779">IF(ISBLANK(S3912),"Intersection","Non Intersection")</f>
        <v>Intersection</v>
      </c>
      <c r="W3912" t="s">
        <v>681</v>
      </c>
      <c r="X3912">
        <v>42.372774</v>
      </c>
      <c r="Y3912">
        <v>-71.120658000000006</v>
      </c>
      <c r="Z3912" t="s">
        <v>682</v>
      </c>
    </row>
    <row r="3913" spans="1:26">
      <c r="A3913">
        <v>31022</v>
      </c>
      <c r="B3913" s="1">
        <v>41101.666655092595</v>
      </c>
      <c r="C3913" s="1">
        <f t="shared" si="768"/>
        <v>40909</v>
      </c>
      <c r="D3913" s="4">
        <f t="shared" si="769"/>
        <v>0.52777777777777779</v>
      </c>
      <c r="E3913" s="3">
        <f t="shared" si="770"/>
        <v>2012</v>
      </c>
      <c r="F3913" s="3">
        <f t="shared" si="771"/>
        <v>7</v>
      </c>
      <c r="G3913" s="3">
        <f t="shared" si="772"/>
        <v>11</v>
      </c>
      <c r="H3913" s="3">
        <f t="shared" si="773"/>
        <v>15</v>
      </c>
      <c r="I3913" s="3">
        <f t="shared" si="774"/>
        <v>59</v>
      </c>
      <c r="J3913" s="3">
        <f t="shared" si="775"/>
        <v>4</v>
      </c>
      <c r="K3913" s="3" t="str">
        <f>IF(AND(D3913&gt;='Season Lookup'!$D$15,D3913&lt;'Season Lookup'!$D$16),"Spring",IF(AND(D3913&gt;='Season Lookup'!$D$16,D3913&lt;'Season Lookup'!$D$17),"Summer",IF(AND(D3913&gt;='Season Lookup'!$D$17,D3913&lt;'Season Lookup'!$D$18),"Fall",IF(OR(D3913&gt;='Season Lookup'!$D$18,D3913&lt;'Season Lookup'!$D$15),"Winter"))))</f>
        <v>Summer</v>
      </c>
      <c r="L3913" s="3" t="str">
        <f>VLOOKUP(F3913,'Season Lookup'!$A$1:$B$13,2,0)</f>
        <v>Summer</v>
      </c>
      <c r="M3913" t="s">
        <v>82</v>
      </c>
      <c r="N3913" t="s">
        <v>13</v>
      </c>
      <c r="O3913" t="s">
        <v>13</v>
      </c>
      <c r="P3913" t="str">
        <f t="shared" si="776"/>
        <v>Yes</v>
      </c>
      <c r="Q3913" t="str">
        <f t="shared" si="777"/>
        <v>No</v>
      </c>
      <c r="R3913" t="str">
        <f t="shared" si="778"/>
        <v>No</v>
      </c>
      <c r="T3913" t="s">
        <v>186</v>
      </c>
      <c r="U3913" t="s">
        <v>4405</v>
      </c>
      <c r="V3913" t="str">
        <f t="shared" si="779"/>
        <v>Intersection</v>
      </c>
      <c r="W3913" t="s">
        <v>4723</v>
      </c>
      <c r="X3913">
        <v>42.381678000000001</v>
      </c>
      <c r="Y3913">
        <v>-71.129789000000002</v>
      </c>
      <c r="Z3913" t="s">
        <v>4724</v>
      </c>
    </row>
    <row r="3914" spans="1:26">
      <c r="A3914">
        <v>31008</v>
      </c>
      <c r="B3914" s="1">
        <v>41102.375</v>
      </c>
      <c r="C3914" s="1">
        <f t="shared" si="768"/>
        <v>40909</v>
      </c>
      <c r="D3914" s="4">
        <f t="shared" si="769"/>
        <v>0.53055555555555556</v>
      </c>
      <c r="E3914" s="3">
        <f t="shared" si="770"/>
        <v>2012</v>
      </c>
      <c r="F3914" s="3">
        <f t="shared" si="771"/>
        <v>7</v>
      </c>
      <c r="G3914" s="3">
        <f t="shared" si="772"/>
        <v>12</v>
      </c>
      <c r="H3914" s="3">
        <f t="shared" si="773"/>
        <v>9</v>
      </c>
      <c r="I3914" s="3">
        <f t="shared" si="774"/>
        <v>0</v>
      </c>
      <c r="J3914" s="3">
        <f t="shared" si="775"/>
        <v>5</v>
      </c>
      <c r="K3914" s="3" t="str">
        <f>IF(AND(D3914&gt;='Season Lookup'!$D$15,D3914&lt;'Season Lookup'!$D$16),"Spring",IF(AND(D3914&gt;='Season Lookup'!$D$16,D3914&lt;'Season Lookup'!$D$17),"Summer",IF(AND(D3914&gt;='Season Lookup'!$D$17,D3914&lt;'Season Lookup'!$D$18),"Fall",IF(OR(D3914&gt;='Season Lookup'!$D$18,D3914&lt;'Season Lookup'!$D$15),"Winter"))))</f>
        <v>Summer</v>
      </c>
      <c r="L3914" s="3" t="str">
        <f>VLOOKUP(F3914,'Season Lookup'!$A$1:$B$13,2,0)</f>
        <v>Summer</v>
      </c>
      <c r="N3914" t="s">
        <v>13</v>
      </c>
      <c r="O3914" t="s">
        <v>35</v>
      </c>
      <c r="P3914" t="str">
        <f t="shared" si="776"/>
        <v>Yes</v>
      </c>
      <c r="Q3914" t="str">
        <f t="shared" si="777"/>
        <v>No</v>
      </c>
      <c r="R3914" t="str">
        <f t="shared" si="778"/>
        <v>No</v>
      </c>
      <c r="T3914" t="s">
        <v>1752</v>
      </c>
      <c r="U3914" t="s">
        <v>4725</v>
      </c>
      <c r="V3914" t="str">
        <f t="shared" si="779"/>
        <v>Intersection</v>
      </c>
      <c r="W3914" t="s">
        <v>4726</v>
      </c>
      <c r="X3914">
        <v>0</v>
      </c>
      <c r="Y3914">
        <v>0</v>
      </c>
      <c r="Z3914" t="s">
        <v>81</v>
      </c>
    </row>
    <row r="3915" spans="1:26">
      <c r="A3915">
        <v>31011</v>
      </c>
      <c r="B3915" s="1">
        <v>41102.458333333336</v>
      </c>
      <c r="C3915" s="1">
        <f t="shared" si="768"/>
        <v>40909</v>
      </c>
      <c r="D3915" s="4">
        <f t="shared" si="769"/>
        <v>0.53055555555555556</v>
      </c>
      <c r="E3915" s="3">
        <f t="shared" si="770"/>
        <v>2012</v>
      </c>
      <c r="F3915" s="3">
        <f t="shared" si="771"/>
        <v>7</v>
      </c>
      <c r="G3915" s="3">
        <f t="shared" si="772"/>
        <v>12</v>
      </c>
      <c r="H3915" s="3">
        <f t="shared" si="773"/>
        <v>11</v>
      </c>
      <c r="I3915" s="3">
        <f t="shared" si="774"/>
        <v>0</v>
      </c>
      <c r="J3915" s="3">
        <f t="shared" si="775"/>
        <v>5</v>
      </c>
      <c r="K3915" s="3" t="str">
        <f>IF(AND(D3915&gt;='Season Lookup'!$D$15,D3915&lt;'Season Lookup'!$D$16),"Spring",IF(AND(D3915&gt;='Season Lookup'!$D$16,D3915&lt;'Season Lookup'!$D$17),"Summer",IF(AND(D3915&gt;='Season Lookup'!$D$17,D3915&lt;'Season Lookup'!$D$18),"Fall",IF(OR(D3915&gt;='Season Lookup'!$D$18,D3915&lt;'Season Lookup'!$D$15),"Winter"))))</f>
        <v>Summer</v>
      </c>
      <c r="L3915" s="3" t="str">
        <f>VLOOKUP(F3915,'Season Lookup'!$A$1:$B$13,2,0)</f>
        <v>Summer</v>
      </c>
      <c r="N3915" t="s">
        <v>13</v>
      </c>
      <c r="O3915" t="s">
        <v>23</v>
      </c>
      <c r="P3915" t="str">
        <f t="shared" si="776"/>
        <v>Yes</v>
      </c>
      <c r="Q3915" t="str">
        <f t="shared" si="777"/>
        <v>No</v>
      </c>
      <c r="R3915" t="str">
        <f t="shared" si="778"/>
        <v>No</v>
      </c>
      <c r="S3915">
        <v>26</v>
      </c>
      <c r="T3915" t="s">
        <v>456</v>
      </c>
      <c r="V3915" t="str">
        <f t="shared" si="779"/>
        <v>Non Intersection</v>
      </c>
      <c r="W3915" t="s">
        <v>4727</v>
      </c>
      <c r="X3915">
        <v>42.378686999999999</v>
      </c>
      <c r="Y3915">
        <v>-71.115808000000001</v>
      </c>
      <c r="Z3915" t="s">
        <v>4728</v>
      </c>
    </row>
    <row r="3916" spans="1:26">
      <c r="A3916">
        <v>31013</v>
      </c>
      <c r="B3916" s="1">
        <v>41103.604155092595</v>
      </c>
      <c r="C3916" s="1">
        <f t="shared" si="768"/>
        <v>40909</v>
      </c>
      <c r="D3916" s="4">
        <f t="shared" si="769"/>
        <v>0.53333333333333333</v>
      </c>
      <c r="E3916" s="3">
        <f t="shared" si="770"/>
        <v>2012</v>
      </c>
      <c r="F3916" s="3">
        <f t="shared" si="771"/>
        <v>7</v>
      </c>
      <c r="G3916" s="3">
        <f t="shared" si="772"/>
        <v>13</v>
      </c>
      <c r="H3916" s="3">
        <f t="shared" si="773"/>
        <v>14</v>
      </c>
      <c r="I3916" s="3">
        <f t="shared" si="774"/>
        <v>29</v>
      </c>
      <c r="J3916" s="3">
        <f t="shared" si="775"/>
        <v>6</v>
      </c>
      <c r="K3916" s="3" t="str">
        <f>IF(AND(D3916&gt;='Season Lookup'!$D$15,D3916&lt;'Season Lookup'!$D$16),"Spring",IF(AND(D3916&gt;='Season Lookup'!$D$16,D3916&lt;'Season Lookup'!$D$17),"Summer",IF(AND(D3916&gt;='Season Lookup'!$D$17,D3916&lt;'Season Lookup'!$D$18),"Fall",IF(OR(D3916&gt;='Season Lookup'!$D$18,D3916&lt;'Season Lookup'!$D$15),"Winter"))))</f>
        <v>Summer</v>
      </c>
      <c r="L3916" s="3" t="str">
        <f>VLOOKUP(F3916,'Season Lookup'!$A$1:$B$13,2,0)</f>
        <v>Summer</v>
      </c>
      <c r="M3916" t="s">
        <v>12</v>
      </c>
      <c r="N3916" t="s">
        <v>13</v>
      </c>
      <c r="O3916" t="s">
        <v>23</v>
      </c>
      <c r="P3916" t="str">
        <f t="shared" si="776"/>
        <v>Yes</v>
      </c>
      <c r="Q3916" t="str">
        <f t="shared" si="777"/>
        <v>No</v>
      </c>
      <c r="R3916" t="str">
        <f t="shared" si="778"/>
        <v>No</v>
      </c>
      <c r="S3916">
        <v>328</v>
      </c>
      <c r="T3916" t="s">
        <v>14</v>
      </c>
      <c r="V3916" t="str">
        <f t="shared" si="779"/>
        <v>Non Intersection</v>
      </c>
      <c r="W3916" t="s">
        <v>4496</v>
      </c>
      <c r="X3916">
        <v>42.362414999999999</v>
      </c>
      <c r="Y3916">
        <v>-71.098971000000006</v>
      </c>
      <c r="Z3916" t="s">
        <v>4497</v>
      </c>
    </row>
    <row r="3917" spans="1:26">
      <c r="A3917">
        <v>31014</v>
      </c>
      <c r="B3917" s="1">
        <v>41103.78125</v>
      </c>
      <c r="C3917" s="1">
        <f t="shared" si="768"/>
        <v>40909</v>
      </c>
      <c r="D3917" s="4">
        <f t="shared" si="769"/>
        <v>0.53333333333333333</v>
      </c>
      <c r="E3917" s="3">
        <f t="shared" si="770"/>
        <v>2012</v>
      </c>
      <c r="F3917" s="3">
        <f t="shared" si="771"/>
        <v>7</v>
      </c>
      <c r="G3917" s="3">
        <f t="shared" si="772"/>
        <v>13</v>
      </c>
      <c r="H3917" s="3">
        <f t="shared" si="773"/>
        <v>18</v>
      </c>
      <c r="I3917" s="3">
        <f t="shared" si="774"/>
        <v>45</v>
      </c>
      <c r="J3917" s="3">
        <f t="shared" si="775"/>
        <v>6</v>
      </c>
      <c r="K3917" s="3" t="str">
        <f>IF(AND(D3917&gt;='Season Lookup'!$D$15,D3917&lt;'Season Lookup'!$D$16),"Spring",IF(AND(D3917&gt;='Season Lookup'!$D$16,D3917&lt;'Season Lookup'!$D$17),"Summer",IF(AND(D3917&gt;='Season Lookup'!$D$17,D3917&lt;'Season Lookup'!$D$18),"Fall",IF(OR(D3917&gt;='Season Lookup'!$D$18,D3917&lt;'Season Lookup'!$D$15),"Winter"))))</f>
        <v>Summer</v>
      </c>
      <c r="L3917" s="3" t="str">
        <f>VLOOKUP(F3917,'Season Lookup'!$A$1:$B$13,2,0)</f>
        <v>Summer</v>
      </c>
      <c r="M3917" t="s">
        <v>12</v>
      </c>
      <c r="N3917" t="s">
        <v>13</v>
      </c>
      <c r="O3917" t="s">
        <v>36</v>
      </c>
      <c r="P3917" t="str">
        <f t="shared" si="776"/>
        <v>Yes</v>
      </c>
      <c r="Q3917" t="str">
        <f t="shared" si="777"/>
        <v>No</v>
      </c>
      <c r="R3917" t="str">
        <f t="shared" si="778"/>
        <v>No</v>
      </c>
      <c r="S3917">
        <v>85</v>
      </c>
      <c r="T3917" t="s">
        <v>192</v>
      </c>
      <c r="V3917" t="str">
        <f t="shared" si="779"/>
        <v>Non Intersection</v>
      </c>
      <c r="W3917" t="s">
        <v>4729</v>
      </c>
      <c r="X3917">
        <v>42.368842000000001</v>
      </c>
      <c r="Y3917">
        <v>-71.108418999999998</v>
      </c>
      <c r="Z3917" t="s">
        <v>4730</v>
      </c>
    </row>
    <row r="3918" spans="1:26">
      <c r="A3918">
        <v>31019</v>
      </c>
      <c r="B3918" s="1">
        <v>41103.427083333336</v>
      </c>
      <c r="C3918" s="1">
        <f t="shared" si="768"/>
        <v>40909</v>
      </c>
      <c r="D3918" s="4">
        <f t="shared" si="769"/>
        <v>0.53333333333333333</v>
      </c>
      <c r="E3918" s="3">
        <f t="shared" si="770"/>
        <v>2012</v>
      </c>
      <c r="F3918" s="3">
        <f t="shared" si="771"/>
        <v>7</v>
      </c>
      <c r="G3918" s="3">
        <f t="shared" si="772"/>
        <v>13</v>
      </c>
      <c r="H3918" s="3">
        <f t="shared" si="773"/>
        <v>10</v>
      </c>
      <c r="I3918" s="3">
        <f t="shared" si="774"/>
        <v>15</v>
      </c>
      <c r="J3918" s="3">
        <f t="shared" si="775"/>
        <v>6</v>
      </c>
      <c r="K3918" s="3" t="str">
        <f>IF(AND(D3918&gt;='Season Lookup'!$D$15,D3918&lt;'Season Lookup'!$D$16),"Spring",IF(AND(D3918&gt;='Season Lookup'!$D$16,D3918&lt;'Season Lookup'!$D$17),"Summer",IF(AND(D3918&gt;='Season Lookup'!$D$17,D3918&lt;'Season Lookup'!$D$18),"Fall",IF(OR(D3918&gt;='Season Lookup'!$D$18,D3918&lt;'Season Lookup'!$D$15),"Winter"))))</f>
        <v>Summer</v>
      </c>
      <c r="L3918" s="3" t="str">
        <f>VLOOKUP(F3918,'Season Lookup'!$A$1:$B$13,2,0)</f>
        <v>Summer</v>
      </c>
      <c r="M3918" t="s">
        <v>12</v>
      </c>
      <c r="N3918" t="s">
        <v>13</v>
      </c>
      <c r="O3918" t="s">
        <v>13</v>
      </c>
      <c r="P3918" t="str">
        <f t="shared" si="776"/>
        <v>Yes</v>
      </c>
      <c r="Q3918" t="str">
        <f t="shared" si="777"/>
        <v>No</v>
      </c>
      <c r="R3918" t="str">
        <f t="shared" si="778"/>
        <v>No</v>
      </c>
      <c r="S3918">
        <v>625</v>
      </c>
      <c r="T3918" t="s">
        <v>198</v>
      </c>
      <c r="V3918" t="str">
        <f t="shared" si="779"/>
        <v>Non Intersection</v>
      </c>
      <c r="W3918" t="s">
        <v>2427</v>
      </c>
      <c r="X3918">
        <v>42.375376000000003</v>
      </c>
      <c r="Y3918">
        <v>-71.147144999999995</v>
      </c>
      <c r="Z3918" t="s">
        <v>2428</v>
      </c>
    </row>
    <row r="3919" spans="1:26">
      <c r="A3919">
        <v>30623</v>
      </c>
      <c r="B3919" s="1">
        <v>41104.336793981478</v>
      </c>
      <c r="C3919" s="1">
        <f t="shared" si="768"/>
        <v>40909</v>
      </c>
      <c r="D3919" s="4">
        <f t="shared" si="769"/>
        <v>0.53611111111111109</v>
      </c>
      <c r="E3919" s="3">
        <f t="shared" si="770"/>
        <v>2012</v>
      </c>
      <c r="F3919" s="3">
        <f t="shared" si="771"/>
        <v>7</v>
      </c>
      <c r="G3919" s="3">
        <f t="shared" si="772"/>
        <v>14</v>
      </c>
      <c r="H3919" s="3">
        <f t="shared" si="773"/>
        <v>8</v>
      </c>
      <c r="I3919" s="3">
        <f t="shared" si="774"/>
        <v>4</v>
      </c>
      <c r="J3919" s="3">
        <f t="shared" si="775"/>
        <v>7</v>
      </c>
      <c r="K3919" s="3" t="str">
        <f>IF(AND(D3919&gt;='Season Lookup'!$D$15,D3919&lt;'Season Lookup'!$D$16),"Spring",IF(AND(D3919&gt;='Season Lookup'!$D$16,D3919&lt;'Season Lookup'!$D$17),"Summer",IF(AND(D3919&gt;='Season Lookup'!$D$17,D3919&lt;'Season Lookup'!$D$18),"Fall",IF(OR(D3919&gt;='Season Lookup'!$D$18,D3919&lt;'Season Lookup'!$D$15),"Winter"))))</f>
        <v>Summer</v>
      </c>
      <c r="L3919" s="3" t="str">
        <f>VLOOKUP(F3919,'Season Lookup'!$A$1:$B$13,2,0)</f>
        <v>Summer</v>
      </c>
      <c r="N3919" t="s">
        <v>13</v>
      </c>
      <c r="O3919" t="s">
        <v>471</v>
      </c>
      <c r="P3919" t="str">
        <f t="shared" si="776"/>
        <v>Yes</v>
      </c>
      <c r="Q3919" t="str">
        <f t="shared" si="777"/>
        <v>No</v>
      </c>
      <c r="R3919" t="str">
        <f t="shared" si="778"/>
        <v>No</v>
      </c>
      <c r="T3919" t="s">
        <v>186</v>
      </c>
      <c r="U3919" t="s">
        <v>2754</v>
      </c>
      <c r="V3919" t="str">
        <f t="shared" si="779"/>
        <v>Intersection</v>
      </c>
      <c r="W3919" t="s">
        <v>2755</v>
      </c>
      <c r="X3919">
        <v>42.389156</v>
      </c>
      <c r="Y3919">
        <v>-71.145993000000004</v>
      </c>
      <c r="Z3919" t="s">
        <v>2756</v>
      </c>
    </row>
    <row r="3920" spans="1:26">
      <c r="A3920">
        <v>31016</v>
      </c>
      <c r="B3920" s="1">
        <v>41104.430543981478</v>
      </c>
      <c r="C3920" s="1">
        <f t="shared" si="768"/>
        <v>40909</v>
      </c>
      <c r="D3920" s="4">
        <f t="shared" si="769"/>
        <v>0.53611111111111109</v>
      </c>
      <c r="E3920" s="3">
        <f t="shared" si="770"/>
        <v>2012</v>
      </c>
      <c r="F3920" s="3">
        <f t="shared" si="771"/>
        <v>7</v>
      </c>
      <c r="G3920" s="3">
        <f t="shared" si="772"/>
        <v>14</v>
      </c>
      <c r="H3920" s="3">
        <f t="shared" si="773"/>
        <v>10</v>
      </c>
      <c r="I3920" s="3">
        <f t="shared" si="774"/>
        <v>19</v>
      </c>
      <c r="J3920" s="3">
        <f t="shared" si="775"/>
        <v>7</v>
      </c>
      <c r="K3920" s="3" t="str">
        <f>IF(AND(D3920&gt;='Season Lookup'!$D$15,D3920&lt;'Season Lookup'!$D$16),"Spring",IF(AND(D3920&gt;='Season Lookup'!$D$16,D3920&lt;'Season Lookup'!$D$17),"Summer",IF(AND(D3920&gt;='Season Lookup'!$D$17,D3920&lt;'Season Lookup'!$D$18),"Fall",IF(OR(D3920&gt;='Season Lookup'!$D$18,D3920&lt;'Season Lookup'!$D$15),"Winter"))))</f>
        <v>Summer</v>
      </c>
      <c r="L3920" s="3" t="str">
        <f>VLOOKUP(F3920,'Season Lookup'!$A$1:$B$13,2,0)</f>
        <v>Summer</v>
      </c>
      <c r="M3920" t="s">
        <v>31</v>
      </c>
      <c r="N3920" t="s">
        <v>13</v>
      </c>
      <c r="O3920" t="s">
        <v>13</v>
      </c>
      <c r="P3920" t="str">
        <f t="shared" si="776"/>
        <v>Yes</v>
      </c>
      <c r="Q3920" t="str">
        <f t="shared" si="777"/>
        <v>No</v>
      </c>
      <c r="R3920" t="str">
        <f t="shared" si="778"/>
        <v>No</v>
      </c>
      <c r="S3920">
        <v>97</v>
      </c>
      <c r="T3920" t="s">
        <v>198</v>
      </c>
      <c r="V3920" t="str">
        <f t="shared" si="779"/>
        <v>Non Intersection</v>
      </c>
      <c r="W3920" t="s">
        <v>4731</v>
      </c>
      <c r="X3920">
        <v>42.372785</v>
      </c>
      <c r="Y3920">
        <v>-71.120486</v>
      </c>
      <c r="Z3920" t="s">
        <v>4732</v>
      </c>
    </row>
    <row r="3921" spans="1:26">
      <c r="A3921">
        <v>31017</v>
      </c>
      <c r="B3921" s="1">
        <v>41104.654166666667</v>
      </c>
      <c r="C3921" s="1">
        <f t="shared" si="768"/>
        <v>40909</v>
      </c>
      <c r="D3921" s="4">
        <f t="shared" si="769"/>
        <v>0.53611111111111109</v>
      </c>
      <c r="E3921" s="3">
        <f t="shared" si="770"/>
        <v>2012</v>
      </c>
      <c r="F3921" s="3">
        <f t="shared" si="771"/>
        <v>7</v>
      </c>
      <c r="G3921" s="3">
        <f t="shared" si="772"/>
        <v>14</v>
      </c>
      <c r="H3921" s="3">
        <f t="shared" si="773"/>
        <v>15</v>
      </c>
      <c r="I3921" s="3">
        <f t="shared" si="774"/>
        <v>42</v>
      </c>
      <c r="J3921" s="3">
        <f t="shared" si="775"/>
        <v>7</v>
      </c>
      <c r="K3921" s="3" t="str">
        <f>IF(AND(D3921&gt;='Season Lookup'!$D$15,D3921&lt;'Season Lookup'!$D$16),"Spring",IF(AND(D3921&gt;='Season Lookup'!$D$16,D3921&lt;'Season Lookup'!$D$17),"Summer",IF(AND(D3921&gt;='Season Lookup'!$D$17,D3921&lt;'Season Lookup'!$D$18),"Fall",IF(OR(D3921&gt;='Season Lookup'!$D$18,D3921&lt;'Season Lookup'!$D$15),"Winter"))))</f>
        <v>Summer</v>
      </c>
      <c r="L3921" s="3" t="str">
        <f>VLOOKUP(F3921,'Season Lookup'!$A$1:$B$13,2,0)</f>
        <v>Summer</v>
      </c>
      <c r="M3921" t="s">
        <v>31</v>
      </c>
      <c r="N3921" t="s">
        <v>13</v>
      </c>
      <c r="O3921" t="s">
        <v>132</v>
      </c>
      <c r="P3921" t="str">
        <f t="shared" si="776"/>
        <v>Yes</v>
      </c>
      <c r="Q3921" t="str">
        <f t="shared" si="777"/>
        <v>Yes</v>
      </c>
      <c r="R3921" t="str">
        <f t="shared" si="778"/>
        <v>No</v>
      </c>
      <c r="T3921" t="s">
        <v>104</v>
      </c>
      <c r="U3921" t="s">
        <v>1249</v>
      </c>
      <c r="V3921" t="str">
        <f t="shared" si="779"/>
        <v>Intersection</v>
      </c>
      <c r="W3921" t="s">
        <v>4733</v>
      </c>
      <c r="X3921">
        <v>42.369968999999998</v>
      </c>
      <c r="Y3921">
        <v>-71.103890000000007</v>
      </c>
      <c r="Z3921" t="s">
        <v>4734</v>
      </c>
    </row>
    <row r="3922" spans="1:26">
      <c r="A3922">
        <v>31018</v>
      </c>
      <c r="B3922" s="1">
        <v>41105.729155092595</v>
      </c>
      <c r="C3922" s="1">
        <f t="shared" si="768"/>
        <v>40909</v>
      </c>
      <c r="D3922" s="4">
        <f t="shared" si="769"/>
        <v>0.53888888888888886</v>
      </c>
      <c r="E3922" s="3">
        <f t="shared" si="770"/>
        <v>2012</v>
      </c>
      <c r="F3922" s="3">
        <f t="shared" si="771"/>
        <v>7</v>
      </c>
      <c r="G3922" s="3">
        <f t="shared" si="772"/>
        <v>15</v>
      </c>
      <c r="H3922" s="3">
        <f t="shared" si="773"/>
        <v>17</v>
      </c>
      <c r="I3922" s="3">
        <f t="shared" si="774"/>
        <v>29</v>
      </c>
      <c r="J3922" s="3">
        <f t="shared" si="775"/>
        <v>1</v>
      </c>
      <c r="K3922" s="3" t="str">
        <f>IF(AND(D3922&gt;='Season Lookup'!$D$15,D3922&lt;'Season Lookup'!$D$16),"Spring",IF(AND(D3922&gt;='Season Lookup'!$D$16,D3922&lt;'Season Lookup'!$D$17),"Summer",IF(AND(D3922&gt;='Season Lookup'!$D$17,D3922&lt;'Season Lookup'!$D$18),"Fall",IF(OR(D3922&gt;='Season Lookup'!$D$18,D3922&lt;'Season Lookup'!$D$15),"Winter"))))</f>
        <v>Summer</v>
      </c>
      <c r="L3922" s="3" t="str">
        <f>VLOOKUP(F3922,'Season Lookup'!$A$1:$B$13,2,0)</f>
        <v>Summer</v>
      </c>
      <c r="M3922" t="s">
        <v>48</v>
      </c>
      <c r="N3922" t="s">
        <v>13</v>
      </c>
      <c r="O3922" t="s">
        <v>23</v>
      </c>
      <c r="P3922" t="str">
        <f t="shared" si="776"/>
        <v>Yes</v>
      </c>
      <c r="Q3922" t="str">
        <f t="shared" si="777"/>
        <v>No</v>
      </c>
      <c r="R3922" t="str">
        <f t="shared" si="778"/>
        <v>No</v>
      </c>
      <c r="S3922">
        <v>322</v>
      </c>
      <c r="T3922" t="s">
        <v>453</v>
      </c>
      <c r="V3922" t="str">
        <f t="shared" si="779"/>
        <v>Non Intersection</v>
      </c>
      <c r="W3922" t="s">
        <v>4735</v>
      </c>
      <c r="X3922">
        <v>42.356181999999997</v>
      </c>
      <c r="Y3922">
        <v>-71.109116999999998</v>
      </c>
      <c r="Z3922" t="s">
        <v>4736</v>
      </c>
    </row>
    <row r="3923" spans="1:26">
      <c r="A3923">
        <v>31020</v>
      </c>
      <c r="B3923" s="1">
        <v>41106.347210648149</v>
      </c>
      <c r="C3923" s="1">
        <f t="shared" si="768"/>
        <v>40909</v>
      </c>
      <c r="D3923" s="4">
        <f t="shared" si="769"/>
        <v>0.54166666666666663</v>
      </c>
      <c r="E3923" s="3">
        <f t="shared" si="770"/>
        <v>2012</v>
      </c>
      <c r="F3923" s="3">
        <f t="shared" si="771"/>
        <v>7</v>
      </c>
      <c r="G3923" s="3">
        <f t="shared" si="772"/>
        <v>16</v>
      </c>
      <c r="H3923" s="3">
        <f t="shared" si="773"/>
        <v>8</v>
      </c>
      <c r="I3923" s="3">
        <f t="shared" si="774"/>
        <v>19</v>
      </c>
      <c r="J3923" s="3">
        <f t="shared" si="775"/>
        <v>2</v>
      </c>
      <c r="K3923" s="3" t="str">
        <f>IF(AND(D3923&gt;='Season Lookup'!$D$15,D3923&lt;'Season Lookup'!$D$16),"Spring",IF(AND(D3923&gt;='Season Lookup'!$D$16,D3923&lt;'Season Lookup'!$D$17),"Summer",IF(AND(D3923&gt;='Season Lookup'!$D$17,D3923&lt;'Season Lookup'!$D$18),"Fall",IF(OR(D3923&gt;='Season Lookup'!$D$18,D3923&lt;'Season Lookup'!$D$15),"Winter"))))</f>
        <v>Summer</v>
      </c>
      <c r="L3923" s="3" t="str">
        <f>VLOOKUP(F3923,'Season Lookup'!$A$1:$B$13,2,0)</f>
        <v>Summer</v>
      </c>
      <c r="M3923" t="s">
        <v>56</v>
      </c>
      <c r="N3923" t="s">
        <v>13</v>
      </c>
      <c r="O3923" t="s">
        <v>132</v>
      </c>
      <c r="P3923" t="str">
        <f t="shared" si="776"/>
        <v>Yes</v>
      </c>
      <c r="Q3923" t="str">
        <f t="shared" si="777"/>
        <v>Yes</v>
      </c>
      <c r="R3923" t="str">
        <f t="shared" si="778"/>
        <v>No</v>
      </c>
      <c r="T3923" t="s">
        <v>199</v>
      </c>
      <c r="U3923" t="s">
        <v>4737</v>
      </c>
      <c r="V3923" t="str">
        <f t="shared" si="779"/>
        <v>Intersection</v>
      </c>
      <c r="W3923" t="s">
        <v>4738</v>
      </c>
      <c r="X3923">
        <v>0</v>
      </c>
      <c r="Y3923">
        <v>0</v>
      </c>
      <c r="Z3923" t="s">
        <v>81</v>
      </c>
    </row>
    <row r="3924" spans="1:26">
      <c r="A3924">
        <v>31021</v>
      </c>
      <c r="B3924" s="1">
        <v>41106.684027777781</v>
      </c>
      <c r="C3924" s="1">
        <f t="shared" si="768"/>
        <v>40909</v>
      </c>
      <c r="D3924" s="4">
        <f t="shared" si="769"/>
        <v>0.54166666666666663</v>
      </c>
      <c r="E3924" s="3">
        <f t="shared" si="770"/>
        <v>2012</v>
      </c>
      <c r="F3924" s="3">
        <f t="shared" si="771"/>
        <v>7</v>
      </c>
      <c r="G3924" s="3">
        <f t="shared" si="772"/>
        <v>16</v>
      </c>
      <c r="H3924" s="3">
        <f t="shared" si="773"/>
        <v>16</v>
      </c>
      <c r="I3924" s="3">
        <f t="shared" si="774"/>
        <v>25</v>
      </c>
      <c r="J3924" s="3">
        <f t="shared" si="775"/>
        <v>2</v>
      </c>
      <c r="K3924" s="3" t="str">
        <f>IF(AND(D3924&gt;='Season Lookup'!$D$15,D3924&lt;'Season Lookup'!$D$16),"Spring",IF(AND(D3924&gt;='Season Lookup'!$D$16,D3924&lt;'Season Lookup'!$D$17),"Summer",IF(AND(D3924&gt;='Season Lookup'!$D$17,D3924&lt;'Season Lookup'!$D$18),"Fall",IF(OR(D3924&gt;='Season Lookup'!$D$18,D3924&lt;'Season Lookup'!$D$15),"Winter"))))</f>
        <v>Summer</v>
      </c>
      <c r="L3924" s="3" t="str">
        <f>VLOOKUP(F3924,'Season Lookup'!$A$1:$B$13,2,0)</f>
        <v>Summer</v>
      </c>
      <c r="M3924" t="s">
        <v>56</v>
      </c>
      <c r="N3924" t="s">
        <v>619</v>
      </c>
      <c r="O3924" t="s">
        <v>36</v>
      </c>
      <c r="P3924" t="str">
        <f t="shared" si="776"/>
        <v>No</v>
      </c>
      <c r="Q3924" t="str">
        <f t="shared" si="777"/>
        <v>No</v>
      </c>
      <c r="R3924" t="str">
        <f t="shared" si="778"/>
        <v>No</v>
      </c>
      <c r="T3924" t="s">
        <v>19</v>
      </c>
      <c r="U3924" t="s">
        <v>2657</v>
      </c>
      <c r="V3924" t="str">
        <f t="shared" si="779"/>
        <v>Intersection</v>
      </c>
      <c r="W3924" t="s">
        <v>4739</v>
      </c>
      <c r="X3924">
        <v>42.375473999999997</v>
      </c>
      <c r="Y3924">
        <v>-71.114321000000004</v>
      </c>
      <c r="Z3924" t="s">
        <v>151</v>
      </c>
    </row>
    <row r="3925" spans="1:26">
      <c r="A3925">
        <v>31023</v>
      </c>
      <c r="B3925" s="1">
        <v>41107.534710648149</v>
      </c>
      <c r="C3925" s="1">
        <f t="shared" si="768"/>
        <v>40909</v>
      </c>
      <c r="D3925" s="4">
        <f t="shared" si="769"/>
        <v>0.5444444444444444</v>
      </c>
      <c r="E3925" s="3">
        <f t="shared" si="770"/>
        <v>2012</v>
      </c>
      <c r="F3925" s="3">
        <f t="shared" si="771"/>
        <v>7</v>
      </c>
      <c r="G3925" s="3">
        <f t="shared" si="772"/>
        <v>17</v>
      </c>
      <c r="H3925" s="3">
        <f t="shared" si="773"/>
        <v>12</v>
      </c>
      <c r="I3925" s="3">
        <f t="shared" si="774"/>
        <v>49</v>
      </c>
      <c r="J3925" s="3">
        <f t="shared" si="775"/>
        <v>3</v>
      </c>
      <c r="K3925" s="3" t="str">
        <f>IF(AND(D3925&gt;='Season Lookup'!$D$15,D3925&lt;'Season Lookup'!$D$16),"Spring",IF(AND(D3925&gt;='Season Lookup'!$D$16,D3925&lt;'Season Lookup'!$D$17),"Summer",IF(AND(D3925&gt;='Season Lookup'!$D$17,D3925&lt;'Season Lookup'!$D$18),"Fall",IF(OR(D3925&gt;='Season Lookup'!$D$18,D3925&lt;'Season Lookup'!$D$15),"Winter"))))</f>
        <v>Summer</v>
      </c>
      <c r="L3925" s="3" t="str">
        <f>VLOOKUP(F3925,'Season Lookup'!$A$1:$B$13,2,0)</f>
        <v>Summer</v>
      </c>
      <c r="M3925" t="s">
        <v>73</v>
      </c>
      <c r="N3925" t="s">
        <v>13</v>
      </c>
      <c r="O3925" t="s">
        <v>23</v>
      </c>
      <c r="P3925" t="str">
        <f t="shared" si="776"/>
        <v>Yes</v>
      </c>
      <c r="Q3925" t="str">
        <f t="shared" si="777"/>
        <v>No</v>
      </c>
      <c r="R3925" t="str">
        <f t="shared" si="778"/>
        <v>No</v>
      </c>
      <c r="T3925" t="s">
        <v>97</v>
      </c>
      <c r="U3925" t="s">
        <v>185</v>
      </c>
      <c r="V3925" t="str">
        <f t="shared" si="779"/>
        <v>Intersection</v>
      </c>
      <c r="W3925" t="s">
        <v>4330</v>
      </c>
      <c r="X3925">
        <v>42.375045999999998</v>
      </c>
      <c r="Y3925">
        <v>-71.118577999999999</v>
      </c>
      <c r="Z3925" t="s">
        <v>2076</v>
      </c>
    </row>
    <row r="3926" spans="1:26">
      <c r="A3926">
        <v>31024</v>
      </c>
      <c r="B3926" s="1">
        <v>41107.743043981478</v>
      </c>
      <c r="C3926" s="1">
        <f t="shared" si="768"/>
        <v>40909</v>
      </c>
      <c r="D3926" s="4">
        <f t="shared" si="769"/>
        <v>0.5444444444444444</v>
      </c>
      <c r="E3926" s="3">
        <f t="shared" si="770"/>
        <v>2012</v>
      </c>
      <c r="F3926" s="3">
        <f t="shared" si="771"/>
        <v>7</v>
      </c>
      <c r="G3926" s="3">
        <f t="shared" si="772"/>
        <v>17</v>
      </c>
      <c r="H3926" s="3">
        <f t="shared" si="773"/>
        <v>17</v>
      </c>
      <c r="I3926" s="3">
        <f t="shared" si="774"/>
        <v>49</v>
      </c>
      <c r="J3926" s="3">
        <f t="shared" si="775"/>
        <v>3</v>
      </c>
      <c r="K3926" s="3" t="str">
        <f>IF(AND(D3926&gt;='Season Lookup'!$D$15,D3926&lt;'Season Lookup'!$D$16),"Spring",IF(AND(D3926&gt;='Season Lookup'!$D$16,D3926&lt;'Season Lookup'!$D$17),"Summer",IF(AND(D3926&gt;='Season Lookup'!$D$17,D3926&lt;'Season Lookup'!$D$18),"Fall",IF(OR(D3926&gt;='Season Lookup'!$D$18,D3926&lt;'Season Lookup'!$D$15),"Winter"))))</f>
        <v>Summer</v>
      </c>
      <c r="L3926" s="3" t="str">
        <f>VLOOKUP(F3926,'Season Lookup'!$A$1:$B$13,2,0)</f>
        <v>Summer</v>
      </c>
      <c r="M3926" t="s">
        <v>73</v>
      </c>
      <c r="N3926" t="s">
        <v>13</v>
      </c>
      <c r="O3926" t="s">
        <v>23</v>
      </c>
      <c r="P3926" t="str">
        <f t="shared" si="776"/>
        <v>Yes</v>
      </c>
      <c r="Q3926" t="str">
        <f t="shared" si="777"/>
        <v>No</v>
      </c>
      <c r="R3926" t="str">
        <f t="shared" si="778"/>
        <v>No</v>
      </c>
      <c r="T3926" t="s">
        <v>105</v>
      </c>
      <c r="U3926" t="s">
        <v>138</v>
      </c>
      <c r="V3926" t="str">
        <f t="shared" si="779"/>
        <v>Intersection</v>
      </c>
      <c r="W3926" t="s">
        <v>139</v>
      </c>
      <c r="X3926">
        <v>42.373967</v>
      </c>
      <c r="Y3926">
        <v>-71.112780000000001</v>
      </c>
      <c r="Z3926" t="s">
        <v>140</v>
      </c>
    </row>
    <row r="3927" spans="1:26">
      <c r="A3927">
        <v>31027</v>
      </c>
      <c r="B3927" s="1">
        <v>41107.625</v>
      </c>
      <c r="C3927" s="1">
        <f t="shared" si="768"/>
        <v>40909</v>
      </c>
      <c r="D3927" s="4">
        <f t="shared" si="769"/>
        <v>0.5444444444444444</v>
      </c>
      <c r="E3927" s="3">
        <f t="shared" si="770"/>
        <v>2012</v>
      </c>
      <c r="F3927" s="3">
        <f t="shared" si="771"/>
        <v>7</v>
      </c>
      <c r="G3927" s="3">
        <f t="shared" si="772"/>
        <v>17</v>
      </c>
      <c r="H3927" s="3">
        <f t="shared" si="773"/>
        <v>15</v>
      </c>
      <c r="I3927" s="3">
        <f t="shared" si="774"/>
        <v>0</v>
      </c>
      <c r="J3927" s="3">
        <f t="shared" si="775"/>
        <v>3</v>
      </c>
      <c r="K3927" s="3" t="str">
        <f>IF(AND(D3927&gt;='Season Lookup'!$D$15,D3927&lt;'Season Lookup'!$D$16),"Spring",IF(AND(D3927&gt;='Season Lookup'!$D$16,D3927&lt;'Season Lookup'!$D$17),"Summer",IF(AND(D3927&gt;='Season Lookup'!$D$17,D3927&lt;'Season Lookup'!$D$18),"Fall",IF(OR(D3927&gt;='Season Lookup'!$D$18,D3927&lt;'Season Lookup'!$D$15),"Winter"))))</f>
        <v>Summer</v>
      </c>
      <c r="L3927" s="3" t="str">
        <f>VLOOKUP(F3927,'Season Lookup'!$A$1:$B$13,2,0)</f>
        <v>Summer</v>
      </c>
      <c r="M3927" t="s">
        <v>73</v>
      </c>
      <c r="N3927" t="s">
        <v>13</v>
      </c>
      <c r="O3927" t="s">
        <v>13</v>
      </c>
      <c r="P3927" t="str">
        <f t="shared" si="776"/>
        <v>Yes</v>
      </c>
      <c r="Q3927" t="str">
        <f t="shared" si="777"/>
        <v>No</v>
      </c>
      <c r="R3927" t="str">
        <f t="shared" si="778"/>
        <v>No</v>
      </c>
      <c r="T3927" t="s">
        <v>27</v>
      </c>
      <c r="U3927" t="s">
        <v>42</v>
      </c>
      <c r="V3927" t="str">
        <f t="shared" si="779"/>
        <v>Intersection</v>
      </c>
      <c r="W3927" t="s">
        <v>1022</v>
      </c>
      <c r="X3927">
        <v>42.364483999999997</v>
      </c>
      <c r="Y3927">
        <v>-71.113893000000004</v>
      </c>
      <c r="Z3927" t="s">
        <v>1023</v>
      </c>
    </row>
    <row r="3928" spans="1:26">
      <c r="A3928">
        <v>31025</v>
      </c>
      <c r="B3928" s="1">
        <v>41108.670138888891</v>
      </c>
      <c r="C3928" s="1">
        <f t="shared" si="768"/>
        <v>40909</v>
      </c>
      <c r="D3928" s="4">
        <f t="shared" si="769"/>
        <v>0.54722222222222228</v>
      </c>
      <c r="E3928" s="3">
        <f t="shared" si="770"/>
        <v>2012</v>
      </c>
      <c r="F3928" s="3">
        <f t="shared" si="771"/>
        <v>7</v>
      </c>
      <c r="G3928" s="3">
        <f t="shared" si="772"/>
        <v>18</v>
      </c>
      <c r="H3928" s="3">
        <f t="shared" si="773"/>
        <v>16</v>
      </c>
      <c r="I3928" s="3">
        <f t="shared" si="774"/>
        <v>5</v>
      </c>
      <c r="J3928" s="3">
        <f t="shared" si="775"/>
        <v>4</v>
      </c>
      <c r="K3928" s="3" t="str">
        <f>IF(AND(D3928&gt;='Season Lookup'!$D$15,D3928&lt;'Season Lookup'!$D$16),"Spring",IF(AND(D3928&gt;='Season Lookup'!$D$16,D3928&lt;'Season Lookup'!$D$17),"Summer",IF(AND(D3928&gt;='Season Lookup'!$D$17,D3928&lt;'Season Lookup'!$D$18),"Fall",IF(OR(D3928&gt;='Season Lookup'!$D$18,D3928&lt;'Season Lookup'!$D$15),"Winter"))))</f>
        <v>Summer</v>
      </c>
      <c r="L3928" s="3" t="str">
        <f>VLOOKUP(F3928,'Season Lookup'!$A$1:$B$13,2,0)</f>
        <v>Summer</v>
      </c>
      <c r="M3928" t="s">
        <v>82</v>
      </c>
      <c r="N3928" t="s">
        <v>13</v>
      </c>
      <c r="O3928" t="s">
        <v>23</v>
      </c>
      <c r="P3928" t="str">
        <f t="shared" si="776"/>
        <v>Yes</v>
      </c>
      <c r="Q3928" t="str">
        <f t="shared" si="777"/>
        <v>No</v>
      </c>
      <c r="R3928" t="str">
        <f t="shared" si="778"/>
        <v>No</v>
      </c>
      <c r="S3928">
        <v>1575</v>
      </c>
      <c r="T3928" t="s">
        <v>19</v>
      </c>
      <c r="V3928" t="str">
        <f t="shared" si="779"/>
        <v>Non Intersection</v>
      </c>
      <c r="W3928" t="s">
        <v>64</v>
      </c>
      <c r="X3928">
        <v>42.375042000000001</v>
      </c>
      <c r="Y3928">
        <v>-71.107168999999999</v>
      </c>
      <c r="Z3928" t="s">
        <v>65</v>
      </c>
    </row>
    <row r="3929" spans="1:26">
      <c r="A3929">
        <v>31026</v>
      </c>
      <c r="B3929" s="1">
        <v>41108.763182870367</v>
      </c>
      <c r="C3929" s="1">
        <f t="shared" si="768"/>
        <v>40909</v>
      </c>
      <c r="D3929" s="4">
        <f t="shared" si="769"/>
        <v>0.54722222222222228</v>
      </c>
      <c r="E3929" s="3">
        <f t="shared" si="770"/>
        <v>2012</v>
      </c>
      <c r="F3929" s="3">
        <f t="shared" si="771"/>
        <v>7</v>
      </c>
      <c r="G3929" s="3">
        <f t="shared" si="772"/>
        <v>18</v>
      </c>
      <c r="H3929" s="3">
        <f t="shared" si="773"/>
        <v>18</v>
      </c>
      <c r="I3929" s="3">
        <f t="shared" si="774"/>
        <v>18</v>
      </c>
      <c r="J3929" s="3">
        <f t="shared" si="775"/>
        <v>4</v>
      </c>
      <c r="K3929" s="3" t="str">
        <f>IF(AND(D3929&gt;='Season Lookup'!$D$15,D3929&lt;'Season Lookup'!$D$16),"Spring",IF(AND(D3929&gt;='Season Lookup'!$D$16,D3929&lt;'Season Lookup'!$D$17),"Summer",IF(AND(D3929&gt;='Season Lookup'!$D$17,D3929&lt;'Season Lookup'!$D$18),"Fall",IF(OR(D3929&gt;='Season Lookup'!$D$18,D3929&lt;'Season Lookup'!$D$15),"Winter"))))</f>
        <v>Summer</v>
      </c>
      <c r="L3929" s="3" t="str">
        <f>VLOOKUP(F3929,'Season Lookup'!$A$1:$B$13,2,0)</f>
        <v>Summer</v>
      </c>
      <c r="M3929" t="s">
        <v>82</v>
      </c>
      <c r="N3929" t="s">
        <v>13</v>
      </c>
      <c r="O3929" t="s">
        <v>13</v>
      </c>
      <c r="P3929" t="str">
        <f t="shared" si="776"/>
        <v>Yes</v>
      </c>
      <c r="Q3929" t="str">
        <f t="shared" si="777"/>
        <v>No</v>
      </c>
      <c r="R3929" t="str">
        <f t="shared" si="778"/>
        <v>No</v>
      </c>
      <c r="V3929" t="str">
        <f t="shared" si="779"/>
        <v>Intersection</v>
      </c>
      <c r="W3929" t="s">
        <v>717</v>
      </c>
      <c r="X3929">
        <v>0</v>
      </c>
      <c r="Y3929">
        <v>0</v>
      </c>
      <c r="Z3929" t="s">
        <v>81</v>
      </c>
    </row>
    <row r="3930" spans="1:26">
      <c r="A3930">
        <v>31028</v>
      </c>
      <c r="B3930" s="1">
        <v>41108.664571759262</v>
      </c>
      <c r="C3930" s="1">
        <f t="shared" si="768"/>
        <v>40909</v>
      </c>
      <c r="D3930" s="4">
        <f t="shared" si="769"/>
        <v>0.54722222222222228</v>
      </c>
      <c r="E3930" s="3">
        <f t="shared" si="770"/>
        <v>2012</v>
      </c>
      <c r="F3930" s="3">
        <f t="shared" si="771"/>
        <v>7</v>
      </c>
      <c r="G3930" s="3">
        <f t="shared" si="772"/>
        <v>18</v>
      </c>
      <c r="H3930" s="3">
        <f t="shared" si="773"/>
        <v>15</v>
      </c>
      <c r="I3930" s="3">
        <f t="shared" si="774"/>
        <v>56</v>
      </c>
      <c r="J3930" s="3">
        <f t="shared" si="775"/>
        <v>4</v>
      </c>
      <c r="K3930" s="3" t="str">
        <f>IF(AND(D3930&gt;='Season Lookup'!$D$15,D3930&lt;'Season Lookup'!$D$16),"Spring",IF(AND(D3930&gt;='Season Lookup'!$D$16,D3930&lt;'Season Lookup'!$D$17),"Summer",IF(AND(D3930&gt;='Season Lookup'!$D$17,D3930&lt;'Season Lookup'!$D$18),"Fall",IF(OR(D3930&gt;='Season Lookup'!$D$18,D3930&lt;'Season Lookup'!$D$15),"Winter"))))</f>
        <v>Summer</v>
      </c>
      <c r="L3930" s="3" t="str">
        <f>VLOOKUP(F3930,'Season Lookup'!$A$1:$B$13,2,0)</f>
        <v>Summer</v>
      </c>
      <c r="M3930" t="s">
        <v>82</v>
      </c>
      <c r="N3930" t="s">
        <v>13</v>
      </c>
      <c r="O3930" t="s">
        <v>23</v>
      </c>
      <c r="P3930" t="str">
        <f t="shared" si="776"/>
        <v>Yes</v>
      </c>
      <c r="Q3930" t="str">
        <f t="shared" si="777"/>
        <v>No</v>
      </c>
      <c r="R3930" t="str">
        <f t="shared" si="778"/>
        <v>No</v>
      </c>
      <c r="S3930">
        <v>11</v>
      </c>
      <c r="T3930" t="s">
        <v>1019</v>
      </c>
      <c r="V3930" t="str">
        <f t="shared" si="779"/>
        <v>Non Intersection</v>
      </c>
      <c r="W3930" t="s">
        <v>4740</v>
      </c>
      <c r="X3930">
        <v>42.367213999999997</v>
      </c>
      <c r="Y3930">
        <v>-71.106736999999995</v>
      </c>
      <c r="Z3930" t="s">
        <v>4741</v>
      </c>
    </row>
    <row r="3931" spans="1:26">
      <c r="A3931">
        <v>31029</v>
      </c>
      <c r="B3931" s="1">
        <v>41108.778460648151</v>
      </c>
      <c r="C3931" s="1">
        <f t="shared" si="768"/>
        <v>40909</v>
      </c>
      <c r="D3931" s="4">
        <f t="shared" si="769"/>
        <v>0.54722222222222228</v>
      </c>
      <c r="E3931" s="3">
        <f t="shared" si="770"/>
        <v>2012</v>
      </c>
      <c r="F3931" s="3">
        <f t="shared" si="771"/>
        <v>7</v>
      </c>
      <c r="G3931" s="3">
        <f t="shared" si="772"/>
        <v>18</v>
      </c>
      <c r="H3931" s="3">
        <f t="shared" si="773"/>
        <v>18</v>
      </c>
      <c r="I3931" s="3">
        <f t="shared" si="774"/>
        <v>40</v>
      </c>
      <c r="J3931" s="3">
        <f t="shared" si="775"/>
        <v>4</v>
      </c>
      <c r="K3931" s="3" t="str">
        <f>IF(AND(D3931&gt;='Season Lookup'!$D$15,D3931&lt;'Season Lookup'!$D$16),"Spring",IF(AND(D3931&gt;='Season Lookup'!$D$16,D3931&lt;'Season Lookup'!$D$17),"Summer",IF(AND(D3931&gt;='Season Lookup'!$D$17,D3931&lt;'Season Lookup'!$D$18),"Fall",IF(OR(D3931&gt;='Season Lookup'!$D$18,D3931&lt;'Season Lookup'!$D$15),"Winter"))))</f>
        <v>Summer</v>
      </c>
      <c r="L3931" s="3" t="str">
        <f>VLOOKUP(F3931,'Season Lookup'!$A$1:$B$13,2,0)</f>
        <v>Summer</v>
      </c>
      <c r="M3931" t="s">
        <v>82</v>
      </c>
      <c r="N3931" t="s">
        <v>13</v>
      </c>
      <c r="O3931" t="s">
        <v>13</v>
      </c>
      <c r="P3931" t="str">
        <f t="shared" si="776"/>
        <v>Yes</v>
      </c>
      <c r="Q3931" t="str">
        <f t="shared" si="777"/>
        <v>No</v>
      </c>
      <c r="R3931" t="str">
        <f t="shared" si="778"/>
        <v>No</v>
      </c>
      <c r="T3931" t="s">
        <v>685</v>
      </c>
      <c r="U3931" t="s">
        <v>1149</v>
      </c>
      <c r="V3931" t="str">
        <f t="shared" si="779"/>
        <v>Intersection</v>
      </c>
      <c r="W3931" t="s">
        <v>4742</v>
      </c>
      <c r="X3931">
        <v>42.372906999999998</v>
      </c>
      <c r="Y3931">
        <v>-71.088070000000002</v>
      </c>
      <c r="Z3931" t="s">
        <v>4743</v>
      </c>
    </row>
    <row r="3932" spans="1:26">
      <c r="A3932">
        <v>31030</v>
      </c>
      <c r="B3932" s="1">
        <v>41108.839583333334</v>
      </c>
      <c r="C3932" s="1">
        <f t="shared" si="768"/>
        <v>40909</v>
      </c>
      <c r="D3932" s="4">
        <f t="shared" si="769"/>
        <v>0.54722222222222228</v>
      </c>
      <c r="E3932" s="3">
        <f t="shared" si="770"/>
        <v>2012</v>
      </c>
      <c r="F3932" s="3">
        <f t="shared" si="771"/>
        <v>7</v>
      </c>
      <c r="G3932" s="3">
        <f t="shared" si="772"/>
        <v>18</v>
      </c>
      <c r="H3932" s="3">
        <f t="shared" si="773"/>
        <v>20</v>
      </c>
      <c r="I3932" s="3">
        <f t="shared" si="774"/>
        <v>9</v>
      </c>
      <c r="J3932" s="3">
        <f t="shared" si="775"/>
        <v>4</v>
      </c>
      <c r="K3932" s="3" t="str">
        <f>IF(AND(D3932&gt;='Season Lookup'!$D$15,D3932&lt;'Season Lookup'!$D$16),"Spring",IF(AND(D3932&gt;='Season Lookup'!$D$16,D3932&lt;'Season Lookup'!$D$17),"Summer",IF(AND(D3932&gt;='Season Lookup'!$D$17,D3932&lt;'Season Lookup'!$D$18),"Fall",IF(OR(D3932&gt;='Season Lookup'!$D$18,D3932&lt;'Season Lookup'!$D$15),"Winter"))))</f>
        <v>Summer</v>
      </c>
      <c r="L3932" s="3" t="str">
        <f>VLOOKUP(F3932,'Season Lookup'!$A$1:$B$13,2,0)</f>
        <v>Summer</v>
      </c>
      <c r="M3932" t="s">
        <v>82</v>
      </c>
      <c r="N3932" t="s">
        <v>13</v>
      </c>
      <c r="O3932" t="s">
        <v>13</v>
      </c>
      <c r="P3932" t="str">
        <f t="shared" si="776"/>
        <v>Yes</v>
      </c>
      <c r="Q3932" t="str">
        <f t="shared" si="777"/>
        <v>No</v>
      </c>
      <c r="R3932" t="str">
        <f t="shared" si="778"/>
        <v>No</v>
      </c>
      <c r="T3932" t="s">
        <v>342</v>
      </c>
      <c r="U3932" t="s">
        <v>105</v>
      </c>
      <c r="V3932" t="str">
        <f t="shared" si="779"/>
        <v>Intersection</v>
      </c>
      <c r="W3932" t="s">
        <v>725</v>
      </c>
      <c r="X3932">
        <v>42.369317000000002</v>
      </c>
      <c r="Y3932">
        <v>-71.101021000000003</v>
      </c>
      <c r="Z3932" t="s">
        <v>344</v>
      </c>
    </row>
    <row r="3933" spans="1:26">
      <c r="A3933">
        <v>31031</v>
      </c>
      <c r="B3933" s="1">
        <v>41109.493043981478</v>
      </c>
      <c r="C3933" s="1">
        <f t="shared" si="768"/>
        <v>40909</v>
      </c>
      <c r="D3933" s="4">
        <f t="shared" si="769"/>
        <v>0.55000000000000004</v>
      </c>
      <c r="E3933" s="3">
        <f t="shared" si="770"/>
        <v>2012</v>
      </c>
      <c r="F3933" s="3">
        <f t="shared" si="771"/>
        <v>7</v>
      </c>
      <c r="G3933" s="3">
        <f t="shared" si="772"/>
        <v>19</v>
      </c>
      <c r="H3933" s="3">
        <f t="shared" si="773"/>
        <v>11</v>
      </c>
      <c r="I3933" s="3">
        <f t="shared" si="774"/>
        <v>49</v>
      </c>
      <c r="J3933" s="3">
        <f t="shared" si="775"/>
        <v>5</v>
      </c>
      <c r="K3933" s="3" t="str">
        <f>IF(AND(D3933&gt;='Season Lookup'!$D$15,D3933&lt;'Season Lookup'!$D$16),"Spring",IF(AND(D3933&gt;='Season Lookup'!$D$16,D3933&lt;'Season Lookup'!$D$17),"Summer",IF(AND(D3933&gt;='Season Lookup'!$D$17,D3933&lt;'Season Lookup'!$D$18),"Fall",IF(OR(D3933&gt;='Season Lookup'!$D$18,D3933&lt;'Season Lookup'!$D$15),"Winter"))))</f>
        <v>Summer</v>
      </c>
      <c r="L3933" s="3" t="str">
        <f>VLOOKUP(F3933,'Season Lookup'!$A$1:$B$13,2,0)</f>
        <v>Summer</v>
      </c>
      <c r="M3933" t="s">
        <v>78</v>
      </c>
      <c r="N3933" t="s">
        <v>13</v>
      </c>
      <c r="O3933" t="s">
        <v>13</v>
      </c>
      <c r="P3933" t="str">
        <f t="shared" si="776"/>
        <v>Yes</v>
      </c>
      <c r="Q3933" t="str">
        <f t="shared" si="777"/>
        <v>No</v>
      </c>
      <c r="R3933" t="str">
        <f t="shared" si="778"/>
        <v>No</v>
      </c>
      <c r="T3933" t="s">
        <v>260</v>
      </c>
      <c r="U3933" t="s">
        <v>1502</v>
      </c>
      <c r="V3933" t="str">
        <f t="shared" si="779"/>
        <v>Intersection</v>
      </c>
      <c r="W3933" t="s">
        <v>1503</v>
      </c>
      <c r="X3933">
        <v>42.371716999999997</v>
      </c>
      <c r="Y3933">
        <v>-71.079684999999998</v>
      </c>
      <c r="Z3933" t="s">
        <v>1504</v>
      </c>
    </row>
    <row r="3934" spans="1:26">
      <c r="A3934">
        <v>31032</v>
      </c>
      <c r="B3934" s="1">
        <v>41109.635405092595</v>
      </c>
      <c r="C3934" s="1">
        <f t="shared" si="768"/>
        <v>40909</v>
      </c>
      <c r="D3934" s="4">
        <f t="shared" si="769"/>
        <v>0.55000000000000004</v>
      </c>
      <c r="E3934" s="3">
        <f t="shared" si="770"/>
        <v>2012</v>
      </c>
      <c r="F3934" s="3">
        <f t="shared" si="771"/>
        <v>7</v>
      </c>
      <c r="G3934" s="3">
        <f t="shared" si="772"/>
        <v>19</v>
      </c>
      <c r="H3934" s="3">
        <f t="shared" si="773"/>
        <v>15</v>
      </c>
      <c r="I3934" s="3">
        <f t="shared" si="774"/>
        <v>14</v>
      </c>
      <c r="J3934" s="3">
        <f t="shared" si="775"/>
        <v>5</v>
      </c>
      <c r="K3934" s="3" t="str">
        <f>IF(AND(D3934&gt;='Season Lookup'!$D$15,D3934&lt;'Season Lookup'!$D$16),"Spring",IF(AND(D3934&gt;='Season Lookup'!$D$16,D3934&lt;'Season Lookup'!$D$17),"Summer",IF(AND(D3934&gt;='Season Lookup'!$D$17,D3934&lt;'Season Lookup'!$D$18),"Fall",IF(OR(D3934&gt;='Season Lookup'!$D$18,D3934&lt;'Season Lookup'!$D$15),"Winter"))))</f>
        <v>Summer</v>
      </c>
      <c r="L3934" s="3" t="str">
        <f>VLOOKUP(F3934,'Season Lookup'!$A$1:$B$13,2,0)</f>
        <v>Summer</v>
      </c>
      <c r="M3934" t="s">
        <v>78</v>
      </c>
      <c r="N3934" t="s">
        <v>13</v>
      </c>
      <c r="O3934" t="s">
        <v>13</v>
      </c>
      <c r="P3934" t="str">
        <f t="shared" si="776"/>
        <v>Yes</v>
      </c>
      <c r="Q3934" t="str">
        <f t="shared" si="777"/>
        <v>No</v>
      </c>
      <c r="R3934" t="str">
        <f t="shared" si="778"/>
        <v>No</v>
      </c>
      <c r="T3934" t="s">
        <v>14</v>
      </c>
      <c r="U3934" t="s">
        <v>675</v>
      </c>
      <c r="V3934" t="str">
        <f t="shared" si="779"/>
        <v>Intersection</v>
      </c>
      <c r="W3934" t="s">
        <v>1882</v>
      </c>
      <c r="X3934">
        <v>42.386820999999998</v>
      </c>
      <c r="Y3934">
        <v>-71.119181999999995</v>
      </c>
      <c r="Z3934" t="s">
        <v>1222</v>
      </c>
    </row>
    <row r="3935" spans="1:26">
      <c r="A3935">
        <v>31033</v>
      </c>
      <c r="B3935" s="1">
        <v>41109.86109953704</v>
      </c>
      <c r="C3935" s="1">
        <f t="shared" si="768"/>
        <v>40909</v>
      </c>
      <c r="D3935" s="4">
        <f t="shared" si="769"/>
        <v>0.55000000000000004</v>
      </c>
      <c r="E3935" s="3">
        <f t="shared" si="770"/>
        <v>2012</v>
      </c>
      <c r="F3935" s="3">
        <f t="shared" si="771"/>
        <v>7</v>
      </c>
      <c r="G3935" s="3">
        <f t="shared" si="772"/>
        <v>19</v>
      </c>
      <c r="H3935" s="3">
        <f t="shared" si="773"/>
        <v>20</v>
      </c>
      <c r="I3935" s="3">
        <f t="shared" si="774"/>
        <v>39</v>
      </c>
      <c r="J3935" s="3">
        <f t="shared" si="775"/>
        <v>5</v>
      </c>
      <c r="K3935" s="3" t="str">
        <f>IF(AND(D3935&gt;='Season Lookup'!$D$15,D3935&lt;'Season Lookup'!$D$16),"Spring",IF(AND(D3935&gt;='Season Lookup'!$D$16,D3935&lt;'Season Lookup'!$D$17),"Summer",IF(AND(D3935&gt;='Season Lookup'!$D$17,D3935&lt;'Season Lookup'!$D$18),"Fall",IF(OR(D3935&gt;='Season Lookup'!$D$18,D3935&lt;'Season Lookup'!$D$15),"Winter"))))</f>
        <v>Summer</v>
      </c>
      <c r="L3935" s="3" t="str">
        <f>VLOOKUP(F3935,'Season Lookup'!$A$1:$B$13,2,0)</f>
        <v>Summer</v>
      </c>
      <c r="M3935" t="s">
        <v>78</v>
      </c>
      <c r="N3935" t="s">
        <v>13</v>
      </c>
      <c r="O3935" t="s">
        <v>132</v>
      </c>
      <c r="P3935" t="str">
        <f t="shared" si="776"/>
        <v>Yes</v>
      </c>
      <c r="Q3935" t="str">
        <f t="shared" si="777"/>
        <v>Yes</v>
      </c>
      <c r="R3935" t="str">
        <f t="shared" si="778"/>
        <v>No</v>
      </c>
      <c r="T3935" t="s">
        <v>101</v>
      </c>
      <c r="U3935" t="s">
        <v>32</v>
      </c>
      <c r="V3935" t="str">
        <f t="shared" si="779"/>
        <v>Intersection</v>
      </c>
      <c r="W3935" t="s">
        <v>4744</v>
      </c>
      <c r="X3935">
        <v>42.363446000000003</v>
      </c>
      <c r="Y3935">
        <v>-71.099800000000002</v>
      </c>
      <c r="Z3935" t="s">
        <v>4745</v>
      </c>
    </row>
    <row r="3936" spans="1:26">
      <c r="A3936">
        <v>31036</v>
      </c>
      <c r="B3936" s="1">
        <v>41109.754155092596</v>
      </c>
      <c r="C3936" s="1">
        <f t="shared" si="768"/>
        <v>40909</v>
      </c>
      <c r="D3936" s="4">
        <f t="shared" si="769"/>
        <v>0.55000000000000004</v>
      </c>
      <c r="E3936" s="3">
        <f t="shared" si="770"/>
        <v>2012</v>
      </c>
      <c r="F3936" s="3">
        <f t="shared" si="771"/>
        <v>7</v>
      </c>
      <c r="G3936" s="3">
        <f t="shared" si="772"/>
        <v>19</v>
      </c>
      <c r="H3936" s="3">
        <f t="shared" si="773"/>
        <v>18</v>
      </c>
      <c r="I3936" s="3">
        <f t="shared" si="774"/>
        <v>5</v>
      </c>
      <c r="J3936" s="3">
        <f t="shared" si="775"/>
        <v>5</v>
      </c>
      <c r="K3936" s="3" t="str">
        <f>IF(AND(D3936&gt;='Season Lookup'!$D$15,D3936&lt;'Season Lookup'!$D$16),"Spring",IF(AND(D3936&gt;='Season Lookup'!$D$16,D3936&lt;'Season Lookup'!$D$17),"Summer",IF(AND(D3936&gt;='Season Lookup'!$D$17,D3936&lt;'Season Lookup'!$D$18),"Fall",IF(OR(D3936&gt;='Season Lookup'!$D$18,D3936&lt;'Season Lookup'!$D$15),"Winter"))))</f>
        <v>Summer</v>
      </c>
      <c r="L3936" s="3" t="str">
        <f>VLOOKUP(F3936,'Season Lookup'!$A$1:$B$13,2,0)</f>
        <v>Summer</v>
      </c>
      <c r="M3936" t="s">
        <v>78</v>
      </c>
      <c r="N3936" t="s">
        <v>13</v>
      </c>
      <c r="O3936" t="s">
        <v>132</v>
      </c>
      <c r="P3936" t="str">
        <f t="shared" si="776"/>
        <v>Yes</v>
      </c>
      <c r="Q3936" t="str">
        <f t="shared" si="777"/>
        <v>Yes</v>
      </c>
      <c r="R3936" t="str">
        <f t="shared" si="778"/>
        <v>No</v>
      </c>
      <c r="T3936" t="s">
        <v>74</v>
      </c>
      <c r="U3936" t="s">
        <v>2050</v>
      </c>
      <c r="V3936" t="str">
        <f t="shared" si="779"/>
        <v>Intersection</v>
      </c>
      <c r="W3936" t="s">
        <v>4746</v>
      </c>
      <c r="X3936">
        <v>42.368423</v>
      </c>
      <c r="Y3936">
        <v>-71.094372000000007</v>
      </c>
      <c r="Z3936" t="s">
        <v>4747</v>
      </c>
    </row>
    <row r="3937" spans="1:26">
      <c r="A3937">
        <v>31037</v>
      </c>
      <c r="B3937" s="1">
        <v>41110.666655092595</v>
      </c>
      <c r="C3937" s="1">
        <f t="shared" si="768"/>
        <v>40909</v>
      </c>
      <c r="D3937" s="4">
        <f t="shared" si="769"/>
        <v>0.55277777777777781</v>
      </c>
      <c r="E3937" s="3">
        <f t="shared" si="770"/>
        <v>2012</v>
      </c>
      <c r="F3937" s="3">
        <f t="shared" si="771"/>
        <v>7</v>
      </c>
      <c r="G3937" s="3">
        <f t="shared" si="772"/>
        <v>20</v>
      </c>
      <c r="H3937" s="3">
        <f t="shared" si="773"/>
        <v>15</v>
      </c>
      <c r="I3937" s="3">
        <f t="shared" si="774"/>
        <v>59</v>
      </c>
      <c r="J3937" s="3">
        <f t="shared" si="775"/>
        <v>6</v>
      </c>
      <c r="K3937" s="3" t="str">
        <f>IF(AND(D3937&gt;='Season Lookup'!$D$15,D3937&lt;'Season Lookup'!$D$16),"Spring",IF(AND(D3937&gt;='Season Lookup'!$D$16,D3937&lt;'Season Lookup'!$D$17),"Summer",IF(AND(D3937&gt;='Season Lookup'!$D$17,D3937&lt;'Season Lookup'!$D$18),"Fall",IF(OR(D3937&gt;='Season Lookup'!$D$18,D3937&lt;'Season Lookup'!$D$15),"Winter"))))</f>
        <v>Summer</v>
      </c>
      <c r="L3937" s="3" t="str">
        <f>VLOOKUP(F3937,'Season Lookup'!$A$1:$B$13,2,0)</f>
        <v>Summer</v>
      </c>
      <c r="M3937" t="s">
        <v>12</v>
      </c>
      <c r="N3937" t="s">
        <v>13</v>
      </c>
      <c r="O3937" t="s">
        <v>23</v>
      </c>
      <c r="P3937" t="str">
        <f t="shared" si="776"/>
        <v>Yes</v>
      </c>
      <c r="Q3937" t="str">
        <f t="shared" si="777"/>
        <v>No</v>
      </c>
      <c r="R3937" t="str">
        <f t="shared" si="778"/>
        <v>No</v>
      </c>
      <c r="S3937">
        <v>5</v>
      </c>
      <c r="T3937" t="s">
        <v>268</v>
      </c>
      <c r="V3937" t="str">
        <f t="shared" si="779"/>
        <v>Non Intersection</v>
      </c>
      <c r="W3937" t="s">
        <v>4177</v>
      </c>
      <c r="X3937">
        <v>42.389294</v>
      </c>
      <c r="Y3937">
        <v>-71.119423999999995</v>
      </c>
      <c r="Z3937" t="s">
        <v>4178</v>
      </c>
    </row>
    <row r="3938" spans="1:26">
      <c r="A3938">
        <v>31038</v>
      </c>
      <c r="B3938" s="1">
        <v>41110.604155092595</v>
      </c>
      <c r="C3938" s="1">
        <f t="shared" si="768"/>
        <v>40909</v>
      </c>
      <c r="D3938" s="4">
        <f t="shared" si="769"/>
        <v>0.55277777777777781</v>
      </c>
      <c r="E3938" s="3">
        <f t="shared" si="770"/>
        <v>2012</v>
      </c>
      <c r="F3938" s="3">
        <f t="shared" si="771"/>
        <v>7</v>
      </c>
      <c r="G3938" s="3">
        <f t="shared" si="772"/>
        <v>20</v>
      </c>
      <c r="H3938" s="3">
        <f t="shared" si="773"/>
        <v>14</v>
      </c>
      <c r="I3938" s="3">
        <f t="shared" si="774"/>
        <v>29</v>
      </c>
      <c r="J3938" s="3">
        <f t="shared" si="775"/>
        <v>6</v>
      </c>
      <c r="K3938" s="3" t="str">
        <f>IF(AND(D3938&gt;='Season Lookup'!$D$15,D3938&lt;'Season Lookup'!$D$16),"Spring",IF(AND(D3938&gt;='Season Lookup'!$D$16,D3938&lt;'Season Lookup'!$D$17),"Summer",IF(AND(D3938&gt;='Season Lookup'!$D$17,D3938&lt;'Season Lookup'!$D$18),"Fall",IF(OR(D3938&gt;='Season Lookup'!$D$18,D3938&lt;'Season Lookup'!$D$15),"Winter"))))</f>
        <v>Summer</v>
      </c>
      <c r="L3938" s="3" t="str">
        <f>VLOOKUP(F3938,'Season Lookup'!$A$1:$B$13,2,0)</f>
        <v>Summer</v>
      </c>
      <c r="M3938" t="s">
        <v>12</v>
      </c>
      <c r="N3938" t="s">
        <v>13</v>
      </c>
      <c r="O3938" t="s">
        <v>23</v>
      </c>
      <c r="P3938" t="str">
        <f t="shared" si="776"/>
        <v>Yes</v>
      </c>
      <c r="Q3938" t="str">
        <f t="shared" si="777"/>
        <v>No</v>
      </c>
      <c r="R3938" t="str">
        <f t="shared" si="778"/>
        <v>No</v>
      </c>
      <c r="T3938" t="s">
        <v>198</v>
      </c>
      <c r="U3938" t="s">
        <v>42</v>
      </c>
      <c r="V3938" t="str">
        <f t="shared" si="779"/>
        <v>Intersection</v>
      </c>
      <c r="W3938" t="s">
        <v>285</v>
      </c>
      <c r="X3938">
        <v>42.370091000000002</v>
      </c>
      <c r="Y3938">
        <v>-71.113336000000004</v>
      </c>
      <c r="Z3938" t="s">
        <v>286</v>
      </c>
    </row>
    <row r="3939" spans="1:26">
      <c r="A3939">
        <v>31041</v>
      </c>
      <c r="B3939" s="1">
        <v>41110.458333333336</v>
      </c>
      <c r="C3939" s="1">
        <f t="shared" si="768"/>
        <v>40909</v>
      </c>
      <c r="D3939" s="4">
        <f t="shared" si="769"/>
        <v>0.55277777777777781</v>
      </c>
      <c r="E3939" s="3">
        <f t="shared" si="770"/>
        <v>2012</v>
      </c>
      <c r="F3939" s="3">
        <f t="shared" si="771"/>
        <v>7</v>
      </c>
      <c r="G3939" s="3">
        <f t="shared" si="772"/>
        <v>20</v>
      </c>
      <c r="H3939" s="3">
        <f t="shared" si="773"/>
        <v>11</v>
      </c>
      <c r="I3939" s="3">
        <f t="shared" si="774"/>
        <v>0</v>
      </c>
      <c r="J3939" s="3">
        <f t="shared" si="775"/>
        <v>6</v>
      </c>
      <c r="K3939" s="3" t="str">
        <f>IF(AND(D3939&gt;='Season Lookup'!$D$15,D3939&lt;'Season Lookup'!$D$16),"Spring",IF(AND(D3939&gt;='Season Lookup'!$D$16,D3939&lt;'Season Lookup'!$D$17),"Summer",IF(AND(D3939&gt;='Season Lookup'!$D$17,D3939&lt;'Season Lookup'!$D$18),"Fall",IF(OR(D3939&gt;='Season Lookup'!$D$18,D3939&lt;'Season Lookup'!$D$15),"Winter"))))</f>
        <v>Summer</v>
      </c>
      <c r="L3939" s="3" t="str">
        <f>VLOOKUP(F3939,'Season Lookup'!$A$1:$B$13,2,0)</f>
        <v>Summer</v>
      </c>
      <c r="M3939" t="s">
        <v>12</v>
      </c>
      <c r="N3939" t="s">
        <v>13</v>
      </c>
      <c r="O3939" t="s">
        <v>23</v>
      </c>
      <c r="P3939" t="str">
        <f t="shared" si="776"/>
        <v>Yes</v>
      </c>
      <c r="Q3939" t="str">
        <f t="shared" si="777"/>
        <v>No</v>
      </c>
      <c r="R3939" t="str">
        <f t="shared" si="778"/>
        <v>No</v>
      </c>
      <c r="S3939">
        <v>362</v>
      </c>
      <c r="T3939" t="s">
        <v>15</v>
      </c>
      <c r="V3939" t="str">
        <f t="shared" si="779"/>
        <v>Non Intersection</v>
      </c>
      <c r="W3939" t="s">
        <v>3320</v>
      </c>
      <c r="X3939">
        <v>42.392536</v>
      </c>
      <c r="Y3939">
        <v>-71.138227000000001</v>
      </c>
      <c r="Z3939" t="s">
        <v>3321</v>
      </c>
    </row>
    <row r="3940" spans="1:26">
      <c r="A3940">
        <v>31035</v>
      </c>
      <c r="B3940" s="1">
        <v>41111.524293981478</v>
      </c>
      <c r="C3940" s="1">
        <f t="shared" si="768"/>
        <v>40909</v>
      </c>
      <c r="D3940" s="4">
        <f t="shared" si="769"/>
        <v>0.55555555555555558</v>
      </c>
      <c r="E3940" s="3">
        <f t="shared" si="770"/>
        <v>2012</v>
      </c>
      <c r="F3940" s="3">
        <f t="shared" si="771"/>
        <v>7</v>
      </c>
      <c r="G3940" s="3">
        <f t="shared" si="772"/>
        <v>21</v>
      </c>
      <c r="H3940" s="3">
        <f t="shared" si="773"/>
        <v>12</v>
      </c>
      <c r="I3940" s="3">
        <f t="shared" si="774"/>
        <v>34</v>
      </c>
      <c r="J3940" s="3">
        <f t="shared" si="775"/>
        <v>7</v>
      </c>
      <c r="K3940" s="3" t="str">
        <f>IF(AND(D3940&gt;='Season Lookup'!$D$15,D3940&lt;'Season Lookup'!$D$16),"Spring",IF(AND(D3940&gt;='Season Lookup'!$D$16,D3940&lt;'Season Lookup'!$D$17),"Summer",IF(AND(D3940&gt;='Season Lookup'!$D$17,D3940&lt;'Season Lookup'!$D$18),"Fall",IF(OR(D3940&gt;='Season Lookup'!$D$18,D3940&lt;'Season Lookup'!$D$15),"Winter"))))</f>
        <v>Summer</v>
      </c>
      <c r="L3940" s="3" t="str">
        <f>VLOOKUP(F3940,'Season Lookup'!$A$1:$B$13,2,0)</f>
        <v>Summer</v>
      </c>
      <c r="M3940" t="s">
        <v>31</v>
      </c>
      <c r="N3940" t="s">
        <v>13</v>
      </c>
      <c r="O3940" t="s">
        <v>36</v>
      </c>
      <c r="P3940" t="str">
        <f t="shared" si="776"/>
        <v>Yes</v>
      </c>
      <c r="Q3940" t="str">
        <f t="shared" si="777"/>
        <v>No</v>
      </c>
      <c r="R3940" t="str">
        <f t="shared" si="778"/>
        <v>No</v>
      </c>
      <c r="S3940">
        <v>151</v>
      </c>
      <c r="T3940" t="s">
        <v>199</v>
      </c>
      <c r="V3940" t="str">
        <f t="shared" si="779"/>
        <v>Non Intersection</v>
      </c>
      <c r="W3940" t="s">
        <v>4748</v>
      </c>
      <c r="X3940">
        <v>42.377758999999998</v>
      </c>
      <c r="Y3940">
        <v>-71.132220000000004</v>
      </c>
      <c r="Z3940" t="s">
        <v>4749</v>
      </c>
    </row>
    <row r="3941" spans="1:26">
      <c r="A3941">
        <v>31042</v>
      </c>
      <c r="B3941" s="1">
        <v>41111.857638888891</v>
      </c>
      <c r="C3941" s="1">
        <f t="shared" si="768"/>
        <v>40909</v>
      </c>
      <c r="D3941" s="4">
        <f t="shared" si="769"/>
        <v>0.55555555555555558</v>
      </c>
      <c r="E3941" s="3">
        <f t="shared" si="770"/>
        <v>2012</v>
      </c>
      <c r="F3941" s="3">
        <f t="shared" si="771"/>
        <v>7</v>
      </c>
      <c r="G3941" s="3">
        <f t="shared" si="772"/>
        <v>21</v>
      </c>
      <c r="H3941" s="3">
        <f t="shared" si="773"/>
        <v>20</v>
      </c>
      <c r="I3941" s="3">
        <f t="shared" si="774"/>
        <v>35</v>
      </c>
      <c r="J3941" s="3">
        <f t="shared" si="775"/>
        <v>7</v>
      </c>
      <c r="K3941" s="3" t="str">
        <f>IF(AND(D3941&gt;='Season Lookup'!$D$15,D3941&lt;'Season Lookup'!$D$16),"Spring",IF(AND(D3941&gt;='Season Lookup'!$D$16,D3941&lt;'Season Lookup'!$D$17),"Summer",IF(AND(D3941&gt;='Season Lookup'!$D$17,D3941&lt;'Season Lookup'!$D$18),"Fall",IF(OR(D3941&gt;='Season Lookup'!$D$18,D3941&lt;'Season Lookup'!$D$15),"Winter"))))</f>
        <v>Summer</v>
      </c>
      <c r="L3941" s="3" t="str">
        <f>VLOOKUP(F3941,'Season Lookup'!$A$1:$B$13,2,0)</f>
        <v>Summer</v>
      </c>
      <c r="M3941" t="s">
        <v>31</v>
      </c>
      <c r="N3941" t="s">
        <v>13</v>
      </c>
      <c r="O3941" t="s">
        <v>152</v>
      </c>
      <c r="P3941" t="str">
        <f t="shared" si="776"/>
        <v>Yes</v>
      </c>
      <c r="Q3941" t="str">
        <f t="shared" si="777"/>
        <v>No</v>
      </c>
      <c r="R3941" t="str">
        <f t="shared" si="778"/>
        <v>Yes</v>
      </c>
      <c r="S3941">
        <v>215</v>
      </c>
      <c r="T3941" t="s">
        <v>170</v>
      </c>
      <c r="V3941" t="str">
        <f t="shared" si="779"/>
        <v>Non Intersection</v>
      </c>
      <c r="W3941" t="s">
        <v>4750</v>
      </c>
      <c r="X3941">
        <v>42.389387999999997</v>
      </c>
      <c r="Y3941">
        <v>-71.14282</v>
      </c>
      <c r="Z3941" t="s">
        <v>4751</v>
      </c>
    </row>
    <row r="3942" spans="1:26">
      <c r="A3942">
        <v>31039</v>
      </c>
      <c r="B3942" s="1">
        <v>41112.666655092595</v>
      </c>
      <c r="C3942" s="1">
        <f t="shared" si="768"/>
        <v>40909</v>
      </c>
      <c r="D3942" s="4">
        <f t="shared" si="769"/>
        <v>0.55833333333333335</v>
      </c>
      <c r="E3942" s="3">
        <f t="shared" si="770"/>
        <v>2012</v>
      </c>
      <c r="F3942" s="3">
        <f t="shared" si="771"/>
        <v>7</v>
      </c>
      <c r="G3942" s="3">
        <f t="shared" si="772"/>
        <v>22</v>
      </c>
      <c r="H3942" s="3">
        <f t="shared" si="773"/>
        <v>15</v>
      </c>
      <c r="I3942" s="3">
        <f t="shared" si="774"/>
        <v>59</v>
      </c>
      <c r="J3942" s="3">
        <f t="shared" si="775"/>
        <v>1</v>
      </c>
      <c r="K3942" s="3" t="str">
        <f>IF(AND(D3942&gt;='Season Lookup'!$D$15,D3942&lt;'Season Lookup'!$D$16),"Spring",IF(AND(D3942&gt;='Season Lookup'!$D$16,D3942&lt;'Season Lookup'!$D$17),"Summer",IF(AND(D3942&gt;='Season Lookup'!$D$17,D3942&lt;'Season Lookup'!$D$18),"Fall",IF(OR(D3942&gt;='Season Lookup'!$D$18,D3942&lt;'Season Lookup'!$D$15),"Winter"))))</f>
        <v>Summer</v>
      </c>
      <c r="L3942" s="3" t="str">
        <f>VLOOKUP(F3942,'Season Lookup'!$A$1:$B$13,2,0)</f>
        <v>Summer</v>
      </c>
      <c r="M3942" t="s">
        <v>48</v>
      </c>
      <c r="N3942" t="s">
        <v>13</v>
      </c>
      <c r="O3942" t="s">
        <v>13</v>
      </c>
      <c r="P3942" t="str">
        <f t="shared" si="776"/>
        <v>Yes</v>
      </c>
      <c r="Q3942" t="str">
        <f t="shared" si="777"/>
        <v>No</v>
      </c>
      <c r="R3942" t="str">
        <f t="shared" si="778"/>
        <v>No</v>
      </c>
      <c r="T3942" t="s">
        <v>601</v>
      </c>
      <c r="U3942" t="s">
        <v>2060</v>
      </c>
      <c r="V3942" t="str">
        <f t="shared" si="779"/>
        <v>Intersection</v>
      </c>
      <c r="W3942" t="s">
        <v>2061</v>
      </c>
      <c r="X3942">
        <v>42.397199000000001</v>
      </c>
      <c r="Y3942">
        <v>-71.130892000000003</v>
      </c>
      <c r="Z3942" t="s">
        <v>2062</v>
      </c>
    </row>
    <row r="3943" spans="1:26">
      <c r="A3943">
        <v>31043</v>
      </c>
      <c r="B3943" s="1">
        <v>41112.96875</v>
      </c>
      <c r="C3943" s="1">
        <f t="shared" si="768"/>
        <v>40909</v>
      </c>
      <c r="D3943" s="4">
        <f t="shared" si="769"/>
        <v>0.55833333333333335</v>
      </c>
      <c r="E3943" s="3">
        <f t="shared" si="770"/>
        <v>2012</v>
      </c>
      <c r="F3943" s="3">
        <f t="shared" si="771"/>
        <v>7</v>
      </c>
      <c r="G3943" s="3">
        <f t="shared" si="772"/>
        <v>22</v>
      </c>
      <c r="H3943" s="3">
        <f t="shared" si="773"/>
        <v>23</v>
      </c>
      <c r="I3943" s="3">
        <f t="shared" si="774"/>
        <v>15</v>
      </c>
      <c r="J3943" s="3">
        <f t="shared" si="775"/>
        <v>1</v>
      </c>
      <c r="K3943" s="3" t="str">
        <f>IF(AND(D3943&gt;='Season Lookup'!$D$15,D3943&lt;'Season Lookup'!$D$16),"Spring",IF(AND(D3943&gt;='Season Lookup'!$D$16,D3943&lt;'Season Lookup'!$D$17),"Summer",IF(AND(D3943&gt;='Season Lookup'!$D$17,D3943&lt;'Season Lookup'!$D$18),"Fall",IF(OR(D3943&gt;='Season Lookup'!$D$18,D3943&lt;'Season Lookup'!$D$15),"Winter"))))</f>
        <v>Summer</v>
      </c>
      <c r="L3943" s="3" t="str">
        <f>VLOOKUP(F3943,'Season Lookup'!$A$1:$B$13,2,0)</f>
        <v>Summer</v>
      </c>
      <c r="M3943" t="s">
        <v>48</v>
      </c>
      <c r="N3943" t="s">
        <v>13</v>
      </c>
      <c r="O3943" t="s">
        <v>23</v>
      </c>
      <c r="P3943" t="str">
        <f t="shared" si="776"/>
        <v>Yes</v>
      </c>
      <c r="Q3943" t="str">
        <f t="shared" si="777"/>
        <v>No</v>
      </c>
      <c r="R3943" t="str">
        <f t="shared" si="778"/>
        <v>No</v>
      </c>
      <c r="S3943">
        <v>200</v>
      </c>
      <c r="T3943" t="s">
        <v>74</v>
      </c>
      <c r="U3943" t="s">
        <v>104</v>
      </c>
      <c r="V3943" t="str">
        <f t="shared" si="779"/>
        <v>Non Intersection</v>
      </c>
      <c r="W3943" t="s">
        <v>2655</v>
      </c>
      <c r="X3943">
        <v>42.373005999999997</v>
      </c>
      <c r="Y3943">
        <v>-71.100164000000007</v>
      </c>
      <c r="Z3943" t="s">
        <v>2656</v>
      </c>
    </row>
    <row r="3944" spans="1:26">
      <c r="A3944">
        <v>31044</v>
      </c>
      <c r="B3944" s="1">
        <v>41112.604155092595</v>
      </c>
      <c r="C3944" s="1">
        <f t="shared" si="768"/>
        <v>40909</v>
      </c>
      <c r="D3944" s="4">
        <f t="shared" si="769"/>
        <v>0.55833333333333335</v>
      </c>
      <c r="E3944" s="3">
        <f t="shared" si="770"/>
        <v>2012</v>
      </c>
      <c r="F3944" s="3">
        <f t="shared" si="771"/>
        <v>7</v>
      </c>
      <c r="G3944" s="3">
        <f t="shared" si="772"/>
        <v>22</v>
      </c>
      <c r="H3944" s="3">
        <f t="shared" si="773"/>
        <v>14</v>
      </c>
      <c r="I3944" s="3">
        <f t="shared" si="774"/>
        <v>29</v>
      </c>
      <c r="J3944" s="3">
        <f t="shared" si="775"/>
        <v>1</v>
      </c>
      <c r="K3944" s="3" t="str">
        <f>IF(AND(D3944&gt;='Season Lookup'!$D$15,D3944&lt;'Season Lookup'!$D$16),"Spring",IF(AND(D3944&gt;='Season Lookup'!$D$16,D3944&lt;'Season Lookup'!$D$17),"Summer",IF(AND(D3944&gt;='Season Lookup'!$D$17,D3944&lt;'Season Lookup'!$D$18),"Fall",IF(OR(D3944&gt;='Season Lookup'!$D$18,D3944&lt;'Season Lookup'!$D$15),"Winter"))))</f>
        <v>Summer</v>
      </c>
      <c r="L3944" s="3" t="str">
        <f>VLOOKUP(F3944,'Season Lookup'!$A$1:$B$13,2,0)</f>
        <v>Summer</v>
      </c>
      <c r="M3944" t="s">
        <v>48</v>
      </c>
      <c r="N3944" t="s">
        <v>13</v>
      </c>
      <c r="O3944" t="s">
        <v>23</v>
      </c>
      <c r="P3944" t="str">
        <f t="shared" si="776"/>
        <v>Yes</v>
      </c>
      <c r="Q3944" t="str">
        <f t="shared" si="777"/>
        <v>No</v>
      </c>
      <c r="R3944" t="str">
        <f t="shared" si="778"/>
        <v>No</v>
      </c>
      <c r="S3944">
        <v>699</v>
      </c>
      <c r="T3944" t="s">
        <v>198</v>
      </c>
      <c r="V3944" t="str">
        <f t="shared" si="779"/>
        <v>Non Intersection</v>
      </c>
      <c r="W3944" t="s">
        <v>585</v>
      </c>
      <c r="X3944">
        <v>42.375056999999998</v>
      </c>
      <c r="Y3944">
        <v>-71.148745000000005</v>
      </c>
      <c r="Z3944" t="s">
        <v>586</v>
      </c>
    </row>
    <row r="3945" spans="1:26">
      <c r="A3945">
        <v>31045</v>
      </c>
      <c r="B3945" s="1">
        <v>41113.409710648149</v>
      </c>
      <c r="C3945" s="1">
        <f t="shared" si="768"/>
        <v>40909</v>
      </c>
      <c r="D3945" s="4">
        <f t="shared" si="769"/>
        <v>0.56111111111111112</v>
      </c>
      <c r="E3945" s="3">
        <f t="shared" si="770"/>
        <v>2012</v>
      </c>
      <c r="F3945" s="3">
        <f t="shared" si="771"/>
        <v>7</v>
      </c>
      <c r="G3945" s="3">
        <f t="shared" si="772"/>
        <v>23</v>
      </c>
      <c r="H3945" s="3">
        <f t="shared" si="773"/>
        <v>9</v>
      </c>
      <c r="I3945" s="3">
        <f t="shared" si="774"/>
        <v>49</v>
      </c>
      <c r="J3945" s="3">
        <f t="shared" si="775"/>
        <v>2</v>
      </c>
      <c r="K3945" s="3" t="str">
        <f>IF(AND(D3945&gt;='Season Lookup'!$D$15,D3945&lt;'Season Lookup'!$D$16),"Spring",IF(AND(D3945&gt;='Season Lookup'!$D$16,D3945&lt;'Season Lookup'!$D$17),"Summer",IF(AND(D3945&gt;='Season Lookup'!$D$17,D3945&lt;'Season Lookup'!$D$18),"Fall",IF(OR(D3945&gt;='Season Lookup'!$D$18,D3945&lt;'Season Lookup'!$D$15),"Winter"))))</f>
        <v>Summer</v>
      </c>
      <c r="L3945" s="3" t="str">
        <f>VLOOKUP(F3945,'Season Lookup'!$A$1:$B$13,2,0)</f>
        <v>Summer</v>
      </c>
      <c r="M3945" t="s">
        <v>56</v>
      </c>
      <c r="N3945" t="s">
        <v>13</v>
      </c>
      <c r="O3945" t="s">
        <v>23</v>
      </c>
      <c r="P3945" t="str">
        <f t="shared" si="776"/>
        <v>Yes</v>
      </c>
      <c r="Q3945" t="str">
        <f t="shared" si="777"/>
        <v>No</v>
      </c>
      <c r="R3945" t="str">
        <f t="shared" si="778"/>
        <v>No</v>
      </c>
      <c r="T3945" t="s">
        <v>4752</v>
      </c>
      <c r="U3945" t="s">
        <v>14</v>
      </c>
      <c r="V3945" t="str">
        <f t="shared" si="779"/>
        <v>Intersection</v>
      </c>
      <c r="W3945" t="s">
        <v>4753</v>
      </c>
      <c r="X3945">
        <v>42.382581999999999</v>
      </c>
      <c r="Y3945">
        <v>-71.119634000000005</v>
      </c>
      <c r="Z3945" t="s">
        <v>4754</v>
      </c>
    </row>
    <row r="3946" spans="1:26">
      <c r="A3946">
        <v>31049</v>
      </c>
      <c r="B3946" s="1">
        <v>41113.909710648149</v>
      </c>
      <c r="C3946" s="1">
        <f t="shared" si="768"/>
        <v>40909</v>
      </c>
      <c r="D3946" s="4">
        <f t="shared" si="769"/>
        <v>0.56111111111111112</v>
      </c>
      <c r="E3946" s="3">
        <f t="shared" si="770"/>
        <v>2012</v>
      </c>
      <c r="F3946" s="3">
        <f t="shared" si="771"/>
        <v>7</v>
      </c>
      <c r="G3946" s="3">
        <f t="shared" si="772"/>
        <v>23</v>
      </c>
      <c r="H3946" s="3">
        <f t="shared" si="773"/>
        <v>21</v>
      </c>
      <c r="I3946" s="3">
        <f t="shared" si="774"/>
        <v>49</v>
      </c>
      <c r="J3946" s="3">
        <f t="shared" si="775"/>
        <v>2</v>
      </c>
      <c r="K3946" s="3" t="str">
        <f>IF(AND(D3946&gt;='Season Lookup'!$D$15,D3946&lt;'Season Lookup'!$D$16),"Spring",IF(AND(D3946&gt;='Season Lookup'!$D$16,D3946&lt;'Season Lookup'!$D$17),"Summer",IF(AND(D3946&gt;='Season Lookup'!$D$17,D3946&lt;'Season Lookup'!$D$18),"Fall",IF(OR(D3946&gt;='Season Lookup'!$D$18,D3946&lt;'Season Lookup'!$D$15),"Winter"))))</f>
        <v>Summer</v>
      </c>
      <c r="L3946" s="3" t="str">
        <f>VLOOKUP(F3946,'Season Lookup'!$A$1:$B$13,2,0)</f>
        <v>Summer</v>
      </c>
      <c r="M3946" t="s">
        <v>56</v>
      </c>
      <c r="N3946" t="s">
        <v>13</v>
      </c>
      <c r="O3946" t="s">
        <v>36</v>
      </c>
      <c r="P3946" t="str">
        <f t="shared" si="776"/>
        <v>Yes</v>
      </c>
      <c r="Q3946" t="str">
        <f t="shared" si="777"/>
        <v>No</v>
      </c>
      <c r="R3946" t="str">
        <f t="shared" si="778"/>
        <v>No</v>
      </c>
      <c r="S3946">
        <v>200</v>
      </c>
      <c r="T3946" t="s">
        <v>170</v>
      </c>
      <c r="V3946" t="str">
        <f t="shared" si="779"/>
        <v>Non Intersection</v>
      </c>
      <c r="W3946" t="s">
        <v>2274</v>
      </c>
      <c r="X3946">
        <v>42.389764</v>
      </c>
      <c r="Y3946">
        <v>-71.142318000000003</v>
      </c>
      <c r="Z3946" t="s">
        <v>2275</v>
      </c>
    </row>
    <row r="3947" spans="1:26">
      <c r="A3947">
        <v>31046</v>
      </c>
      <c r="B3947" s="1">
        <v>41114.604155092595</v>
      </c>
      <c r="C3947" s="1">
        <f t="shared" si="768"/>
        <v>40909</v>
      </c>
      <c r="D3947" s="4">
        <f t="shared" si="769"/>
        <v>0.56388888888888888</v>
      </c>
      <c r="E3947" s="3">
        <f t="shared" si="770"/>
        <v>2012</v>
      </c>
      <c r="F3947" s="3">
        <f t="shared" si="771"/>
        <v>7</v>
      </c>
      <c r="G3947" s="3">
        <f t="shared" si="772"/>
        <v>24</v>
      </c>
      <c r="H3947" s="3">
        <f t="shared" si="773"/>
        <v>14</v>
      </c>
      <c r="I3947" s="3">
        <f t="shared" si="774"/>
        <v>29</v>
      </c>
      <c r="J3947" s="3">
        <f t="shared" si="775"/>
        <v>3</v>
      </c>
      <c r="K3947" s="3" t="str">
        <f>IF(AND(D3947&gt;='Season Lookup'!$D$15,D3947&lt;'Season Lookup'!$D$16),"Spring",IF(AND(D3947&gt;='Season Lookup'!$D$16,D3947&lt;'Season Lookup'!$D$17),"Summer",IF(AND(D3947&gt;='Season Lookup'!$D$17,D3947&lt;'Season Lookup'!$D$18),"Fall",IF(OR(D3947&gt;='Season Lookup'!$D$18,D3947&lt;'Season Lookup'!$D$15),"Winter"))))</f>
        <v>Summer</v>
      </c>
      <c r="L3947" s="3" t="str">
        <f>VLOOKUP(F3947,'Season Lookup'!$A$1:$B$13,2,0)</f>
        <v>Summer</v>
      </c>
      <c r="M3947" t="s">
        <v>73</v>
      </c>
      <c r="N3947" t="s">
        <v>18</v>
      </c>
      <c r="O3947" t="s">
        <v>152</v>
      </c>
      <c r="P3947" t="str">
        <f t="shared" si="776"/>
        <v>Yes</v>
      </c>
      <c r="Q3947" t="str">
        <f t="shared" si="777"/>
        <v>No</v>
      </c>
      <c r="R3947" t="str">
        <f t="shared" si="778"/>
        <v>Yes</v>
      </c>
      <c r="T3947" t="s">
        <v>19</v>
      </c>
      <c r="U3947" t="s">
        <v>3844</v>
      </c>
      <c r="V3947" t="str">
        <f t="shared" si="779"/>
        <v>Intersection</v>
      </c>
      <c r="W3947" t="s">
        <v>3845</v>
      </c>
      <c r="X3947">
        <v>42.372101999999998</v>
      </c>
      <c r="Y3947">
        <v>-71.088275999999993</v>
      </c>
      <c r="Z3947" t="s">
        <v>1218</v>
      </c>
    </row>
    <row r="3948" spans="1:26">
      <c r="A3948">
        <v>31047</v>
      </c>
      <c r="B3948" s="1">
        <v>41114.75</v>
      </c>
      <c r="C3948" s="1">
        <f t="shared" si="768"/>
        <v>40909</v>
      </c>
      <c r="D3948" s="4">
        <f t="shared" si="769"/>
        <v>0.56388888888888888</v>
      </c>
      <c r="E3948" s="3">
        <f t="shared" si="770"/>
        <v>2012</v>
      </c>
      <c r="F3948" s="3">
        <f t="shared" si="771"/>
        <v>7</v>
      </c>
      <c r="G3948" s="3">
        <f t="shared" si="772"/>
        <v>24</v>
      </c>
      <c r="H3948" s="3">
        <f t="shared" si="773"/>
        <v>18</v>
      </c>
      <c r="I3948" s="3">
        <f t="shared" si="774"/>
        <v>0</v>
      </c>
      <c r="J3948" s="3">
        <f t="shared" si="775"/>
        <v>3</v>
      </c>
      <c r="K3948" s="3" t="str">
        <f>IF(AND(D3948&gt;='Season Lookup'!$D$15,D3948&lt;'Season Lookup'!$D$16),"Spring",IF(AND(D3948&gt;='Season Lookup'!$D$16,D3948&lt;'Season Lookup'!$D$17),"Summer",IF(AND(D3948&gt;='Season Lookup'!$D$17,D3948&lt;'Season Lookup'!$D$18),"Fall",IF(OR(D3948&gt;='Season Lookup'!$D$18,D3948&lt;'Season Lookup'!$D$15),"Winter"))))</f>
        <v>Summer</v>
      </c>
      <c r="L3948" s="3" t="str">
        <f>VLOOKUP(F3948,'Season Lookup'!$A$1:$B$13,2,0)</f>
        <v>Summer</v>
      </c>
      <c r="M3948" t="s">
        <v>73</v>
      </c>
      <c r="N3948" t="s">
        <v>13</v>
      </c>
      <c r="O3948" t="s">
        <v>23</v>
      </c>
      <c r="P3948" t="str">
        <f t="shared" si="776"/>
        <v>Yes</v>
      </c>
      <c r="Q3948" t="str">
        <f t="shared" si="777"/>
        <v>No</v>
      </c>
      <c r="R3948" t="str">
        <f t="shared" si="778"/>
        <v>No</v>
      </c>
      <c r="S3948">
        <v>66</v>
      </c>
      <c r="T3948" t="s">
        <v>2285</v>
      </c>
      <c r="V3948" t="str">
        <f t="shared" si="779"/>
        <v>Non Intersection</v>
      </c>
      <c r="W3948" t="s">
        <v>4755</v>
      </c>
      <c r="X3948">
        <v>42.376935000000003</v>
      </c>
      <c r="Y3948">
        <v>-71.148274999999998</v>
      </c>
      <c r="Z3948" t="s">
        <v>4756</v>
      </c>
    </row>
    <row r="3949" spans="1:26">
      <c r="A3949">
        <v>31048</v>
      </c>
      <c r="B3949" s="1">
        <v>41114.800000000003</v>
      </c>
      <c r="C3949" s="1">
        <f t="shared" si="768"/>
        <v>40909</v>
      </c>
      <c r="D3949" s="4">
        <f t="shared" si="769"/>
        <v>0.56388888888888888</v>
      </c>
      <c r="E3949" s="3">
        <f t="shared" si="770"/>
        <v>2012</v>
      </c>
      <c r="F3949" s="3">
        <f t="shared" si="771"/>
        <v>7</v>
      </c>
      <c r="G3949" s="3">
        <f t="shared" si="772"/>
        <v>24</v>
      </c>
      <c r="H3949" s="3">
        <f t="shared" si="773"/>
        <v>19</v>
      </c>
      <c r="I3949" s="3">
        <f t="shared" si="774"/>
        <v>12</v>
      </c>
      <c r="J3949" s="3">
        <f t="shared" si="775"/>
        <v>3</v>
      </c>
      <c r="K3949" s="3" t="str">
        <f>IF(AND(D3949&gt;='Season Lookup'!$D$15,D3949&lt;'Season Lookup'!$D$16),"Spring",IF(AND(D3949&gt;='Season Lookup'!$D$16,D3949&lt;'Season Lookup'!$D$17),"Summer",IF(AND(D3949&gt;='Season Lookup'!$D$17,D3949&lt;'Season Lookup'!$D$18),"Fall",IF(OR(D3949&gt;='Season Lookup'!$D$18,D3949&lt;'Season Lookup'!$D$15),"Winter"))))</f>
        <v>Summer</v>
      </c>
      <c r="L3949" s="3" t="str">
        <f>VLOOKUP(F3949,'Season Lookup'!$A$1:$B$13,2,0)</f>
        <v>Summer</v>
      </c>
      <c r="M3949" t="s">
        <v>73</v>
      </c>
      <c r="N3949" t="s">
        <v>13</v>
      </c>
      <c r="O3949" t="s">
        <v>132</v>
      </c>
      <c r="P3949" t="str">
        <f t="shared" si="776"/>
        <v>Yes</v>
      </c>
      <c r="Q3949" t="str">
        <f t="shared" si="777"/>
        <v>Yes</v>
      </c>
      <c r="R3949" t="str">
        <f t="shared" si="778"/>
        <v>No</v>
      </c>
      <c r="S3949">
        <v>2055</v>
      </c>
      <c r="T3949" t="s">
        <v>14</v>
      </c>
      <c r="V3949" t="str">
        <f t="shared" si="779"/>
        <v>Non Intersection</v>
      </c>
      <c r="W3949" t="s">
        <v>3399</v>
      </c>
      <c r="X3949">
        <v>42.391393000000001</v>
      </c>
      <c r="Y3949">
        <v>-71.122275999999999</v>
      </c>
      <c r="Z3949" t="s">
        <v>3400</v>
      </c>
    </row>
    <row r="3950" spans="1:26">
      <c r="A3950">
        <v>31051</v>
      </c>
      <c r="B3950" s="1">
        <v>41115.458333333336</v>
      </c>
      <c r="C3950" s="1">
        <f t="shared" si="768"/>
        <v>40909</v>
      </c>
      <c r="D3950" s="4">
        <f t="shared" si="769"/>
        <v>0.56666666666666665</v>
      </c>
      <c r="E3950" s="3">
        <f t="shared" si="770"/>
        <v>2012</v>
      </c>
      <c r="F3950" s="3">
        <f t="shared" si="771"/>
        <v>7</v>
      </c>
      <c r="G3950" s="3">
        <f t="shared" si="772"/>
        <v>25</v>
      </c>
      <c r="H3950" s="3">
        <f t="shared" si="773"/>
        <v>11</v>
      </c>
      <c r="I3950" s="3">
        <f t="shared" si="774"/>
        <v>0</v>
      </c>
      <c r="J3950" s="3">
        <f t="shared" si="775"/>
        <v>4</v>
      </c>
      <c r="K3950" s="3" t="str">
        <f>IF(AND(D3950&gt;='Season Lookup'!$D$15,D3950&lt;'Season Lookup'!$D$16),"Spring",IF(AND(D3950&gt;='Season Lookup'!$D$16,D3950&lt;'Season Lookup'!$D$17),"Summer",IF(AND(D3950&gt;='Season Lookup'!$D$17,D3950&lt;'Season Lookup'!$D$18),"Fall",IF(OR(D3950&gt;='Season Lookup'!$D$18,D3950&lt;'Season Lookup'!$D$15),"Winter"))))</f>
        <v>Summer</v>
      </c>
      <c r="L3950" s="3" t="str">
        <f>VLOOKUP(F3950,'Season Lookup'!$A$1:$B$13,2,0)</f>
        <v>Summer</v>
      </c>
      <c r="M3950" t="s">
        <v>82</v>
      </c>
      <c r="N3950" t="s">
        <v>13</v>
      </c>
      <c r="O3950" t="s">
        <v>23</v>
      </c>
      <c r="P3950" t="str">
        <f t="shared" si="776"/>
        <v>Yes</v>
      </c>
      <c r="Q3950" t="str">
        <f t="shared" si="777"/>
        <v>No</v>
      </c>
      <c r="R3950" t="str">
        <f t="shared" si="778"/>
        <v>No</v>
      </c>
      <c r="T3950" t="s">
        <v>14</v>
      </c>
      <c r="U3950" t="s">
        <v>985</v>
      </c>
      <c r="V3950" t="str">
        <f t="shared" si="779"/>
        <v>Intersection</v>
      </c>
      <c r="W3950" t="s">
        <v>4757</v>
      </c>
      <c r="X3950">
        <v>42.372694000000003</v>
      </c>
      <c r="Y3950">
        <v>-71.116417999999996</v>
      </c>
      <c r="Z3950" t="s">
        <v>2109</v>
      </c>
    </row>
    <row r="3951" spans="1:26">
      <c r="A3951">
        <v>31052</v>
      </c>
      <c r="B3951" s="1">
        <v>41115.479155092595</v>
      </c>
      <c r="C3951" s="1">
        <f t="shared" si="768"/>
        <v>40909</v>
      </c>
      <c r="D3951" s="4">
        <f t="shared" si="769"/>
        <v>0.56666666666666665</v>
      </c>
      <c r="E3951" s="3">
        <f t="shared" si="770"/>
        <v>2012</v>
      </c>
      <c r="F3951" s="3">
        <f t="shared" si="771"/>
        <v>7</v>
      </c>
      <c r="G3951" s="3">
        <f t="shared" si="772"/>
        <v>25</v>
      </c>
      <c r="H3951" s="3">
        <f t="shared" si="773"/>
        <v>11</v>
      </c>
      <c r="I3951" s="3">
        <f t="shared" si="774"/>
        <v>29</v>
      </c>
      <c r="J3951" s="3">
        <f t="shared" si="775"/>
        <v>4</v>
      </c>
      <c r="K3951" s="3" t="str">
        <f>IF(AND(D3951&gt;='Season Lookup'!$D$15,D3951&lt;'Season Lookup'!$D$16),"Spring",IF(AND(D3951&gt;='Season Lookup'!$D$16,D3951&lt;'Season Lookup'!$D$17),"Summer",IF(AND(D3951&gt;='Season Lookup'!$D$17,D3951&lt;'Season Lookup'!$D$18),"Fall",IF(OR(D3951&gt;='Season Lookup'!$D$18,D3951&lt;'Season Lookup'!$D$15),"Winter"))))</f>
        <v>Summer</v>
      </c>
      <c r="L3951" s="3" t="str">
        <f>VLOOKUP(F3951,'Season Lookup'!$A$1:$B$13,2,0)</f>
        <v>Summer</v>
      </c>
      <c r="M3951" t="s">
        <v>82</v>
      </c>
      <c r="N3951" t="s">
        <v>13</v>
      </c>
      <c r="O3951" t="s">
        <v>23</v>
      </c>
      <c r="P3951" t="str">
        <f t="shared" si="776"/>
        <v>Yes</v>
      </c>
      <c r="Q3951" t="str">
        <f t="shared" si="777"/>
        <v>No</v>
      </c>
      <c r="R3951" t="str">
        <f t="shared" si="778"/>
        <v>No</v>
      </c>
      <c r="S3951">
        <v>55</v>
      </c>
      <c r="T3951" t="s">
        <v>1752</v>
      </c>
      <c r="V3951" t="str">
        <f t="shared" si="779"/>
        <v>Non Intersection</v>
      </c>
      <c r="W3951" t="s">
        <v>4758</v>
      </c>
      <c r="X3951">
        <v>42.394857000000002</v>
      </c>
      <c r="Y3951">
        <v>-71.145966000000001</v>
      </c>
      <c r="Z3951" t="s">
        <v>4759</v>
      </c>
    </row>
    <row r="3952" spans="1:26">
      <c r="A3952">
        <v>31053</v>
      </c>
      <c r="B3952" s="1">
        <v>41115.659710648149</v>
      </c>
      <c r="C3952" s="1">
        <f t="shared" si="768"/>
        <v>40909</v>
      </c>
      <c r="D3952" s="4">
        <f t="shared" si="769"/>
        <v>0.56666666666666665</v>
      </c>
      <c r="E3952" s="3">
        <f t="shared" si="770"/>
        <v>2012</v>
      </c>
      <c r="F3952" s="3">
        <f t="shared" si="771"/>
        <v>7</v>
      </c>
      <c r="G3952" s="3">
        <f t="shared" si="772"/>
        <v>25</v>
      </c>
      <c r="H3952" s="3">
        <f t="shared" si="773"/>
        <v>15</v>
      </c>
      <c r="I3952" s="3">
        <f t="shared" si="774"/>
        <v>49</v>
      </c>
      <c r="J3952" s="3">
        <f t="shared" si="775"/>
        <v>4</v>
      </c>
      <c r="K3952" s="3" t="str">
        <f>IF(AND(D3952&gt;='Season Lookup'!$D$15,D3952&lt;'Season Lookup'!$D$16),"Spring",IF(AND(D3952&gt;='Season Lookup'!$D$16,D3952&lt;'Season Lookup'!$D$17),"Summer",IF(AND(D3952&gt;='Season Lookup'!$D$17,D3952&lt;'Season Lookup'!$D$18),"Fall",IF(OR(D3952&gt;='Season Lookup'!$D$18,D3952&lt;'Season Lookup'!$D$15),"Winter"))))</f>
        <v>Summer</v>
      </c>
      <c r="L3952" s="3" t="str">
        <f>VLOOKUP(F3952,'Season Lookup'!$A$1:$B$13,2,0)</f>
        <v>Summer</v>
      </c>
      <c r="M3952" t="s">
        <v>82</v>
      </c>
      <c r="N3952" t="s">
        <v>13</v>
      </c>
      <c r="O3952" t="s">
        <v>132</v>
      </c>
      <c r="P3952" t="str">
        <f t="shared" si="776"/>
        <v>Yes</v>
      </c>
      <c r="Q3952" t="str">
        <f t="shared" si="777"/>
        <v>Yes</v>
      </c>
      <c r="R3952" t="str">
        <f t="shared" si="778"/>
        <v>No</v>
      </c>
      <c r="T3952" t="s">
        <v>229</v>
      </c>
      <c r="U3952" t="s">
        <v>86</v>
      </c>
      <c r="V3952" t="str">
        <f t="shared" si="779"/>
        <v>Intersection</v>
      </c>
      <c r="W3952" t="s">
        <v>4760</v>
      </c>
      <c r="X3952">
        <v>42.369895</v>
      </c>
      <c r="Y3952">
        <v>-71.116821999999999</v>
      </c>
      <c r="Z3952" t="s">
        <v>232</v>
      </c>
    </row>
    <row r="3953" spans="1:26">
      <c r="A3953">
        <v>31054</v>
      </c>
      <c r="B3953" s="1">
        <v>41115.709710648145</v>
      </c>
      <c r="C3953" s="1">
        <f t="shared" si="768"/>
        <v>40909</v>
      </c>
      <c r="D3953" s="4">
        <f t="shared" si="769"/>
        <v>0.56666666666666665</v>
      </c>
      <c r="E3953" s="3">
        <f t="shared" si="770"/>
        <v>2012</v>
      </c>
      <c r="F3953" s="3">
        <f t="shared" si="771"/>
        <v>7</v>
      </c>
      <c r="G3953" s="3">
        <f t="shared" si="772"/>
        <v>25</v>
      </c>
      <c r="H3953" s="3">
        <f t="shared" si="773"/>
        <v>17</v>
      </c>
      <c r="I3953" s="3">
        <f t="shared" si="774"/>
        <v>1</v>
      </c>
      <c r="J3953" s="3">
        <f t="shared" si="775"/>
        <v>4</v>
      </c>
      <c r="K3953" s="3" t="str">
        <f>IF(AND(D3953&gt;='Season Lookup'!$D$15,D3953&lt;'Season Lookup'!$D$16),"Spring",IF(AND(D3953&gt;='Season Lookup'!$D$16,D3953&lt;'Season Lookup'!$D$17),"Summer",IF(AND(D3953&gt;='Season Lookup'!$D$17,D3953&lt;'Season Lookup'!$D$18),"Fall",IF(OR(D3953&gt;='Season Lookup'!$D$18,D3953&lt;'Season Lookup'!$D$15),"Winter"))))</f>
        <v>Summer</v>
      </c>
      <c r="L3953" s="3" t="str">
        <f>VLOOKUP(F3953,'Season Lookup'!$A$1:$B$13,2,0)</f>
        <v>Summer</v>
      </c>
      <c r="M3953" t="s">
        <v>82</v>
      </c>
      <c r="N3953" t="s">
        <v>13</v>
      </c>
      <c r="O3953" t="s">
        <v>13</v>
      </c>
      <c r="P3953" t="str">
        <f t="shared" si="776"/>
        <v>Yes</v>
      </c>
      <c r="Q3953" t="str">
        <f t="shared" si="777"/>
        <v>No</v>
      </c>
      <c r="R3953" t="str">
        <f t="shared" si="778"/>
        <v>No</v>
      </c>
      <c r="S3953">
        <v>240</v>
      </c>
      <c r="T3953" t="s">
        <v>342</v>
      </c>
      <c r="V3953" t="str">
        <f t="shared" si="779"/>
        <v>Non Intersection</v>
      </c>
      <c r="W3953" t="s">
        <v>4761</v>
      </c>
      <c r="X3953">
        <v>42.371237999999998</v>
      </c>
      <c r="Y3953">
        <v>-71.099521999999993</v>
      </c>
      <c r="Z3953" t="s">
        <v>4762</v>
      </c>
    </row>
    <row r="3954" spans="1:26">
      <c r="A3954">
        <v>31056</v>
      </c>
      <c r="B3954" s="1">
        <v>41115.927083333336</v>
      </c>
      <c r="C3954" s="1">
        <f t="shared" si="768"/>
        <v>40909</v>
      </c>
      <c r="D3954" s="4">
        <f t="shared" si="769"/>
        <v>0.56666666666666665</v>
      </c>
      <c r="E3954" s="3">
        <f t="shared" si="770"/>
        <v>2012</v>
      </c>
      <c r="F3954" s="3">
        <f t="shared" si="771"/>
        <v>7</v>
      </c>
      <c r="G3954" s="3">
        <f t="shared" si="772"/>
        <v>25</v>
      </c>
      <c r="H3954" s="3">
        <f t="shared" si="773"/>
        <v>22</v>
      </c>
      <c r="I3954" s="3">
        <f t="shared" si="774"/>
        <v>15</v>
      </c>
      <c r="J3954" s="3">
        <f t="shared" si="775"/>
        <v>4</v>
      </c>
      <c r="K3954" s="3" t="str">
        <f>IF(AND(D3954&gt;='Season Lookup'!$D$15,D3954&lt;'Season Lookup'!$D$16),"Spring",IF(AND(D3954&gt;='Season Lookup'!$D$16,D3954&lt;'Season Lookup'!$D$17),"Summer",IF(AND(D3954&gt;='Season Lookup'!$D$17,D3954&lt;'Season Lookup'!$D$18),"Fall",IF(OR(D3954&gt;='Season Lookup'!$D$18,D3954&lt;'Season Lookup'!$D$15),"Winter"))))</f>
        <v>Summer</v>
      </c>
      <c r="L3954" s="3" t="str">
        <f>VLOOKUP(F3954,'Season Lookup'!$A$1:$B$13,2,0)</f>
        <v>Summer</v>
      </c>
      <c r="M3954" t="s">
        <v>78</v>
      </c>
      <c r="N3954" t="s">
        <v>13</v>
      </c>
      <c r="O3954" t="s">
        <v>23</v>
      </c>
      <c r="P3954" t="str">
        <f t="shared" si="776"/>
        <v>Yes</v>
      </c>
      <c r="Q3954" t="str">
        <f t="shared" si="777"/>
        <v>No</v>
      </c>
      <c r="R3954" t="str">
        <f t="shared" si="778"/>
        <v>No</v>
      </c>
      <c r="T3954" t="s">
        <v>3761</v>
      </c>
      <c r="U3954" t="s">
        <v>4763</v>
      </c>
      <c r="V3954" t="str">
        <f t="shared" si="779"/>
        <v>Intersection</v>
      </c>
      <c r="W3954" t="s">
        <v>4764</v>
      </c>
      <c r="X3954">
        <v>42.383831000000001</v>
      </c>
      <c r="Y3954">
        <v>-71.130504999999999</v>
      </c>
      <c r="Z3954" t="s">
        <v>4765</v>
      </c>
    </row>
    <row r="3955" spans="1:26">
      <c r="A3955">
        <v>31055</v>
      </c>
      <c r="B3955" s="1">
        <v>41116.54859953704</v>
      </c>
      <c r="C3955" s="1">
        <f t="shared" si="768"/>
        <v>40909</v>
      </c>
      <c r="D3955" s="4">
        <f t="shared" si="769"/>
        <v>0.56944444444444442</v>
      </c>
      <c r="E3955" s="3">
        <f t="shared" si="770"/>
        <v>2012</v>
      </c>
      <c r="F3955" s="3">
        <f t="shared" si="771"/>
        <v>7</v>
      </c>
      <c r="G3955" s="3">
        <f t="shared" si="772"/>
        <v>26</v>
      </c>
      <c r="H3955" s="3">
        <f t="shared" si="773"/>
        <v>13</v>
      </c>
      <c r="I3955" s="3">
        <f t="shared" si="774"/>
        <v>9</v>
      </c>
      <c r="J3955" s="3">
        <f t="shared" si="775"/>
        <v>5</v>
      </c>
      <c r="K3955" s="3" t="str">
        <f>IF(AND(D3955&gt;='Season Lookup'!$D$15,D3955&lt;'Season Lookup'!$D$16),"Spring",IF(AND(D3955&gt;='Season Lookup'!$D$16,D3955&lt;'Season Lookup'!$D$17),"Summer",IF(AND(D3955&gt;='Season Lookup'!$D$17,D3955&lt;'Season Lookup'!$D$18),"Fall",IF(OR(D3955&gt;='Season Lookup'!$D$18,D3955&lt;'Season Lookup'!$D$15),"Winter"))))</f>
        <v>Summer</v>
      </c>
      <c r="L3955" s="3" t="str">
        <f>VLOOKUP(F3955,'Season Lookup'!$A$1:$B$13,2,0)</f>
        <v>Summer</v>
      </c>
      <c r="M3955" t="s">
        <v>78</v>
      </c>
      <c r="N3955" t="s">
        <v>13</v>
      </c>
      <c r="O3955" t="s">
        <v>132</v>
      </c>
      <c r="P3955" t="str">
        <f t="shared" si="776"/>
        <v>Yes</v>
      </c>
      <c r="Q3955" t="str">
        <f t="shared" si="777"/>
        <v>Yes</v>
      </c>
      <c r="R3955" t="str">
        <f t="shared" si="778"/>
        <v>No</v>
      </c>
      <c r="T3955" t="s">
        <v>185</v>
      </c>
      <c r="U3955" t="s">
        <v>142</v>
      </c>
      <c r="V3955" t="str">
        <f t="shared" si="779"/>
        <v>Intersection</v>
      </c>
      <c r="W3955" t="s">
        <v>890</v>
      </c>
      <c r="X3955">
        <v>42.383868</v>
      </c>
      <c r="Y3955">
        <v>-71.129311999999999</v>
      </c>
      <c r="Z3955" t="s">
        <v>891</v>
      </c>
    </row>
    <row r="3956" spans="1:26">
      <c r="A3956">
        <v>31057</v>
      </c>
      <c r="B3956" s="1">
        <v>41116.918738425928</v>
      </c>
      <c r="C3956" s="1">
        <f t="shared" si="768"/>
        <v>40909</v>
      </c>
      <c r="D3956" s="4">
        <f t="shared" si="769"/>
        <v>0.56944444444444442</v>
      </c>
      <c r="E3956" s="3">
        <f t="shared" si="770"/>
        <v>2012</v>
      </c>
      <c r="F3956" s="3">
        <f t="shared" si="771"/>
        <v>7</v>
      </c>
      <c r="G3956" s="3">
        <f t="shared" si="772"/>
        <v>26</v>
      </c>
      <c r="H3956" s="3">
        <f t="shared" si="773"/>
        <v>22</v>
      </c>
      <c r="I3956" s="3">
        <f t="shared" si="774"/>
        <v>2</v>
      </c>
      <c r="J3956" s="3">
        <f t="shared" si="775"/>
        <v>5</v>
      </c>
      <c r="K3956" s="3" t="str">
        <f>IF(AND(D3956&gt;='Season Lookup'!$D$15,D3956&lt;'Season Lookup'!$D$16),"Spring",IF(AND(D3956&gt;='Season Lookup'!$D$16,D3956&lt;'Season Lookup'!$D$17),"Summer",IF(AND(D3956&gt;='Season Lookup'!$D$17,D3956&lt;'Season Lookup'!$D$18),"Fall",IF(OR(D3956&gt;='Season Lookup'!$D$18,D3956&lt;'Season Lookup'!$D$15),"Winter"))))</f>
        <v>Summer</v>
      </c>
      <c r="L3956" s="3" t="str">
        <f>VLOOKUP(F3956,'Season Lookup'!$A$1:$B$13,2,0)</f>
        <v>Summer</v>
      </c>
      <c r="M3956" t="s">
        <v>78</v>
      </c>
      <c r="N3956" t="s">
        <v>13</v>
      </c>
      <c r="O3956" t="s">
        <v>13</v>
      </c>
      <c r="P3956" t="str">
        <f t="shared" si="776"/>
        <v>Yes</v>
      </c>
      <c r="Q3956" t="str">
        <f t="shared" si="777"/>
        <v>No</v>
      </c>
      <c r="R3956" t="str">
        <f t="shared" si="778"/>
        <v>No</v>
      </c>
      <c r="T3956" t="s">
        <v>260</v>
      </c>
      <c r="U3956" t="s">
        <v>146</v>
      </c>
      <c r="V3956" t="str">
        <f t="shared" si="779"/>
        <v>Intersection</v>
      </c>
      <c r="W3956" t="s">
        <v>544</v>
      </c>
      <c r="X3956">
        <v>42.368965000000003</v>
      </c>
      <c r="Y3956">
        <v>-71.080324000000005</v>
      </c>
      <c r="Z3956" t="s">
        <v>545</v>
      </c>
    </row>
    <row r="3957" spans="1:26">
      <c r="A3957">
        <v>31058</v>
      </c>
      <c r="B3957" s="1">
        <v>41117.340277777781</v>
      </c>
      <c r="C3957" s="1">
        <f t="shared" si="768"/>
        <v>40909</v>
      </c>
      <c r="D3957" s="4">
        <f t="shared" si="769"/>
        <v>0.57222222222222219</v>
      </c>
      <c r="E3957" s="3">
        <f t="shared" si="770"/>
        <v>2012</v>
      </c>
      <c r="F3957" s="3">
        <f t="shared" si="771"/>
        <v>7</v>
      </c>
      <c r="G3957" s="3">
        <f t="shared" si="772"/>
        <v>27</v>
      </c>
      <c r="H3957" s="3">
        <f t="shared" si="773"/>
        <v>8</v>
      </c>
      <c r="I3957" s="3">
        <f t="shared" si="774"/>
        <v>10</v>
      </c>
      <c r="J3957" s="3">
        <f t="shared" si="775"/>
        <v>6</v>
      </c>
      <c r="K3957" s="3" t="str">
        <f>IF(AND(D3957&gt;='Season Lookup'!$D$15,D3957&lt;'Season Lookup'!$D$16),"Spring",IF(AND(D3957&gt;='Season Lookup'!$D$16,D3957&lt;'Season Lookup'!$D$17),"Summer",IF(AND(D3957&gt;='Season Lookup'!$D$17,D3957&lt;'Season Lookup'!$D$18),"Fall",IF(OR(D3957&gt;='Season Lookup'!$D$18,D3957&lt;'Season Lookup'!$D$15),"Winter"))))</f>
        <v>Summer</v>
      </c>
      <c r="L3957" s="3" t="str">
        <f>VLOOKUP(F3957,'Season Lookup'!$A$1:$B$13,2,0)</f>
        <v>Summer</v>
      </c>
      <c r="M3957" t="s">
        <v>12</v>
      </c>
      <c r="N3957" t="s">
        <v>13</v>
      </c>
      <c r="O3957" t="s">
        <v>23</v>
      </c>
      <c r="P3957" t="str">
        <f t="shared" si="776"/>
        <v>Yes</v>
      </c>
      <c r="Q3957" t="str">
        <f t="shared" si="777"/>
        <v>No</v>
      </c>
      <c r="R3957" t="str">
        <f t="shared" si="778"/>
        <v>No</v>
      </c>
      <c r="T3957" t="s">
        <v>192</v>
      </c>
      <c r="U3957" t="s">
        <v>1024</v>
      </c>
      <c r="V3957" t="str">
        <f t="shared" si="779"/>
        <v>Intersection</v>
      </c>
      <c r="W3957" t="s">
        <v>4766</v>
      </c>
      <c r="X3957">
        <v>42.366802999999997</v>
      </c>
      <c r="Y3957">
        <v>-71.110417999999996</v>
      </c>
      <c r="Z3957" t="s">
        <v>1920</v>
      </c>
    </row>
    <row r="3958" spans="1:26">
      <c r="A3958">
        <v>31059</v>
      </c>
      <c r="B3958" s="1">
        <v>41117.34375</v>
      </c>
      <c r="C3958" s="1">
        <f t="shared" si="768"/>
        <v>40909</v>
      </c>
      <c r="D3958" s="4">
        <f t="shared" si="769"/>
        <v>0.57222222222222219</v>
      </c>
      <c r="E3958" s="3">
        <f t="shared" si="770"/>
        <v>2012</v>
      </c>
      <c r="F3958" s="3">
        <f t="shared" si="771"/>
        <v>7</v>
      </c>
      <c r="G3958" s="3">
        <f t="shared" si="772"/>
        <v>27</v>
      </c>
      <c r="H3958" s="3">
        <f t="shared" si="773"/>
        <v>8</v>
      </c>
      <c r="I3958" s="3">
        <f t="shared" si="774"/>
        <v>15</v>
      </c>
      <c r="J3958" s="3">
        <f t="shared" si="775"/>
        <v>6</v>
      </c>
      <c r="K3958" s="3" t="str">
        <f>IF(AND(D3958&gt;='Season Lookup'!$D$15,D3958&lt;'Season Lookup'!$D$16),"Spring",IF(AND(D3958&gt;='Season Lookup'!$D$16,D3958&lt;'Season Lookup'!$D$17),"Summer",IF(AND(D3958&gt;='Season Lookup'!$D$17,D3958&lt;'Season Lookup'!$D$18),"Fall",IF(OR(D3958&gt;='Season Lookup'!$D$18,D3958&lt;'Season Lookup'!$D$15),"Winter"))))</f>
        <v>Summer</v>
      </c>
      <c r="L3958" s="3" t="str">
        <f>VLOOKUP(F3958,'Season Lookup'!$A$1:$B$13,2,0)</f>
        <v>Summer</v>
      </c>
      <c r="M3958" t="s">
        <v>12</v>
      </c>
      <c r="N3958" t="s">
        <v>13</v>
      </c>
      <c r="O3958" t="s">
        <v>23</v>
      </c>
      <c r="P3958" t="str">
        <f t="shared" si="776"/>
        <v>Yes</v>
      </c>
      <c r="Q3958" t="str">
        <f t="shared" si="777"/>
        <v>No</v>
      </c>
      <c r="R3958" t="str">
        <f t="shared" si="778"/>
        <v>No</v>
      </c>
      <c r="S3958">
        <v>10</v>
      </c>
      <c r="T3958" t="s">
        <v>2737</v>
      </c>
      <c r="V3958" t="str">
        <f t="shared" si="779"/>
        <v>Non Intersection</v>
      </c>
      <c r="W3958" t="s">
        <v>4767</v>
      </c>
      <c r="X3958">
        <v>42.395966999999999</v>
      </c>
      <c r="Y3958">
        <v>-71.127596999999994</v>
      </c>
      <c r="Z3958" t="s">
        <v>4768</v>
      </c>
    </row>
    <row r="3959" spans="1:26">
      <c r="A3959">
        <v>31060</v>
      </c>
      <c r="B3959" s="1">
        <v>41117.388888888891</v>
      </c>
      <c r="C3959" s="1">
        <f t="shared" si="768"/>
        <v>40909</v>
      </c>
      <c r="D3959" s="4">
        <f t="shared" si="769"/>
        <v>0.57222222222222219</v>
      </c>
      <c r="E3959" s="3">
        <f t="shared" si="770"/>
        <v>2012</v>
      </c>
      <c r="F3959" s="3">
        <f t="shared" si="771"/>
        <v>7</v>
      </c>
      <c r="G3959" s="3">
        <f t="shared" si="772"/>
        <v>27</v>
      </c>
      <c r="H3959" s="3">
        <f t="shared" si="773"/>
        <v>9</v>
      </c>
      <c r="I3959" s="3">
        <f t="shared" si="774"/>
        <v>20</v>
      </c>
      <c r="J3959" s="3">
        <f t="shared" si="775"/>
        <v>6</v>
      </c>
      <c r="K3959" s="3" t="str">
        <f>IF(AND(D3959&gt;='Season Lookup'!$D$15,D3959&lt;'Season Lookup'!$D$16),"Spring",IF(AND(D3959&gt;='Season Lookup'!$D$16,D3959&lt;'Season Lookup'!$D$17),"Summer",IF(AND(D3959&gt;='Season Lookup'!$D$17,D3959&lt;'Season Lookup'!$D$18),"Fall",IF(OR(D3959&gt;='Season Lookup'!$D$18,D3959&lt;'Season Lookup'!$D$15),"Winter"))))</f>
        <v>Summer</v>
      </c>
      <c r="L3959" s="3" t="str">
        <f>VLOOKUP(F3959,'Season Lookup'!$A$1:$B$13,2,0)</f>
        <v>Summer</v>
      </c>
      <c r="M3959" t="s">
        <v>12</v>
      </c>
      <c r="N3959" t="s">
        <v>13</v>
      </c>
      <c r="O3959" t="s">
        <v>36</v>
      </c>
      <c r="P3959" t="str">
        <f t="shared" si="776"/>
        <v>Yes</v>
      </c>
      <c r="Q3959" t="str">
        <f t="shared" si="777"/>
        <v>No</v>
      </c>
      <c r="R3959" t="str">
        <f t="shared" si="778"/>
        <v>No</v>
      </c>
      <c r="T3959" t="s">
        <v>75</v>
      </c>
      <c r="V3959" t="str">
        <f t="shared" si="779"/>
        <v>Intersection</v>
      </c>
      <c r="W3959" t="s">
        <v>4769</v>
      </c>
      <c r="X3959">
        <v>0</v>
      </c>
      <c r="Y3959">
        <v>0</v>
      </c>
      <c r="Z3959" t="s">
        <v>81</v>
      </c>
    </row>
    <row r="3960" spans="1:26">
      <c r="A3960">
        <v>31061</v>
      </c>
      <c r="B3960" s="1">
        <v>41117.413194444445</v>
      </c>
      <c r="C3960" s="1">
        <f t="shared" si="768"/>
        <v>40909</v>
      </c>
      <c r="D3960" s="4">
        <f t="shared" si="769"/>
        <v>0.57222222222222219</v>
      </c>
      <c r="E3960" s="3">
        <f t="shared" si="770"/>
        <v>2012</v>
      </c>
      <c r="F3960" s="3">
        <f t="shared" si="771"/>
        <v>7</v>
      </c>
      <c r="G3960" s="3">
        <f t="shared" si="772"/>
        <v>27</v>
      </c>
      <c r="H3960" s="3">
        <f t="shared" si="773"/>
        <v>9</v>
      </c>
      <c r="I3960" s="3">
        <f t="shared" si="774"/>
        <v>55</v>
      </c>
      <c r="J3960" s="3">
        <f t="shared" si="775"/>
        <v>6</v>
      </c>
      <c r="K3960" s="3" t="str">
        <f>IF(AND(D3960&gt;='Season Lookup'!$D$15,D3960&lt;'Season Lookup'!$D$16),"Spring",IF(AND(D3960&gt;='Season Lookup'!$D$16,D3960&lt;'Season Lookup'!$D$17),"Summer",IF(AND(D3960&gt;='Season Lookup'!$D$17,D3960&lt;'Season Lookup'!$D$18),"Fall",IF(OR(D3960&gt;='Season Lookup'!$D$18,D3960&lt;'Season Lookup'!$D$15),"Winter"))))</f>
        <v>Summer</v>
      </c>
      <c r="L3960" s="3" t="str">
        <f>VLOOKUP(F3960,'Season Lookup'!$A$1:$B$13,2,0)</f>
        <v>Summer</v>
      </c>
      <c r="M3960" t="s">
        <v>12</v>
      </c>
      <c r="N3960" t="s">
        <v>13</v>
      </c>
      <c r="O3960" t="s">
        <v>23</v>
      </c>
      <c r="P3960" t="str">
        <f t="shared" si="776"/>
        <v>Yes</v>
      </c>
      <c r="Q3960" t="str">
        <f t="shared" si="777"/>
        <v>No</v>
      </c>
      <c r="R3960" t="str">
        <f t="shared" si="778"/>
        <v>No</v>
      </c>
      <c r="S3960">
        <v>49</v>
      </c>
      <c r="T3960" t="s">
        <v>1196</v>
      </c>
      <c r="V3960" t="str">
        <f t="shared" si="779"/>
        <v>Non Intersection</v>
      </c>
      <c r="W3960" t="s">
        <v>4770</v>
      </c>
      <c r="X3960">
        <v>42.388815000000001</v>
      </c>
      <c r="Y3960">
        <v>-71.127703999999994</v>
      </c>
      <c r="Z3960" t="s">
        <v>4771</v>
      </c>
    </row>
    <row r="3961" spans="1:26">
      <c r="A3961">
        <v>31062</v>
      </c>
      <c r="B3961" s="1">
        <v>41117.729155092595</v>
      </c>
      <c r="C3961" s="1">
        <f t="shared" si="768"/>
        <v>40909</v>
      </c>
      <c r="D3961" s="4">
        <f t="shared" si="769"/>
        <v>0.57222222222222219</v>
      </c>
      <c r="E3961" s="3">
        <f t="shared" si="770"/>
        <v>2012</v>
      </c>
      <c r="F3961" s="3">
        <f t="shared" si="771"/>
        <v>7</v>
      </c>
      <c r="G3961" s="3">
        <f t="shared" si="772"/>
        <v>27</v>
      </c>
      <c r="H3961" s="3">
        <f t="shared" si="773"/>
        <v>17</v>
      </c>
      <c r="I3961" s="3">
        <f t="shared" si="774"/>
        <v>29</v>
      </c>
      <c r="J3961" s="3">
        <f t="shared" si="775"/>
        <v>6</v>
      </c>
      <c r="K3961" s="3" t="str">
        <f>IF(AND(D3961&gt;='Season Lookup'!$D$15,D3961&lt;'Season Lookup'!$D$16),"Spring",IF(AND(D3961&gt;='Season Lookup'!$D$16,D3961&lt;'Season Lookup'!$D$17),"Summer",IF(AND(D3961&gt;='Season Lookup'!$D$17,D3961&lt;'Season Lookup'!$D$18),"Fall",IF(OR(D3961&gt;='Season Lookup'!$D$18,D3961&lt;'Season Lookup'!$D$15),"Winter"))))</f>
        <v>Summer</v>
      </c>
      <c r="L3961" s="3" t="str">
        <f>VLOOKUP(F3961,'Season Lookup'!$A$1:$B$13,2,0)</f>
        <v>Summer</v>
      </c>
      <c r="M3961" t="s">
        <v>12</v>
      </c>
      <c r="N3961" t="s">
        <v>13</v>
      </c>
      <c r="O3961" t="s">
        <v>13</v>
      </c>
      <c r="P3961" t="str">
        <f t="shared" si="776"/>
        <v>Yes</v>
      </c>
      <c r="Q3961" t="str">
        <f t="shared" si="777"/>
        <v>No</v>
      </c>
      <c r="R3961" t="str">
        <f t="shared" si="778"/>
        <v>No</v>
      </c>
      <c r="S3961">
        <v>14</v>
      </c>
      <c r="T3961" t="s">
        <v>351</v>
      </c>
      <c r="V3961" t="str">
        <f t="shared" si="779"/>
        <v>Non Intersection</v>
      </c>
      <c r="W3961" t="s">
        <v>1655</v>
      </c>
      <c r="X3961">
        <v>42.372861</v>
      </c>
      <c r="Y3961">
        <v>-71.094549999999998</v>
      </c>
      <c r="Z3961" t="s">
        <v>257</v>
      </c>
    </row>
    <row r="3962" spans="1:26">
      <c r="A3962">
        <v>31063</v>
      </c>
      <c r="B3962" s="1">
        <v>41117.875</v>
      </c>
      <c r="C3962" s="1">
        <f t="shared" si="768"/>
        <v>40909</v>
      </c>
      <c r="D3962" s="4">
        <f t="shared" si="769"/>
        <v>0.57222222222222219</v>
      </c>
      <c r="E3962" s="3">
        <f t="shared" si="770"/>
        <v>2012</v>
      </c>
      <c r="F3962" s="3">
        <f t="shared" si="771"/>
        <v>7</v>
      </c>
      <c r="G3962" s="3">
        <f t="shared" si="772"/>
        <v>27</v>
      </c>
      <c r="H3962" s="3">
        <f t="shared" si="773"/>
        <v>21</v>
      </c>
      <c r="I3962" s="3">
        <f t="shared" si="774"/>
        <v>0</v>
      </c>
      <c r="J3962" s="3">
        <f t="shared" si="775"/>
        <v>6</v>
      </c>
      <c r="K3962" s="3" t="str">
        <f>IF(AND(D3962&gt;='Season Lookup'!$D$15,D3962&lt;'Season Lookup'!$D$16),"Spring",IF(AND(D3962&gt;='Season Lookup'!$D$16,D3962&lt;'Season Lookup'!$D$17),"Summer",IF(AND(D3962&gt;='Season Lookup'!$D$17,D3962&lt;'Season Lookup'!$D$18),"Fall",IF(OR(D3962&gt;='Season Lookup'!$D$18,D3962&lt;'Season Lookup'!$D$15),"Winter"))))</f>
        <v>Summer</v>
      </c>
      <c r="L3962" s="3" t="str">
        <f>VLOOKUP(F3962,'Season Lookup'!$A$1:$B$13,2,0)</f>
        <v>Summer</v>
      </c>
      <c r="M3962" t="s">
        <v>12</v>
      </c>
      <c r="N3962" t="s">
        <v>13</v>
      </c>
      <c r="O3962" t="s">
        <v>23</v>
      </c>
      <c r="P3962" t="str">
        <f t="shared" si="776"/>
        <v>Yes</v>
      </c>
      <c r="Q3962" t="str">
        <f t="shared" si="777"/>
        <v>No</v>
      </c>
      <c r="R3962" t="str">
        <f t="shared" si="778"/>
        <v>No</v>
      </c>
      <c r="T3962" t="s">
        <v>209</v>
      </c>
      <c r="U3962" t="s">
        <v>260</v>
      </c>
      <c r="V3962" t="str">
        <f t="shared" si="779"/>
        <v>Intersection</v>
      </c>
      <c r="W3962" t="s">
        <v>531</v>
      </c>
      <c r="X3962">
        <v>42.365678000000003</v>
      </c>
      <c r="Y3962">
        <v>-71.082406000000006</v>
      </c>
      <c r="Z3962" t="s">
        <v>532</v>
      </c>
    </row>
    <row r="3963" spans="1:26">
      <c r="A3963">
        <v>31137</v>
      </c>
      <c r="B3963" s="1">
        <v>41117.347210648149</v>
      </c>
      <c r="C3963" s="1">
        <f t="shared" si="768"/>
        <v>40909</v>
      </c>
      <c r="D3963" s="4">
        <f t="shared" si="769"/>
        <v>0.57222222222222219</v>
      </c>
      <c r="E3963" s="3">
        <f t="shared" si="770"/>
        <v>2012</v>
      </c>
      <c r="F3963" s="3">
        <f t="shared" si="771"/>
        <v>7</v>
      </c>
      <c r="G3963" s="3">
        <f t="shared" si="772"/>
        <v>27</v>
      </c>
      <c r="H3963" s="3">
        <f t="shared" si="773"/>
        <v>8</v>
      </c>
      <c r="I3963" s="3">
        <f t="shared" si="774"/>
        <v>19</v>
      </c>
      <c r="J3963" s="3">
        <f t="shared" si="775"/>
        <v>6</v>
      </c>
      <c r="K3963" s="3" t="str">
        <f>IF(AND(D3963&gt;='Season Lookup'!$D$15,D3963&lt;'Season Lookup'!$D$16),"Spring",IF(AND(D3963&gt;='Season Lookup'!$D$16,D3963&lt;'Season Lookup'!$D$17),"Summer",IF(AND(D3963&gt;='Season Lookup'!$D$17,D3963&lt;'Season Lookup'!$D$18),"Fall",IF(OR(D3963&gt;='Season Lookup'!$D$18,D3963&lt;'Season Lookup'!$D$15),"Winter"))))</f>
        <v>Summer</v>
      </c>
      <c r="L3963" s="3" t="str">
        <f>VLOOKUP(F3963,'Season Lookup'!$A$1:$B$13,2,0)</f>
        <v>Summer</v>
      </c>
      <c r="M3963" t="s">
        <v>56</v>
      </c>
      <c r="N3963" t="s">
        <v>13</v>
      </c>
      <c r="O3963" t="s">
        <v>23</v>
      </c>
      <c r="P3963" t="str">
        <f t="shared" si="776"/>
        <v>Yes</v>
      </c>
      <c r="Q3963" t="str">
        <f t="shared" si="777"/>
        <v>No</v>
      </c>
      <c r="R3963" t="str">
        <f t="shared" si="778"/>
        <v>No</v>
      </c>
      <c r="S3963">
        <v>244</v>
      </c>
      <c r="T3963" t="s">
        <v>199</v>
      </c>
      <c r="V3963" t="str">
        <f t="shared" si="779"/>
        <v>Non Intersection</v>
      </c>
      <c r="W3963" t="s">
        <v>2740</v>
      </c>
      <c r="X3963">
        <v>42.375675000000001</v>
      </c>
      <c r="Y3963">
        <v>-71.142598000000007</v>
      </c>
      <c r="Z3963" t="s">
        <v>2741</v>
      </c>
    </row>
    <row r="3964" spans="1:26">
      <c r="A3964">
        <v>31064</v>
      </c>
      <c r="B3964" s="1">
        <v>41118.245833333334</v>
      </c>
      <c r="C3964" s="1">
        <f t="shared" si="768"/>
        <v>40909</v>
      </c>
      <c r="D3964" s="4">
        <f t="shared" si="769"/>
        <v>0.57499999999999996</v>
      </c>
      <c r="E3964" s="3">
        <f t="shared" si="770"/>
        <v>2012</v>
      </c>
      <c r="F3964" s="3">
        <f t="shared" si="771"/>
        <v>7</v>
      </c>
      <c r="G3964" s="3">
        <f t="shared" si="772"/>
        <v>28</v>
      </c>
      <c r="H3964" s="3">
        <f t="shared" si="773"/>
        <v>5</v>
      </c>
      <c r="I3964" s="3">
        <f t="shared" si="774"/>
        <v>54</v>
      </c>
      <c r="J3964" s="3">
        <f t="shared" si="775"/>
        <v>7</v>
      </c>
      <c r="K3964" s="3" t="str">
        <f>IF(AND(D3964&gt;='Season Lookup'!$D$15,D3964&lt;'Season Lookup'!$D$16),"Spring",IF(AND(D3964&gt;='Season Lookup'!$D$16,D3964&lt;'Season Lookup'!$D$17),"Summer",IF(AND(D3964&gt;='Season Lookup'!$D$17,D3964&lt;'Season Lookup'!$D$18),"Fall",IF(OR(D3964&gt;='Season Lookup'!$D$18,D3964&lt;'Season Lookup'!$D$15),"Winter"))))</f>
        <v>Summer</v>
      </c>
      <c r="L3964" s="3" t="str">
        <f>VLOOKUP(F3964,'Season Lookup'!$A$1:$B$13,2,0)</f>
        <v>Summer</v>
      </c>
      <c r="M3964" t="s">
        <v>31</v>
      </c>
      <c r="N3964" t="s">
        <v>13</v>
      </c>
      <c r="O3964" t="s">
        <v>13</v>
      </c>
      <c r="P3964" t="str">
        <f t="shared" si="776"/>
        <v>Yes</v>
      </c>
      <c r="Q3964" t="str">
        <f t="shared" si="777"/>
        <v>No</v>
      </c>
      <c r="R3964" t="str">
        <f t="shared" si="778"/>
        <v>No</v>
      </c>
      <c r="T3964" t="s">
        <v>342</v>
      </c>
      <c r="U3964" t="s">
        <v>19</v>
      </c>
      <c r="V3964" t="str">
        <f t="shared" si="779"/>
        <v>Intersection</v>
      </c>
      <c r="W3964" t="s">
        <v>3214</v>
      </c>
      <c r="X3964">
        <v>42.373379999999997</v>
      </c>
      <c r="Y3964">
        <v>-71.098140000000001</v>
      </c>
      <c r="Z3964" t="s">
        <v>822</v>
      </c>
    </row>
    <row r="3965" spans="1:26">
      <c r="A3965">
        <v>31065</v>
      </c>
      <c r="B3965" s="1">
        <v>41118.472210648149</v>
      </c>
      <c r="C3965" s="1">
        <f t="shared" si="768"/>
        <v>40909</v>
      </c>
      <c r="D3965" s="4">
        <f t="shared" si="769"/>
        <v>0.57499999999999996</v>
      </c>
      <c r="E3965" s="3">
        <f t="shared" si="770"/>
        <v>2012</v>
      </c>
      <c r="F3965" s="3">
        <f t="shared" si="771"/>
        <v>7</v>
      </c>
      <c r="G3965" s="3">
        <f t="shared" si="772"/>
        <v>28</v>
      </c>
      <c r="H3965" s="3">
        <f t="shared" si="773"/>
        <v>11</v>
      </c>
      <c r="I3965" s="3">
        <f t="shared" si="774"/>
        <v>19</v>
      </c>
      <c r="J3965" s="3">
        <f t="shared" si="775"/>
        <v>7</v>
      </c>
      <c r="K3965" s="3" t="str">
        <f>IF(AND(D3965&gt;='Season Lookup'!$D$15,D3965&lt;'Season Lookup'!$D$16),"Spring",IF(AND(D3965&gt;='Season Lookup'!$D$16,D3965&lt;'Season Lookup'!$D$17),"Summer",IF(AND(D3965&gt;='Season Lookup'!$D$17,D3965&lt;'Season Lookup'!$D$18),"Fall",IF(OR(D3965&gt;='Season Lookup'!$D$18,D3965&lt;'Season Lookup'!$D$15),"Winter"))))</f>
        <v>Summer</v>
      </c>
      <c r="L3965" s="3" t="str">
        <f>VLOOKUP(F3965,'Season Lookup'!$A$1:$B$13,2,0)</f>
        <v>Summer</v>
      </c>
      <c r="M3965" t="s">
        <v>31</v>
      </c>
      <c r="N3965" t="s">
        <v>13</v>
      </c>
      <c r="O3965" t="s">
        <v>13</v>
      </c>
      <c r="P3965" t="str">
        <f t="shared" si="776"/>
        <v>Yes</v>
      </c>
      <c r="Q3965" t="str">
        <f t="shared" si="777"/>
        <v>No</v>
      </c>
      <c r="R3965" t="str">
        <f t="shared" si="778"/>
        <v>No</v>
      </c>
      <c r="S3965">
        <v>280</v>
      </c>
      <c r="T3965" t="s">
        <v>108</v>
      </c>
      <c r="V3965" t="str">
        <f t="shared" si="779"/>
        <v>Non Intersection</v>
      </c>
      <c r="W3965" t="s">
        <v>4772</v>
      </c>
      <c r="X3965">
        <v>42.364646999999998</v>
      </c>
      <c r="Y3965">
        <v>-71.105536999999998</v>
      </c>
      <c r="Z3965" t="s">
        <v>4773</v>
      </c>
    </row>
    <row r="3966" spans="1:26">
      <c r="A3966">
        <v>31066</v>
      </c>
      <c r="B3966" s="1">
        <v>41119.090960648151</v>
      </c>
      <c r="C3966" s="1">
        <f t="shared" si="768"/>
        <v>40909</v>
      </c>
      <c r="D3966" s="4">
        <f t="shared" si="769"/>
        <v>0.57777777777777772</v>
      </c>
      <c r="E3966" s="3">
        <f t="shared" si="770"/>
        <v>2012</v>
      </c>
      <c r="F3966" s="3">
        <f t="shared" si="771"/>
        <v>7</v>
      </c>
      <c r="G3966" s="3">
        <f t="shared" si="772"/>
        <v>29</v>
      </c>
      <c r="H3966" s="3">
        <f t="shared" si="773"/>
        <v>2</v>
      </c>
      <c r="I3966" s="3">
        <f t="shared" si="774"/>
        <v>10</v>
      </c>
      <c r="J3966" s="3">
        <f t="shared" si="775"/>
        <v>1</v>
      </c>
      <c r="K3966" s="3" t="str">
        <f>IF(AND(D3966&gt;='Season Lookup'!$D$15,D3966&lt;'Season Lookup'!$D$16),"Spring",IF(AND(D3966&gt;='Season Lookup'!$D$16,D3966&lt;'Season Lookup'!$D$17),"Summer",IF(AND(D3966&gt;='Season Lookup'!$D$17,D3966&lt;'Season Lookup'!$D$18),"Fall",IF(OR(D3966&gt;='Season Lookup'!$D$18,D3966&lt;'Season Lookup'!$D$15),"Winter"))))</f>
        <v>Summer</v>
      </c>
      <c r="L3966" s="3" t="str">
        <f>VLOOKUP(F3966,'Season Lookup'!$A$1:$B$13,2,0)</f>
        <v>Summer</v>
      </c>
      <c r="M3966" t="s">
        <v>48</v>
      </c>
      <c r="N3966" t="s">
        <v>18</v>
      </c>
      <c r="O3966" t="s">
        <v>18</v>
      </c>
      <c r="P3966" t="str">
        <f t="shared" si="776"/>
        <v>Yes</v>
      </c>
      <c r="Q3966" t="str">
        <f t="shared" si="777"/>
        <v>No</v>
      </c>
      <c r="R3966" t="str">
        <f t="shared" si="778"/>
        <v>No</v>
      </c>
      <c r="T3966" t="s">
        <v>105</v>
      </c>
      <c r="U3966" t="s">
        <v>288</v>
      </c>
      <c r="V3966" t="str">
        <f t="shared" si="779"/>
        <v>Intersection</v>
      </c>
      <c r="W3966" t="s">
        <v>289</v>
      </c>
      <c r="X3966">
        <v>42.364812000000001</v>
      </c>
      <c r="Y3966">
        <v>-71.089386000000005</v>
      </c>
      <c r="Z3966" t="s">
        <v>290</v>
      </c>
    </row>
    <row r="3967" spans="1:26">
      <c r="A3967">
        <v>31067</v>
      </c>
      <c r="B3967" s="1">
        <v>41119.166655092595</v>
      </c>
      <c r="C3967" s="1">
        <f t="shared" si="768"/>
        <v>40909</v>
      </c>
      <c r="D3967" s="4">
        <f t="shared" si="769"/>
        <v>0.57777777777777772</v>
      </c>
      <c r="E3967" s="3">
        <f t="shared" si="770"/>
        <v>2012</v>
      </c>
      <c r="F3967" s="3">
        <f t="shared" si="771"/>
        <v>7</v>
      </c>
      <c r="G3967" s="3">
        <f t="shared" si="772"/>
        <v>29</v>
      </c>
      <c r="H3967" s="3">
        <f t="shared" si="773"/>
        <v>3</v>
      </c>
      <c r="I3967" s="3">
        <f t="shared" si="774"/>
        <v>59</v>
      </c>
      <c r="J3967" s="3">
        <f t="shared" si="775"/>
        <v>1</v>
      </c>
      <c r="K3967" s="3" t="str">
        <f>IF(AND(D3967&gt;='Season Lookup'!$D$15,D3967&lt;'Season Lookup'!$D$16),"Spring",IF(AND(D3967&gt;='Season Lookup'!$D$16,D3967&lt;'Season Lookup'!$D$17),"Summer",IF(AND(D3967&gt;='Season Lookup'!$D$17,D3967&lt;'Season Lookup'!$D$18),"Fall",IF(OR(D3967&gt;='Season Lookup'!$D$18,D3967&lt;'Season Lookup'!$D$15),"Winter"))))</f>
        <v>Summer</v>
      </c>
      <c r="L3967" s="3" t="str">
        <f>VLOOKUP(F3967,'Season Lookup'!$A$1:$B$13,2,0)</f>
        <v>Summer</v>
      </c>
      <c r="M3967" t="s">
        <v>48</v>
      </c>
      <c r="N3967" t="s">
        <v>13</v>
      </c>
      <c r="O3967" t="s">
        <v>23</v>
      </c>
      <c r="P3967" t="str">
        <f t="shared" si="776"/>
        <v>Yes</v>
      </c>
      <c r="Q3967" t="str">
        <f t="shared" si="777"/>
        <v>No</v>
      </c>
      <c r="R3967" t="str">
        <f t="shared" si="778"/>
        <v>No</v>
      </c>
      <c r="S3967">
        <v>325</v>
      </c>
      <c r="T3967" t="s">
        <v>202</v>
      </c>
      <c r="V3967" t="str">
        <f t="shared" si="779"/>
        <v>Non Intersection</v>
      </c>
      <c r="W3967" t="s">
        <v>4774</v>
      </c>
      <c r="X3967">
        <v>42.354934</v>
      </c>
      <c r="Y3967">
        <v>-71.105694999999997</v>
      </c>
      <c r="Z3967" t="s">
        <v>4775</v>
      </c>
    </row>
    <row r="3968" spans="1:26">
      <c r="A3968">
        <v>31072</v>
      </c>
      <c r="B3968" s="1">
        <v>41119.996527777781</v>
      </c>
      <c r="C3968" s="1">
        <f t="shared" si="768"/>
        <v>40909</v>
      </c>
      <c r="D3968" s="4">
        <f t="shared" si="769"/>
        <v>0.57777777777777772</v>
      </c>
      <c r="E3968" s="3">
        <f t="shared" si="770"/>
        <v>2012</v>
      </c>
      <c r="F3968" s="3">
        <f t="shared" si="771"/>
        <v>7</v>
      </c>
      <c r="G3968" s="3">
        <f t="shared" si="772"/>
        <v>29</v>
      </c>
      <c r="H3968" s="3">
        <f t="shared" si="773"/>
        <v>23</v>
      </c>
      <c r="I3968" s="3">
        <f t="shared" si="774"/>
        <v>55</v>
      </c>
      <c r="J3968" s="3">
        <f t="shared" si="775"/>
        <v>1</v>
      </c>
      <c r="K3968" s="3" t="str">
        <f>IF(AND(D3968&gt;='Season Lookup'!$D$15,D3968&lt;'Season Lookup'!$D$16),"Spring",IF(AND(D3968&gt;='Season Lookup'!$D$16,D3968&lt;'Season Lookup'!$D$17),"Summer",IF(AND(D3968&gt;='Season Lookup'!$D$17,D3968&lt;'Season Lookup'!$D$18),"Fall",IF(OR(D3968&gt;='Season Lookup'!$D$18,D3968&lt;'Season Lookup'!$D$15),"Winter"))))</f>
        <v>Summer</v>
      </c>
      <c r="L3968" s="3" t="str">
        <f>VLOOKUP(F3968,'Season Lookup'!$A$1:$B$13,2,0)</f>
        <v>Summer</v>
      </c>
      <c r="M3968" t="s">
        <v>48</v>
      </c>
      <c r="N3968" t="s">
        <v>13</v>
      </c>
      <c r="O3968" t="s">
        <v>132</v>
      </c>
      <c r="P3968" t="str">
        <f t="shared" si="776"/>
        <v>Yes</v>
      </c>
      <c r="Q3968" t="str">
        <f t="shared" si="777"/>
        <v>Yes</v>
      </c>
      <c r="R3968" t="str">
        <f t="shared" si="778"/>
        <v>No</v>
      </c>
      <c r="T3968" t="s">
        <v>198</v>
      </c>
      <c r="U3968" t="s">
        <v>1906</v>
      </c>
      <c r="V3968" t="str">
        <f t="shared" si="779"/>
        <v>Intersection</v>
      </c>
      <c r="W3968" t="s">
        <v>3827</v>
      </c>
      <c r="X3968">
        <v>42.371969999999997</v>
      </c>
      <c r="Y3968">
        <v>-71.118573999999995</v>
      </c>
      <c r="Z3968" t="s">
        <v>3828</v>
      </c>
    </row>
    <row r="3969" spans="1:26">
      <c r="A3969">
        <v>31068</v>
      </c>
      <c r="B3969" s="1">
        <v>41120.356932870367</v>
      </c>
      <c r="C3969" s="1">
        <f t="shared" si="768"/>
        <v>40909</v>
      </c>
      <c r="D3969" s="4">
        <f t="shared" si="769"/>
        <v>0.5805555555555556</v>
      </c>
      <c r="E3969" s="3">
        <f t="shared" si="770"/>
        <v>2012</v>
      </c>
      <c r="F3969" s="3">
        <f t="shared" si="771"/>
        <v>7</v>
      </c>
      <c r="G3969" s="3">
        <f t="shared" si="772"/>
        <v>30</v>
      </c>
      <c r="H3969" s="3">
        <f t="shared" si="773"/>
        <v>8</v>
      </c>
      <c r="I3969" s="3">
        <f t="shared" si="774"/>
        <v>33</v>
      </c>
      <c r="J3969" s="3">
        <f t="shared" si="775"/>
        <v>2</v>
      </c>
      <c r="K3969" s="3" t="str">
        <f>IF(AND(D3969&gt;='Season Lookup'!$D$15,D3969&lt;'Season Lookup'!$D$16),"Spring",IF(AND(D3969&gt;='Season Lookup'!$D$16,D3969&lt;'Season Lookup'!$D$17),"Summer",IF(AND(D3969&gt;='Season Lookup'!$D$17,D3969&lt;'Season Lookup'!$D$18),"Fall",IF(OR(D3969&gt;='Season Lookup'!$D$18,D3969&lt;'Season Lookup'!$D$15),"Winter"))))</f>
        <v>Summer</v>
      </c>
      <c r="L3969" s="3" t="str">
        <f>VLOOKUP(F3969,'Season Lookup'!$A$1:$B$13,2,0)</f>
        <v>Summer</v>
      </c>
      <c r="M3969" t="s">
        <v>56</v>
      </c>
      <c r="N3969" t="s">
        <v>13</v>
      </c>
      <c r="O3969" t="s">
        <v>13</v>
      </c>
      <c r="P3969" t="str">
        <f t="shared" si="776"/>
        <v>Yes</v>
      </c>
      <c r="Q3969" t="str">
        <f t="shared" si="777"/>
        <v>No</v>
      </c>
      <c r="R3969" t="str">
        <f t="shared" si="778"/>
        <v>No</v>
      </c>
      <c r="T3969" t="s">
        <v>66</v>
      </c>
      <c r="U3969" t="s">
        <v>280</v>
      </c>
      <c r="V3969" t="str">
        <f t="shared" si="779"/>
        <v>Intersection</v>
      </c>
      <c r="W3969" t="s">
        <v>4776</v>
      </c>
      <c r="X3969">
        <v>42.395701000000003</v>
      </c>
      <c r="Y3969">
        <v>-71.135265000000004</v>
      </c>
      <c r="Z3969" t="s">
        <v>282</v>
      </c>
    </row>
    <row r="3970" spans="1:26">
      <c r="A3970">
        <v>31069</v>
      </c>
      <c r="B3970" s="1">
        <v>41120.559027777781</v>
      </c>
      <c r="C3970" s="1">
        <f t="shared" si="768"/>
        <v>40909</v>
      </c>
      <c r="D3970" s="4">
        <f t="shared" si="769"/>
        <v>0.5805555555555556</v>
      </c>
      <c r="E3970" s="3">
        <f t="shared" si="770"/>
        <v>2012</v>
      </c>
      <c r="F3970" s="3">
        <f t="shared" si="771"/>
        <v>7</v>
      </c>
      <c r="G3970" s="3">
        <f t="shared" si="772"/>
        <v>30</v>
      </c>
      <c r="H3970" s="3">
        <f t="shared" si="773"/>
        <v>13</v>
      </c>
      <c r="I3970" s="3">
        <f t="shared" si="774"/>
        <v>25</v>
      </c>
      <c r="J3970" s="3">
        <f t="shared" si="775"/>
        <v>2</v>
      </c>
      <c r="K3970" s="3" t="str">
        <f>IF(AND(D3970&gt;='Season Lookup'!$D$15,D3970&lt;'Season Lookup'!$D$16),"Spring",IF(AND(D3970&gt;='Season Lookup'!$D$16,D3970&lt;'Season Lookup'!$D$17),"Summer",IF(AND(D3970&gt;='Season Lookup'!$D$17,D3970&lt;'Season Lookup'!$D$18),"Fall",IF(OR(D3970&gt;='Season Lookup'!$D$18,D3970&lt;'Season Lookup'!$D$15),"Winter"))))</f>
        <v>Summer</v>
      </c>
      <c r="L3970" s="3" t="str">
        <f>VLOOKUP(F3970,'Season Lookup'!$A$1:$B$13,2,0)</f>
        <v>Summer</v>
      </c>
      <c r="M3970" t="s">
        <v>56</v>
      </c>
      <c r="N3970" t="s">
        <v>13</v>
      </c>
      <c r="O3970" t="s">
        <v>13</v>
      </c>
      <c r="P3970" t="str">
        <f t="shared" si="776"/>
        <v>Yes</v>
      </c>
      <c r="Q3970" t="str">
        <f t="shared" si="777"/>
        <v>No</v>
      </c>
      <c r="R3970" t="str">
        <f t="shared" si="778"/>
        <v>No</v>
      </c>
      <c r="T3970" t="s">
        <v>50</v>
      </c>
      <c r="U3970" t="s">
        <v>198</v>
      </c>
      <c r="V3970" t="str">
        <f t="shared" si="779"/>
        <v>Intersection</v>
      </c>
      <c r="W3970" t="s">
        <v>910</v>
      </c>
      <c r="X3970">
        <v>42.374597999999999</v>
      </c>
      <c r="Y3970">
        <v>-71.149917000000002</v>
      </c>
      <c r="Z3970" t="s">
        <v>911</v>
      </c>
    </row>
    <row r="3971" spans="1:26">
      <c r="A3971">
        <v>31070</v>
      </c>
      <c r="B3971" s="1">
        <v>41120.653460648151</v>
      </c>
      <c r="C3971" s="1">
        <f t="shared" si="768"/>
        <v>40909</v>
      </c>
      <c r="D3971" s="4">
        <f t="shared" si="769"/>
        <v>0.5805555555555556</v>
      </c>
      <c r="E3971" s="3">
        <f t="shared" si="770"/>
        <v>2012</v>
      </c>
      <c r="F3971" s="3">
        <f t="shared" si="771"/>
        <v>7</v>
      </c>
      <c r="G3971" s="3">
        <f t="shared" si="772"/>
        <v>30</v>
      </c>
      <c r="H3971" s="3">
        <f t="shared" si="773"/>
        <v>15</v>
      </c>
      <c r="I3971" s="3">
        <f t="shared" si="774"/>
        <v>40</v>
      </c>
      <c r="J3971" s="3">
        <f t="shared" si="775"/>
        <v>2</v>
      </c>
      <c r="K3971" s="3" t="str">
        <f>IF(AND(D3971&gt;='Season Lookup'!$D$15,D3971&lt;'Season Lookup'!$D$16),"Spring",IF(AND(D3971&gt;='Season Lookup'!$D$16,D3971&lt;'Season Lookup'!$D$17),"Summer",IF(AND(D3971&gt;='Season Lookup'!$D$17,D3971&lt;'Season Lookup'!$D$18),"Fall",IF(OR(D3971&gt;='Season Lookup'!$D$18,D3971&lt;'Season Lookup'!$D$15),"Winter"))))</f>
        <v>Summer</v>
      </c>
      <c r="L3971" s="3" t="str">
        <f>VLOOKUP(F3971,'Season Lookup'!$A$1:$B$13,2,0)</f>
        <v>Summer</v>
      </c>
      <c r="M3971" t="s">
        <v>56</v>
      </c>
      <c r="N3971" t="s">
        <v>13</v>
      </c>
      <c r="O3971" t="s">
        <v>36</v>
      </c>
      <c r="P3971" t="str">
        <f t="shared" si="776"/>
        <v>Yes</v>
      </c>
      <c r="Q3971" t="str">
        <f t="shared" si="777"/>
        <v>No</v>
      </c>
      <c r="R3971" t="str">
        <f t="shared" si="778"/>
        <v>No</v>
      </c>
      <c r="S3971">
        <v>279</v>
      </c>
      <c r="T3971" t="s">
        <v>186</v>
      </c>
      <c r="V3971" t="str">
        <f t="shared" si="779"/>
        <v>Non Intersection</v>
      </c>
      <c r="W3971" t="s">
        <v>4777</v>
      </c>
      <c r="X3971">
        <v>42.383634000000001</v>
      </c>
      <c r="Y3971">
        <v>-71.133393999999996</v>
      </c>
      <c r="Z3971" t="s">
        <v>4778</v>
      </c>
    </row>
    <row r="3972" spans="1:26">
      <c r="A3972">
        <v>31071</v>
      </c>
      <c r="B3972" s="1">
        <v>41120.761805555558</v>
      </c>
      <c r="C3972" s="1">
        <f t="shared" si="768"/>
        <v>40909</v>
      </c>
      <c r="D3972" s="4">
        <f t="shared" si="769"/>
        <v>0.5805555555555556</v>
      </c>
      <c r="E3972" s="3">
        <f t="shared" si="770"/>
        <v>2012</v>
      </c>
      <c r="F3972" s="3">
        <f t="shared" si="771"/>
        <v>7</v>
      </c>
      <c r="G3972" s="3">
        <f t="shared" si="772"/>
        <v>30</v>
      </c>
      <c r="H3972" s="3">
        <f t="shared" si="773"/>
        <v>18</v>
      </c>
      <c r="I3972" s="3">
        <f t="shared" si="774"/>
        <v>17</v>
      </c>
      <c r="J3972" s="3">
        <f t="shared" si="775"/>
        <v>2</v>
      </c>
      <c r="K3972" s="3" t="str">
        <f>IF(AND(D3972&gt;='Season Lookup'!$D$15,D3972&lt;'Season Lookup'!$D$16),"Spring",IF(AND(D3972&gt;='Season Lookup'!$D$16,D3972&lt;'Season Lookup'!$D$17),"Summer",IF(AND(D3972&gt;='Season Lookup'!$D$17,D3972&lt;'Season Lookup'!$D$18),"Fall",IF(OR(D3972&gt;='Season Lookup'!$D$18,D3972&lt;'Season Lookup'!$D$15),"Winter"))))</f>
        <v>Summer</v>
      </c>
      <c r="L3972" s="3" t="str">
        <f>VLOOKUP(F3972,'Season Lookup'!$A$1:$B$13,2,0)</f>
        <v>Summer</v>
      </c>
      <c r="M3972" t="s">
        <v>56</v>
      </c>
      <c r="N3972" t="s">
        <v>13</v>
      </c>
      <c r="O3972" t="s">
        <v>13</v>
      </c>
      <c r="P3972" t="str">
        <f t="shared" si="776"/>
        <v>Yes</v>
      </c>
      <c r="Q3972" t="str">
        <f t="shared" si="777"/>
        <v>No</v>
      </c>
      <c r="R3972" t="str">
        <f t="shared" si="778"/>
        <v>No</v>
      </c>
      <c r="T3972" t="s">
        <v>14</v>
      </c>
      <c r="U3972" t="s">
        <v>219</v>
      </c>
      <c r="V3972" t="str">
        <f t="shared" si="779"/>
        <v>Intersection</v>
      </c>
      <c r="W3972" t="s">
        <v>3863</v>
      </c>
      <c r="X3972">
        <v>42.382584000000001</v>
      </c>
      <c r="Y3972">
        <v>-71.119642999999996</v>
      </c>
      <c r="Z3972" t="s">
        <v>3864</v>
      </c>
    </row>
    <row r="3973" spans="1:26">
      <c r="A3973">
        <v>31073</v>
      </c>
      <c r="B3973" s="1">
        <v>41120.354155092595</v>
      </c>
      <c r="C3973" s="1">
        <f t="shared" ref="C3973:C4032" si="780">EOMONTH(B3973,MONTH(B3973)*-1)+1</f>
        <v>40909</v>
      </c>
      <c r="D3973" s="4">
        <f t="shared" ref="D3973:D4032" si="781">YEARFRAC(C3973,B3973)</f>
        <v>0.5805555555555556</v>
      </c>
      <c r="E3973" s="3">
        <f t="shared" ref="E3973:E4032" si="782">YEAR(B3973)</f>
        <v>2012</v>
      </c>
      <c r="F3973" s="3">
        <f t="shared" ref="F3973:F4032" si="783">MONTH(B3973)</f>
        <v>7</v>
      </c>
      <c r="G3973" s="3">
        <f t="shared" ref="G3973:G4032" si="784">DAY(B3973)</f>
        <v>30</v>
      </c>
      <c r="H3973" s="3">
        <f t="shared" ref="H3973:H4032" si="785">HOUR(B3973)</f>
        <v>8</v>
      </c>
      <c r="I3973" s="3">
        <f t="shared" ref="I3973:I4032" si="786">MINUTE(B3973)</f>
        <v>29</v>
      </c>
      <c r="J3973" s="3">
        <f t="shared" ref="J3973:J4032" si="787">WEEKDAY(B3973,1)</f>
        <v>2</v>
      </c>
      <c r="K3973" s="3" t="str">
        <f>IF(AND(D3973&gt;='Season Lookup'!$D$15,D3973&lt;'Season Lookup'!$D$16),"Spring",IF(AND(D3973&gt;='Season Lookup'!$D$16,D3973&lt;'Season Lookup'!$D$17),"Summer",IF(AND(D3973&gt;='Season Lookup'!$D$17,D3973&lt;'Season Lookup'!$D$18),"Fall",IF(OR(D3973&gt;='Season Lookup'!$D$18,D3973&lt;'Season Lookup'!$D$15),"Winter"))))</f>
        <v>Summer</v>
      </c>
      <c r="L3973" s="3" t="str">
        <f>VLOOKUP(F3973,'Season Lookup'!$A$1:$B$13,2,0)</f>
        <v>Summer</v>
      </c>
      <c r="M3973" t="s">
        <v>56</v>
      </c>
      <c r="N3973" t="s">
        <v>329</v>
      </c>
      <c r="O3973" t="s">
        <v>36</v>
      </c>
      <c r="P3973" t="str">
        <f t="shared" ref="P3973:P4032" si="788">IF(OR(N3973="Auto",O3973="Auto"),"Yes",IF(OR(N3973="Taxi",O3973="Taxi"),"Yes",IF(OR(N3973="Truck",O3973="Truck"),"Yes",IF(OR(N3973="Van",O3973="Van"),"Yes","No"))))</f>
        <v>No</v>
      </c>
      <c r="Q3973" t="str">
        <f t="shared" ref="Q3973:Q4032" si="789">IF(OR(N3973="Bicycle",O3973="Bicycle"),"Yes","No")</f>
        <v>No</v>
      </c>
      <c r="R3973" t="str">
        <f t="shared" ref="R3973:R4032" si="790">IF(OR(N3973="Pedestrian",O3973="Pedestrian"),"Yes","No")</f>
        <v>No</v>
      </c>
      <c r="T3973" t="s">
        <v>14</v>
      </c>
      <c r="U3973" t="s">
        <v>202</v>
      </c>
      <c r="V3973" t="str">
        <f t="shared" ref="V3973:V4032" si="791">IF(ISBLANK(S3973),"Intersection","Non Intersection")</f>
        <v>Intersection</v>
      </c>
      <c r="W3973" t="s">
        <v>361</v>
      </c>
      <c r="X3973">
        <v>42.360154000000001</v>
      </c>
      <c r="Y3973">
        <v>-71.094881999999998</v>
      </c>
      <c r="Z3973" t="s">
        <v>223</v>
      </c>
    </row>
    <row r="3974" spans="1:26">
      <c r="A3974">
        <v>31075</v>
      </c>
      <c r="B3974" s="1">
        <v>41120.854155092595</v>
      </c>
      <c r="C3974" s="1">
        <f t="shared" si="780"/>
        <v>40909</v>
      </c>
      <c r="D3974" s="4">
        <f t="shared" si="781"/>
        <v>0.5805555555555556</v>
      </c>
      <c r="E3974" s="3">
        <f t="shared" si="782"/>
        <v>2012</v>
      </c>
      <c r="F3974" s="3">
        <f t="shared" si="783"/>
        <v>7</v>
      </c>
      <c r="G3974" s="3">
        <f t="shared" si="784"/>
        <v>30</v>
      </c>
      <c r="H3974" s="3">
        <f t="shared" si="785"/>
        <v>20</v>
      </c>
      <c r="I3974" s="3">
        <f t="shared" si="786"/>
        <v>29</v>
      </c>
      <c r="J3974" s="3">
        <f t="shared" si="787"/>
        <v>2</v>
      </c>
      <c r="K3974" s="3" t="str">
        <f>IF(AND(D3974&gt;='Season Lookup'!$D$15,D3974&lt;'Season Lookup'!$D$16),"Spring",IF(AND(D3974&gt;='Season Lookup'!$D$16,D3974&lt;'Season Lookup'!$D$17),"Summer",IF(AND(D3974&gt;='Season Lookup'!$D$17,D3974&lt;'Season Lookup'!$D$18),"Fall",IF(OR(D3974&gt;='Season Lookup'!$D$18,D3974&lt;'Season Lookup'!$D$15),"Winter"))))</f>
        <v>Summer</v>
      </c>
      <c r="L3974" s="3" t="str">
        <f>VLOOKUP(F3974,'Season Lookup'!$A$1:$B$13,2,0)</f>
        <v>Summer</v>
      </c>
      <c r="M3974" t="s">
        <v>56</v>
      </c>
      <c r="N3974" t="s">
        <v>13</v>
      </c>
      <c r="O3974" t="s">
        <v>23</v>
      </c>
      <c r="P3974" t="str">
        <f t="shared" si="788"/>
        <v>Yes</v>
      </c>
      <c r="Q3974" t="str">
        <f t="shared" si="789"/>
        <v>No</v>
      </c>
      <c r="R3974" t="str">
        <f t="shared" si="790"/>
        <v>No</v>
      </c>
      <c r="S3974">
        <v>211</v>
      </c>
      <c r="T3974" t="s">
        <v>170</v>
      </c>
      <c r="V3974" t="str">
        <f t="shared" si="791"/>
        <v>Non Intersection</v>
      </c>
      <c r="W3974" t="s">
        <v>1359</v>
      </c>
      <c r="X3974">
        <v>42.389553999999997</v>
      </c>
      <c r="Y3974">
        <v>-71.142674999999997</v>
      </c>
      <c r="Z3974" t="s">
        <v>1360</v>
      </c>
    </row>
    <row r="3975" spans="1:26">
      <c r="A3975">
        <v>31076</v>
      </c>
      <c r="B3975" s="1">
        <v>41120.53402777778</v>
      </c>
      <c r="C3975" s="1">
        <f t="shared" si="780"/>
        <v>40909</v>
      </c>
      <c r="D3975" s="4">
        <f t="shared" si="781"/>
        <v>0.5805555555555556</v>
      </c>
      <c r="E3975" s="3">
        <f t="shared" si="782"/>
        <v>2012</v>
      </c>
      <c r="F3975" s="3">
        <f t="shared" si="783"/>
        <v>7</v>
      </c>
      <c r="G3975" s="3">
        <f t="shared" si="784"/>
        <v>30</v>
      </c>
      <c r="H3975" s="3">
        <f t="shared" si="785"/>
        <v>12</v>
      </c>
      <c r="I3975" s="3">
        <f t="shared" si="786"/>
        <v>49</v>
      </c>
      <c r="J3975" s="3">
        <f t="shared" si="787"/>
        <v>2</v>
      </c>
      <c r="K3975" s="3" t="str">
        <f>IF(AND(D3975&gt;='Season Lookup'!$D$15,D3975&lt;'Season Lookup'!$D$16),"Spring",IF(AND(D3975&gt;='Season Lookup'!$D$16,D3975&lt;'Season Lookup'!$D$17),"Summer",IF(AND(D3975&gt;='Season Lookup'!$D$17,D3975&lt;'Season Lookup'!$D$18),"Fall",IF(OR(D3975&gt;='Season Lookup'!$D$18,D3975&lt;'Season Lookup'!$D$15),"Winter"))))</f>
        <v>Summer</v>
      </c>
      <c r="L3975" s="3" t="str">
        <f>VLOOKUP(F3975,'Season Lookup'!$A$1:$B$13,2,0)</f>
        <v>Summer</v>
      </c>
      <c r="M3975" t="s">
        <v>56</v>
      </c>
      <c r="N3975" t="s">
        <v>13</v>
      </c>
      <c r="O3975" t="s">
        <v>36</v>
      </c>
      <c r="P3975" t="str">
        <f t="shared" si="788"/>
        <v>Yes</v>
      </c>
      <c r="Q3975" t="str">
        <f t="shared" si="789"/>
        <v>No</v>
      </c>
      <c r="R3975" t="str">
        <f t="shared" si="790"/>
        <v>No</v>
      </c>
      <c r="T3975" t="s">
        <v>186</v>
      </c>
      <c r="U3975" t="s">
        <v>252</v>
      </c>
      <c r="V3975" t="str">
        <f t="shared" si="791"/>
        <v>Intersection</v>
      </c>
      <c r="W3975" t="s">
        <v>1941</v>
      </c>
      <c r="X3975">
        <v>42.383833000000003</v>
      </c>
      <c r="Y3975">
        <v>-71.134089000000003</v>
      </c>
      <c r="Z3975" t="s">
        <v>1881</v>
      </c>
    </row>
    <row r="3976" spans="1:26">
      <c r="A3976">
        <v>31074</v>
      </c>
      <c r="B3976" s="1">
        <v>41121.272916666669</v>
      </c>
      <c r="C3976" s="1">
        <f t="shared" si="780"/>
        <v>40909</v>
      </c>
      <c r="D3976" s="4">
        <f t="shared" si="781"/>
        <v>0.58333333333333337</v>
      </c>
      <c r="E3976" s="3">
        <f t="shared" si="782"/>
        <v>2012</v>
      </c>
      <c r="F3976" s="3">
        <f t="shared" si="783"/>
        <v>7</v>
      </c>
      <c r="G3976" s="3">
        <f t="shared" si="784"/>
        <v>31</v>
      </c>
      <c r="H3976" s="3">
        <f t="shared" si="785"/>
        <v>6</v>
      </c>
      <c r="I3976" s="3">
        <f t="shared" si="786"/>
        <v>33</v>
      </c>
      <c r="J3976" s="3">
        <f t="shared" si="787"/>
        <v>3</v>
      </c>
      <c r="K3976" s="3" t="str">
        <f>IF(AND(D3976&gt;='Season Lookup'!$D$15,D3976&lt;'Season Lookup'!$D$16),"Spring",IF(AND(D3976&gt;='Season Lookup'!$D$16,D3976&lt;'Season Lookup'!$D$17),"Summer",IF(AND(D3976&gt;='Season Lookup'!$D$17,D3976&lt;'Season Lookup'!$D$18),"Fall",IF(OR(D3976&gt;='Season Lookup'!$D$18,D3976&lt;'Season Lookup'!$D$15),"Winter"))))</f>
        <v>Summer</v>
      </c>
      <c r="L3976" s="3" t="str">
        <f>VLOOKUP(F3976,'Season Lookup'!$A$1:$B$13,2,0)</f>
        <v>Summer</v>
      </c>
      <c r="M3976" t="s">
        <v>73</v>
      </c>
      <c r="N3976" t="s">
        <v>13</v>
      </c>
      <c r="O3976" t="s">
        <v>18</v>
      </c>
      <c r="P3976" t="str">
        <f t="shared" si="788"/>
        <v>Yes</v>
      </c>
      <c r="Q3976" t="str">
        <f t="shared" si="789"/>
        <v>No</v>
      </c>
      <c r="R3976" t="str">
        <f t="shared" si="790"/>
        <v>No</v>
      </c>
      <c r="T3976" t="s">
        <v>105</v>
      </c>
      <c r="U3976" t="s">
        <v>288</v>
      </c>
      <c r="V3976" t="str">
        <f t="shared" si="791"/>
        <v>Intersection</v>
      </c>
      <c r="W3976" t="s">
        <v>289</v>
      </c>
      <c r="X3976">
        <v>42.364812000000001</v>
      </c>
      <c r="Y3976">
        <v>-71.089386000000005</v>
      </c>
      <c r="Z3976" t="s">
        <v>290</v>
      </c>
    </row>
    <row r="3977" spans="1:26">
      <c r="A3977">
        <v>31077</v>
      </c>
      <c r="B3977" s="1">
        <v>41121.416655092595</v>
      </c>
      <c r="C3977" s="1">
        <f t="shared" si="780"/>
        <v>40909</v>
      </c>
      <c r="D3977" s="4">
        <f t="shared" si="781"/>
        <v>0.58333333333333337</v>
      </c>
      <c r="E3977" s="3">
        <f t="shared" si="782"/>
        <v>2012</v>
      </c>
      <c r="F3977" s="3">
        <f t="shared" si="783"/>
        <v>7</v>
      </c>
      <c r="G3977" s="3">
        <f t="shared" si="784"/>
        <v>31</v>
      </c>
      <c r="H3977" s="3">
        <f t="shared" si="785"/>
        <v>9</v>
      </c>
      <c r="I3977" s="3">
        <f t="shared" si="786"/>
        <v>59</v>
      </c>
      <c r="J3977" s="3">
        <f t="shared" si="787"/>
        <v>3</v>
      </c>
      <c r="K3977" s="3" t="str">
        <f>IF(AND(D3977&gt;='Season Lookup'!$D$15,D3977&lt;'Season Lookup'!$D$16),"Spring",IF(AND(D3977&gt;='Season Lookup'!$D$16,D3977&lt;'Season Lookup'!$D$17),"Summer",IF(AND(D3977&gt;='Season Lookup'!$D$17,D3977&lt;'Season Lookup'!$D$18),"Fall",IF(OR(D3977&gt;='Season Lookup'!$D$18,D3977&lt;'Season Lookup'!$D$15),"Winter"))))</f>
        <v>Summer</v>
      </c>
      <c r="L3977" s="3" t="str">
        <f>VLOOKUP(F3977,'Season Lookup'!$A$1:$B$13,2,0)</f>
        <v>Summer</v>
      </c>
      <c r="M3977" t="s">
        <v>73</v>
      </c>
      <c r="N3977" t="s">
        <v>13</v>
      </c>
      <c r="O3977" t="s">
        <v>36</v>
      </c>
      <c r="P3977" t="str">
        <f t="shared" si="788"/>
        <v>Yes</v>
      </c>
      <c r="Q3977" t="str">
        <f t="shared" si="789"/>
        <v>No</v>
      </c>
      <c r="R3977" t="str">
        <f t="shared" si="790"/>
        <v>No</v>
      </c>
      <c r="T3977" t="s">
        <v>380</v>
      </c>
      <c r="U3977" t="s">
        <v>379</v>
      </c>
      <c r="V3977" t="str">
        <f t="shared" si="791"/>
        <v>Intersection</v>
      </c>
      <c r="W3977" t="s">
        <v>3393</v>
      </c>
      <c r="X3977">
        <v>42.367443999999999</v>
      </c>
      <c r="Y3977">
        <v>-71.079381999999995</v>
      </c>
      <c r="Z3977" t="s">
        <v>382</v>
      </c>
    </row>
    <row r="3978" spans="1:26">
      <c r="A3978">
        <v>31078</v>
      </c>
      <c r="B3978" s="1">
        <v>41121.42359953704</v>
      </c>
      <c r="C3978" s="1">
        <f t="shared" si="780"/>
        <v>40909</v>
      </c>
      <c r="D3978" s="4">
        <f t="shared" si="781"/>
        <v>0.58333333333333337</v>
      </c>
      <c r="E3978" s="3">
        <f t="shared" si="782"/>
        <v>2012</v>
      </c>
      <c r="F3978" s="3">
        <f t="shared" si="783"/>
        <v>7</v>
      </c>
      <c r="G3978" s="3">
        <f t="shared" si="784"/>
        <v>31</v>
      </c>
      <c r="H3978" s="3">
        <f t="shared" si="785"/>
        <v>10</v>
      </c>
      <c r="I3978" s="3">
        <f t="shared" si="786"/>
        <v>9</v>
      </c>
      <c r="J3978" s="3">
        <f t="shared" si="787"/>
        <v>3</v>
      </c>
      <c r="K3978" s="3" t="str">
        <f>IF(AND(D3978&gt;='Season Lookup'!$D$15,D3978&lt;'Season Lookup'!$D$16),"Spring",IF(AND(D3978&gt;='Season Lookup'!$D$16,D3978&lt;'Season Lookup'!$D$17),"Summer",IF(AND(D3978&gt;='Season Lookup'!$D$17,D3978&lt;'Season Lookup'!$D$18),"Fall",IF(OR(D3978&gt;='Season Lookup'!$D$18,D3978&lt;'Season Lookup'!$D$15),"Winter"))))</f>
        <v>Summer</v>
      </c>
      <c r="L3978" s="3" t="str">
        <f>VLOOKUP(F3978,'Season Lookup'!$A$1:$B$13,2,0)</f>
        <v>Summer</v>
      </c>
      <c r="M3978" t="s">
        <v>73</v>
      </c>
      <c r="N3978" t="s">
        <v>13</v>
      </c>
      <c r="O3978" t="s">
        <v>23</v>
      </c>
      <c r="P3978" t="str">
        <f t="shared" si="788"/>
        <v>Yes</v>
      </c>
      <c r="Q3978" t="str">
        <f t="shared" si="789"/>
        <v>No</v>
      </c>
      <c r="R3978" t="str">
        <f t="shared" si="790"/>
        <v>No</v>
      </c>
      <c r="T3978" t="s">
        <v>1024</v>
      </c>
      <c r="U3978" t="s">
        <v>178</v>
      </c>
      <c r="V3978" t="str">
        <f t="shared" si="791"/>
        <v>Intersection</v>
      </c>
      <c r="W3978" t="s">
        <v>4779</v>
      </c>
      <c r="X3978">
        <v>42.363633</v>
      </c>
      <c r="Y3978">
        <v>-71.108670000000004</v>
      </c>
      <c r="Z3978" t="s">
        <v>2189</v>
      </c>
    </row>
    <row r="3979" spans="1:26">
      <c r="A3979">
        <v>31079</v>
      </c>
      <c r="B3979" s="1">
        <v>41121.604155092595</v>
      </c>
      <c r="C3979" s="1">
        <f t="shared" si="780"/>
        <v>40909</v>
      </c>
      <c r="D3979" s="4">
        <f t="shared" si="781"/>
        <v>0.58333333333333337</v>
      </c>
      <c r="E3979" s="3">
        <f t="shared" si="782"/>
        <v>2012</v>
      </c>
      <c r="F3979" s="3">
        <f t="shared" si="783"/>
        <v>7</v>
      </c>
      <c r="G3979" s="3">
        <f t="shared" si="784"/>
        <v>31</v>
      </c>
      <c r="H3979" s="3">
        <f t="shared" si="785"/>
        <v>14</v>
      </c>
      <c r="I3979" s="3">
        <f t="shared" si="786"/>
        <v>29</v>
      </c>
      <c r="J3979" s="3">
        <f t="shared" si="787"/>
        <v>3</v>
      </c>
      <c r="K3979" s="3" t="str">
        <f>IF(AND(D3979&gt;='Season Lookup'!$D$15,D3979&lt;'Season Lookup'!$D$16),"Spring",IF(AND(D3979&gt;='Season Lookup'!$D$16,D3979&lt;'Season Lookup'!$D$17),"Summer",IF(AND(D3979&gt;='Season Lookup'!$D$17,D3979&lt;'Season Lookup'!$D$18),"Fall",IF(OR(D3979&gt;='Season Lookup'!$D$18,D3979&lt;'Season Lookup'!$D$15),"Winter"))))</f>
        <v>Summer</v>
      </c>
      <c r="L3979" s="3" t="str">
        <f>VLOOKUP(F3979,'Season Lookup'!$A$1:$B$13,2,0)</f>
        <v>Summer</v>
      </c>
      <c r="M3979" t="s">
        <v>73</v>
      </c>
      <c r="N3979" t="s">
        <v>13</v>
      </c>
      <c r="O3979" t="s">
        <v>132</v>
      </c>
      <c r="P3979" t="str">
        <f t="shared" si="788"/>
        <v>Yes</v>
      </c>
      <c r="Q3979" t="str">
        <f t="shared" si="789"/>
        <v>Yes</v>
      </c>
      <c r="R3979" t="str">
        <f t="shared" si="790"/>
        <v>No</v>
      </c>
      <c r="S3979">
        <v>120</v>
      </c>
      <c r="T3979" t="s">
        <v>14</v>
      </c>
      <c r="V3979" t="str">
        <f t="shared" si="791"/>
        <v>Non Intersection</v>
      </c>
      <c r="W3979" t="s">
        <v>3223</v>
      </c>
      <c r="X3979">
        <v>42.359768000000003</v>
      </c>
      <c r="Y3979">
        <v>-71.094767000000004</v>
      </c>
      <c r="Z3979" t="s">
        <v>3224</v>
      </c>
    </row>
    <row r="3980" spans="1:26">
      <c r="A3980">
        <v>31080</v>
      </c>
      <c r="B3980" s="1">
        <v>41121.727777777778</v>
      </c>
      <c r="C3980" s="1">
        <f t="shared" si="780"/>
        <v>40909</v>
      </c>
      <c r="D3980" s="4">
        <f t="shared" si="781"/>
        <v>0.58333333333333337</v>
      </c>
      <c r="E3980" s="3">
        <f t="shared" si="782"/>
        <v>2012</v>
      </c>
      <c r="F3980" s="3">
        <f t="shared" si="783"/>
        <v>7</v>
      </c>
      <c r="G3980" s="3">
        <f t="shared" si="784"/>
        <v>31</v>
      </c>
      <c r="H3980" s="3">
        <f t="shared" si="785"/>
        <v>17</v>
      </c>
      <c r="I3980" s="3">
        <f t="shared" si="786"/>
        <v>28</v>
      </c>
      <c r="J3980" s="3">
        <f t="shared" si="787"/>
        <v>3</v>
      </c>
      <c r="K3980" s="3" t="str">
        <f>IF(AND(D3980&gt;='Season Lookup'!$D$15,D3980&lt;'Season Lookup'!$D$16),"Spring",IF(AND(D3980&gt;='Season Lookup'!$D$16,D3980&lt;'Season Lookup'!$D$17),"Summer",IF(AND(D3980&gt;='Season Lookup'!$D$17,D3980&lt;'Season Lookup'!$D$18),"Fall",IF(OR(D3980&gt;='Season Lookup'!$D$18,D3980&lt;'Season Lookup'!$D$15),"Winter"))))</f>
        <v>Summer</v>
      </c>
      <c r="L3980" s="3" t="str">
        <f>VLOOKUP(F3980,'Season Lookup'!$A$1:$B$13,2,0)</f>
        <v>Summer</v>
      </c>
      <c r="M3980" t="s">
        <v>73</v>
      </c>
      <c r="N3980" t="s">
        <v>13</v>
      </c>
      <c r="O3980" t="s">
        <v>132</v>
      </c>
      <c r="P3980" t="str">
        <f t="shared" si="788"/>
        <v>Yes</v>
      </c>
      <c r="Q3980" t="str">
        <f t="shared" si="789"/>
        <v>Yes</v>
      </c>
      <c r="R3980" t="str">
        <f t="shared" si="790"/>
        <v>No</v>
      </c>
      <c r="T3980" t="s">
        <v>14</v>
      </c>
      <c r="U3980" t="s">
        <v>3816</v>
      </c>
      <c r="V3980" t="str">
        <f t="shared" si="791"/>
        <v>Intersection</v>
      </c>
      <c r="W3980" t="s">
        <v>4780</v>
      </c>
      <c r="X3980">
        <v>42.370821999999997</v>
      </c>
      <c r="Y3980">
        <v>-71.113887000000005</v>
      </c>
      <c r="Z3980" t="s">
        <v>4781</v>
      </c>
    </row>
    <row r="3981" spans="1:26">
      <c r="A3981">
        <v>31081</v>
      </c>
      <c r="B3981" s="1">
        <v>41121.364583333336</v>
      </c>
      <c r="C3981" s="1">
        <f t="shared" si="780"/>
        <v>40909</v>
      </c>
      <c r="D3981" s="4">
        <f t="shared" si="781"/>
        <v>0.58333333333333337</v>
      </c>
      <c r="E3981" s="3">
        <f t="shared" si="782"/>
        <v>2012</v>
      </c>
      <c r="F3981" s="3">
        <f t="shared" si="783"/>
        <v>7</v>
      </c>
      <c r="G3981" s="3">
        <f t="shared" si="784"/>
        <v>31</v>
      </c>
      <c r="H3981" s="3">
        <f t="shared" si="785"/>
        <v>8</v>
      </c>
      <c r="I3981" s="3">
        <f t="shared" si="786"/>
        <v>45</v>
      </c>
      <c r="J3981" s="3">
        <f t="shared" si="787"/>
        <v>3</v>
      </c>
      <c r="K3981" s="3" t="str">
        <f>IF(AND(D3981&gt;='Season Lookup'!$D$15,D3981&lt;'Season Lookup'!$D$16),"Spring",IF(AND(D3981&gt;='Season Lookup'!$D$16,D3981&lt;'Season Lookup'!$D$17),"Summer",IF(AND(D3981&gt;='Season Lookup'!$D$17,D3981&lt;'Season Lookup'!$D$18),"Fall",IF(OR(D3981&gt;='Season Lookup'!$D$18,D3981&lt;'Season Lookup'!$D$15),"Winter"))))</f>
        <v>Summer</v>
      </c>
      <c r="L3981" s="3" t="str">
        <f>VLOOKUP(F3981,'Season Lookup'!$A$1:$B$13,2,0)</f>
        <v>Summer</v>
      </c>
      <c r="M3981" t="s">
        <v>73</v>
      </c>
      <c r="N3981" t="s">
        <v>13</v>
      </c>
      <c r="O3981" t="s">
        <v>13</v>
      </c>
      <c r="P3981" t="str">
        <f t="shared" si="788"/>
        <v>Yes</v>
      </c>
      <c r="Q3981" t="str">
        <f t="shared" si="789"/>
        <v>No</v>
      </c>
      <c r="R3981" t="str">
        <f t="shared" si="790"/>
        <v>No</v>
      </c>
      <c r="T3981" t="s">
        <v>185</v>
      </c>
      <c r="U3981" t="s">
        <v>296</v>
      </c>
      <c r="V3981" t="str">
        <f t="shared" si="791"/>
        <v>Intersection</v>
      </c>
      <c r="W3981" t="s">
        <v>594</v>
      </c>
      <c r="X3981">
        <v>42.376564000000002</v>
      </c>
      <c r="Y3981">
        <v>-71.122185000000002</v>
      </c>
      <c r="Z3981" t="s">
        <v>298</v>
      </c>
    </row>
    <row r="3982" spans="1:26">
      <c r="A3982">
        <v>31082</v>
      </c>
      <c r="B3982" s="1">
        <v>41121.597210648149</v>
      </c>
      <c r="C3982" s="1">
        <f t="shared" si="780"/>
        <v>40909</v>
      </c>
      <c r="D3982" s="4">
        <f t="shared" si="781"/>
        <v>0.58333333333333337</v>
      </c>
      <c r="E3982" s="3">
        <f t="shared" si="782"/>
        <v>2012</v>
      </c>
      <c r="F3982" s="3">
        <f t="shared" si="783"/>
        <v>7</v>
      </c>
      <c r="G3982" s="3">
        <f t="shared" si="784"/>
        <v>31</v>
      </c>
      <c r="H3982" s="3">
        <f t="shared" si="785"/>
        <v>14</v>
      </c>
      <c r="I3982" s="3">
        <f t="shared" si="786"/>
        <v>19</v>
      </c>
      <c r="J3982" s="3">
        <f t="shared" si="787"/>
        <v>3</v>
      </c>
      <c r="K3982" s="3" t="str">
        <f>IF(AND(D3982&gt;='Season Lookup'!$D$15,D3982&lt;'Season Lookup'!$D$16),"Spring",IF(AND(D3982&gt;='Season Lookup'!$D$16,D3982&lt;'Season Lookup'!$D$17),"Summer",IF(AND(D3982&gt;='Season Lookup'!$D$17,D3982&lt;'Season Lookup'!$D$18),"Fall",IF(OR(D3982&gt;='Season Lookup'!$D$18,D3982&lt;'Season Lookup'!$D$15),"Winter"))))</f>
        <v>Summer</v>
      </c>
      <c r="L3982" s="3" t="str">
        <f>VLOOKUP(F3982,'Season Lookup'!$A$1:$B$13,2,0)</f>
        <v>Summer</v>
      </c>
      <c r="M3982" t="s">
        <v>73</v>
      </c>
      <c r="N3982" t="s">
        <v>13</v>
      </c>
      <c r="O3982" t="s">
        <v>13</v>
      </c>
      <c r="P3982" t="str">
        <f t="shared" si="788"/>
        <v>Yes</v>
      </c>
      <c r="Q3982" t="str">
        <f t="shared" si="789"/>
        <v>No</v>
      </c>
      <c r="R3982" t="str">
        <f t="shared" si="790"/>
        <v>No</v>
      </c>
      <c r="S3982">
        <v>174</v>
      </c>
      <c r="T3982" t="s">
        <v>170</v>
      </c>
      <c r="V3982" t="str">
        <f t="shared" si="791"/>
        <v>Non Intersection</v>
      </c>
      <c r="W3982" t="s">
        <v>2243</v>
      </c>
      <c r="X3982">
        <v>42.392484000000003</v>
      </c>
      <c r="Y3982">
        <v>-71.140873999999997</v>
      </c>
      <c r="Z3982" t="s">
        <v>2244</v>
      </c>
    </row>
    <row r="3983" spans="1:26">
      <c r="A3983">
        <v>31083</v>
      </c>
      <c r="B3983" s="1">
        <v>41121.895833333336</v>
      </c>
      <c r="C3983" s="1">
        <f t="shared" si="780"/>
        <v>40909</v>
      </c>
      <c r="D3983" s="4">
        <f t="shared" si="781"/>
        <v>0.58333333333333337</v>
      </c>
      <c r="E3983" s="3">
        <f t="shared" si="782"/>
        <v>2012</v>
      </c>
      <c r="F3983" s="3">
        <f t="shared" si="783"/>
        <v>7</v>
      </c>
      <c r="G3983" s="3">
        <f t="shared" si="784"/>
        <v>31</v>
      </c>
      <c r="H3983" s="3">
        <f t="shared" si="785"/>
        <v>21</v>
      </c>
      <c r="I3983" s="3">
        <f t="shared" si="786"/>
        <v>30</v>
      </c>
      <c r="J3983" s="3">
        <f t="shared" si="787"/>
        <v>3</v>
      </c>
      <c r="K3983" s="3" t="str">
        <f>IF(AND(D3983&gt;='Season Lookup'!$D$15,D3983&lt;'Season Lookup'!$D$16),"Spring",IF(AND(D3983&gt;='Season Lookup'!$D$16,D3983&lt;'Season Lookup'!$D$17),"Summer",IF(AND(D3983&gt;='Season Lookup'!$D$17,D3983&lt;'Season Lookup'!$D$18),"Fall",IF(OR(D3983&gt;='Season Lookup'!$D$18,D3983&lt;'Season Lookup'!$D$15),"Winter"))))</f>
        <v>Summer</v>
      </c>
      <c r="L3983" s="3" t="str">
        <f>VLOOKUP(F3983,'Season Lookup'!$A$1:$B$13,2,0)</f>
        <v>Summer</v>
      </c>
      <c r="M3983" t="s">
        <v>73</v>
      </c>
      <c r="N3983" t="s">
        <v>13</v>
      </c>
      <c r="O3983" t="s">
        <v>13</v>
      </c>
      <c r="P3983" t="str">
        <f t="shared" si="788"/>
        <v>Yes</v>
      </c>
      <c r="Q3983" t="str">
        <f t="shared" si="789"/>
        <v>No</v>
      </c>
      <c r="R3983" t="str">
        <f t="shared" si="790"/>
        <v>No</v>
      </c>
      <c r="T3983" t="s">
        <v>14</v>
      </c>
      <c r="U3983" t="s">
        <v>15</v>
      </c>
      <c r="V3983" t="str">
        <f t="shared" si="791"/>
        <v>Intersection</v>
      </c>
      <c r="W3983" t="s">
        <v>16</v>
      </c>
      <c r="X3983">
        <v>42.392614999999999</v>
      </c>
      <c r="Y3983">
        <v>-71.124874000000005</v>
      </c>
      <c r="Z3983" t="s">
        <v>17</v>
      </c>
    </row>
    <row r="3984" spans="1:26">
      <c r="A3984">
        <v>31179</v>
      </c>
      <c r="B3984" s="1">
        <v>41121.70484953704</v>
      </c>
      <c r="C3984" s="1">
        <f t="shared" si="780"/>
        <v>40909</v>
      </c>
      <c r="D3984" s="4">
        <f t="shared" si="781"/>
        <v>0.58333333333333337</v>
      </c>
      <c r="E3984" s="3">
        <f t="shared" si="782"/>
        <v>2012</v>
      </c>
      <c r="F3984" s="3">
        <f t="shared" si="783"/>
        <v>7</v>
      </c>
      <c r="G3984" s="3">
        <f t="shared" si="784"/>
        <v>31</v>
      </c>
      <c r="H3984" s="3">
        <f t="shared" si="785"/>
        <v>16</v>
      </c>
      <c r="I3984" s="3">
        <f t="shared" si="786"/>
        <v>54</v>
      </c>
      <c r="J3984" s="3">
        <f t="shared" si="787"/>
        <v>3</v>
      </c>
      <c r="K3984" s="3" t="str">
        <f>IF(AND(D3984&gt;='Season Lookup'!$D$15,D3984&lt;'Season Lookup'!$D$16),"Spring",IF(AND(D3984&gt;='Season Lookup'!$D$16,D3984&lt;'Season Lookup'!$D$17),"Summer",IF(AND(D3984&gt;='Season Lookup'!$D$17,D3984&lt;'Season Lookup'!$D$18),"Fall",IF(OR(D3984&gt;='Season Lookup'!$D$18,D3984&lt;'Season Lookup'!$D$15),"Winter"))))</f>
        <v>Summer</v>
      </c>
      <c r="L3984" s="3" t="str">
        <f>VLOOKUP(F3984,'Season Lookup'!$A$1:$B$13,2,0)</f>
        <v>Summer</v>
      </c>
      <c r="M3984" t="s">
        <v>73</v>
      </c>
      <c r="N3984" t="s">
        <v>13</v>
      </c>
      <c r="O3984" t="s">
        <v>13</v>
      </c>
      <c r="P3984" t="str">
        <f t="shared" si="788"/>
        <v>Yes</v>
      </c>
      <c r="Q3984" t="str">
        <f t="shared" si="789"/>
        <v>No</v>
      </c>
      <c r="R3984" t="str">
        <f t="shared" si="790"/>
        <v>No</v>
      </c>
      <c r="T3984" t="s">
        <v>15</v>
      </c>
      <c r="V3984" t="str">
        <f t="shared" si="791"/>
        <v>Intersection</v>
      </c>
      <c r="W3984" t="s">
        <v>2068</v>
      </c>
      <c r="X3984">
        <v>0</v>
      </c>
      <c r="Y3984">
        <v>0</v>
      </c>
      <c r="Z3984" t="s">
        <v>81</v>
      </c>
    </row>
    <row r="3985" spans="1:26">
      <c r="A3985">
        <v>31084</v>
      </c>
      <c r="B3985" s="1">
        <v>41122.385405092595</v>
      </c>
      <c r="C3985" s="1">
        <f t="shared" si="780"/>
        <v>40909</v>
      </c>
      <c r="D3985" s="4">
        <f t="shared" si="781"/>
        <v>0.58333333333333337</v>
      </c>
      <c r="E3985" s="3">
        <f t="shared" si="782"/>
        <v>2012</v>
      </c>
      <c r="F3985" s="3">
        <f t="shared" si="783"/>
        <v>8</v>
      </c>
      <c r="G3985" s="3">
        <f t="shared" si="784"/>
        <v>1</v>
      </c>
      <c r="H3985" s="3">
        <f t="shared" si="785"/>
        <v>9</v>
      </c>
      <c r="I3985" s="3">
        <f t="shared" si="786"/>
        <v>14</v>
      </c>
      <c r="J3985" s="3">
        <f t="shared" si="787"/>
        <v>4</v>
      </c>
      <c r="K3985" s="3" t="str">
        <f>IF(AND(D3985&gt;='Season Lookup'!$D$15,D3985&lt;'Season Lookup'!$D$16),"Spring",IF(AND(D3985&gt;='Season Lookup'!$D$16,D3985&lt;'Season Lookup'!$D$17),"Summer",IF(AND(D3985&gt;='Season Lookup'!$D$17,D3985&lt;'Season Lookup'!$D$18),"Fall",IF(OR(D3985&gt;='Season Lookup'!$D$18,D3985&lt;'Season Lookup'!$D$15),"Winter"))))</f>
        <v>Summer</v>
      </c>
      <c r="L3985" s="3" t="str">
        <f>VLOOKUP(F3985,'Season Lookup'!$A$1:$B$13,2,0)</f>
        <v>Summer</v>
      </c>
      <c r="M3985" t="s">
        <v>82</v>
      </c>
      <c r="N3985" t="s">
        <v>13</v>
      </c>
      <c r="O3985" t="s">
        <v>35</v>
      </c>
      <c r="P3985" t="str">
        <f t="shared" si="788"/>
        <v>Yes</v>
      </c>
      <c r="Q3985" t="str">
        <f t="shared" si="789"/>
        <v>No</v>
      </c>
      <c r="R3985" t="str">
        <f t="shared" si="790"/>
        <v>No</v>
      </c>
      <c r="S3985">
        <v>10</v>
      </c>
      <c r="T3985" t="s">
        <v>60</v>
      </c>
      <c r="V3985" t="str">
        <f t="shared" si="791"/>
        <v>Non Intersection</v>
      </c>
      <c r="W3985" t="s">
        <v>4782</v>
      </c>
      <c r="X3985">
        <v>42.365648999999998</v>
      </c>
      <c r="Y3985">
        <v>-71.077438000000001</v>
      </c>
      <c r="Z3985" t="s">
        <v>4783</v>
      </c>
    </row>
    <row r="3986" spans="1:26">
      <c r="A3986">
        <v>31085</v>
      </c>
      <c r="B3986" s="1">
        <v>41122.479155092595</v>
      </c>
      <c r="C3986" s="1">
        <f t="shared" si="780"/>
        <v>40909</v>
      </c>
      <c r="D3986" s="4">
        <f t="shared" si="781"/>
        <v>0.58333333333333337</v>
      </c>
      <c r="E3986" s="3">
        <f t="shared" si="782"/>
        <v>2012</v>
      </c>
      <c r="F3986" s="3">
        <f t="shared" si="783"/>
        <v>8</v>
      </c>
      <c r="G3986" s="3">
        <f t="shared" si="784"/>
        <v>1</v>
      </c>
      <c r="H3986" s="3">
        <f t="shared" si="785"/>
        <v>11</v>
      </c>
      <c r="I3986" s="3">
        <f t="shared" si="786"/>
        <v>29</v>
      </c>
      <c r="J3986" s="3">
        <f t="shared" si="787"/>
        <v>4</v>
      </c>
      <c r="K3986" s="3" t="str">
        <f>IF(AND(D3986&gt;='Season Lookup'!$D$15,D3986&lt;'Season Lookup'!$D$16),"Spring",IF(AND(D3986&gt;='Season Lookup'!$D$16,D3986&lt;'Season Lookup'!$D$17),"Summer",IF(AND(D3986&gt;='Season Lookup'!$D$17,D3986&lt;'Season Lookup'!$D$18),"Fall",IF(OR(D3986&gt;='Season Lookup'!$D$18,D3986&lt;'Season Lookup'!$D$15),"Winter"))))</f>
        <v>Summer</v>
      </c>
      <c r="L3986" s="3" t="str">
        <f>VLOOKUP(F3986,'Season Lookup'!$A$1:$B$13,2,0)</f>
        <v>Summer</v>
      </c>
      <c r="M3986" t="s">
        <v>82</v>
      </c>
      <c r="N3986" t="s">
        <v>13</v>
      </c>
      <c r="O3986" t="s">
        <v>13</v>
      </c>
      <c r="P3986" t="str">
        <f t="shared" si="788"/>
        <v>Yes</v>
      </c>
      <c r="Q3986" t="str">
        <f t="shared" si="789"/>
        <v>No</v>
      </c>
      <c r="R3986" t="str">
        <f t="shared" si="790"/>
        <v>No</v>
      </c>
      <c r="T3986" t="s">
        <v>1024</v>
      </c>
      <c r="U3986" t="s">
        <v>27</v>
      </c>
      <c r="V3986" t="str">
        <f t="shared" si="791"/>
        <v>Intersection</v>
      </c>
      <c r="W3986" t="s">
        <v>1638</v>
      </c>
      <c r="X3986">
        <v>42.364902000000001</v>
      </c>
      <c r="Y3986">
        <v>-71.109007000000005</v>
      </c>
      <c r="Z3986" t="s">
        <v>1639</v>
      </c>
    </row>
    <row r="3987" spans="1:26">
      <c r="A3987">
        <v>31087</v>
      </c>
      <c r="B3987" s="1">
        <v>41122.763888888891</v>
      </c>
      <c r="C3987" s="1">
        <f t="shared" si="780"/>
        <v>40909</v>
      </c>
      <c r="D3987" s="4">
        <f t="shared" si="781"/>
        <v>0.58333333333333337</v>
      </c>
      <c r="E3987" s="3">
        <f t="shared" si="782"/>
        <v>2012</v>
      </c>
      <c r="F3987" s="3">
        <f t="shared" si="783"/>
        <v>8</v>
      </c>
      <c r="G3987" s="3">
        <f t="shared" si="784"/>
        <v>1</v>
      </c>
      <c r="H3987" s="3">
        <f t="shared" si="785"/>
        <v>18</v>
      </c>
      <c r="I3987" s="3">
        <f t="shared" si="786"/>
        <v>20</v>
      </c>
      <c r="J3987" s="3">
        <f t="shared" si="787"/>
        <v>4</v>
      </c>
      <c r="K3987" s="3" t="str">
        <f>IF(AND(D3987&gt;='Season Lookup'!$D$15,D3987&lt;'Season Lookup'!$D$16),"Spring",IF(AND(D3987&gt;='Season Lookup'!$D$16,D3987&lt;'Season Lookup'!$D$17),"Summer",IF(AND(D3987&gt;='Season Lookup'!$D$17,D3987&lt;'Season Lookup'!$D$18),"Fall",IF(OR(D3987&gt;='Season Lookup'!$D$18,D3987&lt;'Season Lookup'!$D$15),"Winter"))))</f>
        <v>Summer</v>
      </c>
      <c r="L3987" s="3" t="str">
        <f>VLOOKUP(F3987,'Season Lookup'!$A$1:$B$13,2,0)</f>
        <v>Summer</v>
      </c>
      <c r="M3987" t="s">
        <v>82</v>
      </c>
      <c r="N3987" t="s">
        <v>35</v>
      </c>
      <c r="O3987" t="s">
        <v>23</v>
      </c>
      <c r="P3987" t="str">
        <f t="shared" si="788"/>
        <v>Yes</v>
      </c>
      <c r="Q3987" t="str">
        <f t="shared" si="789"/>
        <v>No</v>
      </c>
      <c r="R3987" t="str">
        <f t="shared" si="790"/>
        <v>No</v>
      </c>
      <c r="T3987" t="s">
        <v>19</v>
      </c>
      <c r="U3987" t="s">
        <v>1739</v>
      </c>
      <c r="V3987" t="str">
        <f t="shared" si="791"/>
        <v>Intersection</v>
      </c>
      <c r="W3987" t="s">
        <v>1740</v>
      </c>
      <c r="X3987">
        <v>42.372408999999998</v>
      </c>
      <c r="Y3987">
        <v>-71.090655999999996</v>
      </c>
      <c r="Z3987" t="s">
        <v>1741</v>
      </c>
    </row>
    <row r="3988" spans="1:26">
      <c r="A3988">
        <v>31086</v>
      </c>
      <c r="B3988" s="1">
        <v>41123.386805555558</v>
      </c>
      <c r="C3988" s="1">
        <f t="shared" si="780"/>
        <v>40909</v>
      </c>
      <c r="D3988" s="4">
        <f t="shared" si="781"/>
        <v>0.58611111111111114</v>
      </c>
      <c r="E3988" s="3">
        <f t="shared" si="782"/>
        <v>2012</v>
      </c>
      <c r="F3988" s="3">
        <f t="shared" si="783"/>
        <v>8</v>
      </c>
      <c r="G3988" s="3">
        <f t="shared" si="784"/>
        <v>2</v>
      </c>
      <c r="H3988" s="3">
        <f t="shared" si="785"/>
        <v>9</v>
      </c>
      <c r="I3988" s="3">
        <f t="shared" si="786"/>
        <v>17</v>
      </c>
      <c r="J3988" s="3">
        <f t="shared" si="787"/>
        <v>5</v>
      </c>
      <c r="K3988" s="3" t="str">
        <f>IF(AND(D3988&gt;='Season Lookup'!$D$15,D3988&lt;'Season Lookup'!$D$16),"Spring",IF(AND(D3988&gt;='Season Lookup'!$D$16,D3988&lt;'Season Lookup'!$D$17),"Summer",IF(AND(D3988&gt;='Season Lookup'!$D$17,D3988&lt;'Season Lookup'!$D$18),"Fall",IF(OR(D3988&gt;='Season Lookup'!$D$18,D3988&lt;'Season Lookup'!$D$15),"Winter"))))</f>
        <v>Summer</v>
      </c>
      <c r="L3988" s="3" t="str">
        <f>VLOOKUP(F3988,'Season Lookup'!$A$1:$B$13,2,0)</f>
        <v>Summer</v>
      </c>
      <c r="M3988" t="s">
        <v>78</v>
      </c>
      <c r="N3988" t="s">
        <v>13</v>
      </c>
      <c r="O3988" t="s">
        <v>152</v>
      </c>
      <c r="P3988" t="str">
        <f t="shared" si="788"/>
        <v>Yes</v>
      </c>
      <c r="Q3988" t="str">
        <f t="shared" si="789"/>
        <v>No</v>
      </c>
      <c r="R3988" t="str">
        <f t="shared" si="790"/>
        <v>Yes</v>
      </c>
      <c r="V3988" t="str">
        <f t="shared" si="791"/>
        <v>Intersection</v>
      </c>
      <c r="W3988" t="s">
        <v>717</v>
      </c>
      <c r="X3988">
        <v>0</v>
      </c>
      <c r="Y3988">
        <v>0</v>
      </c>
      <c r="Z3988" t="s">
        <v>81</v>
      </c>
    </row>
    <row r="3989" spans="1:26">
      <c r="A3989">
        <v>31089</v>
      </c>
      <c r="B3989" s="1">
        <v>41123.635405092595</v>
      </c>
      <c r="C3989" s="1">
        <f t="shared" si="780"/>
        <v>40909</v>
      </c>
      <c r="D3989" s="4">
        <f t="shared" si="781"/>
        <v>0.58611111111111114</v>
      </c>
      <c r="E3989" s="3">
        <f t="shared" si="782"/>
        <v>2012</v>
      </c>
      <c r="F3989" s="3">
        <f t="shared" si="783"/>
        <v>8</v>
      </c>
      <c r="G3989" s="3">
        <f t="shared" si="784"/>
        <v>2</v>
      </c>
      <c r="H3989" s="3">
        <f t="shared" si="785"/>
        <v>15</v>
      </c>
      <c r="I3989" s="3">
        <f t="shared" si="786"/>
        <v>14</v>
      </c>
      <c r="J3989" s="3">
        <f t="shared" si="787"/>
        <v>5</v>
      </c>
      <c r="K3989" s="3" t="str">
        <f>IF(AND(D3989&gt;='Season Lookup'!$D$15,D3989&lt;'Season Lookup'!$D$16),"Spring",IF(AND(D3989&gt;='Season Lookup'!$D$16,D3989&lt;'Season Lookup'!$D$17),"Summer",IF(AND(D3989&gt;='Season Lookup'!$D$17,D3989&lt;'Season Lookup'!$D$18),"Fall",IF(OR(D3989&gt;='Season Lookup'!$D$18,D3989&lt;'Season Lookup'!$D$15),"Winter"))))</f>
        <v>Summer</v>
      </c>
      <c r="L3989" s="3" t="str">
        <f>VLOOKUP(F3989,'Season Lookup'!$A$1:$B$13,2,0)</f>
        <v>Summer</v>
      </c>
      <c r="M3989" t="s">
        <v>82</v>
      </c>
      <c r="N3989" t="s">
        <v>13</v>
      </c>
      <c r="O3989" t="s">
        <v>13</v>
      </c>
      <c r="P3989" t="str">
        <f t="shared" si="788"/>
        <v>Yes</v>
      </c>
      <c r="Q3989" t="str">
        <f t="shared" si="789"/>
        <v>No</v>
      </c>
      <c r="R3989" t="str">
        <f t="shared" si="790"/>
        <v>No</v>
      </c>
      <c r="T3989" t="s">
        <v>178</v>
      </c>
      <c r="U3989" t="s">
        <v>832</v>
      </c>
      <c r="V3989" t="str">
        <f t="shared" si="791"/>
        <v>Intersection</v>
      </c>
      <c r="W3989" t="s">
        <v>4119</v>
      </c>
      <c r="X3989">
        <v>42.361733000000001</v>
      </c>
      <c r="Y3989">
        <v>-71.110910000000004</v>
      </c>
      <c r="Z3989" t="s">
        <v>834</v>
      </c>
    </row>
    <row r="3990" spans="1:26">
      <c r="A3990">
        <v>31090</v>
      </c>
      <c r="B3990" s="1">
        <v>41123.375</v>
      </c>
      <c r="C3990" s="1">
        <f t="shared" si="780"/>
        <v>40909</v>
      </c>
      <c r="D3990" s="4">
        <f t="shared" si="781"/>
        <v>0.58611111111111114</v>
      </c>
      <c r="E3990" s="3">
        <f t="shared" si="782"/>
        <v>2012</v>
      </c>
      <c r="F3990" s="3">
        <f t="shared" si="783"/>
        <v>8</v>
      </c>
      <c r="G3990" s="3">
        <f t="shared" si="784"/>
        <v>2</v>
      </c>
      <c r="H3990" s="3">
        <f t="shared" si="785"/>
        <v>9</v>
      </c>
      <c r="I3990" s="3">
        <f t="shared" si="786"/>
        <v>0</v>
      </c>
      <c r="J3990" s="3">
        <f t="shared" si="787"/>
        <v>5</v>
      </c>
      <c r="K3990" s="3" t="str">
        <f>IF(AND(D3990&gt;='Season Lookup'!$D$15,D3990&lt;'Season Lookup'!$D$16),"Spring",IF(AND(D3990&gt;='Season Lookup'!$D$16,D3990&lt;'Season Lookup'!$D$17),"Summer",IF(AND(D3990&gt;='Season Lookup'!$D$17,D3990&lt;'Season Lookup'!$D$18),"Fall",IF(OR(D3990&gt;='Season Lookup'!$D$18,D3990&lt;'Season Lookup'!$D$15),"Winter"))))</f>
        <v>Summer</v>
      </c>
      <c r="L3990" s="3" t="str">
        <f>VLOOKUP(F3990,'Season Lookup'!$A$1:$B$13,2,0)</f>
        <v>Summer</v>
      </c>
      <c r="M3990" t="s">
        <v>78</v>
      </c>
      <c r="N3990" t="s">
        <v>13</v>
      </c>
      <c r="O3990" t="s">
        <v>13</v>
      </c>
      <c r="P3990" t="str">
        <f t="shared" si="788"/>
        <v>Yes</v>
      </c>
      <c r="Q3990" t="str">
        <f t="shared" si="789"/>
        <v>No</v>
      </c>
      <c r="R3990" t="str">
        <f t="shared" si="790"/>
        <v>No</v>
      </c>
      <c r="T3990" t="s">
        <v>198</v>
      </c>
      <c r="U3990" t="s">
        <v>203</v>
      </c>
      <c r="V3990" t="str">
        <f t="shared" si="791"/>
        <v>Intersection</v>
      </c>
      <c r="W3990" t="s">
        <v>4784</v>
      </c>
      <c r="X3990">
        <v>42.386721000000001</v>
      </c>
      <c r="Y3990">
        <v>-71.141009999999994</v>
      </c>
      <c r="Z3990" t="s">
        <v>1888</v>
      </c>
    </row>
    <row r="3991" spans="1:26">
      <c r="A3991">
        <v>31091</v>
      </c>
      <c r="B3991" s="1">
        <v>41123.375</v>
      </c>
      <c r="C3991" s="1">
        <f t="shared" si="780"/>
        <v>40909</v>
      </c>
      <c r="D3991" s="4">
        <f t="shared" si="781"/>
        <v>0.58611111111111114</v>
      </c>
      <c r="E3991" s="3">
        <f t="shared" si="782"/>
        <v>2012</v>
      </c>
      <c r="F3991" s="3">
        <f t="shared" si="783"/>
        <v>8</v>
      </c>
      <c r="G3991" s="3">
        <f t="shared" si="784"/>
        <v>2</v>
      </c>
      <c r="H3991" s="3">
        <f t="shared" si="785"/>
        <v>9</v>
      </c>
      <c r="I3991" s="3">
        <f t="shared" si="786"/>
        <v>0</v>
      </c>
      <c r="J3991" s="3">
        <f t="shared" si="787"/>
        <v>5</v>
      </c>
      <c r="K3991" s="3" t="str">
        <f>IF(AND(D3991&gt;='Season Lookup'!$D$15,D3991&lt;'Season Lookup'!$D$16),"Spring",IF(AND(D3991&gt;='Season Lookup'!$D$16,D3991&lt;'Season Lookup'!$D$17),"Summer",IF(AND(D3991&gt;='Season Lookup'!$D$17,D3991&lt;'Season Lookup'!$D$18),"Fall",IF(OR(D3991&gt;='Season Lookup'!$D$18,D3991&lt;'Season Lookup'!$D$15),"Winter"))))</f>
        <v>Summer</v>
      </c>
      <c r="L3991" s="3" t="str">
        <f>VLOOKUP(F3991,'Season Lookup'!$A$1:$B$13,2,0)</f>
        <v>Summer</v>
      </c>
      <c r="M3991" t="s">
        <v>73</v>
      </c>
      <c r="N3991" t="s">
        <v>13</v>
      </c>
      <c r="O3991" t="s">
        <v>132</v>
      </c>
      <c r="P3991" t="str">
        <f t="shared" si="788"/>
        <v>Yes</v>
      </c>
      <c r="Q3991" t="str">
        <f t="shared" si="789"/>
        <v>Yes</v>
      </c>
      <c r="R3991" t="str">
        <f t="shared" si="790"/>
        <v>No</v>
      </c>
      <c r="T3991" t="s">
        <v>198</v>
      </c>
      <c r="U3991" t="s">
        <v>203</v>
      </c>
      <c r="V3991" t="str">
        <f t="shared" si="791"/>
        <v>Intersection</v>
      </c>
      <c r="W3991" t="s">
        <v>4784</v>
      </c>
      <c r="X3991">
        <v>42.386721000000001</v>
      </c>
      <c r="Y3991">
        <v>-71.141009999999994</v>
      </c>
      <c r="Z3991" t="s">
        <v>1888</v>
      </c>
    </row>
    <row r="3992" spans="1:26">
      <c r="A3992">
        <v>31092</v>
      </c>
      <c r="B3992" s="1">
        <v>41123.378460648149</v>
      </c>
      <c r="C3992" s="1">
        <f t="shared" si="780"/>
        <v>40909</v>
      </c>
      <c r="D3992" s="4">
        <f t="shared" si="781"/>
        <v>0.58611111111111114</v>
      </c>
      <c r="E3992" s="3">
        <f t="shared" si="782"/>
        <v>2012</v>
      </c>
      <c r="F3992" s="3">
        <f t="shared" si="783"/>
        <v>8</v>
      </c>
      <c r="G3992" s="3">
        <f t="shared" si="784"/>
        <v>2</v>
      </c>
      <c r="H3992" s="3">
        <f t="shared" si="785"/>
        <v>9</v>
      </c>
      <c r="I3992" s="3">
        <f t="shared" si="786"/>
        <v>4</v>
      </c>
      <c r="J3992" s="3">
        <f t="shared" si="787"/>
        <v>5</v>
      </c>
      <c r="K3992" s="3" t="str">
        <f>IF(AND(D3992&gt;='Season Lookup'!$D$15,D3992&lt;'Season Lookup'!$D$16),"Spring",IF(AND(D3992&gt;='Season Lookup'!$D$16,D3992&lt;'Season Lookup'!$D$17),"Summer",IF(AND(D3992&gt;='Season Lookup'!$D$17,D3992&lt;'Season Lookup'!$D$18),"Fall",IF(OR(D3992&gt;='Season Lookup'!$D$18,D3992&lt;'Season Lookup'!$D$15),"Winter"))))</f>
        <v>Summer</v>
      </c>
      <c r="L3992" s="3" t="str">
        <f>VLOOKUP(F3992,'Season Lookup'!$A$1:$B$13,2,0)</f>
        <v>Summer</v>
      </c>
      <c r="M3992" t="s">
        <v>78</v>
      </c>
      <c r="N3992" t="s">
        <v>13</v>
      </c>
      <c r="O3992" t="s">
        <v>13</v>
      </c>
      <c r="P3992" t="str">
        <f t="shared" si="788"/>
        <v>Yes</v>
      </c>
      <c r="Q3992" t="str">
        <f t="shared" si="789"/>
        <v>No</v>
      </c>
      <c r="R3992" t="str">
        <f t="shared" si="790"/>
        <v>No</v>
      </c>
      <c r="S3992">
        <v>2456</v>
      </c>
      <c r="T3992" t="s">
        <v>14</v>
      </c>
      <c r="V3992" t="str">
        <f t="shared" si="791"/>
        <v>Non Intersection</v>
      </c>
      <c r="W3992" t="s">
        <v>4785</v>
      </c>
      <c r="X3992">
        <v>42.398266</v>
      </c>
      <c r="Y3992">
        <v>-71.131546</v>
      </c>
      <c r="Z3992" t="s">
        <v>4786</v>
      </c>
    </row>
    <row r="3993" spans="1:26">
      <c r="A3993">
        <v>31093</v>
      </c>
      <c r="B3993" s="1">
        <v>41123.895833333336</v>
      </c>
      <c r="C3993" s="1">
        <f t="shared" si="780"/>
        <v>40909</v>
      </c>
      <c r="D3993" s="4">
        <f t="shared" si="781"/>
        <v>0.58611111111111114</v>
      </c>
      <c r="E3993" s="3">
        <f t="shared" si="782"/>
        <v>2012</v>
      </c>
      <c r="F3993" s="3">
        <f t="shared" si="783"/>
        <v>8</v>
      </c>
      <c r="G3993" s="3">
        <f t="shared" si="784"/>
        <v>2</v>
      </c>
      <c r="H3993" s="3">
        <f t="shared" si="785"/>
        <v>21</v>
      </c>
      <c r="I3993" s="3">
        <f t="shared" si="786"/>
        <v>30</v>
      </c>
      <c r="J3993" s="3">
        <f t="shared" si="787"/>
        <v>5</v>
      </c>
      <c r="K3993" s="3" t="str">
        <f>IF(AND(D3993&gt;='Season Lookup'!$D$15,D3993&lt;'Season Lookup'!$D$16),"Spring",IF(AND(D3993&gt;='Season Lookup'!$D$16,D3993&lt;'Season Lookup'!$D$17),"Summer",IF(AND(D3993&gt;='Season Lookup'!$D$17,D3993&lt;'Season Lookup'!$D$18),"Fall",IF(OR(D3993&gt;='Season Lookup'!$D$18,D3993&lt;'Season Lookup'!$D$15),"Winter"))))</f>
        <v>Summer</v>
      </c>
      <c r="L3993" s="3" t="str">
        <f>VLOOKUP(F3993,'Season Lookup'!$A$1:$B$13,2,0)</f>
        <v>Summer</v>
      </c>
      <c r="M3993" t="s">
        <v>78</v>
      </c>
      <c r="N3993" t="s">
        <v>13</v>
      </c>
      <c r="O3993" t="s">
        <v>13</v>
      </c>
      <c r="P3993" t="str">
        <f t="shared" si="788"/>
        <v>Yes</v>
      </c>
      <c r="Q3993" t="str">
        <f t="shared" si="789"/>
        <v>No</v>
      </c>
      <c r="R3993" t="str">
        <f t="shared" si="790"/>
        <v>No</v>
      </c>
      <c r="S3993">
        <v>39</v>
      </c>
      <c r="T3993" t="s">
        <v>1906</v>
      </c>
      <c r="V3993" t="str">
        <f t="shared" si="791"/>
        <v>Non Intersection</v>
      </c>
      <c r="W3993" t="s">
        <v>4787</v>
      </c>
      <c r="X3993">
        <v>42.371279000000001</v>
      </c>
      <c r="Y3993">
        <v>-71.119146000000001</v>
      </c>
      <c r="Z3993" t="s">
        <v>4788</v>
      </c>
    </row>
    <row r="3994" spans="1:26">
      <c r="A3994">
        <v>31116</v>
      </c>
      <c r="B3994" s="1">
        <v>41123.92359953704</v>
      </c>
      <c r="C3994" s="1">
        <f t="shared" si="780"/>
        <v>40909</v>
      </c>
      <c r="D3994" s="4">
        <f t="shared" si="781"/>
        <v>0.58611111111111114</v>
      </c>
      <c r="E3994" s="3">
        <f t="shared" si="782"/>
        <v>2012</v>
      </c>
      <c r="F3994" s="3">
        <f t="shared" si="783"/>
        <v>8</v>
      </c>
      <c r="G3994" s="3">
        <f t="shared" si="784"/>
        <v>2</v>
      </c>
      <c r="H3994" s="3">
        <f t="shared" si="785"/>
        <v>22</v>
      </c>
      <c r="I3994" s="3">
        <f t="shared" si="786"/>
        <v>9</v>
      </c>
      <c r="J3994" s="3">
        <f t="shared" si="787"/>
        <v>5</v>
      </c>
      <c r="K3994" s="3" t="str">
        <f>IF(AND(D3994&gt;='Season Lookup'!$D$15,D3994&lt;'Season Lookup'!$D$16),"Spring",IF(AND(D3994&gt;='Season Lookup'!$D$16,D3994&lt;'Season Lookup'!$D$17),"Summer",IF(AND(D3994&gt;='Season Lookup'!$D$17,D3994&lt;'Season Lookup'!$D$18),"Fall",IF(OR(D3994&gt;='Season Lookup'!$D$18,D3994&lt;'Season Lookup'!$D$15),"Winter"))))</f>
        <v>Summer</v>
      </c>
      <c r="L3994" s="3" t="str">
        <f>VLOOKUP(F3994,'Season Lookup'!$A$1:$B$13,2,0)</f>
        <v>Summer</v>
      </c>
      <c r="M3994" t="s">
        <v>78</v>
      </c>
      <c r="N3994" t="s">
        <v>13</v>
      </c>
      <c r="O3994" t="s">
        <v>13</v>
      </c>
      <c r="P3994" t="str">
        <f t="shared" si="788"/>
        <v>Yes</v>
      </c>
      <c r="Q3994" t="str">
        <f t="shared" si="789"/>
        <v>No</v>
      </c>
      <c r="R3994" t="str">
        <f t="shared" si="790"/>
        <v>No</v>
      </c>
      <c r="T3994" t="s">
        <v>74</v>
      </c>
      <c r="U3994" t="s">
        <v>342</v>
      </c>
      <c r="V3994" t="str">
        <f t="shared" si="791"/>
        <v>Intersection</v>
      </c>
      <c r="W3994" t="s">
        <v>462</v>
      </c>
      <c r="X3994">
        <v>42.372202000000001</v>
      </c>
      <c r="Y3994">
        <v>-71.098974999999996</v>
      </c>
      <c r="Z3994" t="s">
        <v>463</v>
      </c>
    </row>
    <row r="3995" spans="1:26">
      <c r="A3995">
        <v>31094</v>
      </c>
      <c r="B3995" s="1">
        <v>41124.416655092595</v>
      </c>
      <c r="C3995" s="1">
        <f t="shared" si="780"/>
        <v>40909</v>
      </c>
      <c r="D3995" s="4">
        <f t="shared" si="781"/>
        <v>0.58888888888888891</v>
      </c>
      <c r="E3995" s="3">
        <f t="shared" si="782"/>
        <v>2012</v>
      </c>
      <c r="F3995" s="3">
        <f t="shared" si="783"/>
        <v>8</v>
      </c>
      <c r="G3995" s="3">
        <f t="shared" si="784"/>
        <v>3</v>
      </c>
      <c r="H3995" s="3">
        <f t="shared" si="785"/>
        <v>9</v>
      </c>
      <c r="I3995" s="3">
        <f t="shared" si="786"/>
        <v>59</v>
      </c>
      <c r="J3995" s="3">
        <f t="shared" si="787"/>
        <v>6</v>
      </c>
      <c r="K3995" s="3" t="str">
        <f>IF(AND(D3995&gt;='Season Lookup'!$D$15,D3995&lt;'Season Lookup'!$D$16),"Spring",IF(AND(D3995&gt;='Season Lookup'!$D$16,D3995&lt;'Season Lookup'!$D$17),"Summer",IF(AND(D3995&gt;='Season Lookup'!$D$17,D3995&lt;'Season Lookup'!$D$18),"Fall",IF(OR(D3995&gt;='Season Lookup'!$D$18,D3995&lt;'Season Lookup'!$D$15),"Winter"))))</f>
        <v>Summer</v>
      </c>
      <c r="L3995" s="3" t="str">
        <f>VLOOKUP(F3995,'Season Lookup'!$A$1:$B$13,2,0)</f>
        <v>Summer</v>
      </c>
      <c r="M3995" t="s">
        <v>12</v>
      </c>
      <c r="N3995" t="s">
        <v>329</v>
      </c>
      <c r="O3995" t="s">
        <v>132</v>
      </c>
      <c r="P3995" t="str">
        <f t="shared" si="788"/>
        <v>No</v>
      </c>
      <c r="Q3995" t="str">
        <f t="shared" si="789"/>
        <v>Yes</v>
      </c>
      <c r="R3995" t="str">
        <f t="shared" si="790"/>
        <v>No</v>
      </c>
      <c r="S3995">
        <v>65</v>
      </c>
      <c r="T3995" t="s">
        <v>249</v>
      </c>
      <c r="V3995" t="str">
        <f t="shared" si="791"/>
        <v>Non Intersection</v>
      </c>
      <c r="W3995" t="s">
        <v>1725</v>
      </c>
      <c r="X3995">
        <v>42.360615000000003</v>
      </c>
      <c r="Y3995">
        <v>-71.100335000000001</v>
      </c>
      <c r="Z3995" t="s">
        <v>1726</v>
      </c>
    </row>
    <row r="3996" spans="1:26">
      <c r="A3996">
        <v>31096</v>
      </c>
      <c r="B3996" s="1">
        <v>41124.690960648149</v>
      </c>
      <c r="C3996" s="1">
        <f t="shared" si="780"/>
        <v>40909</v>
      </c>
      <c r="D3996" s="4">
        <f t="shared" si="781"/>
        <v>0.58888888888888891</v>
      </c>
      <c r="E3996" s="3">
        <f t="shared" si="782"/>
        <v>2012</v>
      </c>
      <c r="F3996" s="3">
        <f t="shared" si="783"/>
        <v>8</v>
      </c>
      <c r="G3996" s="3">
        <f t="shared" si="784"/>
        <v>3</v>
      </c>
      <c r="H3996" s="3">
        <f t="shared" si="785"/>
        <v>16</v>
      </c>
      <c r="I3996" s="3">
        <f t="shared" si="786"/>
        <v>34</v>
      </c>
      <c r="J3996" s="3">
        <f t="shared" si="787"/>
        <v>6</v>
      </c>
      <c r="K3996" s="3" t="str">
        <f>IF(AND(D3996&gt;='Season Lookup'!$D$15,D3996&lt;'Season Lookup'!$D$16),"Spring",IF(AND(D3996&gt;='Season Lookup'!$D$16,D3996&lt;'Season Lookup'!$D$17),"Summer",IF(AND(D3996&gt;='Season Lookup'!$D$17,D3996&lt;'Season Lookup'!$D$18),"Fall",IF(OR(D3996&gt;='Season Lookup'!$D$18,D3996&lt;'Season Lookup'!$D$15),"Winter"))))</f>
        <v>Summer</v>
      </c>
      <c r="L3996" s="3" t="str">
        <f>VLOOKUP(F3996,'Season Lookup'!$A$1:$B$13,2,0)</f>
        <v>Summer</v>
      </c>
      <c r="M3996" t="s">
        <v>12</v>
      </c>
      <c r="N3996" t="s">
        <v>13</v>
      </c>
      <c r="O3996" t="s">
        <v>36</v>
      </c>
      <c r="P3996" t="str">
        <f t="shared" si="788"/>
        <v>Yes</v>
      </c>
      <c r="Q3996" t="str">
        <f t="shared" si="789"/>
        <v>No</v>
      </c>
      <c r="R3996" t="str">
        <f t="shared" si="790"/>
        <v>No</v>
      </c>
      <c r="S3996">
        <v>1815</v>
      </c>
      <c r="T3996" t="s">
        <v>14</v>
      </c>
      <c r="V3996" t="str">
        <f t="shared" si="791"/>
        <v>Non Intersection</v>
      </c>
      <c r="W3996" t="s">
        <v>2783</v>
      </c>
      <c r="X3996">
        <v>42.387127</v>
      </c>
      <c r="Y3996">
        <v>-71.118973999999994</v>
      </c>
      <c r="Z3996" t="s">
        <v>2784</v>
      </c>
    </row>
    <row r="3997" spans="1:26">
      <c r="A3997">
        <v>31097</v>
      </c>
      <c r="B3997" s="1">
        <v>41124.92359953704</v>
      </c>
      <c r="C3997" s="1">
        <f t="shared" si="780"/>
        <v>40909</v>
      </c>
      <c r="D3997" s="4">
        <f t="shared" si="781"/>
        <v>0.58888888888888891</v>
      </c>
      <c r="E3997" s="3">
        <f t="shared" si="782"/>
        <v>2012</v>
      </c>
      <c r="F3997" s="3">
        <f t="shared" si="783"/>
        <v>8</v>
      </c>
      <c r="G3997" s="3">
        <f t="shared" si="784"/>
        <v>3</v>
      </c>
      <c r="H3997" s="3">
        <f t="shared" si="785"/>
        <v>22</v>
      </c>
      <c r="I3997" s="3">
        <f t="shared" si="786"/>
        <v>9</v>
      </c>
      <c r="J3997" s="3">
        <f t="shared" si="787"/>
        <v>6</v>
      </c>
      <c r="K3997" s="3" t="str">
        <f>IF(AND(D3997&gt;='Season Lookup'!$D$15,D3997&lt;'Season Lookup'!$D$16),"Spring",IF(AND(D3997&gt;='Season Lookup'!$D$16,D3997&lt;'Season Lookup'!$D$17),"Summer",IF(AND(D3997&gt;='Season Lookup'!$D$17,D3997&lt;'Season Lookup'!$D$18),"Fall",IF(OR(D3997&gt;='Season Lookup'!$D$18,D3997&lt;'Season Lookup'!$D$15),"Winter"))))</f>
        <v>Summer</v>
      </c>
      <c r="L3997" s="3" t="str">
        <f>VLOOKUP(F3997,'Season Lookup'!$A$1:$B$13,2,0)</f>
        <v>Summer</v>
      </c>
      <c r="M3997" t="s">
        <v>12</v>
      </c>
      <c r="N3997" t="s">
        <v>13</v>
      </c>
      <c r="O3997" t="s">
        <v>36</v>
      </c>
      <c r="P3997" t="str">
        <f t="shared" si="788"/>
        <v>Yes</v>
      </c>
      <c r="Q3997" t="str">
        <f t="shared" si="789"/>
        <v>No</v>
      </c>
      <c r="R3997" t="str">
        <f t="shared" si="790"/>
        <v>No</v>
      </c>
      <c r="T3997" t="s">
        <v>1095</v>
      </c>
      <c r="U3997" t="s">
        <v>14</v>
      </c>
      <c r="V3997" t="str">
        <f t="shared" si="791"/>
        <v>Intersection</v>
      </c>
      <c r="W3997" t="s">
        <v>4789</v>
      </c>
      <c r="X3997">
        <v>42.399821000000003</v>
      </c>
      <c r="Y3997">
        <v>-71.133488999999997</v>
      </c>
      <c r="Z3997" t="s">
        <v>2672</v>
      </c>
    </row>
    <row r="3998" spans="1:26">
      <c r="A3998">
        <v>31119</v>
      </c>
      <c r="B3998" s="1">
        <v>41124.868043981478</v>
      </c>
      <c r="C3998" s="1">
        <f t="shared" si="780"/>
        <v>40909</v>
      </c>
      <c r="D3998" s="4">
        <f t="shared" si="781"/>
        <v>0.58888888888888891</v>
      </c>
      <c r="E3998" s="3">
        <f t="shared" si="782"/>
        <v>2012</v>
      </c>
      <c r="F3998" s="3">
        <f t="shared" si="783"/>
        <v>8</v>
      </c>
      <c r="G3998" s="3">
        <f t="shared" si="784"/>
        <v>3</v>
      </c>
      <c r="H3998" s="3">
        <f t="shared" si="785"/>
        <v>20</v>
      </c>
      <c r="I3998" s="3">
        <f t="shared" si="786"/>
        <v>49</v>
      </c>
      <c r="J3998" s="3">
        <f t="shared" si="787"/>
        <v>6</v>
      </c>
      <c r="K3998" s="3" t="str">
        <f>IF(AND(D3998&gt;='Season Lookup'!$D$15,D3998&lt;'Season Lookup'!$D$16),"Spring",IF(AND(D3998&gt;='Season Lookup'!$D$16,D3998&lt;'Season Lookup'!$D$17),"Summer",IF(AND(D3998&gt;='Season Lookup'!$D$17,D3998&lt;'Season Lookup'!$D$18),"Fall",IF(OR(D3998&gt;='Season Lookup'!$D$18,D3998&lt;'Season Lookup'!$D$15),"Winter"))))</f>
        <v>Summer</v>
      </c>
      <c r="L3998" s="3" t="str">
        <f>VLOOKUP(F3998,'Season Lookup'!$A$1:$B$13,2,0)</f>
        <v>Summer</v>
      </c>
      <c r="M3998" t="s">
        <v>12</v>
      </c>
      <c r="N3998" t="s">
        <v>13</v>
      </c>
      <c r="O3998" t="s">
        <v>13</v>
      </c>
      <c r="P3998" t="str">
        <f t="shared" si="788"/>
        <v>Yes</v>
      </c>
      <c r="Q3998" t="str">
        <f t="shared" si="789"/>
        <v>No</v>
      </c>
      <c r="R3998" t="str">
        <f t="shared" si="790"/>
        <v>No</v>
      </c>
      <c r="T3998" t="s">
        <v>14</v>
      </c>
      <c r="U3998" t="s">
        <v>185</v>
      </c>
      <c r="V3998" t="str">
        <f t="shared" si="791"/>
        <v>Intersection</v>
      </c>
      <c r="W3998" t="s">
        <v>1247</v>
      </c>
      <c r="X3998">
        <v>42.375131000000003</v>
      </c>
      <c r="Y3998">
        <v>-71.119151000000002</v>
      </c>
      <c r="Z3998" t="s">
        <v>1248</v>
      </c>
    </row>
    <row r="3999" spans="1:26">
      <c r="A3999">
        <v>31098</v>
      </c>
      <c r="B3999" s="1">
        <v>41125.333333333336</v>
      </c>
      <c r="C3999" s="1">
        <f t="shared" si="780"/>
        <v>40909</v>
      </c>
      <c r="D3999" s="4">
        <f t="shared" si="781"/>
        <v>0.59166666666666667</v>
      </c>
      <c r="E3999" s="3">
        <f t="shared" si="782"/>
        <v>2012</v>
      </c>
      <c r="F3999" s="3">
        <f t="shared" si="783"/>
        <v>8</v>
      </c>
      <c r="G3999" s="3">
        <f t="shared" si="784"/>
        <v>4</v>
      </c>
      <c r="H3999" s="3">
        <f t="shared" si="785"/>
        <v>8</v>
      </c>
      <c r="I3999" s="3">
        <f t="shared" si="786"/>
        <v>0</v>
      </c>
      <c r="J3999" s="3">
        <f t="shared" si="787"/>
        <v>7</v>
      </c>
      <c r="K3999" s="3" t="str">
        <f>IF(AND(D3999&gt;='Season Lookup'!$D$15,D3999&lt;'Season Lookup'!$D$16),"Spring",IF(AND(D3999&gt;='Season Lookup'!$D$16,D3999&lt;'Season Lookup'!$D$17),"Summer",IF(AND(D3999&gt;='Season Lookup'!$D$17,D3999&lt;'Season Lookup'!$D$18),"Fall",IF(OR(D3999&gt;='Season Lookup'!$D$18,D3999&lt;'Season Lookup'!$D$15),"Winter"))))</f>
        <v>Summer</v>
      </c>
      <c r="L3999" s="3" t="str">
        <f>VLOOKUP(F3999,'Season Lookup'!$A$1:$B$13,2,0)</f>
        <v>Summer</v>
      </c>
      <c r="M3999" t="s">
        <v>31</v>
      </c>
      <c r="N3999" t="s">
        <v>13</v>
      </c>
      <c r="O3999" t="s">
        <v>23</v>
      </c>
      <c r="P3999" t="str">
        <f t="shared" si="788"/>
        <v>Yes</v>
      </c>
      <c r="Q3999" t="str">
        <f t="shared" si="789"/>
        <v>No</v>
      </c>
      <c r="R3999" t="str">
        <f t="shared" si="790"/>
        <v>No</v>
      </c>
      <c r="S3999">
        <v>13</v>
      </c>
      <c r="T3999" t="s">
        <v>57</v>
      </c>
      <c r="V3999" t="str">
        <f t="shared" si="791"/>
        <v>Non Intersection</v>
      </c>
      <c r="W3999" t="s">
        <v>4790</v>
      </c>
      <c r="X3999">
        <v>42.379973</v>
      </c>
      <c r="Y3999">
        <v>-71.118979999999993</v>
      </c>
      <c r="Z3999" t="s">
        <v>4791</v>
      </c>
    </row>
    <row r="4000" spans="1:26">
      <c r="A4000">
        <v>31099</v>
      </c>
      <c r="B4000" s="1">
        <v>41125.479155092595</v>
      </c>
      <c r="C4000" s="1">
        <f t="shared" si="780"/>
        <v>40909</v>
      </c>
      <c r="D4000" s="4">
        <f t="shared" si="781"/>
        <v>0.59166666666666667</v>
      </c>
      <c r="E4000" s="3">
        <f t="shared" si="782"/>
        <v>2012</v>
      </c>
      <c r="F4000" s="3">
        <f t="shared" si="783"/>
        <v>8</v>
      </c>
      <c r="G4000" s="3">
        <f t="shared" si="784"/>
        <v>4</v>
      </c>
      <c r="H4000" s="3">
        <f t="shared" si="785"/>
        <v>11</v>
      </c>
      <c r="I4000" s="3">
        <f t="shared" si="786"/>
        <v>29</v>
      </c>
      <c r="J4000" s="3">
        <f t="shared" si="787"/>
        <v>7</v>
      </c>
      <c r="K4000" s="3" t="str">
        <f>IF(AND(D4000&gt;='Season Lookup'!$D$15,D4000&lt;'Season Lookup'!$D$16),"Spring",IF(AND(D4000&gt;='Season Lookup'!$D$16,D4000&lt;'Season Lookup'!$D$17),"Summer",IF(AND(D4000&gt;='Season Lookup'!$D$17,D4000&lt;'Season Lookup'!$D$18),"Fall",IF(OR(D4000&gt;='Season Lookup'!$D$18,D4000&lt;'Season Lookup'!$D$15),"Winter"))))</f>
        <v>Summer</v>
      </c>
      <c r="L4000" s="3" t="str">
        <f>VLOOKUP(F4000,'Season Lookup'!$A$1:$B$13,2,0)</f>
        <v>Summer</v>
      </c>
      <c r="M4000" t="s">
        <v>31</v>
      </c>
      <c r="N4000" t="s">
        <v>13</v>
      </c>
      <c r="O4000" t="s">
        <v>132</v>
      </c>
      <c r="P4000" t="str">
        <f t="shared" si="788"/>
        <v>Yes</v>
      </c>
      <c r="Q4000" t="str">
        <f t="shared" si="789"/>
        <v>Yes</v>
      </c>
      <c r="R4000" t="str">
        <f t="shared" si="790"/>
        <v>No</v>
      </c>
      <c r="T4000" t="s">
        <v>61</v>
      </c>
      <c r="U4000" t="s">
        <v>380</v>
      </c>
      <c r="V4000" t="str">
        <f t="shared" si="791"/>
        <v>Intersection</v>
      </c>
      <c r="W4000" t="s">
        <v>4792</v>
      </c>
      <c r="X4000">
        <v>42.367229000000002</v>
      </c>
      <c r="Y4000">
        <v>-71.077734000000007</v>
      </c>
      <c r="Z4000" t="s">
        <v>1657</v>
      </c>
    </row>
    <row r="4001" spans="1:26">
      <c r="A4001">
        <v>31100</v>
      </c>
      <c r="B4001" s="1">
        <v>41125.490960648145</v>
      </c>
      <c r="C4001" s="1">
        <f t="shared" si="780"/>
        <v>40909</v>
      </c>
      <c r="D4001" s="4">
        <f t="shared" si="781"/>
        <v>0.59166666666666667</v>
      </c>
      <c r="E4001" s="3">
        <f t="shared" si="782"/>
        <v>2012</v>
      </c>
      <c r="F4001" s="3">
        <f t="shared" si="783"/>
        <v>8</v>
      </c>
      <c r="G4001" s="3">
        <f t="shared" si="784"/>
        <v>4</v>
      </c>
      <c r="H4001" s="3">
        <f t="shared" si="785"/>
        <v>11</v>
      </c>
      <c r="I4001" s="3">
        <f t="shared" si="786"/>
        <v>46</v>
      </c>
      <c r="J4001" s="3">
        <f t="shared" si="787"/>
        <v>7</v>
      </c>
      <c r="K4001" s="3" t="str">
        <f>IF(AND(D4001&gt;='Season Lookup'!$D$15,D4001&lt;'Season Lookup'!$D$16),"Spring",IF(AND(D4001&gt;='Season Lookup'!$D$16,D4001&lt;'Season Lookup'!$D$17),"Summer",IF(AND(D4001&gt;='Season Lookup'!$D$17,D4001&lt;'Season Lookup'!$D$18),"Fall",IF(OR(D4001&gt;='Season Lookup'!$D$18,D4001&lt;'Season Lookup'!$D$15),"Winter"))))</f>
        <v>Summer</v>
      </c>
      <c r="L4001" s="3" t="str">
        <f>VLOOKUP(F4001,'Season Lookup'!$A$1:$B$13,2,0)</f>
        <v>Summer</v>
      </c>
      <c r="M4001" t="s">
        <v>31</v>
      </c>
      <c r="N4001" t="s">
        <v>13</v>
      </c>
      <c r="O4001" t="s">
        <v>152</v>
      </c>
      <c r="P4001" t="str">
        <f t="shared" si="788"/>
        <v>Yes</v>
      </c>
      <c r="Q4001" t="str">
        <f t="shared" si="789"/>
        <v>No</v>
      </c>
      <c r="R4001" t="str">
        <f t="shared" si="790"/>
        <v>Yes</v>
      </c>
      <c r="T4001" t="s">
        <v>75</v>
      </c>
      <c r="U4001" t="s">
        <v>1903</v>
      </c>
      <c r="V4001" t="str">
        <f t="shared" si="791"/>
        <v>Intersection</v>
      </c>
      <c r="W4001" t="s">
        <v>1904</v>
      </c>
      <c r="X4001">
        <v>42.371664000000003</v>
      </c>
      <c r="Y4001">
        <v>-71.096164000000002</v>
      </c>
      <c r="Z4001" t="s">
        <v>1905</v>
      </c>
    </row>
    <row r="4002" spans="1:26">
      <c r="A4002">
        <v>31101</v>
      </c>
      <c r="B4002" s="1">
        <v>41125.625</v>
      </c>
      <c r="C4002" s="1">
        <f t="shared" si="780"/>
        <v>40909</v>
      </c>
      <c r="D4002" s="4">
        <f t="shared" si="781"/>
        <v>0.59166666666666667</v>
      </c>
      <c r="E4002" s="3">
        <f t="shared" si="782"/>
        <v>2012</v>
      </c>
      <c r="F4002" s="3">
        <f t="shared" si="783"/>
        <v>8</v>
      </c>
      <c r="G4002" s="3">
        <f t="shared" si="784"/>
        <v>4</v>
      </c>
      <c r="H4002" s="3">
        <f t="shared" si="785"/>
        <v>15</v>
      </c>
      <c r="I4002" s="3">
        <f t="shared" si="786"/>
        <v>0</v>
      </c>
      <c r="J4002" s="3">
        <f t="shared" si="787"/>
        <v>7</v>
      </c>
      <c r="K4002" s="3" t="str">
        <f>IF(AND(D4002&gt;='Season Lookup'!$D$15,D4002&lt;'Season Lookup'!$D$16),"Spring",IF(AND(D4002&gt;='Season Lookup'!$D$16,D4002&lt;'Season Lookup'!$D$17),"Summer",IF(AND(D4002&gt;='Season Lookup'!$D$17,D4002&lt;'Season Lookup'!$D$18),"Fall",IF(OR(D4002&gt;='Season Lookup'!$D$18,D4002&lt;'Season Lookup'!$D$15),"Winter"))))</f>
        <v>Summer</v>
      </c>
      <c r="L4002" s="3" t="str">
        <f>VLOOKUP(F4002,'Season Lookup'!$A$1:$B$13,2,0)</f>
        <v>Summer</v>
      </c>
      <c r="M4002" t="s">
        <v>31</v>
      </c>
      <c r="N4002" t="s">
        <v>13</v>
      </c>
      <c r="O4002" t="s">
        <v>23</v>
      </c>
      <c r="P4002" t="str">
        <f t="shared" si="788"/>
        <v>Yes</v>
      </c>
      <c r="Q4002" t="str">
        <f t="shared" si="789"/>
        <v>No</v>
      </c>
      <c r="R4002" t="str">
        <f t="shared" si="790"/>
        <v>No</v>
      </c>
      <c r="S4002">
        <v>20</v>
      </c>
      <c r="T4002" t="s">
        <v>134</v>
      </c>
      <c r="V4002" t="str">
        <f t="shared" si="791"/>
        <v>Non Intersection</v>
      </c>
      <c r="W4002" t="s">
        <v>4793</v>
      </c>
      <c r="X4002">
        <v>42.373181000000002</v>
      </c>
      <c r="Y4002">
        <v>-71.114424999999997</v>
      </c>
      <c r="Z4002" t="s">
        <v>4794</v>
      </c>
    </row>
    <row r="4003" spans="1:26">
      <c r="A4003">
        <v>31103</v>
      </c>
      <c r="B4003" s="1">
        <v>41126.695821759262</v>
      </c>
      <c r="C4003" s="1">
        <f t="shared" si="780"/>
        <v>40909</v>
      </c>
      <c r="D4003" s="4">
        <f t="shared" si="781"/>
        <v>0.59444444444444444</v>
      </c>
      <c r="E4003" s="3">
        <f t="shared" si="782"/>
        <v>2012</v>
      </c>
      <c r="F4003" s="3">
        <f t="shared" si="783"/>
        <v>8</v>
      </c>
      <c r="G4003" s="3">
        <f t="shared" si="784"/>
        <v>5</v>
      </c>
      <c r="H4003" s="3">
        <f t="shared" si="785"/>
        <v>16</v>
      </c>
      <c r="I4003" s="3">
        <f t="shared" si="786"/>
        <v>41</v>
      </c>
      <c r="J4003" s="3">
        <f t="shared" si="787"/>
        <v>1</v>
      </c>
      <c r="K4003" s="3" t="str">
        <f>IF(AND(D4003&gt;='Season Lookup'!$D$15,D4003&lt;'Season Lookup'!$D$16),"Spring",IF(AND(D4003&gt;='Season Lookup'!$D$16,D4003&lt;'Season Lookup'!$D$17),"Summer",IF(AND(D4003&gt;='Season Lookup'!$D$17,D4003&lt;'Season Lookup'!$D$18),"Fall",IF(OR(D4003&gt;='Season Lookup'!$D$18,D4003&lt;'Season Lookup'!$D$15),"Winter"))))</f>
        <v>Summer</v>
      </c>
      <c r="L4003" s="3" t="str">
        <f>VLOOKUP(F4003,'Season Lookup'!$A$1:$B$13,2,0)</f>
        <v>Summer</v>
      </c>
      <c r="M4003" t="s">
        <v>48</v>
      </c>
      <c r="N4003" t="s">
        <v>329</v>
      </c>
      <c r="O4003" t="s">
        <v>23</v>
      </c>
      <c r="P4003" t="str">
        <f t="shared" si="788"/>
        <v>No</v>
      </c>
      <c r="Q4003" t="str">
        <f t="shared" si="789"/>
        <v>No</v>
      </c>
      <c r="R4003" t="str">
        <f t="shared" si="790"/>
        <v>No</v>
      </c>
      <c r="T4003" t="s">
        <v>1024</v>
      </c>
      <c r="U4003" t="s">
        <v>2240</v>
      </c>
      <c r="V4003" t="str">
        <f t="shared" si="791"/>
        <v>Intersection</v>
      </c>
      <c r="W4003" t="s">
        <v>4795</v>
      </c>
      <c r="X4003">
        <v>42.367227</v>
      </c>
      <c r="Y4003">
        <v>-71.111422000000005</v>
      </c>
      <c r="Z4003" t="s">
        <v>4796</v>
      </c>
    </row>
    <row r="4004" spans="1:26">
      <c r="A4004">
        <v>31104</v>
      </c>
      <c r="B4004" s="1">
        <v>41126.875</v>
      </c>
      <c r="C4004" s="1">
        <f t="shared" si="780"/>
        <v>40909</v>
      </c>
      <c r="D4004" s="4">
        <f t="shared" si="781"/>
        <v>0.59444444444444444</v>
      </c>
      <c r="E4004" s="3">
        <f t="shared" si="782"/>
        <v>2012</v>
      </c>
      <c r="F4004" s="3">
        <f t="shared" si="783"/>
        <v>8</v>
      </c>
      <c r="G4004" s="3">
        <f t="shared" si="784"/>
        <v>5</v>
      </c>
      <c r="H4004" s="3">
        <f t="shared" si="785"/>
        <v>21</v>
      </c>
      <c r="I4004" s="3">
        <f t="shared" si="786"/>
        <v>0</v>
      </c>
      <c r="J4004" s="3">
        <f t="shared" si="787"/>
        <v>1</v>
      </c>
      <c r="K4004" s="3" t="str">
        <f>IF(AND(D4004&gt;='Season Lookup'!$D$15,D4004&lt;'Season Lookup'!$D$16),"Spring",IF(AND(D4004&gt;='Season Lookup'!$D$16,D4004&lt;'Season Lookup'!$D$17),"Summer",IF(AND(D4004&gt;='Season Lookup'!$D$17,D4004&lt;'Season Lookup'!$D$18),"Fall",IF(OR(D4004&gt;='Season Lookup'!$D$18,D4004&lt;'Season Lookup'!$D$15),"Winter"))))</f>
        <v>Summer</v>
      </c>
      <c r="L4004" s="3" t="str">
        <f>VLOOKUP(F4004,'Season Lookup'!$A$1:$B$13,2,0)</f>
        <v>Summer</v>
      </c>
      <c r="M4004" t="s">
        <v>48</v>
      </c>
      <c r="N4004" t="s">
        <v>13</v>
      </c>
      <c r="O4004" t="s">
        <v>132</v>
      </c>
      <c r="P4004" t="str">
        <f t="shared" si="788"/>
        <v>Yes</v>
      </c>
      <c r="Q4004" t="str">
        <f t="shared" si="789"/>
        <v>Yes</v>
      </c>
      <c r="R4004" t="str">
        <f t="shared" si="790"/>
        <v>No</v>
      </c>
      <c r="T4004" t="s">
        <v>208</v>
      </c>
      <c r="U4004" t="s">
        <v>199</v>
      </c>
      <c r="V4004" t="str">
        <f t="shared" si="791"/>
        <v>Intersection</v>
      </c>
      <c r="W4004" t="s">
        <v>4797</v>
      </c>
      <c r="X4004">
        <v>42.377845000000001</v>
      </c>
      <c r="Y4004">
        <v>-71.130167</v>
      </c>
      <c r="Z4004" t="s">
        <v>443</v>
      </c>
    </row>
    <row r="4005" spans="1:26">
      <c r="A4005">
        <v>31105</v>
      </c>
      <c r="B4005" s="1">
        <v>41127.495127314818</v>
      </c>
      <c r="C4005" s="1">
        <f t="shared" si="780"/>
        <v>40909</v>
      </c>
      <c r="D4005" s="4">
        <f t="shared" si="781"/>
        <v>0.59722222222222221</v>
      </c>
      <c r="E4005" s="3">
        <f t="shared" si="782"/>
        <v>2012</v>
      </c>
      <c r="F4005" s="3">
        <f t="shared" si="783"/>
        <v>8</v>
      </c>
      <c r="G4005" s="3">
        <f t="shared" si="784"/>
        <v>6</v>
      </c>
      <c r="H4005" s="3">
        <f t="shared" si="785"/>
        <v>11</v>
      </c>
      <c r="I4005" s="3">
        <f t="shared" si="786"/>
        <v>52</v>
      </c>
      <c r="J4005" s="3">
        <f t="shared" si="787"/>
        <v>2</v>
      </c>
      <c r="K4005" s="3" t="str">
        <f>IF(AND(D4005&gt;='Season Lookup'!$D$15,D4005&lt;'Season Lookup'!$D$16),"Spring",IF(AND(D4005&gt;='Season Lookup'!$D$16,D4005&lt;'Season Lookup'!$D$17),"Summer",IF(AND(D4005&gt;='Season Lookup'!$D$17,D4005&lt;'Season Lookup'!$D$18),"Fall",IF(OR(D4005&gt;='Season Lookup'!$D$18,D4005&lt;'Season Lookup'!$D$15),"Winter"))))</f>
        <v>Summer</v>
      </c>
      <c r="L4005" s="3" t="str">
        <f>VLOOKUP(F4005,'Season Lookup'!$A$1:$B$13,2,0)</f>
        <v>Summer</v>
      </c>
      <c r="M4005" t="s">
        <v>56</v>
      </c>
      <c r="N4005" t="s">
        <v>13</v>
      </c>
      <c r="O4005" t="s">
        <v>23</v>
      </c>
      <c r="P4005" t="str">
        <f t="shared" si="788"/>
        <v>Yes</v>
      </c>
      <c r="Q4005" t="str">
        <f t="shared" si="789"/>
        <v>No</v>
      </c>
      <c r="R4005" t="str">
        <f t="shared" si="790"/>
        <v>No</v>
      </c>
      <c r="S4005">
        <v>112</v>
      </c>
      <c r="T4005" t="s">
        <v>611</v>
      </c>
      <c r="V4005" t="str">
        <f t="shared" si="791"/>
        <v>Non Intersection</v>
      </c>
      <c r="W4005" t="s">
        <v>4798</v>
      </c>
      <c r="X4005">
        <v>42.371172000000001</v>
      </c>
      <c r="Y4005">
        <v>-71.090271000000001</v>
      </c>
      <c r="Z4005" t="s">
        <v>4799</v>
      </c>
    </row>
    <row r="4006" spans="1:26">
      <c r="A4006">
        <v>31106</v>
      </c>
      <c r="B4006" s="1">
        <v>41127.625</v>
      </c>
      <c r="C4006" s="1">
        <f t="shared" si="780"/>
        <v>40909</v>
      </c>
      <c r="D4006" s="4">
        <f t="shared" si="781"/>
        <v>0.59722222222222221</v>
      </c>
      <c r="E4006" s="3">
        <f t="shared" si="782"/>
        <v>2012</v>
      </c>
      <c r="F4006" s="3">
        <f t="shared" si="783"/>
        <v>8</v>
      </c>
      <c r="G4006" s="3">
        <f t="shared" si="784"/>
        <v>6</v>
      </c>
      <c r="H4006" s="3">
        <f t="shared" si="785"/>
        <v>15</v>
      </c>
      <c r="I4006" s="3">
        <f t="shared" si="786"/>
        <v>0</v>
      </c>
      <c r="J4006" s="3">
        <f t="shared" si="787"/>
        <v>2</v>
      </c>
      <c r="K4006" s="3" t="str">
        <f>IF(AND(D4006&gt;='Season Lookup'!$D$15,D4006&lt;'Season Lookup'!$D$16),"Spring",IF(AND(D4006&gt;='Season Lookup'!$D$16,D4006&lt;'Season Lookup'!$D$17),"Summer",IF(AND(D4006&gt;='Season Lookup'!$D$17,D4006&lt;'Season Lookup'!$D$18),"Fall",IF(OR(D4006&gt;='Season Lookup'!$D$18,D4006&lt;'Season Lookup'!$D$15),"Winter"))))</f>
        <v>Summer</v>
      </c>
      <c r="L4006" s="3" t="str">
        <f>VLOOKUP(F4006,'Season Lookup'!$A$1:$B$13,2,0)</f>
        <v>Summer</v>
      </c>
      <c r="M4006" t="s">
        <v>56</v>
      </c>
      <c r="N4006" t="s">
        <v>13</v>
      </c>
      <c r="O4006" t="s">
        <v>23</v>
      </c>
      <c r="P4006" t="str">
        <f t="shared" si="788"/>
        <v>Yes</v>
      </c>
      <c r="Q4006" t="str">
        <f t="shared" si="789"/>
        <v>No</v>
      </c>
      <c r="R4006" t="str">
        <f t="shared" si="790"/>
        <v>No</v>
      </c>
      <c r="T4006" t="s">
        <v>1742</v>
      </c>
      <c r="U4006" t="s">
        <v>1841</v>
      </c>
      <c r="V4006" t="str">
        <f t="shared" si="791"/>
        <v>Intersection</v>
      </c>
      <c r="W4006" t="s">
        <v>4800</v>
      </c>
      <c r="X4006">
        <v>42.371774000000002</v>
      </c>
      <c r="Y4006">
        <v>-71.117627999999996</v>
      </c>
      <c r="Z4006" t="s">
        <v>4801</v>
      </c>
    </row>
    <row r="4007" spans="1:26">
      <c r="A4007">
        <v>31107</v>
      </c>
      <c r="B4007" s="1">
        <v>41127.645833333336</v>
      </c>
      <c r="C4007" s="1">
        <f t="shared" si="780"/>
        <v>40909</v>
      </c>
      <c r="D4007" s="4">
        <f t="shared" si="781"/>
        <v>0.59722222222222221</v>
      </c>
      <c r="E4007" s="3">
        <f t="shared" si="782"/>
        <v>2012</v>
      </c>
      <c r="F4007" s="3">
        <f t="shared" si="783"/>
        <v>8</v>
      </c>
      <c r="G4007" s="3">
        <f t="shared" si="784"/>
        <v>6</v>
      </c>
      <c r="H4007" s="3">
        <f t="shared" si="785"/>
        <v>15</v>
      </c>
      <c r="I4007" s="3">
        <f t="shared" si="786"/>
        <v>30</v>
      </c>
      <c r="J4007" s="3">
        <f t="shared" si="787"/>
        <v>2</v>
      </c>
      <c r="K4007" s="3" t="str">
        <f>IF(AND(D4007&gt;='Season Lookup'!$D$15,D4007&lt;'Season Lookup'!$D$16),"Spring",IF(AND(D4007&gt;='Season Lookup'!$D$16,D4007&lt;'Season Lookup'!$D$17),"Summer",IF(AND(D4007&gt;='Season Lookup'!$D$17,D4007&lt;'Season Lookup'!$D$18),"Fall",IF(OR(D4007&gt;='Season Lookup'!$D$18,D4007&lt;'Season Lookup'!$D$15),"Winter"))))</f>
        <v>Summer</v>
      </c>
      <c r="L4007" s="3" t="str">
        <f>VLOOKUP(F4007,'Season Lookup'!$A$1:$B$13,2,0)</f>
        <v>Summer</v>
      </c>
      <c r="M4007" t="s">
        <v>56</v>
      </c>
      <c r="N4007" t="s">
        <v>13</v>
      </c>
      <c r="O4007" t="s">
        <v>13</v>
      </c>
      <c r="P4007" t="str">
        <f t="shared" si="788"/>
        <v>Yes</v>
      </c>
      <c r="Q4007" t="str">
        <f t="shared" si="789"/>
        <v>No</v>
      </c>
      <c r="R4007" t="str">
        <f t="shared" si="790"/>
        <v>No</v>
      </c>
      <c r="S4007">
        <v>2000</v>
      </c>
      <c r="T4007" t="s">
        <v>14</v>
      </c>
      <c r="V4007" t="str">
        <f t="shared" si="791"/>
        <v>Non Intersection</v>
      </c>
      <c r="W4007" t="s">
        <v>1773</v>
      </c>
      <c r="X4007">
        <v>42.390338</v>
      </c>
      <c r="Y4007">
        <v>-71.121410999999995</v>
      </c>
      <c r="Z4007" t="s">
        <v>1774</v>
      </c>
    </row>
    <row r="4008" spans="1:26">
      <c r="A4008">
        <v>31108</v>
      </c>
      <c r="B4008" s="1">
        <v>41127.67359953704</v>
      </c>
      <c r="C4008" s="1">
        <f t="shared" si="780"/>
        <v>40909</v>
      </c>
      <c r="D4008" s="4">
        <f t="shared" si="781"/>
        <v>0.59722222222222221</v>
      </c>
      <c r="E4008" s="3">
        <f t="shared" si="782"/>
        <v>2012</v>
      </c>
      <c r="F4008" s="3">
        <f t="shared" si="783"/>
        <v>8</v>
      </c>
      <c r="G4008" s="3">
        <f t="shared" si="784"/>
        <v>6</v>
      </c>
      <c r="H4008" s="3">
        <f t="shared" si="785"/>
        <v>16</v>
      </c>
      <c r="I4008" s="3">
        <f t="shared" si="786"/>
        <v>9</v>
      </c>
      <c r="J4008" s="3">
        <f t="shared" si="787"/>
        <v>2</v>
      </c>
      <c r="K4008" s="3" t="str">
        <f>IF(AND(D4008&gt;='Season Lookup'!$D$15,D4008&lt;'Season Lookup'!$D$16),"Spring",IF(AND(D4008&gt;='Season Lookup'!$D$16,D4008&lt;'Season Lookup'!$D$17),"Summer",IF(AND(D4008&gt;='Season Lookup'!$D$17,D4008&lt;'Season Lookup'!$D$18),"Fall",IF(OR(D4008&gt;='Season Lookup'!$D$18,D4008&lt;'Season Lookup'!$D$15),"Winter"))))</f>
        <v>Summer</v>
      </c>
      <c r="L4008" s="3" t="str">
        <f>VLOOKUP(F4008,'Season Lookup'!$A$1:$B$13,2,0)</f>
        <v>Summer</v>
      </c>
      <c r="M4008" t="s">
        <v>56</v>
      </c>
      <c r="N4008" t="s">
        <v>13</v>
      </c>
      <c r="O4008" t="s">
        <v>132</v>
      </c>
      <c r="P4008" t="str">
        <f t="shared" si="788"/>
        <v>Yes</v>
      </c>
      <c r="Q4008" t="str">
        <f t="shared" si="789"/>
        <v>Yes</v>
      </c>
      <c r="R4008" t="str">
        <f t="shared" si="790"/>
        <v>No</v>
      </c>
      <c r="S4008">
        <v>1651</v>
      </c>
      <c r="T4008" t="s">
        <v>14</v>
      </c>
      <c r="V4008" t="str">
        <f t="shared" si="791"/>
        <v>Non Intersection</v>
      </c>
      <c r="W4008" t="s">
        <v>4802</v>
      </c>
      <c r="X4008">
        <v>42.381442</v>
      </c>
      <c r="Y4008">
        <v>-71.119433000000001</v>
      </c>
      <c r="Z4008" t="s">
        <v>4803</v>
      </c>
    </row>
    <row r="4009" spans="1:26">
      <c r="A4009">
        <v>31151</v>
      </c>
      <c r="B4009" s="1">
        <v>41127.086793981478</v>
      </c>
      <c r="C4009" s="1">
        <f t="shared" si="780"/>
        <v>40909</v>
      </c>
      <c r="D4009" s="4">
        <f t="shared" si="781"/>
        <v>0.59722222222222221</v>
      </c>
      <c r="E4009" s="3">
        <f t="shared" si="782"/>
        <v>2012</v>
      </c>
      <c r="F4009" s="3">
        <f t="shared" si="783"/>
        <v>8</v>
      </c>
      <c r="G4009" s="3">
        <f t="shared" si="784"/>
        <v>6</v>
      </c>
      <c r="H4009" s="3">
        <f t="shared" si="785"/>
        <v>2</v>
      </c>
      <c r="I4009" s="3">
        <f t="shared" si="786"/>
        <v>4</v>
      </c>
      <c r="J4009" s="3">
        <f t="shared" si="787"/>
        <v>2</v>
      </c>
      <c r="K4009" s="3" t="str">
        <f>IF(AND(D4009&gt;='Season Lookup'!$D$15,D4009&lt;'Season Lookup'!$D$16),"Spring",IF(AND(D4009&gt;='Season Lookup'!$D$16,D4009&lt;'Season Lookup'!$D$17),"Summer",IF(AND(D4009&gt;='Season Lookup'!$D$17,D4009&lt;'Season Lookup'!$D$18),"Fall",IF(OR(D4009&gt;='Season Lookup'!$D$18,D4009&lt;'Season Lookup'!$D$15),"Winter"))))</f>
        <v>Summer</v>
      </c>
      <c r="L4009" s="3" t="str">
        <f>VLOOKUP(F4009,'Season Lookup'!$A$1:$B$13,2,0)</f>
        <v>Summer</v>
      </c>
      <c r="M4009" t="s">
        <v>56</v>
      </c>
      <c r="N4009" t="s">
        <v>13</v>
      </c>
      <c r="O4009" t="s">
        <v>13</v>
      </c>
      <c r="P4009" t="str">
        <f t="shared" si="788"/>
        <v>Yes</v>
      </c>
      <c r="Q4009" t="str">
        <f t="shared" si="789"/>
        <v>No</v>
      </c>
      <c r="R4009" t="str">
        <f t="shared" si="790"/>
        <v>No</v>
      </c>
      <c r="S4009">
        <v>379</v>
      </c>
      <c r="T4009" t="s">
        <v>252</v>
      </c>
      <c r="U4009" t="s">
        <v>186</v>
      </c>
      <c r="V4009" t="str">
        <f t="shared" si="791"/>
        <v>Non Intersection</v>
      </c>
      <c r="W4009" t="s">
        <v>4804</v>
      </c>
      <c r="X4009">
        <v>42.383636000000003</v>
      </c>
      <c r="Y4009">
        <v>-71.134456999999998</v>
      </c>
      <c r="Z4009" t="s">
        <v>4805</v>
      </c>
    </row>
    <row r="4010" spans="1:26">
      <c r="A4010">
        <v>31109</v>
      </c>
      <c r="B4010" s="1">
        <v>41128.36109953704</v>
      </c>
      <c r="C4010" s="1">
        <f t="shared" si="780"/>
        <v>40909</v>
      </c>
      <c r="D4010" s="4">
        <f t="shared" si="781"/>
        <v>0.6</v>
      </c>
      <c r="E4010" s="3">
        <f t="shared" si="782"/>
        <v>2012</v>
      </c>
      <c r="F4010" s="3">
        <f t="shared" si="783"/>
        <v>8</v>
      </c>
      <c r="G4010" s="3">
        <f t="shared" si="784"/>
        <v>7</v>
      </c>
      <c r="H4010" s="3">
        <f t="shared" si="785"/>
        <v>8</v>
      </c>
      <c r="I4010" s="3">
        <f t="shared" si="786"/>
        <v>39</v>
      </c>
      <c r="J4010" s="3">
        <f t="shared" si="787"/>
        <v>3</v>
      </c>
      <c r="K4010" s="3" t="str">
        <f>IF(AND(D4010&gt;='Season Lookup'!$D$15,D4010&lt;'Season Lookup'!$D$16),"Spring",IF(AND(D4010&gt;='Season Lookup'!$D$16,D4010&lt;'Season Lookup'!$D$17),"Summer",IF(AND(D4010&gt;='Season Lookup'!$D$17,D4010&lt;'Season Lookup'!$D$18),"Fall",IF(OR(D4010&gt;='Season Lookup'!$D$18,D4010&lt;'Season Lookup'!$D$15),"Winter"))))</f>
        <v>Summer</v>
      </c>
      <c r="L4010" s="3" t="str">
        <f>VLOOKUP(F4010,'Season Lookup'!$A$1:$B$13,2,0)</f>
        <v>Summer</v>
      </c>
      <c r="M4010" t="s">
        <v>73</v>
      </c>
      <c r="N4010" t="s">
        <v>13</v>
      </c>
      <c r="O4010" t="s">
        <v>36</v>
      </c>
      <c r="P4010" t="str">
        <f t="shared" si="788"/>
        <v>Yes</v>
      </c>
      <c r="Q4010" t="str">
        <f t="shared" si="789"/>
        <v>No</v>
      </c>
      <c r="R4010" t="str">
        <f t="shared" si="790"/>
        <v>No</v>
      </c>
      <c r="T4010" t="s">
        <v>846</v>
      </c>
      <c r="U4010" t="s">
        <v>354</v>
      </c>
      <c r="V4010" t="str">
        <f t="shared" si="791"/>
        <v>Intersection</v>
      </c>
      <c r="W4010" t="s">
        <v>4806</v>
      </c>
      <c r="X4010">
        <v>42.384251999999996</v>
      </c>
      <c r="Y4010">
        <v>-71.121967999999995</v>
      </c>
      <c r="Z4010" t="s">
        <v>4807</v>
      </c>
    </row>
    <row r="4011" spans="1:26">
      <c r="A4011">
        <v>31110</v>
      </c>
      <c r="B4011" s="1">
        <v>41128.5</v>
      </c>
      <c r="C4011" s="1">
        <f t="shared" si="780"/>
        <v>40909</v>
      </c>
      <c r="D4011" s="4">
        <f t="shared" si="781"/>
        <v>0.6</v>
      </c>
      <c r="E4011" s="3">
        <f t="shared" si="782"/>
        <v>2012</v>
      </c>
      <c r="F4011" s="3">
        <f t="shared" si="783"/>
        <v>8</v>
      </c>
      <c r="G4011" s="3">
        <f t="shared" si="784"/>
        <v>7</v>
      </c>
      <c r="H4011" s="3">
        <f t="shared" si="785"/>
        <v>12</v>
      </c>
      <c r="I4011" s="3">
        <f t="shared" si="786"/>
        <v>0</v>
      </c>
      <c r="J4011" s="3">
        <f t="shared" si="787"/>
        <v>3</v>
      </c>
      <c r="K4011" s="3" t="str">
        <f>IF(AND(D4011&gt;='Season Lookup'!$D$15,D4011&lt;'Season Lookup'!$D$16),"Spring",IF(AND(D4011&gt;='Season Lookup'!$D$16,D4011&lt;'Season Lookup'!$D$17),"Summer",IF(AND(D4011&gt;='Season Lookup'!$D$17,D4011&lt;'Season Lookup'!$D$18),"Fall",IF(OR(D4011&gt;='Season Lookup'!$D$18,D4011&lt;'Season Lookup'!$D$15),"Winter"))))</f>
        <v>Summer</v>
      </c>
      <c r="L4011" s="3" t="str">
        <f>VLOOKUP(F4011,'Season Lookup'!$A$1:$B$13,2,0)</f>
        <v>Summer</v>
      </c>
      <c r="M4011" t="s">
        <v>73</v>
      </c>
      <c r="N4011" t="s">
        <v>13</v>
      </c>
      <c r="O4011" t="s">
        <v>23</v>
      </c>
      <c r="P4011" t="str">
        <f t="shared" si="788"/>
        <v>Yes</v>
      </c>
      <c r="Q4011" t="str">
        <f t="shared" si="789"/>
        <v>No</v>
      </c>
      <c r="R4011" t="str">
        <f t="shared" si="790"/>
        <v>No</v>
      </c>
      <c r="S4011">
        <v>167</v>
      </c>
      <c r="T4011" t="s">
        <v>101</v>
      </c>
      <c r="V4011" t="str">
        <f t="shared" si="791"/>
        <v>Non Intersection</v>
      </c>
      <c r="W4011" t="s">
        <v>4808</v>
      </c>
      <c r="X4011">
        <v>42.367493000000003</v>
      </c>
      <c r="Y4011">
        <v>-71.097976000000003</v>
      </c>
      <c r="Z4011" t="s">
        <v>4809</v>
      </c>
    </row>
    <row r="4012" spans="1:26">
      <c r="A4012">
        <v>31111</v>
      </c>
      <c r="B4012" s="1">
        <v>41128.541655092595</v>
      </c>
      <c r="C4012" s="1">
        <f t="shared" si="780"/>
        <v>40909</v>
      </c>
      <c r="D4012" s="4">
        <f t="shared" si="781"/>
        <v>0.6</v>
      </c>
      <c r="E4012" s="3">
        <f t="shared" si="782"/>
        <v>2012</v>
      </c>
      <c r="F4012" s="3">
        <f t="shared" si="783"/>
        <v>8</v>
      </c>
      <c r="G4012" s="3">
        <f t="shared" si="784"/>
        <v>7</v>
      </c>
      <c r="H4012" s="3">
        <f t="shared" si="785"/>
        <v>12</v>
      </c>
      <c r="I4012" s="3">
        <f t="shared" si="786"/>
        <v>59</v>
      </c>
      <c r="J4012" s="3">
        <f t="shared" si="787"/>
        <v>3</v>
      </c>
      <c r="K4012" s="3" t="str">
        <f>IF(AND(D4012&gt;='Season Lookup'!$D$15,D4012&lt;'Season Lookup'!$D$16),"Spring",IF(AND(D4012&gt;='Season Lookup'!$D$16,D4012&lt;'Season Lookup'!$D$17),"Summer",IF(AND(D4012&gt;='Season Lookup'!$D$17,D4012&lt;'Season Lookup'!$D$18),"Fall",IF(OR(D4012&gt;='Season Lookup'!$D$18,D4012&lt;'Season Lookup'!$D$15),"Winter"))))</f>
        <v>Summer</v>
      </c>
      <c r="L4012" s="3" t="str">
        <f>VLOOKUP(F4012,'Season Lookup'!$A$1:$B$13,2,0)</f>
        <v>Summer</v>
      </c>
      <c r="M4012" t="s">
        <v>73</v>
      </c>
      <c r="N4012" t="s">
        <v>13</v>
      </c>
      <c r="O4012" t="s">
        <v>23</v>
      </c>
      <c r="P4012" t="str">
        <f t="shared" si="788"/>
        <v>Yes</v>
      </c>
      <c r="Q4012" t="str">
        <f t="shared" si="789"/>
        <v>No</v>
      </c>
      <c r="R4012" t="str">
        <f t="shared" si="790"/>
        <v>No</v>
      </c>
      <c r="S4012">
        <v>211</v>
      </c>
      <c r="T4012" t="s">
        <v>170</v>
      </c>
      <c r="V4012" t="str">
        <f t="shared" si="791"/>
        <v>Non Intersection</v>
      </c>
      <c r="W4012" t="s">
        <v>1359</v>
      </c>
      <c r="X4012">
        <v>42.389553999999997</v>
      </c>
      <c r="Y4012">
        <v>-71.142674999999997</v>
      </c>
      <c r="Z4012" t="s">
        <v>1360</v>
      </c>
    </row>
    <row r="4013" spans="1:26">
      <c r="A4013">
        <v>31112</v>
      </c>
      <c r="B4013" s="1">
        <v>41128.597210648149</v>
      </c>
      <c r="C4013" s="1">
        <f t="shared" si="780"/>
        <v>40909</v>
      </c>
      <c r="D4013" s="4">
        <f t="shared" si="781"/>
        <v>0.6</v>
      </c>
      <c r="E4013" s="3">
        <f t="shared" si="782"/>
        <v>2012</v>
      </c>
      <c r="F4013" s="3">
        <f t="shared" si="783"/>
        <v>8</v>
      </c>
      <c r="G4013" s="3">
        <f t="shared" si="784"/>
        <v>7</v>
      </c>
      <c r="H4013" s="3">
        <f t="shared" si="785"/>
        <v>14</v>
      </c>
      <c r="I4013" s="3">
        <f t="shared" si="786"/>
        <v>19</v>
      </c>
      <c r="J4013" s="3">
        <f t="shared" si="787"/>
        <v>3</v>
      </c>
      <c r="K4013" s="3" t="str">
        <f>IF(AND(D4013&gt;='Season Lookup'!$D$15,D4013&lt;'Season Lookup'!$D$16),"Spring",IF(AND(D4013&gt;='Season Lookup'!$D$16,D4013&lt;'Season Lookup'!$D$17),"Summer",IF(AND(D4013&gt;='Season Lookup'!$D$17,D4013&lt;'Season Lookup'!$D$18),"Fall",IF(OR(D4013&gt;='Season Lookup'!$D$18,D4013&lt;'Season Lookup'!$D$15),"Winter"))))</f>
        <v>Summer</v>
      </c>
      <c r="L4013" s="3" t="str">
        <f>VLOOKUP(F4013,'Season Lookup'!$A$1:$B$13,2,0)</f>
        <v>Summer</v>
      </c>
      <c r="M4013" t="s">
        <v>73</v>
      </c>
      <c r="N4013" t="s">
        <v>13</v>
      </c>
      <c r="O4013" t="s">
        <v>152</v>
      </c>
      <c r="P4013" t="str">
        <f t="shared" si="788"/>
        <v>Yes</v>
      </c>
      <c r="Q4013" t="str">
        <f t="shared" si="789"/>
        <v>No</v>
      </c>
      <c r="R4013" t="str">
        <f t="shared" si="790"/>
        <v>Yes</v>
      </c>
      <c r="T4013" t="s">
        <v>198</v>
      </c>
      <c r="U4013" t="s">
        <v>199</v>
      </c>
      <c r="V4013" t="str">
        <f t="shared" si="791"/>
        <v>Intersection</v>
      </c>
      <c r="W4013" t="s">
        <v>767</v>
      </c>
      <c r="X4013">
        <v>42.375281999999999</v>
      </c>
      <c r="Y4013">
        <v>-71.145695000000003</v>
      </c>
      <c r="Z4013" t="s">
        <v>201</v>
      </c>
    </row>
    <row r="4014" spans="1:26">
      <c r="A4014">
        <v>31113</v>
      </c>
      <c r="B4014" s="1">
        <v>41128.703472222223</v>
      </c>
      <c r="C4014" s="1">
        <f t="shared" si="780"/>
        <v>40909</v>
      </c>
      <c r="D4014" s="4">
        <f t="shared" si="781"/>
        <v>0.6</v>
      </c>
      <c r="E4014" s="3">
        <f t="shared" si="782"/>
        <v>2012</v>
      </c>
      <c r="F4014" s="3">
        <f t="shared" si="783"/>
        <v>8</v>
      </c>
      <c r="G4014" s="3">
        <f t="shared" si="784"/>
        <v>7</v>
      </c>
      <c r="H4014" s="3">
        <f t="shared" si="785"/>
        <v>16</v>
      </c>
      <c r="I4014" s="3">
        <f t="shared" si="786"/>
        <v>53</v>
      </c>
      <c r="J4014" s="3">
        <f t="shared" si="787"/>
        <v>3</v>
      </c>
      <c r="K4014" s="3" t="str">
        <f>IF(AND(D4014&gt;='Season Lookup'!$D$15,D4014&lt;'Season Lookup'!$D$16),"Spring",IF(AND(D4014&gt;='Season Lookup'!$D$16,D4014&lt;'Season Lookup'!$D$17),"Summer",IF(AND(D4014&gt;='Season Lookup'!$D$17,D4014&lt;'Season Lookup'!$D$18),"Fall",IF(OR(D4014&gt;='Season Lookup'!$D$18,D4014&lt;'Season Lookup'!$D$15),"Winter"))))</f>
        <v>Summer</v>
      </c>
      <c r="L4014" s="3" t="str">
        <f>VLOOKUP(F4014,'Season Lookup'!$A$1:$B$13,2,0)</f>
        <v>Summer</v>
      </c>
      <c r="M4014" t="s">
        <v>73</v>
      </c>
      <c r="N4014" t="s">
        <v>13</v>
      </c>
      <c r="O4014" t="s">
        <v>132</v>
      </c>
      <c r="P4014" t="str">
        <f t="shared" si="788"/>
        <v>Yes</v>
      </c>
      <c r="Q4014" t="str">
        <f t="shared" si="789"/>
        <v>Yes</v>
      </c>
      <c r="R4014" t="str">
        <f t="shared" si="790"/>
        <v>No</v>
      </c>
      <c r="T4014" t="s">
        <v>105</v>
      </c>
      <c r="U4014" t="s">
        <v>104</v>
      </c>
      <c r="V4014" t="str">
        <f t="shared" si="791"/>
        <v>Intersection</v>
      </c>
      <c r="W4014" t="s">
        <v>2336</v>
      </c>
      <c r="X4014">
        <v>42.370072</v>
      </c>
      <c r="Y4014">
        <v>-71.102932999999993</v>
      </c>
      <c r="Z4014" t="s">
        <v>2337</v>
      </c>
    </row>
    <row r="4015" spans="1:26">
      <c r="A4015">
        <v>31114</v>
      </c>
      <c r="B4015" s="1">
        <v>41128.770833333336</v>
      </c>
      <c r="C4015" s="1">
        <f t="shared" si="780"/>
        <v>40909</v>
      </c>
      <c r="D4015" s="4">
        <f t="shared" si="781"/>
        <v>0.6</v>
      </c>
      <c r="E4015" s="3">
        <f t="shared" si="782"/>
        <v>2012</v>
      </c>
      <c r="F4015" s="3">
        <f t="shared" si="783"/>
        <v>8</v>
      </c>
      <c r="G4015" s="3">
        <f t="shared" si="784"/>
        <v>7</v>
      </c>
      <c r="H4015" s="3">
        <f t="shared" si="785"/>
        <v>18</v>
      </c>
      <c r="I4015" s="3">
        <f t="shared" si="786"/>
        <v>30</v>
      </c>
      <c r="J4015" s="3">
        <f t="shared" si="787"/>
        <v>3</v>
      </c>
      <c r="K4015" s="3" t="str">
        <f>IF(AND(D4015&gt;='Season Lookup'!$D$15,D4015&lt;'Season Lookup'!$D$16),"Spring",IF(AND(D4015&gt;='Season Lookup'!$D$16,D4015&lt;'Season Lookup'!$D$17),"Summer",IF(AND(D4015&gt;='Season Lookup'!$D$17,D4015&lt;'Season Lookup'!$D$18),"Fall",IF(OR(D4015&gt;='Season Lookup'!$D$18,D4015&lt;'Season Lookup'!$D$15),"Winter"))))</f>
        <v>Summer</v>
      </c>
      <c r="L4015" s="3" t="str">
        <f>VLOOKUP(F4015,'Season Lookup'!$A$1:$B$13,2,0)</f>
        <v>Summer</v>
      </c>
      <c r="M4015" t="s">
        <v>73</v>
      </c>
      <c r="N4015" t="s">
        <v>13</v>
      </c>
      <c r="O4015" t="s">
        <v>23</v>
      </c>
      <c r="P4015" t="str">
        <f t="shared" si="788"/>
        <v>Yes</v>
      </c>
      <c r="Q4015" t="str">
        <f t="shared" si="789"/>
        <v>No</v>
      </c>
      <c r="R4015" t="str">
        <f t="shared" si="790"/>
        <v>No</v>
      </c>
      <c r="S4015">
        <v>46</v>
      </c>
      <c r="T4015" t="s">
        <v>506</v>
      </c>
      <c r="V4015" t="str">
        <f t="shared" si="791"/>
        <v>Non Intersection</v>
      </c>
      <c r="W4015" t="s">
        <v>4810</v>
      </c>
      <c r="X4015">
        <v>42.368752000000001</v>
      </c>
      <c r="Y4015">
        <v>-71.104510000000005</v>
      </c>
      <c r="Z4015" t="s">
        <v>4811</v>
      </c>
    </row>
    <row r="4016" spans="1:26">
      <c r="A4016">
        <v>31115</v>
      </c>
      <c r="B4016" s="1">
        <v>41128.868043981478</v>
      </c>
      <c r="C4016" s="1">
        <f t="shared" si="780"/>
        <v>40909</v>
      </c>
      <c r="D4016" s="4">
        <f t="shared" si="781"/>
        <v>0.6</v>
      </c>
      <c r="E4016" s="3">
        <f t="shared" si="782"/>
        <v>2012</v>
      </c>
      <c r="F4016" s="3">
        <f t="shared" si="783"/>
        <v>8</v>
      </c>
      <c r="G4016" s="3">
        <f t="shared" si="784"/>
        <v>7</v>
      </c>
      <c r="H4016" s="3">
        <f t="shared" si="785"/>
        <v>20</v>
      </c>
      <c r="I4016" s="3">
        <f t="shared" si="786"/>
        <v>49</v>
      </c>
      <c r="J4016" s="3">
        <f t="shared" si="787"/>
        <v>3</v>
      </c>
      <c r="K4016" s="3" t="str">
        <f>IF(AND(D4016&gt;='Season Lookup'!$D$15,D4016&lt;'Season Lookup'!$D$16),"Spring",IF(AND(D4016&gt;='Season Lookup'!$D$16,D4016&lt;'Season Lookup'!$D$17),"Summer",IF(AND(D4016&gt;='Season Lookup'!$D$17,D4016&lt;'Season Lookup'!$D$18),"Fall",IF(OR(D4016&gt;='Season Lookup'!$D$18,D4016&lt;'Season Lookup'!$D$15),"Winter"))))</f>
        <v>Summer</v>
      </c>
      <c r="L4016" s="3" t="str">
        <f>VLOOKUP(F4016,'Season Lookup'!$A$1:$B$13,2,0)</f>
        <v>Summer</v>
      </c>
      <c r="M4016" t="s">
        <v>73</v>
      </c>
      <c r="N4016" t="s">
        <v>13</v>
      </c>
      <c r="O4016" t="s">
        <v>13</v>
      </c>
      <c r="P4016" t="str">
        <f t="shared" si="788"/>
        <v>Yes</v>
      </c>
      <c r="Q4016" t="str">
        <f t="shared" si="789"/>
        <v>No</v>
      </c>
      <c r="R4016" t="str">
        <f t="shared" si="790"/>
        <v>No</v>
      </c>
      <c r="T4016" t="s">
        <v>14</v>
      </c>
      <c r="U4016" t="s">
        <v>195</v>
      </c>
      <c r="V4016" t="str">
        <f t="shared" si="791"/>
        <v>Intersection</v>
      </c>
      <c r="W4016" t="s">
        <v>196</v>
      </c>
      <c r="X4016">
        <v>42.362949999999998</v>
      </c>
      <c r="Y4016">
        <v>-71.099580000000003</v>
      </c>
      <c r="Z4016" t="s">
        <v>197</v>
      </c>
    </row>
    <row r="4017" spans="1:26">
      <c r="A4017">
        <v>31120</v>
      </c>
      <c r="B4017" s="1">
        <v>41128.947905092595</v>
      </c>
      <c r="C4017" s="1">
        <f t="shared" si="780"/>
        <v>40909</v>
      </c>
      <c r="D4017" s="4">
        <f t="shared" si="781"/>
        <v>0.6</v>
      </c>
      <c r="E4017" s="3">
        <f t="shared" si="782"/>
        <v>2012</v>
      </c>
      <c r="F4017" s="3">
        <f t="shared" si="783"/>
        <v>8</v>
      </c>
      <c r="G4017" s="3">
        <f t="shared" si="784"/>
        <v>7</v>
      </c>
      <c r="H4017" s="3">
        <f t="shared" si="785"/>
        <v>22</v>
      </c>
      <c r="I4017" s="3">
        <f t="shared" si="786"/>
        <v>44</v>
      </c>
      <c r="J4017" s="3">
        <f t="shared" si="787"/>
        <v>3</v>
      </c>
      <c r="K4017" s="3" t="str">
        <f>IF(AND(D4017&gt;='Season Lookup'!$D$15,D4017&lt;'Season Lookup'!$D$16),"Spring",IF(AND(D4017&gt;='Season Lookup'!$D$16,D4017&lt;'Season Lookup'!$D$17),"Summer",IF(AND(D4017&gt;='Season Lookup'!$D$17,D4017&lt;'Season Lookup'!$D$18),"Fall",IF(OR(D4017&gt;='Season Lookup'!$D$18,D4017&lt;'Season Lookup'!$D$15),"Winter"))))</f>
        <v>Summer</v>
      </c>
      <c r="L4017" s="3" t="str">
        <f>VLOOKUP(F4017,'Season Lookup'!$A$1:$B$13,2,0)</f>
        <v>Summer</v>
      </c>
      <c r="M4017" t="s">
        <v>73</v>
      </c>
      <c r="N4017" t="s">
        <v>13</v>
      </c>
      <c r="O4017" t="s">
        <v>132</v>
      </c>
      <c r="P4017" t="str">
        <f t="shared" si="788"/>
        <v>Yes</v>
      </c>
      <c r="Q4017" t="str">
        <f t="shared" si="789"/>
        <v>Yes</v>
      </c>
      <c r="R4017" t="str">
        <f t="shared" si="790"/>
        <v>No</v>
      </c>
      <c r="T4017" t="s">
        <v>14</v>
      </c>
      <c r="V4017" t="str">
        <f t="shared" si="791"/>
        <v>Intersection</v>
      </c>
      <c r="W4017" t="s">
        <v>137</v>
      </c>
      <c r="X4017">
        <v>0</v>
      </c>
      <c r="Y4017">
        <v>0</v>
      </c>
      <c r="Z4017" t="s">
        <v>81</v>
      </c>
    </row>
    <row r="4018" spans="1:26">
      <c r="A4018">
        <v>31117</v>
      </c>
      <c r="B4018" s="1">
        <v>41129.475694444445</v>
      </c>
      <c r="C4018" s="1">
        <f t="shared" si="780"/>
        <v>40909</v>
      </c>
      <c r="D4018" s="4">
        <f t="shared" si="781"/>
        <v>0.60277777777777775</v>
      </c>
      <c r="E4018" s="3">
        <f t="shared" si="782"/>
        <v>2012</v>
      </c>
      <c r="F4018" s="3">
        <f t="shared" si="783"/>
        <v>8</v>
      </c>
      <c r="G4018" s="3">
        <f t="shared" si="784"/>
        <v>8</v>
      </c>
      <c r="H4018" s="3">
        <f t="shared" si="785"/>
        <v>11</v>
      </c>
      <c r="I4018" s="3">
        <f t="shared" si="786"/>
        <v>25</v>
      </c>
      <c r="J4018" s="3">
        <f t="shared" si="787"/>
        <v>4</v>
      </c>
      <c r="K4018" s="3" t="str">
        <f>IF(AND(D4018&gt;='Season Lookup'!$D$15,D4018&lt;'Season Lookup'!$D$16),"Spring",IF(AND(D4018&gt;='Season Lookup'!$D$16,D4018&lt;'Season Lookup'!$D$17),"Summer",IF(AND(D4018&gt;='Season Lookup'!$D$17,D4018&lt;'Season Lookup'!$D$18),"Fall",IF(OR(D4018&gt;='Season Lookup'!$D$18,D4018&lt;'Season Lookup'!$D$15),"Winter"))))</f>
        <v>Summer</v>
      </c>
      <c r="L4018" s="3" t="str">
        <f>VLOOKUP(F4018,'Season Lookup'!$A$1:$B$13,2,0)</f>
        <v>Summer</v>
      </c>
      <c r="M4018" t="s">
        <v>82</v>
      </c>
      <c r="N4018" t="s">
        <v>35</v>
      </c>
      <c r="O4018" t="s">
        <v>23</v>
      </c>
      <c r="P4018" t="str">
        <f t="shared" si="788"/>
        <v>Yes</v>
      </c>
      <c r="Q4018" t="str">
        <f t="shared" si="789"/>
        <v>No</v>
      </c>
      <c r="R4018" t="str">
        <f t="shared" si="790"/>
        <v>No</v>
      </c>
      <c r="S4018">
        <v>200</v>
      </c>
      <c r="T4018" t="s">
        <v>170</v>
      </c>
      <c r="V4018" t="str">
        <f t="shared" si="791"/>
        <v>Non Intersection</v>
      </c>
      <c r="W4018" t="s">
        <v>2274</v>
      </c>
      <c r="X4018">
        <v>42.389764</v>
      </c>
      <c r="Y4018">
        <v>-71.142318000000003</v>
      </c>
      <c r="Z4018" t="s">
        <v>2275</v>
      </c>
    </row>
    <row r="4019" spans="1:26">
      <c r="A4019">
        <v>31118</v>
      </c>
      <c r="B4019" s="1">
        <v>41129.541655092595</v>
      </c>
      <c r="C4019" s="1">
        <f t="shared" si="780"/>
        <v>40909</v>
      </c>
      <c r="D4019" s="4">
        <f t="shared" si="781"/>
        <v>0.60277777777777775</v>
      </c>
      <c r="E4019" s="3">
        <f t="shared" si="782"/>
        <v>2012</v>
      </c>
      <c r="F4019" s="3">
        <f t="shared" si="783"/>
        <v>8</v>
      </c>
      <c r="G4019" s="3">
        <f t="shared" si="784"/>
        <v>8</v>
      </c>
      <c r="H4019" s="3">
        <f t="shared" si="785"/>
        <v>12</v>
      </c>
      <c r="I4019" s="3">
        <f t="shared" si="786"/>
        <v>59</v>
      </c>
      <c r="J4019" s="3">
        <f t="shared" si="787"/>
        <v>4</v>
      </c>
      <c r="K4019" s="3" t="str">
        <f>IF(AND(D4019&gt;='Season Lookup'!$D$15,D4019&lt;'Season Lookup'!$D$16),"Spring",IF(AND(D4019&gt;='Season Lookup'!$D$16,D4019&lt;'Season Lookup'!$D$17),"Summer",IF(AND(D4019&gt;='Season Lookup'!$D$17,D4019&lt;'Season Lookup'!$D$18),"Fall",IF(OR(D4019&gt;='Season Lookup'!$D$18,D4019&lt;'Season Lookup'!$D$15),"Winter"))))</f>
        <v>Summer</v>
      </c>
      <c r="L4019" s="3" t="str">
        <f>VLOOKUP(F4019,'Season Lookup'!$A$1:$B$13,2,0)</f>
        <v>Summer</v>
      </c>
      <c r="M4019" t="s">
        <v>82</v>
      </c>
      <c r="N4019" t="s">
        <v>13</v>
      </c>
      <c r="O4019" t="s">
        <v>13</v>
      </c>
      <c r="P4019" t="str">
        <f t="shared" si="788"/>
        <v>Yes</v>
      </c>
      <c r="Q4019" t="str">
        <f t="shared" si="789"/>
        <v>No</v>
      </c>
      <c r="R4019" t="str">
        <f t="shared" si="790"/>
        <v>No</v>
      </c>
      <c r="T4019" t="s">
        <v>133</v>
      </c>
      <c r="U4019" t="s">
        <v>498</v>
      </c>
      <c r="V4019" t="str">
        <f t="shared" si="791"/>
        <v>Intersection</v>
      </c>
      <c r="W4019" t="s">
        <v>1963</v>
      </c>
      <c r="X4019">
        <v>42.371130999999998</v>
      </c>
      <c r="Y4019">
        <v>-71.110814000000005</v>
      </c>
      <c r="Z4019" t="s">
        <v>1964</v>
      </c>
    </row>
    <row r="4020" spans="1:26">
      <c r="A4020">
        <v>31121</v>
      </c>
      <c r="B4020" s="1">
        <v>41129.25</v>
      </c>
      <c r="C4020" s="1">
        <f t="shared" si="780"/>
        <v>40909</v>
      </c>
      <c r="D4020" s="4">
        <f t="shared" si="781"/>
        <v>0.60277777777777775</v>
      </c>
      <c r="E4020" s="3">
        <f t="shared" si="782"/>
        <v>2012</v>
      </c>
      <c r="F4020" s="3">
        <f t="shared" si="783"/>
        <v>8</v>
      </c>
      <c r="G4020" s="3">
        <f t="shared" si="784"/>
        <v>8</v>
      </c>
      <c r="H4020" s="3">
        <f t="shared" si="785"/>
        <v>6</v>
      </c>
      <c r="I4020" s="3">
        <f t="shared" si="786"/>
        <v>0</v>
      </c>
      <c r="J4020" s="3">
        <f t="shared" si="787"/>
        <v>4</v>
      </c>
      <c r="K4020" s="3" t="str">
        <f>IF(AND(D4020&gt;='Season Lookup'!$D$15,D4020&lt;'Season Lookup'!$D$16),"Spring",IF(AND(D4020&gt;='Season Lookup'!$D$16,D4020&lt;'Season Lookup'!$D$17),"Summer",IF(AND(D4020&gt;='Season Lookup'!$D$17,D4020&lt;'Season Lookup'!$D$18),"Fall",IF(OR(D4020&gt;='Season Lookup'!$D$18,D4020&lt;'Season Lookup'!$D$15),"Winter"))))</f>
        <v>Summer</v>
      </c>
      <c r="L4020" s="3" t="str">
        <f>VLOOKUP(F4020,'Season Lookup'!$A$1:$B$13,2,0)</f>
        <v>Summer</v>
      </c>
      <c r="M4020" t="s">
        <v>82</v>
      </c>
      <c r="N4020" t="s">
        <v>13</v>
      </c>
      <c r="O4020" t="s">
        <v>23</v>
      </c>
      <c r="P4020" t="str">
        <f t="shared" si="788"/>
        <v>Yes</v>
      </c>
      <c r="Q4020" t="str">
        <f t="shared" si="789"/>
        <v>No</v>
      </c>
      <c r="R4020" t="str">
        <f t="shared" si="790"/>
        <v>No</v>
      </c>
      <c r="S4020">
        <v>255</v>
      </c>
      <c r="T4020" t="s">
        <v>556</v>
      </c>
      <c r="V4020" t="str">
        <f t="shared" si="791"/>
        <v>Non Intersection</v>
      </c>
      <c r="W4020" t="s">
        <v>4812</v>
      </c>
      <c r="X4020">
        <v>42.367637999999999</v>
      </c>
      <c r="Y4020">
        <v>-71.085508000000004</v>
      </c>
      <c r="Z4020" t="s">
        <v>4813</v>
      </c>
    </row>
    <row r="4021" spans="1:26">
      <c r="A4021">
        <v>31122</v>
      </c>
      <c r="B4021" s="1">
        <v>41129.350694444445</v>
      </c>
      <c r="C4021" s="1">
        <f t="shared" si="780"/>
        <v>40909</v>
      </c>
      <c r="D4021" s="4">
        <f t="shared" si="781"/>
        <v>0.60277777777777775</v>
      </c>
      <c r="E4021" s="3">
        <f t="shared" si="782"/>
        <v>2012</v>
      </c>
      <c r="F4021" s="3">
        <f t="shared" si="783"/>
        <v>8</v>
      </c>
      <c r="G4021" s="3">
        <f t="shared" si="784"/>
        <v>8</v>
      </c>
      <c r="H4021" s="3">
        <f t="shared" si="785"/>
        <v>8</v>
      </c>
      <c r="I4021" s="3">
        <f t="shared" si="786"/>
        <v>25</v>
      </c>
      <c r="J4021" s="3">
        <f t="shared" si="787"/>
        <v>4</v>
      </c>
      <c r="K4021" s="3" t="str">
        <f>IF(AND(D4021&gt;='Season Lookup'!$D$15,D4021&lt;'Season Lookup'!$D$16),"Spring",IF(AND(D4021&gt;='Season Lookup'!$D$16,D4021&lt;'Season Lookup'!$D$17),"Summer",IF(AND(D4021&gt;='Season Lookup'!$D$17,D4021&lt;'Season Lookup'!$D$18),"Fall",IF(OR(D4021&gt;='Season Lookup'!$D$18,D4021&lt;'Season Lookup'!$D$15),"Winter"))))</f>
        <v>Summer</v>
      </c>
      <c r="L4021" s="3" t="str">
        <f>VLOOKUP(F4021,'Season Lookup'!$A$1:$B$13,2,0)</f>
        <v>Summer</v>
      </c>
      <c r="M4021" t="s">
        <v>82</v>
      </c>
      <c r="N4021" t="s">
        <v>13</v>
      </c>
      <c r="O4021" t="s">
        <v>13</v>
      </c>
      <c r="P4021" t="str">
        <f t="shared" si="788"/>
        <v>Yes</v>
      </c>
      <c r="Q4021" t="str">
        <f t="shared" si="789"/>
        <v>No</v>
      </c>
      <c r="R4021" t="str">
        <f t="shared" si="790"/>
        <v>No</v>
      </c>
      <c r="T4021" t="s">
        <v>198</v>
      </c>
      <c r="U4021" t="s">
        <v>24</v>
      </c>
      <c r="V4021" t="str">
        <f t="shared" si="791"/>
        <v>Intersection</v>
      </c>
      <c r="W4021" t="s">
        <v>2019</v>
      </c>
      <c r="X4021">
        <v>42.374940000000002</v>
      </c>
      <c r="Y4021">
        <v>-71.139720999999994</v>
      </c>
      <c r="Z4021" t="s">
        <v>2020</v>
      </c>
    </row>
    <row r="4022" spans="1:26">
      <c r="A4022">
        <v>31123</v>
      </c>
      <c r="B4022" s="1">
        <v>41129.34375</v>
      </c>
      <c r="C4022" s="1">
        <f t="shared" si="780"/>
        <v>40909</v>
      </c>
      <c r="D4022" s="4">
        <f t="shared" si="781"/>
        <v>0.60277777777777775</v>
      </c>
      <c r="E4022" s="3">
        <f t="shared" si="782"/>
        <v>2012</v>
      </c>
      <c r="F4022" s="3">
        <f t="shared" si="783"/>
        <v>8</v>
      </c>
      <c r="G4022" s="3">
        <f t="shared" si="784"/>
        <v>8</v>
      </c>
      <c r="H4022" s="3">
        <f t="shared" si="785"/>
        <v>8</v>
      </c>
      <c r="I4022" s="3">
        <f t="shared" si="786"/>
        <v>15</v>
      </c>
      <c r="J4022" s="3">
        <f t="shared" si="787"/>
        <v>4</v>
      </c>
      <c r="K4022" s="3" t="str">
        <f>IF(AND(D4022&gt;='Season Lookup'!$D$15,D4022&lt;'Season Lookup'!$D$16),"Spring",IF(AND(D4022&gt;='Season Lookup'!$D$16,D4022&lt;'Season Lookup'!$D$17),"Summer",IF(AND(D4022&gt;='Season Lookup'!$D$17,D4022&lt;'Season Lookup'!$D$18),"Fall",IF(OR(D4022&gt;='Season Lookup'!$D$18,D4022&lt;'Season Lookup'!$D$15),"Winter"))))</f>
        <v>Summer</v>
      </c>
      <c r="L4022" s="3" t="str">
        <f>VLOOKUP(F4022,'Season Lookup'!$A$1:$B$13,2,0)</f>
        <v>Summer</v>
      </c>
      <c r="M4022" t="s">
        <v>82</v>
      </c>
      <c r="N4022" t="s">
        <v>13</v>
      </c>
      <c r="O4022" t="s">
        <v>13</v>
      </c>
      <c r="P4022" t="str">
        <f t="shared" si="788"/>
        <v>Yes</v>
      </c>
      <c r="Q4022" t="str">
        <f t="shared" si="789"/>
        <v>No</v>
      </c>
      <c r="R4022" t="str">
        <f t="shared" si="790"/>
        <v>No</v>
      </c>
      <c r="T4022" t="s">
        <v>198</v>
      </c>
      <c r="U4022" t="s">
        <v>4156</v>
      </c>
      <c r="V4022" t="str">
        <f t="shared" si="791"/>
        <v>Intersection</v>
      </c>
      <c r="W4022" t="s">
        <v>4157</v>
      </c>
      <c r="X4022">
        <v>42.373362999999998</v>
      </c>
      <c r="Y4022">
        <v>-71.122960000000006</v>
      </c>
      <c r="Z4022" t="s">
        <v>3089</v>
      </c>
    </row>
    <row r="4023" spans="1:26">
      <c r="A4023">
        <v>31124</v>
      </c>
      <c r="B4023" s="1">
        <v>41130.318738425929</v>
      </c>
      <c r="C4023" s="1">
        <f t="shared" si="780"/>
        <v>40909</v>
      </c>
      <c r="D4023" s="4">
        <f t="shared" si="781"/>
        <v>0.60555555555555551</v>
      </c>
      <c r="E4023" s="3">
        <f t="shared" si="782"/>
        <v>2012</v>
      </c>
      <c r="F4023" s="3">
        <f t="shared" si="783"/>
        <v>8</v>
      </c>
      <c r="G4023" s="3">
        <f t="shared" si="784"/>
        <v>9</v>
      </c>
      <c r="H4023" s="3">
        <f t="shared" si="785"/>
        <v>7</v>
      </c>
      <c r="I4023" s="3">
        <f t="shared" si="786"/>
        <v>38</v>
      </c>
      <c r="J4023" s="3">
        <f t="shared" si="787"/>
        <v>5</v>
      </c>
      <c r="K4023" s="3" t="str">
        <f>IF(AND(D4023&gt;='Season Lookup'!$D$15,D4023&lt;'Season Lookup'!$D$16),"Spring",IF(AND(D4023&gt;='Season Lookup'!$D$16,D4023&lt;'Season Lookup'!$D$17),"Summer",IF(AND(D4023&gt;='Season Lookup'!$D$17,D4023&lt;'Season Lookup'!$D$18),"Fall",IF(OR(D4023&gt;='Season Lookup'!$D$18,D4023&lt;'Season Lookup'!$D$15),"Winter"))))</f>
        <v>Summer</v>
      </c>
      <c r="L4023" s="3" t="str">
        <f>VLOOKUP(F4023,'Season Lookup'!$A$1:$B$13,2,0)</f>
        <v>Summer</v>
      </c>
      <c r="M4023" t="s">
        <v>78</v>
      </c>
      <c r="N4023" t="s">
        <v>13</v>
      </c>
      <c r="O4023" t="s">
        <v>36</v>
      </c>
      <c r="P4023" t="str">
        <f t="shared" si="788"/>
        <v>Yes</v>
      </c>
      <c r="Q4023" t="str">
        <f t="shared" si="789"/>
        <v>No</v>
      </c>
      <c r="R4023" t="str">
        <f t="shared" si="790"/>
        <v>No</v>
      </c>
      <c r="S4023">
        <v>1373</v>
      </c>
      <c r="T4023" t="s">
        <v>19</v>
      </c>
      <c r="V4023" t="str">
        <f t="shared" si="791"/>
        <v>Non Intersection</v>
      </c>
      <c r="W4023" t="s">
        <v>4814</v>
      </c>
      <c r="X4023">
        <v>42.373621999999997</v>
      </c>
      <c r="Y4023">
        <v>-71.100441000000004</v>
      </c>
      <c r="Z4023" t="s">
        <v>4815</v>
      </c>
    </row>
    <row r="4024" spans="1:26">
      <c r="A4024">
        <v>31126</v>
      </c>
      <c r="B4024" s="1">
        <v>41130.333333333336</v>
      </c>
      <c r="C4024" s="1">
        <f t="shared" si="780"/>
        <v>40909</v>
      </c>
      <c r="D4024" s="4">
        <f t="shared" si="781"/>
        <v>0.60555555555555551</v>
      </c>
      <c r="E4024" s="3">
        <f t="shared" si="782"/>
        <v>2012</v>
      </c>
      <c r="F4024" s="3">
        <f t="shared" si="783"/>
        <v>8</v>
      </c>
      <c r="G4024" s="3">
        <f t="shared" si="784"/>
        <v>9</v>
      </c>
      <c r="H4024" s="3">
        <f t="shared" si="785"/>
        <v>8</v>
      </c>
      <c r="I4024" s="3">
        <f t="shared" si="786"/>
        <v>0</v>
      </c>
      <c r="J4024" s="3">
        <f t="shared" si="787"/>
        <v>5</v>
      </c>
      <c r="K4024" s="3" t="str">
        <f>IF(AND(D4024&gt;='Season Lookup'!$D$15,D4024&lt;'Season Lookup'!$D$16),"Spring",IF(AND(D4024&gt;='Season Lookup'!$D$16,D4024&lt;'Season Lookup'!$D$17),"Summer",IF(AND(D4024&gt;='Season Lookup'!$D$17,D4024&lt;'Season Lookup'!$D$18),"Fall",IF(OR(D4024&gt;='Season Lookup'!$D$18,D4024&lt;'Season Lookup'!$D$15),"Winter"))))</f>
        <v>Summer</v>
      </c>
      <c r="L4024" s="3" t="str">
        <f>VLOOKUP(F4024,'Season Lookup'!$A$1:$B$13,2,0)</f>
        <v>Summer</v>
      </c>
      <c r="M4024" t="s">
        <v>78</v>
      </c>
      <c r="N4024" t="s">
        <v>13</v>
      </c>
      <c r="O4024" t="s">
        <v>23</v>
      </c>
      <c r="P4024" t="str">
        <f t="shared" si="788"/>
        <v>Yes</v>
      </c>
      <c r="Q4024" t="str">
        <f t="shared" si="789"/>
        <v>No</v>
      </c>
      <c r="R4024" t="str">
        <f t="shared" si="790"/>
        <v>No</v>
      </c>
      <c r="S4024" t="s">
        <v>4818</v>
      </c>
      <c r="T4024" t="s">
        <v>326</v>
      </c>
      <c r="V4024" t="str">
        <f t="shared" si="791"/>
        <v>Non Intersection</v>
      </c>
      <c r="W4024" t="s">
        <v>4819</v>
      </c>
      <c r="X4024">
        <v>42.373286</v>
      </c>
      <c r="Y4024">
        <v>-71.119797000000005</v>
      </c>
      <c r="Z4024" t="s">
        <v>4820</v>
      </c>
    </row>
    <row r="4025" spans="1:26">
      <c r="A4025">
        <v>31127</v>
      </c>
      <c r="B4025" s="1">
        <v>41130.684710648151</v>
      </c>
      <c r="C4025" s="1">
        <f t="shared" si="780"/>
        <v>40909</v>
      </c>
      <c r="D4025" s="4">
        <f t="shared" si="781"/>
        <v>0.60555555555555551</v>
      </c>
      <c r="E4025" s="3">
        <f t="shared" si="782"/>
        <v>2012</v>
      </c>
      <c r="F4025" s="3">
        <f t="shared" si="783"/>
        <v>8</v>
      </c>
      <c r="G4025" s="3">
        <f t="shared" si="784"/>
        <v>9</v>
      </c>
      <c r="H4025" s="3">
        <f t="shared" si="785"/>
        <v>16</v>
      </c>
      <c r="I4025" s="3">
        <f t="shared" si="786"/>
        <v>25</v>
      </c>
      <c r="J4025" s="3">
        <f t="shared" si="787"/>
        <v>5</v>
      </c>
      <c r="K4025" s="3" t="str">
        <f>IF(AND(D4025&gt;='Season Lookup'!$D$15,D4025&lt;'Season Lookup'!$D$16),"Spring",IF(AND(D4025&gt;='Season Lookup'!$D$16,D4025&lt;'Season Lookup'!$D$17),"Summer",IF(AND(D4025&gt;='Season Lookup'!$D$17,D4025&lt;'Season Lookup'!$D$18),"Fall",IF(OR(D4025&gt;='Season Lookup'!$D$18,D4025&lt;'Season Lookup'!$D$15),"Winter"))))</f>
        <v>Summer</v>
      </c>
      <c r="L4025" s="3" t="str">
        <f>VLOOKUP(F4025,'Season Lookup'!$A$1:$B$13,2,0)</f>
        <v>Summer</v>
      </c>
      <c r="M4025" t="s">
        <v>78</v>
      </c>
      <c r="N4025" t="s">
        <v>13</v>
      </c>
      <c r="O4025" t="s">
        <v>23</v>
      </c>
      <c r="P4025" t="str">
        <f t="shared" si="788"/>
        <v>Yes</v>
      </c>
      <c r="Q4025" t="str">
        <f t="shared" si="789"/>
        <v>No</v>
      </c>
      <c r="R4025" t="str">
        <f t="shared" si="790"/>
        <v>No</v>
      </c>
      <c r="T4025" t="s">
        <v>249</v>
      </c>
      <c r="U4025" t="s">
        <v>509</v>
      </c>
      <c r="V4025" t="str">
        <f t="shared" si="791"/>
        <v>Intersection</v>
      </c>
      <c r="W4025" t="s">
        <v>4821</v>
      </c>
      <c r="X4025">
        <v>42.361348</v>
      </c>
      <c r="Y4025">
        <v>-71.098456999999996</v>
      </c>
      <c r="Z4025" t="s">
        <v>2833</v>
      </c>
    </row>
    <row r="4026" spans="1:26">
      <c r="A4026">
        <v>31128</v>
      </c>
      <c r="B4026" s="1">
        <v>41130.725694444445</v>
      </c>
      <c r="C4026" s="1">
        <f t="shared" si="780"/>
        <v>40909</v>
      </c>
      <c r="D4026" s="4">
        <f t="shared" si="781"/>
        <v>0.60555555555555551</v>
      </c>
      <c r="E4026" s="3">
        <f t="shared" si="782"/>
        <v>2012</v>
      </c>
      <c r="F4026" s="3">
        <f t="shared" si="783"/>
        <v>8</v>
      </c>
      <c r="G4026" s="3">
        <f t="shared" si="784"/>
        <v>9</v>
      </c>
      <c r="H4026" s="3">
        <f t="shared" si="785"/>
        <v>17</v>
      </c>
      <c r="I4026" s="3">
        <f t="shared" si="786"/>
        <v>25</v>
      </c>
      <c r="J4026" s="3">
        <f t="shared" si="787"/>
        <v>5</v>
      </c>
      <c r="K4026" s="3" t="str">
        <f>IF(AND(D4026&gt;='Season Lookup'!$D$15,D4026&lt;'Season Lookup'!$D$16),"Spring",IF(AND(D4026&gt;='Season Lookup'!$D$16,D4026&lt;'Season Lookup'!$D$17),"Summer",IF(AND(D4026&gt;='Season Lookup'!$D$17,D4026&lt;'Season Lookup'!$D$18),"Fall",IF(OR(D4026&gt;='Season Lookup'!$D$18,D4026&lt;'Season Lookup'!$D$15),"Winter"))))</f>
        <v>Summer</v>
      </c>
      <c r="L4026" s="3" t="str">
        <f>VLOOKUP(F4026,'Season Lookup'!$A$1:$B$13,2,0)</f>
        <v>Summer</v>
      </c>
      <c r="M4026" t="s">
        <v>78</v>
      </c>
      <c r="N4026" t="s">
        <v>13</v>
      </c>
      <c r="O4026" t="s">
        <v>132</v>
      </c>
      <c r="P4026" t="str">
        <f t="shared" si="788"/>
        <v>Yes</v>
      </c>
      <c r="Q4026" t="str">
        <f t="shared" si="789"/>
        <v>Yes</v>
      </c>
      <c r="R4026" t="str">
        <f t="shared" si="790"/>
        <v>No</v>
      </c>
      <c r="T4026" t="s">
        <v>32</v>
      </c>
      <c r="U4026" t="s">
        <v>189</v>
      </c>
      <c r="V4026" t="str">
        <f t="shared" si="791"/>
        <v>Intersection</v>
      </c>
      <c r="W4026" t="s">
        <v>1737</v>
      </c>
      <c r="X4026">
        <v>42.363207000000003</v>
      </c>
      <c r="Y4026">
        <v>-71.096699999999998</v>
      </c>
      <c r="Z4026" t="s">
        <v>1738</v>
      </c>
    </row>
    <row r="4027" spans="1:26">
      <c r="A4027">
        <v>31147</v>
      </c>
      <c r="B4027" s="1">
        <v>41130.520833333336</v>
      </c>
      <c r="C4027" s="1">
        <f t="shared" si="780"/>
        <v>40909</v>
      </c>
      <c r="D4027" s="4">
        <f t="shared" si="781"/>
        <v>0.60555555555555551</v>
      </c>
      <c r="E4027" s="3">
        <f t="shared" si="782"/>
        <v>2012</v>
      </c>
      <c r="F4027" s="3">
        <f t="shared" si="783"/>
        <v>8</v>
      </c>
      <c r="G4027" s="3">
        <f t="shared" si="784"/>
        <v>9</v>
      </c>
      <c r="H4027" s="3">
        <f t="shared" si="785"/>
        <v>12</v>
      </c>
      <c r="I4027" s="3">
        <f t="shared" si="786"/>
        <v>30</v>
      </c>
      <c r="J4027" s="3">
        <f t="shared" si="787"/>
        <v>5</v>
      </c>
      <c r="K4027" s="3" t="str">
        <f>IF(AND(D4027&gt;='Season Lookup'!$D$15,D4027&lt;'Season Lookup'!$D$16),"Spring",IF(AND(D4027&gt;='Season Lookup'!$D$16,D4027&lt;'Season Lookup'!$D$17),"Summer",IF(AND(D4027&gt;='Season Lookup'!$D$17,D4027&lt;'Season Lookup'!$D$18),"Fall",IF(OR(D4027&gt;='Season Lookup'!$D$18,D4027&lt;'Season Lookup'!$D$15),"Winter"))))</f>
        <v>Summer</v>
      </c>
      <c r="L4027" s="3" t="str">
        <f>VLOOKUP(F4027,'Season Lookup'!$A$1:$B$13,2,0)</f>
        <v>Summer</v>
      </c>
      <c r="M4027" t="s">
        <v>73</v>
      </c>
      <c r="N4027" t="s">
        <v>13</v>
      </c>
      <c r="O4027" t="s">
        <v>132</v>
      </c>
      <c r="P4027" t="str">
        <f t="shared" si="788"/>
        <v>Yes</v>
      </c>
      <c r="Q4027" t="str">
        <f t="shared" si="789"/>
        <v>Yes</v>
      </c>
      <c r="R4027" t="str">
        <f t="shared" si="790"/>
        <v>No</v>
      </c>
      <c r="T4027" t="s">
        <v>186</v>
      </c>
      <c r="V4027" t="str">
        <f t="shared" si="791"/>
        <v>Intersection</v>
      </c>
      <c r="W4027" t="s">
        <v>4822</v>
      </c>
      <c r="X4027">
        <v>0</v>
      </c>
      <c r="Y4027">
        <v>0</v>
      </c>
      <c r="Z4027" t="s">
        <v>81</v>
      </c>
    </row>
    <row r="4028" spans="1:26">
      <c r="A4028">
        <v>31129</v>
      </c>
      <c r="B4028" s="1">
        <v>41131.459710648145</v>
      </c>
      <c r="C4028" s="1">
        <f t="shared" si="780"/>
        <v>40909</v>
      </c>
      <c r="D4028" s="4">
        <f t="shared" si="781"/>
        <v>0.60833333333333328</v>
      </c>
      <c r="E4028" s="3">
        <f t="shared" si="782"/>
        <v>2012</v>
      </c>
      <c r="F4028" s="3">
        <f t="shared" si="783"/>
        <v>8</v>
      </c>
      <c r="G4028" s="3">
        <f t="shared" si="784"/>
        <v>10</v>
      </c>
      <c r="H4028" s="3">
        <f t="shared" si="785"/>
        <v>11</v>
      </c>
      <c r="I4028" s="3">
        <f t="shared" si="786"/>
        <v>1</v>
      </c>
      <c r="J4028" s="3">
        <f t="shared" si="787"/>
        <v>6</v>
      </c>
      <c r="K4028" s="3" t="str">
        <f>IF(AND(D4028&gt;='Season Lookup'!$D$15,D4028&lt;'Season Lookup'!$D$16),"Spring",IF(AND(D4028&gt;='Season Lookup'!$D$16,D4028&lt;'Season Lookup'!$D$17),"Summer",IF(AND(D4028&gt;='Season Lookup'!$D$17,D4028&lt;'Season Lookup'!$D$18),"Fall",IF(OR(D4028&gt;='Season Lookup'!$D$18,D4028&lt;'Season Lookup'!$D$15),"Winter"))))</f>
        <v>Summer</v>
      </c>
      <c r="L4028" s="3" t="str">
        <f>VLOOKUP(F4028,'Season Lookup'!$A$1:$B$13,2,0)</f>
        <v>Summer</v>
      </c>
      <c r="M4028" t="s">
        <v>12</v>
      </c>
      <c r="N4028" t="s">
        <v>13</v>
      </c>
      <c r="O4028" t="s">
        <v>13</v>
      </c>
      <c r="P4028" t="str">
        <f t="shared" si="788"/>
        <v>Yes</v>
      </c>
      <c r="Q4028" t="str">
        <f t="shared" si="789"/>
        <v>No</v>
      </c>
      <c r="R4028" t="str">
        <f t="shared" si="790"/>
        <v>No</v>
      </c>
      <c r="T4028" t="s">
        <v>142</v>
      </c>
      <c r="U4028" t="s">
        <v>521</v>
      </c>
      <c r="V4028" t="str">
        <f t="shared" si="791"/>
        <v>Intersection</v>
      </c>
      <c r="W4028" t="s">
        <v>2342</v>
      </c>
      <c r="X4028">
        <v>42.380927999999997</v>
      </c>
      <c r="Y4028">
        <v>-71.140017</v>
      </c>
      <c r="Z4028" t="s">
        <v>2343</v>
      </c>
    </row>
    <row r="4029" spans="1:26">
      <c r="A4029">
        <v>31130</v>
      </c>
      <c r="B4029" s="1">
        <v>41131.605555555558</v>
      </c>
      <c r="C4029" s="1">
        <f t="shared" si="780"/>
        <v>40909</v>
      </c>
      <c r="D4029" s="4">
        <f t="shared" si="781"/>
        <v>0.60833333333333328</v>
      </c>
      <c r="E4029" s="3">
        <f t="shared" si="782"/>
        <v>2012</v>
      </c>
      <c r="F4029" s="3">
        <f t="shared" si="783"/>
        <v>8</v>
      </c>
      <c r="G4029" s="3">
        <f t="shared" si="784"/>
        <v>10</v>
      </c>
      <c r="H4029" s="3">
        <f t="shared" si="785"/>
        <v>14</v>
      </c>
      <c r="I4029" s="3">
        <f t="shared" si="786"/>
        <v>32</v>
      </c>
      <c r="J4029" s="3">
        <f t="shared" si="787"/>
        <v>6</v>
      </c>
      <c r="K4029" s="3" t="str">
        <f>IF(AND(D4029&gt;='Season Lookup'!$D$15,D4029&lt;'Season Lookup'!$D$16),"Spring",IF(AND(D4029&gt;='Season Lookup'!$D$16,D4029&lt;'Season Lookup'!$D$17),"Summer",IF(AND(D4029&gt;='Season Lookup'!$D$17,D4029&lt;'Season Lookup'!$D$18),"Fall",IF(OR(D4029&gt;='Season Lookup'!$D$18,D4029&lt;'Season Lookup'!$D$15),"Winter"))))</f>
        <v>Summer</v>
      </c>
      <c r="L4029" s="3" t="str">
        <f>VLOOKUP(F4029,'Season Lookup'!$A$1:$B$13,2,0)</f>
        <v>Summer</v>
      </c>
      <c r="M4029" t="s">
        <v>12</v>
      </c>
      <c r="N4029" t="s">
        <v>13</v>
      </c>
      <c r="O4029" t="s">
        <v>13</v>
      </c>
      <c r="P4029" t="str">
        <f t="shared" si="788"/>
        <v>Yes</v>
      </c>
      <c r="Q4029" t="str">
        <f t="shared" si="789"/>
        <v>No</v>
      </c>
      <c r="R4029" t="str">
        <f t="shared" si="790"/>
        <v>No</v>
      </c>
      <c r="T4029" t="s">
        <v>453</v>
      </c>
      <c r="U4029" t="s">
        <v>4061</v>
      </c>
      <c r="V4029" t="str">
        <f t="shared" si="791"/>
        <v>Intersection</v>
      </c>
      <c r="W4029" t="s">
        <v>4823</v>
      </c>
      <c r="X4029">
        <v>42.361778000000001</v>
      </c>
      <c r="Y4029">
        <v>-71.103432999999995</v>
      </c>
      <c r="Z4029" t="s">
        <v>4824</v>
      </c>
    </row>
    <row r="4030" spans="1:26">
      <c r="A4030">
        <v>31131</v>
      </c>
      <c r="B4030" s="1">
        <v>41131.739583333336</v>
      </c>
      <c r="C4030" s="1">
        <f t="shared" si="780"/>
        <v>40909</v>
      </c>
      <c r="D4030" s="4">
        <f t="shared" si="781"/>
        <v>0.60833333333333328</v>
      </c>
      <c r="E4030" s="3">
        <f t="shared" si="782"/>
        <v>2012</v>
      </c>
      <c r="F4030" s="3">
        <f t="shared" si="783"/>
        <v>8</v>
      </c>
      <c r="G4030" s="3">
        <f t="shared" si="784"/>
        <v>10</v>
      </c>
      <c r="H4030" s="3">
        <f t="shared" si="785"/>
        <v>17</v>
      </c>
      <c r="I4030" s="3">
        <f t="shared" si="786"/>
        <v>45</v>
      </c>
      <c r="J4030" s="3">
        <f t="shared" si="787"/>
        <v>6</v>
      </c>
      <c r="K4030" s="3" t="str">
        <f>IF(AND(D4030&gt;='Season Lookup'!$D$15,D4030&lt;'Season Lookup'!$D$16),"Spring",IF(AND(D4030&gt;='Season Lookup'!$D$16,D4030&lt;'Season Lookup'!$D$17),"Summer",IF(AND(D4030&gt;='Season Lookup'!$D$17,D4030&lt;'Season Lookup'!$D$18),"Fall",IF(OR(D4030&gt;='Season Lookup'!$D$18,D4030&lt;'Season Lookup'!$D$15),"Winter"))))</f>
        <v>Summer</v>
      </c>
      <c r="L4030" s="3" t="str">
        <f>VLOOKUP(F4030,'Season Lookup'!$A$1:$B$13,2,0)</f>
        <v>Summer</v>
      </c>
      <c r="M4030" t="s">
        <v>12</v>
      </c>
      <c r="N4030" t="s">
        <v>13</v>
      </c>
      <c r="O4030" t="s">
        <v>36</v>
      </c>
      <c r="P4030" t="str">
        <f t="shared" si="788"/>
        <v>Yes</v>
      </c>
      <c r="Q4030" t="str">
        <f t="shared" si="789"/>
        <v>No</v>
      </c>
      <c r="R4030" t="str">
        <f t="shared" si="790"/>
        <v>No</v>
      </c>
      <c r="S4030">
        <v>54</v>
      </c>
      <c r="T4030" t="s">
        <v>710</v>
      </c>
      <c r="V4030" t="str">
        <f t="shared" si="791"/>
        <v>Non Intersection</v>
      </c>
      <c r="W4030" t="s">
        <v>4825</v>
      </c>
      <c r="X4030">
        <v>42.377522999999997</v>
      </c>
      <c r="Y4030">
        <v>-71.142494999999997</v>
      </c>
      <c r="Z4030" t="s">
        <v>4826</v>
      </c>
    </row>
    <row r="4031" spans="1:26">
      <c r="A4031">
        <v>31134</v>
      </c>
      <c r="B4031" s="1">
        <v>41131.5625</v>
      </c>
      <c r="C4031" s="1">
        <f t="shared" si="780"/>
        <v>40909</v>
      </c>
      <c r="D4031" s="4">
        <f t="shared" si="781"/>
        <v>0.60833333333333328</v>
      </c>
      <c r="E4031" s="3">
        <f t="shared" si="782"/>
        <v>2012</v>
      </c>
      <c r="F4031" s="3">
        <f t="shared" si="783"/>
        <v>8</v>
      </c>
      <c r="G4031" s="3">
        <f t="shared" si="784"/>
        <v>10</v>
      </c>
      <c r="H4031" s="3">
        <f t="shared" si="785"/>
        <v>13</v>
      </c>
      <c r="I4031" s="3">
        <f t="shared" si="786"/>
        <v>30</v>
      </c>
      <c r="J4031" s="3">
        <f t="shared" si="787"/>
        <v>6</v>
      </c>
      <c r="K4031" s="3" t="str">
        <f>IF(AND(D4031&gt;='Season Lookup'!$D$15,D4031&lt;'Season Lookup'!$D$16),"Spring",IF(AND(D4031&gt;='Season Lookup'!$D$16,D4031&lt;'Season Lookup'!$D$17),"Summer",IF(AND(D4031&gt;='Season Lookup'!$D$17,D4031&lt;'Season Lookup'!$D$18),"Fall",IF(OR(D4031&gt;='Season Lookup'!$D$18,D4031&lt;'Season Lookup'!$D$15),"Winter"))))</f>
        <v>Summer</v>
      </c>
      <c r="L4031" s="3" t="str">
        <f>VLOOKUP(F4031,'Season Lookup'!$A$1:$B$13,2,0)</f>
        <v>Summer</v>
      </c>
      <c r="M4031" t="s">
        <v>12</v>
      </c>
      <c r="N4031" t="s">
        <v>13</v>
      </c>
      <c r="O4031" t="s">
        <v>13</v>
      </c>
      <c r="P4031" t="str">
        <f t="shared" si="788"/>
        <v>Yes</v>
      </c>
      <c r="Q4031" t="str">
        <f t="shared" si="789"/>
        <v>No</v>
      </c>
      <c r="R4031" t="str">
        <f t="shared" si="790"/>
        <v>No</v>
      </c>
      <c r="S4031">
        <v>362</v>
      </c>
      <c r="T4031" t="s">
        <v>15</v>
      </c>
      <c r="V4031" t="str">
        <f t="shared" si="791"/>
        <v>Non Intersection</v>
      </c>
      <c r="W4031" t="s">
        <v>3320</v>
      </c>
      <c r="X4031">
        <v>42.392536</v>
      </c>
      <c r="Y4031">
        <v>-71.138227000000001</v>
      </c>
      <c r="Z4031" t="s">
        <v>3321</v>
      </c>
    </row>
    <row r="4032" spans="1:26">
      <c r="A4032">
        <v>31136</v>
      </c>
      <c r="B4032" s="1">
        <v>41131.743043981478</v>
      </c>
      <c r="C4032" s="1">
        <f t="shared" si="780"/>
        <v>40909</v>
      </c>
      <c r="D4032" s="4">
        <f t="shared" si="781"/>
        <v>0.60833333333333328</v>
      </c>
      <c r="E4032" s="3">
        <f t="shared" si="782"/>
        <v>2012</v>
      </c>
      <c r="F4032" s="3">
        <f t="shared" si="783"/>
        <v>8</v>
      </c>
      <c r="G4032" s="3">
        <f t="shared" si="784"/>
        <v>10</v>
      </c>
      <c r="H4032" s="3">
        <f t="shared" si="785"/>
        <v>17</v>
      </c>
      <c r="I4032" s="3">
        <f t="shared" si="786"/>
        <v>49</v>
      </c>
      <c r="J4032" s="3">
        <f t="shared" si="787"/>
        <v>6</v>
      </c>
      <c r="K4032" s="3" t="str">
        <f>IF(AND(D4032&gt;='Season Lookup'!$D$15,D4032&lt;'Season Lookup'!$D$16),"Spring",IF(AND(D4032&gt;='Season Lookup'!$D$16,D4032&lt;'Season Lookup'!$D$17),"Summer",IF(AND(D4032&gt;='Season Lookup'!$D$17,D4032&lt;'Season Lookup'!$D$18),"Fall",IF(OR(D4032&gt;='Season Lookup'!$D$18,D4032&lt;'Season Lookup'!$D$15),"Winter"))))</f>
        <v>Summer</v>
      </c>
      <c r="L4032" s="3" t="str">
        <f>VLOOKUP(F4032,'Season Lookup'!$A$1:$B$13,2,0)</f>
        <v>Summer</v>
      </c>
      <c r="M4032" t="s">
        <v>12</v>
      </c>
      <c r="N4032" t="s">
        <v>13</v>
      </c>
      <c r="O4032" t="s">
        <v>132</v>
      </c>
      <c r="P4032" t="str">
        <f t="shared" si="788"/>
        <v>Yes</v>
      </c>
      <c r="Q4032" t="str">
        <f t="shared" si="789"/>
        <v>Yes</v>
      </c>
      <c r="R4032" t="str">
        <f t="shared" si="790"/>
        <v>No</v>
      </c>
      <c r="T4032" t="s">
        <v>142</v>
      </c>
      <c r="U4032" t="s">
        <v>1510</v>
      </c>
      <c r="V4032" t="str">
        <f t="shared" si="791"/>
        <v>Intersection</v>
      </c>
      <c r="W4032" t="s">
        <v>2595</v>
      </c>
      <c r="X4032">
        <v>42.381422999999998</v>
      </c>
      <c r="Y4032">
        <v>-71.135807999999997</v>
      </c>
      <c r="Z4032" t="s">
        <v>1588</v>
      </c>
    </row>
    <row r="4033" spans="1:26">
      <c r="A4033">
        <v>31153</v>
      </c>
      <c r="B4033" s="1">
        <v>41131.074988425928</v>
      </c>
      <c r="C4033" s="1">
        <f t="shared" ref="C4033:C4094" si="792">EOMONTH(B4033,MONTH(B4033)*-1)+1</f>
        <v>40909</v>
      </c>
      <c r="D4033" s="4">
        <f t="shared" ref="D4033:D4094" si="793">YEARFRAC(C4033,B4033)</f>
        <v>0.60833333333333328</v>
      </c>
      <c r="E4033" s="3">
        <f t="shared" ref="E4033:E4094" si="794">YEAR(B4033)</f>
        <v>2012</v>
      </c>
      <c r="F4033" s="3">
        <f t="shared" ref="F4033:F4094" si="795">MONTH(B4033)</f>
        <v>8</v>
      </c>
      <c r="G4033" s="3">
        <f t="shared" ref="G4033:G4094" si="796">DAY(B4033)</f>
        <v>10</v>
      </c>
      <c r="H4033" s="3">
        <f t="shared" ref="H4033:H4094" si="797">HOUR(B4033)</f>
        <v>1</v>
      </c>
      <c r="I4033" s="3">
        <f t="shared" ref="I4033:I4094" si="798">MINUTE(B4033)</f>
        <v>47</v>
      </c>
      <c r="J4033" s="3">
        <f t="shared" ref="J4033:J4094" si="799">WEEKDAY(B4033,1)</f>
        <v>6</v>
      </c>
      <c r="K4033" s="3" t="str">
        <f>IF(AND(D4033&gt;='Season Lookup'!$D$15,D4033&lt;'Season Lookup'!$D$16),"Spring",IF(AND(D4033&gt;='Season Lookup'!$D$16,D4033&lt;'Season Lookup'!$D$17),"Summer",IF(AND(D4033&gt;='Season Lookup'!$D$17,D4033&lt;'Season Lookup'!$D$18),"Fall",IF(OR(D4033&gt;='Season Lookup'!$D$18,D4033&lt;'Season Lookup'!$D$15),"Winter"))))</f>
        <v>Summer</v>
      </c>
      <c r="L4033" s="3" t="str">
        <f>VLOOKUP(F4033,'Season Lookup'!$A$1:$B$13,2,0)</f>
        <v>Summer</v>
      </c>
      <c r="M4033" t="s">
        <v>12</v>
      </c>
      <c r="N4033" t="s">
        <v>13</v>
      </c>
      <c r="O4033" t="s">
        <v>13</v>
      </c>
      <c r="P4033" t="str">
        <f t="shared" ref="P4033:P4094" si="800">IF(OR(N4033="Auto",O4033="Auto"),"Yes",IF(OR(N4033="Taxi",O4033="Taxi"),"Yes",IF(OR(N4033="Truck",O4033="Truck"),"Yes",IF(OR(N4033="Van",O4033="Van"),"Yes","No"))))</f>
        <v>Yes</v>
      </c>
      <c r="Q4033" t="str">
        <f t="shared" ref="Q4033:Q4094" si="801">IF(OR(N4033="Bicycle",O4033="Bicycle"),"Yes","No")</f>
        <v>No</v>
      </c>
      <c r="R4033" t="str">
        <f t="shared" ref="R4033:R4094" si="802">IF(OR(N4033="Pedestrian",O4033="Pedestrian"),"Yes","No")</f>
        <v>No</v>
      </c>
      <c r="S4033">
        <v>399</v>
      </c>
      <c r="T4033" t="s">
        <v>42</v>
      </c>
      <c r="U4033" t="s">
        <v>178</v>
      </c>
      <c r="V4033" t="str">
        <f t="shared" ref="V4033:V4094" si="803">IF(ISBLANK(S4033),"Intersection","Non Intersection")</f>
        <v>Non Intersection</v>
      </c>
      <c r="W4033" t="s">
        <v>4827</v>
      </c>
      <c r="X4033">
        <v>42.359918</v>
      </c>
      <c r="Y4033">
        <v>-71.112555</v>
      </c>
      <c r="Z4033" t="s">
        <v>4828</v>
      </c>
    </row>
    <row r="4034" spans="1:26">
      <c r="A4034">
        <v>31154</v>
      </c>
      <c r="B4034" s="1">
        <v>41131.712500000001</v>
      </c>
      <c r="C4034" s="1">
        <f t="shared" si="792"/>
        <v>40909</v>
      </c>
      <c r="D4034" s="4">
        <f t="shared" si="793"/>
        <v>0.60833333333333328</v>
      </c>
      <c r="E4034" s="3">
        <f t="shared" si="794"/>
        <v>2012</v>
      </c>
      <c r="F4034" s="3">
        <f t="shared" si="795"/>
        <v>8</v>
      </c>
      <c r="G4034" s="3">
        <f t="shared" si="796"/>
        <v>10</v>
      </c>
      <c r="H4034" s="3">
        <f t="shared" si="797"/>
        <v>17</v>
      </c>
      <c r="I4034" s="3">
        <f t="shared" si="798"/>
        <v>6</v>
      </c>
      <c r="J4034" s="3">
        <f t="shared" si="799"/>
        <v>6</v>
      </c>
      <c r="K4034" s="3" t="str">
        <f>IF(AND(D4034&gt;='Season Lookup'!$D$15,D4034&lt;'Season Lookup'!$D$16),"Spring",IF(AND(D4034&gt;='Season Lookup'!$D$16,D4034&lt;'Season Lookup'!$D$17),"Summer",IF(AND(D4034&gt;='Season Lookup'!$D$17,D4034&lt;'Season Lookup'!$D$18),"Fall",IF(OR(D4034&gt;='Season Lookup'!$D$18,D4034&lt;'Season Lookup'!$D$15),"Winter"))))</f>
        <v>Summer</v>
      </c>
      <c r="L4034" s="3" t="str">
        <f>VLOOKUP(F4034,'Season Lookup'!$A$1:$B$13,2,0)</f>
        <v>Summer</v>
      </c>
      <c r="M4034" t="s">
        <v>12</v>
      </c>
      <c r="N4034" t="s">
        <v>13</v>
      </c>
      <c r="O4034" t="s">
        <v>23</v>
      </c>
      <c r="P4034" t="str">
        <f t="shared" si="800"/>
        <v>Yes</v>
      </c>
      <c r="Q4034" t="str">
        <f t="shared" si="801"/>
        <v>No</v>
      </c>
      <c r="R4034" t="str">
        <f t="shared" si="802"/>
        <v>No</v>
      </c>
      <c r="S4034">
        <v>26</v>
      </c>
      <c r="T4034" t="s">
        <v>104</v>
      </c>
      <c r="V4034" t="str">
        <f t="shared" si="803"/>
        <v>Non Intersection</v>
      </c>
      <c r="W4034" t="s">
        <v>4829</v>
      </c>
      <c r="X4034">
        <v>42.367944000000001</v>
      </c>
      <c r="Y4034">
        <v>-71.104121000000006</v>
      </c>
      <c r="Z4034" t="s">
        <v>4830</v>
      </c>
    </row>
    <row r="4035" spans="1:26">
      <c r="A4035">
        <v>31132</v>
      </c>
      <c r="B4035" s="1">
        <v>41132.895833333336</v>
      </c>
      <c r="C4035" s="1">
        <f t="shared" si="792"/>
        <v>40909</v>
      </c>
      <c r="D4035" s="4">
        <f t="shared" si="793"/>
        <v>0.61111111111111116</v>
      </c>
      <c r="E4035" s="3">
        <f t="shared" si="794"/>
        <v>2012</v>
      </c>
      <c r="F4035" s="3">
        <f t="shared" si="795"/>
        <v>8</v>
      </c>
      <c r="G4035" s="3">
        <f t="shared" si="796"/>
        <v>11</v>
      </c>
      <c r="H4035" s="3">
        <f t="shared" si="797"/>
        <v>21</v>
      </c>
      <c r="I4035" s="3">
        <f t="shared" si="798"/>
        <v>30</v>
      </c>
      <c r="J4035" s="3">
        <f t="shared" si="799"/>
        <v>7</v>
      </c>
      <c r="K4035" s="3" t="str">
        <f>IF(AND(D4035&gt;='Season Lookup'!$D$15,D4035&lt;'Season Lookup'!$D$16),"Spring",IF(AND(D4035&gt;='Season Lookup'!$D$16,D4035&lt;'Season Lookup'!$D$17),"Summer",IF(AND(D4035&gt;='Season Lookup'!$D$17,D4035&lt;'Season Lookup'!$D$18),"Fall",IF(OR(D4035&gt;='Season Lookup'!$D$18,D4035&lt;'Season Lookup'!$D$15),"Winter"))))</f>
        <v>Summer</v>
      </c>
      <c r="L4035" s="3" t="str">
        <f>VLOOKUP(F4035,'Season Lookup'!$A$1:$B$13,2,0)</f>
        <v>Summer</v>
      </c>
      <c r="M4035" t="s">
        <v>31</v>
      </c>
      <c r="N4035" t="s">
        <v>13</v>
      </c>
      <c r="O4035" t="s">
        <v>13</v>
      </c>
      <c r="P4035" t="str">
        <f t="shared" si="800"/>
        <v>Yes</v>
      </c>
      <c r="Q4035" t="str">
        <f t="shared" si="801"/>
        <v>No</v>
      </c>
      <c r="R4035" t="str">
        <f t="shared" si="802"/>
        <v>No</v>
      </c>
      <c r="S4035">
        <v>581</v>
      </c>
      <c r="T4035" t="s">
        <v>14</v>
      </c>
      <c r="V4035" t="str">
        <f t="shared" si="803"/>
        <v>Non Intersection</v>
      </c>
      <c r="W4035" t="s">
        <v>1811</v>
      </c>
      <c r="X4035">
        <v>42.365006999999999</v>
      </c>
      <c r="Y4035">
        <v>-71.102734999999996</v>
      </c>
      <c r="Z4035" t="s">
        <v>1812</v>
      </c>
    </row>
    <row r="4036" spans="1:26">
      <c r="A4036">
        <v>31133</v>
      </c>
      <c r="B4036" s="1">
        <v>41133.5</v>
      </c>
      <c r="C4036" s="1">
        <f t="shared" si="792"/>
        <v>40909</v>
      </c>
      <c r="D4036" s="4">
        <f t="shared" si="793"/>
        <v>0.61388888888888893</v>
      </c>
      <c r="E4036" s="3">
        <f t="shared" si="794"/>
        <v>2012</v>
      </c>
      <c r="F4036" s="3">
        <f t="shared" si="795"/>
        <v>8</v>
      </c>
      <c r="G4036" s="3">
        <f t="shared" si="796"/>
        <v>12</v>
      </c>
      <c r="H4036" s="3">
        <f t="shared" si="797"/>
        <v>12</v>
      </c>
      <c r="I4036" s="3">
        <f t="shared" si="798"/>
        <v>0</v>
      </c>
      <c r="J4036" s="3">
        <f t="shared" si="799"/>
        <v>1</v>
      </c>
      <c r="K4036" s="3" t="str">
        <f>IF(AND(D4036&gt;='Season Lookup'!$D$15,D4036&lt;'Season Lookup'!$D$16),"Spring",IF(AND(D4036&gt;='Season Lookup'!$D$16,D4036&lt;'Season Lookup'!$D$17),"Summer",IF(AND(D4036&gt;='Season Lookup'!$D$17,D4036&lt;'Season Lookup'!$D$18),"Fall",IF(OR(D4036&gt;='Season Lookup'!$D$18,D4036&lt;'Season Lookup'!$D$15),"Winter"))))</f>
        <v>Summer</v>
      </c>
      <c r="L4036" s="3" t="str">
        <f>VLOOKUP(F4036,'Season Lookup'!$A$1:$B$13,2,0)</f>
        <v>Summer</v>
      </c>
      <c r="M4036" t="s">
        <v>48</v>
      </c>
      <c r="N4036" t="s">
        <v>13</v>
      </c>
      <c r="O4036" t="s">
        <v>23</v>
      </c>
      <c r="P4036" t="str">
        <f t="shared" si="800"/>
        <v>Yes</v>
      </c>
      <c r="Q4036" t="str">
        <f t="shared" si="801"/>
        <v>No</v>
      </c>
      <c r="R4036" t="str">
        <f t="shared" si="802"/>
        <v>No</v>
      </c>
      <c r="S4036">
        <v>901</v>
      </c>
      <c r="T4036" t="s">
        <v>32</v>
      </c>
      <c r="V4036" t="str">
        <f t="shared" si="803"/>
        <v>Non Intersection</v>
      </c>
      <c r="W4036" t="s">
        <v>4831</v>
      </c>
      <c r="X4036">
        <v>42.363515999999997</v>
      </c>
      <c r="Y4036">
        <v>-71.099513000000002</v>
      </c>
      <c r="Z4036" t="s">
        <v>4832</v>
      </c>
    </row>
    <row r="4037" spans="1:26">
      <c r="A4037">
        <v>31135</v>
      </c>
      <c r="B4037" s="1">
        <v>41133.717361111114</v>
      </c>
      <c r="C4037" s="1">
        <f t="shared" si="792"/>
        <v>40909</v>
      </c>
      <c r="D4037" s="4">
        <f t="shared" si="793"/>
        <v>0.61388888888888893</v>
      </c>
      <c r="E4037" s="3">
        <f t="shared" si="794"/>
        <v>2012</v>
      </c>
      <c r="F4037" s="3">
        <f t="shared" si="795"/>
        <v>8</v>
      </c>
      <c r="G4037" s="3">
        <f t="shared" si="796"/>
        <v>12</v>
      </c>
      <c r="H4037" s="3">
        <f t="shared" si="797"/>
        <v>17</v>
      </c>
      <c r="I4037" s="3">
        <f t="shared" si="798"/>
        <v>13</v>
      </c>
      <c r="J4037" s="3">
        <f t="shared" si="799"/>
        <v>1</v>
      </c>
      <c r="K4037" s="3" t="str">
        <f>IF(AND(D4037&gt;='Season Lookup'!$D$15,D4037&lt;'Season Lookup'!$D$16),"Spring",IF(AND(D4037&gt;='Season Lookup'!$D$16,D4037&lt;'Season Lookup'!$D$17),"Summer",IF(AND(D4037&gt;='Season Lookup'!$D$17,D4037&lt;'Season Lookup'!$D$18),"Fall",IF(OR(D4037&gt;='Season Lookup'!$D$18,D4037&lt;'Season Lookup'!$D$15),"Winter"))))</f>
        <v>Summer</v>
      </c>
      <c r="L4037" s="3" t="str">
        <f>VLOOKUP(F4037,'Season Lookup'!$A$1:$B$13,2,0)</f>
        <v>Summer</v>
      </c>
      <c r="M4037" t="s">
        <v>48</v>
      </c>
      <c r="N4037" t="s">
        <v>13</v>
      </c>
      <c r="O4037" t="s">
        <v>13</v>
      </c>
      <c r="P4037" t="str">
        <f t="shared" si="800"/>
        <v>Yes</v>
      </c>
      <c r="Q4037" t="str">
        <f t="shared" si="801"/>
        <v>No</v>
      </c>
      <c r="R4037" t="str">
        <f t="shared" si="802"/>
        <v>No</v>
      </c>
      <c r="T4037" t="s">
        <v>260</v>
      </c>
      <c r="U4037" t="s">
        <v>146</v>
      </c>
      <c r="V4037" t="str">
        <f t="shared" si="803"/>
        <v>Intersection</v>
      </c>
      <c r="W4037" t="s">
        <v>544</v>
      </c>
      <c r="X4037">
        <v>42.368965000000003</v>
      </c>
      <c r="Y4037">
        <v>-71.080324000000005</v>
      </c>
      <c r="Z4037" t="s">
        <v>545</v>
      </c>
    </row>
    <row r="4038" spans="1:26">
      <c r="A4038">
        <v>31138</v>
      </c>
      <c r="B4038" s="1">
        <v>41134.629861111112</v>
      </c>
      <c r="C4038" s="1">
        <f t="shared" si="792"/>
        <v>40909</v>
      </c>
      <c r="D4038" s="4">
        <f t="shared" si="793"/>
        <v>0.6166666666666667</v>
      </c>
      <c r="E4038" s="3">
        <f t="shared" si="794"/>
        <v>2012</v>
      </c>
      <c r="F4038" s="3">
        <f t="shared" si="795"/>
        <v>8</v>
      </c>
      <c r="G4038" s="3">
        <f t="shared" si="796"/>
        <v>13</v>
      </c>
      <c r="H4038" s="3">
        <f t="shared" si="797"/>
        <v>15</v>
      </c>
      <c r="I4038" s="3">
        <f t="shared" si="798"/>
        <v>7</v>
      </c>
      <c r="J4038" s="3">
        <f t="shared" si="799"/>
        <v>2</v>
      </c>
      <c r="K4038" s="3" t="str">
        <f>IF(AND(D4038&gt;='Season Lookup'!$D$15,D4038&lt;'Season Lookup'!$D$16),"Spring",IF(AND(D4038&gt;='Season Lookup'!$D$16,D4038&lt;'Season Lookup'!$D$17),"Summer",IF(AND(D4038&gt;='Season Lookup'!$D$17,D4038&lt;'Season Lookup'!$D$18),"Fall",IF(OR(D4038&gt;='Season Lookup'!$D$18,D4038&lt;'Season Lookup'!$D$15),"Winter"))))</f>
        <v>Summer</v>
      </c>
      <c r="L4038" s="3" t="str">
        <f>VLOOKUP(F4038,'Season Lookup'!$A$1:$B$13,2,0)</f>
        <v>Summer</v>
      </c>
      <c r="M4038" t="s">
        <v>56</v>
      </c>
      <c r="N4038" t="s">
        <v>13</v>
      </c>
      <c r="O4038" t="s">
        <v>23</v>
      </c>
      <c r="P4038" t="str">
        <f t="shared" si="800"/>
        <v>Yes</v>
      </c>
      <c r="Q4038" t="str">
        <f t="shared" si="801"/>
        <v>No</v>
      </c>
      <c r="R4038" t="str">
        <f t="shared" si="802"/>
        <v>No</v>
      </c>
      <c r="S4038">
        <v>53</v>
      </c>
      <c r="T4038" t="s">
        <v>484</v>
      </c>
      <c r="V4038" t="str">
        <f t="shared" si="803"/>
        <v>Non Intersection</v>
      </c>
      <c r="W4038" t="s">
        <v>4833</v>
      </c>
      <c r="X4038">
        <v>42.373778999999999</v>
      </c>
      <c r="Y4038">
        <v>-71.089654999999993</v>
      </c>
      <c r="Z4038" t="s">
        <v>4834</v>
      </c>
    </row>
    <row r="4039" spans="1:26">
      <c r="A4039">
        <v>31139</v>
      </c>
      <c r="B4039" s="1">
        <v>41134.670138888891</v>
      </c>
      <c r="C4039" s="1">
        <f t="shared" si="792"/>
        <v>40909</v>
      </c>
      <c r="D4039" s="4">
        <f t="shared" si="793"/>
        <v>0.6166666666666667</v>
      </c>
      <c r="E4039" s="3">
        <f t="shared" si="794"/>
        <v>2012</v>
      </c>
      <c r="F4039" s="3">
        <f t="shared" si="795"/>
        <v>8</v>
      </c>
      <c r="G4039" s="3">
        <f t="shared" si="796"/>
        <v>13</v>
      </c>
      <c r="H4039" s="3">
        <f t="shared" si="797"/>
        <v>16</v>
      </c>
      <c r="I4039" s="3">
        <f t="shared" si="798"/>
        <v>5</v>
      </c>
      <c r="J4039" s="3">
        <f t="shared" si="799"/>
        <v>2</v>
      </c>
      <c r="K4039" s="3" t="str">
        <f>IF(AND(D4039&gt;='Season Lookup'!$D$15,D4039&lt;'Season Lookup'!$D$16),"Spring",IF(AND(D4039&gt;='Season Lookup'!$D$16,D4039&lt;'Season Lookup'!$D$17),"Summer",IF(AND(D4039&gt;='Season Lookup'!$D$17,D4039&lt;'Season Lookup'!$D$18),"Fall",IF(OR(D4039&gt;='Season Lookup'!$D$18,D4039&lt;'Season Lookup'!$D$15),"Winter"))))</f>
        <v>Summer</v>
      </c>
      <c r="L4039" s="3" t="str">
        <f>VLOOKUP(F4039,'Season Lookup'!$A$1:$B$13,2,0)</f>
        <v>Summer</v>
      </c>
      <c r="M4039" t="s">
        <v>56</v>
      </c>
      <c r="N4039" t="s">
        <v>13</v>
      </c>
      <c r="O4039" t="s">
        <v>36</v>
      </c>
      <c r="P4039" t="str">
        <f t="shared" si="800"/>
        <v>Yes</v>
      </c>
      <c r="Q4039" t="str">
        <f t="shared" si="801"/>
        <v>No</v>
      </c>
      <c r="R4039" t="str">
        <f t="shared" si="802"/>
        <v>No</v>
      </c>
      <c r="T4039" t="s">
        <v>189</v>
      </c>
      <c r="U4039" t="s">
        <v>32</v>
      </c>
      <c r="V4039" t="str">
        <f t="shared" si="803"/>
        <v>Intersection</v>
      </c>
      <c r="W4039" t="s">
        <v>3338</v>
      </c>
      <c r="X4039">
        <v>42.363207000000003</v>
      </c>
      <c r="Y4039">
        <v>-71.096699999999998</v>
      </c>
      <c r="Z4039" t="s">
        <v>1738</v>
      </c>
    </row>
    <row r="4040" spans="1:26">
      <c r="A4040">
        <v>31140</v>
      </c>
      <c r="B4040" s="1">
        <v>41134.696527777778</v>
      </c>
      <c r="C4040" s="1">
        <f t="shared" si="792"/>
        <v>40909</v>
      </c>
      <c r="D4040" s="4">
        <f t="shared" si="793"/>
        <v>0.6166666666666667</v>
      </c>
      <c r="E4040" s="3">
        <f t="shared" si="794"/>
        <v>2012</v>
      </c>
      <c r="F4040" s="3">
        <f t="shared" si="795"/>
        <v>8</v>
      </c>
      <c r="G4040" s="3">
        <f t="shared" si="796"/>
        <v>13</v>
      </c>
      <c r="H4040" s="3">
        <f t="shared" si="797"/>
        <v>16</v>
      </c>
      <c r="I4040" s="3">
        <f t="shared" si="798"/>
        <v>43</v>
      </c>
      <c r="J4040" s="3">
        <f t="shared" si="799"/>
        <v>2</v>
      </c>
      <c r="K4040" s="3" t="str">
        <f>IF(AND(D4040&gt;='Season Lookup'!$D$15,D4040&lt;'Season Lookup'!$D$16),"Spring",IF(AND(D4040&gt;='Season Lookup'!$D$16,D4040&lt;'Season Lookup'!$D$17),"Summer",IF(AND(D4040&gt;='Season Lookup'!$D$17,D4040&lt;'Season Lookup'!$D$18),"Fall",IF(OR(D4040&gt;='Season Lookup'!$D$18,D4040&lt;'Season Lookup'!$D$15),"Winter"))))</f>
        <v>Summer</v>
      </c>
      <c r="L4040" s="3" t="str">
        <f>VLOOKUP(F4040,'Season Lookup'!$A$1:$B$13,2,0)</f>
        <v>Summer</v>
      </c>
      <c r="M4040" t="s">
        <v>56</v>
      </c>
      <c r="N4040" t="s">
        <v>13</v>
      </c>
      <c r="O4040" t="s">
        <v>13</v>
      </c>
      <c r="P4040" t="str">
        <f t="shared" si="800"/>
        <v>Yes</v>
      </c>
      <c r="Q4040" t="str">
        <f t="shared" si="801"/>
        <v>No</v>
      </c>
      <c r="R4040" t="str">
        <f t="shared" si="802"/>
        <v>No</v>
      </c>
      <c r="T4040" t="s">
        <v>760</v>
      </c>
      <c r="U4040" t="s">
        <v>60</v>
      </c>
      <c r="V4040" t="str">
        <f t="shared" si="803"/>
        <v>Intersection</v>
      </c>
      <c r="W4040" t="s">
        <v>2173</v>
      </c>
      <c r="X4040">
        <v>42.367133000000003</v>
      </c>
      <c r="Y4040">
        <v>-71.088052000000005</v>
      </c>
      <c r="Z4040" t="s">
        <v>2174</v>
      </c>
    </row>
    <row r="4041" spans="1:26">
      <c r="A4041">
        <v>31141</v>
      </c>
      <c r="B4041" s="1">
        <v>41134.819444444445</v>
      </c>
      <c r="C4041" s="1">
        <f t="shared" si="792"/>
        <v>40909</v>
      </c>
      <c r="D4041" s="4">
        <f t="shared" si="793"/>
        <v>0.6166666666666667</v>
      </c>
      <c r="E4041" s="3">
        <f t="shared" si="794"/>
        <v>2012</v>
      </c>
      <c r="F4041" s="3">
        <f t="shared" si="795"/>
        <v>8</v>
      </c>
      <c r="G4041" s="3">
        <f t="shared" si="796"/>
        <v>13</v>
      </c>
      <c r="H4041" s="3">
        <f t="shared" si="797"/>
        <v>19</v>
      </c>
      <c r="I4041" s="3">
        <f t="shared" si="798"/>
        <v>40</v>
      </c>
      <c r="J4041" s="3">
        <f t="shared" si="799"/>
        <v>2</v>
      </c>
      <c r="K4041" s="3" t="str">
        <f>IF(AND(D4041&gt;='Season Lookup'!$D$15,D4041&lt;'Season Lookup'!$D$16),"Spring",IF(AND(D4041&gt;='Season Lookup'!$D$16,D4041&lt;'Season Lookup'!$D$17),"Summer",IF(AND(D4041&gt;='Season Lookup'!$D$17,D4041&lt;'Season Lookup'!$D$18),"Fall",IF(OR(D4041&gt;='Season Lookup'!$D$18,D4041&lt;'Season Lookup'!$D$15),"Winter"))))</f>
        <v>Summer</v>
      </c>
      <c r="L4041" s="3" t="str">
        <f>VLOOKUP(F4041,'Season Lookup'!$A$1:$B$13,2,0)</f>
        <v>Summer</v>
      </c>
      <c r="M4041" t="s">
        <v>56</v>
      </c>
      <c r="N4041" t="s">
        <v>13</v>
      </c>
      <c r="O4041" t="s">
        <v>13</v>
      </c>
      <c r="P4041" t="str">
        <f t="shared" si="800"/>
        <v>Yes</v>
      </c>
      <c r="Q4041" t="str">
        <f t="shared" si="801"/>
        <v>No</v>
      </c>
      <c r="R4041" t="str">
        <f t="shared" si="802"/>
        <v>No</v>
      </c>
      <c r="T4041" t="s">
        <v>19</v>
      </c>
      <c r="U4041" t="s">
        <v>342</v>
      </c>
      <c r="V4041" t="str">
        <f t="shared" si="803"/>
        <v>Intersection</v>
      </c>
      <c r="W4041" t="s">
        <v>821</v>
      </c>
      <c r="X4041">
        <v>42.373379999999997</v>
      </c>
      <c r="Y4041">
        <v>-71.098140000000001</v>
      </c>
      <c r="Z4041" t="s">
        <v>822</v>
      </c>
    </row>
    <row r="4042" spans="1:26">
      <c r="A4042">
        <v>31142</v>
      </c>
      <c r="B4042" s="1">
        <v>41134.884722222225</v>
      </c>
      <c r="C4042" s="1">
        <f t="shared" si="792"/>
        <v>40909</v>
      </c>
      <c r="D4042" s="4">
        <f t="shared" si="793"/>
        <v>0.6166666666666667</v>
      </c>
      <c r="E4042" s="3">
        <f t="shared" si="794"/>
        <v>2012</v>
      </c>
      <c r="F4042" s="3">
        <f t="shared" si="795"/>
        <v>8</v>
      </c>
      <c r="G4042" s="3">
        <f t="shared" si="796"/>
        <v>13</v>
      </c>
      <c r="H4042" s="3">
        <f t="shared" si="797"/>
        <v>21</v>
      </c>
      <c r="I4042" s="3">
        <f t="shared" si="798"/>
        <v>14</v>
      </c>
      <c r="J4042" s="3">
        <f t="shared" si="799"/>
        <v>2</v>
      </c>
      <c r="K4042" s="3" t="str">
        <f>IF(AND(D4042&gt;='Season Lookup'!$D$15,D4042&lt;'Season Lookup'!$D$16),"Spring",IF(AND(D4042&gt;='Season Lookup'!$D$16,D4042&lt;'Season Lookup'!$D$17),"Summer",IF(AND(D4042&gt;='Season Lookup'!$D$17,D4042&lt;'Season Lookup'!$D$18),"Fall",IF(OR(D4042&gt;='Season Lookup'!$D$18,D4042&lt;'Season Lookup'!$D$15),"Winter"))))</f>
        <v>Summer</v>
      </c>
      <c r="L4042" s="3" t="str">
        <f>VLOOKUP(F4042,'Season Lookup'!$A$1:$B$13,2,0)</f>
        <v>Summer</v>
      </c>
      <c r="M4042" t="s">
        <v>56</v>
      </c>
      <c r="N4042" t="s">
        <v>13</v>
      </c>
      <c r="O4042" t="s">
        <v>36</v>
      </c>
      <c r="P4042" t="str">
        <f t="shared" si="800"/>
        <v>Yes</v>
      </c>
      <c r="Q4042" t="str">
        <f t="shared" si="801"/>
        <v>No</v>
      </c>
      <c r="R4042" t="str">
        <f t="shared" si="802"/>
        <v>No</v>
      </c>
      <c r="T4042" t="s">
        <v>216</v>
      </c>
      <c r="U4042" t="s">
        <v>189</v>
      </c>
      <c r="V4042" t="str">
        <f t="shared" si="803"/>
        <v>Intersection</v>
      </c>
      <c r="W4042" t="s">
        <v>3691</v>
      </c>
      <c r="X4042">
        <v>42.364863</v>
      </c>
      <c r="Y4042">
        <v>-71.096266</v>
      </c>
      <c r="Z4042" t="s">
        <v>3692</v>
      </c>
    </row>
    <row r="4043" spans="1:26">
      <c r="A4043">
        <v>31143</v>
      </c>
      <c r="B4043" s="1">
        <v>41134.388182870367</v>
      </c>
      <c r="C4043" s="1">
        <f t="shared" si="792"/>
        <v>40909</v>
      </c>
      <c r="D4043" s="4">
        <f t="shared" si="793"/>
        <v>0.6166666666666667</v>
      </c>
      <c r="E4043" s="3">
        <f t="shared" si="794"/>
        <v>2012</v>
      </c>
      <c r="F4043" s="3">
        <f t="shared" si="795"/>
        <v>8</v>
      </c>
      <c r="G4043" s="3">
        <f t="shared" si="796"/>
        <v>13</v>
      </c>
      <c r="H4043" s="3">
        <f t="shared" si="797"/>
        <v>9</v>
      </c>
      <c r="I4043" s="3">
        <f t="shared" si="798"/>
        <v>18</v>
      </c>
      <c r="J4043" s="3">
        <f t="shared" si="799"/>
        <v>2</v>
      </c>
      <c r="K4043" s="3" t="str">
        <f>IF(AND(D4043&gt;='Season Lookup'!$D$15,D4043&lt;'Season Lookup'!$D$16),"Spring",IF(AND(D4043&gt;='Season Lookup'!$D$16,D4043&lt;'Season Lookup'!$D$17),"Summer",IF(AND(D4043&gt;='Season Lookup'!$D$17,D4043&lt;'Season Lookup'!$D$18),"Fall",IF(OR(D4043&gt;='Season Lookup'!$D$18,D4043&lt;'Season Lookup'!$D$15),"Winter"))))</f>
        <v>Summer</v>
      </c>
      <c r="L4043" s="3" t="str">
        <f>VLOOKUP(F4043,'Season Lookup'!$A$1:$B$13,2,0)</f>
        <v>Summer</v>
      </c>
      <c r="M4043" t="s">
        <v>56</v>
      </c>
      <c r="N4043" t="s">
        <v>13</v>
      </c>
      <c r="O4043" t="s">
        <v>132</v>
      </c>
      <c r="P4043" t="str">
        <f t="shared" si="800"/>
        <v>Yes</v>
      </c>
      <c r="Q4043" t="str">
        <f t="shared" si="801"/>
        <v>Yes</v>
      </c>
      <c r="R4043" t="str">
        <f t="shared" si="802"/>
        <v>No</v>
      </c>
      <c r="T4043" t="s">
        <v>14</v>
      </c>
      <c r="U4043" t="s">
        <v>94</v>
      </c>
      <c r="V4043" t="str">
        <f t="shared" si="803"/>
        <v>Intersection</v>
      </c>
      <c r="W4043" t="s">
        <v>95</v>
      </c>
      <c r="X4043">
        <v>42.381853</v>
      </c>
      <c r="Y4043">
        <v>-71.119722999999993</v>
      </c>
      <c r="Z4043" t="s">
        <v>96</v>
      </c>
    </row>
    <row r="4044" spans="1:26">
      <c r="A4044">
        <v>31155</v>
      </c>
      <c r="B4044" s="1">
        <v>41134.615960648145</v>
      </c>
      <c r="C4044" s="1">
        <f t="shared" si="792"/>
        <v>40909</v>
      </c>
      <c r="D4044" s="4">
        <f t="shared" si="793"/>
        <v>0.6166666666666667</v>
      </c>
      <c r="E4044" s="3">
        <f t="shared" si="794"/>
        <v>2012</v>
      </c>
      <c r="F4044" s="3">
        <f t="shared" si="795"/>
        <v>8</v>
      </c>
      <c r="G4044" s="3">
        <f t="shared" si="796"/>
        <v>13</v>
      </c>
      <c r="H4044" s="3">
        <f t="shared" si="797"/>
        <v>14</v>
      </c>
      <c r="I4044" s="3">
        <f t="shared" si="798"/>
        <v>46</v>
      </c>
      <c r="J4044" s="3">
        <f t="shared" si="799"/>
        <v>2</v>
      </c>
      <c r="K4044" s="3" t="str">
        <f>IF(AND(D4044&gt;='Season Lookup'!$D$15,D4044&lt;'Season Lookup'!$D$16),"Spring",IF(AND(D4044&gt;='Season Lookup'!$D$16,D4044&lt;'Season Lookup'!$D$17),"Summer",IF(AND(D4044&gt;='Season Lookup'!$D$17,D4044&lt;'Season Lookup'!$D$18),"Fall",IF(OR(D4044&gt;='Season Lookup'!$D$18,D4044&lt;'Season Lookup'!$D$15),"Winter"))))</f>
        <v>Summer</v>
      </c>
      <c r="L4044" s="3" t="str">
        <f>VLOOKUP(F4044,'Season Lookup'!$A$1:$B$13,2,0)</f>
        <v>Summer</v>
      </c>
      <c r="M4044" t="s">
        <v>56</v>
      </c>
      <c r="N4044" t="s">
        <v>13</v>
      </c>
      <c r="O4044" t="s">
        <v>23</v>
      </c>
      <c r="P4044" t="str">
        <f t="shared" si="800"/>
        <v>Yes</v>
      </c>
      <c r="Q4044" t="str">
        <f t="shared" si="801"/>
        <v>No</v>
      </c>
      <c r="R4044" t="str">
        <f t="shared" si="802"/>
        <v>No</v>
      </c>
      <c r="T4044" t="s">
        <v>19</v>
      </c>
      <c r="U4044" t="s">
        <v>14</v>
      </c>
      <c r="V4044" t="str">
        <f t="shared" si="803"/>
        <v>Intersection</v>
      </c>
      <c r="W4044" t="s">
        <v>945</v>
      </c>
      <c r="X4044">
        <v>42.376798999999998</v>
      </c>
      <c r="Y4044">
        <v>-71.119803000000005</v>
      </c>
      <c r="Z4044" t="s">
        <v>946</v>
      </c>
    </row>
    <row r="4045" spans="1:26">
      <c r="A4045">
        <v>31144</v>
      </c>
      <c r="B4045" s="1">
        <v>41135.333333333336</v>
      </c>
      <c r="C4045" s="1">
        <f t="shared" si="792"/>
        <v>40909</v>
      </c>
      <c r="D4045" s="4">
        <f t="shared" si="793"/>
        <v>0.61944444444444446</v>
      </c>
      <c r="E4045" s="3">
        <f t="shared" si="794"/>
        <v>2012</v>
      </c>
      <c r="F4045" s="3">
        <f t="shared" si="795"/>
        <v>8</v>
      </c>
      <c r="G4045" s="3">
        <f t="shared" si="796"/>
        <v>14</v>
      </c>
      <c r="H4045" s="3">
        <f t="shared" si="797"/>
        <v>8</v>
      </c>
      <c r="I4045" s="3">
        <f t="shared" si="798"/>
        <v>0</v>
      </c>
      <c r="J4045" s="3">
        <f t="shared" si="799"/>
        <v>3</v>
      </c>
      <c r="K4045" s="3" t="str">
        <f>IF(AND(D4045&gt;='Season Lookup'!$D$15,D4045&lt;'Season Lookup'!$D$16),"Spring",IF(AND(D4045&gt;='Season Lookup'!$D$16,D4045&lt;'Season Lookup'!$D$17),"Summer",IF(AND(D4045&gt;='Season Lookup'!$D$17,D4045&lt;'Season Lookup'!$D$18),"Fall",IF(OR(D4045&gt;='Season Lookup'!$D$18,D4045&lt;'Season Lookup'!$D$15),"Winter"))))</f>
        <v>Summer</v>
      </c>
      <c r="L4045" s="3" t="str">
        <f>VLOOKUP(F4045,'Season Lookup'!$A$1:$B$13,2,0)</f>
        <v>Summer</v>
      </c>
      <c r="M4045" t="s">
        <v>73</v>
      </c>
      <c r="N4045" t="s">
        <v>13</v>
      </c>
      <c r="O4045" t="s">
        <v>23</v>
      </c>
      <c r="P4045" t="str">
        <f t="shared" si="800"/>
        <v>Yes</v>
      </c>
      <c r="Q4045" t="str">
        <f t="shared" si="801"/>
        <v>No</v>
      </c>
      <c r="R4045" t="str">
        <f t="shared" si="802"/>
        <v>No</v>
      </c>
      <c r="T4045" t="s">
        <v>4835</v>
      </c>
      <c r="U4045" t="s">
        <v>1976</v>
      </c>
      <c r="V4045" t="str">
        <f t="shared" si="803"/>
        <v>Intersection</v>
      </c>
      <c r="W4045" t="s">
        <v>4836</v>
      </c>
      <c r="X4045">
        <v>42.392052</v>
      </c>
      <c r="Y4045">
        <v>-71.121269999999996</v>
      </c>
      <c r="Z4045" t="s">
        <v>4837</v>
      </c>
    </row>
    <row r="4046" spans="1:26">
      <c r="A4046">
        <v>31145</v>
      </c>
      <c r="B4046" s="1">
        <v>41135.520833333336</v>
      </c>
      <c r="C4046" s="1">
        <f t="shared" si="792"/>
        <v>40909</v>
      </c>
      <c r="D4046" s="4">
        <f t="shared" si="793"/>
        <v>0.61944444444444446</v>
      </c>
      <c r="E4046" s="3">
        <f t="shared" si="794"/>
        <v>2012</v>
      </c>
      <c r="F4046" s="3">
        <f t="shared" si="795"/>
        <v>8</v>
      </c>
      <c r="G4046" s="3">
        <f t="shared" si="796"/>
        <v>14</v>
      </c>
      <c r="H4046" s="3">
        <f t="shared" si="797"/>
        <v>12</v>
      </c>
      <c r="I4046" s="3">
        <f t="shared" si="798"/>
        <v>30</v>
      </c>
      <c r="J4046" s="3">
        <f t="shared" si="799"/>
        <v>3</v>
      </c>
      <c r="K4046" s="3" t="str">
        <f>IF(AND(D4046&gt;='Season Lookup'!$D$15,D4046&lt;'Season Lookup'!$D$16),"Spring",IF(AND(D4046&gt;='Season Lookup'!$D$16,D4046&lt;'Season Lookup'!$D$17),"Summer",IF(AND(D4046&gt;='Season Lookup'!$D$17,D4046&lt;'Season Lookup'!$D$18),"Fall",IF(OR(D4046&gt;='Season Lookup'!$D$18,D4046&lt;'Season Lookup'!$D$15),"Winter"))))</f>
        <v>Summer</v>
      </c>
      <c r="L4046" s="3" t="str">
        <f>VLOOKUP(F4046,'Season Lookup'!$A$1:$B$13,2,0)</f>
        <v>Summer</v>
      </c>
      <c r="M4046" t="s">
        <v>73</v>
      </c>
      <c r="N4046" t="s">
        <v>18</v>
      </c>
      <c r="O4046" t="s">
        <v>329</v>
      </c>
      <c r="P4046" t="str">
        <f t="shared" si="800"/>
        <v>Yes</v>
      </c>
      <c r="Q4046" t="str">
        <f t="shared" si="801"/>
        <v>No</v>
      </c>
      <c r="R4046" t="str">
        <f t="shared" si="802"/>
        <v>No</v>
      </c>
      <c r="S4046">
        <v>70</v>
      </c>
      <c r="T4046" t="s">
        <v>15</v>
      </c>
      <c r="V4046" t="str">
        <f t="shared" si="803"/>
        <v>Non Intersection</v>
      </c>
      <c r="W4046" t="s">
        <v>4469</v>
      </c>
      <c r="X4046">
        <v>42.392729000000003</v>
      </c>
      <c r="Y4046">
        <v>-71.128519999999995</v>
      </c>
      <c r="Z4046" t="s">
        <v>4470</v>
      </c>
    </row>
    <row r="4047" spans="1:26">
      <c r="A4047">
        <v>31146</v>
      </c>
      <c r="B4047" s="1">
        <v>41135.631944444445</v>
      </c>
      <c r="C4047" s="1">
        <f t="shared" si="792"/>
        <v>40909</v>
      </c>
      <c r="D4047" s="4">
        <f t="shared" si="793"/>
        <v>0.61944444444444446</v>
      </c>
      <c r="E4047" s="3">
        <f t="shared" si="794"/>
        <v>2012</v>
      </c>
      <c r="F4047" s="3">
        <f t="shared" si="795"/>
        <v>8</v>
      </c>
      <c r="G4047" s="3">
        <f t="shared" si="796"/>
        <v>14</v>
      </c>
      <c r="H4047" s="3">
        <f t="shared" si="797"/>
        <v>15</v>
      </c>
      <c r="I4047" s="3">
        <f t="shared" si="798"/>
        <v>10</v>
      </c>
      <c r="J4047" s="3">
        <f t="shared" si="799"/>
        <v>3</v>
      </c>
      <c r="K4047" s="3" t="str">
        <f>IF(AND(D4047&gt;='Season Lookup'!$D$15,D4047&lt;'Season Lookup'!$D$16),"Spring",IF(AND(D4047&gt;='Season Lookup'!$D$16,D4047&lt;'Season Lookup'!$D$17),"Summer",IF(AND(D4047&gt;='Season Lookup'!$D$17,D4047&lt;'Season Lookup'!$D$18),"Fall",IF(OR(D4047&gt;='Season Lookup'!$D$18,D4047&lt;'Season Lookup'!$D$15),"Winter"))))</f>
        <v>Summer</v>
      </c>
      <c r="L4047" s="3" t="str">
        <f>VLOOKUP(F4047,'Season Lookup'!$A$1:$B$13,2,0)</f>
        <v>Summer</v>
      </c>
      <c r="M4047" t="s">
        <v>73</v>
      </c>
      <c r="N4047" t="s">
        <v>13</v>
      </c>
      <c r="O4047" t="s">
        <v>132</v>
      </c>
      <c r="P4047" t="str">
        <f t="shared" si="800"/>
        <v>Yes</v>
      </c>
      <c r="Q4047" t="str">
        <f t="shared" si="801"/>
        <v>Yes</v>
      </c>
      <c r="R4047" t="str">
        <f t="shared" si="802"/>
        <v>No</v>
      </c>
      <c r="T4047" t="s">
        <v>509</v>
      </c>
      <c r="U4047" t="s">
        <v>2240</v>
      </c>
      <c r="V4047" t="str">
        <f t="shared" si="803"/>
        <v>Intersection</v>
      </c>
      <c r="W4047" t="s">
        <v>4057</v>
      </c>
      <c r="X4047">
        <v>42.368307000000001</v>
      </c>
      <c r="Y4047">
        <v>-71.110737999999998</v>
      </c>
      <c r="Z4047" t="s">
        <v>4058</v>
      </c>
    </row>
    <row r="4048" spans="1:26">
      <c r="A4048">
        <v>31156</v>
      </c>
      <c r="B4048" s="1">
        <v>41135.760405092595</v>
      </c>
      <c r="C4048" s="1">
        <f t="shared" si="792"/>
        <v>40909</v>
      </c>
      <c r="D4048" s="4">
        <f t="shared" si="793"/>
        <v>0.61944444444444446</v>
      </c>
      <c r="E4048" s="3">
        <f t="shared" si="794"/>
        <v>2012</v>
      </c>
      <c r="F4048" s="3">
        <f t="shared" si="795"/>
        <v>8</v>
      </c>
      <c r="G4048" s="3">
        <f t="shared" si="796"/>
        <v>14</v>
      </c>
      <c r="H4048" s="3">
        <f t="shared" si="797"/>
        <v>18</v>
      </c>
      <c r="I4048" s="3">
        <f t="shared" si="798"/>
        <v>14</v>
      </c>
      <c r="J4048" s="3">
        <f t="shared" si="799"/>
        <v>3</v>
      </c>
      <c r="K4048" s="3" t="str">
        <f>IF(AND(D4048&gt;='Season Lookup'!$D$15,D4048&lt;'Season Lookup'!$D$16),"Spring",IF(AND(D4048&gt;='Season Lookup'!$D$16,D4048&lt;'Season Lookup'!$D$17),"Summer",IF(AND(D4048&gt;='Season Lookup'!$D$17,D4048&lt;'Season Lookup'!$D$18),"Fall",IF(OR(D4048&gt;='Season Lookup'!$D$18,D4048&lt;'Season Lookup'!$D$15),"Winter"))))</f>
        <v>Summer</v>
      </c>
      <c r="L4048" s="3" t="str">
        <f>VLOOKUP(F4048,'Season Lookup'!$A$1:$B$13,2,0)</f>
        <v>Summer</v>
      </c>
      <c r="M4048" t="s">
        <v>73</v>
      </c>
      <c r="N4048" t="s">
        <v>13</v>
      </c>
      <c r="O4048" t="s">
        <v>13</v>
      </c>
      <c r="P4048" t="str">
        <f t="shared" si="800"/>
        <v>Yes</v>
      </c>
      <c r="Q4048" t="str">
        <f t="shared" si="801"/>
        <v>No</v>
      </c>
      <c r="R4048" t="str">
        <f t="shared" si="802"/>
        <v>No</v>
      </c>
      <c r="S4048">
        <v>1</v>
      </c>
      <c r="T4048" t="s">
        <v>268</v>
      </c>
      <c r="U4048" t="s">
        <v>1958</v>
      </c>
      <c r="V4048" t="str">
        <f t="shared" si="803"/>
        <v>Non Intersection</v>
      </c>
      <c r="W4048" t="s">
        <v>272</v>
      </c>
      <c r="X4048">
        <v>42.389237999999999</v>
      </c>
      <c r="Y4048">
        <v>-71.119527000000005</v>
      </c>
      <c r="Z4048" t="s">
        <v>273</v>
      </c>
    </row>
    <row r="4049" spans="1:26">
      <c r="A4049">
        <v>31148</v>
      </c>
      <c r="B4049" s="1">
        <v>41136.520833333336</v>
      </c>
      <c r="C4049" s="1">
        <f t="shared" si="792"/>
        <v>40909</v>
      </c>
      <c r="D4049" s="4">
        <f t="shared" si="793"/>
        <v>0.62222222222222223</v>
      </c>
      <c r="E4049" s="3">
        <f t="shared" si="794"/>
        <v>2012</v>
      </c>
      <c r="F4049" s="3">
        <f t="shared" si="795"/>
        <v>8</v>
      </c>
      <c r="G4049" s="3">
        <f t="shared" si="796"/>
        <v>15</v>
      </c>
      <c r="H4049" s="3">
        <f t="shared" si="797"/>
        <v>12</v>
      </c>
      <c r="I4049" s="3">
        <f t="shared" si="798"/>
        <v>30</v>
      </c>
      <c r="J4049" s="3">
        <f t="shared" si="799"/>
        <v>4</v>
      </c>
      <c r="K4049" s="3" t="str">
        <f>IF(AND(D4049&gt;='Season Lookup'!$D$15,D4049&lt;'Season Lookup'!$D$16),"Spring",IF(AND(D4049&gt;='Season Lookup'!$D$16,D4049&lt;'Season Lookup'!$D$17),"Summer",IF(AND(D4049&gt;='Season Lookup'!$D$17,D4049&lt;'Season Lookup'!$D$18),"Fall",IF(OR(D4049&gt;='Season Lookup'!$D$18,D4049&lt;'Season Lookup'!$D$15),"Winter"))))</f>
        <v>Summer</v>
      </c>
      <c r="L4049" s="3" t="str">
        <f>VLOOKUP(F4049,'Season Lookup'!$A$1:$B$13,2,0)</f>
        <v>Summer</v>
      </c>
      <c r="M4049" t="s">
        <v>82</v>
      </c>
      <c r="N4049" t="s">
        <v>13</v>
      </c>
      <c r="O4049" t="s">
        <v>13</v>
      </c>
      <c r="P4049" t="str">
        <f t="shared" si="800"/>
        <v>Yes</v>
      </c>
      <c r="Q4049" t="str">
        <f t="shared" si="801"/>
        <v>No</v>
      </c>
      <c r="R4049" t="str">
        <f t="shared" si="802"/>
        <v>No</v>
      </c>
      <c r="T4049" t="s">
        <v>32</v>
      </c>
      <c r="U4049" t="s">
        <v>2524</v>
      </c>
      <c r="V4049" t="str">
        <f t="shared" si="803"/>
        <v>Intersection</v>
      </c>
      <c r="W4049" t="s">
        <v>4838</v>
      </c>
      <c r="X4049">
        <v>42.362808999999999</v>
      </c>
      <c r="Y4049">
        <v>-71.091351000000003</v>
      </c>
      <c r="Z4049" t="s">
        <v>4839</v>
      </c>
    </row>
    <row r="4050" spans="1:26">
      <c r="A4050">
        <v>31149</v>
      </c>
      <c r="B4050" s="1">
        <v>41136.409710648149</v>
      </c>
      <c r="C4050" s="1">
        <f t="shared" si="792"/>
        <v>40909</v>
      </c>
      <c r="D4050" s="4">
        <f t="shared" si="793"/>
        <v>0.62222222222222223</v>
      </c>
      <c r="E4050" s="3">
        <f t="shared" si="794"/>
        <v>2012</v>
      </c>
      <c r="F4050" s="3">
        <f t="shared" si="795"/>
        <v>8</v>
      </c>
      <c r="G4050" s="3">
        <f t="shared" si="796"/>
        <v>15</v>
      </c>
      <c r="H4050" s="3">
        <f t="shared" si="797"/>
        <v>9</v>
      </c>
      <c r="I4050" s="3">
        <f t="shared" si="798"/>
        <v>49</v>
      </c>
      <c r="J4050" s="3">
        <f t="shared" si="799"/>
        <v>4</v>
      </c>
      <c r="K4050" s="3" t="str">
        <f>IF(AND(D4050&gt;='Season Lookup'!$D$15,D4050&lt;'Season Lookup'!$D$16),"Spring",IF(AND(D4050&gt;='Season Lookup'!$D$16,D4050&lt;'Season Lookup'!$D$17),"Summer",IF(AND(D4050&gt;='Season Lookup'!$D$17,D4050&lt;'Season Lookup'!$D$18),"Fall",IF(OR(D4050&gt;='Season Lookup'!$D$18,D4050&lt;'Season Lookup'!$D$15),"Winter"))))</f>
        <v>Summer</v>
      </c>
      <c r="L4050" s="3" t="str">
        <f>VLOOKUP(F4050,'Season Lookup'!$A$1:$B$13,2,0)</f>
        <v>Summer</v>
      </c>
      <c r="M4050" t="s">
        <v>82</v>
      </c>
      <c r="N4050" t="s">
        <v>13</v>
      </c>
      <c r="O4050" t="s">
        <v>13</v>
      </c>
      <c r="P4050" t="str">
        <f t="shared" si="800"/>
        <v>Yes</v>
      </c>
      <c r="Q4050" t="str">
        <f t="shared" si="801"/>
        <v>No</v>
      </c>
      <c r="R4050" t="str">
        <f t="shared" si="802"/>
        <v>No</v>
      </c>
      <c r="T4050" t="s">
        <v>19</v>
      </c>
      <c r="U4050" t="s">
        <v>611</v>
      </c>
      <c r="V4050" t="str">
        <f t="shared" si="803"/>
        <v>Intersection</v>
      </c>
      <c r="W4050" t="s">
        <v>779</v>
      </c>
      <c r="X4050">
        <v>42.372292000000002</v>
      </c>
      <c r="Y4050">
        <v>-71.089748999999998</v>
      </c>
      <c r="Z4050" t="s">
        <v>780</v>
      </c>
    </row>
    <row r="4051" spans="1:26">
      <c r="A4051">
        <v>31150</v>
      </c>
      <c r="B4051" s="1">
        <v>41136.42082175926</v>
      </c>
      <c r="C4051" s="1">
        <f t="shared" si="792"/>
        <v>40909</v>
      </c>
      <c r="D4051" s="4">
        <f t="shared" si="793"/>
        <v>0.62222222222222223</v>
      </c>
      <c r="E4051" s="3">
        <f t="shared" si="794"/>
        <v>2012</v>
      </c>
      <c r="F4051" s="3">
        <f t="shared" si="795"/>
        <v>8</v>
      </c>
      <c r="G4051" s="3">
        <f t="shared" si="796"/>
        <v>15</v>
      </c>
      <c r="H4051" s="3">
        <f t="shared" si="797"/>
        <v>10</v>
      </c>
      <c r="I4051" s="3">
        <f t="shared" si="798"/>
        <v>5</v>
      </c>
      <c r="J4051" s="3">
        <f t="shared" si="799"/>
        <v>4</v>
      </c>
      <c r="K4051" s="3" t="str">
        <f>IF(AND(D4051&gt;='Season Lookup'!$D$15,D4051&lt;'Season Lookup'!$D$16),"Spring",IF(AND(D4051&gt;='Season Lookup'!$D$16,D4051&lt;'Season Lookup'!$D$17),"Summer",IF(AND(D4051&gt;='Season Lookup'!$D$17,D4051&lt;'Season Lookup'!$D$18),"Fall",IF(OR(D4051&gt;='Season Lookup'!$D$18,D4051&lt;'Season Lookup'!$D$15),"Winter"))))</f>
        <v>Summer</v>
      </c>
      <c r="L4051" s="3" t="str">
        <f>VLOOKUP(F4051,'Season Lookup'!$A$1:$B$13,2,0)</f>
        <v>Summer</v>
      </c>
      <c r="M4051" t="s">
        <v>82</v>
      </c>
      <c r="N4051" t="s">
        <v>13</v>
      </c>
      <c r="O4051" t="s">
        <v>13</v>
      </c>
      <c r="P4051" t="str">
        <f t="shared" si="800"/>
        <v>Yes</v>
      </c>
      <c r="Q4051" t="str">
        <f t="shared" si="801"/>
        <v>No</v>
      </c>
      <c r="R4051" t="str">
        <f t="shared" si="802"/>
        <v>No</v>
      </c>
      <c r="T4051" t="s">
        <v>19</v>
      </c>
      <c r="U4051" t="s">
        <v>993</v>
      </c>
      <c r="V4051" t="str">
        <f t="shared" si="803"/>
        <v>Intersection</v>
      </c>
      <c r="W4051" t="s">
        <v>1636</v>
      </c>
      <c r="X4051">
        <v>42.371443999999997</v>
      </c>
      <c r="Y4051">
        <v>-71.08314</v>
      </c>
      <c r="Z4051" t="s">
        <v>1637</v>
      </c>
    </row>
    <row r="4052" spans="1:26">
      <c r="A4052">
        <v>31157</v>
      </c>
      <c r="B4052" s="1">
        <v>41136.375</v>
      </c>
      <c r="C4052" s="1">
        <f t="shared" si="792"/>
        <v>40909</v>
      </c>
      <c r="D4052" s="4">
        <f t="shared" si="793"/>
        <v>0.62222222222222223</v>
      </c>
      <c r="E4052" s="3">
        <f t="shared" si="794"/>
        <v>2012</v>
      </c>
      <c r="F4052" s="3">
        <f t="shared" si="795"/>
        <v>8</v>
      </c>
      <c r="G4052" s="3">
        <f t="shared" si="796"/>
        <v>15</v>
      </c>
      <c r="H4052" s="3">
        <f t="shared" si="797"/>
        <v>9</v>
      </c>
      <c r="I4052" s="3">
        <f t="shared" si="798"/>
        <v>0</v>
      </c>
      <c r="J4052" s="3">
        <f t="shared" si="799"/>
        <v>4</v>
      </c>
      <c r="K4052" s="3" t="str">
        <f>IF(AND(D4052&gt;='Season Lookup'!$D$15,D4052&lt;'Season Lookup'!$D$16),"Spring",IF(AND(D4052&gt;='Season Lookup'!$D$16,D4052&lt;'Season Lookup'!$D$17),"Summer",IF(AND(D4052&gt;='Season Lookup'!$D$17,D4052&lt;'Season Lookup'!$D$18),"Fall",IF(OR(D4052&gt;='Season Lookup'!$D$18,D4052&lt;'Season Lookup'!$D$15),"Winter"))))</f>
        <v>Summer</v>
      </c>
      <c r="L4052" s="3" t="str">
        <f>VLOOKUP(F4052,'Season Lookup'!$A$1:$B$13,2,0)</f>
        <v>Summer</v>
      </c>
      <c r="M4052" t="s">
        <v>82</v>
      </c>
      <c r="N4052" t="s">
        <v>13</v>
      </c>
      <c r="O4052" t="s">
        <v>36</v>
      </c>
      <c r="P4052" t="str">
        <f t="shared" si="800"/>
        <v>Yes</v>
      </c>
      <c r="Q4052" t="str">
        <f t="shared" si="801"/>
        <v>No</v>
      </c>
      <c r="R4052" t="str">
        <f t="shared" si="802"/>
        <v>No</v>
      </c>
      <c r="S4052">
        <v>28</v>
      </c>
      <c r="T4052" t="s">
        <v>326</v>
      </c>
      <c r="V4052" t="str">
        <f t="shared" si="803"/>
        <v>Non Intersection</v>
      </c>
      <c r="W4052" t="s">
        <v>4840</v>
      </c>
      <c r="X4052">
        <v>42.372877000000003</v>
      </c>
      <c r="Y4052">
        <v>-71.119750999999994</v>
      </c>
      <c r="Z4052" t="s">
        <v>4841</v>
      </c>
    </row>
    <row r="4053" spans="1:26">
      <c r="A4053">
        <v>31158</v>
      </c>
      <c r="B4053" s="1">
        <v>41136.570138888892</v>
      </c>
      <c r="C4053" s="1">
        <f t="shared" si="792"/>
        <v>40909</v>
      </c>
      <c r="D4053" s="4">
        <f t="shared" si="793"/>
        <v>0.62222222222222223</v>
      </c>
      <c r="E4053" s="3">
        <f t="shared" si="794"/>
        <v>2012</v>
      </c>
      <c r="F4053" s="3">
        <f t="shared" si="795"/>
        <v>8</v>
      </c>
      <c r="G4053" s="3">
        <f t="shared" si="796"/>
        <v>15</v>
      </c>
      <c r="H4053" s="3">
        <f t="shared" si="797"/>
        <v>13</v>
      </c>
      <c r="I4053" s="3">
        <f t="shared" si="798"/>
        <v>41</v>
      </c>
      <c r="J4053" s="3">
        <f t="shared" si="799"/>
        <v>4</v>
      </c>
      <c r="K4053" s="3" t="str">
        <f>IF(AND(D4053&gt;='Season Lookup'!$D$15,D4053&lt;'Season Lookup'!$D$16),"Spring",IF(AND(D4053&gt;='Season Lookup'!$D$16,D4053&lt;'Season Lookup'!$D$17),"Summer",IF(AND(D4053&gt;='Season Lookup'!$D$17,D4053&lt;'Season Lookup'!$D$18),"Fall",IF(OR(D4053&gt;='Season Lookup'!$D$18,D4053&lt;'Season Lookup'!$D$15),"Winter"))))</f>
        <v>Summer</v>
      </c>
      <c r="L4053" s="3" t="str">
        <f>VLOOKUP(F4053,'Season Lookup'!$A$1:$B$13,2,0)</f>
        <v>Summer</v>
      </c>
      <c r="M4053" t="s">
        <v>82</v>
      </c>
      <c r="N4053" t="s">
        <v>13</v>
      </c>
      <c r="O4053" t="s">
        <v>13</v>
      </c>
      <c r="P4053" t="str">
        <f t="shared" si="800"/>
        <v>Yes</v>
      </c>
      <c r="Q4053" t="str">
        <f t="shared" si="801"/>
        <v>No</v>
      </c>
      <c r="R4053" t="str">
        <f t="shared" si="802"/>
        <v>No</v>
      </c>
      <c r="S4053">
        <v>330</v>
      </c>
      <c r="T4053" t="s">
        <v>198</v>
      </c>
      <c r="V4053" t="str">
        <f t="shared" si="803"/>
        <v>Non Intersection</v>
      </c>
      <c r="W4053" t="s">
        <v>1488</v>
      </c>
      <c r="X4053">
        <v>42.374595999999997</v>
      </c>
      <c r="Y4053">
        <v>-71.135594999999995</v>
      </c>
      <c r="Z4053" t="s">
        <v>1489</v>
      </c>
    </row>
    <row r="4054" spans="1:26">
      <c r="A4054">
        <v>31159</v>
      </c>
      <c r="B4054" s="1">
        <v>41136.822222222225</v>
      </c>
      <c r="C4054" s="1">
        <f t="shared" si="792"/>
        <v>40909</v>
      </c>
      <c r="D4054" s="4">
        <f t="shared" si="793"/>
        <v>0.62222222222222223</v>
      </c>
      <c r="E4054" s="3">
        <f t="shared" si="794"/>
        <v>2012</v>
      </c>
      <c r="F4054" s="3">
        <f t="shared" si="795"/>
        <v>8</v>
      </c>
      <c r="G4054" s="3">
        <f t="shared" si="796"/>
        <v>15</v>
      </c>
      <c r="H4054" s="3">
        <f t="shared" si="797"/>
        <v>19</v>
      </c>
      <c r="I4054" s="3">
        <f t="shared" si="798"/>
        <v>44</v>
      </c>
      <c r="J4054" s="3">
        <f t="shared" si="799"/>
        <v>4</v>
      </c>
      <c r="K4054" s="3" t="str">
        <f>IF(AND(D4054&gt;='Season Lookup'!$D$15,D4054&lt;'Season Lookup'!$D$16),"Spring",IF(AND(D4054&gt;='Season Lookup'!$D$16,D4054&lt;'Season Lookup'!$D$17),"Summer",IF(AND(D4054&gt;='Season Lookup'!$D$17,D4054&lt;'Season Lookup'!$D$18),"Fall",IF(OR(D4054&gt;='Season Lookup'!$D$18,D4054&lt;'Season Lookup'!$D$15),"Winter"))))</f>
        <v>Summer</v>
      </c>
      <c r="L4054" s="3" t="str">
        <f>VLOOKUP(F4054,'Season Lookup'!$A$1:$B$13,2,0)</f>
        <v>Summer</v>
      </c>
      <c r="M4054" t="s">
        <v>82</v>
      </c>
      <c r="N4054" t="s">
        <v>13</v>
      </c>
      <c r="O4054" t="s">
        <v>132</v>
      </c>
      <c r="P4054" t="str">
        <f t="shared" si="800"/>
        <v>Yes</v>
      </c>
      <c r="Q4054" t="str">
        <f t="shared" si="801"/>
        <v>Yes</v>
      </c>
      <c r="R4054" t="str">
        <f t="shared" si="802"/>
        <v>No</v>
      </c>
      <c r="T4054" t="s">
        <v>14</v>
      </c>
      <c r="U4054" t="s">
        <v>342</v>
      </c>
      <c r="V4054" t="str">
        <f t="shared" si="803"/>
        <v>Intersection</v>
      </c>
      <c r="W4054" t="s">
        <v>2590</v>
      </c>
      <c r="X4054">
        <v>42.365574000000002</v>
      </c>
      <c r="Y4054">
        <v>-71.103990999999994</v>
      </c>
      <c r="Z4054" t="s">
        <v>267</v>
      </c>
    </row>
    <row r="4055" spans="1:26">
      <c r="A4055">
        <v>31161</v>
      </c>
      <c r="B4055" s="1">
        <v>41136.375</v>
      </c>
      <c r="C4055" s="1">
        <f t="shared" si="792"/>
        <v>40909</v>
      </c>
      <c r="D4055" s="4">
        <f t="shared" si="793"/>
        <v>0.62222222222222223</v>
      </c>
      <c r="E4055" s="3">
        <f t="shared" si="794"/>
        <v>2012</v>
      </c>
      <c r="F4055" s="3">
        <f t="shared" si="795"/>
        <v>8</v>
      </c>
      <c r="G4055" s="3">
        <f t="shared" si="796"/>
        <v>15</v>
      </c>
      <c r="H4055" s="3">
        <f t="shared" si="797"/>
        <v>9</v>
      </c>
      <c r="I4055" s="3">
        <f t="shared" si="798"/>
        <v>0</v>
      </c>
      <c r="J4055" s="3">
        <f t="shared" si="799"/>
        <v>4</v>
      </c>
      <c r="K4055" s="3" t="str">
        <f>IF(AND(D4055&gt;='Season Lookup'!$D$15,D4055&lt;'Season Lookup'!$D$16),"Spring",IF(AND(D4055&gt;='Season Lookup'!$D$16,D4055&lt;'Season Lookup'!$D$17),"Summer",IF(AND(D4055&gt;='Season Lookup'!$D$17,D4055&lt;'Season Lookup'!$D$18),"Fall",IF(OR(D4055&gt;='Season Lookup'!$D$18,D4055&lt;'Season Lookup'!$D$15),"Winter"))))</f>
        <v>Summer</v>
      </c>
      <c r="L4055" s="3" t="str">
        <f>VLOOKUP(F4055,'Season Lookup'!$A$1:$B$13,2,0)</f>
        <v>Summer</v>
      </c>
      <c r="M4055" t="s">
        <v>82</v>
      </c>
      <c r="N4055" t="s">
        <v>13</v>
      </c>
      <c r="O4055" t="s">
        <v>152</v>
      </c>
      <c r="P4055" t="str">
        <f t="shared" si="800"/>
        <v>Yes</v>
      </c>
      <c r="Q4055" t="str">
        <f t="shared" si="801"/>
        <v>No</v>
      </c>
      <c r="R4055" t="str">
        <f t="shared" si="802"/>
        <v>Yes</v>
      </c>
      <c r="S4055">
        <v>300</v>
      </c>
      <c r="T4055" t="s">
        <v>209</v>
      </c>
      <c r="V4055" t="str">
        <f t="shared" si="803"/>
        <v>Non Intersection</v>
      </c>
      <c r="W4055" t="s">
        <v>4842</v>
      </c>
      <c r="X4055">
        <v>42.366138999999997</v>
      </c>
      <c r="Y4055">
        <v>-71.087551000000005</v>
      </c>
      <c r="Z4055" t="s">
        <v>4843</v>
      </c>
    </row>
    <row r="4056" spans="1:26">
      <c r="A4056">
        <v>31160</v>
      </c>
      <c r="B4056" s="1">
        <v>41137.3125</v>
      </c>
      <c r="C4056" s="1">
        <f t="shared" si="792"/>
        <v>40909</v>
      </c>
      <c r="D4056" s="4">
        <f t="shared" si="793"/>
        <v>0.625</v>
      </c>
      <c r="E4056" s="3">
        <f t="shared" si="794"/>
        <v>2012</v>
      </c>
      <c r="F4056" s="3">
        <f t="shared" si="795"/>
        <v>8</v>
      </c>
      <c r="G4056" s="3">
        <f t="shared" si="796"/>
        <v>16</v>
      </c>
      <c r="H4056" s="3">
        <f t="shared" si="797"/>
        <v>7</v>
      </c>
      <c r="I4056" s="3">
        <f t="shared" si="798"/>
        <v>30</v>
      </c>
      <c r="J4056" s="3">
        <f t="shared" si="799"/>
        <v>5</v>
      </c>
      <c r="K4056" s="3" t="str">
        <f>IF(AND(D4056&gt;='Season Lookup'!$D$15,D4056&lt;'Season Lookup'!$D$16),"Spring",IF(AND(D4056&gt;='Season Lookup'!$D$16,D4056&lt;'Season Lookup'!$D$17),"Summer",IF(AND(D4056&gt;='Season Lookup'!$D$17,D4056&lt;'Season Lookup'!$D$18),"Fall",IF(OR(D4056&gt;='Season Lookup'!$D$18,D4056&lt;'Season Lookup'!$D$15),"Winter"))))</f>
        <v>Summer</v>
      </c>
      <c r="L4056" s="3" t="str">
        <f>VLOOKUP(F4056,'Season Lookup'!$A$1:$B$13,2,0)</f>
        <v>Summer</v>
      </c>
      <c r="M4056" t="s">
        <v>78</v>
      </c>
      <c r="N4056" t="s">
        <v>13</v>
      </c>
      <c r="O4056" t="s">
        <v>13</v>
      </c>
      <c r="P4056" t="str">
        <f t="shared" si="800"/>
        <v>Yes</v>
      </c>
      <c r="Q4056" t="str">
        <f t="shared" si="801"/>
        <v>No</v>
      </c>
      <c r="R4056" t="str">
        <f t="shared" si="802"/>
        <v>No</v>
      </c>
      <c r="S4056">
        <v>1555</v>
      </c>
      <c r="T4056" t="s">
        <v>14</v>
      </c>
      <c r="V4056" t="str">
        <f t="shared" si="803"/>
        <v>Non Intersection</v>
      </c>
      <c r="W4056" t="s">
        <v>969</v>
      </c>
      <c r="X4056">
        <v>42.377893</v>
      </c>
      <c r="Y4056">
        <v>-71.119878</v>
      </c>
      <c r="Z4056" t="s">
        <v>970</v>
      </c>
    </row>
    <row r="4057" spans="1:26">
      <c r="A4057">
        <v>31162</v>
      </c>
      <c r="B4057" s="1">
        <v>41137.552083333336</v>
      </c>
      <c r="C4057" s="1">
        <f t="shared" si="792"/>
        <v>40909</v>
      </c>
      <c r="D4057" s="4">
        <f t="shared" si="793"/>
        <v>0.625</v>
      </c>
      <c r="E4057" s="3">
        <f t="shared" si="794"/>
        <v>2012</v>
      </c>
      <c r="F4057" s="3">
        <f t="shared" si="795"/>
        <v>8</v>
      </c>
      <c r="G4057" s="3">
        <f t="shared" si="796"/>
        <v>16</v>
      </c>
      <c r="H4057" s="3">
        <f t="shared" si="797"/>
        <v>13</v>
      </c>
      <c r="I4057" s="3">
        <f t="shared" si="798"/>
        <v>15</v>
      </c>
      <c r="J4057" s="3">
        <f t="shared" si="799"/>
        <v>5</v>
      </c>
      <c r="K4057" s="3" t="str">
        <f>IF(AND(D4057&gt;='Season Lookup'!$D$15,D4057&lt;'Season Lookup'!$D$16),"Spring",IF(AND(D4057&gt;='Season Lookup'!$D$16,D4057&lt;'Season Lookup'!$D$17),"Summer",IF(AND(D4057&gt;='Season Lookup'!$D$17,D4057&lt;'Season Lookup'!$D$18),"Fall",IF(OR(D4057&gt;='Season Lookup'!$D$18,D4057&lt;'Season Lookup'!$D$15),"Winter"))))</f>
        <v>Summer</v>
      </c>
      <c r="L4057" s="3" t="str">
        <f>VLOOKUP(F4057,'Season Lookup'!$A$1:$B$13,2,0)</f>
        <v>Summer</v>
      </c>
      <c r="M4057" t="s">
        <v>78</v>
      </c>
      <c r="N4057" t="s">
        <v>13</v>
      </c>
      <c r="O4057" t="s">
        <v>13</v>
      </c>
      <c r="P4057" t="str">
        <f t="shared" si="800"/>
        <v>Yes</v>
      </c>
      <c r="Q4057" t="str">
        <f t="shared" si="801"/>
        <v>No</v>
      </c>
      <c r="R4057" t="str">
        <f t="shared" si="802"/>
        <v>No</v>
      </c>
      <c r="T4057" t="s">
        <v>142</v>
      </c>
      <c r="U4057" t="s">
        <v>521</v>
      </c>
      <c r="V4057" t="str">
        <f t="shared" si="803"/>
        <v>Intersection</v>
      </c>
      <c r="W4057" t="s">
        <v>2342</v>
      </c>
      <c r="X4057">
        <v>42.380927999999997</v>
      </c>
      <c r="Y4057">
        <v>-71.140017</v>
      </c>
      <c r="Z4057" t="s">
        <v>2343</v>
      </c>
    </row>
    <row r="4058" spans="1:26">
      <c r="A4058">
        <v>31163</v>
      </c>
      <c r="B4058" s="1">
        <v>41137.854155092595</v>
      </c>
      <c r="C4058" s="1">
        <f t="shared" si="792"/>
        <v>40909</v>
      </c>
      <c r="D4058" s="4">
        <f t="shared" si="793"/>
        <v>0.625</v>
      </c>
      <c r="E4058" s="3">
        <f t="shared" si="794"/>
        <v>2012</v>
      </c>
      <c r="F4058" s="3">
        <f t="shared" si="795"/>
        <v>8</v>
      </c>
      <c r="G4058" s="3">
        <f t="shared" si="796"/>
        <v>16</v>
      </c>
      <c r="H4058" s="3">
        <f t="shared" si="797"/>
        <v>20</v>
      </c>
      <c r="I4058" s="3">
        <f t="shared" si="798"/>
        <v>29</v>
      </c>
      <c r="J4058" s="3">
        <f t="shared" si="799"/>
        <v>5</v>
      </c>
      <c r="K4058" s="3" t="str">
        <f>IF(AND(D4058&gt;='Season Lookup'!$D$15,D4058&lt;'Season Lookup'!$D$16),"Spring",IF(AND(D4058&gt;='Season Lookup'!$D$16,D4058&lt;'Season Lookup'!$D$17),"Summer",IF(AND(D4058&gt;='Season Lookup'!$D$17,D4058&lt;'Season Lookup'!$D$18),"Fall",IF(OR(D4058&gt;='Season Lookup'!$D$18,D4058&lt;'Season Lookup'!$D$15),"Winter"))))</f>
        <v>Summer</v>
      </c>
      <c r="L4058" s="3" t="str">
        <f>VLOOKUP(F4058,'Season Lookup'!$A$1:$B$13,2,0)</f>
        <v>Summer</v>
      </c>
      <c r="M4058" t="s">
        <v>78</v>
      </c>
      <c r="N4058" t="s">
        <v>13</v>
      </c>
      <c r="O4058" t="s">
        <v>13</v>
      </c>
      <c r="P4058" t="str">
        <f t="shared" si="800"/>
        <v>Yes</v>
      </c>
      <c r="Q4058" t="str">
        <f t="shared" si="801"/>
        <v>No</v>
      </c>
      <c r="R4058" t="str">
        <f t="shared" si="802"/>
        <v>No</v>
      </c>
      <c r="T4058" t="s">
        <v>105</v>
      </c>
      <c r="U4058" t="s">
        <v>342</v>
      </c>
      <c r="V4058" t="str">
        <f t="shared" si="803"/>
        <v>Intersection</v>
      </c>
      <c r="W4058" t="s">
        <v>343</v>
      </c>
      <c r="X4058">
        <v>42.369317000000002</v>
      </c>
      <c r="Y4058">
        <v>-71.101021000000003</v>
      </c>
      <c r="Z4058" t="s">
        <v>344</v>
      </c>
    </row>
    <row r="4059" spans="1:26">
      <c r="A4059">
        <v>31164</v>
      </c>
      <c r="B4059" s="1">
        <v>41138.53402777778</v>
      </c>
      <c r="C4059" s="1">
        <f t="shared" si="792"/>
        <v>40909</v>
      </c>
      <c r="D4059" s="4">
        <f t="shared" si="793"/>
        <v>0.62777777777777777</v>
      </c>
      <c r="E4059" s="3">
        <f t="shared" si="794"/>
        <v>2012</v>
      </c>
      <c r="F4059" s="3">
        <f t="shared" si="795"/>
        <v>8</v>
      </c>
      <c r="G4059" s="3">
        <f t="shared" si="796"/>
        <v>17</v>
      </c>
      <c r="H4059" s="3">
        <f t="shared" si="797"/>
        <v>12</v>
      </c>
      <c r="I4059" s="3">
        <f t="shared" si="798"/>
        <v>49</v>
      </c>
      <c r="J4059" s="3">
        <f t="shared" si="799"/>
        <v>6</v>
      </c>
      <c r="K4059" s="3" t="str">
        <f>IF(AND(D4059&gt;='Season Lookup'!$D$15,D4059&lt;'Season Lookup'!$D$16),"Spring",IF(AND(D4059&gt;='Season Lookup'!$D$16,D4059&lt;'Season Lookup'!$D$17),"Summer",IF(AND(D4059&gt;='Season Lookup'!$D$17,D4059&lt;'Season Lookup'!$D$18),"Fall",IF(OR(D4059&gt;='Season Lookup'!$D$18,D4059&lt;'Season Lookup'!$D$15),"Winter"))))</f>
        <v>Summer</v>
      </c>
      <c r="L4059" s="3" t="str">
        <f>VLOOKUP(F4059,'Season Lookup'!$A$1:$B$13,2,0)</f>
        <v>Summer</v>
      </c>
      <c r="M4059" t="s">
        <v>12</v>
      </c>
      <c r="N4059" t="s">
        <v>13</v>
      </c>
      <c r="O4059" t="s">
        <v>13</v>
      </c>
      <c r="P4059" t="str">
        <f t="shared" si="800"/>
        <v>Yes</v>
      </c>
      <c r="Q4059" t="str">
        <f t="shared" si="801"/>
        <v>No</v>
      </c>
      <c r="R4059" t="str">
        <f t="shared" si="802"/>
        <v>No</v>
      </c>
      <c r="S4059">
        <v>292</v>
      </c>
      <c r="T4059" t="s">
        <v>19</v>
      </c>
      <c r="V4059" t="str">
        <f t="shared" si="803"/>
        <v>Non Intersection</v>
      </c>
      <c r="W4059" t="s">
        <v>4532</v>
      </c>
      <c r="X4059">
        <v>42.371046999999997</v>
      </c>
      <c r="Y4059">
        <v>-71.080798999999999</v>
      </c>
      <c r="Z4059" t="s">
        <v>4533</v>
      </c>
    </row>
    <row r="4060" spans="1:26">
      <c r="A4060">
        <v>31165</v>
      </c>
      <c r="B4060" s="1">
        <v>41138.833333333336</v>
      </c>
      <c r="C4060" s="1">
        <f t="shared" si="792"/>
        <v>40909</v>
      </c>
      <c r="D4060" s="4">
        <f t="shared" si="793"/>
        <v>0.62777777777777777</v>
      </c>
      <c r="E4060" s="3">
        <f t="shared" si="794"/>
        <v>2012</v>
      </c>
      <c r="F4060" s="3">
        <f t="shared" si="795"/>
        <v>8</v>
      </c>
      <c r="G4060" s="3">
        <f t="shared" si="796"/>
        <v>17</v>
      </c>
      <c r="H4060" s="3">
        <f t="shared" si="797"/>
        <v>20</v>
      </c>
      <c r="I4060" s="3">
        <f t="shared" si="798"/>
        <v>0</v>
      </c>
      <c r="J4060" s="3">
        <f t="shared" si="799"/>
        <v>6</v>
      </c>
      <c r="K4060" s="3" t="str">
        <f>IF(AND(D4060&gt;='Season Lookup'!$D$15,D4060&lt;'Season Lookup'!$D$16),"Spring",IF(AND(D4060&gt;='Season Lookup'!$D$16,D4060&lt;'Season Lookup'!$D$17),"Summer",IF(AND(D4060&gt;='Season Lookup'!$D$17,D4060&lt;'Season Lookup'!$D$18),"Fall",IF(OR(D4060&gt;='Season Lookup'!$D$18,D4060&lt;'Season Lookup'!$D$15),"Winter"))))</f>
        <v>Summer</v>
      </c>
      <c r="L4060" s="3" t="str">
        <f>VLOOKUP(F4060,'Season Lookup'!$A$1:$B$13,2,0)</f>
        <v>Summer</v>
      </c>
      <c r="M4060" t="s">
        <v>12</v>
      </c>
      <c r="N4060" t="s">
        <v>13</v>
      </c>
      <c r="O4060" t="s">
        <v>132</v>
      </c>
      <c r="P4060" t="str">
        <f t="shared" si="800"/>
        <v>Yes</v>
      </c>
      <c r="Q4060" t="str">
        <f t="shared" si="801"/>
        <v>Yes</v>
      </c>
      <c r="R4060" t="str">
        <f t="shared" si="802"/>
        <v>No</v>
      </c>
      <c r="S4060">
        <v>711</v>
      </c>
      <c r="T4060" t="s">
        <v>142</v>
      </c>
      <c r="V4060" t="str">
        <f t="shared" si="803"/>
        <v>Non Intersection</v>
      </c>
      <c r="W4060" t="s">
        <v>4844</v>
      </c>
      <c r="X4060">
        <v>42.381331000000003</v>
      </c>
      <c r="Y4060">
        <v>-71.154750000000007</v>
      </c>
      <c r="Z4060" t="s">
        <v>4845</v>
      </c>
    </row>
    <row r="4061" spans="1:26">
      <c r="A4061">
        <v>31168</v>
      </c>
      <c r="B4061" s="1">
        <v>41139.708333333336</v>
      </c>
      <c r="C4061" s="1">
        <f t="shared" si="792"/>
        <v>40909</v>
      </c>
      <c r="D4061" s="4">
        <f t="shared" si="793"/>
        <v>0.63055555555555554</v>
      </c>
      <c r="E4061" s="3">
        <f t="shared" si="794"/>
        <v>2012</v>
      </c>
      <c r="F4061" s="3">
        <f t="shared" si="795"/>
        <v>8</v>
      </c>
      <c r="G4061" s="3">
        <f t="shared" si="796"/>
        <v>18</v>
      </c>
      <c r="H4061" s="3">
        <f t="shared" si="797"/>
        <v>17</v>
      </c>
      <c r="I4061" s="3">
        <f t="shared" si="798"/>
        <v>0</v>
      </c>
      <c r="J4061" s="3">
        <f t="shared" si="799"/>
        <v>7</v>
      </c>
      <c r="K4061" s="3" t="str">
        <f>IF(AND(D4061&gt;='Season Lookup'!$D$15,D4061&lt;'Season Lookup'!$D$16),"Spring",IF(AND(D4061&gt;='Season Lookup'!$D$16,D4061&lt;'Season Lookup'!$D$17),"Summer",IF(AND(D4061&gt;='Season Lookup'!$D$17,D4061&lt;'Season Lookup'!$D$18),"Fall",IF(OR(D4061&gt;='Season Lookup'!$D$18,D4061&lt;'Season Lookup'!$D$15),"Winter"))))</f>
        <v>Summer</v>
      </c>
      <c r="L4061" s="3" t="str">
        <f>VLOOKUP(F4061,'Season Lookup'!$A$1:$B$13,2,0)</f>
        <v>Summer</v>
      </c>
      <c r="M4061" t="s">
        <v>31</v>
      </c>
      <c r="N4061" t="s">
        <v>13</v>
      </c>
      <c r="O4061" t="s">
        <v>23</v>
      </c>
      <c r="P4061" t="str">
        <f t="shared" si="800"/>
        <v>Yes</v>
      </c>
      <c r="Q4061" t="str">
        <f t="shared" si="801"/>
        <v>No</v>
      </c>
      <c r="R4061" t="str">
        <f t="shared" si="802"/>
        <v>No</v>
      </c>
      <c r="S4061">
        <v>201</v>
      </c>
      <c r="T4061" t="s">
        <v>75</v>
      </c>
      <c r="V4061" t="str">
        <f t="shared" si="803"/>
        <v>Non Intersection</v>
      </c>
      <c r="W4061" t="s">
        <v>4846</v>
      </c>
      <c r="X4061">
        <v>42.371617000000001</v>
      </c>
      <c r="Y4061">
        <v>-71.096294999999998</v>
      </c>
      <c r="Z4061" t="s">
        <v>4847</v>
      </c>
    </row>
    <row r="4062" spans="1:26">
      <c r="A4062">
        <v>31172</v>
      </c>
      <c r="B4062" s="1">
        <v>41139.75</v>
      </c>
      <c r="C4062" s="1">
        <f t="shared" si="792"/>
        <v>40909</v>
      </c>
      <c r="D4062" s="4">
        <f t="shared" si="793"/>
        <v>0.63055555555555554</v>
      </c>
      <c r="E4062" s="3">
        <f t="shared" si="794"/>
        <v>2012</v>
      </c>
      <c r="F4062" s="3">
        <f t="shared" si="795"/>
        <v>8</v>
      </c>
      <c r="G4062" s="3">
        <f t="shared" si="796"/>
        <v>18</v>
      </c>
      <c r="H4062" s="3">
        <f t="shared" si="797"/>
        <v>18</v>
      </c>
      <c r="I4062" s="3">
        <f t="shared" si="798"/>
        <v>0</v>
      </c>
      <c r="J4062" s="3">
        <f t="shared" si="799"/>
        <v>7</v>
      </c>
      <c r="K4062" s="3" t="str">
        <f>IF(AND(D4062&gt;='Season Lookup'!$D$15,D4062&lt;'Season Lookup'!$D$16),"Spring",IF(AND(D4062&gt;='Season Lookup'!$D$16,D4062&lt;'Season Lookup'!$D$17),"Summer",IF(AND(D4062&gt;='Season Lookup'!$D$17,D4062&lt;'Season Lookup'!$D$18),"Fall",IF(OR(D4062&gt;='Season Lookup'!$D$18,D4062&lt;'Season Lookup'!$D$15),"Winter"))))</f>
        <v>Summer</v>
      </c>
      <c r="L4062" s="3" t="str">
        <f>VLOOKUP(F4062,'Season Lookup'!$A$1:$B$13,2,0)</f>
        <v>Summer</v>
      </c>
      <c r="M4062" t="s">
        <v>31</v>
      </c>
      <c r="N4062" t="s">
        <v>549</v>
      </c>
      <c r="O4062" t="s">
        <v>23</v>
      </c>
      <c r="P4062" t="str">
        <f t="shared" si="800"/>
        <v>No</v>
      </c>
      <c r="Q4062" t="str">
        <f t="shared" si="801"/>
        <v>No</v>
      </c>
      <c r="R4062" t="str">
        <f t="shared" si="802"/>
        <v>No</v>
      </c>
      <c r="T4062" t="s">
        <v>14</v>
      </c>
      <c r="U4062" t="s">
        <v>252</v>
      </c>
      <c r="V4062" t="str">
        <f t="shared" si="803"/>
        <v>Intersection</v>
      </c>
      <c r="W4062" t="s">
        <v>2600</v>
      </c>
      <c r="X4062">
        <v>42.391373000000002</v>
      </c>
      <c r="Y4062">
        <v>-71.123272</v>
      </c>
      <c r="Z4062" t="s">
        <v>2601</v>
      </c>
    </row>
    <row r="4063" spans="1:26">
      <c r="A4063">
        <v>31173</v>
      </c>
      <c r="B4063" s="1">
        <v>41139.871527777781</v>
      </c>
      <c r="C4063" s="1">
        <f t="shared" si="792"/>
        <v>40909</v>
      </c>
      <c r="D4063" s="4">
        <f t="shared" si="793"/>
        <v>0.63055555555555554</v>
      </c>
      <c r="E4063" s="3">
        <f t="shared" si="794"/>
        <v>2012</v>
      </c>
      <c r="F4063" s="3">
        <f t="shared" si="795"/>
        <v>8</v>
      </c>
      <c r="G4063" s="3">
        <f t="shared" si="796"/>
        <v>18</v>
      </c>
      <c r="H4063" s="3">
        <f t="shared" si="797"/>
        <v>20</v>
      </c>
      <c r="I4063" s="3">
        <f t="shared" si="798"/>
        <v>55</v>
      </c>
      <c r="J4063" s="3">
        <f t="shared" si="799"/>
        <v>7</v>
      </c>
      <c r="K4063" s="3" t="str">
        <f>IF(AND(D4063&gt;='Season Lookup'!$D$15,D4063&lt;'Season Lookup'!$D$16),"Spring",IF(AND(D4063&gt;='Season Lookup'!$D$16,D4063&lt;'Season Lookup'!$D$17),"Summer",IF(AND(D4063&gt;='Season Lookup'!$D$17,D4063&lt;'Season Lookup'!$D$18),"Fall",IF(OR(D4063&gt;='Season Lookup'!$D$18,D4063&lt;'Season Lookup'!$D$15),"Winter"))))</f>
        <v>Summer</v>
      </c>
      <c r="L4063" s="3" t="str">
        <f>VLOOKUP(F4063,'Season Lookup'!$A$1:$B$13,2,0)</f>
        <v>Summer</v>
      </c>
      <c r="M4063" t="s">
        <v>31</v>
      </c>
      <c r="N4063" t="s">
        <v>13</v>
      </c>
      <c r="O4063" t="s">
        <v>23</v>
      </c>
      <c r="P4063" t="str">
        <f t="shared" si="800"/>
        <v>Yes</v>
      </c>
      <c r="Q4063" t="str">
        <f t="shared" si="801"/>
        <v>No</v>
      </c>
      <c r="R4063" t="str">
        <f t="shared" si="802"/>
        <v>No</v>
      </c>
      <c r="S4063">
        <v>730</v>
      </c>
      <c r="T4063" t="s">
        <v>203</v>
      </c>
      <c r="V4063" t="str">
        <f t="shared" si="803"/>
        <v>Non Intersection</v>
      </c>
      <c r="W4063" t="s">
        <v>236</v>
      </c>
      <c r="X4063">
        <v>42.357376000000002</v>
      </c>
      <c r="Y4063">
        <v>-71.114491999999998</v>
      </c>
      <c r="Z4063" t="s">
        <v>237</v>
      </c>
    </row>
    <row r="4064" spans="1:26">
      <c r="A4064">
        <v>31174</v>
      </c>
      <c r="B4064" s="1">
        <v>41139.375694444447</v>
      </c>
      <c r="C4064" s="1">
        <f t="shared" si="792"/>
        <v>40909</v>
      </c>
      <c r="D4064" s="4">
        <f t="shared" si="793"/>
        <v>0.63055555555555554</v>
      </c>
      <c r="E4064" s="3">
        <f t="shared" si="794"/>
        <v>2012</v>
      </c>
      <c r="F4064" s="3">
        <f t="shared" si="795"/>
        <v>8</v>
      </c>
      <c r="G4064" s="3">
        <f t="shared" si="796"/>
        <v>18</v>
      </c>
      <c r="H4064" s="3">
        <f t="shared" si="797"/>
        <v>9</v>
      </c>
      <c r="I4064" s="3">
        <f t="shared" si="798"/>
        <v>1</v>
      </c>
      <c r="J4064" s="3">
        <f t="shared" si="799"/>
        <v>7</v>
      </c>
      <c r="K4064" s="3" t="str">
        <f>IF(AND(D4064&gt;='Season Lookup'!$D$15,D4064&lt;'Season Lookup'!$D$16),"Spring",IF(AND(D4064&gt;='Season Lookup'!$D$16,D4064&lt;'Season Lookup'!$D$17),"Summer",IF(AND(D4064&gt;='Season Lookup'!$D$17,D4064&lt;'Season Lookup'!$D$18),"Fall",IF(OR(D4064&gt;='Season Lookup'!$D$18,D4064&lt;'Season Lookup'!$D$15),"Winter"))))</f>
        <v>Summer</v>
      </c>
      <c r="L4064" s="3" t="str">
        <f>VLOOKUP(F4064,'Season Lookup'!$A$1:$B$13,2,0)</f>
        <v>Summer</v>
      </c>
      <c r="M4064" t="s">
        <v>31</v>
      </c>
      <c r="N4064" t="s">
        <v>13</v>
      </c>
      <c r="O4064" t="s">
        <v>35</v>
      </c>
      <c r="P4064" t="str">
        <f t="shared" si="800"/>
        <v>Yes</v>
      </c>
      <c r="Q4064" t="str">
        <f t="shared" si="801"/>
        <v>No</v>
      </c>
      <c r="R4064" t="str">
        <f t="shared" si="802"/>
        <v>No</v>
      </c>
      <c r="T4064" t="s">
        <v>19</v>
      </c>
      <c r="U4064" t="s">
        <v>129</v>
      </c>
      <c r="V4064" t="str">
        <f t="shared" si="803"/>
        <v>Intersection</v>
      </c>
      <c r="W4064" t="s">
        <v>130</v>
      </c>
      <c r="X4064">
        <v>42.372123000000002</v>
      </c>
      <c r="Y4064">
        <v>-71.088455999999994</v>
      </c>
      <c r="Z4064" t="s">
        <v>131</v>
      </c>
    </row>
    <row r="4065" spans="1:26">
      <c r="A4065">
        <v>31166</v>
      </c>
      <c r="B4065" s="1">
        <v>41140.294432870367</v>
      </c>
      <c r="C4065" s="1">
        <f t="shared" si="792"/>
        <v>40909</v>
      </c>
      <c r="D4065" s="4">
        <f t="shared" si="793"/>
        <v>0.6333333333333333</v>
      </c>
      <c r="E4065" s="3">
        <f t="shared" si="794"/>
        <v>2012</v>
      </c>
      <c r="F4065" s="3">
        <f t="shared" si="795"/>
        <v>8</v>
      </c>
      <c r="G4065" s="3">
        <f t="shared" si="796"/>
        <v>19</v>
      </c>
      <c r="H4065" s="3">
        <f t="shared" si="797"/>
        <v>7</v>
      </c>
      <c r="I4065" s="3">
        <f t="shared" si="798"/>
        <v>3</v>
      </c>
      <c r="J4065" s="3">
        <f t="shared" si="799"/>
        <v>1</v>
      </c>
      <c r="K4065" s="3" t="str">
        <f>IF(AND(D4065&gt;='Season Lookup'!$D$15,D4065&lt;'Season Lookup'!$D$16),"Spring",IF(AND(D4065&gt;='Season Lookup'!$D$16,D4065&lt;'Season Lookup'!$D$17),"Summer",IF(AND(D4065&gt;='Season Lookup'!$D$17,D4065&lt;'Season Lookup'!$D$18),"Fall",IF(OR(D4065&gt;='Season Lookup'!$D$18,D4065&lt;'Season Lookup'!$D$15),"Winter"))))</f>
        <v>Summer</v>
      </c>
      <c r="L4065" s="3" t="str">
        <f>VLOOKUP(F4065,'Season Lookup'!$A$1:$B$13,2,0)</f>
        <v>Summer</v>
      </c>
      <c r="M4065" t="s">
        <v>48</v>
      </c>
      <c r="N4065" t="s">
        <v>13</v>
      </c>
      <c r="O4065" t="s">
        <v>13</v>
      </c>
      <c r="P4065" t="str">
        <f t="shared" si="800"/>
        <v>Yes</v>
      </c>
      <c r="Q4065" t="str">
        <f t="shared" si="801"/>
        <v>No</v>
      </c>
      <c r="R4065" t="str">
        <f t="shared" si="802"/>
        <v>No</v>
      </c>
      <c r="T4065" t="s">
        <v>32</v>
      </c>
      <c r="U4065" t="s">
        <v>796</v>
      </c>
      <c r="V4065" t="str">
        <f t="shared" si="803"/>
        <v>Intersection</v>
      </c>
      <c r="W4065" t="s">
        <v>932</v>
      </c>
      <c r="X4065">
        <v>42.362974000000001</v>
      </c>
      <c r="Y4065">
        <v>-71.093633999999994</v>
      </c>
      <c r="Z4065" t="s">
        <v>813</v>
      </c>
    </row>
    <row r="4066" spans="1:26">
      <c r="A4066">
        <v>31167</v>
      </c>
      <c r="B4066" s="1">
        <v>41140.53125</v>
      </c>
      <c r="C4066" s="1">
        <f t="shared" si="792"/>
        <v>40909</v>
      </c>
      <c r="D4066" s="4">
        <f t="shared" si="793"/>
        <v>0.6333333333333333</v>
      </c>
      <c r="E4066" s="3">
        <f t="shared" si="794"/>
        <v>2012</v>
      </c>
      <c r="F4066" s="3">
        <f t="shared" si="795"/>
        <v>8</v>
      </c>
      <c r="G4066" s="3">
        <f t="shared" si="796"/>
        <v>19</v>
      </c>
      <c r="H4066" s="3">
        <f t="shared" si="797"/>
        <v>12</v>
      </c>
      <c r="I4066" s="3">
        <f t="shared" si="798"/>
        <v>45</v>
      </c>
      <c r="J4066" s="3">
        <f t="shared" si="799"/>
        <v>1</v>
      </c>
      <c r="K4066" s="3" t="str">
        <f>IF(AND(D4066&gt;='Season Lookup'!$D$15,D4066&lt;'Season Lookup'!$D$16),"Spring",IF(AND(D4066&gt;='Season Lookup'!$D$16,D4066&lt;'Season Lookup'!$D$17),"Summer",IF(AND(D4066&gt;='Season Lookup'!$D$17,D4066&lt;'Season Lookup'!$D$18),"Fall",IF(OR(D4066&gt;='Season Lookup'!$D$18,D4066&lt;'Season Lookup'!$D$15),"Winter"))))</f>
        <v>Summer</v>
      </c>
      <c r="L4066" s="3" t="str">
        <f>VLOOKUP(F4066,'Season Lookup'!$A$1:$B$13,2,0)</f>
        <v>Summer</v>
      </c>
      <c r="M4066" t="s">
        <v>48</v>
      </c>
      <c r="N4066" t="s">
        <v>13</v>
      </c>
      <c r="O4066" t="s">
        <v>23</v>
      </c>
      <c r="P4066" t="str">
        <f t="shared" si="800"/>
        <v>Yes</v>
      </c>
      <c r="Q4066" t="str">
        <f t="shared" si="801"/>
        <v>No</v>
      </c>
      <c r="R4066" t="str">
        <f t="shared" si="802"/>
        <v>No</v>
      </c>
      <c r="T4066" t="s">
        <v>70</v>
      </c>
      <c r="U4066" t="s">
        <v>1119</v>
      </c>
      <c r="V4066" t="str">
        <f t="shared" si="803"/>
        <v>Intersection</v>
      </c>
      <c r="W4066" t="s">
        <v>4848</v>
      </c>
      <c r="X4066">
        <v>42.362222000000003</v>
      </c>
      <c r="Y4066">
        <v>-71.105306999999996</v>
      </c>
      <c r="Z4066" t="s">
        <v>4849</v>
      </c>
    </row>
    <row r="4067" spans="1:26">
      <c r="A4067">
        <v>31175</v>
      </c>
      <c r="B4067" s="1">
        <v>41140.091666666667</v>
      </c>
      <c r="C4067" s="1">
        <f t="shared" si="792"/>
        <v>40909</v>
      </c>
      <c r="D4067" s="4">
        <f t="shared" si="793"/>
        <v>0.6333333333333333</v>
      </c>
      <c r="E4067" s="3">
        <f t="shared" si="794"/>
        <v>2012</v>
      </c>
      <c r="F4067" s="3">
        <f t="shared" si="795"/>
        <v>8</v>
      </c>
      <c r="G4067" s="3">
        <f t="shared" si="796"/>
        <v>19</v>
      </c>
      <c r="H4067" s="3">
        <f t="shared" si="797"/>
        <v>2</v>
      </c>
      <c r="I4067" s="3">
        <f t="shared" si="798"/>
        <v>12</v>
      </c>
      <c r="J4067" s="3">
        <f t="shared" si="799"/>
        <v>1</v>
      </c>
      <c r="K4067" s="3" t="str">
        <f>IF(AND(D4067&gt;='Season Lookup'!$D$15,D4067&lt;'Season Lookup'!$D$16),"Spring",IF(AND(D4067&gt;='Season Lookup'!$D$16,D4067&lt;'Season Lookup'!$D$17),"Summer",IF(AND(D4067&gt;='Season Lookup'!$D$17,D4067&lt;'Season Lookup'!$D$18),"Fall",IF(OR(D4067&gt;='Season Lookup'!$D$18,D4067&lt;'Season Lookup'!$D$15),"Winter"))))</f>
        <v>Summer</v>
      </c>
      <c r="L4067" s="3" t="str">
        <f>VLOOKUP(F4067,'Season Lookup'!$A$1:$B$13,2,0)</f>
        <v>Summer</v>
      </c>
      <c r="M4067" t="s">
        <v>48</v>
      </c>
      <c r="N4067" t="s">
        <v>13</v>
      </c>
      <c r="O4067" t="s">
        <v>36</v>
      </c>
      <c r="P4067" t="str">
        <f t="shared" si="800"/>
        <v>Yes</v>
      </c>
      <c r="Q4067" t="str">
        <f t="shared" si="801"/>
        <v>No</v>
      </c>
      <c r="R4067" t="str">
        <f t="shared" si="802"/>
        <v>No</v>
      </c>
      <c r="T4067" t="s">
        <v>209</v>
      </c>
      <c r="U4067" t="s">
        <v>260</v>
      </c>
      <c r="V4067" t="str">
        <f t="shared" si="803"/>
        <v>Intersection</v>
      </c>
      <c r="W4067" t="s">
        <v>531</v>
      </c>
      <c r="X4067">
        <v>42.365678000000003</v>
      </c>
      <c r="Y4067">
        <v>-71.082406000000006</v>
      </c>
      <c r="Z4067" t="s">
        <v>532</v>
      </c>
    </row>
    <row r="4068" spans="1:26">
      <c r="A4068">
        <v>31169</v>
      </c>
      <c r="B4068" s="1">
        <v>41141.354155092595</v>
      </c>
      <c r="C4068" s="1">
        <f t="shared" si="792"/>
        <v>40909</v>
      </c>
      <c r="D4068" s="4">
        <f t="shared" si="793"/>
        <v>0.63611111111111107</v>
      </c>
      <c r="E4068" s="3">
        <f t="shared" si="794"/>
        <v>2012</v>
      </c>
      <c r="F4068" s="3">
        <f t="shared" si="795"/>
        <v>8</v>
      </c>
      <c r="G4068" s="3">
        <f t="shared" si="796"/>
        <v>20</v>
      </c>
      <c r="H4068" s="3">
        <f t="shared" si="797"/>
        <v>8</v>
      </c>
      <c r="I4068" s="3">
        <f t="shared" si="798"/>
        <v>29</v>
      </c>
      <c r="J4068" s="3">
        <f t="shared" si="799"/>
        <v>2</v>
      </c>
      <c r="K4068" s="3" t="str">
        <f>IF(AND(D4068&gt;='Season Lookup'!$D$15,D4068&lt;'Season Lookup'!$D$16),"Spring",IF(AND(D4068&gt;='Season Lookup'!$D$16,D4068&lt;'Season Lookup'!$D$17),"Summer",IF(AND(D4068&gt;='Season Lookup'!$D$17,D4068&lt;'Season Lookup'!$D$18),"Fall",IF(OR(D4068&gt;='Season Lookup'!$D$18,D4068&lt;'Season Lookup'!$D$15),"Winter"))))</f>
        <v>Summer</v>
      </c>
      <c r="L4068" s="3" t="str">
        <f>VLOOKUP(F4068,'Season Lookup'!$A$1:$B$13,2,0)</f>
        <v>Summer</v>
      </c>
      <c r="M4068" t="s">
        <v>56</v>
      </c>
      <c r="N4068" t="s">
        <v>13</v>
      </c>
      <c r="O4068" t="s">
        <v>132</v>
      </c>
      <c r="P4068" t="str">
        <f t="shared" si="800"/>
        <v>Yes</v>
      </c>
      <c r="Q4068" t="str">
        <f t="shared" si="801"/>
        <v>Yes</v>
      </c>
      <c r="R4068" t="str">
        <f t="shared" si="802"/>
        <v>No</v>
      </c>
      <c r="T4068" t="s">
        <v>14</v>
      </c>
      <c r="U4068" t="s">
        <v>1492</v>
      </c>
      <c r="V4068" t="str">
        <f t="shared" si="803"/>
        <v>Intersection</v>
      </c>
      <c r="W4068" t="s">
        <v>1493</v>
      </c>
      <c r="X4068">
        <v>42.384802999999998</v>
      </c>
      <c r="Y4068">
        <v>-71.119405</v>
      </c>
      <c r="Z4068" t="s">
        <v>1494</v>
      </c>
    </row>
    <row r="4069" spans="1:26">
      <c r="A4069">
        <v>31170</v>
      </c>
      <c r="B4069" s="1">
        <v>41141.697905092595</v>
      </c>
      <c r="C4069" s="1">
        <f t="shared" si="792"/>
        <v>40909</v>
      </c>
      <c r="D4069" s="4">
        <f t="shared" si="793"/>
        <v>0.63611111111111107</v>
      </c>
      <c r="E4069" s="3">
        <f t="shared" si="794"/>
        <v>2012</v>
      </c>
      <c r="F4069" s="3">
        <f t="shared" si="795"/>
        <v>8</v>
      </c>
      <c r="G4069" s="3">
        <f t="shared" si="796"/>
        <v>20</v>
      </c>
      <c r="H4069" s="3">
        <f t="shared" si="797"/>
        <v>16</v>
      </c>
      <c r="I4069" s="3">
        <f t="shared" si="798"/>
        <v>44</v>
      </c>
      <c r="J4069" s="3">
        <f t="shared" si="799"/>
        <v>2</v>
      </c>
      <c r="K4069" s="3" t="str">
        <f>IF(AND(D4069&gt;='Season Lookup'!$D$15,D4069&lt;'Season Lookup'!$D$16),"Spring",IF(AND(D4069&gt;='Season Lookup'!$D$16,D4069&lt;'Season Lookup'!$D$17),"Summer",IF(AND(D4069&gt;='Season Lookup'!$D$17,D4069&lt;'Season Lookup'!$D$18),"Fall",IF(OR(D4069&gt;='Season Lookup'!$D$18,D4069&lt;'Season Lookup'!$D$15),"Winter"))))</f>
        <v>Summer</v>
      </c>
      <c r="L4069" s="3" t="str">
        <f>VLOOKUP(F4069,'Season Lookup'!$A$1:$B$13,2,0)</f>
        <v>Summer</v>
      </c>
      <c r="M4069" t="s">
        <v>56</v>
      </c>
      <c r="N4069" t="s">
        <v>13</v>
      </c>
      <c r="O4069" t="s">
        <v>549</v>
      </c>
      <c r="P4069" t="str">
        <f t="shared" si="800"/>
        <v>Yes</v>
      </c>
      <c r="Q4069" t="str">
        <f t="shared" si="801"/>
        <v>No</v>
      </c>
      <c r="R4069" t="str">
        <f t="shared" si="802"/>
        <v>No</v>
      </c>
      <c r="T4069" t="s">
        <v>342</v>
      </c>
      <c r="U4069" t="s">
        <v>19</v>
      </c>
      <c r="V4069" t="str">
        <f t="shared" si="803"/>
        <v>Intersection</v>
      </c>
      <c r="W4069" t="s">
        <v>3214</v>
      </c>
      <c r="X4069">
        <v>42.373379999999997</v>
      </c>
      <c r="Y4069">
        <v>-71.098140000000001</v>
      </c>
      <c r="Z4069" t="s">
        <v>822</v>
      </c>
    </row>
    <row r="4070" spans="1:26">
      <c r="A4070">
        <v>31171</v>
      </c>
      <c r="B4070" s="1">
        <v>41141.447905092595</v>
      </c>
      <c r="C4070" s="1">
        <f t="shared" si="792"/>
        <v>40909</v>
      </c>
      <c r="D4070" s="4">
        <f t="shared" si="793"/>
        <v>0.63611111111111107</v>
      </c>
      <c r="E4070" s="3">
        <f t="shared" si="794"/>
        <v>2012</v>
      </c>
      <c r="F4070" s="3">
        <f t="shared" si="795"/>
        <v>8</v>
      </c>
      <c r="G4070" s="3">
        <f t="shared" si="796"/>
        <v>20</v>
      </c>
      <c r="H4070" s="3">
        <f t="shared" si="797"/>
        <v>10</v>
      </c>
      <c r="I4070" s="3">
        <f t="shared" si="798"/>
        <v>44</v>
      </c>
      <c r="J4070" s="3">
        <f t="shared" si="799"/>
        <v>2</v>
      </c>
      <c r="K4070" s="3" t="str">
        <f>IF(AND(D4070&gt;='Season Lookup'!$D$15,D4070&lt;'Season Lookup'!$D$16),"Spring",IF(AND(D4070&gt;='Season Lookup'!$D$16,D4070&lt;'Season Lookup'!$D$17),"Summer",IF(AND(D4070&gt;='Season Lookup'!$D$17,D4070&lt;'Season Lookup'!$D$18),"Fall",IF(OR(D4070&gt;='Season Lookup'!$D$18,D4070&lt;'Season Lookup'!$D$15),"Winter"))))</f>
        <v>Summer</v>
      </c>
      <c r="L4070" s="3" t="str">
        <f>VLOOKUP(F4070,'Season Lookup'!$A$1:$B$13,2,0)</f>
        <v>Summer</v>
      </c>
      <c r="M4070" t="s">
        <v>56</v>
      </c>
      <c r="N4070" t="s">
        <v>13</v>
      </c>
      <c r="O4070" t="s">
        <v>23</v>
      </c>
      <c r="P4070" t="str">
        <f t="shared" si="800"/>
        <v>Yes</v>
      </c>
      <c r="Q4070" t="str">
        <f t="shared" si="801"/>
        <v>No</v>
      </c>
      <c r="R4070" t="str">
        <f t="shared" si="802"/>
        <v>No</v>
      </c>
      <c r="T4070" t="s">
        <v>186</v>
      </c>
      <c r="U4070" t="s">
        <v>142</v>
      </c>
      <c r="V4070" t="str">
        <f t="shared" si="803"/>
        <v>Intersection</v>
      </c>
      <c r="W4070" t="s">
        <v>3373</v>
      </c>
      <c r="X4070">
        <v>42.382404000000001</v>
      </c>
      <c r="Y4070">
        <v>-71.130995999999996</v>
      </c>
      <c r="Z4070" t="s">
        <v>3374</v>
      </c>
    </row>
    <row r="4071" spans="1:26">
      <c r="A4071">
        <v>31176</v>
      </c>
      <c r="B4071" s="1">
        <v>41141.758321759262</v>
      </c>
      <c r="C4071" s="1">
        <f t="shared" si="792"/>
        <v>40909</v>
      </c>
      <c r="D4071" s="4">
        <f t="shared" si="793"/>
        <v>0.63611111111111107</v>
      </c>
      <c r="E4071" s="3">
        <f t="shared" si="794"/>
        <v>2012</v>
      </c>
      <c r="F4071" s="3">
        <f t="shared" si="795"/>
        <v>8</v>
      </c>
      <c r="G4071" s="3">
        <f t="shared" si="796"/>
        <v>20</v>
      </c>
      <c r="H4071" s="3">
        <f t="shared" si="797"/>
        <v>18</v>
      </c>
      <c r="I4071" s="3">
        <f t="shared" si="798"/>
        <v>11</v>
      </c>
      <c r="J4071" s="3">
        <f t="shared" si="799"/>
        <v>2</v>
      </c>
      <c r="K4071" s="3" t="str">
        <f>IF(AND(D4071&gt;='Season Lookup'!$D$15,D4071&lt;'Season Lookup'!$D$16),"Spring",IF(AND(D4071&gt;='Season Lookup'!$D$16,D4071&lt;'Season Lookup'!$D$17),"Summer",IF(AND(D4071&gt;='Season Lookup'!$D$17,D4071&lt;'Season Lookup'!$D$18),"Fall",IF(OR(D4071&gt;='Season Lookup'!$D$18,D4071&lt;'Season Lookup'!$D$15),"Winter"))))</f>
        <v>Summer</v>
      </c>
      <c r="L4071" s="3" t="str">
        <f>VLOOKUP(F4071,'Season Lookup'!$A$1:$B$13,2,0)</f>
        <v>Summer</v>
      </c>
      <c r="M4071" t="s">
        <v>56</v>
      </c>
      <c r="N4071" t="s">
        <v>13</v>
      </c>
      <c r="O4071" t="s">
        <v>132</v>
      </c>
      <c r="P4071" t="str">
        <f t="shared" si="800"/>
        <v>Yes</v>
      </c>
      <c r="Q4071" t="str">
        <f t="shared" si="801"/>
        <v>Yes</v>
      </c>
      <c r="R4071" t="str">
        <f t="shared" si="802"/>
        <v>No</v>
      </c>
      <c r="T4071" t="s">
        <v>19</v>
      </c>
      <c r="U4071" t="s">
        <v>498</v>
      </c>
      <c r="V4071" t="str">
        <f t="shared" si="803"/>
        <v>Intersection</v>
      </c>
      <c r="W4071" t="s">
        <v>2297</v>
      </c>
      <c r="X4071">
        <v>42.374698000000002</v>
      </c>
      <c r="Y4071">
        <v>-71.108335999999994</v>
      </c>
      <c r="Z4071" t="s">
        <v>2298</v>
      </c>
    </row>
    <row r="4072" spans="1:26">
      <c r="A4072">
        <v>31177</v>
      </c>
      <c r="B4072" s="1">
        <v>41142.455555555556</v>
      </c>
      <c r="C4072" s="1">
        <f t="shared" si="792"/>
        <v>40909</v>
      </c>
      <c r="D4072" s="4">
        <f t="shared" si="793"/>
        <v>0.63888888888888884</v>
      </c>
      <c r="E4072" s="3">
        <f t="shared" si="794"/>
        <v>2012</v>
      </c>
      <c r="F4072" s="3">
        <f t="shared" si="795"/>
        <v>8</v>
      </c>
      <c r="G4072" s="3">
        <f t="shared" si="796"/>
        <v>21</v>
      </c>
      <c r="H4072" s="3">
        <f t="shared" si="797"/>
        <v>10</v>
      </c>
      <c r="I4072" s="3">
        <f t="shared" si="798"/>
        <v>56</v>
      </c>
      <c r="J4072" s="3">
        <f t="shared" si="799"/>
        <v>3</v>
      </c>
      <c r="K4072" s="3" t="str">
        <f>IF(AND(D4072&gt;='Season Lookup'!$D$15,D4072&lt;'Season Lookup'!$D$16),"Spring",IF(AND(D4072&gt;='Season Lookup'!$D$16,D4072&lt;'Season Lookup'!$D$17),"Summer",IF(AND(D4072&gt;='Season Lookup'!$D$17,D4072&lt;'Season Lookup'!$D$18),"Fall",IF(OR(D4072&gt;='Season Lookup'!$D$18,D4072&lt;'Season Lookup'!$D$15),"Winter"))))</f>
        <v>Summer</v>
      </c>
      <c r="L4072" s="3" t="str">
        <f>VLOOKUP(F4072,'Season Lookup'!$A$1:$B$13,2,0)</f>
        <v>Summer</v>
      </c>
      <c r="M4072" t="s">
        <v>73</v>
      </c>
      <c r="N4072" t="s">
        <v>13</v>
      </c>
      <c r="O4072" t="s">
        <v>132</v>
      </c>
      <c r="P4072" t="str">
        <f t="shared" si="800"/>
        <v>Yes</v>
      </c>
      <c r="Q4072" t="str">
        <f t="shared" si="801"/>
        <v>Yes</v>
      </c>
      <c r="R4072" t="str">
        <f t="shared" si="802"/>
        <v>No</v>
      </c>
      <c r="T4072" t="s">
        <v>14</v>
      </c>
      <c r="U4072" t="s">
        <v>203</v>
      </c>
      <c r="V4072" t="str">
        <f t="shared" si="803"/>
        <v>Intersection</v>
      </c>
      <c r="W4072" t="s">
        <v>3246</v>
      </c>
      <c r="X4072">
        <v>42.357363999999997</v>
      </c>
      <c r="Y4072">
        <v>-71.092567000000003</v>
      </c>
      <c r="Z4072" t="s">
        <v>3247</v>
      </c>
    </row>
    <row r="4073" spans="1:26">
      <c r="A4073">
        <v>31178</v>
      </c>
      <c r="B4073" s="1">
        <v>41142.708333333336</v>
      </c>
      <c r="C4073" s="1">
        <f t="shared" si="792"/>
        <v>40909</v>
      </c>
      <c r="D4073" s="4">
        <f t="shared" si="793"/>
        <v>0.63888888888888884</v>
      </c>
      <c r="E4073" s="3">
        <f t="shared" si="794"/>
        <v>2012</v>
      </c>
      <c r="F4073" s="3">
        <f t="shared" si="795"/>
        <v>8</v>
      </c>
      <c r="G4073" s="3">
        <f t="shared" si="796"/>
        <v>21</v>
      </c>
      <c r="H4073" s="3">
        <f t="shared" si="797"/>
        <v>17</v>
      </c>
      <c r="I4073" s="3">
        <f t="shared" si="798"/>
        <v>0</v>
      </c>
      <c r="J4073" s="3">
        <f t="shared" si="799"/>
        <v>3</v>
      </c>
      <c r="K4073" s="3" t="str">
        <f>IF(AND(D4073&gt;='Season Lookup'!$D$15,D4073&lt;'Season Lookup'!$D$16),"Spring",IF(AND(D4073&gt;='Season Lookup'!$D$16,D4073&lt;'Season Lookup'!$D$17),"Summer",IF(AND(D4073&gt;='Season Lookup'!$D$17,D4073&lt;'Season Lookup'!$D$18),"Fall",IF(OR(D4073&gt;='Season Lookup'!$D$18,D4073&lt;'Season Lookup'!$D$15),"Winter"))))</f>
        <v>Summer</v>
      </c>
      <c r="L4073" s="3" t="str">
        <f>VLOOKUP(F4073,'Season Lookup'!$A$1:$B$13,2,0)</f>
        <v>Summer</v>
      </c>
      <c r="M4073" t="s">
        <v>73</v>
      </c>
      <c r="N4073" t="s">
        <v>13</v>
      </c>
      <c r="O4073" t="s">
        <v>152</v>
      </c>
      <c r="P4073" t="str">
        <f t="shared" si="800"/>
        <v>Yes</v>
      </c>
      <c r="Q4073" t="str">
        <f t="shared" si="801"/>
        <v>No</v>
      </c>
      <c r="R4073" t="str">
        <f t="shared" si="802"/>
        <v>Yes</v>
      </c>
      <c r="T4073" t="s">
        <v>105</v>
      </c>
      <c r="U4073" t="s">
        <v>387</v>
      </c>
      <c r="V4073" t="str">
        <f t="shared" si="803"/>
        <v>Intersection</v>
      </c>
      <c r="W4073" t="s">
        <v>388</v>
      </c>
      <c r="X4073">
        <v>42.370398999999999</v>
      </c>
      <c r="Y4073">
        <v>-71.103763999999998</v>
      </c>
      <c r="Z4073" t="s">
        <v>389</v>
      </c>
    </row>
    <row r="4074" spans="1:26">
      <c r="A4074">
        <v>31181</v>
      </c>
      <c r="B4074" s="1">
        <v>41142.73609953704</v>
      </c>
      <c r="C4074" s="1">
        <f t="shared" si="792"/>
        <v>40909</v>
      </c>
      <c r="D4074" s="4">
        <f t="shared" si="793"/>
        <v>0.63888888888888884</v>
      </c>
      <c r="E4074" s="3">
        <f t="shared" si="794"/>
        <v>2012</v>
      </c>
      <c r="F4074" s="3">
        <f t="shared" si="795"/>
        <v>8</v>
      </c>
      <c r="G4074" s="3">
        <f t="shared" si="796"/>
        <v>21</v>
      </c>
      <c r="H4074" s="3">
        <f t="shared" si="797"/>
        <v>17</v>
      </c>
      <c r="I4074" s="3">
        <f t="shared" si="798"/>
        <v>39</v>
      </c>
      <c r="J4074" s="3">
        <f t="shared" si="799"/>
        <v>3</v>
      </c>
      <c r="K4074" s="3" t="str">
        <f>IF(AND(D4074&gt;='Season Lookup'!$D$15,D4074&lt;'Season Lookup'!$D$16),"Spring",IF(AND(D4074&gt;='Season Lookup'!$D$16,D4074&lt;'Season Lookup'!$D$17),"Summer",IF(AND(D4074&gt;='Season Lookup'!$D$17,D4074&lt;'Season Lookup'!$D$18),"Fall",IF(OR(D4074&gt;='Season Lookup'!$D$18,D4074&lt;'Season Lookup'!$D$15),"Winter"))))</f>
        <v>Summer</v>
      </c>
      <c r="L4074" s="3" t="str">
        <f>VLOOKUP(F4074,'Season Lookup'!$A$1:$B$13,2,0)</f>
        <v>Summer</v>
      </c>
      <c r="M4074" t="s">
        <v>73</v>
      </c>
      <c r="N4074" t="s">
        <v>13</v>
      </c>
      <c r="O4074" t="s">
        <v>619</v>
      </c>
      <c r="P4074" t="str">
        <f t="shared" si="800"/>
        <v>Yes</v>
      </c>
      <c r="Q4074" t="str">
        <f t="shared" si="801"/>
        <v>No</v>
      </c>
      <c r="R4074" t="str">
        <f t="shared" si="802"/>
        <v>No</v>
      </c>
      <c r="T4074" t="s">
        <v>14</v>
      </c>
      <c r="U4074" t="s">
        <v>213</v>
      </c>
      <c r="V4074" t="str">
        <f t="shared" si="803"/>
        <v>Intersection</v>
      </c>
      <c r="W4074" t="s">
        <v>214</v>
      </c>
      <c r="X4074">
        <v>42.398823999999998</v>
      </c>
      <c r="Y4074">
        <v>-71.131961000000004</v>
      </c>
      <c r="Z4074" t="s">
        <v>215</v>
      </c>
    </row>
    <row r="4075" spans="1:26">
      <c r="A4075">
        <v>31180</v>
      </c>
      <c r="B4075" s="1">
        <v>41143.170138888891</v>
      </c>
      <c r="C4075" s="1">
        <f t="shared" si="792"/>
        <v>40909</v>
      </c>
      <c r="D4075" s="4">
        <f t="shared" si="793"/>
        <v>0.64166666666666672</v>
      </c>
      <c r="E4075" s="3">
        <f t="shared" si="794"/>
        <v>2012</v>
      </c>
      <c r="F4075" s="3">
        <f t="shared" si="795"/>
        <v>8</v>
      </c>
      <c r="G4075" s="3">
        <f t="shared" si="796"/>
        <v>22</v>
      </c>
      <c r="H4075" s="3">
        <f t="shared" si="797"/>
        <v>4</v>
      </c>
      <c r="I4075" s="3">
        <f t="shared" si="798"/>
        <v>5</v>
      </c>
      <c r="J4075" s="3">
        <f t="shared" si="799"/>
        <v>4</v>
      </c>
      <c r="K4075" s="3" t="str">
        <f>IF(AND(D4075&gt;='Season Lookup'!$D$15,D4075&lt;'Season Lookup'!$D$16),"Spring",IF(AND(D4075&gt;='Season Lookup'!$D$16,D4075&lt;'Season Lookup'!$D$17),"Summer",IF(AND(D4075&gt;='Season Lookup'!$D$17,D4075&lt;'Season Lookup'!$D$18),"Fall",IF(OR(D4075&gt;='Season Lookup'!$D$18,D4075&lt;'Season Lookup'!$D$15),"Winter"))))</f>
        <v>Summer</v>
      </c>
      <c r="L4075" s="3" t="str">
        <f>VLOOKUP(F4075,'Season Lookup'!$A$1:$B$13,2,0)</f>
        <v>Summer</v>
      </c>
      <c r="M4075" t="s">
        <v>82</v>
      </c>
      <c r="N4075" t="s">
        <v>13</v>
      </c>
      <c r="O4075" t="s">
        <v>152</v>
      </c>
      <c r="P4075" t="str">
        <f t="shared" si="800"/>
        <v>Yes</v>
      </c>
      <c r="Q4075" t="str">
        <f t="shared" si="801"/>
        <v>No</v>
      </c>
      <c r="R4075" t="str">
        <f t="shared" si="802"/>
        <v>Yes</v>
      </c>
      <c r="T4075" t="s">
        <v>387</v>
      </c>
      <c r="U4075" t="s">
        <v>105</v>
      </c>
      <c r="V4075" t="str">
        <f t="shared" si="803"/>
        <v>Intersection</v>
      </c>
      <c r="W4075" t="s">
        <v>4850</v>
      </c>
      <c r="X4075">
        <v>42.370398999999999</v>
      </c>
      <c r="Y4075">
        <v>-71.103763999999998</v>
      </c>
      <c r="Z4075" t="s">
        <v>389</v>
      </c>
    </row>
    <row r="4076" spans="1:26">
      <c r="A4076">
        <v>31182</v>
      </c>
      <c r="B4076" s="1">
        <v>41143.305543981478</v>
      </c>
      <c r="C4076" s="1">
        <f t="shared" si="792"/>
        <v>40909</v>
      </c>
      <c r="D4076" s="4">
        <f t="shared" si="793"/>
        <v>0.64166666666666672</v>
      </c>
      <c r="E4076" s="3">
        <f t="shared" si="794"/>
        <v>2012</v>
      </c>
      <c r="F4076" s="3">
        <f t="shared" si="795"/>
        <v>8</v>
      </c>
      <c r="G4076" s="3">
        <f t="shared" si="796"/>
        <v>22</v>
      </c>
      <c r="H4076" s="3">
        <f t="shared" si="797"/>
        <v>7</v>
      </c>
      <c r="I4076" s="3">
        <f t="shared" si="798"/>
        <v>19</v>
      </c>
      <c r="J4076" s="3">
        <f t="shared" si="799"/>
        <v>4</v>
      </c>
      <c r="K4076" s="3" t="str">
        <f>IF(AND(D4076&gt;='Season Lookup'!$D$15,D4076&lt;'Season Lookup'!$D$16),"Spring",IF(AND(D4076&gt;='Season Lookup'!$D$16,D4076&lt;'Season Lookup'!$D$17),"Summer",IF(AND(D4076&gt;='Season Lookup'!$D$17,D4076&lt;'Season Lookup'!$D$18),"Fall",IF(OR(D4076&gt;='Season Lookup'!$D$18,D4076&lt;'Season Lookup'!$D$15),"Winter"))))</f>
        <v>Summer</v>
      </c>
      <c r="L4076" s="3" t="str">
        <f>VLOOKUP(F4076,'Season Lookup'!$A$1:$B$13,2,0)</f>
        <v>Summer</v>
      </c>
      <c r="M4076" t="s">
        <v>82</v>
      </c>
      <c r="N4076" t="s">
        <v>13</v>
      </c>
      <c r="O4076" t="s">
        <v>13</v>
      </c>
      <c r="P4076" t="str">
        <f t="shared" si="800"/>
        <v>Yes</v>
      </c>
      <c r="Q4076" t="str">
        <f t="shared" si="801"/>
        <v>No</v>
      </c>
      <c r="R4076" t="str">
        <f t="shared" si="802"/>
        <v>No</v>
      </c>
      <c r="S4076">
        <v>1310</v>
      </c>
      <c r="T4076" t="s">
        <v>19</v>
      </c>
      <c r="V4076" t="str">
        <f t="shared" si="803"/>
        <v>Non Intersection</v>
      </c>
      <c r="W4076" t="s">
        <v>583</v>
      </c>
      <c r="X4076">
        <v>42.373449999999998</v>
      </c>
      <c r="Y4076">
        <v>-71.099502999999999</v>
      </c>
      <c r="Z4076" t="s">
        <v>584</v>
      </c>
    </row>
    <row r="4077" spans="1:26">
      <c r="A4077">
        <v>31183</v>
      </c>
      <c r="B4077" s="1">
        <v>41143.4375</v>
      </c>
      <c r="C4077" s="1">
        <f t="shared" si="792"/>
        <v>40909</v>
      </c>
      <c r="D4077" s="4">
        <f t="shared" si="793"/>
        <v>0.64166666666666672</v>
      </c>
      <c r="E4077" s="3">
        <f t="shared" si="794"/>
        <v>2012</v>
      </c>
      <c r="F4077" s="3">
        <f t="shared" si="795"/>
        <v>8</v>
      </c>
      <c r="G4077" s="3">
        <f t="shared" si="796"/>
        <v>22</v>
      </c>
      <c r="H4077" s="3">
        <f t="shared" si="797"/>
        <v>10</v>
      </c>
      <c r="I4077" s="3">
        <f t="shared" si="798"/>
        <v>30</v>
      </c>
      <c r="J4077" s="3">
        <f t="shared" si="799"/>
        <v>4</v>
      </c>
      <c r="K4077" s="3" t="str">
        <f>IF(AND(D4077&gt;='Season Lookup'!$D$15,D4077&lt;'Season Lookup'!$D$16),"Spring",IF(AND(D4077&gt;='Season Lookup'!$D$16,D4077&lt;'Season Lookup'!$D$17),"Summer",IF(AND(D4077&gt;='Season Lookup'!$D$17,D4077&lt;'Season Lookup'!$D$18),"Fall",IF(OR(D4077&gt;='Season Lookup'!$D$18,D4077&lt;'Season Lookup'!$D$15),"Winter"))))</f>
        <v>Summer</v>
      </c>
      <c r="L4077" s="3" t="str">
        <f>VLOOKUP(F4077,'Season Lookup'!$A$1:$B$13,2,0)</f>
        <v>Summer</v>
      </c>
      <c r="M4077" t="s">
        <v>82</v>
      </c>
      <c r="N4077" t="s">
        <v>13</v>
      </c>
      <c r="O4077" t="s">
        <v>132</v>
      </c>
      <c r="P4077" t="str">
        <f t="shared" si="800"/>
        <v>Yes</v>
      </c>
      <c r="Q4077" t="str">
        <f t="shared" si="801"/>
        <v>Yes</v>
      </c>
      <c r="R4077" t="str">
        <f t="shared" si="802"/>
        <v>No</v>
      </c>
      <c r="S4077">
        <v>438</v>
      </c>
      <c r="T4077" t="s">
        <v>14</v>
      </c>
      <c r="V4077" t="str">
        <f t="shared" si="803"/>
        <v>Non Intersection</v>
      </c>
      <c r="W4077" t="s">
        <v>4851</v>
      </c>
      <c r="X4077">
        <v>42.363517999999999</v>
      </c>
      <c r="Y4077">
        <v>-71.100859</v>
      </c>
      <c r="Z4077" t="s">
        <v>4852</v>
      </c>
    </row>
    <row r="4078" spans="1:26">
      <c r="A4078">
        <v>31184</v>
      </c>
      <c r="B4078" s="1">
        <v>41143.590277777781</v>
      </c>
      <c r="C4078" s="1">
        <f t="shared" si="792"/>
        <v>40909</v>
      </c>
      <c r="D4078" s="4">
        <f t="shared" si="793"/>
        <v>0.64166666666666672</v>
      </c>
      <c r="E4078" s="3">
        <f t="shared" si="794"/>
        <v>2012</v>
      </c>
      <c r="F4078" s="3">
        <f t="shared" si="795"/>
        <v>8</v>
      </c>
      <c r="G4078" s="3">
        <f t="shared" si="796"/>
        <v>22</v>
      </c>
      <c r="H4078" s="3">
        <f t="shared" si="797"/>
        <v>14</v>
      </c>
      <c r="I4078" s="3">
        <f t="shared" si="798"/>
        <v>10</v>
      </c>
      <c r="J4078" s="3">
        <f t="shared" si="799"/>
        <v>4</v>
      </c>
      <c r="K4078" s="3" t="str">
        <f>IF(AND(D4078&gt;='Season Lookup'!$D$15,D4078&lt;'Season Lookup'!$D$16),"Spring",IF(AND(D4078&gt;='Season Lookup'!$D$16,D4078&lt;'Season Lookup'!$D$17),"Summer",IF(AND(D4078&gt;='Season Lookup'!$D$17,D4078&lt;'Season Lookup'!$D$18),"Fall",IF(OR(D4078&gt;='Season Lookup'!$D$18,D4078&lt;'Season Lookup'!$D$15),"Winter"))))</f>
        <v>Summer</v>
      </c>
      <c r="L4078" s="3" t="str">
        <f>VLOOKUP(F4078,'Season Lookup'!$A$1:$B$13,2,0)</f>
        <v>Summer</v>
      </c>
      <c r="M4078" t="s">
        <v>82</v>
      </c>
      <c r="N4078" t="s">
        <v>13</v>
      </c>
      <c r="O4078" t="s">
        <v>23</v>
      </c>
      <c r="P4078" t="str">
        <f t="shared" si="800"/>
        <v>Yes</v>
      </c>
      <c r="Q4078" t="str">
        <f t="shared" si="801"/>
        <v>No</v>
      </c>
      <c r="R4078" t="str">
        <f t="shared" si="802"/>
        <v>No</v>
      </c>
      <c r="S4078">
        <v>20</v>
      </c>
      <c r="T4078" t="s">
        <v>325</v>
      </c>
      <c r="U4078" t="s">
        <v>326</v>
      </c>
      <c r="V4078" t="str">
        <f t="shared" si="803"/>
        <v>Non Intersection</v>
      </c>
      <c r="W4078" t="s">
        <v>3316</v>
      </c>
      <c r="X4078">
        <v>42.371802000000002</v>
      </c>
      <c r="Y4078">
        <v>-71.121319999999997</v>
      </c>
      <c r="Z4078" t="s">
        <v>3317</v>
      </c>
    </row>
    <row r="4079" spans="1:26">
      <c r="A4079">
        <v>31185</v>
      </c>
      <c r="B4079" s="1">
        <v>41143.604155092595</v>
      </c>
      <c r="C4079" s="1">
        <f t="shared" si="792"/>
        <v>40909</v>
      </c>
      <c r="D4079" s="4">
        <f t="shared" si="793"/>
        <v>0.64166666666666672</v>
      </c>
      <c r="E4079" s="3">
        <f t="shared" si="794"/>
        <v>2012</v>
      </c>
      <c r="F4079" s="3">
        <f t="shared" si="795"/>
        <v>8</v>
      </c>
      <c r="G4079" s="3">
        <f t="shared" si="796"/>
        <v>22</v>
      </c>
      <c r="H4079" s="3">
        <f t="shared" si="797"/>
        <v>14</v>
      </c>
      <c r="I4079" s="3">
        <f t="shared" si="798"/>
        <v>29</v>
      </c>
      <c r="J4079" s="3">
        <f t="shared" si="799"/>
        <v>4</v>
      </c>
      <c r="K4079" s="3" t="str">
        <f>IF(AND(D4079&gt;='Season Lookup'!$D$15,D4079&lt;'Season Lookup'!$D$16),"Spring",IF(AND(D4079&gt;='Season Lookup'!$D$16,D4079&lt;'Season Lookup'!$D$17),"Summer",IF(AND(D4079&gt;='Season Lookup'!$D$17,D4079&lt;'Season Lookup'!$D$18),"Fall",IF(OR(D4079&gt;='Season Lookup'!$D$18,D4079&lt;'Season Lookup'!$D$15),"Winter"))))</f>
        <v>Summer</v>
      </c>
      <c r="L4079" s="3" t="str">
        <f>VLOOKUP(F4079,'Season Lookup'!$A$1:$B$13,2,0)</f>
        <v>Summer</v>
      </c>
      <c r="M4079" t="s">
        <v>82</v>
      </c>
      <c r="N4079" t="s">
        <v>13</v>
      </c>
      <c r="O4079" t="s">
        <v>132</v>
      </c>
      <c r="P4079" t="str">
        <f t="shared" si="800"/>
        <v>Yes</v>
      </c>
      <c r="Q4079" t="str">
        <f t="shared" si="801"/>
        <v>Yes</v>
      </c>
      <c r="R4079" t="str">
        <f t="shared" si="802"/>
        <v>No</v>
      </c>
      <c r="S4079">
        <v>165</v>
      </c>
      <c r="T4079" t="s">
        <v>74</v>
      </c>
      <c r="V4079" t="str">
        <f t="shared" si="803"/>
        <v>Non Intersection</v>
      </c>
      <c r="W4079" t="s">
        <v>4853</v>
      </c>
      <c r="X4079">
        <v>42.371856000000001</v>
      </c>
      <c r="Y4079">
        <v>-71.098365999999999</v>
      </c>
      <c r="Z4079" t="s">
        <v>4854</v>
      </c>
    </row>
    <row r="4080" spans="1:26">
      <c r="A4080">
        <v>31186</v>
      </c>
      <c r="B4080" s="1">
        <v>41143.969444444447</v>
      </c>
      <c r="C4080" s="1">
        <f t="shared" si="792"/>
        <v>40909</v>
      </c>
      <c r="D4080" s="4">
        <f t="shared" si="793"/>
        <v>0.64166666666666672</v>
      </c>
      <c r="E4080" s="3">
        <f t="shared" si="794"/>
        <v>2012</v>
      </c>
      <c r="F4080" s="3">
        <f t="shared" si="795"/>
        <v>8</v>
      </c>
      <c r="G4080" s="3">
        <f t="shared" si="796"/>
        <v>22</v>
      </c>
      <c r="H4080" s="3">
        <f t="shared" si="797"/>
        <v>23</v>
      </c>
      <c r="I4080" s="3">
        <f t="shared" si="798"/>
        <v>16</v>
      </c>
      <c r="J4080" s="3">
        <f t="shared" si="799"/>
        <v>4</v>
      </c>
      <c r="K4080" s="3" t="str">
        <f>IF(AND(D4080&gt;='Season Lookup'!$D$15,D4080&lt;'Season Lookup'!$D$16),"Spring",IF(AND(D4080&gt;='Season Lookup'!$D$16,D4080&lt;'Season Lookup'!$D$17),"Summer",IF(AND(D4080&gt;='Season Lookup'!$D$17,D4080&lt;'Season Lookup'!$D$18),"Fall",IF(OR(D4080&gt;='Season Lookup'!$D$18,D4080&lt;'Season Lookup'!$D$15),"Winter"))))</f>
        <v>Summer</v>
      </c>
      <c r="L4080" s="3" t="str">
        <f>VLOOKUP(F4080,'Season Lookup'!$A$1:$B$13,2,0)</f>
        <v>Summer</v>
      </c>
      <c r="M4080" t="s">
        <v>82</v>
      </c>
      <c r="N4080" t="s">
        <v>18</v>
      </c>
      <c r="O4080" t="s">
        <v>132</v>
      </c>
      <c r="P4080" t="str">
        <f t="shared" si="800"/>
        <v>Yes</v>
      </c>
      <c r="Q4080" t="str">
        <f t="shared" si="801"/>
        <v>Yes</v>
      </c>
      <c r="R4080" t="str">
        <f t="shared" si="802"/>
        <v>No</v>
      </c>
      <c r="T4080" t="s">
        <v>42</v>
      </c>
      <c r="U4080" t="s">
        <v>27</v>
      </c>
      <c r="V4080" t="str">
        <f t="shared" si="803"/>
        <v>Intersection</v>
      </c>
      <c r="W4080" t="s">
        <v>3749</v>
      </c>
      <c r="X4080">
        <v>42.364483999999997</v>
      </c>
      <c r="Y4080">
        <v>-71.113893000000004</v>
      </c>
      <c r="Z4080" t="s">
        <v>1023</v>
      </c>
    </row>
    <row r="4081" spans="1:26">
      <c r="A4081">
        <v>31199</v>
      </c>
      <c r="B4081" s="1">
        <v>41143.5625</v>
      </c>
      <c r="C4081" s="1">
        <f t="shared" si="792"/>
        <v>40909</v>
      </c>
      <c r="D4081" s="4">
        <f t="shared" si="793"/>
        <v>0.64166666666666672</v>
      </c>
      <c r="E4081" s="3">
        <f t="shared" si="794"/>
        <v>2012</v>
      </c>
      <c r="F4081" s="3">
        <f t="shared" si="795"/>
        <v>8</v>
      </c>
      <c r="G4081" s="3">
        <f t="shared" si="796"/>
        <v>22</v>
      </c>
      <c r="H4081" s="3">
        <f t="shared" si="797"/>
        <v>13</v>
      </c>
      <c r="I4081" s="3">
        <f t="shared" si="798"/>
        <v>30</v>
      </c>
      <c r="J4081" s="3">
        <f t="shared" si="799"/>
        <v>4</v>
      </c>
      <c r="K4081" s="3" t="str">
        <f>IF(AND(D4081&gt;='Season Lookup'!$D$15,D4081&lt;'Season Lookup'!$D$16),"Spring",IF(AND(D4081&gt;='Season Lookup'!$D$16,D4081&lt;'Season Lookup'!$D$17),"Summer",IF(AND(D4081&gt;='Season Lookup'!$D$17,D4081&lt;'Season Lookup'!$D$18),"Fall",IF(OR(D4081&gt;='Season Lookup'!$D$18,D4081&lt;'Season Lookup'!$D$15),"Winter"))))</f>
        <v>Summer</v>
      </c>
      <c r="L4081" s="3" t="str">
        <f>VLOOKUP(F4081,'Season Lookup'!$A$1:$B$13,2,0)</f>
        <v>Summer</v>
      </c>
      <c r="M4081" t="s">
        <v>82</v>
      </c>
      <c r="N4081" t="s">
        <v>13</v>
      </c>
      <c r="O4081" t="s">
        <v>23</v>
      </c>
      <c r="P4081" t="str">
        <f t="shared" si="800"/>
        <v>Yes</v>
      </c>
      <c r="Q4081" t="str">
        <f t="shared" si="801"/>
        <v>No</v>
      </c>
      <c r="R4081" t="str">
        <f t="shared" si="802"/>
        <v>No</v>
      </c>
      <c r="S4081">
        <v>131</v>
      </c>
      <c r="T4081" t="s">
        <v>942</v>
      </c>
      <c r="V4081" t="str">
        <f t="shared" si="803"/>
        <v>Non Intersection</v>
      </c>
      <c r="W4081" t="s">
        <v>4855</v>
      </c>
      <c r="X4081">
        <v>42.372286000000003</v>
      </c>
      <c r="Y4081">
        <v>-71.100274999999996</v>
      </c>
      <c r="Z4081" t="s">
        <v>4856</v>
      </c>
    </row>
    <row r="4082" spans="1:26">
      <c r="A4082">
        <v>31212</v>
      </c>
      <c r="B4082" s="1">
        <v>41144.833333333336</v>
      </c>
      <c r="C4082" s="1">
        <f t="shared" si="792"/>
        <v>40909</v>
      </c>
      <c r="D4082" s="4">
        <f t="shared" si="793"/>
        <v>0.64444444444444449</v>
      </c>
      <c r="E4082" s="3">
        <f t="shared" si="794"/>
        <v>2012</v>
      </c>
      <c r="F4082" s="3">
        <f t="shared" si="795"/>
        <v>8</v>
      </c>
      <c r="G4082" s="3">
        <f t="shared" si="796"/>
        <v>23</v>
      </c>
      <c r="H4082" s="3">
        <f t="shared" si="797"/>
        <v>20</v>
      </c>
      <c r="I4082" s="3">
        <f t="shared" si="798"/>
        <v>0</v>
      </c>
      <c r="J4082" s="3">
        <f t="shared" si="799"/>
        <v>5</v>
      </c>
      <c r="K4082" s="3" t="str">
        <f>IF(AND(D4082&gt;='Season Lookup'!$D$15,D4082&lt;'Season Lookup'!$D$16),"Spring",IF(AND(D4082&gt;='Season Lookup'!$D$16,D4082&lt;'Season Lookup'!$D$17),"Summer",IF(AND(D4082&gt;='Season Lookup'!$D$17,D4082&lt;'Season Lookup'!$D$18),"Fall",IF(OR(D4082&gt;='Season Lookup'!$D$18,D4082&lt;'Season Lookup'!$D$15),"Winter"))))</f>
        <v>Summer</v>
      </c>
      <c r="L4082" s="3" t="str">
        <f>VLOOKUP(F4082,'Season Lookup'!$A$1:$B$13,2,0)</f>
        <v>Summer</v>
      </c>
      <c r="M4082" t="s">
        <v>78</v>
      </c>
      <c r="N4082" t="s">
        <v>13</v>
      </c>
      <c r="O4082" t="s">
        <v>23</v>
      </c>
      <c r="P4082" t="str">
        <f t="shared" si="800"/>
        <v>Yes</v>
      </c>
      <c r="Q4082" t="str">
        <f t="shared" si="801"/>
        <v>No</v>
      </c>
      <c r="R4082" t="str">
        <f t="shared" si="802"/>
        <v>No</v>
      </c>
      <c r="S4082">
        <v>22</v>
      </c>
      <c r="T4082" t="s">
        <v>1903</v>
      </c>
      <c r="V4082" t="str">
        <f t="shared" si="803"/>
        <v>Non Intersection</v>
      </c>
      <c r="W4082" t="s">
        <v>4857</v>
      </c>
      <c r="X4082">
        <v>42.370888999999998</v>
      </c>
      <c r="Y4082">
        <v>-71.093723999999995</v>
      </c>
      <c r="Z4082" t="s">
        <v>4858</v>
      </c>
    </row>
    <row r="4083" spans="1:26">
      <c r="A4083">
        <v>31187</v>
      </c>
      <c r="B4083" s="1">
        <v>41144.354155092595</v>
      </c>
      <c r="C4083" s="1">
        <f t="shared" si="792"/>
        <v>40909</v>
      </c>
      <c r="D4083" s="4">
        <f t="shared" si="793"/>
        <v>0.64444444444444449</v>
      </c>
      <c r="E4083" s="3">
        <f t="shared" si="794"/>
        <v>2012</v>
      </c>
      <c r="F4083" s="3">
        <f t="shared" si="795"/>
        <v>8</v>
      </c>
      <c r="G4083" s="3">
        <f t="shared" si="796"/>
        <v>23</v>
      </c>
      <c r="H4083" s="3">
        <f t="shared" si="797"/>
        <v>8</v>
      </c>
      <c r="I4083" s="3">
        <f t="shared" si="798"/>
        <v>29</v>
      </c>
      <c r="J4083" s="3">
        <f t="shared" si="799"/>
        <v>5</v>
      </c>
      <c r="K4083" s="3" t="str">
        <f>IF(AND(D4083&gt;='Season Lookup'!$D$15,D4083&lt;'Season Lookup'!$D$16),"Spring",IF(AND(D4083&gt;='Season Lookup'!$D$16,D4083&lt;'Season Lookup'!$D$17),"Summer",IF(AND(D4083&gt;='Season Lookup'!$D$17,D4083&lt;'Season Lookup'!$D$18),"Fall",IF(OR(D4083&gt;='Season Lookup'!$D$18,D4083&lt;'Season Lookup'!$D$15),"Winter"))))</f>
        <v>Summer</v>
      </c>
      <c r="L4083" s="3" t="str">
        <f>VLOOKUP(F4083,'Season Lookup'!$A$1:$B$13,2,0)</f>
        <v>Summer</v>
      </c>
      <c r="M4083" t="s">
        <v>78</v>
      </c>
      <c r="N4083" t="s">
        <v>13</v>
      </c>
      <c r="O4083" t="s">
        <v>13</v>
      </c>
      <c r="P4083" t="str">
        <f t="shared" si="800"/>
        <v>Yes</v>
      </c>
      <c r="Q4083" t="str">
        <f t="shared" si="801"/>
        <v>No</v>
      </c>
      <c r="R4083" t="str">
        <f t="shared" si="802"/>
        <v>No</v>
      </c>
      <c r="T4083" t="s">
        <v>126</v>
      </c>
      <c r="U4083" t="s">
        <v>268</v>
      </c>
      <c r="V4083" t="str">
        <f t="shared" si="803"/>
        <v>Intersection</v>
      </c>
      <c r="W4083" t="s">
        <v>768</v>
      </c>
      <c r="X4083">
        <v>42.388565999999997</v>
      </c>
      <c r="Y4083">
        <v>-71.119039999999998</v>
      </c>
      <c r="Z4083" t="s">
        <v>769</v>
      </c>
    </row>
    <row r="4084" spans="1:26">
      <c r="A4084">
        <v>31190</v>
      </c>
      <c r="B4084" s="1">
        <v>41144.895833333336</v>
      </c>
      <c r="C4084" s="1">
        <f t="shared" si="792"/>
        <v>40909</v>
      </c>
      <c r="D4084" s="4">
        <f t="shared" si="793"/>
        <v>0.64444444444444449</v>
      </c>
      <c r="E4084" s="3">
        <f t="shared" si="794"/>
        <v>2012</v>
      </c>
      <c r="F4084" s="3">
        <f t="shared" si="795"/>
        <v>8</v>
      </c>
      <c r="G4084" s="3">
        <f t="shared" si="796"/>
        <v>23</v>
      </c>
      <c r="H4084" s="3">
        <f t="shared" si="797"/>
        <v>21</v>
      </c>
      <c r="I4084" s="3">
        <f t="shared" si="798"/>
        <v>30</v>
      </c>
      <c r="J4084" s="3">
        <f t="shared" si="799"/>
        <v>5</v>
      </c>
      <c r="K4084" s="3" t="str">
        <f>IF(AND(D4084&gt;='Season Lookup'!$D$15,D4084&lt;'Season Lookup'!$D$16),"Spring",IF(AND(D4084&gt;='Season Lookup'!$D$16,D4084&lt;'Season Lookup'!$D$17),"Summer",IF(AND(D4084&gt;='Season Lookup'!$D$17,D4084&lt;'Season Lookup'!$D$18),"Fall",IF(OR(D4084&gt;='Season Lookup'!$D$18,D4084&lt;'Season Lookup'!$D$15),"Winter"))))</f>
        <v>Summer</v>
      </c>
      <c r="L4084" s="3" t="str">
        <f>VLOOKUP(F4084,'Season Lookup'!$A$1:$B$13,2,0)</f>
        <v>Summer</v>
      </c>
      <c r="M4084" t="s">
        <v>78</v>
      </c>
      <c r="N4084" t="s">
        <v>13</v>
      </c>
      <c r="O4084" t="s">
        <v>23</v>
      </c>
      <c r="P4084" t="str">
        <f t="shared" si="800"/>
        <v>Yes</v>
      </c>
      <c r="Q4084" t="str">
        <f t="shared" si="801"/>
        <v>No</v>
      </c>
      <c r="R4084" t="str">
        <f t="shared" si="802"/>
        <v>No</v>
      </c>
      <c r="S4084">
        <v>23</v>
      </c>
      <c r="T4084" t="s">
        <v>3455</v>
      </c>
      <c r="V4084" t="str">
        <f t="shared" si="803"/>
        <v>Non Intersection</v>
      </c>
      <c r="W4084" t="s">
        <v>4859</v>
      </c>
      <c r="X4084">
        <v>42.383906000000003</v>
      </c>
      <c r="Y4084">
        <v>-71.114275000000006</v>
      </c>
      <c r="Z4084" t="s">
        <v>4860</v>
      </c>
    </row>
    <row r="4085" spans="1:26">
      <c r="A4085">
        <v>31188</v>
      </c>
      <c r="B4085" s="1">
        <v>41145.350694444445</v>
      </c>
      <c r="C4085" s="1">
        <f t="shared" si="792"/>
        <v>40909</v>
      </c>
      <c r="D4085" s="4">
        <f t="shared" si="793"/>
        <v>0.64722222222222225</v>
      </c>
      <c r="E4085" s="3">
        <f t="shared" si="794"/>
        <v>2012</v>
      </c>
      <c r="F4085" s="3">
        <f t="shared" si="795"/>
        <v>8</v>
      </c>
      <c r="G4085" s="3">
        <f t="shared" si="796"/>
        <v>24</v>
      </c>
      <c r="H4085" s="3">
        <f t="shared" si="797"/>
        <v>8</v>
      </c>
      <c r="I4085" s="3">
        <f t="shared" si="798"/>
        <v>25</v>
      </c>
      <c r="J4085" s="3">
        <f t="shared" si="799"/>
        <v>6</v>
      </c>
      <c r="K4085" s="3" t="str">
        <f>IF(AND(D4085&gt;='Season Lookup'!$D$15,D4085&lt;'Season Lookup'!$D$16),"Spring",IF(AND(D4085&gt;='Season Lookup'!$D$16,D4085&lt;'Season Lookup'!$D$17),"Summer",IF(AND(D4085&gt;='Season Lookup'!$D$17,D4085&lt;'Season Lookup'!$D$18),"Fall",IF(OR(D4085&gt;='Season Lookup'!$D$18,D4085&lt;'Season Lookup'!$D$15),"Winter"))))</f>
        <v>Summer</v>
      </c>
      <c r="L4085" s="3" t="str">
        <f>VLOOKUP(F4085,'Season Lookup'!$A$1:$B$13,2,0)</f>
        <v>Summer</v>
      </c>
      <c r="M4085" t="s">
        <v>12</v>
      </c>
      <c r="N4085" t="s">
        <v>13</v>
      </c>
      <c r="O4085" t="s">
        <v>13</v>
      </c>
      <c r="P4085" t="str">
        <f t="shared" si="800"/>
        <v>Yes</v>
      </c>
      <c r="Q4085" t="str">
        <f t="shared" si="801"/>
        <v>No</v>
      </c>
      <c r="R4085" t="str">
        <f t="shared" si="802"/>
        <v>No</v>
      </c>
      <c r="T4085" t="s">
        <v>14</v>
      </c>
      <c r="U4085" t="s">
        <v>15</v>
      </c>
      <c r="V4085" t="str">
        <f t="shared" si="803"/>
        <v>Intersection</v>
      </c>
      <c r="W4085" t="s">
        <v>16</v>
      </c>
      <c r="X4085">
        <v>42.392614999999999</v>
      </c>
      <c r="Y4085">
        <v>-71.124874000000005</v>
      </c>
      <c r="Z4085" t="s">
        <v>17</v>
      </c>
    </row>
    <row r="4086" spans="1:26">
      <c r="A4086">
        <v>31191</v>
      </c>
      <c r="B4086" s="1">
        <v>41145.333333333336</v>
      </c>
      <c r="C4086" s="1">
        <f t="shared" si="792"/>
        <v>40909</v>
      </c>
      <c r="D4086" s="4">
        <f t="shared" si="793"/>
        <v>0.64722222222222225</v>
      </c>
      <c r="E4086" s="3">
        <f t="shared" si="794"/>
        <v>2012</v>
      </c>
      <c r="F4086" s="3">
        <f t="shared" si="795"/>
        <v>8</v>
      </c>
      <c r="G4086" s="3">
        <f t="shared" si="796"/>
        <v>24</v>
      </c>
      <c r="H4086" s="3">
        <f t="shared" si="797"/>
        <v>8</v>
      </c>
      <c r="I4086" s="3">
        <f t="shared" si="798"/>
        <v>0</v>
      </c>
      <c r="J4086" s="3">
        <f t="shared" si="799"/>
        <v>6</v>
      </c>
      <c r="K4086" s="3" t="str">
        <f>IF(AND(D4086&gt;='Season Lookup'!$D$15,D4086&lt;'Season Lookup'!$D$16),"Spring",IF(AND(D4086&gt;='Season Lookup'!$D$16,D4086&lt;'Season Lookup'!$D$17),"Summer",IF(AND(D4086&gt;='Season Lookup'!$D$17,D4086&lt;'Season Lookup'!$D$18),"Fall",IF(OR(D4086&gt;='Season Lookup'!$D$18,D4086&lt;'Season Lookup'!$D$15),"Winter"))))</f>
        <v>Summer</v>
      </c>
      <c r="L4086" s="3" t="str">
        <f>VLOOKUP(F4086,'Season Lookup'!$A$1:$B$13,2,0)</f>
        <v>Summer</v>
      </c>
      <c r="M4086" t="s">
        <v>12</v>
      </c>
      <c r="N4086" t="s">
        <v>13</v>
      </c>
      <c r="O4086" t="s">
        <v>23</v>
      </c>
      <c r="P4086" t="str">
        <f t="shared" si="800"/>
        <v>Yes</v>
      </c>
      <c r="Q4086" t="str">
        <f t="shared" si="801"/>
        <v>No</v>
      </c>
      <c r="R4086" t="str">
        <f t="shared" si="802"/>
        <v>No</v>
      </c>
      <c r="S4086">
        <v>87</v>
      </c>
      <c r="T4086" t="s">
        <v>3385</v>
      </c>
      <c r="V4086" t="str">
        <f t="shared" si="803"/>
        <v>Non Intersection</v>
      </c>
      <c r="W4086" t="s">
        <v>4861</v>
      </c>
      <c r="X4086">
        <v>42.370559999999998</v>
      </c>
      <c r="Y4086">
        <v>-71.085907000000006</v>
      </c>
      <c r="Z4086" t="s">
        <v>4862</v>
      </c>
    </row>
    <row r="4087" spans="1:26">
      <c r="A4087">
        <v>31192</v>
      </c>
      <c r="B4087" s="1">
        <v>41145.381944444445</v>
      </c>
      <c r="C4087" s="1">
        <f t="shared" si="792"/>
        <v>40909</v>
      </c>
      <c r="D4087" s="4">
        <f t="shared" si="793"/>
        <v>0.64722222222222225</v>
      </c>
      <c r="E4087" s="3">
        <f t="shared" si="794"/>
        <v>2012</v>
      </c>
      <c r="F4087" s="3">
        <f t="shared" si="795"/>
        <v>8</v>
      </c>
      <c r="G4087" s="3">
        <f t="shared" si="796"/>
        <v>24</v>
      </c>
      <c r="H4087" s="3">
        <f t="shared" si="797"/>
        <v>9</v>
      </c>
      <c r="I4087" s="3">
        <f t="shared" si="798"/>
        <v>10</v>
      </c>
      <c r="J4087" s="3">
        <f t="shared" si="799"/>
        <v>6</v>
      </c>
      <c r="K4087" s="3" t="str">
        <f>IF(AND(D4087&gt;='Season Lookup'!$D$15,D4087&lt;'Season Lookup'!$D$16),"Spring",IF(AND(D4087&gt;='Season Lookup'!$D$16,D4087&lt;'Season Lookup'!$D$17),"Summer",IF(AND(D4087&gt;='Season Lookup'!$D$17,D4087&lt;'Season Lookup'!$D$18),"Fall",IF(OR(D4087&gt;='Season Lookup'!$D$18,D4087&lt;'Season Lookup'!$D$15),"Winter"))))</f>
        <v>Summer</v>
      </c>
      <c r="L4087" s="3" t="str">
        <f>VLOOKUP(F4087,'Season Lookup'!$A$1:$B$13,2,0)</f>
        <v>Summer</v>
      </c>
      <c r="M4087" t="s">
        <v>12</v>
      </c>
      <c r="N4087" t="s">
        <v>13</v>
      </c>
      <c r="O4087" t="s">
        <v>13</v>
      </c>
      <c r="P4087" t="str">
        <f t="shared" si="800"/>
        <v>Yes</v>
      </c>
      <c r="Q4087" t="str">
        <f t="shared" si="801"/>
        <v>No</v>
      </c>
      <c r="R4087" t="str">
        <f t="shared" si="802"/>
        <v>No</v>
      </c>
      <c r="S4087">
        <v>1908</v>
      </c>
      <c r="T4087" t="s">
        <v>14</v>
      </c>
      <c r="V4087" t="str">
        <f t="shared" si="803"/>
        <v>Non Intersection</v>
      </c>
      <c r="W4087" t="s">
        <v>4172</v>
      </c>
      <c r="X4087">
        <v>42.388888999999999</v>
      </c>
      <c r="Y4087">
        <v>-71.119872000000001</v>
      </c>
      <c r="Z4087" t="s">
        <v>4173</v>
      </c>
    </row>
    <row r="4088" spans="1:26">
      <c r="A4088">
        <v>31193</v>
      </c>
      <c r="B4088" s="1">
        <v>41145.691655092596</v>
      </c>
      <c r="C4088" s="1">
        <f t="shared" si="792"/>
        <v>40909</v>
      </c>
      <c r="D4088" s="4">
        <f t="shared" si="793"/>
        <v>0.64722222222222225</v>
      </c>
      <c r="E4088" s="3">
        <f t="shared" si="794"/>
        <v>2012</v>
      </c>
      <c r="F4088" s="3">
        <f t="shared" si="795"/>
        <v>8</v>
      </c>
      <c r="G4088" s="3">
        <f t="shared" si="796"/>
        <v>24</v>
      </c>
      <c r="H4088" s="3">
        <f t="shared" si="797"/>
        <v>16</v>
      </c>
      <c r="I4088" s="3">
        <f t="shared" si="798"/>
        <v>35</v>
      </c>
      <c r="J4088" s="3">
        <f t="shared" si="799"/>
        <v>6</v>
      </c>
      <c r="K4088" s="3" t="str">
        <f>IF(AND(D4088&gt;='Season Lookup'!$D$15,D4088&lt;'Season Lookup'!$D$16),"Spring",IF(AND(D4088&gt;='Season Lookup'!$D$16,D4088&lt;'Season Lookup'!$D$17),"Summer",IF(AND(D4088&gt;='Season Lookup'!$D$17,D4088&lt;'Season Lookup'!$D$18),"Fall",IF(OR(D4088&gt;='Season Lookup'!$D$18,D4088&lt;'Season Lookup'!$D$15),"Winter"))))</f>
        <v>Summer</v>
      </c>
      <c r="L4088" s="3" t="str">
        <f>VLOOKUP(F4088,'Season Lookup'!$A$1:$B$13,2,0)</f>
        <v>Summer</v>
      </c>
      <c r="M4088" t="s">
        <v>12</v>
      </c>
      <c r="N4088" t="s">
        <v>13</v>
      </c>
      <c r="O4088" t="s">
        <v>13</v>
      </c>
      <c r="P4088" t="str">
        <f t="shared" si="800"/>
        <v>Yes</v>
      </c>
      <c r="Q4088" t="str">
        <f t="shared" si="801"/>
        <v>No</v>
      </c>
      <c r="R4088" t="str">
        <f t="shared" si="802"/>
        <v>No</v>
      </c>
      <c r="S4088">
        <v>799</v>
      </c>
      <c r="T4088" t="s">
        <v>186</v>
      </c>
      <c r="V4088" t="str">
        <f t="shared" si="803"/>
        <v>Non Intersection</v>
      </c>
      <c r="W4088" t="s">
        <v>482</v>
      </c>
      <c r="X4088">
        <v>42.391447999999997</v>
      </c>
      <c r="Y4088">
        <v>-71.155467000000002</v>
      </c>
      <c r="Z4088" t="s">
        <v>483</v>
      </c>
    </row>
    <row r="4089" spans="1:26">
      <c r="A4089">
        <v>31209</v>
      </c>
      <c r="B4089" s="1">
        <v>41148.393750000003</v>
      </c>
      <c r="C4089" s="1">
        <f t="shared" si="792"/>
        <v>40909</v>
      </c>
      <c r="D4089" s="4">
        <f t="shared" si="793"/>
        <v>0.65555555555555556</v>
      </c>
      <c r="E4089" s="3">
        <f t="shared" si="794"/>
        <v>2012</v>
      </c>
      <c r="F4089" s="3">
        <f t="shared" si="795"/>
        <v>8</v>
      </c>
      <c r="G4089" s="3">
        <f t="shared" si="796"/>
        <v>27</v>
      </c>
      <c r="H4089" s="3">
        <f t="shared" si="797"/>
        <v>9</v>
      </c>
      <c r="I4089" s="3">
        <f t="shared" si="798"/>
        <v>27</v>
      </c>
      <c r="J4089" s="3">
        <f t="shared" si="799"/>
        <v>2</v>
      </c>
      <c r="K4089" s="3" t="str">
        <f>IF(AND(D4089&gt;='Season Lookup'!$D$15,D4089&lt;'Season Lookup'!$D$16),"Spring",IF(AND(D4089&gt;='Season Lookup'!$D$16,D4089&lt;'Season Lookup'!$D$17),"Summer",IF(AND(D4089&gt;='Season Lookup'!$D$17,D4089&lt;'Season Lookup'!$D$18),"Fall",IF(OR(D4089&gt;='Season Lookup'!$D$18,D4089&lt;'Season Lookup'!$D$15),"Winter"))))</f>
        <v>Summer</v>
      </c>
      <c r="L4089" s="3" t="str">
        <f>VLOOKUP(F4089,'Season Lookup'!$A$1:$B$13,2,0)</f>
        <v>Summer</v>
      </c>
      <c r="M4089" t="s">
        <v>56</v>
      </c>
      <c r="N4089" t="s">
        <v>13</v>
      </c>
      <c r="O4089" t="s">
        <v>23</v>
      </c>
      <c r="P4089" t="str">
        <f t="shared" si="800"/>
        <v>Yes</v>
      </c>
      <c r="Q4089" t="str">
        <f t="shared" si="801"/>
        <v>No</v>
      </c>
      <c r="R4089" t="str">
        <f t="shared" si="802"/>
        <v>No</v>
      </c>
      <c r="S4089">
        <v>442</v>
      </c>
      <c r="T4089" t="s">
        <v>105</v>
      </c>
      <c r="V4089" t="str">
        <f t="shared" si="803"/>
        <v>Non Intersection</v>
      </c>
      <c r="W4089" t="s">
        <v>4863</v>
      </c>
      <c r="X4089">
        <v>42.373015000000002</v>
      </c>
      <c r="Y4089">
        <v>-71.110744999999994</v>
      </c>
      <c r="Z4089" t="s">
        <v>4864</v>
      </c>
    </row>
    <row r="4090" spans="1:26">
      <c r="A4090">
        <v>31213</v>
      </c>
      <c r="B4090" s="1">
        <v>41148.59375</v>
      </c>
      <c r="C4090" s="1">
        <f t="shared" si="792"/>
        <v>40909</v>
      </c>
      <c r="D4090" s="4">
        <f t="shared" si="793"/>
        <v>0.65555555555555556</v>
      </c>
      <c r="E4090" s="3">
        <f t="shared" si="794"/>
        <v>2012</v>
      </c>
      <c r="F4090" s="3">
        <f t="shared" si="795"/>
        <v>8</v>
      </c>
      <c r="G4090" s="3">
        <f t="shared" si="796"/>
        <v>27</v>
      </c>
      <c r="H4090" s="3">
        <f t="shared" si="797"/>
        <v>14</v>
      </c>
      <c r="I4090" s="3">
        <f t="shared" si="798"/>
        <v>15</v>
      </c>
      <c r="J4090" s="3">
        <f t="shared" si="799"/>
        <v>2</v>
      </c>
      <c r="K4090" s="3" t="str">
        <f>IF(AND(D4090&gt;='Season Lookup'!$D$15,D4090&lt;'Season Lookup'!$D$16),"Spring",IF(AND(D4090&gt;='Season Lookup'!$D$16,D4090&lt;'Season Lookup'!$D$17),"Summer",IF(AND(D4090&gt;='Season Lookup'!$D$17,D4090&lt;'Season Lookup'!$D$18),"Fall",IF(OR(D4090&gt;='Season Lookup'!$D$18,D4090&lt;'Season Lookup'!$D$15),"Winter"))))</f>
        <v>Summer</v>
      </c>
      <c r="L4090" s="3" t="str">
        <f>VLOOKUP(F4090,'Season Lookup'!$A$1:$B$13,2,0)</f>
        <v>Summer</v>
      </c>
      <c r="M4090" t="s">
        <v>56</v>
      </c>
      <c r="N4090" t="s">
        <v>13</v>
      </c>
      <c r="O4090" t="s">
        <v>23</v>
      </c>
      <c r="P4090" t="str">
        <f t="shared" si="800"/>
        <v>Yes</v>
      </c>
      <c r="Q4090" t="str">
        <f t="shared" si="801"/>
        <v>No</v>
      </c>
      <c r="R4090" t="str">
        <f t="shared" si="802"/>
        <v>No</v>
      </c>
      <c r="S4090">
        <v>99</v>
      </c>
      <c r="T4090" t="s">
        <v>28</v>
      </c>
      <c r="V4090" t="str">
        <f t="shared" si="803"/>
        <v>Non Intersection</v>
      </c>
      <c r="W4090" t="s">
        <v>4865</v>
      </c>
      <c r="X4090">
        <v>42.367021000000001</v>
      </c>
      <c r="Y4090">
        <v>-71.111214000000004</v>
      </c>
      <c r="Z4090" t="s">
        <v>4866</v>
      </c>
    </row>
    <row r="4091" spans="1:26">
      <c r="A4091">
        <v>31194</v>
      </c>
      <c r="B4091" s="1">
        <v>41148.353472222225</v>
      </c>
      <c r="C4091" s="1">
        <f t="shared" si="792"/>
        <v>40909</v>
      </c>
      <c r="D4091" s="4">
        <f t="shared" si="793"/>
        <v>0.65555555555555556</v>
      </c>
      <c r="E4091" s="3">
        <f t="shared" si="794"/>
        <v>2012</v>
      </c>
      <c r="F4091" s="3">
        <f t="shared" si="795"/>
        <v>8</v>
      </c>
      <c r="G4091" s="3">
        <f t="shared" si="796"/>
        <v>27</v>
      </c>
      <c r="H4091" s="3">
        <f t="shared" si="797"/>
        <v>8</v>
      </c>
      <c r="I4091" s="3">
        <f t="shared" si="798"/>
        <v>29</v>
      </c>
      <c r="J4091" s="3">
        <f t="shared" si="799"/>
        <v>2</v>
      </c>
      <c r="K4091" s="3" t="str">
        <f>IF(AND(D4091&gt;='Season Lookup'!$D$15,D4091&lt;'Season Lookup'!$D$16),"Spring",IF(AND(D4091&gt;='Season Lookup'!$D$16,D4091&lt;'Season Lookup'!$D$17),"Summer",IF(AND(D4091&gt;='Season Lookup'!$D$17,D4091&lt;'Season Lookup'!$D$18),"Fall",IF(OR(D4091&gt;='Season Lookup'!$D$18,D4091&lt;'Season Lookup'!$D$15),"Winter"))))</f>
        <v>Summer</v>
      </c>
      <c r="L4091" s="3" t="str">
        <f>VLOOKUP(F4091,'Season Lookup'!$A$1:$B$13,2,0)</f>
        <v>Summer</v>
      </c>
      <c r="M4091" t="s">
        <v>56</v>
      </c>
      <c r="N4091" t="s">
        <v>13</v>
      </c>
      <c r="O4091" t="s">
        <v>23</v>
      </c>
      <c r="P4091" t="str">
        <f t="shared" si="800"/>
        <v>Yes</v>
      </c>
      <c r="Q4091" t="str">
        <f t="shared" si="801"/>
        <v>No</v>
      </c>
      <c r="R4091" t="str">
        <f t="shared" si="802"/>
        <v>No</v>
      </c>
      <c r="T4091" t="s">
        <v>302</v>
      </c>
      <c r="U4091" t="s">
        <v>185</v>
      </c>
      <c r="V4091" t="str">
        <f t="shared" si="803"/>
        <v>Intersection</v>
      </c>
      <c r="W4091" t="s">
        <v>4867</v>
      </c>
      <c r="X4091">
        <v>42.377307000000002</v>
      </c>
      <c r="Y4091">
        <v>-71.122862999999995</v>
      </c>
      <c r="Z4091" t="s">
        <v>4035</v>
      </c>
    </row>
    <row r="4092" spans="1:26">
      <c r="A4092">
        <v>31196</v>
      </c>
      <c r="B4092" s="1">
        <v>41148.333333333336</v>
      </c>
      <c r="C4092" s="1">
        <f t="shared" si="792"/>
        <v>40909</v>
      </c>
      <c r="D4092" s="4">
        <f t="shared" si="793"/>
        <v>0.65555555555555556</v>
      </c>
      <c r="E4092" s="3">
        <f t="shared" si="794"/>
        <v>2012</v>
      </c>
      <c r="F4092" s="3">
        <f t="shared" si="795"/>
        <v>8</v>
      </c>
      <c r="G4092" s="3">
        <f t="shared" si="796"/>
        <v>27</v>
      </c>
      <c r="H4092" s="3">
        <f t="shared" si="797"/>
        <v>8</v>
      </c>
      <c r="I4092" s="3">
        <f t="shared" si="798"/>
        <v>0</v>
      </c>
      <c r="J4092" s="3">
        <f t="shared" si="799"/>
        <v>2</v>
      </c>
      <c r="K4092" s="3" t="str">
        <f>IF(AND(D4092&gt;='Season Lookup'!$D$15,D4092&lt;'Season Lookup'!$D$16),"Spring",IF(AND(D4092&gt;='Season Lookup'!$D$16,D4092&lt;'Season Lookup'!$D$17),"Summer",IF(AND(D4092&gt;='Season Lookup'!$D$17,D4092&lt;'Season Lookup'!$D$18),"Fall",IF(OR(D4092&gt;='Season Lookup'!$D$18,D4092&lt;'Season Lookup'!$D$15),"Winter"))))</f>
        <v>Summer</v>
      </c>
      <c r="L4092" s="3" t="str">
        <f>VLOOKUP(F4092,'Season Lookup'!$A$1:$B$13,2,0)</f>
        <v>Summer</v>
      </c>
      <c r="M4092" t="s">
        <v>56</v>
      </c>
      <c r="N4092" t="s">
        <v>13</v>
      </c>
      <c r="O4092" t="s">
        <v>132</v>
      </c>
      <c r="P4092" t="str">
        <f t="shared" si="800"/>
        <v>Yes</v>
      </c>
      <c r="Q4092" t="str">
        <f t="shared" si="801"/>
        <v>Yes</v>
      </c>
      <c r="R4092" t="str">
        <f t="shared" si="802"/>
        <v>No</v>
      </c>
      <c r="T4092" t="s">
        <v>19</v>
      </c>
      <c r="U4092" t="s">
        <v>224</v>
      </c>
      <c r="V4092" t="str">
        <f t="shared" si="803"/>
        <v>Intersection</v>
      </c>
      <c r="W4092" t="s">
        <v>1169</v>
      </c>
      <c r="X4092">
        <v>42.375266000000003</v>
      </c>
      <c r="Y4092">
        <v>-71.112729000000002</v>
      </c>
      <c r="Z4092" t="s">
        <v>1170</v>
      </c>
    </row>
    <row r="4093" spans="1:26">
      <c r="A4093">
        <v>31197</v>
      </c>
      <c r="B4093" s="1">
        <v>41148.364583333336</v>
      </c>
      <c r="C4093" s="1">
        <f t="shared" si="792"/>
        <v>40909</v>
      </c>
      <c r="D4093" s="4">
        <f t="shared" si="793"/>
        <v>0.65555555555555556</v>
      </c>
      <c r="E4093" s="3">
        <f t="shared" si="794"/>
        <v>2012</v>
      </c>
      <c r="F4093" s="3">
        <f t="shared" si="795"/>
        <v>8</v>
      </c>
      <c r="G4093" s="3">
        <f t="shared" si="796"/>
        <v>27</v>
      </c>
      <c r="H4093" s="3">
        <f t="shared" si="797"/>
        <v>8</v>
      </c>
      <c r="I4093" s="3">
        <f t="shared" si="798"/>
        <v>45</v>
      </c>
      <c r="J4093" s="3">
        <f t="shared" si="799"/>
        <v>2</v>
      </c>
      <c r="K4093" s="3" t="str">
        <f>IF(AND(D4093&gt;='Season Lookup'!$D$15,D4093&lt;'Season Lookup'!$D$16),"Spring",IF(AND(D4093&gt;='Season Lookup'!$D$16,D4093&lt;'Season Lookup'!$D$17),"Summer",IF(AND(D4093&gt;='Season Lookup'!$D$17,D4093&lt;'Season Lookup'!$D$18),"Fall",IF(OR(D4093&gt;='Season Lookup'!$D$18,D4093&lt;'Season Lookup'!$D$15),"Winter"))))</f>
        <v>Summer</v>
      </c>
      <c r="L4093" s="3" t="str">
        <f>VLOOKUP(F4093,'Season Lookup'!$A$1:$B$13,2,0)</f>
        <v>Summer</v>
      </c>
      <c r="M4093" t="s">
        <v>56</v>
      </c>
      <c r="N4093" t="s">
        <v>13</v>
      </c>
      <c r="O4093" t="s">
        <v>13</v>
      </c>
      <c r="P4093" t="str">
        <f t="shared" si="800"/>
        <v>Yes</v>
      </c>
      <c r="Q4093" t="str">
        <f t="shared" si="801"/>
        <v>No</v>
      </c>
      <c r="R4093" t="str">
        <f t="shared" si="802"/>
        <v>No</v>
      </c>
      <c r="T4093" t="s">
        <v>146</v>
      </c>
      <c r="U4093" t="s">
        <v>260</v>
      </c>
      <c r="V4093" t="str">
        <f t="shared" si="803"/>
        <v>Intersection</v>
      </c>
      <c r="W4093" t="s">
        <v>1331</v>
      </c>
      <c r="X4093">
        <v>42.368965000000003</v>
      </c>
      <c r="Y4093">
        <v>-71.080324000000005</v>
      </c>
      <c r="Z4093" t="s">
        <v>545</v>
      </c>
    </row>
    <row r="4094" spans="1:26">
      <c r="A4094">
        <v>31198</v>
      </c>
      <c r="B4094" s="1">
        <v>41148.399293981478</v>
      </c>
      <c r="C4094" s="1">
        <f t="shared" si="792"/>
        <v>40909</v>
      </c>
      <c r="D4094" s="4">
        <f t="shared" si="793"/>
        <v>0.65555555555555556</v>
      </c>
      <c r="E4094" s="3">
        <f t="shared" si="794"/>
        <v>2012</v>
      </c>
      <c r="F4094" s="3">
        <f t="shared" si="795"/>
        <v>8</v>
      </c>
      <c r="G4094" s="3">
        <f t="shared" si="796"/>
        <v>27</v>
      </c>
      <c r="H4094" s="3">
        <f t="shared" si="797"/>
        <v>9</v>
      </c>
      <c r="I4094" s="3">
        <f t="shared" si="798"/>
        <v>34</v>
      </c>
      <c r="J4094" s="3">
        <f t="shared" si="799"/>
        <v>2</v>
      </c>
      <c r="K4094" s="3" t="str">
        <f>IF(AND(D4094&gt;='Season Lookup'!$D$15,D4094&lt;'Season Lookup'!$D$16),"Spring",IF(AND(D4094&gt;='Season Lookup'!$D$16,D4094&lt;'Season Lookup'!$D$17),"Summer",IF(AND(D4094&gt;='Season Lookup'!$D$17,D4094&lt;'Season Lookup'!$D$18),"Fall",IF(OR(D4094&gt;='Season Lookup'!$D$18,D4094&lt;'Season Lookup'!$D$15),"Winter"))))</f>
        <v>Summer</v>
      </c>
      <c r="L4094" s="3" t="str">
        <f>VLOOKUP(F4094,'Season Lookup'!$A$1:$B$13,2,0)</f>
        <v>Summer</v>
      </c>
      <c r="M4094" t="s">
        <v>56</v>
      </c>
      <c r="N4094" t="s">
        <v>13</v>
      </c>
      <c r="O4094" t="s">
        <v>132</v>
      </c>
      <c r="P4094" t="str">
        <f t="shared" si="800"/>
        <v>Yes</v>
      </c>
      <c r="Q4094" t="str">
        <f t="shared" si="801"/>
        <v>Yes</v>
      </c>
      <c r="R4094" t="str">
        <f t="shared" si="802"/>
        <v>No</v>
      </c>
      <c r="T4094" t="s">
        <v>14</v>
      </c>
      <c r="U4094" t="s">
        <v>192</v>
      </c>
      <c r="V4094" t="str">
        <f t="shared" si="803"/>
        <v>Intersection</v>
      </c>
      <c r="W4094" t="s">
        <v>193</v>
      </c>
      <c r="X4094">
        <v>42.368380000000002</v>
      </c>
      <c r="Y4094">
        <v>-71.108783000000003</v>
      </c>
      <c r="Z4094" t="s">
        <v>194</v>
      </c>
    </row>
    <row r="4095" spans="1:26">
      <c r="A4095">
        <v>31200</v>
      </c>
      <c r="B4095" s="1">
        <v>41149.364583333336</v>
      </c>
      <c r="C4095" s="1">
        <f t="shared" ref="C4095:C4157" si="804">EOMONTH(B4095,MONTH(B4095)*-1)+1</f>
        <v>40909</v>
      </c>
      <c r="D4095" s="4">
        <f t="shared" ref="D4095:D4157" si="805">YEARFRAC(C4095,B4095)</f>
        <v>0.65833333333333333</v>
      </c>
      <c r="E4095" s="3">
        <f t="shared" ref="E4095:E4157" si="806">YEAR(B4095)</f>
        <v>2012</v>
      </c>
      <c r="F4095" s="3">
        <f t="shared" ref="F4095:F4157" si="807">MONTH(B4095)</f>
        <v>8</v>
      </c>
      <c r="G4095" s="3">
        <f t="shared" ref="G4095:G4157" si="808">DAY(B4095)</f>
        <v>28</v>
      </c>
      <c r="H4095" s="3">
        <f t="shared" ref="H4095:H4157" si="809">HOUR(B4095)</f>
        <v>8</v>
      </c>
      <c r="I4095" s="3">
        <f t="shared" ref="I4095:I4157" si="810">MINUTE(B4095)</f>
        <v>45</v>
      </c>
      <c r="J4095" s="3">
        <f t="shared" ref="J4095:J4157" si="811">WEEKDAY(B4095,1)</f>
        <v>3</v>
      </c>
      <c r="K4095" s="3" t="str">
        <f>IF(AND(D4095&gt;='Season Lookup'!$D$15,D4095&lt;'Season Lookup'!$D$16),"Spring",IF(AND(D4095&gt;='Season Lookup'!$D$16,D4095&lt;'Season Lookup'!$D$17),"Summer",IF(AND(D4095&gt;='Season Lookup'!$D$17,D4095&lt;'Season Lookup'!$D$18),"Fall",IF(OR(D4095&gt;='Season Lookup'!$D$18,D4095&lt;'Season Lookup'!$D$15),"Winter"))))</f>
        <v>Summer</v>
      </c>
      <c r="L4095" s="3" t="str">
        <f>VLOOKUP(F4095,'Season Lookup'!$A$1:$B$13,2,0)</f>
        <v>Summer</v>
      </c>
      <c r="M4095" t="s">
        <v>73</v>
      </c>
      <c r="N4095" t="s">
        <v>13</v>
      </c>
      <c r="O4095" t="s">
        <v>23</v>
      </c>
      <c r="P4095" t="str">
        <f t="shared" ref="P4095:P4157" si="812">IF(OR(N4095="Auto",O4095="Auto"),"Yes",IF(OR(N4095="Taxi",O4095="Taxi"),"Yes",IF(OR(N4095="Truck",O4095="Truck"),"Yes",IF(OR(N4095="Van",O4095="Van"),"Yes","No"))))</f>
        <v>Yes</v>
      </c>
      <c r="Q4095" t="str">
        <f t="shared" ref="Q4095:Q4157" si="813">IF(OR(N4095="Bicycle",O4095="Bicycle"),"Yes","No")</f>
        <v>No</v>
      </c>
      <c r="R4095" t="str">
        <f t="shared" ref="R4095:R4157" si="814">IF(OR(N4095="Pedestrian",O4095="Pedestrian"),"Yes","No")</f>
        <v>No</v>
      </c>
      <c r="S4095">
        <v>175</v>
      </c>
      <c r="T4095" t="s">
        <v>453</v>
      </c>
      <c r="V4095" t="str">
        <f t="shared" ref="V4095:V4157" si="815">IF(ISBLANK(S4095),"Intersection","Non Intersection")</f>
        <v>Non Intersection</v>
      </c>
      <c r="W4095" t="s">
        <v>4868</v>
      </c>
      <c r="X4095">
        <v>42.359569</v>
      </c>
      <c r="Y4095">
        <v>-71.105846999999997</v>
      </c>
      <c r="Z4095" t="s">
        <v>4869</v>
      </c>
    </row>
    <row r="4096" spans="1:26">
      <c r="A4096">
        <v>31201</v>
      </c>
      <c r="B4096" s="1">
        <v>41149.387488425928</v>
      </c>
      <c r="C4096" s="1">
        <f t="shared" si="804"/>
        <v>40909</v>
      </c>
      <c r="D4096" s="4">
        <f t="shared" si="805"/>
        <v>0.65833333333333333</v>
      </c>
      <c r="E4096" s="3">
        <f t="shared" si="806"/>
        <v>2012</v>
      </c>
      <c r="F4096" s="3">
        <f t="shared" si="807"/>
        <v>8</v>
      </c>
      <c r="G4096" s="3">
        <f t="shared" si="808"/>
        <v>28</v>
      </c>
      <c r="H4096" s="3">
        <f t="shared" si="809"/>
        <v>9</v>
      </c>
      <c r="I4096" s="3">
        <f t="shared" si="810"/>
        <v>17</v>
      </c>
      <c r="J4096" s="3">
        <f t="shared" si="811"/>
        <v>3</v>
      </c>
      <c r="K4096" s="3" t="str">
        <f>IF(AND(D4096&gt;='Season Lookup'!$D$15,D4096&lt;'Season Lookup'!$D$16),"Spring",IF(AND(D4096&gt;='Season Lookup'!$D$16,D4096&lt;'Season Lookup'!$D$17),"Summer",IF(AND(D4096&gt;='Season Lookup'!$D$17,D4096&lt;'Season Lookup'!$D$18),"Fall",IF(OR(D4096&gt;='Season Lookup'!$D$18,D4096&lt;'Season Lookup'!$D$15),"Winter"))))</f>
        <v>Summer</v>
      </c>
      <c r="L4096" s="3" t="str">
        <f>VLOOKUP(F4096,'Season Lookup'!$A$1:$B$13,2,0)</f>
        <v>Summer</v>
      </c>
      <c r="M4096" t="s">
        <v>73</v>
      </c>
      <c r="N4096" t="s">
        <v>35</v>
      </c>
      <c r="O4096" t="s">
        <v>132</v>
      </c>
      <c r="P4096" t="str">
        <f t="shared" si="812"/>
        <v>Yes</v>
      </c>
      <c r="Q4096" t="str">
        <f t="shared" si="813"/>
        <v>Yes</v>
      </c>
      <c r="R4096" t="str">
        <f t="shared" si="814"/>
        <v>No</v>
      </c>
      <c r="T4096" t="s">
        <v>296</v>
      </c>
      <c r="U4096" t="s">
        <v>119</v>
      </c>
      <c r="V4096" t="str">
        <f t="shared" si="815"/>
        <v>Intersection</v>
      </c>
      <c r="W4096" t="s">
        <v>4870</v>
      </c>
      <c r="X4096">
        <v>0</v>
      </c>
      <c r="Y4096">
        <v>0</v>
      </c>
      <c r="Z4096" t="s">
        <v>81</v>
      </c>
    </row>
    <row r="4097" spans="1:26">
      <c r="A4097">
        <v>31202</v>
      </c>
      <c r="B4097" s="1">
        <v>41149.447905092595</v>
      </c>
      <c r="C4097" s="1">
        <f t="shared" si="804"/>
        <v>40909</v>
      </c>
      <c r="D4097" s="4">
        <f t="shared" si="805"/>
        <v>0.65833333333333333</v>
      </c>
      <c r="E4097" s="3">
        <f t="shared" si="806"/>
        <v>2012</v>
      </c>
      <c r="F4097" s="3">
        <f t="shared" si="807"/>
        <v>8</v>
      </c>
      <c r="G4097" s="3">
        <f t="shared" si="808"/>
        <v>28</v>
      </c>
      <c r="H4097" s="3">
        <f t="shared" si="809"/>
        <v>10</v>
      </c>
      <c r="I4097" s="3">
        <f t="shared" si="810"/>
        <v>44</v>
      </c>
      <c r="J4097" s="3">
        <f t="shared" si="811"/>
        <v>3</v>
      </c>
      <c r="K4097" s="3" t="str">
        <f>IF(AND(D4097&gt;='Season Lookup'!$D$15,D4097&lt;'Season Lookup'!$D$16),"Spring",IF(AND(D4097&gt;='Season Lookup'!$D$16,D4097&lt;'Season Lookup'!$D$17),"Summer",IF(AND(D4097&gt;='Season Lookup'!$D$17,D4097&lt;'Season Lookup'!$D$18),"Fall",IF(OR(D4097&gt;='Season Lookup'!$D$18,D4097&lt;'Season Lookup'!$D$15),"Winter"))))</f>
        <v>Summer</v>
      </c>
      <c r="L4097" s="3" t="str">
        <f>VLOOKUP(F4097,'Season Lookup'!$A$1:$B$13,2,0)</f>
        <v>Summer</v>
      </c>
      <c r="M4097" t="s">
        <v>73</v>
      </c>
      <c r="N4097" t="s">
        <v>549</v>
      </c>
      <c r="O4097" t="s">
        <v>471</v>
      </c>
      <c r="P4097" t="str">
        <f t="shared" si="812"/>
        <v>No</v>
      </c>
      <c r="Q4097" t="str">
        <f t="shared" si="813"/>
        <v>No</v>
      </c>
      <c r="R4097" t="str">
        <f t="shared" si="814"/>
        <v>No</v>
      </c>
      <c r="T4097" t="s">
        <v>19</v>
      </c>
      <c r="U4097" t="s">
        <v>1226</v>
      </c>
      <c r="V4097" t="str">
        <f t="shared" si="815"/>
        <v>Intersection</v>
      </c>
      <c r="W4097" t="s">
        <v>1727</v>
      </c>
      <c r="X4097">
        <v>42.374529000000003</v>
      </c>
      <c r="Y4097">
        <v>-71.107033999999999</v>
      </c>
      <c r="Z4097" t="s">
        <v>1728</v>
      </c>
    </row>
    <row r="4098" spans="1:26">
      <c r="A4098">
        <v>31203</v>
      </c>
      <c r="B4098" s="1">
        <v>41149.61109953704</v>
      </c>
      <c r="C4098" s="1">
        <f t="shared" si="804"/>
        <v>40909</v>
      </c>
      <c r="D4098" s="4">
        <f t="shared" si="805"/>
        <v>0.65833333333333333</v>
      </c>
      <c r="E4098" s="3">
        <f t="shared" si="806"/>
        <v>2012</v>
      </c>
      <c r="F4098" s="3">
        <f t="shared" si="807"/>
        <v>8</v>
      </c>
      <c r="G4098" s="3">
        <f t="shared" si="808"/>
        <v>28</v>
      </c>
      <c r="H4098" s="3">
        <f t="shared" si="809"/>
        <v>14</v>
      </c>
      <c r="I4098" s="3">
        <f t="shared" si="810"/>
        <v>39</v>
      </c>
      <c r="J4098" s="3">
        <f t="shared" si="811"/>
        <v>3</v>
      </c>
      <c r="K4098" s="3" t="str">
        <f>IF(AND(D4098&gt;='Season Lookup'!$D$15,D4098&lt;'Season Lookup'!$D$16),"Spring",IF(AND(D4098&gt;='Season Lookup'!$D$16,D4098&lt;'Season Lookup'!$D$17),"Summer",IF(AND(D4098&gt;='Season Lookup'!$D$17,D4098&lt;'Season Lookup'!$D$18),"Fall",IF(OR(D4098&gt;='Season Lookup'!$D$18,D4098&lt;'Season Lookup'!$D$15),"Winter"))))</f>
        <v>Summer</v>
      </c>
      <c r="L4098" s="3" t="str">
        <f>VLOOKUP(F4098,'Season Lookup'!$A$1:$B$13,2,0)</f>
        <v>Summer</v>
      </c>
      <c r="M4098" t="s">
        <v>73</v>
      </c>
      <c r="N4098" t="s">
        <v>13</v>
      </c>
      <c r="O4098" t="s">
        <v>13</v>
      </c>
      <c r="P4098" t="str">
        <f t="shared" si="812"/>
        <v>Yes</v>
      </c>
      <c r="Q4098" t="str">
        <f t="shared" si="813"/>
        <v>No</v>
      </c>
      <c r="R4098" t="str">
        <f t="shared" si="814"/>
        <v>No</v>
      </c>
      <c r="T4098" t="s">
        <v>1062</v>
      </c>
      <c r="U4098" t="s">
        <v>61</v>
      </c>
      <c r="V4098" t="str">
        <f t="shared" si="815"/>
        <v>Intersection</v>
      </c>
      <c r="W4098" t="s">
        <v>4871</v>
      </c>
      <c r="X4098">
        <v>42.367229000000002</v>
      </c>
      <c r="Y4098">
        <v>-71.077734000000007</v>
      </c>
      <c r="Z4098" t="s">
        <v>1657</v>
      </c>
    </row>
    <row r="4099" spans="1:26">
      <c r="A4099">
        <v>31204</v>
      </c>
      <c r="B4099" s="1">
        <v>41149.677083333336</v>
      </c>
      <c r="C4099" s="1">
        <f t="shared" si="804"/>
        <v>40909</v>
      </c>
      <c r="D4099" s="4">
        <f t="shared" si="805"/>
        <v>0.65833333333333333</v>
      </c>
      <c r="E4099" s="3">
        <f t="shared" si="806"/>
        <v>2012</v>
      </c>
      <c r="F4099" s="3">
        <f t="shared" si="807"/>
        <v>8</v>
      </c>
      <c r="G4099" s="3">
        <f t="shared" si="808"/>
        <v>28</v>
      </c>
      <c r="H4099" s="3">
        <f t="shared" si="809"/>
        <v>16</v>
      </c>
      <c r="I4099" s="3">
        <f t="shared" si="810"/>
        <v>15</v>
      </c>
      <c r="J4099" s="3">
        <f t="shared" si="811"/>
        <v>3</v>
      </c>
      <c r="K4099" s="3" t="str">
        <f>IF(AND(D4099&gt;='Season Lookup'!$D$15,D4099&lt;'Season Lookup'!$D$16),"Spring",IF(AND(D4099&gt;='Season Lookup'!$D$16,D4099&lt;'Season Lookup'!$D$17),"Summer",IF(AND(D4099&gt;='Season Lookup'!$D$17,D4099&lt;'Season Lookup'!$D$18),"Fall",IF(OR(D4099&gt;='Season Lookup'!$D$18,D4099&lt;'Season Lookup'!$D$15),"Winter"))))</f>
        <v>Summer</v>
      </c>
      <c r="L4099" s="3" t="str">
        <f>VLOOKUP(F4099,'Season Lookup'!$A$1:$B$13,2,0)</f>
        <v>Summer</v>
      </c>
      <c r="M4099" t="s">
        <v>73</v>
      </c>
      <c r="N4099" t="s">
        <v>13</v>
      </c>
      <c r="O4099" t="s">
        <v>23</v>
      </c>
      <c r="P4099" t="str">
        <f t="shared" si="812"/>
        <v>Yes</v>
      </c>
      <c r="Q4099" t="str">
        <f t="shared" si="813"/>
        <v>No</v>
      </c>
      <c r="R4099" t="str">
        <f t="shared" si="814"/>
        <v>No</v>
      </c>
      <c r="S4099">
        <v>699</v>
      </c>
      <c r="T4099" t="s">
        <v>198</v>
      </c>
      <c r="V4099" t="str">
        <f t="shared" si="815"/>
        <v>Non Intersection</v>
      </c>
      <c r="W4099" t="s">
        <v>585</v>
      </c>
      <c r="X4099">
        <v>42.375056999999998</v>
      </c>
      <c r="Y4099">
        <v>-71.148745000000005</v>
      </c>
      <c r="Z4099" t="s">
        <v>586</v>
      </c>
    </row>
    <row r="4100" spans="1:26">
      <c r="A4100">
        <v>31205</v>
      </c>
      <c r="B4100" s="1">
        <v>41149.396516203706</v>
      </c>
      <c r="C4100" s="1">
        <f t="shared" si="804"/>
        <v>40909</v>
      </c>
      <c r="D4100" s="4">
        <f t="shared" si="805"/>
        <v>0.65833333333333333</v>
      </c>
      <c r="E4100" s="3">
        <f t="shared" si="806"/>
        <v>2012</v>
      </c>
      <c r="F4100" s="3">
        <f t="shared" si="807"/>
        <v>8</v>
      </c>
      <c r="G4100" s="3">
        <f t="shared" si="808"/>
        <v>28</v>
      </c>
      <c r="H4100" s="3">
        <f t="shared" si="809"/>
        <v>9</v>
      </c>
      <c r="I4100" s="3">
        <f t="shared" si="810"/>
        <v>30</v>
      </c>
      <c r="J4100" s="3">
        <f t="shared" si="811"/>
        <v>3</v>
      </c>
      <c r="K4100" s="3" t="str">
        <f>IF(AND(D4100&gt;='Season Lookup'!$D$15,D4100&lt;'Season Lookup'!$D$16),"Spring",IF(AND(D4100&gt;='Season Lookup'!$D$16,D4100&lt;'Season Lookup'!$D$17),"Summer",IF(AND(D4100&gt;='Season Lookup'!$D$17,D4100&lt;'Season Lookup'!$D$18),"Fall",IF(OR(D4100&gt;='Season Lookup'!$D$18,D4100&lt;'Season Lookup'!$D$15),"Winter"))))</f>
        <v>Summer</v>
      </c>
      <c r="L4100" s="3" t="str">
        <f>VLOOKUP(F4100,'Season Lookup'!$A$1:$B$13,2,0)</f>
        <v>Summer</v>
      </c>
      <c r="M4100" t="s">
        <v>73</v>
      </c>
      <c r="N4100" t="s">
        <v>13</v>
      </c>
      <c r="O4100" t="s">
        <v>13</v>
      </c>
      <c r="P4100" t="str">
        <f t="shared" si="812"/>
        <v>Yes</v>
      </c>
      <c r="Q4100" t="str">
        <f t="shared" si="813"/>
        <v>No</v>
      </c>
      <c r="R4100" t="str">
        <f t="shared" si="814"/>
        <v>No</v>
      </c>
      <c r="T4100" t="s">
        <v>14</v>
      </c>
      <c r="U4100" t="s">
        <v>1032</v>
      </c>
      <c r="V4100" t="str">
        <f t="shared" si="815"/>
        <v>Intersection</v>
      </c>
      <c r="W4100" t="s">
        <v>1033</v>
      </c>
      <c r="X4100">
        <v>42.39508</v>
      </c>
      <c r="Y4100">
        <v>-71.12764</v>
      </c>
      <c r="Z4100" t="s">
        <v>1034</v>
      </c>
    </row>
    <row r="4101" spans="1:26">
      <c r="A4101">
        <v>31206</v>
      </c>
      <c r="B4101" s="1">
        <v>41149.354155092595</v>
      </c>
      <c r="C4101" s="1">
        <f t="shared" si="804"/>
        <v>40909</v>
      </c>
      <c r="D4101" s="4">
        <f t="shared" si="805"/>
        <v>0.65833333333333333</v>
      </c>
      <c r="E4101" s="3">
        <f t="shared" si="806"/>
        <v>2012</v>
      </c>
      <c r="F4101" s="3">
        <f t="shared" si="807"/>
        <v>8</v>
      </c>
      <c r="G4101" s="3">
        <f t="shared" si="808"/>
        <v>28</v>
      </c>
      <c r="H4101" s="3">
        <f t="shared" si="809"/>
        <v>8</v>
      </c>
      <c r="I4101" s="3">
        <f t="shared" si="810"/>
        <v>29</v>
      </c>
      <c r="J4101" s="3">
        <f t="shared" si="811"/>
        <v>3</v>
      </c>
      <c r="K4101" s="3" t="str">
        <f>IF(AND(D4101&gt;='Season Lookup'!$D$15,D4101&lt;'Season Lookup'!$D$16),"Spring",IF(AND(D4101&gt;='Season Lookup'!$D$16,D4101&lt;'Season Lookup'!$D$17),"Summer",IF(AND(D4101&gt;='Season Lookup'!$D$17,D4101&lt;'Season Lookup'!$D$18),"Fall",IF(OR(D4101&gt;='Season Lookup'!$D$18,D4101&lt;'Season Lookup'!$D$15),"Winter"))))</f>
        <v>Summer</v>
      </c>
      <c r="L4101" s="3" t="str">
        <f>VLOOKUP(F4101,'Season Lookup'!$A$1:$B$13,2,0)</f>
        <v>Summer</v>
      </c>
      <c r="M4101" t="s">
        <v>73</v>
      </c>
      <c r="N4101" t="s">
        <v>13</v>
      </c>
      <c r="O4101" t="s">
        <v>152</v>
      </c>
      <c r="P4101" t="str">
        <f t="shared" si="812"/>
        <v>Yes</v>
      </c>
      <c r="Q4101" t="str">
        <f t="shared" si="813"/>
        <v>No</v>
      </c>
      <c r="R4101" t="str">
        <f t="shared" si="814"/>
        <v>Yes</v>
      </c>
      <c r="T4101" t="s">
        <v>342</v>
      </c>
      <c r="V4101" t="str">
        <f t="shared" si="815"/>
        <v>Intersection</v>
      </c>
      <c r="W4101" t="s">
        <v>1487</v>
      </c>
      <c r="X4101">
        <v>0</v>
      </c>
      <c r="Y4101">
        <v>0</v>
      </c>
      <c r="Z4101" t="s">
        <v>81</v>
      </c>
    </row>
    <row r="4102" spans="1:26">
      <c r="A4102">
        <v>31214</v>
      </c>
      <c r="B4102" s="1">
        <v>41150.541655092595</v>
      </c>
      <c r="C4102" s="1">
        <f t="shared" si="804"/>
        <v>40909</v>
      </c>
      <c r="D4102" s="4">
        <f t="shared" si="805"/>
        <v>0.66111111111111109</v>
      </c>
      <c r="E4102" s="3">
        <f t="shared" si="806"/>
        <v>2012</v>
      </c>
      <c r="F4102" s="3">
        <f t="shared" si="807"/>
        <v>8</v>
      </c>
      <c r="G4102" s="3">
        <f t="shared" si="808"/>
        <v>29</v>
      </c>
      <c r="H4102" s="3">
        <f t="shared" si="809"/>
        <v>12</v>
      </c>
      <c r="I4102" s="3">
        <f t="shared" si="810"/>
        <v>59</v>
      </c>
      <c r="J4102" s="3">
        <f t="shared" si="811"/>
        <v>4</v>
      </c>
      <c r="K4102" s="3" t="str">
        <f>IF(AND(D4102&gt;='Season Lookup'!$D$15,D4102&lt;'Season Lookup'!$D$16),"Spring",IF(AND(D4102&gt;='Season Lookup'!$D$16,D4102&lt;'Season Lookup'!$D$17),"Summer",IF(AND(D4102&gt;='Season Lookup'!$D$17,D4102&lt;'Season Lookup'!$D$18),"Fall",IF(OR(D4102&gt;='Season Lookup'!$D$18,D4102&lt;'Season Lookup'!$D$15),"Winter"))))</f>
        <v>Summer</v>
      </c>
      <c r="L4102" s="3" t="str">
        <f>VLOOKUP(F4102,'Season Lookup'!$A$1:$B$13,2,0)</f>
        <v>Summer</v>
      </c>
      <c r="M4102" t="s">
        <v>82</v>
      </c>
      <c r="N4102" t="s">
        <v>13</v>
      </c>
      <c r="O4102" t="s">
        <v>13</v>
      </c>
      <c r="P4102" t="str">
        <f t="shared" si="812"/>
        <v>Yes</v>
      </c>
      <c r="Q4102" t="str">
        <f t="shared" si="813"/>
        <v>No</v>
      </c>
      <c r="R4102" t="str">
        <f t="shared" si="814"/>
        <v>No</v>
      </c>
      <c r="T4102" t="s">
        <v>186</v>
      </c>
      <c r="U4102" t="s">
        <v>92</v>
      </c>
      <c r="V4102" t="str">
        <f t="shared" si="815"/>
        <v>Intersection</v>
      </c>
      <c r="W4102" t="s">
        <v>1072</v>
      </c>
      <c r="X4102">
        <v>42.388627999999997</v>
      </c>
      <c r="Y4102">
        <v>-71.144098</v>
      </c>
      <c r="Z4102" t="s">
        <v>1073</v>
      </c>
    </row>
    <row r="4103" spans="1:26">
      <c r="A4103">
        <v>31207</v>
      </c>
      <c r="B4103" s="1">
        <v>41150.53125</v>
      </c>
      <c r="C4103" s="1">
        <f t="shared" si="804"/>
        <v>40909</v>
      </c>
      <c r="D4103" s="4">
        <f t="shared" si="805"/>
        <v>0.66111111111111109</v>
      </c>
      <c r="E4103" s="3">
        <f t="shared" si="806"/>
        <v>2012</v>
      </c>
      <c r="F4103" s="3">
        <f t="shared" si="807"/>
        <v>8</v>
      </c>
      <c r="G4103" s="3">
        <f t="shared" si="808"/>
        <v>29</v>
      </c>
      <c r="H4103" s="3">
        <f t="shared" si="809"/>
        <v>12</v>
      </c>
      <c r="I4103" s="3">
        <f t="shared" si="810"/>
        <v>45</v>
      </c>
      <c r="J4103" s="3">
        <f t="shared" si="811"/>
        <v>4</v>
      </c>
      <c r="K4103" s="3" t="str">
        <f>IF(AND(D4103&gt;='Season Lookup'!$D$15,D4103&lt;'Season Lookup'!$D$16),"Spring",IF(AND(D4103&gt;='Season Lookup'!$D$16,D4103&lt;'Season Lookup'!$D$17),"Summer",IF(AND(D4103&gt;='Season Lookup'!$D$17,D4103&lt;'Season Lookup'!$D$18),"Fall",IF(OR(D4103&gt;='Season Lookup'!$D$18,D4103&lt;'Season Lookup'!$D$15),"Winter"))))</f>
        <v>Summer</v>
      </c>
      <c r="L4103" s="3" t="str">
        <f>VLOOKUP(F4103,'Season Lookup'!$A$1:$B$13,2,0)</f>
        <v>Summer</v>
      </c>
      <c r="M4103" t="s">
        <v>82</v>
      </c>
      <c r="N4103" t="s">
        <v>13</v>
      </c>
      <c r="O4103" t="s">
        <v>23</v>
      </c>
      <c r="P4103" t="str">
        <f t="shared" si="812"/>
        <v>Yes</v>
      </c>
      <c r="Q4103" t="str">
        <f t="shared" si="813"/>
        <v>No</v>
      </c>
      <c r="R4103" t="str">
        <f t="shared" si="814"/>
        <v>No</v>
      </c>
      <c r="S4103">
        <v>178</v>
      </c>
      <c r="T4103" t="s">
        <v>170</v>
      </c>
      <c r="V4103" t="str">
        <f t="shared" si="815"/>
        <v>Non Intersection</v>
      </c>
      <c r="W4103" t="s">
        <v>2218</v>
      </c>
      <c r="X4103">
        <v>42.392001</v>
      </c>
      <c r="Y4103">
        <v>-71.141029000000003</v>
      </c>
      <c r="Z4103" t="s">
        <v>2219</v>
      </c>
    </row>
    <row r="4104" spans="1:26">
      <c r="A4104">
        <v>31208</v>
      </c>
      <c r="B4104" s="1">
        <v>41150.274293981478</v>
      </c>
      <c r="C4104" s="1">
        <f t="shared" si="804"/>
        <v>40909</v>
      </c>
      <c r="D4104" s="4">
        <f t="shared" si="805"/>
        <v>0.66111111111111109</v>
      </c>
      <c r="E4104" s="3">
        <f t="shared" si="806"/>
        <v>2012</v>
      </c>
      <c r="F4104" s="3">
        <f t="shared" si="807"/>
        <v>8</v>
      </c>
      <c r="G4104" s="3">
        <f t="shared" si="808"/>
        <v>29</v>
      </c>
      <c r="H4104" s="3">
        <f t="shared" si="809"/>
        <v>6</v>
      </c>
      <c r="I4104" s="3">
        <f t="shared" si="810"/>
        <v>34</v>
      </c>
      <c r="J4104" s="3">
        <f t="shared" si="811"/>
        <v>4</v>
      </c>
      <c r="K4104" s="3" t="str">
        <f>IF(AND(D4104&gt;='Season Lookup'!$D$15,D4104&lt;'Season Lookup'!$D$16),"Spring",IF(AND(D4104&gt;='Season Lookup'!$D$16,D4104&lt;'Season Lookup'!$D$17),"Summer",IF(AND(D4104&gt;='Season Lookup'!$D$17,D4104&lt;'Season Lookup'!$D$18),"Fall",IF(OR(D4104&gt;='Season Lookup'!$D$18,D4104&lt;'Season Lookup'!$D$15),"Winter"))))</f>
        <v>Summer</v>
      </c>
      <c r="L4104" s="3" t="str">
        <f>VLOOKUP(F4104,'Season Lookup'!$A$1:$B$13,2,0)</f>
        <v>Summer</v>
      </c>
      <c r="M4104" t="s">
        <v>82</v>
      </c>
      <c r="N4104" t="s">
        <v>13</v>
      </c>
      <c r="O4104" t="s">
        <v>13</v>
      </c>
      <c r="P4104" t="str">
        <f t="shared" si="812"/>
        <v>Yes</v>
      </c>
      <c r="Q4104" t="str">
        <f t="shared" si="813"/>
        <v>No</v>
      </c>
      <c r="R4104" t="str">
        <f t="shared" si="814"/>
        <v>No</v>
      </c>
      <c r="T4104" t="s">
        <v>186</v>
      </c>
      <c r="U4104" t="s">
        <v>988</v>
      </c>
      <c r="V4104" t="str">
        <f t="shared" si="815"/>
        <v>Intersection</v>
      </c>
      <c r="W4104" t="s">
        <v>1674</v>
      </c>
      <c r="X4104">
        <v>42.380394000000003</v>
      </c>
      <c r="Y4104">
        <v>-71.127504000000002</v>
      </c>
      <c r="Z4104" t="s">
        <v>1675</v>
      </c>
    </row>
    <row r="4105" spans="1:26">
      <c r="A4105">
        <v>31210</v>
      </c>
      <c r="B4105" s="1">
        <v>41151.291655092595</v>
      </c>
      <c r="C4105" s="1">
        <f t="shared" si="804"/>
        <v>40909</v>
      </c>
      <c r="D4105" s="4">
        <f t="shared" si="805"/>
        <v>0.66388888888888886</v>
      </c>
      <c r="E4105" s="3">
        <f t="shared" si="806"/>
        <v>2012</v>
      </c>
      <c r="F4105" s="3">
        <f t="shared" si="807"/>
        <v>8</v>
      </c>
      <c r="G4105" s="3">
        <f t="shared" si="808"/>
        <v>30</v>
      </c>
      <c r="H4105" s="3">
        <f t="shared" si="809"/>
        <v>6</v>
      </c>
      <c r="I4105" s="3">
        <f t="shared" si="810"/>
        <v>59</v>
      </c>
      <c r="J4105" s="3">
        <f t="shared" si="811"/>
        <v>5</v>
      </c>
      <c r="K4105" s="3" t="str">
        <f>IF(AND(D4105&gt;='Season Lookup'!$D$15,D4105&lt;'Season Lookup'!$D$16),"Spring",IF(AND(D4105&gt;='Season Lookup'!$D$16,D4105&lt;'Season Lookup'!$D$17),"Summer",IF(AND(D4105&gt;='Season Lookup'!$D$17,D4105&lt;'Season Lookup'!$D$18),"Fall",IF(OR(D4105&gt;='Season Lookup'!$D$18,D4105&lt;'Season Lookup'!$D$15),"Winter"))))</f>
        <v>Summer</v>
      </c>
      <c r="L4105" s="3" t="str">
        <f>VLOOKUP(F4105,'Season Lookup'!$A$1:$B$13,2,0)</f>
        <v>Summer</v>
      </c>
      <c r="M4105" t="s">
        <v>78</v>
      </c>
      <c r="N4105" t="s">
        <v>13</v>
      </c>
      <c r="O4105" t="s">
        <v>23</v>
      </c>
      <c r="P4105" t="str">
        <f t="shared" si="812"/>
        <v>Yes</v>
      </c>
      <c r="Q4105" t="str">
        <f t="shared" si="813"/>
        <v>No</v>
      </c>
      <c r="R4105" t="str">
        <f t="shared" si="814"/>
        <v>No</v>
      </c>
      <c r="S4105">
        <v>67</v>
      </c>
      <c r="T4105" t="s">
        <v>1024</v>
      </c>
      <c r="V4105" t="str">
        <f t="shared" si="815"/>
        <v>Non Intersection</v>
      </c>
      <c r="W4105" t="s">
        <v>4872</v>
      </c>
      <c r="X4105">
        <v>42.366748000000001</v>
      </c>
      <c r="Y4105">
        <v>-71.110453000000007</v>
      </c>
      <c r="Z4105" t="s">
        <v>4873</v>
      </c>
    </row>
    <row r="4106" spans="1:26">
      <c r="A4106">
        <v>31211</v>
      </c>
      <c r="B4106" s="1">
        <v>41151.375</v>
      </c>
      <c r="C4106" s="1">
        <f t="shared" si="804"/>
        <v>40909</v>
      </c>
      <c r="D4106" s="4">
        <f t="shared" si="805"/>
        <v>0.66388888888888886</v>
      </c>
      <c r="E4106" s="3">
        <f t="shared" si="806"/>
        <v>2012</v>
      </c>
      <c r="F4106" s="3">
        <f t="shared" si="807"/>
        <v>8</v>
      </c>
      <c r="G4106" s="3">
        <f t="shared" si="808"/>
        <v>30</v>
      </c>
      <c r="H4106" s="3">
        <f t="shared" si="809"/>
        <v>9</v>
      </c>
      <c r="I4106" s="3">
        <f t="shared" si="810"/>
        <v>0</v>
      </c>
      <c r="J4106" s="3">
        <f t="shared" si="811"/>
        <v>5</v>
      </c>
      <c r="K4106" s="3" t="str">
        <f>IF(AND(D4106&gt;='Season Lookup'!$D$15,D4106&lt;'Season Lookup'!$D$16),"Spring",IF(AND(D4106&gt;='Season Lookup'!$D$16,D4106&lt;'Season Lookup'!$D$17),"Summer",IF(AND(D4106&gt;='Season Lookup'!$D$17,D4106&lt;'Season Lookup'!$D$18),"Fall",IF(OR(D4106&gt;='Season Lookup'!$D$18,D4106&lt;'Season Lookup'!$D$15),"Winter"))))</f>
        <v>Summer</v>
      </c>
      <c r="L4106" s="3" t="str">
        <f>VLOOKUP(F4106,'Season Lookup'!$A$1:$B$13,2,0)</f>
        <v>Summer</v>
      </c>
      <c r="M4106" t="s">
        <v>78</v>
      </c>
      <c r="N4106" t="s">
        <v>13</v>
      </c>
      <c r="O4106" t="s">
        <v>23</v>
      </c>
      <c r="P4106" t="str">
        <f t="shared" si="812"/>
        <v>Yes</v>
      </c>
      <c r="Q4106" t="str">
        <f t="shared" si="813"/>
        <v>No</v>
      </c>
      <c r="R4106" t="str">
        <f t="shared" si="814"/>
        <v>No</v>
      </c>
      <c r="S4106">
        <v>50</v>
      </c>
      <c r="T4106" t="s">
        <v>124</v>
      </c>
      <c r="V4106" t="str">
        <f t="shared" si="815"/>
        <v>Non Intersection</v>
      </c>
      <c r="W4106" t="s">
        <v>4874</v>
      </c>
      <c r="X4106">
        <v>42.369477000000003</v>
      </c>
      <c r="Y4106">
        <v>-71.091971999999998</v>
      </c>
      <c r="Z4106" t="s">
        <v>4875</v>
      </c>
    </row>
    <row r="4107" spans="1:26">
      <c r="A4107">
        <v>31215</v>
      </c>
      <c r="B4107" s="1">
        <v>41151.600694444445</v>
      </c>
      <c r="C4107" s="1">
        <f t="shared" si="804"/>
        <v>40909</v>
      </c>
      <c r="D4107" s="4">
        <f t="shared" si="805"/>
        <v>0.66388888888888886</v>
      </c>
      <c r="E4107" s="3">
        <f t="shared" si="806"/>
        <v>2012</v>
      </c>
      <c r="F4107" s="3">
        <f t="shared" si="807"/>
        <v>8</v>
      </c>
      <c r="G4107" s="3">
        <f t="shared" si="808"/>
        <v>30</v>
      </c>
      <c r="H4107" s="3">
        <f t="shared" si="809"/>
        <v>14</v>
      </c>
      <c r="I4107" s="3">
        <f t="shared" si="810"/>
        <v>25</v>
      </c>
      <c r="J4107" s="3">
        <f t="shared" si="811"/>
        <v>5</v>
      </c>
      <c r="K4107" s="3" t="str">
        <f>IF(AND(D4107&gt;='Season Lookup'!$D$15,D4107&lt;'Season Lookup'!$D$16),"Spring",IF(AND(D4107&gt;='Season Lookup'!$D$16,D4107&lt;'Season Lookup'!$D$17),"Summer",IF(AND(D4107&gt;='Season Lookup'!$D$17,D4107&lt;'Season Lookup'!$D$18),"Fall",IF(OR(D4107&gt;='Season Lookup'!$D$18,D4107&lt;'Season Lookup'!$D$15),"Winter"))))</f>
        <v>Summer</v>
      </c>
      <c r="L4107" s="3" t="str">
        <f>VLOOKUP(F4107,'Season Lookup'!$A$1:$B$13,2,0)</f>
        <v>Summer</v>
      </c>
      <c r="M4107" t="s">
        <v>78</v>
      </c>
      <c r="N4107" t="s">
        <v>13</v>
      </c>
      <c r="O4107" t="s">
        <v>13</v>
      </c>
      <c r="P4107" t="str">
        <f t="shared" si="812"/>
        <v>Yes</v>
      </c>
      <c r="Q4107" t="str">
        <f t="shared" si="813"/>
        <v>No</v>
      </c>
      <c r="R4107" t="str">
        <f t="shared" si="814"/>
        <v>No</v>
      </c>
      <c r="T4107" t="s">
        <v>142</v>
      </c>
      <c r="U4107" t="s">
        <v>464</v>
      </c>
      <c r="V4107" t="str">
        <f t="shared" si="815"/>
        <v>Intersection</v>
      </c>
      <c r="W4107" t="s">
        <v>2397</v>
      </c>
      <c r="X4107">
        <v>42.378687999999997</v>
      </c>
      <c r="Y4107">
        <v>-71.147302999999994</v>
      </c>
      <c r="Z4107" t="s">
        <v>1898</v>
      </c>
    </row>
    <row r="4108" spans="1:26">
      <c r="A4108">
        <v>31216</v>
      </c>
      <c r="B4108" s="1">
        <v>41151.626377314817</v>
      </c>
      <c r="C4108" s="1">
        <f t="shared" si="804"/>
        <v>40909</v>
      </c>
      <c r="D4108" s="4">
        <f t="shared" si="805"/>
        <v>0.66388888888888886</v>
      </c>
      <c r="E4108" s="3">
        <f t="shared" si="806"/>
        <v>2012</v>
      </c>
      <c r="F4108" s="3">
        <f t="shared" si="807"/>
        <v>8</v>
      </c>
      <c r="G4108" s="3">
        <f t="shared" si="808"/>
        <v>30</v>
      </c>
      <c r="H4108" s="3">
        <f t="shared" si="809"/>
        <v>15</v>
      </c>
      <c r="I4108" s="3">
        <f t="shared" si="810"/>
        <v>1</v>
      </c>
      <c r="J4108" s="3">
        <f t="shared" si="811"/>
        <v>5</v>
      </c>
      <c r="K4108" s="3" t="str">
        <f>IF(AND(D4108&gt;='Season Lookup'!$D$15,D4108&lt;'Season Lookup'!$D$16),"Spring",IF(AND(D4108&gt;='Season Lookup'!$D$16,D4108&lt;'Season Lookup'!$D$17),"Summer",IF(AND(D4108&gt;='Season Lookup'!$D$17,D4108&lt;'Season Lookup'!$D$18),"Fall",IF(OR(D4108&gt;='Season Lookup'!$D$18,D4108&lt;'Season Lookup'!$D$15),"Winter"))))</f>
        <v>Summer</v>
      </c>
      <c r="L4108" s="3" t="str">
        <f>VLOOKUP(F4108,'Season Lookup'!$A$1:$B$13,2,0)</f>
        <v>Summer</v>
      </c>
      <c r="M4108" t="s">
        <v>78</v>
      </c>
      <c r="N4108" t="s">
        <v>13</v>
      </c>
      <c r="O4108" t="s">
        <v>13</v>
      </c>
      <c r="P4108" t="str">
        <f t="shared" si="812"/>
        <v>Yes</v>
      </c>
      <c r="Q4108" t="str">
        <f t="shared" si="813"/>
        <v>No</v>
      </c>
      <c r="R4108" t="str">
        <f t="shared" si="814"/>
        <v>No</v>
      </c>
      <c r="T4108" t="s">
        <v>15</v>
      </c>
      <c r="U4108" t="s">
        <v>170</v>
      </c>
      <c r="V4108" t="str">
        <f t="shared" si="815"/>
        <v>Intersection</v>
      </c>
      <c r="W4108" t="s">
        <v>2805</v>
      </c>
      <c r="X4108">
        <v>42.394092000000001</v>
      </c>
      <c r="Y4108">
        <v>-71.140553999999995</v>
      </c>
      <c r="Z4108" t="s">
        <v>2806</v>
      </c>
    </row>
    <row r="4109" spans="1:26">
      <c r="A4109">
        <v>31217</v>
      </c>
      <c r="B4109" s="1">
        <v>41151.824305555558</v>
      </c>
      <c r="C4109" s="1">
        <f t="shared" si="804"/>
        <v>40909</v>
      </c>
      <c r="D4109" s="4">
        <f t="shared" si="805"/>
        <v>0.66388888888888886</v>
      </c>
      <c r="E4109" s="3">
        <f t="shared" si="806"/>
        <v>2012</v>
      </c>
      <c r="F4109" s="3">
        <f t="shared" si="807"/>
        <v>8</v>
      </c>
      <c r="G4109" s="3">
        <f t="shared" si="808"/>
        <v>30</v>
      </c>
      <c r="H4109" s="3">
        <f t="shared" si="809"/>
        <v>19</v>
      </c>
      <c r="I4109" s="3">
        <f t="shared" si="810"/>
        <v>47</v>
      </c>
      <c r="J4109" s="3">
        <f t="shared" si="811"/>
        <v>5</v>
      </c>
      <c r="K4109" s="3" t="str">
        <f>IF(AND(D4109&gt;='Season Lookup'!$D$15,D4109&lt;'Season Lookup'!$D$16),"Spring",IF(AND(D4109&gt;='Season Lookup'!$D$16,D4109&lt;'Season Lookup'!$D$17),"Summer",IF(AND(D4109&gt;='Season Lookup'!$D$17,D4109&lt;'Season Lookup'!$D$18),"Fall",IF(OR(D4109&gt;='Season Lookup'!$D$18,D4109&lt;'Season Lookup'!$D$15),"Winter"))))</f>
        <v>Summer</v>
      </c>
      <c r="L4109" s="3" t="str">
        <f>VLOOKUP(F4109,'Season Lookup'!$A$1:$B$13,2,0)</f>
        <v>Summer</v>
      </c>
      <c r="M4109" t="s">
        <v>78</v>
      </c>
      <c r="N4109" t="s">
        <v>13</v>
      </c>
      <c r="O4109" t="s">
        <v>549</v>
      </c>
      <c r="P4109" t="str">
        <f t="shared" si="812"/>
        <v>Yes</v>
      </c>
      <c r="Q4109" t="str">
        <f t="shared" si="813"/>
        <v>No</v>
      </c>
      <c r="R4109" t="str">
        <f t="shared" si="814"/>
        <v>No</v>
      </c>
      <c r="T4109" t="s">
        <v>105</v>
      </c>
      <c r="U4109" t="s">
        <v>3980</v>
      </c>
      <c r="V4109" t="str">
        <f t="shared" si="815"/>
        <v>Intersection</v>
      </c>
      <c r="W4109" t="s">
        <v>4876</v>
      </c>
      <c r="X4109">
        <v>42.372303000000002</v>
      </c>
      <c r="Y4109">
        <v>-71.108615999999998</v>
      </c>
      <c r="Z4109" t="s">
        <v>4877</v>
      </c>
    </row>
    <row r="4110" spans="1:26">
      <c r="A4110">
        <v>31218</v>
      </c>
      <c r="B4110" s="1">
        <v>41151.783321759256</v>
      </c>
      <c r="C4110" s="1">
        <f t="shared" si="804"/>
        <v>40909</v>
      </c>
      <c r="D4110" s="4">
        <f t="shared" si="805"/>
        <v>0.66388888888888886</v>
      </c>
      <c r="E4110" s="3">
        <f t="shared" si="806"/>
        <v>2012</v>
      </c>
      <c r="F4110" s="3">
        <f t="shared" si="807"/>
        <v>8</v>
      </c>
      <c r="G4110" s="3">
        <f t="shared" si="808"/>
        <v>30</v>
      </c>
      <c r="H4110" s="3">
        <f t="shared" si="809"/>
        <v>18</v>
      </c>
      <c r="I4110" s="3">
        <f t="shared" si="810"/>
        <v>47</v>
      </c>
      <c r="J4110" s="3">
        <f t="shared" si="811"/>
        <v>5</v>
      </c>
      <c r="K4110" s="3" t="str">
        <f>IF(AND(D4110&gt;='Season Lookup'!$D$15,D4110&lt;'Season Lookup'!$D$16),"Spring",IF(AND(D4110&gt;='Season Lookup'!$D$16,D4110&lt;'Season Lookup'!$D$17),"Summer",IF(AND(D4110&gt;='Season Lookup'!$D$17,D4110&lt;'Season Lookup'!$D$18),"Fall",IF(OR(D4110&gt;='Season Lookup'!$D$18,D4110&lt;'Season Lookup'!$D$15),"Winter"))))</f>
        <v>Summer</v>
      </c>
      <c r="L4110" s="3" t="str">
        <f>VLOOKUP(F4110,'Season Lookup'!$A$1:$B$13,2,0)</f>
        <v>Summer</v>
      </c>
      <c r="M4110" t="s">
        <v>78</v>
      </c>
      <c r="N4110" t="s">
        <v>13</v>
      </c>
      <c r="O4110" t="s">
        <v>13</v>
      </c>
      <c r="P4110" t="str">
        <f t="shared" si="812"/>
        <v>Yes</v>
      </c>
      <c r="Q4110" t="str">
        <f t="shared" si="813"/>
        <v>No</v>
      </c>
      <c r="R4110" t="str">
        <f t="shared" si="814"/>
        <v>No</v>
      </c>
      <c r="T4110" t="s">
        <v>74</v>
      </c>
      <c r="U4110" t="s">
        <v>129</v>
      </c>
      <c r="V4110" t="str">
        <f t="shared" si="815"/>
        <v>Intersection</v>
      </c>
      <c r="W4110" t="s">
        <v>4878</v>
      </c>
      <c r="X4110">
        <v>42.366295000000001</v>
      </c>
      <c r="Y4110">
        <v>-71.091781999999995</v>
      </c>
      <c r="Z4110" t="s">
        <v>3890</v>
      </c>
    </row>
    <row r="4111" spans="1:26">
      <c r="A4111">
        <v>31219</v>
      </c>
      <c r="B4111" s="1">
        <v>41151.786805555559</v>
      </c>
      <c r="C4111" s="1">
        <f t="shared" si="804"/>
        <v>40909</v>
      </c>
      <c r="D4111" s="4">
        <f t="shared" si="805"/>
        <v>0.66388888888888886</v>
      </c>
      <c r="E4111" s="3">
        <f t="shared" si="806"/>
        <v>2012</v>
      </c>
      <c r="F4111" s="3">
        <f t="shared" si="807"/>
        <v>8</v>
      </c>
      <c r="G4111" s="3">
        <f t="shared" si="808"/>
        <v>30</v>
      </c>
      <c r="H4111" s="3">
        <f t="shared" si="809"/>
        <v>18</v>
      </c>
      <c r="I4111" s="3">
        <f t="shared" si="810"/>
        <v>53</v>
      </c>
      <c r="J4111" s="3">
        <f t="shared" si="811"/>
        <v>5</v>
      </c>
      <c r="K4111" s="3" t="str">
        <f>IF(AND(D4111&gt;='Season Lookup'!$D$15,D4111&lt;'Season Lookup'!$D$16),"Spring",IF(AND(D4111&gt;='Season Lookup'!$D$16,D4111&lt;'Season Lookup'!$D$17),"Summer",IF(AND(D4111&gt;='Season Lookup'!$D$17,D4111&lt;'Season Lookup'!$D$18),"Fall",IF(OR(D4111&gt;='Season Lookup'!$D$18,D4111&lt;'Season Lookup'!$D$15),"Winter"))))</f>
        <v>Summer</v>
      </c>
      <c r="L4111" s="3" t="str">
        <f>VLOOKUP(F4111,'Season Lookup'!$A$1:$B$13,2,0)</f>
        <v>Summer</v>
      </c>
      <c r="M4111" t="s">
        <v>78</v>
      </c>
      <c r="N4111" t="s">
        <v>13</v>
      </c>
      <c r="O4111" t="s">
        <v>13</v>
      </c>
      <c r="P4111" t="str">
        <f t="shared" si="812"/>
        <v>Yes</v>
      </c>
      <c r="Q4111" t="str">
        <f t="shared" si="813"/>
        <v>No</v>
      </c>
      <c r="R4111" t="str">
        <f t="shared" si="814"/>
        <v>No</v>
      </c>
      <c r="T4111" t="s">
        <v>105</v>
      </c>
      <c r="U4111" t="s">
        <v>796</v>
      </c>
      <c r="V4111" t="str">
        <f t="shared" si="815"/>
        <v>Intersection</v>
      </c>
      <c r="W4111" t="s">
        <v>2561</v>
      </c>
      <c r="X4111">
        <v>42.365791999999999</v>
      </c>
      <c r="Y4111">
        <v>-71.092070000000007</v>
      </c>
      <c r="Z4111" t="s">
        <v>2562</v>
      </c>
    </row>
    <row r="4112" spans="1:26">
      <c r="A4112">
        <v>31220</v>
      </c>
      <c r="B4112" s="1">
        <v>41151.833333333336</v>
      </c>
      <c r="C4112" s="1">
        <f t="shared" si="804"/>
        <v>40909</v>
      </c>
      <c r="D4112" s="4">
        <f t="shared" si="805"/>
        <v>0.66388888888888886</v>
      </c>
      <c r="E4112" s="3">
        <f t="shared" si="806"/>
        <v>2012</v>
      </c>
      <c r="F4112" s="3">
        <f t="shared" si="807"/>
        <v>8</v>
      </c>
      <c r="G4112" s="3">
        <f t="shared" si="808"/>
        <v>30</v>
      </c>
      <c r="H4112" s="3">
        <f t="shared" si="809"/>
        <v>20</v>
      </c>
      <c r="I4112" s="3">
        <f t="shared" si="810"/>
        <v>0</v>
      </c>
      <c r="J4112" s="3">
        <f t="shared" si="811"/>
        <v>5</v>
      </c>
      <c r="K4112" s="3" t="str">
        <f>IF(AND(D4112&gt;='Season Lookup'!$D$15,D4112&lt;'Season Lookup'!$D$16),"Spring",IF(AND(D4112&gt;='Season Lookup'!$D$16,D4112&lt;'Season Lookup'!$D$17),"Summer",IF(AND(D4112&gt;='Season Lookup'!$D$17,D4112&lt;'Season Lookup'!$D$18),"Fall",IF(OR(D4112&gt;='Season Lookup'!$D$18,D4112&lt;'Season Lookup'!$D$15),"Winter"))))</f>
        <v>Summer</v>
      </c>
      <c r="L4112" s="3" t="str">
        <f>VLOOKUP(F4112,'Season Lookup'!$A$1:$B$13,2,0)</f>
        <v>Summer</v>
      </c>
      <c r="M4112" t="s">
        <v>78</v>
      </c>
      <c r="N4112" t="s">
        <v>13</v>
      </c>
      <c r="O4112" t="s">
        <v>23</v>
      </c>
      <c r="P4112" t="str">
        <f t="shared" si="812"/>
        <v>Yes</v>
      </c>
      <c r="Q4112" t="str">
        <f t="shared" si="813"/>
        <v>No</v>
      </c>
      <c r="R4112" t="str">
        <f t="shared" si="814"/>
        <v>No</v>
      </c>
      <c r="T4112" t="s">
        <v>316</v>
      </c>
      <c r="V4112" t="str">
        <f t="shared" si="815"/>
        <v>Intersection</v>
      </c>
      <c r="W4112" t="s">
        <v>1374</v>
      </c>
      <c r="X4112">
        <v>0</v>
      </c>
      <c r="Y4112">
        <v>0</v>
      </c>
      <c r="Z4112" t="s">
        <v>81</v>
      </c>
    </row>
    <row r="4113" spans="1:26">
      <c r="A4113">
        <v>31225</v>
      </c>
      <c r="B4113" s="1">
        <v>41151.658321759256</v>
      </c>
      <c r="C4113" s="1">
        <f t="shared" si="804"/>
        <v>40909</v>
      </c>
      <c r="D4113" s="4">
        <f t="shared" si="805"/>
        <v>0.66388888888888886</v>
      </c>
      <c r="E4113" s="3">
        <f t="shared" si="806"/>
        <v>2012</v>
      </c>
      <c r="F4113" s="3">
        <f t="shared" si="807"/>
        <v>8</v>
      </c>
      <c r="G4113" s="3">
        <f t="shared" si="808"/>
        <v>30</v>
      </c>
      <c r="H4113" s="3">
        <f t="shared" si="809"/>
        <v>15</v>
      </c>
      <c r="I4113" s="3">
        <f t="shared" si="810"/>
        <v>47</v>
      </c>
      <c r="J4113" s="3">
        <f t="shared" si="811"/>
        <v>5</v>
      </c>
      <c r="K4113" s="3" t="str">
        <f>IF(AND(D4113&gt;='Season Lookup'!$D$15,D4113&lt;'Season Lookup'!$D$16),"Spring",IF(AND(D4113&gt;='Season Lookup'!$D$16,D4113&lt;'Season Lookup'!$D$17),"Summer",IF(AND(D4113&gt;='Season Lookup'!$D$17,D4113&lt;'Season Lookup'!$D$18),"Fall",IF(OR(D4113&gt;='Season Lookup'!$D$18,D4113&lt;'Season Lookup'!$D$15),"Winter"))))</f>
        <v>Summer</v>
      </c>
      <c r="L4113" s="3" t="str">
        <f>VLOOKUP(F4113,'Season Lookup'!$A$1:$B$13,2,0)</f>
        <v>Summer</v>
      </c>
      <c r="M4113" t="s">
        <v>78</v>
      </c>
      <c r="N4113" t="s">
        <v>13</v>
      </c>
      <c r="O4113" t="s">
        <v>23</v>
      </c>
      <c r="P4113" t="str">
        <f t="shared" si="812"/>
        <v>Yes</v>
      </c>
      <c r="Q4113" t="str">
        <f t="shared" si="813"/>
        <v>No</v>
      </c>
      <c r="R4113" t="str">
        <f t="shared" si="814"/>
        <v>No</v>
      </c>
      <c r="S4113">
        <v>10</v>
      </c>
      <c r="T4113" t="s">
        <v>167</v>
      </c>
      <c r="V4113" t="str">
        <f t="shared" si="815"/>
        <v>Non Intersection</v>
      </c>
      <c r="W4113" t="s">
        <v>4879</v>
      </c>
      <c r="X4113">
        <v>42.381360000000001</v>
      </c>
      <c r="Y4113">
        <v>-71.118825000000001</v>
      </c>
      <c r="Z4113" t="s">
        <v>4880</v>
      </c>
    </row>
    <row r="4114" spans="1:26">
      <c r="A4114">
        <v>31232</v>
      </c>
      <c r="B4114" s="1">
        <v>41151.461793981478</v>
      </c>
      <c r="C4114" s="1">
        <f t="shared" si="804"/>
        <v>40909</v>
      </c>
      <c r="D4114" s="4">
        <f t="shared" si="805"/>
        <v>0.66388888888888886</v>
      </c>
      <c r="E4114" s="3">
        <f t="shared" si="806"/>
        <v>2012</v>
      </c>
      <c r="F4114" s="3">
        <f t="shared" si="807"/>
        <v>8</v>
      </c>
      <c r="G4114" s="3">
        <f t="shared" si="808"/>
        <v>30</v>
      </c>
      <c r="H4114" s="3">
        <f t="shared" si="809"/>
        <v>11</v>
      </c>
      <c r="I4114" s="3">
        <f t="shared" si="810"/>
        <v>4</v>
      </c>
      <c r="J4114" s="3">
        <f t="shared" si="811"/>
        <v>5</v>
      </c>
      <c r="K4114" s="3" t="str">
        <f>IF(AND(D4114&gt;='Season Lookup'!$D$15,D4114&lt;'Season Lookup'!$D$16),"Spring",IF(AND(D4114&gt;='Season Lookup'!$D$16,D4114&lt;'Season Lookup'!$D$17),"Summer",IF(AND(D4114&gt;='Season Lookup'!$D$17,D4114&lt;'Season Lookup'!$D$18),"Fall",IF(OR(D4114&gt;='Season Lookup'!$D$18,D4114&lt;'Season Lookup'!$D$15),"Winter"))))</f>
        <v>Summer</v>
      </c>
      <c r="L4114" s="3" t="str">
        <f>VLOOKUP(F4114,'Season Lookup'!$A$1:$B$13,2,0)</f>
        <v>Summer</v>
      </c>
      <c r="M4114" t="s">
        <v>48</v>
      </c>
      <c r="N4114" t="s">
        <v>18</v>
      </c>
      <c r="O4114" t="s">
        <v>132</v>
      </c>
      <c r="P4114" t="str">
        <f t="shared" si="812"/>
        <v>Yes</v>
      </c>
      <c r="Q4114" t="str">
        <f t="shared" si="813"/>
        <v>Yes</v>
      </c>
      <c r="R4114" t="str">
        <f t="shared" si="814"/>
        <v>No</v>
      </c>
      <c r="T4114" t="s">
        <v>4881</v>
      </c>
      <c r="U4114" t="s">
        <v>238</v>
      </c>
      <c r="V4114" t="str">
        <f t="shared" si="815"/>
        <v>Intersection</v>
      </c>
      <c r="W4114" t="s">
        <v>4882</v>
      </c>
      <c r="X4114">
        <v>42.376694000000001</v>
      </c>
      <c r="Y4114">
        <v>-71.113814000000005</v>
      </c>
      <c r="Z4114" t="s">
        <v>4883</v>
      </c>
    </row>
    <row r="4115" spans="1:26">
      <c r="A4115">
        <v>31221</v>
      </c>
      <c r="B4115" s="1">
        <v>41152.558333333334</v>
      </c>
      <c r="C4115" s="1">
        <f t="shared" si="804"/>
        <v>40909</v>
      </c>
      <c r="D4115" s="4">
        <f t="shared" si="805"/>
        <v>0.66666666666666663</v>
      </c>
      <c r="E4115" s="3">
        <f t="shared" si="806"/>
        <v>2012</v>
      </c>
      <c r="F4115" s="3">
        <f t="shared" si="807"/>
        <v>8</v>
      </c>
      <c r="G4115" s="3">
        <f t="shared" si="808"/>
        <v>31</v>
      </c>
      <c r="H4115" s="3">
        <f t="shared" si="809"/>
        <v>13</v>
      </c>
      <c r="I4115" s="3">
        <f t="shared" si="810"/>
        <v>24</v>
      </c>
      <c r="J4115" s="3">
        <f t="shared" si="811"/>
        <v>6</v>
      </c>
      <c r="K4115" s="3" t="str">
        <f>IF(AND(D4115&gt;='Season Lookup'!$D$15,D4115&lt;'Season Lookup'!$D$16),"Spring",IF(AND(D4115&gt;='Season Lookup'!$D$16,D4115&lt;'Season Lookup'!$D$17),"Summer",IF(AND(D4115&gt;='Season Lookup'!$D$17,D4115&lt;'Season Lookup'!$D$18),"Fall",IF(OR(D4115&gt;='Season Lookup'!$D$18,D4115&lt;'Season Lookup'!$D$15),"Winter"))))</f>
        <v>Summer</v>
      </c>
      <c r="L4115" s="3" t="str">
        <f>VLOOKUP(F4115,'Season Lookup'!$A$1:$B$13,2,0)</f>
        <v>Summer</v>
      </c>
      <c r="M4115" t="s">
        <v>12</v>
      </c>
      <c r="N4115" t="s">
        <v>13</v>
      </c>
      <c r="O4115" t="s">
        <v>23</v>
      </c>
      <c r="P4115" t="str">
        <f t="shared" si="812"/>
        <v>Yes</v>
      </c>
      <c r="Q4115" t="str">
        <f t="shared" si="813"/>
        <v>No</v>
      </c>
      <c r="R4115" t="str">
        <f t="shared" si="814"/>
        <v>No</v>
      </c>
      <c r="S4115">
        <v>239</v>
      </c>
      <c r="T4115" t="s">
        <v>53</v>
      </c>
      <c r="V4115" t="str">
        <f t="shared" si="815"/>
        <v>Non Intersection</v>
      </c>
      <c r="W4115" t="s">
        <v>4884</v>
      </c>
      <c r="X4115">
        <v>42.373624999999997</v>
      </c>
      <c r="Y4115">
        <v>-71.081130999999999</v>
      </c>
      <c r="Z4115" t="s">
        <v>4885</v>
      </c>
    </row>
    <row r="4116" spans="1:26">
      <c r="A4116">
        <v>31222</v>
      </c>
      <c r="B4116" s="1">
        <v>41152.994432870371</v>
      </c>
      <c r="C4116" s="1">
        <f t="shared" si="804"/>
        <v>40909</v>
      </c>
      <c r="D4116" s="4">
        <f t="shared" si="805"/>
        <v>0.66666666666666663</v>
      </c>
      <c r="E4116" s="3">
        <f t="shared" si="806"/>
        <v>2012</v>
      </c>
      <c r="F4116" s="3">
        <f t="shared" si="807"/>
        <v>8</v>
      </c>
      <c r="G4116" s="3">
        <f t="shared" si="808"/>
        <v>31</v>
      </c>
      <c r="H4116" s="3">
        <f t="shared" si="809"/>
        <v>23</v>
      </c>
      <c r="I4116" s="3">
        <f t="shared" si="810"/>
        <v>51</v>
      </c>
      <c r="J4116" s="3">
        <f t="shared" si="811"/>
        <v>6</v>
      </c>
      <c r="K4116" s="3" t="str">
        <f>IF(AND(D4116&gt;='Season Lookup'!$D$15,D4116&lt;'Season Lookup'!$D$16),"Spring",IF(AND(D4116&gt;='Season Lookup'!$D$16,D4116&lt;'Season Lookup'!$D$17),"Summer",IF(AND(D4116&gt;='Season Lookup'!$D$17,D4116&lt;'Season Lookup'!$D$18),"Fall",IF(OR(D4116&gt;='Season Lookup'!$D$18,D4116&lt;'Season Lookup'!$D$15),"Winter"))))</f>
        <v>Summer</v>
      </c>
      <c r="L4116" s="3" t="str">
        <f>VLOOKUP(F4116,'Season Lookup'!$A$1:$B$13,2,0)</f>
        <v>Summer</v>
      </c>
      <c r="M4116" t="s">
        <v>12</v>
      </c>
      <c r="N4116" t="s">
        <v>13</v>
      </c>
      <c r="O4116" t="s">
        <v>36</v>
      </c>
      <c r="P4116" t="str">
        <f t="shared" si="812"/>
        <v>Yes</v>
      </c>
      <c r="Q4116" t="str">
        <f t="shared" si="813"/>
        <v>No</v>
      </c>
      <c r="R4116" t="str">
        <f t="shared" si="814"/>
        <v>No</v>
      </c>
      <c r="S4116">
        <v>247</v>
      </c>
      <c r="T4116" t="s">
        <v>185</v>
      </c>
      <c r="V4116" t="str">
        <f t="shared" si="815"/>
        <v>Non Intersection</v>
      </c>
      <c r="W4116" t="s">
        <v>4886</v>
      </c>
      <c r="X4116">
        <v>42.387441000000003</v>
      </c>
      <c r="Y4116">
        <v>-71.136526000000003</v>
      </c>
      <c r="Z4116" t="s">
        <v>4887</v>
      </c>
    </row>
    <row r="4117" spans="1:26">
      <c r="A4117">
        <v>31226</v>
      </c>
      <c r="B4117" s="1">
        <v>41152.46875</v>
      </c>
      <c r="C4117" s="1">
        <f t="shared" si="804"/>
        <v>40909</v>
      </c>
      <c r="D4117" s="4">
        <f t="shared" si="805"/>
        <v>0.66666666666666663</v>
      </c>
      <c r="E4117" s="3">
        <f t="shared" si="806"/>
        <v>2012</v>
      </c>
      <c r="F4117" s="3">
        <f t="shared" si="807"/>
        <v>8</v>
      </c>
      <c r="G4117" s="3">
        <f t="shared" si="808"/>
        <v>31</v>
      </c>
      <c r="H4117" s="3">
        <f t="shared" si="809"/>
        <v>11</v>
      </c>
      <c r="I4117" s="3">
        <f t="shared" si="810"/>
        <v>15</v>
      </c>
      <c r="J4117" s="3">
        <f t="shared" si="811"/>
        <v>6</v>
      </c>
      <c r="K4117" s="3" t="str">
        <f>IF(AND(D4117&gt;='Season Lookup'!$D$15,D4117&lt;'Season Lookup'!$D$16),"Spring",IF(AND(D4117&gt;='Season Lookup'!$D$16,D4117&lt;'Season Lookup'!$D$17),"Summer",IF(AND(D4117&gt;='Season Lookup'!$D$17,D4117&lt;'Season Lookup'!$D$18),"Fall",IF(OR(D4117&gt;='Season Lookup'!$D$18,D4117&lt;'Season Lookup'!$D$15),"Winter"))))</f>
        <v>Summer</v>
      </c>
      <c r="L4117" s="3" t="str">
        <f>VLOOKUP(F4117,'Season Lookup'!$A$1:$B$13,2,0)</f>
        <v>Summer</v>
      </c>
      <c r="M4117" t="s">
        <v>12</v>
      </c>
      <c r="N4117" t="s">
        <v>13</v>
      </c>
      <c r="O4117" t="s">
        <v>13</v>
      </c>
      <c r="P4117" t="str">
        <f t="shared" si="812"/>
        <v>Yes</v>
      </c>
      <c r="Q4117" t="str">
        <f t="shared" si="813"/>
        <v>No</v>
      </c>
      <c r="R4117" t="str">
        <f t="shared" si="814"/>
        <v>No</v>
      </c>
      <c r="T4117" t="s">
        <v>19</v>
      </c>
      <c r="U4117" t="s">
        <v>61</v>
      </c>
      <c r="V4117" t="str">
        <f t="shared" si="815"/>
        <v>Intersection</v>
      </c>
      <c r="W4117" t="s">
        <v>494</v>
      </c>
      <c r="X4117">
        <v>42.370635999999998</v>
      </c>
      <c r="Y4117">
        <v>-71.076933999999994</v>
      </c>
      <c r="Z4117" t="s">
        <v>495</v>
      </c>
    </row>
    <row r="4118" spans="1:26">
      <c r="A4118">
        <v>31223</v>
      </c>
      <c r="B4118" s="1">
        <v>41153.59375</v>
      </c>
      <c r="C4118" s="1">
        <f t="shared" si="804"/>
        <v>40909</v>
      </c>
      <c r="D4118" s="4">
        <f t="shared" si="805"/>
        <v>0.66666666666666663</v>
      </c>
      <c r="E4118" s="3">
        <f t="shared" si="806"/>
        <v>2012</v>
      </c>
      <c r="F4118" s="3">
        <f t="shared" si="807"/>
        <v>9</v>
      </c>
      <c r="G4118" s="3">
        <f t="shared" si="808"/>
        <v>1</v>
      </c>
      <c r="H4118" s="3">
        <f t="shared" si="809"/>
        <v>14</v>
      </c>
      <c r="I4118" s="3">
        <f t="shared" si="810"/>
        <v>15</v>
      </c>
      <c r="J4118" s="3">
        <f t="shared" si="811"/>
        <v>7</v>
      </c>
      <c r="K4118" s="3" t="str">
        <f>IF(AND(D4118&gt;='Season Lookup'!$D$15,D4118&lt;'Season Lookup'!$D$16),"Spring",IF(AND(D4118&gt;='Season Lookup'!$D$16,D4118&lt;'Season Lookup'!$D$17),"Summer",IF(AND(D4118&gt;='Season Lookup'!$D$17,D4118&lt;'Season Lookup'!$D$18),"Fall",IF(OR(D4118&gt;='Season Lookup'!$D$18,D4118&lt;'Season Lookup'!$D$15),"Winter"))))</f>
        <v>Summer</v>
      </c>
      <c r="L4118" s="3" t="str">
        <f>VLOOKUP(F4118,'Season Lookup'!$A$1:$B$13,2,0)</f>
        <v>Fall</v>
      </c>
      <c r="M4118" t="s">
        <v>31</v>
      </c>
      <c r="N4118" t="s">
        <v>13</v>
      </c>
      <c r="O4118" t="s">
        <v>132</v>
      </c>
      <c r="P4118" t="str">
        <f t="shared" si="812"/>
        <v>Yes</v>
      </c>
      <c r="Q4118" t="str">
        <f t="shared" si="813"/>
        <v>Yes</v>
      </c>
      <c r="R4118" t="str">
        <f t="shared" si="814"/>
        <v>No</v>
      </c>
      <c r="T4118" t="s">
        <v>14</v>
      </c>
      <c r="U4118" t="s">
        <v>740</v>
      </c>
      <c r="V4118" t="str">
        <f t="shared" si="815"/>
        <v>Intersection</v>
      </c>
      <c r="W4118" t="s">
        <v>4888</v>
      </c>
      <c r="X4118">
        <v>42.382235000000001</v>
      </c>
      <c r="Y4118">
        <v>-71.119681999999997</v>
      </c>
      <c r="Z4118" t="s">
        <v>4889</v>
      </c>
    </row>
    <row r="4119" spans="1:26">
      <c r="A4119">
        <v>31227</v>
      </c>
      <c r="B4119" s="1">
        <v>41153.826388888891</v>
      </c>
      <c r="C4119" s="1">
        <f t="shared" si="804"/>
        <v>40909</v>
      </c>
      <c r="D4119" s="4">
        <f t="shared" si="805"/>
        <v>0.66666666666666663</v>
      </c>
      <c r="E4119" s="3">
        <f t="shared" si="806"/>
        <v>2012</v>
      </c>
      <c r="F4119" s="3">
        <f t="shared" si="807"/>
        <v>9</v>
      </c>
      <c r="G4119" s="3">
        <f t="shared" si="808"/>
        <v>1</v>
      </c>
      <c r="H4119" s="3">
        <f t="shared" si="809"/>
        <v>19</v>
      </c>
      <c r="I4119" s="3">
        <f t="shared" si="810"/>
        <v>50</v>
      </c>
      <c r="J4119" s="3">
        <f t="shared" si="811"/>
        <v>7</v>
      </c>
      <c r="K4119" s="3" t="str">
        <f>IF(AND(D4119&gt;='Season Lookup'!$D$15,D4119&lt;'Season Lookup'!$D$16),"Spring",IF(AND(D4119&gt;='Season Lookup'!$D$16,D4119&lt;'Season Lookup'!$D$17),"Summer",IF(AND(D4119&gt;='Season Lookup'!$D$17,D4119&lt;'Season Lookup'!$D$18),"Fall",IF(OR(D4119&gt;='Season Lookup'!$D$18,D4119&lt;'Season Lookup'!$D$15),"Winter"))))</f>
        <v>Summer</v>
      </c>
      <c r="L4119" s="3" t="str">
        <f>VLOOKUP(F4119,'Season Lookup'!$A$1:$B$13,2,0)</f>
        <v>Fall</v>
      </c>
      <c r="M4119" t="s">
        <v>31</v>
      </c>
      <c r="N4119" t="s">
        <v>13</v>
      </c>
      <c r="O4119" t="s">
        <v>23</v>
      </c>
      <c r="P4119" t="str">
        <f t="shared" si="812"/>
        <v>Yes</v>
      </c>
      <c r="Q4119" t="str">
        <f t="shared" si="813"/>
        <v>No</v>
      </c>
      <c r="R4119" t="str">
        <f t="shared" si="814"/>
        <v>No</v>
      </c>
      <c r="T4119" t="s">
        <v>326</v>
      </c>
      <c r="V4119" t="str">
        <f t="shared" si="815"/>
        <v>Intersection</v>
      </c>
      <c r="W4119" t="s">
        <v>2551</v>
      </c>
      <c r="X4119">
        <v>0</v>
      </c>
      <c r="Y4119">
        <v>0</v>
      </c>
      <c r="Z4119" t="s">
        <v>81</v>
      </c>
    </row>
    <row r="4120" spans="1:26">
      <c r="A4120">
        <v>31228</v>
      </c>
      <c r="B4120" s="1">
        <v>41153.945138888892</v>
      </c>
      <c r="C4120" s="1">
        <f t="shared" si="804"/>
        <v>40909</v>
      </c>
      <c r="D4120" s="4">
        <f t="shared" si="805"/>
        <v>0.66666666666666663</v>
      </c>
      <c r="E4120" s="3">
        <f t="shared" si="806"/>
        <v>2012</v>
      </c>
      <c r="F4120" s="3">
        <f t="shared" si="807"/>
        <v>9</v>
      </c>
      <c r="G4120" s="3">
        <f t="shared" si="808"/>
        <v>1</v>
      </c>
      <c r="H4120" s="3">
        <f t="shared" si="809"/>
        <v>22</v>
      </c>
      <c r="I4120" s="3">
        <f t="shared" si="810"/>
        <v>41</v>
      </c>
      <c r="J4120" s="3">
        <f t="shared" si="811"/>
        <v>7</v>
      </c>
      <c r="K4120" s="3" t="str">
        <f>IF(AND(D4120&gt;='Season Lookup'!$D$15,D4120&lt;'Season Lookup'!$D$16),"Spring",IF(AND(D4120&gt;='Season Lookup'!$D$16,D4120&lt;'Season Lookup'!$D$17),"Summer",IF(AND(D4120&gt;='Season Lookup'!$D$17,D4120&lt;'Season Lookup'!$D$18),"Fall",IF(OR(D4120&gt;='Season Lookup'!$D$18,D4120&lt;'Season Lookup'!$D$15),"Winter"))))</f>
        <v>Summer</v>
      </c>
      <c r="L4120" s="3" t="str">
        <f>VLOOKUP(F4120,'Season Lookup'!$A$1:$B$13,2,0)</f>
        <v>Fall</v>
      </c>
      <c r="M4120" t="s">
        <v>31</v>
      </c>
      <c r="N4120" t="s">
        <v>13</v>
      </c>
      <c r="O4120" t="s">
        <v>13</v>
      </c>
      <c r="P4120" t="str">
        <f t="shared" si="812"/>
        <v>Yes</v>
      </c>
      <c r="Q4120" t="str">
        <f t="shared" si="813"/>
        <v>No</v>
      </c>
      <c r="R4120" t="str">
        <f t="shared" si="814"/>
        <v>No</v>
      </c>
      <c r="S4120">
        <v>1001</v>
      </c>
      <c r="T4120" t="s">
        <v>19</v>
      </c>
      <c r="V4120" t="str">
        <f t="shared" si="815"/>
        <v>Non Intersection</v>
      </c>
      <c r="W4120" t="s">
        <v>2171</v>
      </c>
      <c r="X4120">
        <v>42.373038999999999</v>
      </c>
      <c r="Y4120">
        <v>-71.093564999999998</v>
      </c>
      <c r="Z4120" t="s">
        <v>2172</v>
      </c>
    </row>
    <row r="4121" spans="1:26">
      <c r="A4121">
        <v>31243</v>
      </c>
      <c r="B4121" s="1">
        <v>41154.56527777778</v>
      </c>
      <c r="C4121" s="1">
        <f t="shared" si="804"/>
        <v>40909</v>
      </c>
      <c r="D4121" s="4">
        <f t="shared" si="805"/>
        <v>0.6694444444444444</v>
      </c>
      <c r="E4121" s="3">
        <f t="shared" si="806"/>
        <v>2012</v>
      </c>
      <c r="F4121" s="3">
        <f t="shared" si="807"/>
        <v>9</v>
      </c>
      <c r="G4121" s="3">
        <f t="shared" si="808"/>
        <v>2</v>
      </c>
      <c r="H4121" s="3">
        <f t="shared" si="809"/>
        <v>13</v>
      </c>
      <c r="I4121" s="3">
        <f t="shared" si="810"/>
        <v>34</v>
      </c>
      <c r="J4121" s="3">
        <f t="shared" si="811"/>
        <v>1</v>
      </c>
      <c r="K4121" s="3" t="str">
        <f>IF(AND(D4121&gt;='Season Lookup'!$D$15,D4121&lt;'Season Lookup'!$D$16),"Spring",IF(AND(D4121&gt;='Season Lookup'!$D$16,D4121&lt;'Season Lookup'!$D$17),"Summer",IF(AND(D4121&gt;='Season Lookup'!$D$17,D4121&lt;'Season Lookup'!$D$18),"Fall",IF(OR(D4121&gt;='Season Lookup'!$D$18,D4121&lt;'Season Lookup'!$D$15),"Winter"))))</f>
        <v>Summer</v>
      </c>
      <c r="L4121" s="3" t="str">
        <f>VLOOKUP(F4121,'Season Lookup'!$A$1:$B$13,2,0)</f>
        <v>Fall</v>
      </c>
      <c r="M4121" t="s">
        <v>48</v>
      </c>
      <c r="N4121" t="s">
        <v>13</v>
      </c>
      <c r="O4121" t="s">
        <v>13</v>
      </c>
      <c r="P4121" t="str">
        <f t="shared" si="812"/>
        <v>Yes</v>
      </c>
      <c r="Q4121" t="str">
        <f t="shared" si="813"/>
        <v>No</v>
      </c>
      <c r="R4121" t="str">
        <f t="shared" si="814"/>
        <v>No</v>
      </c>
      <c r="S4121">
        <v>220</v>
      </c>
      <c r="T4121" t="s">
        <v>342</v>
      </c>
      <c r="V4121" t="str">
        <f t="shared" si="815"/>
        <v>Non Intersection</v>
      </c>
      <c r="W4121" t="s">
        <v>4890</v>
      </c>
      <c r="X4121">
        <v>42.370744999999999</v>
      </c>
      <c r="Y4121">
        <v>-71.099863999999997</v>
      </c>
      <c r="Z4121" t="s">
        <v>4891</v>
      </c>
    </row>
    <row r="4122" spans="1:26">
      <c r="A4122">
        <v>31224</v>
      </c>
      <c r="B4122" s="1">
        <v>41155.662488425929</v>
      </c>
      <c r="C4122" s="1">
        <f t="shared" si="804"/>
        <v>40909</v>
      </c>
      <c r="D4122" s="4">
        <f t="shared" si="805"/>
        <v>0.67222222222222228</v>
      </c>
      <c r="E4122" s="3">
        <f t="shared" si="806"/>
        <v>2012</v>
      </c>
      <c r="F4122" s="3">
        <f t="shared" si="807"/>
        <v>9</v>
      </c>
      <c r="G4122" s="3">
        <f t="shared" si="808"/>
        <v>3</v>
      </c>
      <c r="H4122" s="3">
        <f t="shared" si="809"/>
        <v>15</v>
      </c>
      <c r="I4122" s="3">
        <f t="shared" si="810"/>
        <v>53</v>
      </c>
      <c r="J4122" s="3">
        <f t="shared" si="811"/>
        <v>2</v>
      </c>
      <c r="K4122" s="3" t="str">
        <f>IF(AND(D4122&gt;='Season Lookup'!$D$15,D4122&lt;'Season Lookup'!$D$16),"Spring",IF(AND(D4122&gt;='Season Lookup'!$D$16,D4122&lt;'Season Lookup'!$D$17),"Summer",IF(AND(D4122&gt;='Season Lookup'!$D$17,D4122&lt;'Season Lookup'!$D$18),"Fall",IF(OR(D4122&gt;='Season Lookup'!$D$18,D4122&lt;'Season Lookup'!$D$15),"Winter"))))</f>
        <v>Summer</v>
      </c>
      <c r="L4122" s="3" t="str">
        <f>VLOOKUP(F4122,'Season Lookup'!$A$1:$B$13,2,0)</f>
        <v>Fall</v>
      </c>
      <c r="M4122" t="s">
        <v>56</v>
      </c>
      <c r="N4122" t="s">
        <v>13</v>
      </c>
      <c r="O4122" t="s">
        <v>13</v>
      </c>
      <c r="P4122" t="str">
        <f t="shared" si="812"/>
        <v>Yes</v>
      </c>
      <c r="Q4122" t="str">
        <f t="shared" si="813"/>
        <v>No</v>
      </c>
      <c r="R4122" t="str">
        <f t="shared" si="814"/>
        <v>No</v>
      </c>
      <c r="T4122" t="s">
        <v>1438</v>
      </c>
      <c r="U4122" t="s">
        <v>198</v>
      </c>
      <c r="V4122" t="str">
        <f t="shared" si="815"/>
        <v>Intersection</v>
      </c>
      <c r="W4122" t="s">
        <v>1786</v>
      </c>
      <c r="X4122">
        <v>42.372252000000003</v>
      </c>
      <c r="Y4122">
        <v>-71.119338999999997</v>
      </c>
      <c r="Z4122" t="s">
        <v>1787</v>
      </c>
    </row>
    <row r="4123" spans="1:26">
      <c r="A4123">
        <v>31229</v>
      </c>
      <c r="B4123" s="1">
        <v>41155.729155092595</v>
      </c>
      <c r="C4123" s="1">
        <f t="shared" si="804"/>
        <v>40909</v>
      </c>
      <c r="D4123" s="4">
        <f t="shared" si="805"/>
        <v>0.67222222222222228</v>
      </c>
      <c r="E4123" s="3">
        <f t="shared" si="806"/>
        <v>2012</v>
      </c>
      <c r="F4123" s="3">
        <f t="shared" si="807"/>
        <v>9</v>
      </c>
      <c r="G4123" s="3">
        <f t="shared" si="808"/>
        <v>3</v>
      </c>
      <c r="H4123" s="3">
        <f t="shared" si="809"/>
        <v>17</v>
      </c>
      <c r="I4123" s="3">
        <f t="shared" si="810"/>
        <v>29</v>
      </c>
      <c r="J4123" s="3">
        <f t="shared" si="811"/>
        <v>2</v>
      </c>
      <c r="K4123" s="3" t="str">
        <f>IF(AND(D4123&gt;='Season Lookup'!$D$15,D4123&lt;'Season Lookup'!$D$16),"Spring",IF(AND(D4123&gt;='Season Lookup'!$D$16,D4123&lt;'Season Lookup'!$D$17),"Summer",IF(AND(D4123&gt;='Season Lookup'!$D$17,D4123&lt;'Season Lookup'!$D$18),"Fall",IF(OR(D4123&gt;='Season Lookup'!$D$18,D4123&lt;'Season Lookup'!$D$15),"Winter"))))</f>
        <v>Summer</v>
      </c>
      <c r="L4123" s="3" t="str">
        <f>VLOOKUP(F4123,'Season Lookup'!$A$1:$B$13,2,0)</f>
        <v>Fall</v>
      </c>
      <c r="M4123" t="s">
        <v>56</v>
      </c>
      <c r="N4123" t="s">
        <v>13</v>
      </c>
      <c r="O4123" t="s">
        <v>13</v>
      </c>
      <c r="P4123" t="str">
        <f t="shared" si="812"/>
        <v>Yes</v>
      </c>
      <c r="Q4123" t="str">
        <f t="shared" si="813"/>
        <v>No</v>
      </c>
      <c r="R4123" t="str">
        <f t="shared" si="814"/>
        <v>No</v>
      </c>
      <c r="S4123">
        <v>238</v>
      </c>
      <c r="T4123" t="s">
        <v>101</v>
      </c>
      <c r="V4123" t="str">
        <f t="shared" si="815"/>
        <v>Non Intersection</v>
      </c>
      <c r="W4123" t="s">
        <v>661</v>
      </c>
      <c r="X4123">
        <v>42.369222000000001</v>
      </c>
      <c r="Y4123">
        <v>-71.096447999999995</v>
      </c>
      <c r="Z4123" t="s">
        <v>662</v>
      </c>
    </row>
    <row r="4124" spans="1:26">
      <c r="A4124">
        <v>31235</v>
      </c>
      <c r="B4124" s="1">
        <v>41155.288194444445</v>
      </c>
      <c r="C4124" s="1">
        <f t="shared" si="804"/>
        <v>40909</v>
      </c>
      <c r="D4124" s="4">
        <f t="shared" si="805"/>
        <v>0.67222222222222228</v>
      </c>
      <c r="E4124" s="3">
        <f t="shared" si="806"/>
        <v>2012</v>
      </c>
      <c r="F4124" s="3">
        <f t="shared" si="807"/>
        <v>9</v>
      </c>
      <c r="G4124" s="3">
        <f t="shared" si="808"/>
        <v>3</v>
      </c>
      <c r="H4124" s="3">
        <f t="shared" si="809"/>
        <v>6</v>
      </c>
      <c r="I4124" s="3">
        <f t="shared" si="810"/>
        <v>55</v>
      </c>
      <c r="J4124" s="3">
        <f t="shared" si="811"/>
        <v>2</v>
      </c>
      <c r="K4124" s="3" t="str">
        <f>IF(AND(D4124&gt;='Season Lookup'!$D$15,D4124&lt;'Season Lookup'!$D$16),"Spring",IF(AND(D4124&gt;='Season Lookup'!$D$16,D4124&lt;'Season Lookup'!$D$17),"Summer",IF(AND(D4124&gt;='Season Lookup'!$D$17,D4124&lt;'Season Lookup'!$D$18),"Fall",IF(OR(D4124&gt;='Season Lookup'!$D$18,D4124&lt;'Season Lookup'!$D$15),"Winter"))))</f>
        <v>Summer</v>
      </c>
      <c r="L4124" s="3" t="str">
        <f>VLOOKUP(F4124,'Season Lookup'!$A$1:$B$13,2,0)</f>
        <v>Fall</v>
      </c>
      <c r="M4124" t="s">
        <v>56</v>
      </c>
      <c r="N4124" t="s">
        <v>13</v>
      </c>
      <c r="O4124" t="s">
        <v>36</v>
      </c>
      <c r="P4124" t="str">
        <f t="shared" si="812"/>
        <v>Yes</v>
      </c>
      <c r="Q4124" t="str">
        <f t="shared" si="813"/>
        <v>No</v>
      </c>
      <c r="R4124" t="str">
        <f t="shared" si="814"/>
        <v>No</v>
      </c>
      <c r="V4124" t="str">
        <f t="shared" si="815"/>
        <v>Intersection</v>
      </c>
      <c r="W4124" t="s">
        <v>717</v>
      </c>
      <c r="X4124">
        <v>0</v>
      </c>
      <c r="Y4124">
        <v>0</v>
      </c>
      <c r="Z4124" t="s">
        <v>81</v>
      </c>
    </row>
    <row r="4125" spans="1:26">
      <c r="A4125">
        <v>31236</v>
      </c>
      <c r="B4125" s="1">
        <v>41155.708333333336</v>
      </c>
      <c r="C4125" s="1">
        <f t="shared" si="804"/>
        <v>40909</v>
      </c>
      <c r="D4125" s="4">
        <f t="shared" si="805"/>
        <v>0.67222222222222228</v>
      </c>
      <c r="E4125" s="3">
        <f t="shared" si="806"/>
        <v>2012</v>
      </c>
      <c r="F4125" s="3">
        <f t="shared" si="807"/>
        <v>9</v>
      </c>
      <c r="G4125" s="3">
        <f t="shared" si="808"/>
        <v>3</v>
      </c>
      <c r="H4125" s="3">
        <f t="shared" si="809"/>
        <v>17</v>
      </c>
      <c r="I4125" s="3">
        <f t="shared" si="810"/>
        <v>0</v>
      </c>
      <c r="J4125" s="3">
        <f t="shared" si="811"/>
        <v>2</v>
      </c>
      <c r="K4125" s="3" t="str">
        <f>IF(AND(D4125&gt;='Season Lookup'!$D$15,D4125&lt;'Season Lookup'!$D$16),"Spring",IF(AND(D4125&gt;='Season Lookup'!$D$16,D4125&lt;'Season Lookup'!$D$17),"Summer",IF(AND(D4125&gt;='Season Lookup'!$D$17,D4125&lt;'Season Lookup'!$D$18),"Fall",IF(OR(D4125&gt;='Season Lookup'!$D$18,D4125&lt;'Season Lookup'!$D$15),"Winter"))))</f>
        <v>Summer</v>
      </c>
      <c r="L4125" s="3" t="str">
        <f>VLOOKUP(F4125,'Season Lookup'!$A$1:$B$13,2,0)</f>
        <v>Fall</v>
      </c>
      <c r="M4125" t="s">
        <v>56</v>
      </c>
      <c r="N4125" t="s">
        <v>246</v>
      </c>
      <c r="O4125" t="s">
        <v>23</v>
      </c>
      <c r="P4125" t="str">
        <f t="shared" si="812"/>
        <v>No</v>
      </c>
      <c r="Q4125" t="str">
        <f t="shared" si="813"/>
        <v>No</v>
      </c>
      <c r="R4125" t="str">
        <f t="shared" si="814"/>
        <v>No</v>
      </c>
      <c r="S4125">
        <v>55</v>
      </c>
      <c r="T4125" t="s">
        <v>2060</v>
      </c>
      <c r="V4125" t="str">
        <f t="shared" si="815"/>
        <v>Non Intersection</v>
      </c>
      <c r="W4125" t="s">
        <v>4892</v>
      </c>
      <c r="X4125">
        <v>42.397314999999999</v>
      </c>
      <c r="Y4125">
        <v>-71.132053999999997</v>
      </c>
      <c r="Z4125" t="s">
        <v>4893</v>
      </c>
    </row>
    <row r="4126" spans="1:26">
      <c r="A4126">
        <v>31563</v>
      </c>
      <c r="B4126" s="1">
        <v>41155.5</v>
      </c>
      <c r="C4126" s="1">
        <f t="shared" si="804"/>
        <v>40909</v>
      </c>
      <c r="D4126" s="4">
        <f t="shared" si="805"/>
        <v>0.67222222222222228</v>
      </c>
      <c r="E4126" s="3">
        <f t="shared" si="806"/>
        <v>2012</v>
      </c>
      <c r="F4126" s="3">
        <f t="shared" si="807"/>
        <v>9</v>
      </c>
      <c r="G4126" s="3">
        <f t="shared" si="808"/>
        <v>3</v>
      </c>
      <c r="H4126" s="3">
        <f t="shared" si="809"/>
        <v>12</v>
      </c>
      <c r="I4126" s="3">
        <f t="shared" si="810"/>
        <v>0</v>
      </c>
      <c r="J4126" s="3">
        <f t="shared" si="811"/>
        <v>2</v>
      </c>
      <c r="K4126" s="3" t="str">
        <f>IF(AND(D4126&gt;='Season Lookup'!$D$15,D4126&lt;'Season Lookup'!$D$16),"Spring",IF(AND(D4126&gt;='Season Lookup'!$D$16,D4126&lt;'Season Lookup'!$D$17),"Summer",IF(AND(D4126&gt;='Season Lookup'!$D$17,D4126&lt;'Season Lookup'!$D$18),"Fall",IF(OR(D4126&gt;='Season Lookup'!$D$18,D4126&lt;'Season Lookup'!$D$15),"Winter"))))</f>
        <v>Summer</v>
      </c>
      <c r="L4126" s="3" t="str">
        <f>VLOOKUP(F4126,'Season Lookup'!$A$1:$B$13,2,0)</f>
        <v>Fall</v>
      </c>
      <c r="M4126" t="s">
        <v>56</v>
      </c>
      <c r="N4126" t="s">
        <v>13</v>
      </c>
      <c r="O4126" t="s">
        <v>13</v>
      </c>
      <c r="P4126" t="str">
        <f t="shared" si="812"/>
        <v>Yes</v>
      </c>
      <c r="Q4126" t="str">
        <f t="shared" si="813"/>
        <v>No</v>
      </c>
      <c r="R4126" t="str">
        <f t="shared" si="814"/>
        <v>No</v>
      </c>
      <c r="S4126">
        <v>71</v>
      </c>
      <c r="T4126" t="s">
        <v>760</v>
      </c>
      <c r="V4126" t="str">
        <f t="shared" si="815"/>
        <v>Non Intersection</v>
      </c>
      <c r="W4126" t="s">
        <v>1080</v>
      </c>
      <c r="X4126">
        <v>42.369878</v>
      </c>
      <c r="Y4126">
        <v>-71.087503999999996</v>
      </c>
      <c r="Z4126" t="s">
        <v>1081</v>
      </c>
    </row>
    <row r="4127" spans="1:26">
      <c r="A4127">
        <v>31231</v>
      </c>
      <c r="B4127" s="1">
        <v>41156.341666666667</v>
      </c>
      <c r="C4127" s="1">
        <f t="shared" si="804"/>
        <v>40909</v>
      </c>
      <c r="D4127" s="4">
        <f t="shared" si="805"/>
        <v>0.67500000000000004</v>
      </c>
      <c r="E4127" s="3">
        <f t="shared" si="806"/>
        <v>2012</v>
      </c>
      <c r="F4127" s="3">
        <f t="shared" si="807"/>
        <v>9</v>
      </c>
      <c r="G4127" s="3">
        <f t="shared" si="808"/>
        <v>4</v>
      </c>
      <c r="H4127" s="3">
        <f t="shared" si="809"/>
        <v>8</v>
      </c>
      <c r="I4127" s="3">
        <f t="shared" si="810"/>
        <v>12</v>
      </c>
      <c r="J4127" s="3">
        <f t="shared" si="811"/>
        <v>3</v>
      </c>
      <c r="K4127" s="3" t="str">
        <f>IF(AND(D4127&gt;='Season Lookup'!$D$15,D4127&lt;'Season Lookup'!$D$16),"Spring",IF(AND(D4127&gt;='Season Lookup'!$D$16,D4127&lt;'Season Lookup'!$D$17),"Summer",IF(AND(D4127&gt;='Season Lookup'!$D$17,D4127&lt;'Season Lookup'!$D$18),"Fall",IF(OR(D4127&gt;='Season Lookup'!$D$18,D4127&lt;'Season Lookup'!$D$15),"Winter"))))</f>
        <v>Summer</v>
      </c>
      <c r="L4127" s="3" t="str">
        <f>VLOOKUP(F4127,'Season Lookup'!$A$1:$B$13,2,0)</f>
        <v>Fall</v>
      </c>
      <c r="M4127" t="s">
        <v>73</v>
      </c>
      <c r="N4127" t="s">
        <v>35</v>
      </c>
      <c r="O4127" t="s">
        <v>13</v>
      </c>
      <c r="P4127" t="str">
        <f t="shared" si="812"/>
        <v>Yes</v>
      </c>
      <c r="Q4127" t="str">
        <f t="shared" si="813"/>
        <v>No</v>
      </c>
      <c r="R4127" t="str">
        <f t="shared" si="814"/>
        <v>No</v>
      </c>
      <c r="T4127" t="s">
        <v>147</v>
      </c>
      <c r="U4127" t="s">
        <v>60</v>
      </c>
      <c r="V4127" t="str">
        <f t="shared" si="815"/>
        <v>Intersection</v>
      </c>
      <c r="W4127" t="s">
        <v>1424</v>
      </c>
      <c r="X4127">
        <v>42.366869999999999</v>
      </c>
      <c r="Y4127">
        <v>-71.085903000000002</v>
      </c>
      <c r="Z4127" t="s">
        <v>1425</v>
      </c>
    </row>
    <row r="4128" spans="1:26">
      <c r="A4128">
        <v>31233</v>
      </c>
      <c r="B4128" s="1">
        <v>41156.541655092595</v>
      </c>
      <c r="C4128" s="1">
        <f t="shared" si="804"/>
        <v>40909</v>
      </c>
      <c r="D4128" s="4">
        <f t="shared" si="805"/>
        <v>0.67500000000000004</v>
      </c>
      <c r="E4128" s="3">
        <f t="shared" si="806"/>
        <v>2012</v>
      </c>
      <c r="F4128" s="3">
        <f t="shared" si="807"/>
        <v>9</v>
      </c>
      <c r="G4128" s="3">
        <f t="shared" si="808"/>
        <v>4</v>
      </c>
      <c r="H4128" s="3">
        <f t="shared" si="809"/>
        <v>12</v>
      </c>
      <c r="I4128" s="3">
        <f t="shared" si="810"/>
        <v>59</v>
      </c>
      <c r="J4128" s="3">
        <f t="shared" si="811"/>
        <v>3</v>
      </c>
      <c r="K4128" s="3" t="str">
        <f>IF(AND(D4128&gt;='Season Lookup'!$D$15,D4128&lt;'Season Lookup'!$D$16),"Spring",IF(AND(D4128&gt;='Season Lookup'!$D$16,D4128&lt;'Season Lookup'!$D$17),"Summer",IF(AND(D4128&gt;='Season Lookup'!$D$17,D4128&lt;'Season Lookup'!$D$18),"Fall",IF(OR(D4128&gt;='Season Lookup'!$D$18,D4128&lt;'Season Lookup'!$D$15),"Winter"))))</f>
        <v>Summer</v>
      </c>
      <c r="L4128" s="3" t="str">
        <f>VLOOKUP(F4128,'Season Lookup'!$A$1:$B$13,2,0)</f>
        <v>Fall</v>
      </c>
      <c r="M4128" t="s">
        <v>73</v>
      </c>
      <c r="N4128" t="s">
        <v>13</v>
      </c>
      <c r="O4128" t="s">
        <v>13</v>
      </c>
      <c r="P4128" t="str">
        <f t="shared" si="812"/>
        <v>Yes</v>
      </c>
      <c r="Q4128" t="str">
        <f t="shared" si="813"/>
        <v>No</v>
      </c>
      <c r="R4128" t="str">
        <f t="shared" si="814"/>
        <v>No</v>
      </c>
      <c r="S4128">
        <v>748</v>
      </c>
      <c r="T4128" t="s">
        <v>203</v>
      </c>
      <c r="V4128" t="str">
        <f t="shared" si="815"/>
        <v>Non Intersection</v>
      </c>
      <c r="W4128" t="s">
        <v>1731</v>
      </c>
      <c r="X4128">
        <v>42.358068000000003</v>
      </c>
      <c r="Y4128">
        <v>-71.114272999999997</v>
      </c>
      <c r="Z4128" t="s">
        <v>1732</v>
      </c>
    </row>
    <row r="4129" spans="1:26">
      <c r="A4129">
        <v>31234</v>
      </c>
      <c r="B4129" s="1">
        <v>41156.614583333336</v>
      </c>
      <c r="C4129" s="1">
        <f t="shared" si="804"/>
        <v>40909</v>
      </c>
      <c r="D4129" s="4">
        <f t="shared" si="805"/>
        <v>0.67500000000000004</v>
      </c>
      <c r="E4129" s="3">
        <f t="shared" si="806"/>
        <v>2012</v>
      </c>
      <c r="F4129" s="3">
        <f t="shared" si="807"/>
        <v>9</v>
      </c>
      <c r="G4129" s="3">
        <f t="shared" si="808"/>
        <v>4</v>
      </c>
      <c r="H4129" s="3">
        <f t="shared" si="809"/>
        <v>14</v>
      </c>
      <c r="I4129" s="3">
        <f t="shared" si="810"/>
        <v>45</v>
      </c>
      <c r="J4129" s="3">
        <f t="shared" si="811"/>
        <v>3</v>
      </c>
      <c r="K4129" s="3" t="str">
        <f>IF(AND(D4129&gt;='Season Lookup'!$D$15,D4129&lt;'Season Lookup'!$D$16),"Spring",IF(AND(D4129&gt;='Season Lookup'!$D$16,D4129&lt;'Season Lookup'!$D$17),"Summer",IF(AND(D4129&gt;='Season Lookup'!$D$17,D4129&lt;'Season Lookup'!$D$18),"Fall",IF(OR(D4129&gt;='Season Lookup'!$D$18,D4129&lt;'Season Lookup'!$D$15),"Winter"))))</f>
        <v>Summer</v>
      </c>
      <c r="L4129" s="3" t="str">
        <f>VLOOKUP(F4129,'Season Lookup'!$A$1:$B$13,2,0)</f>
        <v>Fall</v>
      </c>
      <c r="M4129" t="s">
        <v>73</v>
      </c>
      <c r="N4129" t="s">
        <v>35</v>
      </c>
      <c r="O4129" t="s">
        <v>23</v>
      </c>
      <c r="P4129" t="str">
        <f t="shared" si="812"/>
        <v>Yes</v>
      </c>
      <c r="Q4129" t="str">
        <f t="shared" si="813"/>
        <v>No</v>
      </c>
      <c r="R4129" t="str">
        <f t="shared" si="814"/>
        <v>No</v>
      </c>
      <c r="T4129" t="s">
        <v>14</v>
      </c>
      <c r="U4129" t="s">
        <v>745</v>
      </c>
      <c r="V4129" t="str">
        <f t="shared" si="815"/>
        <v>Intersection</v>
      </c>
      <c r="W4129" t="s">
        <v>873</v>
      </c>
      <c r="X4129">
        <v>42.364424</v>
      </c>
      <c r="Y4129">
        <v>-71.102082999999993</v>
      </c>
      <c r="Z4129" t="s">
        <v>874</v>
      </c>
    </row>
    <row r="4130" spans="1:26">
      <c r="A4130">
        <v>31237</v>
      </c>
      <c r="B4130" s="1">
        <v>41156.559027777781</v>
      </c>
      <c r="C4130" s="1">
        <f t="shared" si="804"/>
        <v>40909</v>
      </c>
      <c r="D4130" s="4">
        <f t="shared" si="805"/>
        <v>0.67500000000000004</v>
      </c>
      <c r="E4130" s="3">
        <f t="shared" si="806"/>
        <v>2012</v>
      </c>
      <c r="F4130" s="3">
        <f t="shared" si="807"/>
        <v>9</v>
      </c>
      <c r="G4130" s="3">
        <f t="shared" si="808"/>
        <v>4</v>
      </c>
      <c r="H4130" s="3">
        <f t="shared" si="809"/>
        <v>13</v>
      </c>
      <c r="I4130" s="3">
        <f t="shared" si="810"/>
        <v>25</v>
      </c>
      <c r="J4130" s="3">
        <f t="shared" si="811"/>
        <v>3</v>
      </c>
      <c r="K4130" s="3" t="str">
        <f>IF(AND(D4130&gt;='Season Lookup'!$D$15,D4130&lt;'Season Lookup'!$D$16),"Spring",IF(AND(D4130&gt;='Season Lookup'!$D$16,D4130&lt;'Season Lookup'!$D$17),"Summer",IF(AND(D4130&gt;='Season Lookup'!$D$17,D4130&lt;'Season Lookup'!$D$18),"Fall",IF(OR(D4130&gt;='Season Lookup'!$D$18,D4130&lt;'Season Lookup'!$D$15),"Winter"))))</f>
        <v>Summer</v>
      </c>
      <c r="L4130" s="3" t="str">
        <f>VLOOKUP(F4130,'Season Lookup'!$A$1:$B$13,2,0)</f>
        <v>Fall</v>
      </c>
      <c r="M4130" t="s">
        <v>73</v>
      </c>
      <c r="N4130" t="s">
        <v>13</v>
      </c>
      <c r="O4130" t="s">
        <v>13</v>
      </c>
      <c r="P4130" t="str">
        <f t="shared" si="812"/>
        <v>Yes</v>
      </c>
      <c r="Q4130" t="str">
        <f t="shared" si="813"/>
        <v>No</v>
      </c>
      <c r="R4130" t="str">
        <f t="shared" si="814"/>
        <v>No</v>
      </c>
      <c r="T4130" t="s">
        <v>14</v>
      </c>
      <c r="U4130" t="s">
        <v>354</v>
      </c>
      <c r="V4130" t="str">
        <f t="shared" si="815"/>
        <v>Intersection</v>
      </c>
      <c r="W4130" t="s">
        <v>1234</v>
      </c>
      <c r="X4130">
        <v>42.384872000000001</v>
      </c>
      <c r="Y4130">
        <v>-71.119394</v>
      </c>
      <c r="Z4130" t="s">
        <v>1235</v>
      </c>
    </row>
    <row r="4131" spans="1:26">
      <c r="A4131">
        <v>31311</v>
      </c>
      <c r="B4131" s="1">
        <v>41156.67291666667</v>
      </c>
      <c r="C4131" s="1">
        <f t="shared" si="804"/>
        <v>40909</v>
      </c>
      <c r="D4131" s="4">
        <f t="shared" si="805"/>
        <v>0.67500000000000004</v>
      </c>
      <c r="E4131" s="3">
        <f t="shared" si="806"/>
        <v>2012</v>
      </c>
      <c r="F4131" s="3">
        <f t="shared" si="807"/>
        <v>9</v>
      </c>
      <c r="G4131" s="3">
        <f t="shared" si="808"/>
        <v>4</v>
      </c>
      <c r="H4131" s="3">
        <f t="shared" si="809"/>
        <v>16</v>
      </c>
      <c r="I4131" s="3">
        <f t="shared" si="810"/>
        <v>9</v>
      </c>
      <c r="J4131" s="3">
        <f t="shared" si="811"/>
        <v>3</v>
      </c>
      <c r="K4131" s="3" t="str">
        <f>IF(AND(D4131&gt;='Season Lookup'!$D$15,D4131&lt;'Season Lookup'!$D$16),"Spring",IF(AND(D4131&gt;='Season Lookup'!$D$16,D4131&lt;'Season Lookup'!$D$17),"Summer",IF(AND(D4131&gt;='Season Lookup'!$D$17,D4131&lt;'Season Lookup'!$D$18),"Fall",IF(OR(D4131&gt;='Season Lookup'!$D$18,D4131&lt;'Season Lookup'!$D$15),"Winter"))))</f>
        <v>Summer</v>
      </c>
      <c r="L4131" s="3" t="str">
        <f>VLOOKUP(F4131,'Season Lookup'!$A$1:$B$13,2,0)</f>
        <v>Fall</v>
      </c>
      <c r="M4131" t="s">
        <v>48</v>
      </c>
      <c r="N4131" t="s">
        <v>13</v>
      </c>
      <c r="O4131" t="s">
        <v>13</v>
      </c>
      <c r="P4131" t="str">
        <f t="shared" si="812"/>
        <v>Yes</v>
      </c>
      <c r="Q4131" t="str">
        <f t="shared" si="813"/>
        <v>No</v>
      </c>
      <c r="R4131" t="str">
        <f t="shared" si="814"/>
        <v>No</v>
      </c>
      <c r="T4131" t="s">
        <v>380</v>
      </c>
      <c r="U4131" t="s">
        <v>20</v>
      </c>
      <c r="V4131" t="str">
        <f t="shared" si="815"/>
        <v>Intersection</v>
      </c>
      <c r="W4131" t="s">
        <v>4894</v>
      </c>
      <c r="X4131">
        <v>42.367818</v>
      </c>
      <c r="Y4131">
        <v>-71.082289000000003</v>
      </c>
      <c r="Z4131" t="s">
        <v>4895</v>
      </c>
    </row>
    <row r="4132" spans="1:26">
      <c r="A4132">
        <v>31238</v>
      </c>
      <c r="B4132" s="1">
        <v>41157.056250000001</v>
      </c>
      <c r="C4132" s="1">
        <f t="shared" si="804"/>
        <v>40909</v>
      </c>
      <c r="D4132" s="4">
        <f t="shared" si="805"/>
        <v>0.67777777777777781</v>
      </c>
      <c r="E4132" s="3">
        <f t="shared" si="806"/>
        <v>2012</v>
      </c>
      <c r="F4132" s="3">
        <f t="shared" si="807"/>
        <v>9</v>
      </c>
      <c r="G4132" s="3">
        <f t="shared" si="808"/>
        <v>5</v>
      </c>
      <c r="H4132" s="3">
        <f t="shared" si="809"/>
        <v>1</v>
      </c>
      <c r="I4132" s="3">
        <f t="shared" si="810"/>
        <v>21</v>
      </c>
      <c r="J4132" s="3">
        <f t="shared" si="811"/>
        <v>4</v>
      </c>
      <c r="K4132" s="3" t="str">
        <f>IF(AND(D4132&gt;='Season Lookup'!$D$15,D4132&lt;'Season Lookup'!$D$16),"Spring",IF(AND(D4132&gt;='Season Lookup'!$D$16,D4132&lt;'Season Lookup'!$D$17),"Summer",IF(AND(D4132&gt;='Season Lookup'!$D$17,D4132&lt;'Season Lookup'!$D$18),"Fall",IF(OR(D4132&gt;='Season Lookup'!$D$18,D4132&lt;'Season Lookup'!$D$15),"Winter"))))</f>
        <v>Summer</v>
      </c>
      <c r="L4132" s="3" t="str">
        <f>VLOOKUP(F4132,'Season Lookup'!$A$1:$B$13,2,0)</f>
        <v>Fall</v>
      </c>
      <c r="M4132" t="s">
        <v>82</v>
      </c>
      <c r="N4132" t="s">
        <v>13</v>
      </c>
      <c r="O4132" t="s">
        <v>13</v>
      </c>
      <c r="P4132" t="str">
        <f t="shared" si="812"/>
        <v>Yes</v>
      </c>
      <c r="Q4132" t="str">
        <f t="shared" si="813"/>
        <v>No</v>
      </c>
      <c r="R4132" t="str">
        <f t="shared" si="814"/>
        <v>No</v>
      </c>
      <c r="T4132" t="s">
        <v>14</v>
      </c>
      <c r="U4132" t="s">
        <v>19</v>
      </c>
      <c r="V4132" t="str">
        <f t="shared" si="815"/>
        <v>Intersection</v>
      </c>
      <c r="W4132" t="s">
        <v>4896</v>
      </c>
      <c r="X4132">
        <v>42.376798999999998</v>
      </c>
      <c r="Y4132">
        <v>-71.119803000000005</v>
      </c>
      <c r="Z4132" t="s">
        <v>946</v>
      </c>
    </row>
    <row r="4133" spans="1:26">
      <c r="A4133">
        <v>31239</v>
      </c>
      <c r="B4133" s="1">
        <v>41157.314571759256</v>
      </c>
      <c r="C4133" s="1">
        <f t="shared" si="804"/>
        <v>40909</v>
      </c>
      <c r="D4133" s="4">
        <f t="shared" si="805"/>
        <v>0.67777777777777781</v>
      </c>
      <c r="E4133" s="3">
        <f t="shared" si="806"/>
        <v>2012</v>
      </c>
      <c r="F4133" s="3">
        <f t="shared" si="807"/>
        <v>9</v>
      </c>
      <c r="G4133" s="3">
        <f t="shared" si="808"/>
        <v>5</v>
      </c>
      <c r="H4133" s="3">
        <f t="shared" si="809"/>
        <v>7</v>
      </c>
      <c r="I4133" s="3">
        <f t="shared" si="810"/>
        <v>32</v>
      </c>
      <c r="J4133" s="3">
        <f t="shared" si="811"/>
        <v>4</v>
      </c>
      <c r="K4133" s="3" t="str">
        <f>IF(AND(D4133&gt;='Season Lookup'!$D$15,D4133&lt;'Season Lookup'!$D$16),"Spring",IF(AND(D4133&gt;='Season Lookup'!$D$16,D4133&lt;'Season Lookup'!$D$17),"Summer",IF(AND(D4133&gt;='Season Lookup'!$D$17,D4133&lt;'Season Lookup'!$D$18),"Fall",IF(OR(D4133&gt;='Season Lookup'!$D$18,D4133&lt;'Season Lookup'!$D$15),"Winter"))))</f>
        <v>Summer</v>
      </c>
      <c r="L4133" s="3" t="str">
        <f>VLOOKUP(F4133,'Season Lookup'!$A$1:$B$13,2,0)</f>
        <v>Fall</v>
      </c>
      <c r="M4133" t="s">
        <v>82</v>
      </c>
      <c r="N4133" t="s">
        <v>13</v>
      </c>
      <c r="O4133" t="s">
        <v>132</v>
      </c>
      <c r="P4133" t="str">
        <f t="shared" si="812"/>
        <v>Yes</v>
      </c>
      <c r="Q4133" t="str">
        <f t="shared" si="813"/>
        <v>Yes</v>
      </c>
      <c r="R4133" t="str">
        <f t="shared" si="814"/>
        <v>No</v>
      </c>
      <c r="T4133" t="s">
        <v>74</v>
      </c>
      <c r="U4133" t="s">
        <v>796</v>
      </c>
      <c r="V4133" t="str">
        <f t="shared" si="815"/>
        <v>Intersection</v>
      </c>
      <c r="W4133" t="s">
        <v>3889</v>
      </c>
      <c r="X4133">
        <v>42.366295000000001</v>
      </c>
      <c r="Y4133">
        <v>-71.091781999999995</v>
      </c>
      <c r="Z4133" t="s">
        <v>3890</v>
      </c>
    </row>
    <row r="4134" spans="1:26">
      <c r="A4134">
        <v>31240</v>
      </c>
      <c r="B4134" s="1">
        <v>41157.356932870367</v>
      </c>
      <c r="C4134" s="1">
        <f t="shared" si="804"/>
        <v>40909</v>
      </c>
      <c r="D4134" s="4">
        <f t="shared" si="805"/>
        <v>0.67777777777777781</v>
      </c>
      <c r="E4134" s="3">
        <f t="shared" si="806"/>
        <v>2012</v>
      </c>
      <c r="F4134" s="3">
        <f t="shared" si="807"/>
        <v>9</v>
      </c>
      <c r="G4134" s="3">
        <f t="shared" si="808"/>
        <v>5</v>
      </c>
      <c r="H4134" s="3">
        <f t="shared" si="809"/>
        <v>8</v>
      </c>
      <c r="I4134" s="3">
        <f t="shared" si="810"/>
        <v>33</v>
      </c>
      <c r="J4134" s="3">
        <f t="shared" si="811"/>
        <v>4</v>
      </c>
      <c r="K4134" s="3" t="str">
        <f>IF(AND(D4134&gt;='Season Lookup'!$D$15,D4134&lt;'Season Lookup'!$D$16),"Spring",IF(AND(D4134&gt;='Season Lookup'!$D$16,D4134&lt;'Season Lookup'!$D$17),"Summer",IF(AND(D4134&gt;='Season Lookup'!$D$17,D4134&lt;'Season Lookup'!$D$18),"Fall",IF(OR(D4134&gt;='Season Lookup'!$D$18,D4134&lt;'Season Lookup'!$D$15),"Winter"))))</f>
        <v>Summer</v>
      </c>
      <c r="L4134" s="3" t="str">
        <f>VLOOKUP(F4134,'Season Lookup'!$A$1:$B$13,2,0)</f>
        <v>Fall</v>
      </c>
      <c r="M4134" t="s">
        <v>82</v>
      </c>
      <c r="N4134" t="s">
        <v>13</v>
      </c>
      <c r="O4134" t="s">
        <v>13</v>
      </c>
      <c r="P4134" t="str">
        <f t="shared" si="812"/>
        <v>Yes</v>
      </c>
      <c r="Q4134" t="str">
        <f t="shared" si="813"/>
        <v>No</v>
      </c>
      <c r="R4134" t="str">
        <f t="shared" si="814"/>
        <v>No</v>
      </c>
      <c r="T4134" t="s">
        <v>15</v>
      </c>
      <c r="U4134" t="s">
        <v>45</v>
      </c>
      <c r="V4134" t="str">
        <f t="shared" si="815"/>
        <v>Intersection</v>
      </c>
      <c r="W4134" t="s">
        <v>3724</v>
      </c>
      <c r="X4134">
        <v>42.393492000000002</v>
      </c>
      <c r="Y4134">
        <v>-71.132870999999994</v>
      </c>
      <c r="Z4134" t="s">
        <v>3725</v>
      </c>
    </row>
    <row r="4135" spans="1:26">
      <c r="A4135">
        <v>31241</v>
      </c>
      <c r="B4135" s="1">
        <v>41157.42359953704</v>
      </c>
      <c r="C4135" s="1">
        <f t="shared" si="804"/>
        <v>40909</v>
      </c>
      <c r="D4135" s="4">
        <f t="shared" si="805"/>
        <v>0.67777777777777781</v>
      </c>
      <c r="E4135" s="3">
        <f t="shared" si="806"/>
        <v>2012</v>
      </c>
      <c r="F4135" s="3">
        <f t="shared" si="807"/>
        <v>9</v>
      </c>
      <c r="G4135" s="3">
        <f t="shared" si="808"/>
        <v>5</v>
      </c>
      <c r="H4135" s="3">
        <f t="shared" si="809"/>
        <v>10</v>
      </c>
      <c r="I4135" s="3">
        <f t="shared" si="810"/>
        <v>9</v>
      </c>
      <c r="J4135" s="3">
        <f t="shared" si="811"/>
        <v>4</v>
      </c>
      <c r="K4135" s="3" t="str">
        <f>IF(AND(D4135&gt;='Season Lookup'!$D$15,D4135&lt;'Season Lookup'!$D$16),"Spring",IF(AND(D4135&gt;='Season Lookup'!$D$16,D4135&lt;'Season Lookup'!$D$17),"Summer",IF(AND(D4135&gt;='Season Lookup'!$D$17,D4135&lt;'Season Lookup'!$D$18),"Fall",IF(OR(D4135&gt;='Season Lookup'!$D$18,D4135&lt;'Season Lookup'!$D$15),"Winter"))))</f>
        <v>Summer</v>
      </c>
      <c r="L4135" s="3" t="str">
        <f>VLOOKUP(F4135,'Season Lookup'!$A$1:$B$13,2,0)</f>
        <v>Fall</v>
      </c>
      <c r="M4135" t="s">
        <v>82</v>
      </c>
      <c r="N4135" t="s">
        <v>35</v>
      </c>
      <c r="O4135" t="s">
        <v>13</v>
      </c>
      <c r="P4135" t="str">
        <f t="shared" si="812"/>
        <v>Yes</v>
      </c>
      <c r="Q4135" t="str">
        <f t="shared" si="813"/>
        <v>No</v>
      </c>
      <c r="R4135" t="str">
        <f t="shared" si="814"/>
        <v>No</v>
      </c>
      <c r="T4135" t="s">
        <v>42</v>
      </c>
      <c r="U4135" t="s">
        <v>453</v>
      </c>
      <c r="V4135" t="str">
        <f t="shared" si="815"/>
        <v>Intersection</v>
      </c>
      <c r="W4135" t="s">
        <v>1411</v>
      </c>
      <c r="X4135">
        <v>42.357368999999998</v>
      </c>
      <c r="Y4135">
        <v>-71.108023000000003</v>
      </c>
      <c r="Z4135" t="s">
        <v>1412</v>
      </c>
    </row>
    <row r="4136" spans="1:26">
      <c r="A4136">
        <v>31242</v>
      </c>
      <c r="B4136" s="1">
        <v>41157.572905092595</v>
      </c>
      <c r="C4136" s="1">
        <f t="shared" si="804"/>
        <v>40909</v>
      </c>
      <c r="D4136" s="4">
        <f t="shared" si="805"/>
        <v>0.67777777777777781</v>
      </c>
      <c r="E4136" s="3">
        <f t="shared" si="806"/>
        <v>2012</v>
      </c>
      <c r="F4136" s="3">
        <f t="shared" si="807"/>
        <v>9</v>
      </c>
      <c r="G4136" s="3">
        <f t="shared" si="808"/>
        <v>5</v>
      </c>
      <c r="H4136" s="3">
        <f t="shared" si="809"/>
        <v>13</v>
      </c>
      <c r="I4136" s="3">
        <f t="shared" si="810"/>
        <v>44</v>
      </c>
      <c r="J4136" s="3">
        <f t="shared" si="811"/>
        <v>4</v>
      </c>
      <c r="K4136" s="3" t="str">
        <f>IF(AND(D4136&gt;='Season Lookup'!$D$15,D4136&lt;'Season Lookup'!$D$16),"Spring",IF(AND(D4136&gt;='Season Lookup'!$D$16,D4136&lt;'Season Lookup'!$D$17),"Summer",IF(AND(D4136&gt;='Season Lookup'!$D$17,D4136&lt;'Season Lookup'!$D$18),"Fall",IF(OR(D4136&gt;='Season Lookup'!$D$18,D4136&lt;'Season Lookup'!$D$15),"Winter"))))</f>
        <v>Summer</v>
      </c>
      <c r="L4136" s="3" t="str">
        <f>VLOOKUP(F4136,'Season Lookup'!$A$1:$B$13,2,0)</f>
        <v>Fall</v>
      </c>
      <c r="M4136" t="s">
        <v>82</v>
      </c>
      <c r="N4136" t="s">
        <v>18</v>
      </c>
      <c r="O4136" t="s">
        <v>152</v>
      </c>
      <c r="P4136" t="str">
        <f t="shared" si="812"/>
        <v>Yes</v>
      </c>
      <c r="Q4136" t="str">
        <f t="shared" si="813"/>
        <v>No</v>
      </c>
      <c r="R4136" t="str">
        <f t="shared" si="814"/>
        <v>Yes</v>
      </c>
      <c r="T4136" t="s">
        <v>14</v>
      </c>
      <c r="U4136" t="s">
        <v>315</v>
      </c>
      <c r="V4136" t="str">
        <f t="shared" si="815"/>
        <v>Intersection</v>
      </c>
      <c r="W4136" t="s">
        <v>1383</v>
      </c>
      <c r="X4136">
        <v>42.365079999999999</v>
      </c>
      <c r="Y4136">
        <v>-71.103179999999995</v>
      </c>
      <c r="Z4136" t="s">
        <v>1384</v>
      </c>
    </row>
    <row r="4137" spans="1:26">
      <c r="A4137">
        <v>31244</v>
      </c>
      <c r="B4137" s="1">
        <v>41157.29859953704</v>
      </c>
      <c r="C4137" s="1">
        <f t="shared" si="804"/>
        <v>40909</v>
      </c>
      <c r="D4137" s="4">
        <f t="shared" si="805"/>
        <v>0.67777777777777781</v>
      </c>
      <c r="E4137" s="3">
        <f t="shared" si="806"/>
        <v>2012</v>
      </c>
      <c r="F4137" s="3">
        <f t="shared" si="807"/>
        <v>9</v>
      </c>
      <c r="G4137" s="3">
        <f t="shared" si="808"/>
        <v>5</v>
      </c>
      <c r="H4137" s="3">
        <f t="shared" si="809"/>
        <v>7</v>
      </c>
      <c r="I4137" s="3">
        <f t="shared" si="810"/>
        <v>9</v>
      </c>
      <c r="J4137" s="3">
        <f t="shared" si="811"/>
        <v>4</v>
      </c>
      <c r="K4137" s="3" t="str">
        <f>IF(AND(D4137&gt;='Season Lookup'!$D$15,D4137&lt;'Season Lookup'!$D$16),"Spring",IF(AND(D4137&gt;='Season Lookup'!$D$16,D4137&lt;'Season Lookup'!$D$17),"Summer",IF(AND(D4137&gt;='Season Lookup'!$D$17,D4137&lt;'Season Lookup'!$D$18),"Fall",IF(OR(D4137&gt;='Season Lookup'!$D$18,D4137&lt;'Season Lookup'!$D$15),"Winter"))))</f>
        <v>Summer</v>
      </c>
      <c r="L4137" s="3" t="str">
        <f>VLOOKUP(F4137,'Season Lookup'!$A$1:$B$13,2,0)</f>
        <v>Fall</v>
      </c>
      <c r="M4137" t="s">
        <v>82</v>
      </c>
      <c r="N4137" t="s">
        <v>13</v>
      </c>
      <c r="O4137" t="s">
        <v>23</v>
      </c>
      <c r="P4137" t="str">
        <f t="shared" si="812"/>
        <v>Yes</v>
      </c>
      <c r="Q4137" t="str">
        <f t="shared" si="813"/>
        <v>No</v>
      </c>
      <c r="R4137" t="str">
        <f t="shared" si="814"/>
        <v>No</v>
      </c>
      <c r="T4137" t="s">
        <v>260</v>
      </c>
      <c r="U4137" t="s">
        <v>1502</v>
      </c>
      <c r="V4137" t="str">
        <f t="shared" si="815"/>
        <v>Intersection</v>
      </c>
      <c r="W4137" t="s">
        <v>1503</v>
      </c>
      <c r="X4137">
        <v>42.371716999999997</v>
      </c>
      <c r="Y4137">
        <v>-71.079684999999998</v>
      </c>
      <c r="Z4137" t="s">
        <v>1504</v>
      </c>
    </row>
    <row r="4138" spans="1:26">
      <c r="A4138">
        <v>31245</v>
      </c>
      <c r="B4138" s="1">
        <v>41157.344444444447</v>
      </c>
      <c r="C4138" s="1">
        <f t="shared" si="804"/>
        <v>40909</v>
      </c>
      <c r="D4138" s="4">
        <f t="shared" si="805"/>
        <v>0.67777777777777781</v>
      </c>
      <c r="E4138" s="3">
        <f t="shared" si="806"/>
        <v>2012</v>
      </c>
      <c r="F4138" s="3">
        <f t="shared" si="807"/>
        <v>9</v>
      </c>
      <c r="G4138" s="3">
        <f t="shared" si="808"/>
        <v>5</v>
      </c>
      <c r="H4138" s="3">
        <f t="shared" si="809"/>
        <v>8</v>
      </c>
      <c r="I4138" s="3">
        <f t="shared" si="810"/>
        <v>16</v>
      </c>
      <c r="J4138" s="3">
        <f t="shared" si="811"/>
        <v>4</v>
      </c>
      <c r="K4138" s="3" t="str">
        <f>IF(AND(D4138&gt;='Season Lookup'!$D$15,D4138&lt;'Season Lookup'!$D$16),"Spring",IF(AND(D4138&gt;='Season Lookup'!$D$16,D4138&lt;'Season Lookup'!$D$17),"Summer",IF(AND(D4138&gt;='Season Lookup'!$D$17,D4138&lt;'Season Lookup'!$D$18),"Fall",IF(OR(D4138&gt;='Season Lookup'!$D$18,D4138&lt;'Season Lookup'!$D$15),"Winter"))))</f>
        <v>Summer</v>
      </c>
      <c r="L4138" s="3" t="str">
        <f>VLOOKUP(F4138,'Season Lookup'!$A$1:$B$13,2,0)</f>
        <v>Fall</v>
      </c>
      <c r="M4138" t="s">
        <v>82</v>
      </c>
      <c r="N4138" t="s">
        <v>13</v>
      </c>
      <c r="O4138" t="s">
        <v>13</v>
      </c>
      <c r="P4138" t="str">
        <f t="shared" si="812"/>
        <v>Yes</v>
      </c>
      <c r="Q4138" t="str">
        <f t="shared" si="813"/>
        <v>No</v>
      </c>
      <c r="R4138" t="str">
        <f t="shared" si="814"/>
        <v>No</v>
      </c>
      <c r="T4138" t="s">
        <v>453</v>
      </c>
      <c r="U4138" t="s">
        <v>332</v>
      </c>
      <c r="V4138" t="str">
        <f t="shared" si="815"/>
        <v>Intersection</v>
      </c>
      <c r="W4138" t="s">
        <v>1629</v>
      </c>
      <c r="X4138">
        <v>42.358105000000002</v>
      </c>
      <c r="Y4138">
        <v>-71.107247000000001</v>
      </c>
      <c r="Z4138" t="s">
        <v>1041</v>
      </c>
    </row>
    <row r="4139" spans="1:26">
      <c r="A4139">
        <v>31246</v>
      </c>
      <c r="B4139" s="1">
        <v>41157.364583333336</v>
      </c>
      <c r="C4139" s="1">
        <f t="shared" si="804"/>
        <v>40909</v>
      </c>
      <c r="D4139" s="4">
        <f t="shared" si="805"/>
        <v>0.67777777777777781</v>
      </c>
      <c r="E4139" s="3">
        <f t="shared" si="806"/>
        <v>2012</v>
      </c>
      <c r="F4139" s="3">
        <f t="shared" si="807"/>
        <v>9</v>
      </c>
      <c r="G4139" s="3">
        <f t="shared" si="808"/>
        <v>5</v>
      </c>
      <c r="H4139" s="3">
        <f t="shared" si="809"/>
        <v>8</v>
      </c>
      <c r="I4139" s="3">
        <f t="shared" si="810"/>
        <v>45</v>
      </c>
      <c r="J4139" s="3">
        <f t="shared" si="811"/>
        <v>4</v>
      </c>
      <c r="K4139" s="3" t="str">
        <f>IF(AND(D4139&gt;='Season Lookup'!$D$15,D4139&lt;'Season Lookup'!$D$16),"Spring",IF(AND(D4139&gt;='Season Lookup'!$D$16,D4139&lt;'Season Lookup'!$D$17),"Summer",IF(AND(D4139&gt;='Season Lookup'!$D$17,D4139&lt;'Season Lookup'!$D$18),"Fall",IF(OR(D4139&gt;='Season Lookup'!$D$18,D4139&lt;'Season Lookup'!$D$15),"Winter"))))</f>
        <v>Summer</v>
      </c>
      <c r="L4139" s="3" t="str">
        <f>VLOOKUP(F4139,'Season Lookup'!$A$1:$B$13,2,0)</f>
        <v>Fall</v>
      </c>
      <c r="M4139" t="s">
        <v>82</v>
      </c>
      <c r="N4139" t="s">
        <v>13</v>
      </c>
      <c r="O4139" t="s">
        <v>13</v>
      </c>
      <c r="P4139" t="str">
        <f t="shared" si="812"/>
        <v>Yes</v>
      </c>
      <c r="Q4139" t="str">
        <f t="shared" si="813"/>
        <v>No</v>
      </c>
      <c r="R4139" t="str">
        <f t="shared" si="814"/>
        <v>No</v>
      </c>
      <c r="S4139">
        <v>2645</v>
      </c>
      <c r="T4139" t="s">
        <v>14</v>
      </c>
      <c r="V4139" t="str">
        <f t="shared" si="815"/>
        <v>Non Intersection</v>
      </c>
      <c r="W4139" t="s">
        <v>4897</v>
      </c>
      <c r="X4139">
        <v>42.369202000000001</v>
      </c>
      <c r="Y4139">
        <v>-71.110688999999994</v>
      </c>
      <c r="Z4139" t="s">
        <v>633</v>
      </c>
    </row>
    <row r="4140" spans="1:26">
      <c r="A4140">
        <v>31247</v>
      </c>
      <c r="B4140" s="1">
        <v>41157.752071759256</v>
      </c>
      <c r="C4140" s="1">
        <f t="shared" si="804"/>
        <v>40909</v>
      </c>
      <c r="D4140" s="4">
        <f t="shared" si="805"/>
        <v>0.67777777777777781</v>
      </c>
      <c r="E4140" s="3">
        <f t="shared" si="806"/>
        <v>2012</v>
      </c>
      <c r="F4140" s="3">
        <f t="shared" si="807"/>
        <v>9</v>
      </c>
      <c r="G4140" s="3">
        <f t="shared" si="808"/>
        <v>5</v>
      </c>
      <c r="H4140" s="3">
        <f t="shared" si="809"/>
        <v>18</v>
      </c>
      <c r="I4140" s="3">
        <f t="shared" si="810"/>
        <v>2</v>
      </c>
      <c r="J4140" s="3">
        <f t="shared" si="811"/>
        <v>4</v>
      </c>
      <c r="K4140" s="3" t="str">
        <f>IF(AND(D4140&gt;='Season Lookup'!$D$15,D4140&lt;'Season Lookup'!$D$16),"Spring",IF(AND(D4140&gt;='Season Lookup'!$D$16,D4140&lt;'Season Lookup'!$D$17),"Summer",IF(AND(D4140&gt;='Season Lookup'!$D$17,D4140&lt;'Season Lookup'!$D$18),"Fall",IF(OR(D4140&gt;='Season Lookup'!$D$18,D4140&lt;'Season Lookup'!$D$15),"Winter"))))</f>
        <v>Summer</v>
      </c>
      <c r="L4140" s="3" t="str">
        <f>VLOOKUP(F4140,'Season Lookup'!$A$1:$B$13,2,0)</f>
        <v>Fall</v>
      </c>
      <c r="M4140" t="s">
        <v>82</v>
      </c>
      <c r="N4140" t="s">
        <v>13</v>
      </c>
      <c r="O4140" t="s">
        <v>13</v>
      </c>
      <c r="P4140" t="str">
        <f t="shared" si="812"/>
        <v>Yes</v>
      </c>
      <c r="Q4140" t="str">
        <f t="shared" si="813"/>
        <v>No</v>
      </c>
      <c r="R4140" t="str">
        <f t="shared" si="814"/>
        <v>No</v>
      </c>
      <c r="T4140" t="s">
        <v>42</v>
      </c>
      <c r="U4140" t="s">
        <v>41</v>
      </c>
      <c r="V4140" t="str">
        <f t="shared" si="815"/>
        <v>Intersection</v>
      </c>
      <c r="W4140" t="s">
        <v>2398</v>
      </c>
      <c r="X4140">
        <v>42.362257</v>
      </c>
      <c r="Y4140">
        <v>-71.113546999999997</v>
      </c>
      <c r="Z4140" t="s">
        <v>44</v>
      </c>
    </row>
    <row r="4141" spans="1:26">
      <c r="A4141">
        <v>31248</v>
      </c>
      <c r="B4141" s="1">
        <v>41157.799305555556</v>
      </c>
      <c r="C4141" s="1">
        <f t="shared" si="804"/>
        <v>40909</v>
      </c>
      <c r="D4141" s="4">
        <f t="shared" si="805"/>
        <v>0.67777777777777781</v>
      </c>
      <c r="E4141" s="3">
        <f t="shared" si="806"/>
        <v>2012</v>
      </c>
      <c r="F4141" s="3">
        <f t="shared" si="807"/>
        <v>9</v>
      </c>
      <c r="G4141" s="3">
        <f t="shared" si="808"/>
        <v>5</v>
      </c>
      <c r="H4141" s="3">
        <f t="shared" si="809"/>
        <v>19</v>
      </c>
      <c r="I4141" s="3">
        <f t="shared" si="810"/>
        <v>11</v>
      </c>
      <c r="J4141" s="3">
        <f t="shared" si="811"/>
        <v>4</v>
      </c>
      <c r="K4141" s="3" t="str">
        <f>IF(AND(D4141&gt;='Season Lookup'!$D$15,D4141&lt;'Season Lookup'!$D$16),"Spring",IF(AND(D4141&gt;='Season Lookup'!$D$16,D4141&lt;'Season Lookup'!$D$17),"Summer",IF(AND(D4141&gt;='Season Lookup'!$D$17,D4141&lt;'Season Lookup'!$D$18),"Fall",IF(OR(D4141&gt;='Season Lookup'!$D$18,D4141&lt;'Season Lookup'!$D$15),"Winter"))))</f>
        <v>Summer</v>
      </c>
      <c r="L4141" s="3" t="str">
        <f>VLOOKUP(F4141,'Season Lookup'!$A$1:$B$13,2,0)</f>
        <v>Fall</v>
      </c>
      <c r="M4141" t="s">
        <v>82</v>
      </c>
      <c r="N4141" t="s">
        <v>13</v>
      </c>
      <c r="O4141" t="s">
        <v>132</v>
      </c>
      <c r="P4141" t="str">
        <f t="shared" si="812"/>
        <v>Yes</v>
      </c>
      <c r="Q4141" t="str">
        <f t="shared" si="813"/>
        <v>Yes</v>
      </c>
      <c r="R4141" t="str">
        <f t="shared" si="814"/>
        <v>No</v>
      </c>
      <c r="T4141" t="s">
        <v>238</v>
      </c>
      <c r="U4141" t="s">
        <v>1006</v>
      </c>
      <c r="V4141" t="str">
        <f t="shared" si="815"/>
        <v>Intersection</v>
      </c>
      <c r="W4141" t="s">
        <v>4898</v>
      </c>
      <c r="X4141">
        <v>42.377363000000003</v>
      </c>
      <c r="Y4141">
        <v>-71.110642999999996</v>
      </c>
      <c r="Z4141" t="s">
        <v>4899</v>
      </c>
    </row>
    <row r="4142" spans="1:26">
      <c r="A4142">
        <v>31249</v>
      </c>
      <c r="B4142" s="1">
        <v>41157.518750000003</v>
      </c>
      <c r="C4142" s="1">
        <f t="shared" si="804"/>
        <v>40909</v>
      </c>
      <c r="D4142" s="4">
        <f t="shared" si="805"/>
        <v>0.67777777777777781</v>
      </c>
      <c r="E4142" s="3">
        <f t="shared" si="806"/>
        <v>2012</v>
      </c>
      <c r="F4142" s="3">
        <f t="shared" si="807"/>
        <v>9</v>
      </c>
      <c r="G4142" s="3">
        <f t="shared" si="808"/>
        <v>5</v>
      </c>
      <c r="H4142" s="3">
        <f t="shared" si="809"/>
        <v>12</v>
      </c>
      <c r="I4142" s="3">
        <f t="shared" si="810"/>
        <v>27</v>
      </c>
      <c r="J4142" s="3">
        <f t="shared" si="811"/>
        <v>4</v>
      </c>
      <c r="K4142" s="3" t="str">
        <f>IF(AND(D4142&gt;='Season Lookup'!$D$15,D4142&lt;'Season Lookup'!$D$16),"Spring",IF(AND(D4142&gt;='Season Lookup'!$D$16,D4142&lt;'Season Lookup'!$D$17),"Summer",IF(AND(D4142&gt;='Season Lookup'!$D$17,D4142&lt;'Season Lookup'!$D$18),"Fall",IF(OR(D4142&gt;='Season Lookup'!$D$18,D4142&lt;'Season Lookup'!$D$15),"Winter"))))</f>
        <v>Summer</v>
      </c>
      <c r="L4142" s="3" t="str">
        <f>VLOOKUP(F4142,'Season Lookup'!$A$1:$B$13,2,0)</f>
        <v>Fall</v>
      </c>
      <c r="M4142" t="s">
        <v>82</v>
      </c>
      <c r="N4142" t="s">
        <v>13</v>
      </c>
      <c r="O4142" t="s">
        <v>23</v>
      </c>
      <c r="P4142" t="str">
        <f t="shared" si="812"/>
        <v>Yes</v>
      </c>
      <c r="Q4142" t="str">
        <f t="shared" si="813"/>
        <v>No</v>
      </c>
      <c r="R4142" t="str">
        <f t="shared" si="814"/>
        <v>No</v>
      </c>
      <c r="T4142" t="s">
        <v>2136</v>
      </c>
      <c r="U4142" t="s">
        <v>142</v>
      </c>
      <c r="V4142" t="str">
        <f t="shared" si="815"/>
        <v>Intersection</v>
      </c>
      <c r="W4142" t="s">
        <v>4900</v>
      </c>
      <c r="X4142">
        <v>42.381225999999998</v>
      </c>
      <c r="Y4142">
        <v>-71.138323</v>
      </c>
      <c r="Z4142" t="s">
        <v>2138</v>
      </c>
    </row>
    <row r="4143" spans="1:26">
      <c r="A4143">
        <v>31251</v>
      </c>
      <c r="B4143" s="1">
        <v>41159.340277777781</v>
      </c>
      <c r="C4143" s="1">
        <f t="shared" si="804"/>
        <v>40909</v>
      </c>
      <c r="D4143" s="4">
        <f t="shared" si="805"/>
        <v>0.68333333333333335</v>
      </c>
      <c r="E4143" s="3">
        <f t="shared" si="806"/>
        <v>2012</v>
      </c>
      <c r="F4143" s="3">
        <f t="shared" si="807"/>
        <v>9</v>
      </c>
      <c r="G4143" s="3">
        <f t="shared" si="808"/>
        <v>7</v>
      </c>
      <c r="H4143" s="3">
        <f t="shared" si="809"/>
        <v>8</v>
      </c>
      <c r="I4143" s="3">
        <f t="shared" si="810"/>
        <v>10</v>
      </c>
      <c r="J4143" s="3">
        <f t="shared" si="811"/>
        <v>6</v>
      </c>
      <c r="K4143" s="3" t="str">
        <f>IF(AND(D4143&gt;='Season Lookup'!$D$15,D4143&lt;'Season Lookup'!$D$16),"Spring",IF(AND(D4143&gt;='Season Lookup'!$D$16,D4143&lt;'Season Lookup'!$D$17),"Summer",IF(AND(D4143&gt;='Season Lookup'!$D$17,D4143&lt;'Season Lookup'!$D$18),"Fall",IF(OR(D4143&gt;='Season Lookup'!$D$18,D4143&lt;'Season Lookup'!$D$15),"Winter"))))</f>
        <v>Summer</v>
      </c>
      <c r="L4143" s="3" t="str">
        <f>VLOOKUP(F4143,'Season Lookup'!$A$1:$B$13,2,0)</f>
        <v>Fall</v>
      </c>
      <c r="M4143" t="s">
        <v>12</v>
      </c>
      <c r="N4143" t="s">
        <v>573</v>
      </c>
      <c r="O4143" t="s">
        <v>13</v>
      </c>
      <c r="P4143" t="str">
        <f t="shared" si="812"/>
        <v>Yes</v>
      </c>
      <c r="Q4143" t="str">
        <f t="shared" si="813"/>
        <v>No</v>
      </c>
      <c r="R4143" t="str">
        <f t="shared" si="814"/>
        <v>No</v>
      </c>
      <c r="T4143" t="s">
        <v>509</v>
      </c>
      <c r="U4143" t="s">
        <v>70</v>
      </c>
      <c r="V4143" t="str">
        <f t="shared" si="815"/>
        <v>Intersection</v>
      </c>
      <c r="W4143" t="s">
        <v>4901</v>
      </c>
      <c r="X4143">
        <v>42.364161000000003</v>
      </c>
      <c r="Y4143">
        <v>-71.103174999999993</v>
      </c>
      <c r="Z4143" t="s">
        <v>3258</v>
      </c>
    </row>
    <row r="4144" spans="1:26">
      <c r="A4144">
        <v>31252</v>
      </c>
      <c r="B4144" s="1">
        <v>41159.5</v>
      </c>
      <c r="C4144" s="1">
        <f t="shared" si="804"/>
        <v>40909</v>
      </c>
      <c r="D4144" s="4">
        <f t="shared" si="805"/>
        <v>0.68333333333333335</v>
      </c>
      <c r="E4144" s="3">
        <f t="shared" si="806"/>
        <v>2012</v>
      </c>
      <c r="F4144" s="3">
        <f t="shared" si="807"/>
        <v>9</v>
      </c>
      <c r="G4144" s="3">
        <f t="shared" si="808"/>
        <v>7</v>
      </c>
      <c r="H4144" s="3">
        <f t="shared" si="809"/>
        <v>12</v>
      </c>
      <c r="I4144" s="3">
        <f t="shared" si="810"/>
        <v>0</v>
      </c>
      <c r="J4144" s="3">
        <f t="shared" si="811"/>
        <v>6</v>
      </c>
      <c r="K4144" s="3" t="str">
        <f>IF(AND(D4144&gt;='Season Lookup'!$D$15,D4144&lt;'Season Lookup'!$D$16),"Spring",IF(AND(D4144&gt;='Season Lookup'!$D$16,D4144&lt;'Season Lookup'!$D$17),"Summer",IF(AND(D4144&gt;='Season Lookup'!$D$17,D4144&lt;'Season Lookup'!$D$18),"Fall",IF(OR(D4144&gt;='Season Lookup'!$D$18,D4144&lt;'Season Lookup'!$D$15),"Winter"))))</f>
        <v>Summer</v>
      </c>
      <c r="L4144" s="3" t="str">
        <f>VLOOKUP(F4144,'Season Lookup'!$A$1:$B$13,2,0)</f>
        <v>Fall</v>
      </c>
      <c r="M4144" t="s">
        <v>12</v>
      </c>
      <c r="N4144" t="s">
        <v>13</v>
      </c>
      <c r="O4144" t="s">
        <v>132</v>
      </c>
      <c r="P4144" t="str">
        <f t="shared" si="812"/>
        <v>Yes</v>
      </c>
      <c r="Q4144" t="str">
        <f t="shared" si="813"/>
        <v>Yes</v>
      </c>
      <c r="R4144" t="str">
        <f t="shared" si="814"/>
        <v>No</v>
      </c>
      <c r="T4144" t="s">
        <v>406</v>
      </c>
      <c r="U4144" t="s">
        <v>1149</v>
      </c>
      <c r="V4144" t="str">
        <f t="shared" si="815"/>
        <v>Intersection</v>
      </c>
      <c r="W4144" t="s">
        <v>4902</v>
      </c>
      <c r="X4144">
        <v>42.373001000000002</v>
      </c>
      <c r="Y4144">
        <v>-71.088785000000001</v>
      </c>
      <c r="Z4144" t="s">
        <v>1151</v>
      </c>
    </row>
    <row r="4145" spans="1:26">
      <c r="A4145">
        <v>31253</v>
      </c>
      <c r="B4145" s="1">
        <v>41159.590277777781</v>
      </c>
      <c r="C4145" s="1">
        <f t="shared" si="804"/>
        <v>40909</v>
      </c>
      <c r="D4145" s="4">
        <f t="shared" si="805"/>
        <v>0.68333333333333335</v>
      </c>
      <c r="E4145" s="3">
        <f t="shared" si="806"/>
        <v>2012</v>
      </c>
      <c r="F4145" s="3">
        <f t="shared" si="807"/>
        <v>9</v>
      </c>
      <c r="G4145" s="3">
        <f t="shared" si="808"/>
        <v>7</v>
      </c>
      <c r="H4145" s="3">
        <f t="shared" si="809"/>
        <v>14</v>
      </c>
      <c r="I4145" s="3">
        <f t="shared" si="810"/>
        <v>10</v>
      </c>
      <c r="J4145" s="3">
        <f t="shared" si="811"/>
        <v>6</v>
      </c>
      <c r="K4145" s="3" t="str">
        <f>IF(AND(D4145&gt;='Season Lookup'!$D$15,D4145&lt;'Season Lookup'!$D$16),"Spring",IF(AND(D4145&gt;='Season Lookup'!$D$16,D4145&lt;'Season Lookup'!$D$17),"Summer",IF(AND(D4145&gt;='Season Lookup'!$D$17,D4145&lt;'Season Lookup'!$D$18),"Fall",IF(OR(D4145&gt;='Season Lookup'!$D$18,D4145&lt;'Season Lookup'!$D$15),"Winter"))))</f>
        <v>Summer</v>
      </c>
      <c r="L4145" s="3" t="str">
        <f>VLOOKUP(F4145,'Season Lookup'!$A$1:$B$13,2,0)</f>
        <v>Fall</v>
      </c>
      <c r="M4145" t="s">
        <v>12</v>
      </c>
      <c r="N4145" t="s">
        <v>13</v>
      </c>
      <c r="O4145" t="s">
        <v>23</v>
      </c>
      <c r="P4145" t="str">
        <f t="shared" si="812"/>
        <v>Yes</v>
      </c>
      <c r="Q4145" t="str">
        <f t="shared" si="813"/>
        <v>No</v>
      </c>
      <c r="R4145" t="str">
        <f t="shared" si="814"/>
        <v>No</v>
      </c>
      <c r="T4145" t="s">
        <v>326</v>
      </c>
      <c r="U4145" t="s">
        <v>203</v>
      </c>
      <c r="V4145" t="str">
        <f t="shared" si="815"/>
        <v>Intersection</v>
      </c>
      <c r="W4145" t="s">
        <v>2827</v>
      </c>
      <c r="X4145">
        <v>42.369791999999997</v>
      </c>
      <c r="Y4145">
        <v>-71.122448000000006</v>
      </c>
      <c r="Z4145" t="s">
        <v>2828</v>
      </c>
    </row>
    <row r="4146" spans="1:26">
      <c r="A4146">
        <v>31254</v>
      </c>
      <c r="B4146" s="1">
        <v>41159.854155092595</v>
      </c>
      <c r="C4146" s="1">
        <f t="shared" si="804"/>
        <v>40909</v>
      </c>
      <c r="D4146" s="4">
        <f t="shared" si="805"/>
        <v>0.68333333333333335</v>
      </c>
      <c r="E4146" s="3">
        <f t="shared" si="806"/>
        <v>2012</v>
      </c>
      <c r="F4146" s="3">
        <f t="shared" si="807"/>
        <v>9</v>
      </c>
      <c r="G4146" s="3">
        <f t="shared" si="808"/>
        <v>7</v>
      </c>
      <c r="H4146" s="3">
        <f t="shared" si="809"/>
        <v>20</v>
      </c>
      <c r="I4146" s="3">
        <f t="shared" si="810"/>
        <v>29</v>
      </c>
      <c r="J4146" s="3">
        <f t="shared" si="811"/>
        <v>6</v>
      </c>
      <c r="K4146" s="3" t="str">
        <f>IF(AND(D4146&gt;='Season Lookup'!$D$15,D4146&lt;'Season Lookup'!$D$16),"Spring",IF(AND(D4146&gt;='Season Lookup'!$D$16,D4146&lt;'Season Lookup'!$D$17),"Summer",IF(AND(D4146&gt;='Season Lookup'!$D$17,D4146&lt;'Season Lookup'!$D$18),"Fall",IF(OR(D4146&gt;='Season Lookup'!$D$18,D4146&lt;'Season Lookup'!$D$15),"Winter"))))</f>
        <v>Summer</v>
      </c>
      <c r="L4146" s="3" t="str">
        <f>VLOOKUP(F4146,'Season Lookup'!$A$1:$B$13,2,0)</f>
        <v>Fall</v>
      </c>
      <c r="M4146" t="s">
        <v>12</v>
      </c>
      <c r="N4146" t="s">
        <v>13</v>
      </c>
      <c r="O4146" t="s">
        <v>23</v>
      </c>
      <c r="P4146" t="str">
        <f t="shared" si="812"/>
        <v>Yes</v>
      </c>
      <c r="Q4146" t="str">
        <f t="shared" si="813"/>
        <v>No</v>
      </c>
      <c r="R4146" t="str">
        <f t="shared" si="814"/>
        <v>No</v>
      </c>
      <c r="S4146">
        <v>200</v>
      </c>
      <c r="T4146" t="s">
        <v>170</v>
      </c>
      <c r="V4146" t="str">
        <f t="shared" si="815"/>
        <v>Non Intersection</v>
      </c>
      <c r="W4146" t="s">
        <v>2274</v>
      </c>
      <c r="X4146">
        <v>42.389764</v>
      </c>
      <c r="Y4146">
        <v>-71.142318000000003</v>
      </c>
      <c r="Z4146" t="s">
        <v>2275</v>
      </c>
    </row>
    <row r="4147" spans="1:26">
      <c r="A4147">
        <v>31255</v>
      </c>
      <c r="B4147" s="1">
        <v>41159.865266203706</v>
      </c>
      <c r="C4147" s="1">
        <f t="shared" si="804"/>
        <v>40909</v>
      </c>
      <c r="D4147" s="4">
        <f t="shared" si="805"/>
        <v>0.68333333333333335</v>
      </c>
      <c r="E4147" s="3">
        <f t="shared" si="806"/>
        <v>2012</v>
      </c>
      <c r="F4147" s="3">
        <f t="shared" si="807"/>
        <v>9</v>
      </c>
      <c r="G4147" s="3">
        <f t="shared" si="808"/>
        <v>7</v>
      </c>
      <c r="H4147" s="3">
        <f t="shared" si="809"/>
        <v>20</v>
      </c>
      <c r="I4147" s="3">
        <f t="shared" si="810"/>
        <v>45</v>
      </c>
      <c r="J4147" s="3">
        <f t="shared" si="811"/>
        <v>6</v>
      </c>
      <c r="K4147" s="3" t="str">
        <f>IF(AND(D4147&gt;='Season Lookup'!$D$15,D4147&lt;'Season Lookup'!$D$16),"Spring",IF(AND(D4147&gt;='Season Lookup'!$D$16,D4147&lt;'Season Lookup'!$D$17),"Summer",IF(AND(D4147&gt;='Season Lookup'!$D$17,D4147&lt;'Season Lookup'!$D$18),"Fall",IF(OR(D4147&gt;='Season Lookup'!$D$18,D4147&lt;'Season Lookup'!$D$15),"Winter"))))</f>
        <v>Summer</v>
      </c>
      <c r="L4147" s="3" t="str">
        <f>VLOOKUP(F4147,'Season Lookup'!$A$1:$B$13,2,0)</f>
        <v>Fall</v>
      </c>
      <c r="M4147" t="s">
        <v>12</v>
      </c>
      <c r="N4147" t="s">
        <v>13</v>
      </c>
      <c r="O4147" t="s">
        <v>13</v>
      </c>
      <c r="P4147" t="str">
        <f t="shared" si="812"/>
        <v>Yes</v>
      </c>
      <c r="Q4147" t="str">
        <f t="shared" si="813"/>
        <v>No</v>
      </c>
      <c r="R4147" t="str">
        <f t="shared" si="814"/>
        <v>No</v>
      </c>
      <c r="T4147" t="s">
        <v>41</v>
      </c>
      <c r="U4147" t="s">
        <v>27</v>
      </c>
      <c r="V4147" t="str">
        <f t="shared" si="815"/>
        <v>Intersection</v>
      </c>
      <c r="W4147" t="s">
        <v>4903</v>
      </c>
      <c r="X4147">
        <v>42.365231000000001</v>
      </c>
      <c r="Y4147">
        <v>-71.104920000000007</v>
      </c>
      <c r="Z4147" t="s">
        <v>4904</v>
      </c>
    </row>
    <row r="4148" spans="1:26">
      <c r="A4148">
        <v>31266</v>
      </c>
      <c r="B4148" s="1">
        <v>41159.754155092596</v>
      </c>
      <c r="C4148" s="1">
        <f t="shared" si="804"/>
        <v>40909</v>
      </c>
      <c r="D4148" s="4">
        <f t="shared" si="805"/>
        <v>0.68333333333333335</v>
      </c>
      <c r="E4148" s="3">
        <f t="shared" si="806"/>
        <v>2012</v>
      </c>
      <c r="F4148" s="3">
        <f t="shared" si="807"/>
        <v>9</v>
      </c>
      <c r="G4148" s="3">
        <f t="shared" si="808"/>
        <v>7</v>
      </c>
      <c r="H4148" s="3">
        <f t="shared" si="809"/>
        <v>18</v>
      </c>
      <c r="I4148" s="3">
        <f t="shared" si="810"/>
        <v>5</v>
      </c>
      <c r="J4148" s="3">
        <f t="shared" si="811"/>
        <v>6</v>
      </c>
      <c r="K4148" s="3" t="str">
        <f>IF(AND(D4148&gt;='Season Lookup'!$D$15,D4148&lt;'Season Lookup'!$D$16),"Spring",IF(AND(D4148&gt;='Season Lookup'!$D$16,D4148&lt;'Season Lookup'!$D$17),"Summer",IF(AND(D4148&gt;='Season Lookup'!$D$17,D4148&lt;'Season Lookup'!$D$18),"Fall",IF(OR(D4148&gt;='Season Lookup'!$D$18,D4148&lt;'Season Lookup'!$D$15),"Winter"))))</f>
        <v>Summer</v>
      </c>
      <c r="L4148" s="3" t="str">
        <f>VLOOKUP(F4148,'Season Lookup'!$A$1:$B$13,2,0)</f>
        <v>Fall</v>
      </c>
      <c r="M4148" t="s">
        <v>12</v>
      </c>
      <c r="N4148" t="s">
        <v>13</v>
      </c>
      <c r="O4148" t="s">
        <v>35</v>
      </c>
      <c r="P4148" t="str">
        <f t="shared" si="812"/>
        <v>Yes</v>
      </c>
      <c r="Q4148" t="str">
        <f t="shared" si="813"/>
        <v>No</v>
      </c>
      <c r="R4148" t="str">
        <f t="shared" si="814"/>
        <v>No</v>
      </c>
      <c r="T4148" t="s">
        <v>326</v>
      </c>
      <c r="U4148" t="s">
        <v>325</v>
      </c>
      <c r="V4148" t="str">
        <f t="shared" si="815"/>
        <v>Intersection</v>
      </c>
      <c r="W4148" t="s">
        <v>1420</v>
      </c>
      <c r="X4148">
        <v>42.371416000000004</v>
      </c>
      <c r="Y4148">
        <v>-71.121105</v>
      </c>
      <c r="Z4148" t="s">
        <v>328</v>
      </c>
    </row>
    <row r="4149" spans="1:26">
      <c r="A4149">
        <v>31267</v>
      </c>
      <c r="B4149" s="1">
        <v>41159.3125</v>
      </c>
      <c r="C4149" s="1">
        <f t="shared" si="804"/>
        <v>40909</v>
      </c>
      <c r="D4149" s="4">
        <f t="shared" si="805"/>
        <v>0.68333333333333335</v>
      </c>
      <c r="E4149" s="3">
        <f t="shared" si="806"/>
        <v>2012</v>
      </c>
      <c r="F4149" s="3">
        <f t="shared" si="807"/>
        <v>9</v>
      </c>
      <c r="G4149" s="3">
        <f t="shared" si="808"/>
        <v>7</v>
      </c>
      <c r="H4149" s="3">
        <f t="shared" si="809"/>
        <v>7</v>
      </c>
      <c r="I4149" s="3">
        <f t="shared" si="810"/>
        <v>30</v>
      </c>
      <c r="J4149" s="3">
        <f t="shared" si="811"/>
        <v>6</v>
      </c>
      <c r="K4149" s="3" t="str">
        <f>IF(AND(D4149&gt;='Season Lookup'!$D$15,D4149&lt;'Season Lookup'!$D$16),"Spring",IF(AND(D4149&gt;='Season Lookup'!$D$16,D4149&lt;'Season Lookup'!$D$17),"Summer",IF(AND(D4149&gt;='Season Lookup'!$D$17,D4149&lt;'Season Lookup'!$D$18),"Fall",IF(OR(D4149&gt;='Season Lookup'!$D$18,D4149&lt;'Season Lookup'!$D$15),"Winter"))))</f>
        <v>Summer</v>
      </c>
      <c r="L4149" s="3" t="str">
        <f>VLOOKUP(F4149,'Season Lookup'!$A$1:$B$13,2,0)</f>
        <v>Fall</v>
      </c>
      <c r="M4149" t="s">
        <v>12</v>
      </c>
      <c r="N4149" t="s">
        <v>13</v>
      </c>
      <c r="O4149" t="s">
        <v>132</v>
      </c>
      <c r="P4149" t="str">
        <f t="shared" si="812"/>
        <v>Yes</v>
      </c>
      <c r="Q4149" t="str">
        <f t="shared" si="813"/>
        <v>Yes</v>
      </c>
      <c r="R4149" t="str">
        <f t="shared" si="814"/>
        <v>No</v>
      </c>
      <c r="T4149" t="s">
        <v>42</v>
      </c>
      <c r="U4149" t="s">
        <v>453</v>
      </c>
      <c r="V4149" t="str">
        <f t="shared" si="815"/>
        <v>Intersection</v>
      </c>
      <c r="W4149" t="s">
        <v>1411</v>
      </c>
      <c r="X4149">
        <v>42.357368999999998</v>
      </c>
      <c r="Y4149">
        <v>-71.108023000000003</v>
      </c>
      <c r="Z4149" t="s">
        <v>1412</v>
      </c>
    </row>
    <row r="4150" spans="1:26">
      <c r="A4150">
        <v>31256</v>
      </c>
      <c r="B4150" s="1">
        <v>41160.625</v>
      </c>
      <c r="C4150" s="1">
        <f t="shared" si="804"/>
        <v>40909</v>
      </c>
      <c r="D4150" s="4">
        <f t="shared" si="805"/>
        <v>0.68611111111111112</v>
      </c>
      <c r="E4150" s="3">
        <f t="shared" si="806"/>
        <v>2012</v>
      </c>
      <c r="F4150" s="3">
        <f t="shared" si="807"/>
        <v>9</v>
      </c>
      <c r="G4150" s="3">
        <f t="shared" si="808"/>
        <v>8</v>
      </c>
      <c r="H4150" s="3">
        <f t="shared" si="809"/>
        <v>15</v>
      </c>
      <c r="I4150" s="3">
        <f t="shared" si="810"/>
        <v>0</v>
      </c>
      <c r="J4150" s="3">
        <f t="shared" si="811"/>
        <v>7</v>
      </c>
      <c r="K4150" s="3" t="str">
        <f>IF(AND(D4150&gt;='Season Lookup'!$D$15,D4150&lt;'Season Lookup'!$D$16),"Spring",IF(AND(D4150&gt;='Season Lookup'!$D$16,D4150&lt;'Season Lookup'!$D$17),"Summer",IF(AND(D4150&gt;='Season Lookup'!$D$17,D4150&lt;'Season Lookup'!$D$18),"Fall",IF(OR(D4150&gt;='Season Lookup'!$D$18,D4150&lt;'Season Lookup'!$D$15),"Winter"))))</f>
        <v>Summer</v>
      </c>
      <c r="L4150" s="3" t="str">
        <f>VLOOKUP(F4150,'Season Lookup'!$A$1:$B$13,2,0)</f>
        <v>Fall</v>
      </c>
      <c r="M4150" t="s">
        <v>31</v>
      </c>
      <c r="N4150" t="s">
        <v>329</v>
      </c>
      <c r="O4150" t="s">
        <v>36</v>
      </c>
      <c r="P4150" t="str">
        <f t="shared" si="812"/>
        <v>No</v>
      </c>
      <c r="Q4150" t="str">
        <f t="shared" si="813"/>
        <v>No</v>
      </c>
      <c r="R4150" t="str">
        <f t="shared" si="814"/>
        <v>No</v>
      </c>
      <c r="T4150" t="s">
        <v>14</v>
      </c>
      <c r="U4150" t="s">
        <v>4905</v>
      </c>
      <c r="V4150" t="str">
        <f t="shared" si="815"/>
        <v>Intersection</v>
      </c>
      <c r="W4150" t="s">
        <v>4906</v>
      </c>
      <c r="X4150">
        <v>42.370094999999999</v>
      </c>
      <c r="Y4150">
        <v>-71.112928999999994</v>
      </c>
      <c r="Z4150" t="s">
        <v>4235</v>
      </c>
    </row>
    <row r="4151" spans="1:26">
      <c r="A4151">
        <v>31257</v>
      </c>
      <c r="B4151" s="1">
        <v>41160.652777777781</v>
      </c>
      <c r="C4151" s="1">
        <f t="shared" si="804"/>
        <v>40909</v>
      </c>
      <c r="D4151" s="4">
        <f t="shared" si="805"/>
        <v>0.68611111111111112</v>
      </c>
      <c r="E4151" s="3">
        <f t="shared" si="806"/>
        <v>2012</v>
      </c>
      <c r="F4151" s="3">
        <f t="shared" si="807"/>
        <v>9</v>
      </c>
      <c r="G4151" s="3">
        <f t="shared" si="808"/>
        <v>8</v>
      </c>
      <c r="H4151" s="3">
        <f t="shared" si="809"/>
        <v>15</v>
      </c>
      <c r="I4151" s="3">
        <f t="shared" si="810"/>
        <v>40</v>
      </c>
      <c r="J4151" s="3">
        <f t="shared" si="811"/>
        <v>7</v>
      </c>
      <c r="K4151" s="3" t="str">
        <f>IF(AND(D4151&gt;='Season Lookup'!$D$15,D4151&lt;'Season Lookup'!$D$16),"Spring",IF(AND(D4151&gt;='Season Lookup'!$D$16,D4151&lt;'Season Lookup'!$D$17),"Summer",IF(AND(D4151&gt;='Season Lookup'!$D$17,D4151&lt;'Season Lookup'!$D$18),"Fall",IF(OR(D4151&gt;='Season Lookup'!$D$18,D4151&lt;'Season Lookup'!$D$15),"Winter"))))</f>
        <v>Summer</v>
      </c>
      <c r="L4151" s="3" t="str">
        <f>VLOOKUP(F4151,'Season Lookup'!$A$1:$B$13,2,0)</f>
        <v>Fall</v>
      </c>
      <c r="M4151" t="s">
        <v>31</v>
      </c>
      <c r="N4151" t="s">
        <v>13</v>
      </c>
      <c r="O4151" t="s">
        <v>152</v>
      </c>
      <c r="P4151" t="str">
        <f t="shared" si="812"/>
        <v>Yes</v>
      </c>
      <c r="Q4151" t="str">
        <f t="shared" si="813"/>
        <v>No</v>
      </c>
      <c r="R4151" t="str">
        <f t="shared" si="814"/>
        <v>Yes</v>
      </c>
      <c r="S4151">
        <v>310</v>
      </c>
      <c r="T4151" t="s">
        <v>15</v>
      </c>
      <c r="V4151" t="str">
        <f t="shared" si="815"/>
        <v>Non Intersection</v>
      </c>
      <c r="W4151" t="s">
        <v>4907</v>
      </c>
      <c r="X4151">
        <v>42.392736999999997</v>
      </c>
      <c r="Y4151">
        <v>-71.136915000000002</v>
      </c>
      <c r="Z4151" t="s">
        <v>4908</v>
      </c>
    </row>
    <row r="4152" spans="1:26">
      <c r="A4152">
        <v>31258</v>
      </c>
      <c r="B4152" s="1">
        <v>41160.770833333336</v>
      </c>
      <c r="C4152" s="1">
        <f t="shared" si="804"/>
        <v>40909</v>
      </c>
      <c r="D4152" s="4">
        <f t="shared" si="805"/>
        <v>0.68611111111111112</v>
      </c>
      <c r="E4152" s="3">
        <f t="shared" si="806"/>
        <v>2012</v>
      </c>
      <c r="F4152" s="3">
        <f t="shared" si="807"/>
        <v>9</v>
      </c>
      <c r="G4152" s="3">
        <f t="shared" si="808"/>
        <v>8</v>
      </c>
      <c r="H4152" s="3">
        <f t="shared" si="809"/>
        <v>18</v>
      </c>
      <c r="I4152" s="3">
        <f t="shared" si="810"/>
        <v>30</v>
      </c>
      <c r="J4152" s="3">
        <f t="shared" si="811"/>
        <v>7</v>
      </c>
      <c r="K4152" s="3" t="str">
        <f>IF(AND(D4152&gt;='Season Lookup'!$D$15,D4152&lt;'Season Lookup'!$D$16),"Spring",IF(AND(D4152&gt;='Season Lookup'!$D$16,D4152&lt;'Season Lookup'!$D$17),"Summer",IF(AND(D4152&gt;='Season Lookup'!$D$17,D4152&lt;'Season Lookup'!$D$18),"Fall",IF(OR(D4152&gt;='Season Lookup'!$D$18,D4152&lt;'Season Lookup'!$D$15),"Winter"))))</f>
        <v>Summer</v>
      </c>
      <c r="L4152" s="3" t="str">
        <f>VLOOKUP(F4152,'Season Lookup'!$A$1:$B$13,2,0)</f>
        <v>Fall</v>
      </c>
      <c r="M4152" t="s">
        <v>31</v>
      </c>
      <c r="N4152" t="s">
        <v>13</v>
      </c>
      <c r="O4152" t="s">
        <v>132</v>
      </c>
      <c r="P4152" t="str">
        <f t="shared" si="812"/>
        <v>Yes</v>
      </c>
      <c r="Q4152" t="str">
        <f t="shared" si="813"/>
        <v>Yes</v>
      </c>
      <c r="R4152" t="str">
        <f t="shared" si="814"/>
        <v>No</v>
      </c>
      <c r="S4152">
        <v>1668</v>
      </c>
      <c r="T4152" t="s">
        <v>14</v>
      </c>
      <c r="V4152" t="str">
        <f t="shared" si="815"/>
        <v>Non Intersection</v>
      </c>
      <c r="W4152" t="s">
        <v>4909</v>
      </c>
      <c r="X4152">
        <v>42.382010999999999</v>
      </c>
      <c r="Y4152">
        <v>-71.119890999999996</v>
      </c>
      <c r="Z4152" t="s">
        <v>4910</v>
      </c>
    </row>
    <row r="4153" spans="1:26">
      <c r="A4153">
        <v>31259</v>
      </c>
      <c r="B4153" s="1">
        <v>41160.819444444445</v>
      </c>
      <c r="C4153" s="1">
        <f t="shared" si="804"/>
        <v>40909</v>
      </c>
      <c r="D4153" s="4">
        <f t="shared" si="805"/>
        <v>0.68611111111111112</v>
      </c>
      <c r="E4153" s="3">
        <f t="shared" si="806"/>
        <v>2012</v>
      </c>
      <c r="F4153" s="3">
        <f t="shared" si="807"/>
        <v>9</v>
      </c>
      <c r="G4153" s="3">
        <f t="shared" si="808"/>
        <v>8</v>
      </c>
      <c r="H4153" s="3">
        <f t="shared" si="809"/>
        <v>19</v>
      </c>
      <c r="I4153" s="3">
        <f t="shared" si="810"/>
        <v>40</v>
      </c>
      <c r="J4153" s="3">
        <f t="shared" si="811"/>
        <v>7</v>
      </c>
      <c r="K4153" s="3" t="str">
        <f>IF(AND(D4153&gt;='Season Lookup'!$D$15,D4153&lt;'Season Lookup'!$D$16),"Spring",IF(AND(D4153&gt;='Season Lookup'!$D$16,D4153&lt;'Season Lookup'!$D$17),"Summer",IF(AND(D4153&gt;='Season Lookup'!$D$17,D4153&lt;'Season Lookup'!$D$18),"Fall",IF(OR(D4153&gt;='Season Lookup'!$D$18,D4153&lt;'Season Lookup'!$D$15),"Winter"))))</f>
        <v>Summer</v>
      </c>
      <c r="L4153" s="3" t="str">
        <f>VLOOKUP(F4153,'Season Lookup'!$A$1:$B$13,2,0)</f>
        <v>Fall</v>
      </c>
      <c r="M4153" t="s">
        <v>31</v>
      </c>
      <c r="N4153" t="s">
        <v>13</v>
      </c>
      <c r="O4153" t="s">
        <v>13</v>
      </c>
      <c r="P4153" t="str">
        <f t="shared" si="812"/>
        <v>Yes</v>
      </c>
      <c r="Q4153" t="str">
        <f t="shared" si="813"/>
        <v>No</v>
      </c>
      <c r="R4153" t="str">
        <f t="shared" si="814"/>
        <v>No</v>
      </c>
      <c r="T4153" t="s">
        <v>316</v>
      </c>
      <c r="U4153" t="s">
        <v>4911</v>
      </c>
      <c r="V4153" t="str">
        <f t="shared" si="815"/>
        <v>Intersection</v>
      </c>
      <c r="W4153" t="s">
        <v>4912</v>
      </c>
      <c r="X4153">
        <v>42.364682999999999</v>
      </c>
      <c r="Y4153">
        <v>-71.100359999999995</v>
      </c>
      <c r="Z4153" t="s">
        <v>4090</v>
      </c>
    </row>
    <row r="4154" spans="1:26">
      <c r="A4154">
        <v>31260</v>
      </c>
      <c r="B4154" s="1">
        <v>41160.75</v>
      </c>
      <c r="C4154" s="1">
        <f t="shared" si="804"/>
        <v>40909</v>
      </c>
      <c r="D4154" s="4">
        <f t="shared" si="805"/>
        <v>0.68611111111111112</v>
      </c>
      <c r="E4154" s="3">
        <f t="shared" si="806"/>
        <v>2012</v>
      </c>
      <c r="F4154" s="3">
        <f t="shared" si="807"/>
        <v>9</v>
      </c>
      <c r="G4154" s="3">
        <f t="shared" si="808"/>
        <v>8</v>
      </c>
      <c r="H4154" s="3">
        <f t="shared" si="809"/>
        <v>18</v>
      </c>
      <c r="I4154" s="3">
        <f t="shared" si="810"/>
        <v>0</v>
      </c>
      <c r="J4154" s="3">
        <f t="shared" si="811"/>
        <v>7</v>
      </c>
      <c r="K4154" s="3" t="str">
        <f>IF(AND(D4154&gt;='Season Lookup'!$D$15,D4154&lt;'Season Lookup'!$D$16),"Spring",IF(AND(D4154&gt;='Season Lookup'!$D$16,D4154&lt;'Season Lookup'!$D$17),"Summer",IF(AND(D4154&gt;='Season Lookup'!$D$17,D4154&lt;'Season Lookup'!$D$18),"Fall",IF(OR(D4154&gt;='Season Lookup'!$D$18,D4154&lt;'Season Lookup'!$D$15),"Winter"))))</f>
        <v>Summer</v>
      </c>
      <c r="L4154" s="3" t="str">
        <f>VLOOKUP(F4154,'Season Lookup'!$A$1:$B$13,2,0)</f>
        <v>Fall</v>
      </c>
      <c r="M4154" t="s">
        <v>31</v>
      </c>
      <c r="N4154" t="s">
        <v>13</v>
      </c>
      <c r="O4154" t="s">
        <v>23</v>
      </c>
      <c r="P4154" t="str">
        <f t="shared" si="812"/>
        <v>Yes</v>
      </c>
      <c r="Q4154" t="str">
        <f t="shared" si="813"/>
        <v>No</v>
      </c>
      <c r="R4154" t="str">
        <f t="shared" si="814"/>
        <v>No</v>
      </c>
      <c r="S4154">
        <v>380</v>
      </c>
      <c r="T4154" t="s">
        <v>509</v>
      </c>
      <c r="U4154" t="s">
        <v>4913</v>
      </c>
      <c r="V4154" t="str">
        <f t="shared" si="815"/>
        <v>Non Intersection</v>
      </c>
      <c r="W4154" t="s">
        <v>4914</v>
      </c>
      <c r="X4154">
        <v>42.365634</v>
      </c>
      <c r="Y4154">
        <v>-71.105810000000005</v>
      </c>
      <c r="Z4154" t="s">
        <v>4915</v>
      </c>
    </row>
    <row r="4155" spans="1:26">
      <c r="A4155">
        <v>31268</v>
      </c>
      <c r="B4155" s="1">
        <v>41160.159710648149</v>
      </c>
      <c r="C4155" s="1">
        <f t="shared" si="804"/>
        <v>40909</v>
      </c>
      <c r="D4155" s="4">
        <f t="shared" si="805"/>
        <v>0.68611111111111112</v>
      </c>
      <c r="E4155" s="3">
        <f t="shared" si="806"/>
        <v>2012</v>
      </c>
      <c r="F4155" s="3">
        <f t="shared" si="807"/>
        <v>9</v>
      </c>
      <c r="G4155" s="3">
        <f t="shared" si="808"/>
        <v>8</v>
      </c>
      <c r="H4155" s="3">
        <f t="shared" si="809"/>
        <v>3</v>
      </c>
      <c r="I4155" s="3">
        <f t="shared" si="810"/>
        <v>49</v>
      </c>
      <c r="J4155" s="3">
        <f t="shared" si="811"/>
        <v>7</v>
      </c>
      <c r="K4155" s="3" t="str">
        <f>IF(AND(D4155&gt;='Season Lookup'!$D$15,D4155&lt;'Season Lookup'!$D$16),"Spring",IF(AND(D4155&gt;='Season Lookup'!$D$16,D4155&lt;'Season Lookup'!$D$17),"Summer",IF(AND(D4155&gt;='Season Lookup'!$D$17,D4155&lt;'Season Lookup'!$D$18),"Fall",IF(OR(D4155&gt;='Season Lookup'!$D$18,D4155&lt;'Season Lookup'!$D$15),"Winter"))))</f>
        <v>Summer</v>
      </c>
      <c r="L4155" s="3" t="str">
        <f>VLOOKUP(F4155,'Season Lookup'!$A$1:$B$13,2,0)</f>
        <v>Fall</v>
      </c>
      <c r="M4155" t="s">
        <v>31</v>
      </c>
      <c r="N4155" t="s">
        <v>18</v>
      </c>
      <c r="O4155" t="s">
        <v>23</v>
      </c>
      <c r="P4155" t="str">
        <f t="shared" si="812"/>
        <v>Yes</v>
      </c>
      <c r="Q4155" t="str">
        <f t="shared" si="813"/>
        <v>No</v>
      </c>
      <c r="R4155" t="str">
        <f t="shared" si="814"/>
        <v>No</v>
      </c>
      <c r="T4155" t="s">
        <v>133</v>
      </c>
      <c r="U4155" t="s">
        <v>342</v>
      </c>
      <c r="V4155" t="str">
        <f t="shared" si="815"/>
        <v>Intersection</v>
      </c>
      <c r="W4155" t="s">
        <v>1084</v>
      </c>
      <c r="X4155">
        <v>42.368301000000002</v>
      </c>
      <c r="Y4155">
        <v>-71.101742999999999</v>
      </c>
      <c r="Z4155" t="s">
        <v>885</v>
      </c>
    </row>
    <row r="4156" spans="1:26">
      <c r="A4156">
        <v>31261</v>
      </c>
      <c r="B4156" s="1">
        <v>41161.878460648149</v>
      </c>
      <c r="C4156" s="1">
        <f t="shared" si="804"/>
        <v>40909</v>
      </c>
      <c r="D4156" s="4">
        <f t="shared" si="805"/>
        <v>0.68888888888888888</v>
      </c>
      <c r="E4156" s="3">
        <f t="shared" si="806"/>
        <v>2012</v>
      </c>
      <c r="F4156" s="3">
        <f t="shared" si="807"/>
        <v>9</v>
      </c>
      <c r="G4156" s="3">
        <f t="shared" si="808"/>
        <v>9</v>
      </c>
      <c r="H4156" s="3">
        <f t="shared" si="809"/>
        <v>21</v>
      </c>
      <c r="I4156" s="3">
        <f t="shared" si="810"/>
        <v>4</v>
      </c>
      <c r="J4156" s="3">
        <f t="shared" si="811"/>
        <v>1</v>
      </c>
      <c r="K4156" s="3" t="str">
        <f>IF(AND(D4156&gt;='Season Lookup'!$D$15,D4156&lt;'Season Lookup'!$D$16),"Spring",IF(AND(D4156&gt;='Season Lookup'!$D$16,D4156&lt;'Season Lookup'!$D$17),"Summer",IF(AND(D4156&gt;='Season Lookup'!$D$17,D4156&lt;'Season Lookup'!$D$18),"Fall",IF(OR(D4156&gt;='Season Lookup'!$D$18,D4156&lt;'Season Lookup'!$D$15),"Winter"))))</f>
        <v>Summer</v>
      </c>
      <c r="L4156" s="3" t="str">
        <f>VLOOKUP(F4156,'Season Lookup'!$A$1:$B$13,2,0)</f>
        <v>Fall</v>
      </c>
      <c r="M4156" t="s">
        <v>48</v>
      </c>
      <c r="N4156" t="s">
        <v>13</v>
      </c>
      <c r="O4156" t="s">
        <v>13</v>
      </c>
      <c r="P4156" t="str">
        <f t="shared" si="812"/>
        <v>Yes</v>
      </c>
      <c r="Q4156" t="str">
        <f t="shared" si="813"/>
        <v>No</v>
      </c>
      <c r="R4156" t="str">
        <f t="shared" si="814"/>
        <v>No</v>
      </c>
      <c r="T4156" t="s">
        <v>19</v>
      </c>
      <c r="U4156" t="s">
        <v>1739</v>
      </c>
      <c r="V4156" t="str">
        <f t="shared" si="815"/>
        <v>Intersection</v>
      </c>
      <c r="W4156" t="s">
        <v>1740</v>
      </c>
      <c r="X4156">
        <v>42.372408999999998</v>
      </c>
      <c r="Y4156">
        <v>-71.090655999999996</v>
      </c>
      <c r="Z4156" t="s">
        <v>1741</v>
      </c>
    </row>
    <row r="4157" spans="1:26">
      <c r="A4157">
        <v>31262</v>
      </c>
      <c r="B4157" s="1">
        <v>41162.743043981478</v>
      </c>
      <c r="C4157" s="1">
        <f t="shared" si="804"/>
        <v>40909</v>
      </c>
      <c r="D4157" s="4">
        <f t="shared" si="805"/>
        <v>0.69166666666666665</v>
      </c>
      <c r="E4157" s="3">
        <f t="shared" si="806"/>
        <v>2012</v>
      </c>
      <c r="F4157" s="3">
        <f t="shared" si="807"/>
        <v>9</v>
      </c>
      <c r="G4157" s="3">
        <f t="shared" si="808"/>
        <v>10</v>
      </c>
      <c r="H4157" s="3">
        <f t="shared" si="809"/>
        <v>17</v>
      </c>
      <c r="I4157" s="3">
        <f t="shared" si="810"/>
        <v>49</v>
      </c>
      <c r="J4157" s="3">
        <f t="shared" si="811"/>
        <v>2</v>
      </c>
      <c r="K4157" s="3" t="str">
        <f>IF(AND(D4157&gt;='Season Lookup'!$D$15,D4157&lt;'Season Lookup'!$D$16),"Spring",IF(AND(D4157&gt;='Season Lookup'!$D$16,D4157&lt;'Season Lookup'!$D$17),"Summer",IF(AND(D4157&gt;='Season Lookup'!$D$17,D4157&lt;'Season Lookup'!$D$18),"Fall",IF(OR(D4157&gt;='Season Lookup'!$D$18,D4157&lt;'Season Lookup'!$D$15),"Winter"))))</f>
        <v>Summer</v>
      </c>
      <c r="L4157" s="3" t="str">
        <f>VLOOKUP(F4157,'Season Lookup'!$A$1:$B$13,2,0)</f>
        <v>Fall</v>
      </c>
      <c r="M4157" t="s">
        <v>56</v>
      </c>
      <c r="N4157" t="s">
        <v>13</v>
      </c>
      <c r="O4157" t="s">
        <v>13</v>
      </c>
      <c r="P4157" t="str">
        <f t="shared" si="812"/>
        <v>Yes</v>
      </c>
      <c r="Q4157" t="str">
        <f t="shared" si="813"/>
        <v>No</v>
      </c>
      <c r="R4157" t="str">
        <f t="shared" si="814"/>
        <v>No</v>
      </c>
      <c r="T4157" t="s">
        <v>133</v>
      </c>
      <c r="U4157" t="s">
        <v>192</v>
      </c>
      <c r="V4157" t="str">
        <f t="shared" si="815"/>
        <v>Intersection</v>
      </c>
      <c r="W4157" t="s">
        <v>370</v>
      </c>
      <c r="X4157">
        <v>42.370049999999999</v>
      </c>
      <c r="Y4157">
        <v>-71.106890000000007</v>
      </c>
      <c r="Z4157" t="s">
        <v>371</v>
      </c>
    </row>
    <row r="4158" spans="1:26">
      <c r="A4158">
        <v>31264</v>
      </c>
      <c r="B4158" s="1">
        <v>41162.668738425928</v>
      </c>
      <c r="C4158" s="1">
        <f t="shared" ref="C4158:C4219" si="816">EOMONTH(B4158,MONTH(B4158)*-1)+1</f>
        <v>40909</v>
      </c>
      <c r="D4158" s="4">
        <f t="shared" ref="D4158:D4219" si="817">YEARFRAC(C4158,B4158)</f>
        <v>0.69166666666666665</v>
      </c>
      <c r="E4158" s="3">
        <f t="shared" ref="E4158:E4219" si="818">YEAR(B4158)</f>
        <v>2012</v>
      </c>
      <c r="F4158" s="3">
        <f t="shared" ref="F4158:F4219" si="819">MONTH(B4158)</f>
        <v>9</v>
      </c>
      <c r="G4158" s="3">
        <f t="shared" ref="G4158:G4219" si="820">DAY(B4158)</f>
        <v>10</v>
      </c>
      <c r="H4158" s="3">
        <f t="shared" ref="H4158:H4219" si="821">HOUR(B4158)</f>
        <v>16</v>
      </c>
      <c r="I4158" s="3">
        <f t="shared" ref="I4158:I4219" si="822">MINUTE(B4158)</f>
        <v>2</v>
      </c>
      <c r="J4158" s="3">
        <f t="shared" ref="J4158:J4219" si="823">WEEKDAY(B4158,1)</f>
        <v>2</v>
      </c>
      <c r="K4158" s="3" t="str">
        <f>IF(AND(D4158&gt;='Season Lookup'!$D$15,D4158&lt;'Season Lookup'!$D$16),"Spring",IF(AND(D4158&gt;='Season Lookup'!$D$16,D4158&lt;'Season Lookup'!$D$17),"Summer",IF(AND(D4158&gt;='Season Lookup'!$D$17,D4158&lt;'Season Lookup'!$D$18),"Fall",IF(OR(D4158&gt;='Season Lookup'!$D$18,D4158&lt;'Season Lookup'!$D$15),"Winter"))))</f>
        <v>Summer</v>
      </c>
      <c r="L4158" s="3" t="str">
        <f>VLOOKUP(F4158,'Season Lookup'!$A$1:$B$13,2,0)</f>
        <v>Fall</v>
      </c>
      <c r="M4158" t="s">
        <v>56</v>
      </c>
      <c r="N4158" t="s">
        <v>13</v>
      </c>
      <c r="O4158" t="s">
        <v>23</v>
      </c>
      <c r="P4158" t="str">
        <f t="shared" ref="P4158:P4219" si="824">IF(OR(N4158="Auto",O4158="Auto"),"Yes",IF(OR(N4158="Taxi",O4158="Taxi"),"Yes",IF(OR(N4158="Truck",O4158="Truck"),"Yes",IF(OR(N4158="Van",O4158="Van"),"Yes","No"))))</f>
        <v>Yes</v>
      </c>
      <c r="Q4158" t="str">
        <f t="shared" ref="Q4158:Q4219" si="825">IF(OR(N4158="Bicycle",O4158="Bicycle"),"Yes","No")</f>
        <v>No</v>
      </c>
      <c r="R4158" t="str">
        <f t="shared" ref="R4158:R4219" si="826">IF(OR(N4158="Pedestrian",O4158="Pedestrian"),"Yes","No")</f>
        <v>No</v>
      </c>
      <c r="S4158">
        <v>6</v>
      </c>
      <c r="T4158" t="s">
        <v>185</v>
      </c>
      <c r="V4158" t="str">
        <f t="shared" ref="V4158:V4219" si="827">IF(ISBLANK(S4158),"Intersection","Non Intersection")</f>
        <v>Non Intersection</v>
      </c>
      <c r="W4158" t="s">
        <v>4916</v>
      </c>
      <c r="X4158">
        <v>42.375824000000001</v>
      </c>
      <c r="Y4158">
        <v>-71.121889999999993</v>
      </c>
      <c r="Z4158" t="s">
        <v>4917</v>
      </c>
    </row>
    <row r="4159" spans="1:26">
      <c r="A4159">
        <v>31265</v>
      </c>
      <c r="B4159" s="1">
        <v>41162.75</v>
      </c>
      <c r="C4159" s="1">
        <f t="shared" si="816"/>
        <v>40909</v>
      </c>
      <c r="D4159" s="4">
        <f t="shared" si="817"/>
        <v>0.69166666666666665</v>
      </c>
      <c r="E4159" s="3">
        <f t="shared" si="818"/>
        <v>2012</v>
      </c>
      <c r="F4159" s="3">
        <f t="shared" si="819"/>
        <v>9</v>
      </c>
      <c r="G4159" s="3">
        <f t="shared" si="820"/>
        <v>10</v>
      </c>
      <c r="H4159" s="3">
        <f t="shared" si="821"/>
        <v>18</v>
      </c>
      <c r="I4159" s="3">
        <f t="shared" si="822"/>
        <v>0</v>
      </c>
      <c r="J4159" s="3">
        <f t="shared" si="823"/>
        <v>2</v>
      </c>
      <c r="K4159" s="3" t="str">
        <f>IF(AND(D4159&gt;='Season Lookup'!$D$15,D4159&lt;'Season Lookup'!$D$16),"Spring",IF(AND(D4159&gt;='Season Lookup'!$D$16,D4159&lt;'Season Lookup'!$D$17),"Summer",IF(AND(D4159&gt;='Season Lookup'!$D$17,D4159&lt;'Season Lookup'!$D$18),"Fall",IF(OR(D4159&gt;='Season Lookup'!$D$18,D4159&lt;'Season Lookup'!$D$15),"Winter"))))</f>
        <v>Summer</v>
      </c>
      <c r="L4159" s="3" t="str">
        <f>VLOOKUP(F4159,'Season Lookup'!$A$1:$B$13,2,0)</f>
        <v>Fall</v>
      </c>
      <c r="M4159" t="s">
        <v>56</v>
      </c>
      <c r="N4159" t="s">
        <v>13</v>
      </c>
      <c r="O4159" t="s">
        <v>23</v>
      </c>
      <c r="P4159" t="str">
        <f t="shared" si="824"/>
        <v>Yes</v>
      </c>
      <c r="Q4159" t="str">
        <f t="shared" si="825"/>
        <v>No</v>
      </c>
      <c r="R4159" t="str">
        <f t="shared" si="826"/>
        <v>No</v>
      </c>
      <c r="S4159">
        <v>32</v>
      </c>
      <c r="T4159" t="s">
        <v>4918</v>
      </c>
      <c r="V4159" t="str">
        <f t="shared" si="827"/>
        <v>Non Intersection</v>
      </c>
      <c r="W4159" t="s">
        <v>4919</v>
      </c>
      <c r="X4159">
        <v>42.378995000000003</v>
      </c>
      <c r="Y4159">
        <v>-71.108455000000006</v>
      </c>
      <c r="Z4159" t="s">
        <v>4920</v>
      </c>
    </row>
    <row r="4160" spans="1:26">
      <c r="A4160">
        <v>31269</v>
      </c>
      <c r="B4160" s="1">
        <v>41162.247916666667</v>
      </c>
      <c r="C4160" s="1">
        <f t="shared" si="816"/>
        <v>40909</v>
      </c>
      <c r="D4160" s="4">
        <f t="shared" si="817"/>
        <v>0.69166666666666665</v>
      </c>
      <c r="E4160" s="3">
        <f t="shared" si="818"/>
        <v>2012</v>
      </c>
      <c r="F4160" s="3">
        <f t="shared" si="819"/>
        <v>9</v>
      </c>
      <c r="G4160" s="3">
        <f t="shared" si="820"/>
        <v>10</v>
      </c>
      <c r="H4160" s="3">
        <f t="shared" si="821"/>
        <v>5</v>
      </c>
      <c r="I4160" s="3">
        <f t="shared" si="822"/>
        <v>57</v>
      </c>
      <c r="J4160" s="3">
        <f t="shared" si="823"/>
        <v>2</v>
      </c>
      <c r="K4160" s="3" t="str">
        <f>IF(AND(D4160&gt;='Season Lookup'!$D$15,D4160&lt;'Season Lookup'!$D$16),"Spring",IF(AND(D4160&gt;='Season Lookup'!$D$16,D4160&lt;'Season Lookup'!$D$17),"Summer",IF(AND(D4160&gt;='Season Lookup'!$D$17,D4160&lt;'Season Lookup'!$D$18),"Fall",IF(OR(D4160&gt;='Season Lookup'!$D$18,D4160&lt;'Season Lookup'!$D$15),"Winter"))))</f>
        <v>Summer</v>
      </c>
      <c r="L4160" s="3" t="str">
        <f>VLOOKUP(F4160,'Season Lookup'!$A$1:$B$13,2,0)</f>
        <v>Fall</v>
      </c>
      <c r="M4160" t="s">
        <v>56</v>
      </c>
      <c r="N4160" t="s">
        <v>619</v>
      </c>
      <c r="O4160" t="s">
        <v>13</v>
      </c>
      <c r="P4160" t="str">
        <f t="shared" si="824"/>
        <v>Yes</v>
      </c>
      <c r="Q4160" t="str">
        <f t="shared" si="825"/>
        <v>No</v>
      </c>
      <c r="R4160" t="str">
        <f t="shared" si="826"/>
        <v>No</v>
      </c>
      <c r="T4160" t="s">
        <v>1053</v>
      </c>
      <c r="U4160" t="s">
        <v>587</v>
      </c>
      <c r="V4160" t="str">
        <f t="shared" si="827"/>
        <v>Intersection</v>
      </c>
      <c r="W4160" t="s">
        <v>4921</v>
      </c>
      <c r="X4160">
        <v>42.367699999999999</v>
      </c>
      <c r="Y4160">
        <v>-71.092663000000002</v>
      </c>
      <c r="Z4160" t="s">
        <v>4922</v>
      </c>
    </row>
    <row r="4161" spans="1:26">
      <c r="A4161">
        <v>31396</v>
      </c>
      <c r="B4161" s="1">
        <v>41162.9375</v>
      </c>
      <c r="C4161" s="1">
        <f t="shared" si="816"/>
        <v>40909</v>
      </c>
      <c r="D4161" s="4">
        <f t="shared" si="817"/>
        <v>0.69166666666666665</v>
      </c>
      <c r="E4161" s="3">
        <f t="shared" si="818"/>
        <v>2012</v>
      </c>
      <c r="F4161" s="3">
        <f t="shared" si="819"/>
        <v>9</v>
      </c>
      <c r="G4161" s="3">
        <f t="shared" si="820"/>
        <v>10</v>
      </c>
      <c r="H4161" s="3">
        <f t="shared" si="821"/>
        <v>22</v>
      </c>
      <c r="I4161" s="3">
        <f t="shared" si="822"/>
        <v>30</v>
      </c>
      <c r="J4161" s="3">
        <f t="shared" si="823"/>
        <v>2</v>
      </c>
      <c r="K4161" s="3" t="str">
        <f>IF(AND(D4161&gt;='Season Lookup'!$D$15,D4161&lt;'Season Lookup'!$D$16),"Spring",IF(AND(D4161&gt;='Season Lookup'!$D$16,D4161&lt;'Season Lookup'!$D$17),"Summer",IF(AND(D4161&gt;='Season Lookup'!$D$17,D4161&lt;'Season Lookup'!$D$18),"Fall",IF(OR(D4161&gt;='Season Lookup'!$D$18,D4161&lt;'Season Lookup'!$D$15),"Winter"))))</f>
        <v>Summer</v>
      </c>
      <c r="L4161" s="3" t="str">
        <f>VLOOKUP(F4161,'Season Lookup'!$A$1:$B$13,2,0)</f>
        <v>Fall</v>
      </c>
      <c r="N4161" t="s">
        <v>13</v>
      </c>
      <c r="O4161" t="s">
        <v>13</v>
      </c>
      <c r="P4161" t="str">
        <f t="shared" si="824"/>
        <v>Yes</v>
      </c>
      <c r="Q4161" t="str">
        <f t="shared" si="825"/>
        <v>No</v>
      </c>
      <c r="R4161" t="str">
        <f t="shared" si="826"/>
        <v>No</v>
      </c>
      <c r="T4161" t="s">
        <v>14</v>
      </c>
      <c r="U4161" t="s">
        <v>195</v>
      </c>
      <c r="V4161" t="str">
        <f t="shared" si="827"/>
        <v>Intersection</v>
      </c>
      <c r="W4161" t="s">
        <v>196</v>
      </c>
      <c r="X4161">
        <v>42.362949999999998</v>
      </c>
      <c r="Y4161">
        <v>-71.099580000000003</v>
      </c>
      <c r="Z4161" t="s">
        <v>197</v>
      </c>
    </row>
    <row r="4162" spans="1:26">
      <c r="A4162">
        <v>31270</v>
      </c>
      <c r="B4162" s="1">
        <v>41163.525000000001</v>
      </c>
      <c r="C4162" s="1">
        <f t="shared" si="816"/>
        <v>40909</v>
      </c>
      <c r="D4162" s="4">
        <f t="shared" si="817"/>
        <v>0.69444444444444442</v>
      </c>
      <c r="E4162" s="3">
        <f t="shared" si="818"/>
        <v>2012</v>
      </c>
      <c r="F4162" s="3">
        <f t="shared" si="819"/>
        <v>9</v>
      </c>
      <c r="G4162" s="3">
        <f t="shared" si="820"/>
        <v>11</v>
      </c>
      <c r="H4162" s="3">
        <f t="shared" si="821"/>
        <v>12</v>
      </c>
      <c r="I4162" s="3">
        <f t="shared" si="822"/>
        <v>36</v>
      </c>
      <c r="J4162" s="3">
        <f t="shared" si="823"/>
        <v>3</v>
      </c>
      <c r="K4162" s="3" t="str">
        <f>IF(AND(D4162&gt;='Season Lookup'!$D$15,D4162&lt;'Season Lookup'!$D$16),"Spring",IF(AND(D4162&gt;='Season Lookup'!$D$16,D4162&lt;'Season Lookup'!$D$17),"Summer",IF(AND(D4162&gt;='Season Lookup'!$D$17,D4162&lt;'Season Lookup'!$D$18),"Fall",IF(OR(D4162&gt;='Season Lookup'!$D$18,D4162&lt;'Season Lookup'!$D$15),"Winter"))))</f>
        <v>Summer</v>
      </c>
      <c r="L4162" s="3" t="str">
        <f>VLOOKUP(F4162,'Season Lookup'!$A$1:$B$13,2,0)</f>
        <v>Fall</v>
      </c>
      <c r="M4162" t="s">
        <v>73</v>
      </c>
      <c r="N4162" t="s">
        <v>13</v>
      </c>
      <c r="O4162" t="s">
        <v>23</v>
      </c>
      <c r="P4162" t="str">
        <f t="shared" si="824"/>
        <v>Yes</v>
      </c>
      <c r="Q4162" t="str">
        <f t="shared" si="825"/>
        <v>No</v>
      </c>
      <c r="R4162" t="str">
        <f t="shared" si="826"/>
        <v>No</v>
      </c>
      <c r="S4162">
        <v>220</v>
      </c>
      <c r="T4162" t="s">
        <v>14</v>
      </c>
      <c r="V4162" t="str">
        <f t="shared" si="827"/>
        <v>Non Intersection</v>
      </c>
      <c r="W4162" t="s">
        <v>113</v>
      </c>
      <c r="X4162">
        <v>42.361241999999997</v>
      </c>
      <c r="Y4162">
        <v>-71.097061999999994</v>
      </c>
      <c r="Z4162" t="s">
        <v>114</v>
      </c>
    </row>
    <row r="4163" spans="1:26">
      <c r="A4163">
        <v>31271</v>
      </c>
      <c r="B4163" s="1">
        <v>41163.739583333336</v>
      </c>
      <c r="C4163" s="1">
        <f t="shared" si="816"/>
        <v>40909</v>
      </c>
      <c r="D4163" s="4">
        <f t="shared" si="817"/>
        <v>0.69444444444444442</v>
      </c>
      <c r="E4163" s="3">
        <f t="shared" si="818"/>
        <v>2012</v>
      </c>
      <c r="F4163" s="3">
        <f t="shared" si="819"/>
        <v>9</v>
      </c>
      <c r="G4163" s="3">
        <f t="shared" si="820"/>
        <v>11</v>
      </c>
      <c r="H4163" s="3">
        <f t="shared" si="821"/>
        <v>17</v>
      </c>
      <c r="I4163" s="3">
        <f t="shared" si="822"/>
        <v>45</v>
      </c>
      <c r="J4163" s="3">
        <f t="shared" si="823"/>
        <v>3</v>
      </c>
      <c r="K4163" s="3" t="str">
        <f>IF(AND(D4163&gt;='Season Lookup'!$D$15,D4163&lt;'Season Lookup'!$D$16),"Spring",IF(AND(D4163&gt;='Season Lookup'!$D$16,D4163&lt;'Season Lookup'!$D$17),"Summer",IF(AND(D4163&gt;='Season Lookup'!$D$17,D4163&lt;'Season Lookup'!$D$18),"Fall",IF(OR(D4163&gt;='Season Lookup'!$D$18,D4163&lt;'Season Lookup'!$D$15),"Winter"))))</f>
        <v>Summer</v>
      </c>
      <c r="L4163" s="3" t="str">
        <f>VLOOKUP(F4163,'Season Lookup'!$A$1:$B$13,2,0)</f>
        <v>Fall</v>
      </c>
      <c r="M4163" t="s">
        <v>73</v>
      </c>
      <c r="N4163" t="s">
        <v>13</v>
      </c>
      <c r="O4163" t="s">
        <v>23</v>
      </c>
      <c r="P4163" t="str">
        <f t="shared" si="824"/>
        <v>Yes</v>
      </c>
      <c r="Q4163" t="str">
        <f t="shared" si="825"/>
        <v>No</v>
      </c>
      <c r="R4163" t="str">
        <f t="shared" si="826"/>
        <v>No</v>
      </c>
      <c r="S4163">
        <v>2</v>
      </c>
      <c r="T4163" t="s">
        <v>1780</v>
      </c>
      <c r="V4163" t="str">
        <f t="shared" si="827"/>
        <v>Non Intersection</v>
      </c>
      <c r="W4163" t="s">
        <v>4923</v>
      </c>
      <c r="X4163">
        <v>42.383037000000002</v>
      </c>
      <c r="Y4163">
        <v>-71.141760000000005</v>
      </c>
      <c r="Z4163" t="s">
        <v>4924</v>
      </c>
    </row>
    <row r="4164" spans="1:26">
      <c r="A4164">
        <v>31272</v>
      </c>
      <c r="B4164" s="1">
        <v>41164.333333333336</v>
      </c>
      <c r="C4164" s="1">
        <f t="shared" si="816"/>
        <v>40909</v>
      </c>
      <c r="D4164" s="4">
        <f t="shared" si="817"/>
        <v>0.69722222222222219</v>
      </c>
      <c r="E4164" s="3">
        <f t="shared" si="818"/>
        <v>2012</v>
      </c>
      <c r="F4164" s="3">
        <f t="shared" si="819"/>
        <v>9</v>
      </c>
      <c r="G4164" s="3">
        <f t="shared" si="820"/>
        <v>12</v>
      </c>
      <c r="H4164" s="3">
        <f t="shared" si="821"/>
        <v>8</v>
      </c>
      <c r="I4164" s="3">
        <f t="shared" si="822"/>
        <v>0</v>
      </c>
      <c r="J4164" s="3">
        <f t="shared" si="823"/>
        <v>4</v>
      </c>
      <c r="K4164" s="3" t="str">
        <f>IF(AND(D4164&gt;='Season Lookup'!$D$15,D4164&lt;'Season Lookup'!$D$16),"Spring",IF(AND(D4164&gt;='Season Lookup'!$D$16,D4164&lt;'Season Lookup'!$D$17),"Summer",IF(AND(D4164&gt;='Season Lookup'!$D$17,D4164&lt;'Season Lookup'!$D$18),"Fall",IF(OR(D4164&gt;='Season Lookup'!$D$18,D4164&lt;'Season Lookup'!$D$15),"Winter"))))</f>
        <v>Summer</v>
      </c>
      <c r="L4164" s="3" t="str">
        <f>VLOOKUP(F4164,'Season Lookup'!$A$1:$B$13,2,0)</f>
        <v>Fall</v>
      </c>
      <c r="M4164" t="s">
        <v>82</v>
      </c>
      <c r="N4164" t="s">
        <v>13</v>
      </c>
      <c r="O4164" t="s">
        <v>23</v>
      </c>
      <c r="P4164" t="str">
        <f t="shared" si="824"/>
        <v>Yes</v>
      </c>
      <c r="Q4164" t="str">
        <f t="shared" si="825"/>
        <v>No</v>
      </c>
      <c r="R4164" t="str">
        <f t="shared" si="826"/>
        <v>No</v>
      </c>
      <c r="T4164" t="s">
        <v>3385</v>
      </c>
      <c r="U4164" t="s">
        <v>261</v>
      </c>
      <c r="V4164" t="str">
        <f t="shared" si="827"/>
        <v>Intersection</v>
      </c>
      <c r="W4164" t="s">
        <v>4925</v>
      </c>
      <c r="X4164">
        <v>42.371048999999999</v>
      </c>
      <c r="Y4164">
        <v>-71.085701</v>
      </c>
      <c r="Z4164" t="s">
        <v>4926</v>
      </c>
    </row>
    <row r="4165" spans="1:26">
      <c r="A4165">
        <v>31273</v>
      </c>
      <c r="B4165" s="1">
        <v>41164.76457175926</v>
      </c>
      <c r="C4165" s="1">
        <f t="shared" si="816"/>
        <v>40909</v>
      </c>
      <c r="D4165" s="4">
        <f t="shared" si="817"/>
        <v>0.69722222222222219</v>
      </c>
      <c r="E4165" s="3">
        <f t="shared" si="818"/>
        <v>2012</v>
      </c>
      <c r="F4165" s="3">
        <f t="shared" si="819"/>
        <v>9</v>
      </c>
      <c r="G4165" s="3">
        <f t="shared" si="820"/>
        <v>12</v>
      </c>
      <c r="H4165" s="3">
        <f t="shared" si="821"/>
        <v>18</v>
      </c>
      <c r="I4165" s="3">
        <f t="shared" si="822"/>
        <v>20</v>
      </c>
      <c r="J4165" s="3">
        <f t="shared" si="823"/>
        <v>4</v>
      </c>
      <c r="K4165" s="3" t="str">
        <f>IF(AND(D4165&gt;='Season Lookup'!$D$15,D4165&lt;'Season Lookup'!$D$16),"Spring",IF(AND(D4165&gt;='Season Lookup'!$D$16,D4165&lt;'Season Lookup'!$D$17),"Summer",IF(AND(D4165&gt;='Season Lookup'!$D$17,D4165&lt;'Season Lookup'!$D$18),"Fall",IF(OR(D4165&gt;='Season Lookup'!$D$18,D4165&lt;'Season Lookup'!$D$15),"Winter"))))</f>
        <v>Summer</v>
      </c>
      <c r="L4165" s="3" t="str">
        <f>VLOOKUP(F4165,'Season Lookup'!$A$1:$B$13,2,0)</f>
        <v>Fall</v>
      </c>
      <c r="M4165" t="s">
        <v>82</v>
      </c>
      <c r="N4165" t="s">
        <v>13</v>
      </c>
      <c r="O4165" t="s">
        <v>13</v>
      </c>
      <c r="P4165" t="str">
        <f t="shared" si="824"/>
        <v>Yes</v>
      </c>
      <c r="Q4165" t="str">
        <f t="shared" si="825"/>
        <v>No</v>
      </c>
      <c r="R4165" t="str">
        <f t="shared" si="826"/>
        <v>No</v>
      </c>
      <c r="T4165" t="s">
        <v>105</v>
      </c>
      <c r="U4165" t="s">
        <v>288</v>
      </c>
      <c r="V4165" t="str">
        <f t="shared" si="827"/>
        <v>Intersection</v>
      </c>
      <c r="W4165" t="s">
        <v>289</v>
      </c>
      <c r="X4165">
        <v>42.364812000000001</v>
      </c>
      <c r="Y4165">
        <v>-71.089386000000005</v>
      </c>
      <c r="Z4165" t="s">
        <v>290</v>
      </c>
    </row>
    <row r="4166" spans="1:26">
      <c r="A4166">
        <v>31274</v>
      </c>
      <c r="B4166" s="1">
        <v>41164.897916666669</v>
      </c>
      <c r="C4166" s="1">
        <f t="shared" si="816"/>
        <v>40909</v>
      </c>
      <c r="D4166" s="4">
        <f t="shared" si="817"/>
        <v>0.69722222222222219</v>
      </c>
      <c r="E4166" s="3">
        <f t="shared" si="818"/>
        <v>2012</v>
      </c>
      <c r="F4166" s="3">
        <f t="shared" si="819"/>
        <v>9</v>
      </c>
      <c r="G4166" s="3">
        <f t="shared" si="820"/>
        <v>12</v>
      </c>
      <c r="H4166" s="3">
        <f t="shared" si="821"/>
        <v>21</v>
      </c>
      <c r="I4166" s="3">
        <f t="shared" si="822"/>
        <v>33</v>
      </c>
      <c r="J4166" s="3">
        <f t="shared" si="823"/>
        <v>4</v>
      </c>
      <c r="K4166" s="3" t="str">
        <f>IF(AND(D4166&gt;='Season Lookup'!$D$15,D4166&lt;'Season Lookup'!$D$16),"Spring",IF(AND(D4166&gt;='Season Lookup'!$D$16,D4166&lt;'Season Lookup'!$D$17),"Summer",IF(AND(D4166&gt;='Season Lookup'!$D$17,D4166&lt;'Season Lookup'!$D$18),"Fall",IF(OR(D4166&gt;='Season Lookup'!$D$18,D4166&lt;'Season Lookup'!$D$15),"Winter"))))</f>
        <v>Summer</v>
      </c>
      <c r="L4166" s="3" t="str">
        <f>VLOOKUP(F4166,'Season Lookup'!$A$1:$B$13,2,0)</f>
        <v>Fall</v>
      </c>
      <c r="M4166" t="s">
        <v>82</v>
      </c>
      <c r="N4166" t="s">
        <v>13</v>
      </c>
      <c r="O4166" t="s">
        <v>23</v>
      </c>
      <c r="P4166" t="str">
        <f t="shared" si="824"/>
        <v>Yes</v>
      </c>
      <c r="Q4166" t="str">
        <f t="shared" si="825"/>
        <v>No</v>
      </c>
      <c r="R4166" t="str">
        <f t="shared" si="826"/>
        <v>No</v>
      </c>
      <c r="S4166">
        <v>227</v>
      </c>
      <c r="T4166" t="s">
        <v>170</v>
      </c>
      <c r="V4166" t="str">
        <f t="shared" si="827"/>
        <v>Non Intersection</v>
      </c>
      <c r="W4166" t="s">
        <v>4927</v>
      </c>
      <c r="X4166">
        <v>42.388869999999997</v>
      </c>
      <c r="Y4166">
        <v>-71.143229000000005</v>
      </c>
      <c r="Z4166" t="s">
        <v>4928</v>
      </c>
    </row>
    <row r="4167" spans="1:26">
      <c r="A4167">
        <v>31275</v>
      </c>
      <c r="B4167" s="1">
        <v>41164.916655092595</v>
      </c>
      <c r="C4167" s="1">
        <f t="shared" si="816"/>
        <v>40909</v>
      </c>
      <c r="D4167" s="4">
        <f t="shared" si="817"/>
        <v>0.69722222222222219</v>
      </c>
      <c r="E4167" s="3">
        <f t="shared" si="818"/>
        <v>2012</v>
      </c>
      <c r="F4167" s="3">
        <f t="shared" si="819"/>
        <v>9</v>
      </c>
      <c r="G4167" s="3">
        <f t="shared" si="820"/>
        <v>12</v>
      </c>
      <c r="H4167" s="3">
        <f t="shared" si="821"/>
        <v>21</v>
      </c>
      <c r="I4167" s="3">
        <f t="shared" si="822"/>
        <v>59</v>
      </c>
      <c r="J4167" s="3">
        <f t="shared" si="823"/>
        <v>4</v>
      </c>
      <c r="K4167" s="3" t="str">
        <f>IF(AND(D4167&gt;='Season Lookup'!$D$15,D4167&lt;'Season Lookup'!$D$16),"Spring",IF(AND(D4167&gt;='Season Lookup'!$D$16,D4167&lt;'Season Lookup'!$D$17),"Summer",IF(AND(D4167&gt;='Season Lookup'!$D$17,D4167&lt;'Season Lookup'!$D$18),"Fall",IF(OR(D4167&gt;='Season Lookup'!$D$18,D4167&lt;'Season Lookup'!$D$15),"Winter"))))</f>
        <v>Summer</v>
      </c>
      <c r="L4167" s="3" t="str">
        <f>VLOOKUP(F4167,'Season Lookup'!$A$1:$B$13,2,0)</f>
        <v>Fall</v>
      </c>
      <c r="M4167" t="s">
        <v>82</v>
      </c>
      <c r="N4167" t="s">
        <v>13</v>
      </c>
      <c r="O4167" t="s">
        <v>23</v>
      </c>
      <c r="P4167" t="str">
        <f t="shared" si="824"/>
        <v>Yes</v>
      </c>
      <c r="Q4167" t="str">
        <f t="shared" si="825"/>
        <v>No</v>
      </c>
      <c r="R4167" t="str">
        <f t="shared" si="826"/>
        <v>No</v>
      </c>
      <c r="S4167">
        <v>14</v>
      </c>
      <c r="T4167" t="s">
        <v>512</v>
      </c>
      <c r="V4167" t="str">
        <f t="shared" si="827"/>
        <v>Non Intersection</v>
      </c>
      <c r="W4167" t="s">
        <v>4929</v>
      </c>
      <c r="X4167">
        <v>42.387286000000003</v>
      </c>
      <c r="Y4167">
        <v>-71.119836000000006</v>
      </c>
      <c r="Z4167" t="s">
        <v>4930</v>
      </c>
    </row>
    <row r="4168" spans="1:26">
      <c r="A4168">
        <v>31276</v>
      </c>
      <c r="B4168" s="1">
        <v>41164.597210648149</v>
      </c>
      <c r="C4168" s="1">
        <f t="shared" si="816"/>
        <v>40909</v>
      </c>
      <c r="D4168" s="4">
        <f t="shared" si="817"/>
        <v>0.69722222222222219</v>
      </c>
      <c r="E4168" s="3">
        <f t="shared" si="818"/>
        <v>2012</v>
      </c>
      <c r="F4168" s="3">
        <f t="shared" si="819"/>
        <v>9</v>
      </c>
      <c r="G4168" s="3">
        <f t="shared" si="820"/>
        <v>12</v>
      </c>
      <c r="H4168" s="3">
        <f t="shared" si="821"/>
        <v>14</v>
      </c>
      <c r="I4168" s="3">
        <f t="shared" si="822"/>
        <v>19</v>
      </c>
      <c r="J4168" s="3">
        <f t="shared" si="823"/>
        <v>4</v>
      </c>
      <c r="K4168" s="3" t="str">
        <f>IF(AND(D4168&gt;='Season Lookup'!$D$15,D4168&lt;'Season Lookup'!$D$16),"Spring",IF(AND(D4168&gt;='Season Lookup'!$D$16,D4168&lt;'Season Lookup'!$D$17),"Summer",IF(AND(D4168&gt;='Season Lookup'!$D$17,D4168&lt;'Season Lookup'!$D$18),"Fall",IF(OR(D4168&gt;='Season Lookup'!$D$18,D4168&lt;'Season Lookup'!$D$15),"Winter"))))</f>
        <v>Summer</v>
      </c>
      <c r="L4168" s="3" t="str">
        <f>VLOOKUP(F4168,'Season Lookup'!$A$1:$B$13,2,0)</f>
        <v>Fall</v>
      </c>
      <c r="M4168" t="s">
        <v>82</v>
      </c>
      <c r="N4168" t="s">
        <v>246</v>
      </c>
      <c r="O4168" t="s">
        <v>13</v>
      </c>
      <c r="P4168" t="str">
        <f t="shared" si="824"/>
        <v>Yes</v>
      </c>
      <c r="Q4168" t="str">
        <f t="shared" si="825"/>
        <v>No</v>
      </c>
      <c r="R4168" t="str">
        <f t="shared" si="826"/>
        <v>No</v>
      </c>
      <c r="T4168" t="s">
        <v>14</v>
      </c>
      <c r="U4168" t="s">
        <v>15</v>
      </c>
      <c r="V4168" t="str">
        <f t="shared" si="827"/>
        <v>Intersection</v>
      </c>
      <c r="W4168" t="s">
        <v>16</v>
      </c>
      <c r="X4168">
        <v>42.392614999999999</v>
      </c>
      <c r="Y4168">
        <v>-71.124874000000005</v>
      </c>
      <c r="Z4168" t="s">
        <v>17</v>
      </c>
    </row>
    <row r="4169" spans="1:26">
      <c r="A4169">
        <v>31278</v>
      </c>
      <c r="B4169" s="1">
        <v>41164.427083333336</v>
      </c>
      <c r="C4169" s="1">
        <f t="shared" si="816"/>
        <v>40909</v>
      </c>
      <c r="D4169" s="4">
        <f t="shared" si="817"/>
        <v>0.69722222222222219</v>
      </c>
      <c r="E4169" s="3">
        <f t="shared" si="818"/>
        <v>2012</v>
      </c>
      <c r="F4169" s="3">
        <f t="shared" si="819"/>
        <v>9</v>
      </c>
      <c r="G4169" s="3">
        <f t="shared" si="820"/>
        <v>12</v>
      </c>
      <c r="H4169" s="3">
        <f t="shared" si="821"/>
        <v>10</v>
      </c>
      <c r="I4169" s="3">
        <f t="shared" si="822"/>
        <v>15</v>
      </c>
      <c r="J4169" s="3">
        <f t="shared" si="823"/>
        <v>4</v>
      </c>
      <c r="K4169" s="3" t="str">
        <f>IF(AND(D4169&gt;='Season Lookup'!$D$15,D4169&lt;'Season Lookup'!$D$16),"Spring",IF(AND(D4169&gt;='Season Lookup'!$D$16,D4169&lt;'Season Lookup'!$D$17),"Summer",IF(AND(D4169&gt;='Season Lookup'!$D$17,D4169&lt;'Season Lookup'!$D$18),"Fall",IF(OR(D4169&gt;='Season Lookup'!$D$18,D4169&lt;'Season Lookup'!$D$15),"Winter"))))</f>
        <v>Summer</v>
      </c>
      <c r="L4169" s="3" t="str">
        <f>VLOOKUP(F4169,'Season Lookup'!$A$1:$B$13,2,0)</f>
        <v>Fall</v>
      </c>
      <c r="M4169" t="s">
        <v>82</v>
      </c>
      <c r="N4169" t="s">
        <v>13</v>
      </c>
      <c r="O4169" t="s">
        <v>23</v>
      </c>
      <c r="P4169" t="str">
        <f t="shared" si="824"/>
        <v>Yes</v>
      </c>
      <c r="Q4169" t="str">
        <f t="shared" si="825"/>
        <v>No</v>
      </c>
      <c r="R4169" t="str">
        <f t="shared" si="826"/>
        <v>No</v>
      </c>
      <c r="S4169">
        <v>53</v>
      </c>
      <c r="T4169" t="s">
        <v>268</v>
      </c>
      <c r="V4169" t="str">
        <f t="shared" si="827"/>
        <v>Non Intersection</v>
      </c>
      <c r="W4169" t="s">
        <v>4931</v>
      </c>
      <c r="X4169">
        <v>42.390042000000001</v>
      </c>
      <c r="Y4169">
        <v>-71.117665000000002</v>
      </c>
      <c r="Z4169" t="s">
        <v>4932</v>
      </c>
    </row>
    <row r="4170" spans="1:26">
      <c r="A4170">
        <v>31277</v>
      </c>
      <c r="B4170" s="1">
        <v>41165.347210648149</v>
      </c>
      <c r="C4170" s="1">
        <f t="shared" si="816"/>
        <v>40909</v>
      </c>
      <c r="D4170" s="4">
        <f t="shared" si="817"/>
        <v>0.7</v>
      </c>
      <c r="E4170" s="3">
        <f t="shared" si="818"/>
        <v>2012</v>
      </c>
      <c r="F4170" s="3">
        <f t="shared" si="819"/>
        <v>9</v>
      </c>
      <c r="G4170" s="3">
        <f t="shared" si="820"/>
        <v>13</v>
      </c>
      <c r="H4170" s="3">
        <f t="shared" si="821"/>
        <v>8</v>
      </c>
      <c r="I4170" s="3">
        <f t="shared" si="822"/>
        <v>19</v>
      </c>
      <c r="J4170" s="3">
        <f t="shared" si="823"/>
        <v>5</v>
      </c>
      <c r="K4170" s="3" t="str">
        <f>IF(AND(D4170&gt;='Season Lookup'!$D$15,D4170&lt;'Season Lookup'!$D$16),"Spring",IF(AND(D4170&gt;='Season Lookup'!$D$16,D4170&lt;'Season Lookup'!$D$17),"Summer",IF(AND(D4170&gt;='Season Lookup'!$D$17,D4170&lt;'Season Lookup'!$D$18),"Fall",IF(OR(D4170&gt;='Season Lookup'!$D$18,D4170&lt;'Season Lookup'!$D$15),"Winter"))))</f>
        <v>Summer</v>
      </c>
      <c r="L4170" s="3" t="str">
        <f>VLOOKUP(F4170,'Season Lookup'!$A$1:$B$13,2,0)</f>
        <v>Fall</v>
      </c>
      <c r="M4170" t="s">
        <v>78</v>
      </c>
      <c r="N4170" t="s">
        <v>13</v>
      </c>
      <c r="O4170" t="s">
        <v>152</v>
      </c>
      <c r="P4170" t="str">
        <f t="shared" si="824"/>
        <v>Yes</v>
      </c>
      <c r="Q4170" t="str">
        <f t="shared" si="825"/>
        <v>No</v>
      </c>
      <c r="R4170" t="str">
        <f t="shared" si="826"/>
        <v>Yes</v>
      </c>
      <c r="T4170" t="s">
        <v>186</v>
      </c>
      <c r="U4170" t="s">
        <v>4933</v>
      </c>
      <c r="V4170" t="str">
        <f t="shared" si="827"/>
        <v>Intersection</v>
      </c>
      <c r="W4170" t="s">
        <v>4934</v>
      </c>
      <c r="X4170">
        <v>42.390976999999999</v>
      </c>
      <c r="Y4170">
        <v>-71.157285000000002</v>
      </c>
      <c r="Z4170" t="s">
        <v>1015</v>
      </c>
    </row>
    <row r="4171" spans="1:26">
      <c r="A4171">
        <v>31280</v>
      </c>
      <c r="B4171" s="1">
        <v>41165.520833333336</v>
      </c>
      <c r="C4171" s="1">
        <f t="shared" si="816"/>
        <v>40909</v>
      </c>
      <c r="D4171" s="4">
        <f t="shared" si="817"/>
        <v>0.7</v>
      </c>
      <c r="E4171" s="3">
        <f t="shared" si="818"/>
        <v>2012</v>
      </c>
      <c r="F4171" s="3">
        <f t="shared" si="819"/>
        <v>9</v>
      </c>
      <c r="G4171" s="3">
        <f t="shared" si="820"/>
        <v>13</v>
      </c>
      <c r="H4171" s="3">
        <f t="shared" si="821"/>
        <v>12</v>
      </c>
      <c r="I4171" s="3">
        <f t="shared" si="822"/>
        <v>30</v>
      </c>
      <c r="J4171" s="3">
        <f t="shared" si="823"/>
        <v>5</v>
      </c>
      <c r="K4171" s="3" t="str">
        <f>IF(AND(D4171&gt;='Season Lookup'!$D$15,D4171&lt;'Season Lookup'!$D$16),"Spring",IF(AND(D4171&gt;='Season Lookup'!$D$16,D4171&lt;'Season Lookup'!$D$17),"Summer",IF(AND(D4171&gt;='Season Lookup'!$D$17,D4171&lt;'Season Lookup'!$D$18),"Fall",IF(OR(D4171&gt;='Season Lookup'!$D$18,D4171&lt;'Season Lookup'!$D$15),"Winter"))))</f>
        <v>Summer</v>
      </c>
      <c r="L4171" s="3" t="str">
        <f>VLOOKUP(F4171,'Season Lookup'!$A$1:$B$13,2,0)</f>
        <v>Fall</v>
      </c>
      <c r="M4171" t="s">
        <v>78</v>
      </c>
      <c r="N4171" t="s">
        <v>35</v>
      </c>
      <c r="O4171" t="s">
        <v>23</v>
      </c>
      <c r="P4171" t="str">
        <f t="shared" si="824"/>
        <v>Yes</v>
      </c>
      <c r="Q4171" t="str">
        <f t="shared" si="825"/>
        <v>No</v>
      </c>
      <c r="R4171" t="str">
        <f t="shared" si="826"/>
        <v>No</v>
      </c>
      <c r="S4171">
        <v>395</v>
      </c>
      <c r="T4171" t="s">
        <v>105</v>
      </c>
      <c r="V4171" t="str">
        <f t="shared" si="827"/>
        <v>Non Intersection</v>
      </c>
      <c r="W4171" t="s">
        <v>4935</v>
      </c>
      <c r="X4171">
        <v>42.371926000000002</v>
      </c>
      <c r="Y4171">
        <v>-71.106994</v>
      </c>
      <c r="Z4171" t="s">
        <v>4936</v>
      </c>
    </row>
    <row r="4172" spans="1:26">
      <c r="A4172">
        <v>31281</v>
      </c>
      <c r="B4172" s="1">
        <v>41165.554166666669</v>
      </c>
      <c r="C4172" s="1">
        <f t="shared" si="816"/>
        <v>40909</v>
      </c>
      <c r="D4172" s="4">
        <f t="shared" si="817"/>
        <v>0.7</v>
      </c>
      <c r="E4172" s="3">
        <f t="shared" si="818"/>
        <v>2012</v>
      </c>
      <c r="F4172" s="3">
        <f t="shared" si="819"/>
        <v>9</v>
      </c>
      <c r="G4172" s="3">
        <f t="shared" si="820"/>
        <v>13</v>
      </c>
      <c r="H4172" s="3">
        <f t="shared" si="821"/>
        <v>13</v>
      </c>
      <c r="I4172" s="3">
        <f t="shared" si="822"/>
        <v>18</v>
      </c>
      <c r="J4172" s="3">
        <f t="shared" si="823"/>
        <v>5</v>
      </c>
      <c r="K4172" s="3" t="str">
        <f>IF(AND(D4172&gt;='Season Lookup'!$D$15,D4172&lt;'Season Lookup'!$D$16),"Spring",IF(AND(D4172&gt;='Season Lookup'!$D$16,D4172&lt;'Season Lookup'!$D$17),"Summer",IF(AND(D4172&gt;='Season Lookup'!$D$17,D4172&lt;'Season Lookup'!$D$18),"Fall",IF(OR(D4172&gt;='Season Lookup'!$D$18,D4172&lt;'Season Lookup'!$D$15),"Winter"))))</f>
        <v>Summer</v>
      </c>
      <c r="L4172" s="3" t="str">
        <f>VLOOKUP(F4172,'Season Lookup'!$A$1:$B$13,2,0)</f>
        <v>Fall</v>
      </c>
      <c r="M4172" t="s">
        <v>78</v>
      </c>
      <c r="N4172" t="s">
        <v>13</v>
      </c>
      <c r="O4172" t="s">
        <v>13</v>
      </c>
      <c r="P4172" t="str">
        <f t="shared" si="824"/>
        <v>Yes</v>
      </c>
      <c r="Q4172" t="str">
        <f t="shared" si="825"/>
        <v>No</v>
      </c>
      <c r="R4172" t="str">
        <f t="shared" si="826"/>
        <v>No</v>
      </c>
      <c r="S4172">
        <v>211</v>
      </c>
      <c r="T4172" t="s">
        <v>170</v>
      </c>
      <c r="V4172" t="str">
        <f t="shared" si="827"/>
        <v>Non Intersection</v>
      </c>
      <c r="W4172" t="s">
        <v>1359</v>
      </c>
      <c r="X4172">
        <v>42.389553999999997</v>
      </c>
      <c r="Y4172">
        <v>-71.142674999999997</v>
      </c>
      <c r="Z4172" t="s">
        <v>1360</v>
      </c>
    </row>
    <row r="4173" spans="1:26">
      <c r="A4173">
        <v>31230</v>
      </c>
      <c r="B4173" s="1">
        <v>41166.326388888891</v>
      </c>
      <c r="C4173" s="1">
        <f t="shared" si="816"/>
        <v>40909</v>
      </c>
      <c r="D4173" s="4">
        <f t="shared" si="817"/>
        <v>0.70277777777777772</v>
      </c>
      <c r="E4173" s="3">
        <f t="shared" si="818"/>
        <v>2012</v>
      </c>
      <c r="F4173" s="3">
        <f t="shared" si="819"/>
        <v>9</v>
      </c>
      <c r="G4173" s="3">
        <f t="shared" si="820"/>
        <v>14</v>
      </c>
      <c r="H4173" s="3">
        <f t="shared" si="821"/>
        <v>7</v>
      </c>
      <c r="I4173" s="3">
        <f t="shared" si="822"/>
        <v>50</v>
      </c>
      <c r="J4173" s="3">
        <f t="shared" si="823"/>
        <v>6</v>
      </c>
      <c r="K4173" s="3" t="str">
        <f>IF(AND(D4173&gt;='Season Lookup'!$D$15,D4173&lt;'Season Lookup'!$D$16),"Spring",IF(AND(D4173&gt;='Season Lookup'!$D$16,D4173&lt;'Season Lookup'!$D$17),"Summer",IF(AND(D4173&gt;='Season Lookup'!$D$17,D4173&lt;'Season Lookup'!$D$18),"Fall",IF(OR(D4173&gt;='Season Lookup'!$D$18,D4173&lt;'Season Lookup'!$D$15),"Winter"))))</f>
        <v>Summer</v>
      </c>
      <c r="L4173" s="3" t="str">
        <f>VLOOKUP(F4173,'Season Lookup'!$A$1:$B$13,2,0)</f>
        <v>Fall</v>
      </c>
      <c r="M4173" t="s">
        <v>73</v>
      </c>
      <c r="N4173" t="s">
        <v>329</v>
      </c>
      <c r="O4173" t="s">
        <v>23</v>
      </c>
      <c r="P4173" t="str">
        <f t="shared" si="824"/>
        <v>No</v>
      </c>
      <c r="Q4173" t="str">
        <f t="shared" si="825"/>
        <v>No</v>
      </c>
      <c r="R4173" t="str">
        <f t="shared" si="826"/>
        <v>No</v>
      </c>
      <c r="S4173">
        <v>64</v>
      </c>
      <c r="T4173" t="s">
        <v>1155</v>
      </c>
      <c r="V4173" t="str">
        <f t="shared" si="827"/>
        <v>Non Intersection</v>
      </c>
      <c r="W4173" t="s">
        <v>4937</v>
      </c>
      <c r="X4173">
        <v>42.402324999999998</v>
      </c>
      <c r="Y4173">
        <v>-71.133581000000007</v>
      </c>
      <c r="Z4173" t="s">
        <v>4938</v>
      </c>
    </row>
    <row r="4174" spans="1:26">
      <c r="A4174">
        <v>31282</v>
      </c>
      <c r="B4174" s="1">
        <v>41166.565960648149</v>
      </c>
      <c r="C4174" s="1">
        <f t="shared" si="816"/>
        <v>40909</v>
      </c>
      <c r="D4174" s="4">
        <f t="shared" si="817"/>
        <v>0.70277777777777772</v>
      </c>
      <c r="E4174" s="3">
        <f t="shared" si="818"/>
        <v>2012</v>
      </c>
      <c r="F4174" s="3">
        <f t="shared" si="819"/>
        <v>9</v>
      </c>
      <c r="G4174" s="3">
        <f t="shared" si="820"/>
        <v>14</v>
      </c>
      <c r="H4174" s="3">
        <f t="shared" si="821"/>
        <v>13</v>
      </c>
      <c r="I4174" s="3">
        <f t="shared" si="822"/>
        <v>34</v>
      </c>
      <c r="J4174" s="3">
        <f t="shared" si="823"/>
        <v>6</v>
      </c>
      <c r="K4174" s="3" t="str">
        <f>IF(AND(D4174&gt;='Season Lookup'!$D$15,D4174&lt;'Season Lookup'!$D$16),"Spring",IF(AND(D4174&gt;='Season Lookup'!$D$16,D4174&lt;'Season Lookup'!$D$17),"Summer",IF(AND(D4174&gt;='Season Lookup'!$D$17,D4174&lt;'Season Lookup'!$D$18),"Fall",IF(OR(D4174&gt;='Season Lookup'!$D$18,D4174&lt;'Season Lookup'!$D$15),"Winter"))))</f>
        <v>Summer</v>
      </c>
      <c r="L4174" s="3" t="str">
        <f>VLOOKUP(F4174,'Season Lookup'!$A$1:$B$13,2,0)</f>
        <v>Fall</v>
      </c>
      <c r="M4174" t="s">
        <v>12</v>
      </c>
      <c r="N4174" t="s">
        <v>13</v>
      </c>
      <c r="O4174" t="s">
        <v>132</v>
      </c>
      <c r="P4174" t="str">
        <f t="shared" si="824"/>
        <v>Yes</v>
      </c>
      <c r="Q4174" t="str">
        <f t="shared" si="825"/>
        <v>Yes</v>
      </c>
      <c r="R4174" t="str">
        <f t="shared" si="826"/>
        <v>No</v>
      </c>
      <c r="S4174">
        <v>141</v>
      </c>
      <c r="T4174" t="s">
        <v>342</v>
      </c>
      <c r="V4174" t="str">
        <f t="shared" si="827"/>
        <v>Non Intersection</v>
      </c>
      <c r="W4174" t="s">
        <v>4939</v>
      </c>
      <c r="X4174">
        <v>42.368735000000001</v>
      </c>
      <c r="Y4174">
        <v>-71.10163</v>
      </c>
      <c r="Z4174" t="s">
        <v>4940</v>
      </c>
    </row>
    <row r="4175" spans="1:26">
      <c r="A4175">
        <v>31283</v>
      </c>
      <c r="B4175" s="1">
        <v>41166.614583333336</v>
      </c>
      <c r="C4175" s="1">
        <f t="shared" si="816"/>
        <v>40909</v>
      </c>
      <c r="D4175" s="4">
        <f t="shared" si="817"/>
        <v>0.70277777777777772</v>
      </c>
      <c r="E4175" s="3">
        <f t="shared" si="818"/>
        <v>2012</v>
      </c>
      <c r="F4175" s="3">
        <f t="shared" si="819"/>
        <v>9</v>
      </c>
      <c r="G4175" s="3">
        <f t="shared" si="820"/>
        <v>14</v>
      </c>
      <c r="H4175" s="3">
        <f t="shared" si="821"/>
        <v>14</v>
      </c>
      <c r="I4175" s="3">
        <f t="shared" si="822"/>
        <v>45</v>
      </c>
      <c r="J4175" s="3">
        <f t="shared" si="823"/>
        <v>6</v>
      </c>
      <c r="K4175" s="3" t="str">
        <f>IF(AND(D4175&gt;='Season Lookup'!$D$15,D4175&lt;'Season Lookup'!$D$16),"Spring",IF(AND(D4175&gt;='Season Lookup'!$D$16,D4175&lt;'Season Lookup'!$D$17),"Summer",IF(AND(D4175&gt;='Season Lookup'!$D$17,D4175&lt;'Season Lookup'!$D$18),"Fall",IF(OR(D4175&gt;='Season Lookup'!$D$18,D4175&lt;'Season Lookup'!$D$15),"Winter"))))</f>
        <v>Summer</v>
      </c>
      <c r="L4175" s="3" t="str">
        <f>VLOOKUP(F4175,'Season Lookup'!$A$1:$B$13,2,0)</f>
        <v>Fall</v>
      </c>
      <c r="M4175" t="s">
        <v>12</v>
      </c>
      <c r="N4175" t="s">
        <v>13</v>
      </c>
      <c r="O4175" t="s">
        <v>13</v>
      </c>
      <c r="P4175" t="str">
        <f t="shared" si="824"/>
        <v>Yes</v>
      </c>
      <c r="Q4175" t="str">
        <f t="shared" si="825"/>
        <v>No</v>
      </c>
      <c r="R4175" t="str">
        <f t="shared" si="826"/>
        <v>No</v>
      </c>
      <c r="S4175">
        <v>145</v>
      </c>
      <c r="T4175" t="s">
        <v>199</v>
      </c>
      <c r="V4175" t="str">
        <f t="shared" si="827"/>
        <v>Non Intersection</v>
      </c>
      <c r="W4175" t="s">
        <v>3677</v>
      </c>
      <c r="X4175">
        <v>42.378056000000001</v>
      </c>
      <c r="Y4175">
        <v>-71.130677000000006</v>
      </c>
      <c r="Z4175" t="s">
        <v>3678</v>
      </c>
    </row>
    <row r="4176" spans="1:26">
      <c r="A4176">
        <v>31284</v>
      </c>
      <c r="B4176" s="1">
        <v>41166.694444444445</v>
      </c>
      <c r="C4176" s="1">
        <f t="shared" si="816"/>
        <v>40909</v>
      </c>
      <c r="D4176" s="4">
        <f t="shared" si="817"/>
        <v>0.70277777777777772</v>
      </c>
      <c r="E4176" s="3">
        <f t="shared" si="818"/>
        <v>2012</v>
      </c>
      <c r="F4176" s="3">
        <f t="shared" si="819"/>
        <v>9</v>
      </c>
      <c r="G4176" s="3">
        <f t="shared" si="820"/>
        <v>14</v>
      </c>
      <c r="H4176" s="3">
        <f t="shared" si="821"/>
        <v>16</v>
      </c>
      <c r="I4176" s="3">
        <f t="shared" si="822"/>
        <v>40</v>
      </c>
      <c r="J4176" s="3">
        <f t="shared" si="823"/>
        <v>6</v>
      </c>
      <c r="K4176" s="3" t="str">
        <f>IF(AND(D4176&gt;='Season Lookup'!$D$15,D4176&lt;'Season Lookup'!$D$16),"Spring",IF(AND(D4176&gt;='Season Lookup'!$D$16,D4176&lt;'Season Lookup'!$D$17),"Summer",IF(AND(D4176&gt;='Season Lookup'!$D$17,D4176&lt;'Season Lookup'!$D$18),"Fall",IF(OR(D4176&gt;='Season Lookup'!$D$18,D4176&lt;'Season Lookup'!$D$15),"Winter"))))</f>
        <v>Summer</v>
      </c>
      <c r="L4176" s="3" t="str">
        <f>VLOOKUP(F4176,'Season Lookup'!$A$1:$B$13,2,0)</f>
        <v>Fall</v>
      </c>
      <c r="M4176" t="s">
        <v>12</v>
      </c>
      <c r="N4176" t="s">
        <v>13</v>
      </c>
      <c r="O4176" t="s">
        <v>23</v>
      </c>
      <c r="P4176" t="str">
        <f t="shared" si="824"/>
        <v>Yes</v>
      </c>
      <c r="Q4176" t="str">
        <f t="shared" si="825"/>
        <v>No</v>
      </c>
      <c r="R4176" t="str">
        <f t="shared" si="826"/>
        <v>No</v>
      </c>
      <c r="S4176">
        <v>5</v>
      </c>
      <c r="T4176" t="s">
        <v>4941</v>
      </c>
      <c r="V4176" t="str">
        <f t="shared" si="827"/>
        <v>Non Intersection</v>
      </c>
      <c r="W4176" t="s">
        <v>4942</v>
      </c>
      <c r="X4176">
        <v>42.373592000000002</v>
      </c>
      <c r="Y4176">
        <v>-71.124638000000004</v>
      </c>
      <c r="Z4176" t="s">
        <v>4943</v>
      </c>
    </row>
    <row r="4177" spans="1:26">
      <c r="A4177">
        <v>31285</v>
      </c>
      <c r="B4177" s="1">
        <v>41166.825682870367</v>
      </c>
      <c r="C4177" s="1">
        <f t="shared" si="816"/>
        <v>40909</v>
      </c>
      <c r="D4177" s="4">
        <f t="shared" si="817"/>
        <v>0.70277777777777772</v>
      </c>
      <c r="E4177" s="3">
        <f t="shared" si="818"/>
        <v>2012</v>
      </c>
      <c r="F4177" s="3">
        <f t="shared" si="819"/>
        <v>9</v>
      </c>
      <c r="G4177" s="3">
        <f t="shared" si="820"/>
        <v>14</v>
      </c>
      <c r="H4177" s="3">
        <f t="shared" si="821"/>
        <v>19</v>
      </c>
      <c r="I4177" s="3">
        <f t="shared" si="822"/>
        <v>48</v>
      </c>
      <c r="J4177" s="3">
        <f t="shared" si="823"/>
        <v>6</v>
      </c>
      <c r="K4177" s="3" t="str">
        <f>IF(AND(D4177&gt;='Season Lookup'!$D$15,D4177&lt;'Season Lookup'!$D$16),"Spring",IF(AND(D4177&gt;='Season Lookup'!$D$16,D4177&lt;'Season Lookup'!$D$17),"Summer",IF(AND(D4177&gt;='Season Lookup'!$D$17,D4177&lt;'Season Lookup'!$D$18),"Fall",IF(OR(D4177&gt;='Season Lookup'!$D$18,D4177&lt;'Season Lookup'!$D$15),"Winter"))))</f>
        <v>Summer</v>
      </c>
      <c r="L4177" s="3" t="str">
        <f>VLOOKUP(F4177,'Season Lookup'!$A$1:$B$13,2,0)</f>
        <v>Fall</v>
      </c>
      <c r="M4177" t="s">
        <v>12</v>
      </c>
      <c r="N4177" t="s">
        <v>13</v>
      </c>
      <c r="O4177" t="s">
        <v>13</v>
      </c>
      <c r="P4177" t="str">
        <f t="shared" si="824"/>
        <v>Yes</v>
      </c>
      <c r="Q4177" t="str">
        <f t="shared" si="825"/>
        <v>No</v>
      </c>
      <c r="R4177" t="str">
        <f t="shared" si="826"/>
        <v>No</v>
      </c>
      <c r="T4177" t="s">
        <v>14</v>
      </c>
      <c r="U4177" t="s">
        <v>487</v>
      </c>
      <c r="V4177" t="str">
        <f t="shared" si="827"/>
        <v>Intersection</v>
      </c>
      <c r="W4177" t="s">
        <v>787</v>
      </c>
      <c r="X4177">
        <v>42.390293999999997</v>
      </c>
      <c r="Y4177">
        <v>-71.120996000000005</v>
      </c>
      <c r="Z4177" t="s">
        <v>788</v>
      </c>
    </row>
    <row r="4178" spans="1:26">
      <c r="A4178">
        <v>31289</v>
      </c>
      <c r="B4178" s="1">
        <v>41166.333333333336</v>
      </c>
      <c r="C4178" s="1">
        <f t="shared" si="816"/>
        <v>40909</v>
      </c>
      <c r="D4178" s="4">
        <f t="shared" si="817"/>
        <v>0.70277777777777772</v>
      </c>
      <c r="E4178" s="3">
        <f t="shared" si="818"/>
        <v>2012</v>
      </c>
      <c r="F4178" s="3">
        <f t="shared" si="819"/>
        <v>9</v>
      </c>
      <c r="G4178" s="3">
        <f t="shared" si="820"/>
        <v>14</v>
      </c>
      <c r="H4178" s="3">
        <f t="shared" si="821"/>
        <v>8</v>
      </c>
      <c r="I4178" s="3">
        <f t="shared" si="822"/>
        <v>0</v>
      </c>
      <c r="J4178" s="3">
        <f t="shared" si="823"/>
        <v>6</v>
      </c>
      <c r="K4178" s="3" t="str">
        <f>IF(AND(D4178&gt;='Season Lookup'!$D$15,D4178&lt;'Season Lookup'!$D$16),"Spring",IF(AND(D4178&gt;='Season Lookup'!$D$16,D4178&lt;'Season Lookup'!$D$17),"Summer",IF(AND(D4178&gt;='Season Lookup'!$D$17,D4178&lt;'Season Lookup'!$D$18),"Fall",IF(OR(D4178&gt;='Season Lookup'!$D$18,D4178&lt;'Season Lookup'!$D$15),"Winter"))))</f>
        <v>Summer</v>
      </c>
      <c r="L4178" s="3" t="str">
        <f>VLOOKUP(F4178,'Season Lookup'!$A$1:$B$13,2,0)</f>
        <v>Fall</v>
      </c>
      <c r="M4178" t="s">
        <v>12</v>
      </c>
      <c r="N4178" t="s">
        <v>13</v>
      </c>
      <c r="O4178" t="s">
        <v>23</v>
      </c>
      <c r="P4178" t="str">
        <f t="shared" si="824"/>
        <v>Yes</v>
      </c>
      <c r="Q4178" t="str">
        <f t="shared" si="825"/>
        <v>No</v>
      </c>
      <c r="R4178" t="str">
        <f t="shared" si="826"/>
        <v>No</v>
      </c>
      <c r="T4178" t="s">
        <v>14</v>
      </c>
      <c r="U4178" t="s">
        <v>202</v>
      </c>
      <c r="V4178" t="str">
        <f t="shared" si="827"/>
        <v>Intersection</v>
      </c>
      <c r="W4178" t="s">
        <v>361</v>
      </c>
      <c r="X4178">
        <v>42.360154000000001</v>
      </c>
      <c r="Y4178">
        <v>-71.094881999999998</v>
      </c>
      <c r="Z4178" t="s">
        <v>223</v>
      </c>
    </row>
    <row r="4179" spans="1:26">
      <c r="A4179">
        <v>31286</v>
      </c>
      <c r="B4179" s="1">
        <v>41167.131944444445</v>
      </c>
      <c r="C4179" s="1">
        <f t="shared" si="816"/>
        <v>40909</v>
      </c>
      <c r="D4179" s="4">
        <f t="shared" si="817"/>
        <v>0.7055555555555556</v>
      </c>
      <c r="E4179" s="3">
        <f t="shared" si="818"/>
        <v>2012</v>
      </c>
      <c r="F4179" s="3">
        <f t="shared" si="819"/>
        <v>9</v>
      </c>
      <c r="G4179" s="3">
        <f t="shared" si="820"/>
        <v>15</v>
      </c>
      <c r="H4179" s="3">
        <f t="shared" si="821"/>
        <v>3</v>
      </c>
      <c r="I4179" s="3">
        <f t="shared" si="822"/>
        <v>10</v>
      </c>
      <c r="J4179" s="3">
        <f t="shared" si="823"/>
        <v>7</v>
      </c>
      <c r="K4179" s="3" t="str">
        <f>IF(AND(D4179&gt;='Season Lookup'!$D$15,D4179&lt;'Season Lookup'!$D$16),"Spring",IF(AND(D4179&gt;='Season Lookup'!$D$16,D4179&lt;'Season Lookup'!$D$17),"Summer",IF(AND(D4179&gt;='Season Lookup'!$D$17,D4179&lt;'Season Lookup'!$D$18),"Fall",IF(OR(D4179&gt;='Season Lookup'!$D$18,D4179&lt;'Season Lookup'!$D$15),"Winter"))))</f>
        <v>Summer</v>
      </c>
      <c r="L4179" s="3" t="str">
        <f>VLOOKUP(F4179,'Season Lookup'!$A$1:$B$13,2,0)</f>
        <v>Fall</v>
      </c>
      <c r="M4179" t="s">
        <v>31</v>
      </c>
      <c r="N4179" t="s">
        <v>13</v>
      </c>
      <c r="O4179" t="s">
        <v>36</v>
      </c>
      <c r="P4179" t="str">
        <f t="shared" si="824"/>
        <v>Yes</v>
      </c>
      <c r="Q4179" t="str">
        <f t="shared" si="825"/>
        <v>No</v>
      </c>
      <c r="R4179" t="str">
        <f t="shared" si="826"/>
        <v>No</v>
      </c>
      <c r="S4179">
        <v>284</v>
      </c>
      <c r="T4179" t="s">
        <v>202</v>
      </c>
      <c r="V4179" t="str">
        <f t="shared" si="827"/>
        <v>Non Intersection</v>
      </c>
      <c r="W4179" t="s">
        <v>4944</v>
      </c>
      <c r="X4179">
        <v>42.355713000000002</v>
      </c>
      <c r="Y4179">
        <v>-71.103483999999995</v>
      </c>
      <c r="Z4179" t="s">
        <v>4945</v>
      </c>
    </row>
    <row r="4180" spans="1:26">
      <c r="A4180">
        <v>31287</v>
      </c>
      <c r="B4180" s="1">
        <v>41167.270833333336</v>
      </c>
      <c r="C4180" s="1">
        <f t="shared" si="816"/>
        <v>40909</v>
      </c>
      <c r="D4180" s="4">
        <f t="shared" si="817"/>
        <v>0.7055555555555556</v>
      </c>
      <c r="E4180" s="3">
        <f t="shared" si="818"/>
        <v>2012</v>
      </c>
      <c r="F4180" s="3">
        <f t="shared" si="819"/>
        <v>9</v>
      </c>
      <c r="G4180" s="3">
        <f t="shared" si="820"/>
        <v>15</v>
      </c>
      <c r="H4180" s="3">
        <f t="shared" si="821"/>
        <v>6</v>
      </c>
      <c r="I4180" s="3">
        <f t="shared" si="822"/>
        <v>30</v>
      </c>
      <c r="J4180" s="3">
        <f t="shared" si="823"/>
        <v>7</v>
      </c>
      <c r="K4180" s="3" t="str">
        <f>IF(AND(D4180&gt;='Season Lookup'!$D$15,D4180&lt;'Season Lookup'!$D$16),"Spring",IF(AND(D4180&gt;='Season Lookup'!$D$16,D4180&lt;'Season Lookup'!$D$17),"Summer",IF(AND(D4180&gt;='Season Lookup'!$D$17,D4180&lt;'Season Lookup'!$D$18),"Fall",IF(OR(D4180&gt;='Season Lookup'!$D$18,D4180&lt;'Season Lookup'!$D$15),"Winter"))))</f>
        <v>Summer</v>
      </c>
      <c r="L4180" s="3" t="str">
        <f>VLOOKUP(F4180,'Season Lookup'!$A$1:$B$13,2,0)</f>
        <v>Fall</v>
      </c>
      <c r="M4180" t="s">
        <v>31</v>
      </c>
      <c r="N4180" t="s">
        <v>13</v>
      </c>
      <c r="O4180" t="s">
        <v>23</v>
      </c>
      <c r="P4180" t="str">
        <f t="shared" si="824"/>
        <v>Yes</v>
      </c>
      <c r="Q4180" t="str">
        <f t="shared" si="825"/>
        <v>No</v>
      </c>
      <c r="R4180" t="str">
        <f t="shared" si="826"/>
        <v>No</v>
      </c>
      <c r="T4180" t="s">
        <v>142</v>
      </c>
      <c r="U4180" t="s">
        <v>464</v>
      </c>
      <c r="V4180" t="str">
        <f t="shared" si="827"/>
        <v>Intersection</v>
      </c>
      <c r="W4180" t="s">
        <v>2397</v>
      </c>
      <c r="X4180">
        <v>42.378687999999997</v>
      </c>
      <c r="Y4180">
        <v>-71.147302999999994</v>
      </c>
      <c r="Z4180" t="s">
        <v>1898</v>
      </c>
    </row>
    <row r="4181" spans="1:26">
      <c r="A4181">
        <v>31293</v>
      </c>
      <c r="B4181" s="1">
        <v>41167.67359953704</v>
      </c>
      <c r="C4181" s="1">
        <f t="shared" si="816"/>
        <v>40909</v>
      </c>
      <c r="D4181" s="4">
        <f t="shared" si="817"/>
        <v>0.7055555555555556</v>
      </c>
      <c r="E4181" s="3">
        <f t="shared" si="818"/>
        <v>2012</v>
      </c>
      <c r="F4181" s="3">
        <f t="shared" si="819"/>
        <v>9</v>
      </c>
      <c r="G4181" s="3">
        <f t="shared" si="820"/>
        <v>15</v>
      </c>
      <c r="H4181" s="3">
        <f t="shared" si="821"/>
        <v>16</v>
      </c>
      <c r="I4181" s="3">
        <f t="shared" si="822"/>
        <v>9</v>
      </c>
      <c r="J4181" s="3">
        <f t="shared" si="823"/>
        <v>7</v>
      </c>
      <c r="K4181" s="3" t="str">
        <f>IF(AND(D4181&gt;='Season Lookup'!$D$15,D4181&lt;'Season Lookup'!$D$16),"Spring",IF(AND(D4181&gt;='Season Lookup'!$D$16,D4181&lt;'Season Lookup'!$D$17),"Summer",IF(AND(D4181&gt;='Season Lookup'!$D$17,D4181&lt;'Season Lookup'!$D$18),"Fall",IF(OR(D4181&gt;='Season Lookup'!$D$18,D4181&lt;'Season Lookup'!$D$15),"Winter"))))</f>
        <v>Summer</v>
      </c>
      <c r="L4181" s="3" t="str">
        <f>VLOOKUP(F4181,'Season Lookup'!$A$1:$B$13,2,0)</f>
        <v>Fall</v>
      </c>
      <c r="M4181" t="s">
        <v>31</v>
      </c>
      <c r="N4181" t="s">
        <v>13</v>
      </c>
      <c r="O4181" t="s">
        <v>132</v>
      </c>
      <c r="P4181" t="str">
        <f t="shared" si="824"/>
        <v>Yes</v>
      </c>
      <c r="Q4181" t="str">
        <f t="shared" si="825"/>
        <v>Yes</v>
      </c>
      <c r="R4181" t="str">
        <f t="shared" si="826"/>
        <v>No</v>
      </c>
      <c r="S4181">
        <v>2055</v>
      </c>
      <c r="T4181" t="s">
        <v>14</v>
      </c>
      <c r="V4181" t="str">
        <f t="shared" si="827"/>
        <v>Non Intersection</v>
      </c>
      <c r="W4181" t="s">
        <v>3399</v>
      </c>
      <c r="X4181">
        <v>42.391393000000001</v>
      </c>
      <c r="Y4181">
        <v>-71.122275999999999</v>
      </c>
      <c r="Z4181" t="s">
        <v>3400</v>
      </c>
    </row>
    <row r="4182" spans="1:26">
      <c r="A4182">
        <v>31294</v>
      </c>
      <c r="B4182" s="1">
        <v>41167.443738425929</v>
      </c>
      <c r="C4182" s="1">
        <f t="shared" si="816"/>
        <v>40909</v>
      </c>
      <c r="D4182" s="4">
        <f t="shared" si="817"/>
        <v>0.7055555555555556</v>
      </c>
      <c r="E4182" s="3">
        <f t="shared" si="818"/>
        <v>2012</v>
      </c>
      <c r="F4182" s="3">
        <f t="shared" si="819"/>
        <v>9</v>
      </c>
      <c r="G4182" s="3">
        <f t="shared" si="820"/>
        <v>15</v>
      </c>
      <c r="H4182" s="3">
        <f t="shared" si="821"/>
        <v>10</v>
      </c>
      <c r="I4182" s="3">
        <f t="shared" si="822"/>
        <v>38</v>
      </c>
      <c r="J4182" s="3">
        <f t="shared" si="823"/>
        <v>7</v>
      </c>
      <c r="K4182" s="3" t="str">
        <f>IF(AND(D4182&gt;='Season Lookup'!$D$15,D4182&lt;'Season Lookup'!$D$16),"Spring",IF(AND(D4182&gt;='Season Lookup'!$D$16,D4182&lt;'Season Lookup'!$D$17),"Summer",IF(AND(D4182&gt;='Season Lookup'!$D$17,D4182&lt;'Season Lookup'!$D$18),"Fall",IF(OR(D4182&gt;='Season Lookup'!$D$18,D4182&lt;'Season Lookup'!$D$15),"Winter"))))</f>
        <v>Summer</v>
      </c>
      <c r="L4182" s="3" t="str">
        <f>VLOOKUP(F4182,'Season Lookup'!$A$1:$B$13,2,0)</f>
        <v>Fall</v>
      </c>
      <c r="M4182" t="s">
        <v>31</v>
      </c>
      <c r="N4182" t="s">
        <v>13</v>
      </c>
      <c r="O4182" t="s">
        <v>132</v>
      </c>
      <c r="P4182" t="str">
        <f t="shared" si="824"/>
        <v>Yes</v>
      </c>
      <c r="Q4182" t="str">
        <f t="shared" si="825"/>
        <v>Yes</v>
      </c>
      <c r="R4182" t="str">
        <f t="shared" si="826"/>
        <v>No</v>
      </c>
      <c r="T4182" t="s">
        <v>1389</v>
      </c>
      <c r="U4182" t="s">
        <v>14</v>
      </c>
      <c r="V4182" t="str">
        <f t="shared" si="827"/>
        <v>Intersection</v>
      </c>
      <c r="W4182" t="s">
        <v>2455</v>
      </c>
      <c r="X4182">
        <v>42.394523999999997</v>
      </c>
      <c r="Y4182">
        <v>-71.127011999999993</v>
      </c>
      <c r="Z4182" t="s">
        <v>1391</v>
      </c>
    </row>
    <row r="4183" spans="1:26">
      <c r="A4183">
        <v>31288</v>
      </c>
      <c r="B4183" s="1">
        <v>41168.631944444445</v>
      </c>
      <c r="C4183" s="1">
        <f t="shared" si="816"/>
        <v>40909</v>
      </c>
      <c r="D4183" s="4">
        <f t="shared" si="817"/>
        <v>0.70833333333333337</v>
      </c>
      <c r="E4183" s="3">
        <f t="shared" si="818"/>
        <v>2012</v>
      </c>
      <c r="F4183" s="3">
        <f t="shared" si="819"/>
        <v>9</v>
      </c>
      <c r="G4183" s="3">
        <f t="shared" si="820"/>
        <v>16</v>
      </c>
      <c r="H4183" s="3">
        <f t="shared" si="821"/>
        <v>15</v>
      </c>
      <c r="I4183" s="3">
        <f t="shared" si="822"/>
        <v>10</v>
      </c>
      <c r="J4183" s="3">
        <f t="shared" si="823"/>
        <v>1</v>
      </c>
      <c r="K4183" s="3" t="str">
        <f>IF(AND(D4183&gt;='Season Lookup'!$D$15,D4183&lt;'Season Lookup'!$D$16),"Spring",IF(AND(D4183&gt;='Season Lookup'!$D$16,D4183&lt;'Season Lookup'!$D$17),"Summer",IF(AND(D4183&gt;='Season Lookup'!$D$17,D4183&lt;'Season Lookup'!$D$18),"Fall",IF(OR(D4183&gt;='Season Lookup'!$D$18,D4183&lt;'Season Lookup'!$D$15),"Winter"))))</f>
        <v>Summer</v>
      </c>
      <c r="L4183" s="3" t="str">
        <f>VLOOKUP(F4183,'Season Lookup'!$A$1:$B$13,2,0)</f>
        <v>Fall</v>
      </c>
      <c r="M4183" t="s">
        <v>48</v>
      </c>
      <c r="N4183" t="s">
        <v>13</v>
      </c>
      <c r="O4183" t="s">
        <v>13</v>
      </c>
      <c r="P4183" t="str">
        <f t="shared" si="824"/>
        <v>Yes</v>
      </c>
      <c r="Q4183" t="str">
        <f t="shared" si="825"/>
        <v>No</v>
      </c>
      <c r="R4183" t="str">
        <f t="shared" si="826"/>
        <v>No</v>
      </c>
      <c r="T4183" t="s">
        <v>316</v>
      </c>
      <c r="U4183" t="s">
        <v>315</v>
      </c>
      <c r="V4183" t="str">
        <f t="shared" si="827"/>
        <v>Intersection</v>
      </c>
      <c r="W4183" t="s">
        <v>3185</v>
      </c>
      <c r="X4183">
        <v>42.365853000000001</v>
      </c>
      <c r="Y4183">
        <v>-71.102331000000007</v>
      </c>
      <c r="Z4183" t="s">
        <v>318</v>
      </c>
    </row>
    <row r="4184" spans="1:26">
      <c r="A4184">
        <v>31290</v>
      </c>
      <c r="B4184" s="1">
        <v>41169.469444444447</v>
      </c>
      <c r="C4184" s="1">
        <f t="shared" si="816"/>
        <v>40909</v>
      </c>
      <c r="D4184" s="4">
        <f t="shared" si="817"/>
        <v>0.71111111111111114</v>
      </c>
      <c r="E4184" s="3">
        <f t="shared" si="818"/>
        <v>2012</v>
      </c>
      <c r="F4184" s="3">
        <f t="shared" si="819"/>
        <v>9</v>
      </c>
      <c r="G4184" s="3">
        <f t="shared" si="820"/>
        <v>17</v>
      </c>
      <c r="H4184" s="3">
        <f t="shared" si="821"/>
        <v>11</v>
      </c>
      <c r="I4184" s="3">
        <f t="shared" si="822"/>
        <v>16</v>
      </c>
      <c r="J4184" s="3">
        <f t="shared" si="823"/>
        <v>2</v>
      </c>
      <c r="K4184" s="3" t="str">
        <f>IF(AND(D4184&gt;='Season Lookup'!$D$15,D4184&lt;'Season Lookup'!$D$16),"Spring",IF(AND(D4184&gt;='Season Lookup'!$D$16,D4184&lt;'Season Lookup'!$D$17),"Summer",IF(AND(D4184&gt;='Season Lookup'!$D$17,D4184&lt;'Season Lookup'!$D$18),"Fall",IF(OR(D4184&gt;='Season Lookup'!$D$18,D4184&lt;'Season Lookup'!$D$15),"Winter"))))</f>
        <v>Summer</v>
      </c>
      <c r="L4184" s="3" t="str">
        <f>VLOOKUP(F4184,'Season Lookup'!$A$1:$B$13,2,0)</f>
        <v>Fall</v>
      </c>
      <c r="M4184" t="s">
        <v>56</v>
      </c>
      <c r="N4184" t="s">
        <v>13</v>
      </c>
      <c r="O4184" t="s">
        <v>13</v>
      </c>
      <c r="P4184" t="str">
        <f t="shared" si="824"/>
        <v>Yes</v>
      </c>
      <c r="Q4184" t="str">
        <f t="shared" si="825"/>
        <v>No</v>
      </c>
      <c r="R4184" t="str">
        <f t="shared" si="826"/>
        <v>No</v>
      </c>
      <c r="T4184" t="s">
        <v>198</v>
      </c>
      <c r="U4184" t="s">
        <v>464</v>
      </c>
      <c r="V4184" t="str">
        <f t="shared" si="827"/>
        <v>Intersection</v>
      </c>
      <c r="W4184" t="s">
        <v>1666</v>
      </c>
      <c r="X4184">
        <v>42.375273999999997</v>
      </c>
      <c r="Y4184">
        <v>-71.145841000000004</v>
      </c>
      <c r="Z4184" t="s">
        <v>1667</v>
      </c>
    </row>
    <row r="4185" spans="1:26">
      <c r="A4185">
        <v>31291</v>
      </c>
      <c r="B4185" s="1">
        <v>41169.604155092595</v>
      </c>
      <c r="C4185" s="1">
        <f t="shared" si="816"/>
        <v>40909</v>
      </c>
      <c r="D4185" s="4">
        <f t="shared" si="817"/>
        <v>0.71111111111111114</v>
      </c>
      <c r="E4185" s="3">
        <f t="shared" si="818"/>
        <v>2012</v>
      </c>
      <c r="F4185" s="3">
        <f t="shared" si="819"/>
        <v>9</v>
      </c>
      <c r="G4185" s="3">
        <f t="shared" si="820"/>
        <v>17</v>
      </c>
      <c r="H4185" s="3">
        <f t="shared" si="821"/>
        <v>14</v>
      </c>
      <c r="I4185" s="3">
        <f t="shared" si="822"/>
        <v>29</v>
      </c>
      <c r="J4185" s="3">
        <f t="shared" si="823"/>
        <v>2</v>
      </c>
      <c r="K4185" s="3" t="str">
        <f>IF(AND(D4185&gt;='Season Lookup'!$D$15,D4185&lt;'Season Lookup'!$D$16),"Spring",IF(AND(D4185&gt;='Season Lookup'!$D$16,D4185&lt;'Season Lookup'!$D$17),"Summer",IF(AND(D4185&gt;='Season Lookup'!$D$17,D4185&lt;'Season Lookup'!$D$18),"Fall",IF(OR(D4185&gt;='Season Lookup'!$D$18,D4185&lt;'Season Lookup'!$D$15),"Winter"))))</f>
        <v>Summer</v>
      </c>
      <c r="L4185" s="3" t="str">
        <f>VLOOKUP(F4185,'Season Lookup'!$A$1:$B$13,2,0)</f>
        <v>Fall</v>
      </c>
      <c r="M4185" t="s">
        <v>56</v>
      </c>
      <c r="N4185" t="s">
        <v>13</v>
      </c>
      <c r="O4185" t="s">
        <v>13</v>
      </c>
      <c r="P4185" t="str">
        <f t="shared" si="824"/>
        <v>Yes</v>
      </c>
      <c r="Q4185" t="str">
        <f t="shared" si="825"/>
        <v>No</v>
      </c>
      <c r="R4185" t="str">
        <f t="shared" si="826"/>
        <v>No</v>
      </c>
      <c r="S4185">
        <v>7</v>
      </c>
      <c r="T4185" t="s">
        <v>2421</v>
      </c>
      <c r="V4185" t="str">
        <f t="shared" si="827"/>
        <v>Non Intersection</v>
      </c>
      <c r="W4185" t="s">
        <v>4946</v>
      </c>
      <c r="X4185">
        <v>42.378780999999996</v>
      </c>
      <c r="Y4185">
        <v>-71.123026999999993</v>
      </c>
      <c r="Z4185" t="s">
        <v>4947</v>
      </c>
    </row>
    <row r="4186" spans="1:26">
      <c r="A4186">
        <v>31292</v>
      </c>
      <c r="B4186" s="1">
        <v>41169.625</v>
      </c>
      <c r="C4186" s="1">
        <f t="shared" si="816"/>
        <v>40909</v>
      </c>
      <c r="D4186" s="4">
        <f t="shared" si="817"/>
        <v>0.71111111111111114</v>
      </c>
      <c r="E4186" s="3">
        <f t="shared" si="818"/>
        <v>2012</v>
      </c>
      <c r="F4186" s="3">
        <f t="shared" si="819"/>
        <v>9</v>
      </c>
      <c r="G4186" s="3">
        <f t="shared" si="820"/>
        <v>17</v>
      </c>
      <c r="H4186" s="3">
        <f t="shared" si="821"/>
        <v>15</v>
      </c>
      <c r="I4186" s="3">
        <f t="shared" si="822"/>
        <v>0</v>
      </c>
      <c r="J4186" s="3">
        <f t="shared" si="823"/>
        <v>2</v>
      </c>
      <c r="K4186" s="3" t="str">
        <f>IF(AND(D4186&gt;='Season Lookup'!$D$15,D4186&lt;'Season Lookup'!$D$16),"Spring",IF(AND(D4186&gt;='Season Lookup'!$D$16,D4186&lt;'Season Lookup'!$D$17),"Summer",IF(AND(D4186&gt;='Season Lookup'!$D$17,D4186&lt;'Season Lookup'!$D$18),"Fall",IF(OR(D4186&gt;='Season Lookup'!$D$18,D4186&lt;'Season Lookup'!$D$15),"Winter"))))</f>
        <v>Summer</v>
      </c>
      <c r="L4186" s="3" t="str">
        <f>VLOOKUP(F4186,'Season Lookup'!$A$1:$B$13,2,0)</f>
        <v>Fall</v>
      </c>
      <c r="M4186" t="s">
        <v>56</v>
      </c>
      <c r="N4186" t="s">
        <v>13</v>
      </c>
      <c r="O4186" t="s">
        <v>23</v>
      </c>
      <c r="P4186" t="str">
        <f t="shared" si="824"/>
        <v>Yes</v>
      </c>
      <c r="Q4186" t="str">
        <f t="shared" si="825"/>
        <v>No</v>
      </c>
      <c r="R4186" t="str">
        <f t="shared" si="826"/>
        <v>No</v>
      </c>
      <c r="S4186">
        <v>321</v>
      </c>
      <c r="T4186" t="s">
        <v>75</v>
      </c>
      <c r="V4186" t="str">
        <f t="shared" si="827"/>
        <v>Non Intersection</v>
      </c>
      <c r="W4186" t="s">
        <v>4948</v>
      </c>
      <c r="X4186">
        <v>42.373980000000003</v>
      </c>
      <c r="Y4186">
        <v>-71.095260999999994</v>
      </c>
      <c r="Z4186" t="s">
        <v>4949</v>
      </c>
    </row>
    <row r="4187" spans="1:26">
      <c r="A4187">
        <v>31362</v>
      </c>
      <c r="B4187" s="1">
        <v>41169.409710648149</v>
      </c>
      <c r="C4187" s="1">
        <f t="shared" si="816"/>
        <v>40909</v>
      </c>
      <c r="D4187" s="4">
        <f t="shared" si="817"/>
        <v>0.71111111111111114</v>
      </c>
      <c r="E4187" s="3">
        <f t="shared" si="818"/>
        <v>2012</v>
      </c>
      <c r="F4187" s="3">
        <f t="shared" si="819"/>
        <v>9</v>
      </c>
      <c r="G4187" s="3">
        <f t="shared" si="820"/>
        <v>17</v>
      </c>
      <c r="H4187" s="3">
        <f t="shared" si="821"/>
        <v>9</v>
      </c>
      <c r="I4187" s="3">
        <f t="shared" si="822"/>
        <v>49</v>
      </c>
      <c r="J4187" s="3">
        <f t="shared" si="823"/>
        <v>2</v>
      </c>
      <c r="K4187" s="3" t="str">
        <f>IF(AND(D4187&gt;='Season Lookup'!$D$15,D4187&lt;'Season Lookup'!$D$16),"Spring",IF(AND(D4187&gt;='Season Lookup'!$D$16,D4187&lt;'Season Lookup'!$D$17),"Summer",IF(AND(D4187&gt;='Season Lookup'!$D$17,D4187&lt;'Season Lookup'!$D$18),"Fall",IF(OR(D4187&gt;='Season Lookup'!$D$18,D4187&lt;'Season Lookup'!$D$15),"Winter"))))</f>
        <v>Summer</v>
      </c>
      <c r="L4187" s="3" t="str">
        <f>VLOOKUP(F4187,'Season Lookup'!$A$1:$B$13,2,0)</f>
        <v>Fall</v>
      </c>
      <c r="N4187" t="s">
        <v>13</v>
      </c>
      <c r="O4187" t="s">
        <v>132</v>
      </c>
      <c r="P4187" t="str">
        <f t="shared" si="824"/>
        <v>Yes</v>
      </c>
      <c r="Q4187" t="str">
        <f t="shared" si="825"/>
        <v>Yes</v>
      </c>
      <c r="R4187" t="str">
        <f t="shared" si="826"/>
        <v>No</v>
      </c>
      <c r="T4187" t="s">
        <v>14</v>
      </c>
      <c r="U4187" t="s">
        <v>70</v>
      </c>
      <c r="V4187" t="str">
        <f t="shared" si="827"/>
        <v>Intersection</v>
      </c>
      <c r="W4187" t="s">
        <v>855</v>
      </c>
      <c r="X4187">
        <v>42.364710000000002</v>
      </c>
      <c r="Y4187">
        <v>-71.102566999999993</v>
      </c>
      <c r="Z4187" t="s">
        <v>856</v>
      </c>
    </row>
    <row r="4188" spans="1:26">
      <c r="A4188">
        <v>31296</v>
      </c>
      <c r="B4188" s="1">
        <v>41170.322222222225</v>
      </c>
      <c r="C4188" s="1">
        <f t="shared" si="816"/>
        <v>40909</v>
      </c>
      <c r="D4188" s="4">
        <f t="shared" si="817"/>
        <v>0.71388888888888891</v>
      </c>
      <c r="E4188" s="3">
        <f t="shared" si="818"/>
        <v>2012</v>
      </c>
      <c r="F4188" s="3">
        <f t="shared" si="819"/>
        <v>9</v>
      </c>
      <c r="G4188" s="3">
        <f t="shared" si="820"/>
        <v>18</v>
      </c>
      <c r="H4188" s="3">
        <f t="shared" si="821"/>
        <v>7</v>
      </c>
      <c r="I4188" s="3">
        <f t="shared" si="822"/>
        <v>44</v>
      </c>
      <c r="J4188" s="3">
        <f t="shared" si="823"/>
        <v>3</v>
      </c>
      <c r="K4188" s="3" t="str">
        <f>IF(AND(D4188&gt;='Season Lookup'!$D$15,D4188&lt;'Season Lookup'!$D$16),"Spring",IF(AND(D4188&gt;='Season Lookup'!$D$16,D4188&lt;'Season Lookup'!$D$17),"Summer",IF(AND(D4188&gt;='Season Lookup'!$D$17,D4188&lt;'Season Lookup'!$D$18),"Fall",IF(OR(D4188&gt;='Season Lookup'!$D$18,D4188&lt;'Season Lookup'!$D$15),"Winter"))))</f>
        <v>Summer</v>
      </c>
      <c r="L4188" s="3" t="str">
        <f>VLOOKUP(F4188,'Season Lookup'!$A$1:$B$13,2,0)</f>
        <v>Fall</v>
      </c>
      <c r="M4188" t="s">
        <v>73</v>
      </c>
      <c r="N4188" t="s">
        <v>13</v>
      </c>
      <c r="O4188" t="s">
        <v>132</v>
      </c>
      <c r="P4188" t="str">
        <f t="shared" si="824"/>
        <v>Yes</v>
      </c>
      <c r="Q4188" t="str">
        <f t="shared" si="825"/>
        <v>Yes</v>
      </c>
      <c r="R4188" t="str">
        <f t="shared" si="826"/>
        <v>No</v>
      </c>
      <c r="T4188" t="s">
        <v>296</v>
      </c>
      <c r="U4188" t="s">
        <v>1316</v>
      </c>
      <c r="V4188" t="str">
        <f t="shared" si="827"/>
        <v>Intersection</v>
      </c>
      <c r="W4188" t="s">
        <v>4950</v>
      </c>
      <c r="X4188">
        <v>0</v>
      </c>
      <c r="Y4188">
        <v>0</v>
      </c>
      <c r="Z4188" t="s">
        <v>81</v>
      </c>
    </row>
    <row r="4189" spans="1:26">
      <c r="A4189">
        <v>31297</v>
      </c>
      <c r="B4189" s="1">
        <v>41170.333333333336</v>
      </c>
      <c r="C4189" s="1">
        <f t="shared" si="816"/>
        <v>40909</v>
      </c>
      <c r="D4189" s="4">
        <f t="shared" si="817"/>
        <v>0.71388888888888891</v>
      </c>
      <c r="E4189" s="3">
        <f t="shared" si="818"/>
        <v>2012</v>
      </c>
      <c r="F4189" s="3">
        <f t="shared" si="819"/>
        <v>9</v>
      </c>
      <c r="G4189" s="3">
        <f t="shared" si="820"/>
        <v>18</v>
      </c>
      <c r="H4189" s="3">
        <f t="shared" si="821"/>
        <v>8</v>
      </c>
      <c r="I4189" s="3">
        <f t="shared" si="822"/>
        <v>0</v>
      </c>
      <c r="J4189" s="3">
        <f t="shared" si="823"/>
        <v>3</v>
      </c>
      <c r="K4189" s="3" t="str">
        <f>IF(AND(D4189&gt;='Season Lookup'!$D$15,D4189&lt;'Season Lookup'!$D$16),"Spring",IF(AND(D4189&gt;='Season Lookup'!$D$16,D4189&lt;'Season Lookup'!$D$17),"Summer",IF(AND(D4189&gt;='Season Lookup'!$D$17,D4189&lt;'Season Lookup'!$D$18),"Fall",IF(OR(D4189&gt;='Season Lookup'!$D$18,D4189&lt;'Season Lookup'!$D$15),"Winter"))))</f>
        <v>Summer</v>
      </c>
      <c r="L4189" s="3" t="str">
        <f>VLOOKUP(F4189,'Season Lookup'!$A$1:$B$13,2,0)</f>
        <v>Fall</v>
      </c>
      <c r="M4189" t="s">
        <v>73</v>
      </c>
      <c r="N4189" t="s">
        <v>13</v>
      </c>
      <c r="O4189" t="s">
        <v>13</v>
      </c>
      <c r="P4189" t="str">
        <f t="shared" si="824"/>
        <v>Yes</v>
      </c>
      <c r="Q4189" t="str">
        <f t="shared" si="825"/>
        <v>No</v>
      </c>
      <c r="R4189" t="str">
        <f t="shared" si="826"/>
        <v>No</v>
      </c>
      <c r="S4189">
        <v>133</v>
      </c>
      <c r="T4189" t="s">
        <v>42</v>
      </c>
      <c r="V4189" t="str">
        <f t="shared" si="827"/>
        <v>Non Intersection</v>
      </c>
      <c r="W4189" t="s">
        <v>4951</v>
      </c>
      <c r="X4189">
        <v>42.366163999999998</v>
      </c>
      <c r="Y4189">
        <v>-71.113662000000005</v>
      </c>
      <c r="Z4189" t="s">
        <v>4952</v>
      </c>
    </row>
    <row r="4190" spans="1:26">
      <c r="A4190">
        <v>31298</v>
      </c>
      <c r="B4190" s="1">
        <v>41170.405543981484</v>
      </c>
      <c r="C4190" s="1">
        <f t="shared" si="816"/>
        <v>40909</v>
      </c>
      <c r="D4190" s="4">
        <f t="shared" si="817"/>
        <v>0.71388888888888891</v>
      </c>
      <c r="E4190" s="3">
        <f t="shared" si="818"/>
        <v>2012</v>
      </c>
      <c r="F4190" s="3">
        <f t="shared" si="819"/>
        <v>9</v>
      </c>
      <c r="G4190" s="3">
        <f t="shared" si="820"/>
        <v>18</v>
      </c>
      <c r="H4190" s="3">
        <f t="shared" si="821"/>
        <v>9</v>
      </c>
      <c r="I4190" s="3">
        <f t="shared" si="822"/>
        <v>43</v>
      </c>
      <c r="J4190" s="3">
        <f t="shared" si="823"/>
        <v>3</v>
      </c>
      <c r="K4190" s="3" t="str">
        <f>IF(AND(D4190&gt;='Season Lookup'!$D$15,D4190&lt;'Season Lookup'!$D$16),"Spring",IF(AND(D4190&gt;='Season Lookup'!$D$16,D4190&lt;'Season Lookup'!$D$17),"Summer",IF(AND(D4190&gt;='Season Lookup'!$D$17,D4190&lt;'Season Lookup'!$D$18),"Fall",IF(OR(D4190&gt;='Season Lookup'!$D$18,D4190&lt;'Season Lookup'!$D$15),"Winter"))))</f>
        <v>Summer</v>
      </c>
      <c r="L4190" s="3" t="str">
        <f>VLOOKUP(F4190,'Season Lookup'!$A$1:$B$13,2,0)</f>
        <v>Fall</v>
      </c>
      <c r="M4190" t="s">
        <v>73</v>
      </c>
      <c r="N4190" t="s">
        <v>35</v>
      </c>
      <c r="O4190" t="s">
        <v>13</v>
      </c>
      <c r="P4190" t="str">
        <f t="shared" si="824"/>
        <v>Yes</v>
      </c>
      <c r="Q4190" t="str">
        <f t="shared" si="825"/>
        <v>No</v>
      </c>
      <c r="R4190" t="str">
        <f t="shared" si="826"/>
        <v>No</v>
      </c>
      <c r="T4190" t="s">
        <v>32</v>
      </c>
      <c r="U4190" t="s">
        <v>189</v>
      </c>
      <c r="V4190" t="str">
        <f t="shared" si="827"/>
        <v>Intersection</v>
      </c>
      <c r="W4190" t="s">
        <v>1737</v>
      </c>
      <c r="X4190">
        <v>42.363207000000003</v>
      </c>
      <c r="Y4190">
        <v>-71.096699999999998</v>
      </c>
      <c r="Z4190" t="s">
        <v>1738</v>
      </c>
    </row>
    <row r="4191" spans="1:26">
      <c r="A4191">
        <v>31299</v>
      </c>
      <c r="B4191" s="1">
        <v>41170.427083333336</v>
      </c>
      <c r="C4191" s="1">
        <f t="shared" si="816"/>
        <v>40909</v>
      </c>
      <c r="D4191" s="4">
        <f t="shared" si="817"/>
        <v>0.71388888888888891</v>
      </c>
      <c r="E4191" s="3">
        <f t="shared" si="818"/>
        <v>2012</v>
      </c>
      <c r="F4191" s="3">
        <f t="shared" si="819"/>
        <v>9</v>
      </c>
      <c r="G4191" s="3">
        <f t="shared" si="820"/>
        <v>18</v>
      </c>
      <c r="H4191" s="3">
        <f t="shared" si="821"/>
        <v>10</v>
      </c>
      <c r="I4191" s="3">
        <f t="shared" si="822"/>
        <v>15</v>
      </c>
      <c r="J4191" s="3">
        <f t="shared" si="823"/>
        <v>3</v>
      </c>
      <c r="K4191" s="3" t="str">
        <f>IF(AND(D4191&gt;='Season Lookup'!$D$15,D4191&lt;'Season Lookup'!$D$16),"Spring",IF(AND(D4191&gt;='Season Lookup'!$D$16,D4191&lt;'Season Lookup'!$D$17),"Summer",IF(AND(D4191&gt;='Season Lookup'!$D$17,D4191&lt;'Season Lookup'!$D$18),"Fall",IF(OR(D4191&gt;='Season Lookup'!$D$18,D4191&lt;'Season Lookup'!$D$15),"Winter"))))</f>
        <v>Summer</v>
      </c>
      <c r="L4191" s="3" t="str">
        <f>VLOOKUP(F4191,'Season Lookup'!$A$1:$B$13,2,0)</f>
        <v>Fall</v>
      </c>
      <c r="M4191" t="s">
        <v>73</v>
      </c>
      <c r="N4191" t="s">
        <v>13</v>
      </c>
      <c r="O4191" t="s">
        <v>152</v>
      </c>
      <c r="P4191" t="str">
        <f t="shared" si="824"/>
        <v>Yes</v>
      </c>
      <c r="Q4191" t="str">
        <f t="shared" si="825"/>
        <v>No</v>
      </c>
      <c r="R4191" t="str">
        <f t="shared" si="826"/>
        <v>Yes</v>
      </c>
      <c r="T4191" t="s">
        <v>453</v>
      </c>
      <c r="U4191" t="s">
        <v>14</v>
      </c>
      <c r="V4191" t="str">
        <f t="shared" si="827"/>
        <v>Intersection</v>
      </c>
      <c r="W4191" t="s">
        <v>1622</v>
      </c>
      <c r="X4191">
        <v>42.364013999999997</v>
      </c>
      <c r="Y4191">
        <v>-71.101389999999995</v>
      </c>
      <c r="Z4191" t="s">
        <v>1623</v>
      </c>
    </row>
    <row r="4192" spans="1:26">
      <c r="A4192">
        <v>31300</v>
      </c>
      <c r="B4192" s="1">
        <v>41170.576388888891</v>
      </c>
      <c r="C4192" s="1">
        <f t="shared" si="816"/>
        <v>40909</v>
      </c>
      <c r="D4192" s="4">
        <f t="shared" si="817"/>
        <v>0.71388888888888891</v>
      </c>
      <c r="E4192" s="3">
        <f t="shared" si="818"/>
        <v>2012</v>
      </c>
      <c r="F4192" s="3">
        <f t="shared" si="819"/>
        <v>9</v>
      </c>
      <c r="G4192" s="3">
        <f t="shared" si="820"/>
        <v>18</v>
      </c>
      <c r="H4192" s="3">
        <f t="shared" si="821"/>
        <v>13</v>
      </c>
      <c r="I4192" s="3">
        <f t="shared" si="822"/>
        <v>50</v>
      </c>
      <c r="J4192" s="3">
        <f t="shared" si="823"/>
        <v>3</v>
      </c>
      <c r="K4192" s="3" t="str">
        <f>IF(AND(D4192&gt;='Season Lookup'!$D$15,D4192&lt;'Season Lookup'!$D$16),"Spring",IF(AND(D4192&gt;='Season Lookup'!$D$16,D4192&lt;'Season Lookup'!$D$17),"Summer",IF(AND(D4192&gt;='Season Lookup'!$D$17,D4192&lt;'Season Lookup'!$D$18),"Fall",IF(OR(D4192&gt;='Season Lookup'!$D$18,D4192&lt;'Season Lookup'!$D$15),"Winter"))))</f>
        <v>Summer</v>
      </c>
      <c r="L4192" s="3" t="str">
        <f>VLOOKUP(F4192,'Season Lookup'!$A$1:$B$13,2,0)</f>
        <v>Fall</v>
      </c>
      <c r="M4192" t="s">
        <v>73</v>
      </c>
      <c r="N4192" t="s">
        <v>13</v>
      </c>
      <c r="O4192" t="s">
        <v>152</v>
      </c>
      <c r="P4192" t="str">
        <f t="shared" si="824"/>
        <v>Yes</v>
      </c>
      <c r="Q4192" t="str">
        <f t="shared" si="825"/>
        <v>No</v>
      </c>
      <c r="R4192" t="str">
        <f t="shared" si="826"/>
        <v>Yes</v>
      </c>
      <c r="S4192">
        <v>659</v>
      </c>
      <c r="T4192" t="s">
        <v>19</v>
      </c>
      <c r="V4192" t="str">
        <f t="shared" si="827"/>
        <v>Non Intersection</v>
      </c>
      <c r="W4192" t="s">
        <v>4953</v>
      </c>
      <c r="X4192">
        <v>42.372968999999998</v>
      </c>
      <c r="Y4192">
        <v>-71.094525000000004</v>
      </c>
      <c r="Z4192" t="s">
        <v>4954</v>
      </c>
    </row>
    <row r="4193" spans="1:26">
      <c r="A4193">
        <v>31301</v>
      </c>
      <c r="B4193" s="1">
        <v>41170.703472222223</v>
      </c>
      <c r="C4193" s="1">
        <f t="shared" si="816"/>
        <v>40909</v>
      </c>
      <c r="D4193" s="4">
        <f t="shared" si="817"/>
        <v>0.71388888888888891</v>
      </c>
      <c r="E4193" s="3">
        <f t="shared" si="818"/>
        <v>2012</v>
      </c>
      <c r="F4193" s="3">
        <f t="shared" si="819"/>
        <v>9</v>
      </c>
      <c r="G4193" s="3">
        <f t="shared" si="820"/>
        <v>18</v>
      </c>
      <c r="H4193" s="3">
        <f t="shared" si="821"/>
        <v>16</v>
      </c>
      <c r="I4193" s="3">
        <f t="shared" si="822"/>
        <v>53</v>
      </c>
      <c r="J4193" s="3">
        <f t="shared" si="823"/>
        <v>3</v>
      </c>
      <c r="K4193" s="3" t="str">
        <f>IF(AND(D4193&gt;='Season Lookup'!$D$15,D4193&lt;'Season Lookup'!$D$16),"Spring",IF(AND(D4193&gt;='Season Lookup'!$D$16,D4193&lt;'Season Lookup'!$D$17),"Summer",IF(AND(D4193&gt;='Season Lookup'!$D$17,D4193&lt;'Season Lookup'!$D$18),"Fall",IF(OR(D4193&gt;='Season Lookup'!$D$18,D4193&lt;'Season Lookup'!$D$15),"Winter"))))</f>
        <v>Summer</v>
      </c>
      <c r="L4193" s="3" t="str">
        <f>VLOOKUP(F4193,'Season Lookup'!$A$1:$B$13,2,0)</f>
        <v>Fall</v>
      </c>
      <c r="M4193" t="s">
        <v>73</v>
      </c>
      <c r="N4193" t="s">
        <v>13</v>
      </c>
      <c r="O4193" t="s">
        <v>13</v>
      </c>
      <c r="P4193" t="str">
        <f t="shared" si="824"/>
        <v>Yes</v>
      </c>
      <c r="Q4193" t="str">
        <f t="shared" si="825"/>
        <v>No</v>
      </c>
      <c r="R4193" t="str">
        <f t="shared" si="826"/>
        <v>No</v>
      </c>
      <c r="S4193">
        <v>211</v>
      </c>
      <c r="T4193" t="s">
        <v>101</v>
      </c>
      <c r="V4193" t="str">
        <f t="shared" si="827"/>
        <v>Non Intersection</v>
      </c>
      <c r="W4193" t="s">
        <v>4955</v>
      </c>
      <c r="X4193">
        <v>42.368577000000002</v>
      </c>
      <c r="Y4193">
        <v>-71.097050999999993</v>
      </c>
      <c r="Z4193" t="s">
        <v>4956</v>
      </c>
    </row>
    <row r="4194" spans="1:26">
      <c r="A4194">
        <v>31302</v>
      </c>
      <c r="B4194" s="1">
        <v>41170.770833333336</v>
      </c>
      <c r="C4194" s="1">
        <f t="shared" si="816"/>
        <v>40909</v>
      </c>
      <c r="D4194" s="4">
        <f t="shared" si="817"/>
        <v>0.71388888888888891</v>
      </c>
      <c r="E4194" s="3">
        <f t="shared" si="818"/>
        <v>2012</v>
      </c>
      <c r="F4194" s="3">
        <f t="shared" si="819"/>
        <v>9</v>
      </c>
      <c r="G4194" s="3">
        <f t="shared" si="820"/>
        <v>18</v>
      </c>
      <c r="H4194" s="3">
        <f t="shared" si="821"/>
        <v>18</v>
      </c>
      <c r="I4194" s="3">
        <f t="shared" si="822"/>
        <v>30</v>
      </c>
      <c r="J4194" s="3">
        <f t="shared" si="823"/>
        <v>3</v>
      </c>
      <c r="K4194" s="3" t="str">
        <f>IF(AND(D4194&gt;='Season Lookup'!$D$15,D4194&lt;'Season Lookup'!$D$16),"Spring",IF(AND(D4194&gt;='Season Lookup'!$D$16,D4194&lt;'Season Lookup'!$D$17),"Summer",IF(AND(D4194&gt;='Season Lookup'!$D$17,D4194&lt;'Season Lookup'!$D$18),"Fall",IF(OR(D4194&gt;='Season Lookup'!$D$18,D4194&lt;'Season Lookup'!$D$15),"Winter"))))</f>
        <v>Summer</v>
      </c>
      <c r="L4194" s="3" t="str">
        <f>VLOOKUP(F4194,'Season Lookup'!$A$1:$B$13,2,0)</f>
        <v>Fall</v>
      </c>
      <c r="M4194" t="s">
        <v>73</v>
      </c>
      <c r="N4194" t="s">
        <v>13</v>
      </c>
      <c r="O4194" t="s">
        <v>13</v>
      </c>
      <c r="P4194" t="str">
        <f t="shared" si="824"/>
        <v>Yes</v>
      </c>
      <c r="Q4194" t="str">
        <f t="shared" si="825"/>
        <v>No</v>
      </c>
      <c r="R4194" t="str">
        <f t="shared" si="826"/>
        <v>No</v>
      </c>
      <c r="T4194" t="s">
        <v>326</v>
      </c>
      <c r="U4194" t="s">
        <v>199</v>
      </c>
      <c r="V4194" t="str">
        <f t="shared" si="827"/>
        <v>Intersection</v>
      </c>
      <c r="W4194" t="s">
        <v>681</v>
      </c>
      <c r="X4194">
        <v>42.372774</v>
      </c>
      <c r="Y4194">
        <v>-71.120658000000006</v>
      </c>
      <c r="Z4194" t="s">
        <v>682</v>
      </c>
    </row>
    <row r="4195" spans="1:26">
      <c r="A4195">
        <v>31303</v>
      </c>
      <c r="B4195" s="1">
        <v>41170.771516203706</v>
      </c>
      <c r="C4195" s="1">
        <f t="shared" si="816"/>
        <v>40909</v>
      </c>
      <c r="D4195" s="4">
        <f t="shared" si="817"/>
        <v>0.71388888888888891</v>
      </c>
      <c r="E4195" s="3">
        <f t="shared" si="818"/>
        <v>2012</v>
      </c>
      <c r="F4195" s="3">
        <f t="shared" si="819"/>
        <v>9</v>
      </c>
      <c r="G4195" s="3">
        <f t="shared" si="820"/>
        <v>18</v>
      </c>
      <c r="H4195" s="3">
        <f t="shared" si="821"/>
        <v>18</v>
      </c>
      <c r="I4195" s="3">
        <f t="shared" si="822"/>
        <v>30</v>
      </c>
      <c r="J4195" s="3">
        <f t="shared" si="823"/>
        <v>3</v>
      </c>
      <c r="K4195" s="3" t="str">
        <f>IF(AND(D4195&gt;='Season Lookup'!$D$15,D4195&lt;'Season Lookup'!$D$16),"Spring",IF(AND(D4195&gt;='Season Lookup'!$D$16,D4195&lt;'Season Lookup'!$D$17),"Summer",IF(AND(D4195&gt;='Season Lookup'!$D$17,D4195&lt;'Season Lookup'!$D$18),"Fall",IF(OR(D4195&gt;='Season Lookup'!$D$18,D4195&lt;'Season Lookup'!$D$15),"Winter"))))</f>
        <v>Summer</v>
      </c>
      <c r="L4195" s="3" t="str">
        <f>VLOOKUP(F4195,'Season Lookup'!$A$1:$B$13,2,0)</f>
        <v>Fall</v>
      </c>
      <c r="M4195" t="s">
        <v>73</v>
      </c>
      <c r="N4195" t="s">
        <v>13</v>
      </c>
      <c r="O4195" t="s">
        <v>23</v>
      </c>
      <c r="P4195" t="str">
        <f t="shared" si="824"/>
        <v>Yes</v>
      </c>
      <c r="Q4195" t="str">
        <f t="shared" si="825"/>
        <v>No</v>
      </c>
      <c r="R4195" t="str">
        <f t="shared" si="826"/>
        <v>No</v>
      </c>
      <c r="S4195">
        <v>37</v>
      </c>
      <c r="T4195" t="s">
        <v>89</v>
      </c>
      <c r="V4195" t="str">
        <f t="shared" si="827"/>
        <v>Non Intersection</v>
      </c>
      <c r="W4195" t="s">
        <v>4957</v>
      </c>
      <c r="X4195">
        <v>42.376648000000003</v>
      </c>
      <c r="Y4195">
        <v>-71.106505999999996</v>
      </c>
      <c r="Z4195" t="s">
        <v>4958</v>
      </c>
    </row>
    <row r="4196" spans="1:26">
      <c r="A4196">
        <v>31304</v>
      </c>
      <c r="B4196" s="1">
        <v>41170.869432870371</v>
      </c>
      <c r="C4196" s="1">
        <f t="shared" si="816"/>
        <v>40909</v>
      </c>
      <c r="D4196" s="4">
        <f t="shared" si="817"/>
        <v>0.71388888888888891</v>
      </c>
      <c r="E4196" s="3">
        <f t="shared" si="818"/>
        <v>2012</v>
      </c>
      <c r="F4196" s="3">
        <f t="shared" si="819"/>
        <v>9</v>
      </c>
      <c r="G4196" s="3">
        <f t="shared" si="820"/>
        <v>18</v>
      </c>
      <c r="H4196" s="3">
        <f t="shared" si="821"/>
        <v>20</v>
      </c>
      <c r="I4196" s="3">
        <f t="shared" si="822"/>
        <v>51</v>
      </c>
      <c r="J4196" s="3">
        <f t="shared" si="823"/>
        <v>3</v>
      </c>
      <c r="K4196" s="3" t="str">
        <f>IF(AND(D4196&gt;='Season Lookup'!$D$15,D4196&lt;'Season Lookup'!$D$16),"Spring",IF(AND(D4196&gt;='Season Lookup'!$D$16,D4196&lt;'Season Lookup'!$D$17),"Summer",IF(AND(D4196&gt;='Season Lookup'!$D$17,D4196&lt;'Season Lookup'!$D$18),"Fall",IF(OR(D4196&gt;='Season Lookup'!$D$18,D4196&lt;'Season Lookup'!$D$15),"Winter"))))</f>
        <v>Summer</v>
      </c>
      <c r="L4196" s="3" t="str">
        <f>VLOOKUP(F4196,'Season Lookup'!$A$1:$B$13,2,0)</f>
        <v>Fall</v>
      </c>
      <c r="M4196" t="s">
        <v>73</v>
      </c>
      <c r="N4196" t="s">
        <v>13</v>
      </c>
      <c r="O4196" t="s">
        <v>132</v>
      </c>
      <c r="P4196" t="str">
        <f t="shared" si="824"/>
        <v>Yes</v>
      </c>
      <c r="Q4196" t="str">
        <f t="shared" si="825"/>
        <v>Yes</v>
      </c>
      <c r="R4196" t="str">
        <f t="shared" si="826"/>
        <v>No</v>
      </c>
      <c r="S4196">
        <v>1035</v>
      </c>
      <c r="T4196" t="s">
        <v>19</v>
      </c>
      <c r="U4196" t="s">
        <v>101</v>
      </c>
      <c r="V4196" t="str">
        <f t="shared" si="827"/>
        <v>Non Intersection</v>
      </c>
      <c r="W4196" t="s">
        <v>4959</v>
      </c>
      <c r="X4196">
        <v>42.373494000000001</v>
      </c>
      <c r="Y4196">
        <v>-71.093704000000002</v>
      </c>
      <c r="Z4196" t="s">
        <v>4960</v>
      </c>
    </row>
    <row r="4197" spans="1:26">
      <c r="A4197">
        <v>31332</v>
      </c>
      <c r="B4197" s="1">
        <v>41170.28125</v>
      </c>
      <c r="C4197" s="1">
        <f t="shared" si="816"/>
        <v>40909</v>
      </c>
      <c r="D4197" s="4">
        <f t="shared" si="817"/>
        <v>0.71388888888888891</v>
      </c>
      <c r="E4197" s="3">
        <f t="shared" si="818"/>
        <v>2012</v>
      </c>
      <c r="F4197" s="3">
        <f t="shared" si="819"/>
        <v>9</v>
      </c>
      <c r="G4197" s="3">
        <f t="shared" si="820"/>
        <v>18</v>
      </c>
      <c r="H4197" s="3">
        <f t="shared" si="821"/>
        <v>6</v>
      </c>
      <c r="I4197" s="3">
        <f t="shared" si="822"/>
        <v>45</v>
      </c>
      <c r="J4197" s="3">
        <f t="shared" si="823"/>
        <v>3</v>
      </c>
      <c r="K4197" s="3" t="str">
        <f>IF(AND(D4197&gt;='Season Lookup'!$D$15,D4197&lt;'Season Lookup'!$D$16),"Spring",IF(AND(D4197&gt;='Season Lookup'!$D$16,D4197&lt;'Season Lookup'!$D$17),"Summer",IF(AND(D4197&gt;='Season Lookup'!$D$17,D4197&lt;'Season Lookup'!$D$18),"Fall",IF(OR(D4197&gt;='Season Lookup'!$D$18,D4197&lt;'Season Lookup'!$D$15),"Winter"))))</f>
        <v>Summer</v>
      </c>
      <c r="L4197" s="3" t="str">
        <f>VLOOKUP(F4197,'Season Lookup'!$A$1:$B$13,2,0)</f>
        <v>Fall</v>
      </c>
      <c r="M4197" t="s">
        <v>73</v>
      </c>
      <c r="N4197" t="s">
        <v>35</v>
      </c>
      <c r="P4197" t="str">
        <f t="shared" si="824"/>
        <v>Yes</v>
      </c>
      <c r="Q4197" t="str">
        <f t="shared" si="825"/>
        <v>No</v>
      </c>
      <c r="R4197" t="str">
        <f t="shared" si="826"/>
        <v>No</v>
      </c>
      <c r="S4197">
        <v>8</v>
      </c>
      <c r="T4197" t="s">
        <v>3370</v>
      </c>
      <c r="V4197" t="str">
        <f t="shared" si="827"/>
        <v>Non Intersection</v>
      </c>
      <c r="W4197" t="s">
        <v>4961</v>
      </c>
      <c r="X4197">
        <v>42.369844999999998</v>
      </c>
      <c r="Y4197">
        <v>-71.068872999999996</v>
      </c>
      <c r="Z4197" t="s">
        <v>4962</v>
      </c>
    </row>
    <row r="4198" spans="1:26">
      <c r="A4198">
        <v>31305</v>
      </c>
      <c r="B4198" s="1">
        <v>41171.07984953704</v>
      </c>
      <c r="C4198" s="1">
        <f t="shared" si="816"/>
        <v>40909</v>
      </c>
      <c r="D4198" s="4">
        <f t="shared" si="817"/>
        <v>0.71666666666666667</v>
      </c>
      <c r="E4198" s="3">
        <f t="shared" si="818"/>
        <v>2012</v>
      </c>
      <c r="F4198" s="3">
        <f t="shared" si="819"/>
        <v>9</v>
      </c>
      <c r="G4198" s="3">
        <f t="shared" si="820"/>
        <v>19</v>
      </c>
      <c r="H4198" s="3">
        <f t="shared" si="821"/>
        <v>1</v>
      </c>
      <c r="I4198" s="3">
        <f t="shared" si="822"/>
        <v>54</v>
      </c>
      <c r="J4198" s="3">
        <f t="shared" si="823"/>
        <v>4</v>
      </c>
      <c r="K4198" s="3" t="str">
        <f>IF(AND(D4198&gt;='Season Lookup'!$D$15,D4198&lt;'Season Lookup'!$D$16),"Spring",IF(AND(D4198&gt;='Season Lookup'!$D$16,D4198&lt;'Season Lookup'!$D$17),"Summer",IF(AND(D4198&gt;='Season Lookup'!$D$17,D4198&lt;'Season Lookup'!$D$18),"Fall",IF(OR(D4198&gt;='Season Lookup'!$D$18,D4198&lt;'Season Lookup'!$D$15),"Winter"))))</f>
        <v>Summer</v>
      </c>
      <c r="L4198" s="3" t="str">
        <f>VLOOKUP(F4198,'Season Lookup'!$A$1:$B$13,2,0)</f>
        <v>Fall</v>
      </c>
      <c r="M4198" t="s">
        <v>82</v>
      </c>
      <c r="N4198" t="s">
        <v>13</v>
      </c>
      <c r="O4198" t="s">
        <v>36</v>
      </c>
      <c r="P4198" t="str">
        <f t="shared" si="824"/>
        <v>Yes</v>
      </c>
      <c r="Q4198" t="str">
        <f t="shared" si="825"/>
        <v>No</v>
      </c>
      <c r="R4198" t="str">
        <f t="shared" si="826"/>
        <v>No</v>
      </c>
      <c r="T4198" t="s">
        <v>129</v>
      </c>
      <c r="U4198" t="s">
        <v>985</v>
      </c>
      <c r="V4198" t="str">
        <f t="shared" si="827"/>
        <v>Intersection</v>
      </c>
      <c r="W4198" t="s">
        <v>4963</v>
      </c>
      <c r="X4198">
        <v>42.368372999999998</v>
      </c>
      <c r="Y4198">
        <v>-71.090596000000005</v>
      </c>
      <c r="Z4198" t="s">
        <v>4964</v>
      </c>
    </row>
    <row r="4199" spans="1:26">
      <c r="A4199">
        <v>31306</v>
      </c>
      <c r="B4199" s="1">
        <v>41171.364583333336</v>
      </c>
      <c r="C4199" s="1">
        <f t="shared" si="816"/>
        <v>40909</v>
      </c>
      <c r="D4199" s="4">
        <f t="shared" si="817"/>
        <v>0.71666666666666667</v>
      </c>
      <c r="E4199" s="3">
        <f t="shared" si="818"/>
        <v>2012</v>
      </c>
      <c r="F4199" s="3">
        <f t="shared" si="819"/>
        <v>9</v>
      </c>
      <c r="G4199" s="3">
        <f t="shared" si="820"/>
        <v>19</v>
      </c>
      <c r="H4199" s="3">
        <f t="shared" si="821"/>
        <v>8</v>
      </c>
      <c r="I4199" s="3">
        <f t="shared" si="822"/>
        <v>45</v>
      </c>
      <c r="J4199" s="3">
        <f t="shared" si="823"/>
        <v>4</v>
      </c>
      <c r="K4199" s="3" t="str">
        <f>IF(AND(D4199&gt;='Season Lookup'!$D$15,D4199&lt;'Season Lookup'!$D$16),"Spring",IF(AND(D4199&gt;='Season Lookup'!$D$16,D4199&lt;'Season Lookup'!$D$17),"Summer",IF(AND(D4199&gt;='Season Lookup'!$D$17,D4199&lt;'Season Lookup'!$D$18),"Fall",IF(OR(D4199&gt;='Season Lookup'!$D$18,D4199&lt;'Season Lookup'!$D$15),"Winter"))))</f>
        <v>Summer</v>
      </c>
      <c r="L4199" s="3" t="str">
        <f>VLOOKUP(F4199,'Season Lookup'!$A$1:$B$13,2,0)</f>
        <v>Fall</v>
      </c>
      <c r="M4199" t="s">
        <v>82</v>
      </c>
      <c r="N4199" t="s">
        <v>13</v>
      </c>
      <c r="O4199" t="s">
        <v>13</v>
      </c>
      <c r="P4199" t="str">
        <f t="shared" si="824"/>
        <v>Yes</v>
      </c>
      <c r="Q4199" t="str">
        <f t="shared" si="825"/>
        <v>No</v>
      </c>
      <c r="R4199" t="str">
        <f t="shared" si="826"/>
        <v>No</v>
      </c>
      <c r="T4199" t="s">
        <v>105</v>
      </c>
      <c r="U4199" t="s">
        <v>104</v>
      </c>
      <c r="V4199" t="str">
        <f t="shared" si="827"/>
        <v>Intersection</v>
      </c>
      <c r="W4199" t="s">
        <v>2336</v>
      </c>
      <c r="X4199">
        <v>42.370072</v>
      </c>
      <c r="Y4199">
        <v>-71.102932999999993</v>
      </c>
      <c r="Z4199" t="s">
        <v>2337</v>
      </c>
    </row>
    <row r="4200" spans="1:26">
      <c r="A4200">
        <v>31307</v>
      </c>
      <c r="B4200" s="1">
        <v>41171.666655092595</v>
      </c>
      <c r="C4200" s="1">
        <f t="shared" si="816"/>
        <v>40909</v>
      </c>
      <c r="D4200" s="4">
        <f t="shared" si="817"/>
        <v>0.71666666666666667</v>
      </c>
      <c r="E4200" s="3">
        <f t="shared" si="818"/>
        <v>2012</v>
      </c>
      <c r="F4200" s="3">
        <f t="shared" si="819"/>
        <v>9</v>
      </c>
      <c r="G4200" s="3">
        <f t="shared" si="820"/>
        <v>19</v>
      </c>
      <c r="H4200" s="3">
        <f t="shared" si="821"/>
        <v>15</v>
      </c>
      <c r="I4200" s="3">
        <f t="shared" si="822"/>
        <v>59</v>
      </c>
      <c r="J4200" s="3">
        <f t="shared" si="823"/>
        <v>4</v>
      </c>
      <c r="K4200" s="3" t="str">
        <f>IF(AND(D4200&gt;='Season Lookup'!$D$15,D4200&lt;'Season Lookup'!$D$16),"Spring",IF(AND(D4200&gt;='Season Lookup'!$D$16,D4200&lt;'Season Lookup'!$D$17),"Summer",IF(AND(D4200&gt;='Season Lookup'!$D$17,D4200&lt;'Season Lookup'!$D$18),"Fall",IF(OR(D4200&gt;='Season Lookup'!$D$18,D4200&lt;'Season Lookup'!$D$15),"Winter"))))</f>
        <v>Summer</v>
      </c>
      <c r="L4200" s="3" t="str">
        <f>VLOOKUP(F4200,'Season Lookup'!$A$1:$B$13,2,0)</f>
        <v>Fall</v>
      </c>
      <c r="M4200" t="s">
        <v>82</v>
      </c>
      <c r="N4200" t="s">
        <v>13</v>
      </c>
      <c r="O4200" t="s">
        <v>23</v>
      </c>
      <c r="P4200" t="str">
        <f t="shared" si="824"/>
        <v>Yes</v>
      </c>
      <c r="Q4200" t="str">
        <f t="shared" si="825"/>
        <v>No</v>
      </c>
      <c r="R4200" t="str">
        <f t="shared" si="826"/>
        <v>No</v>
      </c>
      <c r="S4200">
        <v>5</v>
      </c>
      <c r="T4200" t="s">
        <v>219</v>
      </c>
      <c r="V4200" t="str">
        <f t="shared" si="827"/>
        <v>Non Intersection</v>
      </c>
      <c r="W4200" t="s">
        <v>1948</v>
      </c>
      <c r="X4200">
        <v>42.3827</v>
      </c>
      <c r="Y4200">
        <v>-71.118803</v>
      </c>
      <c r="Z4200" t="s">
        <v>1949</v>
      </c>
    </row>
    <row r="4201" spans="1:26">
      <c r="A4201">
        <v>31309</v>
      </c>
      <c r="B4201" s="1">
        <v>41171.489583333336</v>
      </c>
      <c r="C4201" s="1">
        <f t="shared" si="816"/>
        <v>40909</v>
      </c>
      <c r="D4201" s="4">
        <f t="shared" si="817"/>
        <v>0.71666666666666667</v>
      </c>
      <c r="E4201" s="3">
        <f t="shared" si="818"/>
        <v>2012</v>
      </c>
      <c r="F4201" s="3">
        <f t="shared" si="819"/>
        <v>9</v>
      </c>
      <c r="G4201" s="3">
        <f t="shared" si="820"/>
        <v>19</v>
      </c>
      <c r="H4201" s="3">
        <f t="shared" si="821"/>
        <v>11</v>
      </c>
      <c r="I4201" s="3">
        <f t="shared" si="822"/>
        <v>45</v>
      </c>
      <c r="J4201" s="3">
        <f t="shared" si="823"/>
        <v>4</v>
      </c>
      <c r="K4201" s="3" t="str">
        <f>IF(AND(D4201&gt;='Season Lookup'!$D$15,D4201&lt;'Season Lookup'!$D$16),"Spring",IF(AND(D4201&gt;='Season Lookup'!$D$16,D4201&lt;'Season Lookup'!$D$17),"Summer",IF(AND(D4201&gt;='Season Lookup'!$D$17,D4201&lt;'Season Lookup'!$D$18),"Fall",IF(OR(D4201&gt;='Season Lookup'!$D$18,D4201&lt;'Season Lookup'!$D$15),"Winter"))))</f>
        <v>Summer</v>
      </c>
      <c r="L4201" s="3" t="str">
        <f>VLOOKUP(F4201,'Season Lookup'!$A$1:$B$13,2,0)</f>
        <v>Fall</v>
      </c>
      <c r="M4201" t="s">
        <v>82</v>
      </c>
      <c r="N4201" t="s">
        <v>18</v>
      </c>
      <c r="O4201" t="s">
        <v>132</v>
      </c>
      <c r="P4201" t="str">
        <f t="shared" si="824"/>
        <v>Yes</v>
      </c>
      <c r="Q4201" t="str">
        <f t="shared" si="825"/>
        <v>Yes</v>
      </c>
      <c r="R4201" t="str">
        <f t="shared" si="826"/>
        <v>No</v>
      </c>
      <c r="T4201" t="s">
        <v>74</v>
      </c>
      <c r="U4201" t="s">
        <v>745</v>
      </c>
      <c r="V4201" t="str">
        <f t="shared" si="827"/>
        <v>Intersection</v>
      </c>
      <c r="W4201" t="s">
        <v>2006</v>
      </c>
      <c r="X4201">
        <v>42.371015</v>
      </c>
      <c r="Y4201">
        <v>-71.097530000000006</v>
      </c>
      <c r="Z4201" t="s">
        <v>1822</v>
      </c>
    </row>
    <row r="4202" spans="1:26">
      <c r="A4202">
        <v>31308</v>
      </c>
      <c r="B4202" s="1">
        <v>41172.354155092595</v>
      </c>
      <c r="C4202" s="1">
        <f t="shared" si="816"/>
        <v>40909</v>
      </c>
      <c r="D4202" s="4">
        <f t="shared" si="817"/>
        <v>0.71944444444444444</v>
      </c>
      <c r="E4202" s="3">
        <f t="shared" si="818"/>
        <v>2012</v>
      </c>
      <c r="F4202" s="3">
        <f t="shared" si="819"/>
        <v>9</v>
      </c>
      <c r="G4202" s="3">
        <f t="shared" si="820"/>
        <v>20</v>
      </c>
      <c r="H4202" s="3">
        <f t="shared" si="821"/>
        <v>8</v>
      </c>
      <c r="I4202" s="3">
        <f t="shared" si="822"/>
        <v>29</v>
      </c>
      <c r="J4202" s="3">
        <f t="shared" si="823"/>
        <v>5</v>
      </c>
      <c r="K4202" s="3" t="str">
        <f>IF(AND(D4202&gt;='Season Lookup'!$D$15,D4202&lt;'Season Lookup'!$D$16),"Spring",IF(AND(D4202&gt;='Season Lookup'!$D$16,D4202&lt;'Season Lookup'!$D$17),"Summer",IF(AND(D4202&gt;='Season Lookup'!$D$17,D4202&lt;'Season Lookup'!$D$18),"Fall",IF(OR(D4202&gt;='Season Lookup'!$D$18,D4202&lt;'Season Lookup'!$D$15),"Winter"))))</f>
        <v>Summer</v>
      </c>
      <c r="L4202" s="3" t="str">
        <f>VLOOKUP(F4202,'Season Lookup'!$A$1:$B$13,2,0)</f>
        <v>Fall</v>
      </c>
      <c r="M4202" t="s">
        <v>78</v>
      </c>
      <c r="N4202" t="s">
        <v>13</v>
      </c>
      <c r="O4202" t="s">
        <v>132</v>
      </c>
      <c r="P4202" t="str">
        <f t="shared" si="824"/>
        <v>Yes</v>
      </c>
      <c r="Q4202" t="str">
        <f t="shared" si="825"/>
        <v>Yes</v>
      </c>
      <c r="R4202" t="str">
        <f t="shared" si="826"/>
        <v>No</v>
      </c>
      <c r="T4202" t="s">
        <v>74</v>
      </c>
      <c r="U4202" t="s">
        <v>796</v>
      </c>
      <c r="V4202" t="str">
        <f t="shared" si="827"/>
        <v>Intersection</v>
      </c>
      <c r="W4202" t="s">
        <v>3889</v>
      </c>
      <c r="X4202">
        <v>42.366295000000001</v>
      </c>
      <c r="Y4202">
        <v>-71.091781999999995</v>
      </c>
      <c r="Z4202" t="s">
        <v>3890</v>
      </c>
    </row>
    <row r="4203" spans="1:26">
      <c r="A4203">
        <v>31310</v>
      </c>
      <c r="B4203" s="1">
        <v>41172.711793981478</v>
      </c>
      <c r="C4203" s="1">
        <f t="shared" si="816"/>
        <v>40909</v>
      </c>
      <c r="D4203" s="4">
        <f t="shared" si="817"/>
        <v>0.71944444444444444</v>
      </c>
      <c r="E4203" s="3">
        <f t="shared" si="818"/>
        <v>2012</v>
      </c>
      <c r="F4203" s="3">
        <f t="shared" si="819"/>
        <v>9</v>
      </c>
      <c r="G4203" s="3">
        <f t="shared" si="820"/>
        <v>20</v>
      </c>
      <c r="H4203" s="3">
        <f t="shared" si="821"/>
        <v>17</v>
      </c>
      <c r="I4203" s="3">
        <f t="shared" si="822"/>
        <v>4</v>
      </c>
      <c r="J4203" s="3">
        <f t="shared" si="823"/>
        <v>5</v>
      </c>
      <c r="K4203" s="3" t="str">
        <f>IF(AND(D4203&gt;='Season Lookup'!$D$15,D4203&lt;'Season Lookup'!$D$16),"Spring",IF(AND(D4203&gt;='Season Lookup'!$D$16,D4203&lt;'Season Lookup'!$D$17),"Summer",IF(AND(D4203&gt;='Season Lookup'!$D$17,D4203&lt;'Season Lookup'!$D$18),"Fall",IF(OR(D4203&gt;='Season Lookup'!$D$18,D4203&lt;'Season Lookup'!$D$15),"Winter"))))</f>
        <v>Summer</v>
      </c>
      <c r="L4203" s="3" t="str">
        <f>VLOOKUP(F4203,'Season Lookup'!$A$1:$B$13,2,0)</f>
        <v>Fall</v>
      </c>
      <c r="M4203" t="s">
        <v>78</v>
      </c>
      <c r="N4203" t="s">
        <v>13</v>
      </c>
      <c r="O4203" t="s">
        <v>132</v>
      </c>
      <c r="P4203" t="str">
        <f t="shared" si="824"/>
        <v>Yes</v>
      </c>
      <c r="Q4203" t="str">
        <f t="shared" si="825"/>
        <v>Yes</v>
      </c>
      <c r="R4203" t="str">
        <f t="shared" si="826"/>
        <v>No</v>
      </c>
      <c r="T4203" t="s">
        <v>105</v>
      </c>
      <c r="U4203" t="s">
        <v>335</v>
      </c>
      <c r="V4203" t="str">
        <f t="shared" si="827"/>
        <v>Intersection</v>
      </c>
      <c r="W4203" t="s">
        <v>336</v>
      </c>
      <c r="X4203">
        <v>42.373832999999998</v>
      </c>
      <c r="Y4203">
        <v>-71.112443999999996</v>
      </c>
      <c r="Z4203" t="s">
        <v>337</v>
      </c>
    </row>
    <row r="4204" spans="1:26">
      <c r="A4204">
        <v>31312</v>
      </c>
      <c r="B4204" s="1">
        <v>41172.041655092595</v>
      </c>
      <c r="C4204" s="1">
        <f t="shared" si="816"/>
        <v>40909</v>
      </c>
      <c r="D4204" s="4">
        <f t="shared" si="817"/>
        <v>0.71944444444444444</v>
      </c>
      <c r="E4204" s="3">
        <f t="shared" si="818"/>
        <v>2012</v>
      </c>
      <c r="F4204" s="3">
        <f t="shared" si="819"/>
        <v>9</v>
      </c>
      <c r="G4204" s="3">
        <f t="shared" si="820"/>
        <v>20</v>
      </c>
      <c r="H4204" s="3">
        <f t="shared" si="821"/>
        <v>0</v>
      </c>
      <c r="I4204" s="3">
        <f t="shared" si="822"/>
        <v>59</v>
      </c>
      <c r="J4204" s="3">
        <f t="shared" si="823"/>
        <v>5</v>
      </c>
      <c r="K4204" s="3" t="str">
        <f>IF(AND(D4204&gt;='Season Lookup'!$D$15,D4204&lt;'Season Lookup'!$D$16),"Spring",IF(AND(D4204&gt;='Season Lookup'!$D$16,D4204&lt;'Season Lookup'!$D$17),"Summer",IF(AND(D4204&gt;='Season Lookup'!$D$17,D4204&lt;'Season Lookup'!$D$18),"Fall",IF(OR(D4204&gt;='Season Lookup'!$D$18,D4204&lt;'Season Lookup'!$D$15),"Winter"))))</f>
        <v>Summer</v>
      </c>
      <c r="L4204" s="3" t="str">
        <f>VLOOKUP(F4204,'Season Lookup'!$A$1:$B$13,2,0)</f>
        <v>Fall</v>
      </c>
      <c r="M4204" t="s">
        <v>78</v>
      </c>
      <c r="N4204" t="s">
        <v>13</v>
      </c>
      <c r="O4204" t="s">
        <v>13</v>
      </c>
      <c r="P4204" t="str">
        <f t="shared" si="824"/>
        <v>Yes</v>
      </c>
      <c r="Q4204" t="str">
        <f t="shared" si="825"/>
        <v>No</v>
      </c>
      <c r="R4204" t="str">
        <f t="shared" si="826"/>
        <v>No</v>
      </c>
      <c r="T4204" t="s">
        <v>19</v>
      </c>
      <c r="U4204" t="s">
        <v>803</v>
      </c>
      <c r="V4204" t="str">
        <f t="shared" si="827"/>
        <v>Intersection</v>
      </c>
      <c r="W4204" t="s">
        <v>1561</v>
      </c>
      <c r="X4204">
        <v>42.374028000000003</v>
      </c>
      <c r="Y4204">
        <v>-71.103097000000005</v>
      </c>
      <c r="Z4204" t="s">
        <v>1562</v>
      </c>
    </row>
    <row r="4205" spans="1:26">
      <c r="A4205">
        <v>31333</v>
      </c>
      <c r="B4205" s="1">
        <v>41172.697905092595</v>
      </c>
      <c r="C4205" s="1">
        <f t="shared" si="816"/>
        <v>40909</v>
      </c>
      <c r="D4205" s="4">
        <f t="shared" si="817"/>
        <v>0.71944444444444444</v>
      </c>
      <c r="E4205" s="3">
        <f t="shared" si="818"/>
        <v>2012</v>
      </c>
      <c r="F4205" s="3">
        <f t="shared" si="819"/>
        <v>9</v>
      </c>
      <c r="G4205" s="3">
        <f t="shared" si="820"/>
        <v>20</v>
      </c>
      <c r="H4205" s="3">
        <f t="shared" si="821"/>
        <v>16</v>
      </c>
      <c r="I4205" s="3">
        <f t="shared" si="822"/>
        <v>44</v>
      </c>
      <c r="J4205" s="3">
        <f t="shared" si="823"/>
        <v>5</v>
      </c>
      <c r="K4205" s="3" t="str">
        <f>IF(AND(D4205&gt;='Season Lookup'!$D$15,D4205&lt;'Season Lookup'!$D$16),"Spring",IF(AND(D4205&gt;='Season Lookup'!$D$16,D4205&lt;'Season Lookup'!$D$17),"Summer",IF(AND(D4205&gt;='Season Lookup'!$D$17,D4205&lt;'Season Lookup'!$D$18),"Fall",IF(OR(D4205&gt;='Season Lookup'!$D$18,D4205&lt;'Season Lookup'!$D$15),"Winter"))))</f>
        <v>Summer</v>
      </c>
      <c r="L4205" s="3" t="str">
        <f>VLOOKUP(F4205,'Season Lookup'!$A$1:$B$13,2,0)</f>
        <v>Fall</v>
      </c>
      <c r="M4205" t="s">
        <v>78</v>
      </c>
      <c r="N4205" t="s">
        <v>13</v>
      </c>
      <c r="O4205" t="s">
        <v>23</v>
      </c>
      <c r="P4205" t="str">
        <f t="shared" si="824"/>
        <v>Yes</v>
      </c>
      <c r="Q4205" t="str">
        <f t="shared" si="825"/>
        <v>No</v>
      </c>
      <c r="R4205" t="str">
        <f t="shared" si="826"/>
        <v>No</v>
      </c>
      <c r="T4205" t="s">
        <v>1324</v>
      </c>
      <c r="V4205" t="str">
        <f t="shared" si="827"/>
        <v>Intersection</v>
      </c>
      <c r="W4205" t="s">
        <v>4965</v>
      </c>
      <c r="X4205">
        <v>0</v>
      </c>
      <c r="Y4205">
        <v>0</v>
      </c>
      <c r="Z4205" t="s">
        <v>81</v>
      </c>
    </row>
    <row r="4206" spans="1:26">
      <c r="A4206">
        <v>31337</v>
      </c>
      <c r="B4206" s="1">
        <v>41172.867349537039</v>
      </c>
      <c r="C4206" s="1">
        <f t="shared" si="816"/>
        <v>40909</v>
      </c>
      <c r="D4206" s="4">
        <f t="shared" si="817"/>
        <v>0.71944444444444444</v>
      </c>
      <c r="E4206" s="3">
        <f t="shared" si="818"/>
        <v>2012</v>
      </c>
      <c r="F4206" s="3">
        <f t="shared" si="819"/>
        <v>9</v>
      </c>
      <c r="G4206" s="3">
        <f t="shared" si="820"/>
        <v>20</v>
      </c>
      <c r="H4206" s="3">
        <f t="shared" si="821"/>
        <v>20</v>
      </c>
      <c r="I4206" s="3">
        <f t="shared" si="822"/>
        <v>48</v>
      </c>
      <c r="J4206" s="3">
        <f t="shared" si="823"/>
        <v>5</v>
      </c>
      <c r="K4206" s="3" t="str">
        <f>IF(AND(D4206&gt;='Season Lookup'!$D$15,D4206&lt;'Season Lookup'!$D$16),"Spring",IF(AND(D4206&gt;='Season Lookup'!$D$16,D4206&lt;'Season Lookup'!$D$17),"Summer",IF(AND(D4206&gt;='Season Lookup'!$D$17,D4206&lt;'Season Lookup'!$D$18),"Fall",IF(OR(D4206&gt;='Season Lookup'!$D$18,D4206&lt;'Season Lookup'!$D$15),"Winter"))))</f>
        <v>Summer</v>
      </c>
      <c r="L4206" s="3" t="str">
        <f>VLOOKUP(F4206,'Season Lookup'!$A$1:$B$13,2,0)</f>
        <v>Fall</v>
      </c>
      <c r="M4206" t="s">
        <v>78</v>
      </c>
      <c r="N4206" t="s">
        <v>13</v>
      </c>
      <c r="O4206" t="s">
        <v>132</v>
      </c>
      <c r="P4206" t="str">
        <f t="shared" si="824"/>
        <v>Yes</v>
      </c>
      <c r="Q4206" t="str">
        <f t="shared" si="825"/>
        <v>Yes</v>
      </c>
      <c r="R4206" t="str">
        <f t="shared" si="826"/>
        <v>No</v>
      </c>
      <c r="S4206">
        <v>100</v>
      </c>
      <c r="T4206" t="s">
        <v>42</v>
      </c>
      <c r="V4206" t="str">
        <f t="shared" si="827"/>
        <v>Non Intersection</v>
      </c>
      <c r="W4206" t="s">
        <v>4562</v>
      </c>
      <c r="X4206">
        <v>42.367021999999999</v>
      </c>
      <c r="Y4206">
        <v>-71.113315999999998</v>
      </c>
      <c r="Z4206" t="s">
        <v>4563</v>
      </c>
    </row>
    <row r="4207" spans="1:26">
      <c r="A4207">
        <v>31313</v>
      </c>
      <c r="B4207" s="1">
        <v>41173.368043981478</v>
      </c>
      <c r="C4207" s="1">
        <f t="shared" si="816"/>
        <v>40909</v>
      </c>
      <c r="D4207" s="4">
        <f t="shared" si="817"/>
        <v>0.72222222222222221</v>
      </c>
      <c r="E4207" s="3">
        <f t="shared" si="818"/>
        <v>2012</v>
      </c>
      <c r="F4207" s="3">
        <f t="shared" si="819"/>
        <v>9</v>
      </c>
      <c r="G4207" s="3">
        <f t="shared" si="820"/>
        <v>21</v>
      </c>
      <c r="H4207" s="3">
        <f t="shared" si="821"/>
        <v>8</v>
      </c>
      <c r="I4207" s="3">
        <f t="shared" si="822"/>
        <v>49</v>
      </c>
      <c r="J4207" s="3">
        <f t="shared" si="823"/>
        <v>6</v>
      </c>
      <c r="K4207" s="3" t="str">
        <f>IF(AND(D4207&gt;='Season Lookup'!$D$15,D4207&lt;'Season Lookup'!$D$16),"Spring",IF(AND(D4207&gt;='Season Lookup'!$D$16,D4207&lt;'Season Lookup'!$D$17),"Summer",IF(AND(D4207&gt;='Season Lookup'!$D$17,D4207&lt;'Season Lookup'!$D$18),"Fall",IF(OR(D4207&gt;='Season Lookup'!$D$18,D4207&lt;'Season Lookup'!$D$15),"Winter"))))</f>
        <v>Summer</v>
      </c>
      <c r="L4207" s="3" t="str">
        <f>VLOOKUP(F4207,'Season Lookup'!$A$1:$B$13,2,0)</f>
        <v>Fall</v>
      </c>
      <c r="M4207" t="s">
        <v>12</v>
      </c>
      <c r="N4207" t="s">
        <v>13</v>
      </c>
      <c r="O4207" t="s">
        <v>132</v>
      </c>
      <c r="P4207" t="str">
        <f t="shared" si="824"/>
        <v>Yes</v>
      </c>
      <c r="Q4207" t="str">
        <f t="shared" si="825"/>
        <v>Yes</v>
      </c>
      <c r="R4207" t="str">
        <f t="shared" si="826"/>
        <v>No</v>
      </c>
      <c r="S4207">
        <v>211</v>
      </c>
      <c r="T4207" t="s">
        <v>14</v>
      </c>
      <c r="V4207" t="str">
        <f t="shared" si="827"/>
        <v>Non Intersection</v>
      </c>
      <c r="W4207" t="s">
        <v>4966</v>
      </c>
      <c r="X4207">
        <v>42.361421999999997</v>
      </c>
      <c r="Y4207">
        <v>-71.096683999999996</v>
      </c>
      <c r="Z4207" t="s">
        <v>4967</v>
      </c>
    </row>
    <row r="4208" spans="1:26">
      <c r="A4208">
        <v>31314</v>
      </c>
      <c r="B4208" s="1">
        <v>41173.472210648149</v>
      </c>
      <c r="C4208" s="1">
        <f t="shared" si="816"/>
        <v>40909</v>
      </c>
      <c r="D4208" s="4">
        <f t="shared" si="817"/>
        <v>0.72222222222222221</v>
      </c>
      <c r="E4208" s="3">
        <f t="shared" si="818"/>
        <v>2012</v>
      </c>
      <c r="F4208" s="3">
        <f t="shared" si="819"/>
        <v>9</v>
      </c>
      <c r="G4208" s="3">
        <f t="shared" si="820"/>
        <v>21</v>
      </c>
      <c r="H4208" s="3">
        <f t="shared" si="821"/>
        <v>11</v>
      </c>
      <c r="I4208" s="3">
        <f t="shared" si="822"/>
        <v>19</v>
      </c>
      <c r="J4208" s="3">
        <f t="shared" si="823"/>
        <v>6</v>
      </c>
      <c r="K4208" s="3" t="str">
        <f>IF(AND(D4208&gt;='Season Lookup'!$D$15,D4208&lt;'Season Lookup'!$D$16),"Spring",IF(AND(D4208&gt;='Season Lookup'!$D$16,D4208&lt;'Season Lookup'!$D$17),"Summer",IF(AND(D4208&gt;='Season Lookup'!$D$17,D4208&lt;'Season Lookup'!$D$18),"Fall",IF(OR(D4208&gt;='Season Lookup'!$D$18,D4208&lt;'Season Lookup'!$D$15),"Winter"))))</f>
        <v>Summer</v>
      </c>
      <c r="L4208" s="3" t="str">
        <f>VLOOKUP(F4208,'Season Lookup'!$A$1:$B$13,2,0)</f>
        <v>Fall</v>
      </c>
      <c r="M4208" t="s">
        <v>12</v>
      </c>
      <c r="N4208" t="s">
        <v>13</v>
      </c>
      <c r="O4208" t="s">
        <v>23</v>
      </c>
      <c r="P4208" t="str">
        <f t="shared" si="824"/>
        <v>Yes</v>
      </c>
      <c r="Q4208" t="str">
        <f t="shared" si="825"/>
        <v>No</v>
      </c>
      <c r="R4208" t="str">
        <f t="shared" si="826"/>
        <v>No</v>
      </c>
      <c r="S4208">
        <v>30</v>
      </c>
      <c r="T4208" t="s">
        <v>861</v>
      </c>
      <c r="V4208" t="str">
        <f t="shared" si="827"/>
        <v>Non Intersection</v>
      </c>
      <c r="W4208" t="s">
        <v>4968</v>
      </c>
      <c r="X4208">
        <v>42.357899000000003</v>
      </c>
      <c r="Y4208">
        <v>-71.110960000000006</v>
      </c>
      <c r="Z4208" t="s">
        <v>4969</v>
      </c>
    </row>
    <row r="4209" spans="1:26">
      <c r="A4209">
        <v>31315</v>
      </c>
      <c r="B4209" s="1">
        <v>41173.48609953704</v>
      </c>
      <c r="C4209" s="1">
        <f t="shared" si="816"/>
        <v>40909</v>
      </c>
      <c r="D4209" s="4">
        <f t="shared" si="817"/>
        <v>0.72222222222222221</v>
      </c>
      <c r="E4209" s="3">
        <f t="shared" si="818"/>
        <v>2012</v>
      </c>
      <c r="F4209" s="3">
        <f t="shared" si="819"/>
        <v>9</v>
      </c>
      <c r="G4209" s="3">
        <f t="shared" si="820"/>
        <v>21</v>
      </c>
      <c r="H4209" s="3">
        <f t="shared" si="821"/>
        <v>11</v>
      </c>
      <c r="I4209" s="3">
        <f t="shared" si="822"/>
        <v>39</v>
      </c>
      <c r="J4209" s="3">
        <f t="shared" si="823"/>
        <v>6</v>
      </c>
      <c r="K4209" s="3" t="str">
        <f>IF(AND(D4209&gt;='Season Lookup'!$D$15,D4209&lt;'Season Lookup'!$D$16),"Spring",IF(AND(D4209&gt;='Season Lookup'!$D$16,D4209&lt;'Season Lookup'!$D$17),"Summer",IF(AND(D4209&gt;='Season Lookup'!$D$17,D4209&lt;'Season Lookup'!$D$18),"Fall",IF(OR(D4209&gt;='Season Lookup'!$D$18,D4209&lt;'Season Lookup'!$D$15),"Winter"))))</f>
        <v>Summer</v>
      </c>
      <c r="L4209" s="3" t="str">
        <f>VLOOKUP(F4209,'Season Lookup'!$A$1:$B$13,2,0)</f>
        <v>Fall</v>
      </c>
      <c r="M4209" t="s">
        <v>12</v>
      </c>
      <c r="N4209" t="s">
        <v>13</v>
      </c>
      <c r="O4209" t="s">
        <v>23</v>
      </c>
      <c r="P4209" t="str">
        <f t="shared" si="824"/>
        <v>Yes</v>
      </c>
      <c r="Q4209" t="str">
        <f t="shared" si="825"/>
        <v>No</v>
      </c>
      <c r="R4209" t="str">
        <f t="shared" si="826"/>
        <v>No</v>
      </c>
      <c r="T4209" t="s">
        <v>342</v>
      </c>
      <c r="U4209" t="s">
        <v>14</v>
      </c>
      <c r="V4209" t="str">
        <f t="shared" si="827"/>
        <v>Intersection</v>
      </c>
      <c r="W4209" t="s">
        <v>1163</v>
      </c>
      <c r="X4209">
        <v>42.365574000000002</v>
      </c>
      <c r="Y4209">
        <v>-71.103990999999994</v>
      </c>
      <c r="Z4209" t="s">
        <v>267</v>
      </c>
    </row>
    <row r="4210" spans="1:26">
      <c r="A4210">
        <v>31316</v>
      </c>
      <c r="B4210" s="1">
        <v>41173.520833333336</v>
      </c>
      <c r="C4210" s="1">
        <f t="shared" si="816"/>
        <v>40909</v>
      </c>
      <c r="D4210" s="4">
        <f t="shared" si="817"/>
        <v>0.72222222222222221</v>
      </c>
      <c r="E4210" s="3">
        <f t="shared" si="818"/>
        <v>2012</v>
      </c>
      <c r="F4210" s="3">
        <f t="shared" si="819"/>
        <v>9</v>
      </c>
      <c r="G4210" s="3">
        <f t="shared" si="820"/>
        <v>21</v>
      </c>
      <c r="H4210" s="3">
        <f t="shared" si="821"/>
        <v>12</v>
      </c>
      <c r="I4210" s="3">
        <f t="shared" si="822"/>
        <v>30</v>
      </c>
      <c r="J4210" s="3">
        <f t="shared" si="823"/>
        <v>6</v>
      </c>
      <c r="K4210" s="3" t="str">
        <f>IF(AND(D4210&gt;='Season Lookup'!$D$15,D4210&lt;'Season Lookup'!$D$16),"Spring",IF(AND(D4210&gt;='Season Lookup'!$D$16,D4210&lt;'Season Lookup'!$D$17),"Summer",IF(AND(D4210&gt;='Season Lookup'!$D$17,D4210&lt;'Season Lookup'!$D$18),"Fall",IF(OR(D4210&gt;='Season Lookup'!$D$18,D4210&lt;'Season Lookup'!$D$15),"Winter"))))</f>
        <v>Summer</v>
      </c>
      <c r="L4210" s="3" t="str">
        <f>VLOOKUP(F4210,'Season Lookup'!$A$1:$B$13,2,0)</f>
        <v>Fall</v>
      </c>
      <c r="M4210" t="s">
        <v>12</v>
      </c>
      <c r="N4210" t="s">
        <v>13</v>
      </c>
      <c r="O4210" t="s">
        <v>132</v>
      </c>
      <c r="P4210" t="str">
        <f t="shared" si="824"/>
        <v>Yes</v>
      </c>
      <c r="Q4210" t="str">
        <f t="shared" si="825"/>
        <v>Yes</v>
      </c>
      <c r="R4210" t="str">
        <f t="shared" si="826"/>
        <v>No</v>
      </c>
      <c r="T4210" t="s">
        <v>4970</v>
      </c>
      <c r="U4210" t="s">
        <v>354</v>
      </c>
      <c r="V4210" t="str">
        <f t="shared" si="827"/>
        <v>Intersection</v>
      </c>
      <c r="W4210" t="s">
        <v>4971</v>
      </c>
      <c r="X4210">
        <v>42.362704999999998</v>
      </c>
      <c r="Y4210">
        <v>-71.089949000000004</v>
      </c>
      <c r="Z4210" t="s">
        <v>1282</v>
      </c>
    </row>
    <row r="4211" spans="1:26">
      <c r="A4211">
        <v>31317</v>
      </c>
      <c r="B4211" s="1">
        <v>41173.625</v>
      </c>
      <c r="C4211" s="1">
        <f t="shared" si="816"/>
        <v>40909</v>
      </c>
      <c r="D4211" s="4">
        <f t="shared" si="817"/>
        <v>0.72222222222222221</v>
      </c>
      <c r="E4211" s="3">
        <f t="shared" si="818"/>
        <v>2012</v>
      </c>
      <c r="F4211" s="3">
        <f t="shared" si="819"/>
        <v>9</v>
      </c>
      <c r="G4211" s="3">
        <f t="shared" si="820"/>
        <v>21</v>
      </c>
      <c r="H4211" s="3">
        <f t="shared" si="821"/>
        <v>15</v>
      </c>
      <c r="I4211" s="3">
        <f t="shared" si="822"/>
        <v>0</v>
      </c>
      <c r="J4211" s="3">
        <f t="shared" si="823"/>
        <v>6</v>
      </c>
      <c r="K4211" s="3" t="str">
        <f>IF(AND(D4211&gt;='Season Lookup'!$D$15,D4211&lt;'Season Lookup'!$D$16),"Spring",IF(AND(D4211&gt;='Season Lookup'!$D$16,D4211&lt;'Season Lookup'!$D$17),"Summer",IF(AND(D4211&gt;='Season Lookup'!$D$17,D4211&lt;'Season Lookup'!$D$18),"Fall",IF(OR(D4211&gt;='Season Lookup'!$D$18,D4211&lt;'Season Lookup'!$D$15),"Winter"))))</f>
        <v>Summer</v>
      </c>
      <c r="L4211" s="3" t="str">
        <f>VLOOKUP(F4211,'Season Lookup'!$A$1:$B$13,2,0)</f>
        <v>Fall</v>
      </c>
      <c r="M4211" t="s">
        <v>12</v>
      </c>
      <c r="N4211" t="s">
        <v>13</v>
      </c>
      <c r="O4211" t="s">
        <v>13</v>
      </c>
      <c r="P4211" t="str">
        <f t="shared" si="824"/>
        <v>Yes</v>
      </c>
      <c r="Q4211" t="str">
        <f t="shared" si="825"/>
        <v>No</v>
      </c>
      <c r="R4211" t="str">
        <f t="shared" si="826"/>
        <v>No</v>
      </c>
      <c r="T4211" t="s">
        <v>19</v>
      </c>
      <c r="U4211" t="s">
        <v>1701</v>
      </c>
      <c r="V4211" t="str">
        <f t="shared" si="827"/>
        <v>Intersection</v>
      </c>
      <c r="W4211" t="s">
        <v>4972</v>
      </c>
      <c r="X4211">
        <v>0</v>
      </c>
      <c r="Y4211">
        <v>0</v>
      </c>
      <c r="Z4211" t="s">
        <v>81</v>
      </c>
    </row>
    <row r="4212" spans="1:26">
      <c r="A4212">
        <v>31318</v>
      </c>
      <c r="B4212" s="1">
        <v>41173.729155092595</v>
      </c>
      <c r="C4212" s="1">
        <f t="shared" si="816"/>
        <v>40909</v>
      </c>
      <c r="D4212" s="4">
        <f t="shared" si="817"/>
        <v>0.72222222222222221</v>
      </c>
      <c r="E4212" s="3">
        <f t="shared" si="818"/>
        <v>2012</v>
      </c>
      <c r="F4212" s="3">
        <f t="shared" si="819"/>
        <v>9</v>
      </c>
      <c r="G4212" s="3">
        <f t="shared" si="820"/>
        <v>21</v>
      </c>
      <c r="H4212" s="3">
        <f t="shared" si="821"/>
        <v>17</v>
      </c>
      <c r="I4212" s="3">
        <f t="shared" si="822"/>
        <v>29</v>
      </c>
      <c r="J4212" s="3">
        <f t="shared" si="823"/>
        <v>6</v>
      </c>
      <c r="K4212" s="3" t="str">
        <f>IF(AND(D4212&gt;='Season Lookup'!$D$15,D4212&lt;'Season Lookup'!$D$16),"Spring",IF(AND(D4212&gt;='Season Lookup'!$D$16,D4212&lt;'Season Lookup'!$D$17),"Summer",IF(AND(D4212&gt;='Season Lookup'!$D$17,D4212&lt;'Season Lookup'!$D$18),"Fall",IF(OR(D4212&gt;='Season Lookup'!$D$18,D4212&lt;'Season Lookup'!$D$15),"Winter"))))</f>
        <v>Summer</v>
      </c>
      <c r="L4212" s="3" t="str">
        <f>VLOOKUP(F4212,'Season Lookup'!$A$1:$B$13,2,0)</f>
        <v>Fall</v>
      </c>
      <c r="M4212" t="s">
        <v>12</v>
      </c>
      <c r="N4212" t="s">
        <v>13</v>
      </c>
      <c r="O4212" t="s">
        <v>13</v>
      </c>
      <c r="P4212" t="str">
        <f t="shared" si="824"/>
        <v>Yes</v>
      </c>
      <c r="Q4212" t="str">
        <f t="shared" si="825"/>
        <v>No</v>
      </c>
      <c r="R4212" t="str">
        <f t="shared" si="826"/>
        <v>No</v>
      </c>
      <c r="T4212" t="s">
        <v>50</v>
      </c>
      <c r="U4212" t="s">
        <v>198</v>
      </c>
      <c r="V4212" t="str">
        <f t="shared" si="827"/>
        <v>Intersection</v>
      </c>
      <c r="W4212" t="s">
        <v>910</v>
      </c>
      <c r="X4212">
        <v>42.374597999999999</v>
      </c>
      <c r="Y4212">
        <v>-71.149917000000002</v>
      </c>
      <c r="Z4212" t="s">
        <v>911</v>
      </c>
    </row>
    <row r="4213" spans="1:26">
      <c r="A4213">
        <v>31319</v>
      </c>
      <c r="B4213" s="1">
        <v>41173.688877314817</v>
      </c>
      <c r="C4213" s="1">
        <f t="shared" si="816"/>
        <v>40909</v>
      </c>
      <c r="D4213" s="4">
        <f t="shared" si="817"/>
        <v>0.72222222222222221</v>
      </c>
      <c r="E4213" s="3">
        <f t="shared" si="818"/>
        <v>2012</v>
      </c>
      <c r="F4213" s="3">
        <f t="shared" si="819"/>
        <v>9</v>
      </c>
      <c r="G4213" s="3">
        <f t="shared" si="820"/>
        <v>21</v>
      </c>
      <c r="H4213" s="3">
        <f t="shared" si="821"/>
        <v>16</v>
      </c>
      <c r="I4213" s="3">
        <f t="shared" si="822"/>
        <v>31</v>
      </c>
      <c r="J4213" s="3">
        <f t="shared" si="823"/>
        <v>6</v>
      </c>
      <c r="K4213" s="3" t="str">
        <f>IF(AND(D4213&gt;='Season Lookup'!$D$15,D4213&lt;'Season Lookup'!$D$16),"Spring",IF(AND(D4213&gt;='Season Lookup'!$D$16,D4213&lt;'Season Lookup'!$D$17),"Summer",IF(AND(D4213&gt;='Season Lookup'!$D$17,D4213&lt;'Season Lookup'!$D$18),"Fall",IF(OR(D4213&gt;='Season Lookup'!$D$18,D4213&lt;'Season Lookup'!$D$15),"Winter"))))</f>
        <v>Summer</v>
      </c>
      <c r="L4213" s="3" t="str">
        <f>VLOOKUP(F4213,'Season Lookup'!$A$1:$B$13,2,0)</f>
        <v>Fall</v>
      </c>
      <c r="M4213" t="s">
        <v>12</v>
      </c>
      <c r="N4213" t="s">
        <v>13</v>
      </c>
      <c r="O4213" t="s">
        <v>13</v>
      </c>
      <c r="P4213" t="str">
        <f t="shared" si="824"/>
        <v>Yes</v>
      </c>
      <c r="Q4213" t="str">
        <f t="shared" si="825"/>
        <v>No</v>
      </c>
      <c r="R4213" t="str">
        <f t="shared" si="826"/>
        <v>No</v>
      </c>
      <c r="T4213" t="s">
        <v>74</v>
      </c>
      <c r="U4213" t="s">
        <v>667</v>
      </c>
      <c r="V4213" t="str">
        <f t="shared" si="827"/>
        <v>Intersection</v>
      </c>
      <c r="W4213" t="s">
        <v>668</v>
      </c>
      <c r="X4213">
        <v>42.371501000000002</v>
      </c>
      <c r="Y4213">
        <v>-71.098121000000006</v>
      </c>
      <c r="Z4213" t="s">
        <v>669</v>
      </c>
    </row>
    <row r="4214" spans="1:26">
      <c r="A4214">
        <v>31320</v>
      </c>
      <c r="B4214" s="1">
        <v>41174.78125</v>
      </c>
      <c r="C4214" s="1">
        <f t="shared" si="816"/>
        <v>40909</v>
      </c>
      <c r="D4214" s="4">
        <f t="shared" si="817"/>
        <v>0.72499999999999998</v>
      </c>
      <c r="E4214" s="3">
        <f t="shared" si="818"/>
        <v>2012</v>
      </c>
      <c r="F4214" s="3">
        <f t="shared" si="819"/>
        <v>9</v>
      </c>
      <c r="G4214" s="3">
        <f t="shared" si="820"/>
        <v>22</v>
      </c>
      <c r="H4214" s="3">
        <f t="shared" si="821"/>
        <v>18</v>
      </c>
      <c r="I4214" s="3">
        <f t="shared" si="822"/>
        <v>45</v>
      </c>
      <c r="J4214" s="3">
        <f t="shared" si="823"/>
        <v>7</v>
      </c>
      <c r="K4214" s="3" t="str">
        <f>IF(AND(D4214&gt;='Season Lookup'!$D$15,D4214&lt;'Season Lookup'!$D$16),"Spring",IF(AND(D4214&gt;='Season Lookup'!$D$16,D4214&lt;'Season Lookup'!$D$17),"Summer",IF(AND(D4214&gt;='Season Lookup'!$D$17,D4214&lt;'Season Lookup'!$D$18),"Fall",IF(OR(D4214&gt;='Season Lookup'!$D$18,D4214&lt;'Season Lookup'!$D$15),"Winter"))))</f>
        <v>Summer</v>
      </c>
      <c r="L4214" s="3" t="str">
        <f>VLOOKUP(F4214,'Season Lookup'!$A$1:$B$13,2,0)</f>
        <v>Fall</v>
      </c>
      <c r="M4214" t="s">
        <v>31</v>
      </c>
      <c r="N4214" t="s">
        <v>13</v>
      </c>
      <c r="O4214" t="s">
        <v>36</v>
      </c>
      <c r="P4214" t="str">
        <f t="shared" si="824"/>
        <v>Yes</v>
      </c>
      <c r="Q4214" t="str">
        <f t="shared" si="825"/>
        <v>No</v>
      </c>
      <c r="R4214" t="str">
        <f t="shared" si="826"/>
        <v>No</v>
      </c>
      <c r="T4214" t="s">
        <v>15</v>
      </c>
      <c r="U4214" t="s">
        <v>601</v>
      </c>
      <c r="V4214" t="str">
        <f t="shared" si="827"/>
        <v>Intersection</v>
      </c>
      <c r="W4214" t="s">
        <v>3885</v>
      </c>
      <c r="X4214">
        <v>42.393374999999999</v>
      </c>
      <c r="Y4214">
        <v>-71.130813000000003</v>
      </c>
      <c r="Z4214" t="s">
        <v>3886</v>
      </c>
    </row>
    <row r="4215" spans="1:26">
      <c r="A4215">
        <v>31321</v>
      </c>
      <c r="B4215" s="1">
        <v>41174.833333333336</v>
      </c>
      <c r="C4215" s="1">
        <f t="shared" si="816"/>
        <v>40909</v>
      </c>
      <c r="D4215" s="4">
        <f t="shared" si="817"/>
        <v>0.72499999999999998</v>
      </c>
      <c r="E4215" s="3">
        <f t="shared" si="818"/>
        <v>2012</v>
      </c>
      <c r="F4215" s="3">
        <f t="shared" si="819"/>
        <v>9</v>
      </c>
      <c r="G4215" s="3">
        <f t="shared" si="820"/>
        <v>22</v>
      </c>
      <c r="H4215" s="3">
        <f t="shared" si="821"/>
        <v>20</v>
      </c>
      <c r="I4215" s="3">
        <f t="shared" si="822"/>
        <v>0</v>
      </c>
      <c r="J4215" s="3">
        <f t="shared" si="823"/>
        <v>7</v>
      </c>
      <c r="K4215" s="3" t="str">
        <f>IF(AND(D4215&gt;='Season Lookup'!$D$15,D4215&lt;'Season Lookup'!$D$16),"Spring",IF(AND(D4215&gt;='Season Lookup'!$D$16,D4215&lt;'Season Lookup'!$D$17),"Summer",IF(AND(D4215&gt;='Season Lookup'!$D$17,D4215&lt;'Season Lookup'!$D$18),"Fall",IF(OR(D4215&gt;='Season Lookup'!$D$18,D4215&lt;'Season Lookup'!$D$15),"Winter"))))</f>
        <v>Summer</v>
      </c>
      <c r="L4215" s="3" t="str">
        <f>VLOOKUP(F4215,'Season Lookup'!$A$1:$B$13,2,0)</f>
        <v>Fall</v>
      </c>
      <c r="M4215" t="s">
        <v>31</v>
      </c>
      <c r="N4215" t="s">
        <v>13</v>
      </c>
      <c r="O4215" t="s">
        <v>23</v>
      </c>
      <c r="P4215" t="str">
        <f t="shared" si="824"/>
        <v>Yes</v>
      </c>
      <c r="Q4215" t="str">
        <f t="shared" si="825"/>
        <v>No</v>
      </c>
      <c r="R4215" t="str">
        <f t="shared" si="826"/>
        <v>No</v>
      </c>
      <c r="T4215" t="s">
        <v>1739</v>
      </c>
      <c r="V4215" t="str">
        <f t="shared" si="827"/>
        <v>Intersection</v>
      </c>
      <c r="W4215" t="s">
        <v>4973</v>
      </c>
      <c r="X4215">
        <v>0</v>
      </c>
      <c r="Y4215">
        <v>0</v>
      </c>
      <c r="Z4215" t="s">
        <v>81</v>
      </c>
    </row>
    <row r="4216" spans="1:26">
      <c r="A4216">
        <v>31322</v>
      </c>
      <c r="B4216" s="1">
        <v>41174.847210648149</v>
      </c>
      <c r="C4216" s="1">
        <f t="shared" si="816"/>
        <v>40909</v>
      </c>
      <c r="D4216" s="4">
        <f t="shared" si="817"/>
        <v>0.72499999999999998</v>
      </c>
      <c r="E4216" s="3">
        <f t="shared" si="818"/>
        <v>2012</v>
      </c>
      <c r="F4216" s="3">
        <f t="shared" si="819"/>
        <v>9</v>
      </c>
      <c r="G4216" s="3">
        <f t="shared" si="820"/>
        <v>22</v>
      </c>
      <c r="H4216" s="3">
        <f t="shared" si="821"/>
        <v>20</v>
      </c>
      <c r="I4216" s="3">
        <f t="shared" si="822"/>
        <v>19</v>
      </c>
      <c r="J4216" s="3">
        <f t="shared" si="823"/>
        <v>7</v>
      </c>
      <c r="K4216" s="3" t="str">
        <f>IF(AND(D4216&gt;='Season Lookup'!$D$15,D4216&lt;'Season Lookup'!$D$16),"Spring",IF(AND(D4216&gt;='Season Lookup'!$D$16,D4216&lt;'Season Lookup'!$D$17),"Summer",IF(AND(D4216&gt;='Season Lookup'!$D$17,D4216&lt;'Season Lookup'!$D$18),"Fall",IF(OR(D4216&gt;='Season Lookup'!$D$18,D4216&lt;'Season Lookup'!$D$15),"Winter"))))</f>
        <v>Summer</v>
      </c>
      <c r="L4216" s="3" t="str">
        <f>VLOOKUP(F4216,'Season Lookup'!$A$1:$B$13,2,0)</f>
        <v>Fall</v>
      </c>
      <c r="M4216" t="s">
        <v>31</v>
      </c>
      <c r="N4216" t="s">
        <v>329</v>
      </c>
      <c r="O4216" t="s">
        <v>36</v>
      </c>
      <c r="P4216" t="str">
        <f t="shared" si="824"/>
        <v>No</v>
      </c>
      <c r="Q4216" t="str">
        <f t="shared" si="825"/>
        <v>No</v>
      </c>
      <c r="R4216" t="str">
        <f t="shared" si="826"/>
        <v>No</v>
      </c>
      <c r="T4216" t="s">
        <v>209</v>
      </c>
      <c r="U4216" t="s">
        <v>260</v>
      </c>
      <c r="V4216" t="str">
        <f t="shared" si="827"/>
        <v>Intersection</v>
      </c>
      <c r="W4216" t="s">
        <v>531</v>
      </c>
      <c r="X4216">
        <v>42.365678000000003</v>
      </c>
      <c r="Y4216">
        <v>-71.082406000000006</v>
      </c>
      <c r="Z4216" t="s">
        <v>532</v>
      </c>
    </row>
    <row r="4217" spans="1:26">
      <c r="A4217">
        <v>31323</v>
      </c>
      <c r="B4217" s="1">
        <v>41175.03125</v>
      </c>
      <c r="C4217" s="1">
        <f t="shared" si="816"/>
        <v>40909</v>
      </c>
      <c r="D4217" s="4">
        <f t="shared" si="817"/>
        <v>0.72777777777777775</v>
      </c>
      <c r="E4217" s="3">
        <f t="shared" si="818"/>
        <v>2012</v>
      </c>
      <c r="F4217" s="3">
        <f t="shared" si="819"/>
        <v>9</v>
      </c>
      <c r="G4217" s="3">
        <f t="shared" si="820"/>
        <v>23</v>
      </c>
      <c r="H4217" s="3">
        <f t="shared" si="821"/>
        <v>0</v>
      </c>
      <c r="I4217" s="3">
        <f t="shared" si="822"/>
        <v>45</v>
      </c>
      <c r="J4217" s="3">
        <f t="shared" si="823"/>
        <v>1</v>
      </c>
      <c r="K4217" s="3" t="str">
        <f>IF(AND(D4217&gt;='Season Lookup'!$D$15,D4217&lt;'Season Lookup'!$D$16),"Spring",IF(AND(D4217&gt;='Season Lookup'!$D$16,D4217&lt;'Season Lookup'!$D$17),"Summer",IF(AND(D4217&gt;='Season Lookup'!$D$17,D4217&lt;'Season Lookup'!$D$18),"Fall",IF(OR(D4217&gt;='Season Lookup'!$D$18,D4217&lt;'Season Lookup'!$D$15),"Winter"))))</f>
        <v>Fall</v>
      </c>
      <c r="L4217" s="3" t="str">
        <f>VLOOKUP(F4217,'Season Lookup'!$A$1:$B$13,2,0)</f>
        <v>Fall</v>
      </c>
      <c r="M4217" t="s">
        <v>48</v>
      </c>
      <c r="N4217" t="s">
        <v>619</v>
      </c>
      <c r="O4217" t="s">
        <v>471</v>
      </c>
      <c r="P4217" t="str">
        <f t="shared" si="824"/>
        <v>No</v>
      </c>
      <c r="Q4217" t="str">
        <f t="shared" si="825"/>
        <v>No</v>
      </c>
      <c r="R4217" t="str">
        <f t="shared" si="826"/>
        <v>No</v>
      </c>
      <c r="S4217">
        <v>480</v>
      </c>
      <c r="T4217" t="s">
        <v>19</v>
      </c>
      <c r="U4217" t="s">
        <v>147</v>
      </c>
      <c r="V4217" t="str">
        <f t="shared" si="827"/>
        <v>Non Intersection</v>
      </c>
      <c r="W4217" t="s">
        <v>4974</v>
      </c>
      <c r="X4217">
        <v>42.371496</v>
      </c>
      <c r="Y4217">
        <v>-71.084314000000006</v>
      </c>
      <c r="Z4217" t="s">
        <v>4975</v>
      </c>
    </row>
    <row r="4218" spans="1:26">
      <c r="A4218">
        <v>31324</v>
      </c>
      <c r="B4218" s="1">
        <v>41175.385405092595</v>
      </c>
      <c r="C4218" s="1">
        <f t="shared" si="816"/>
        <v>40909</v>
      </c>
      <c r="D4218" s="4">
        <f t="shared" si="817"/>
        <v>0.72777777777777775</v>
      </c>
      <c r="E4218" s="3">
        <f t="shared" si="818"/>
        <v>2012</v>
      </c>
      <c r="F4218" s="3">
        <f t="shared" si="819"/>
        <v>9</v>
      </c>
      <c r="G4218" s="3">
        <f t="shared" si="820"/>
        <v>23</v>
      </c>
      <c r="H4218" s="3">
        <f t="shared" si="821"/>
        <v>9</v>
      </c>
      <c r="I4218" s="3">
        <f t="shared" si="822"/>
        <v>14</v>
      </c>
      <c r="J4218" s="3">
        <f t="shared" si="823"/>
        <v>1</v>
      </c>
      <c r="K4218" s="3" t="str">
        <f>IF(AND(D4218&gt;='Season Lookup'!$D$15,D4218&lt;'Season Lookup'!$D$16),"Spring",IF(AND(D4218&gt;='Season Lookup'!$D$16,D4218&lt;'Season Lookup'!$D$17),"Summer",IF(AND(D4218&gt;='Season Lookup'!$D$17,D4218&lt;'Season Lookup'!$D$18),"Fall",IF(OR(D4218&gt;='Season Lookup'!$D$18,D4218&lt;'Season Lookup'!$D$15),"Winter"))))</f>
        <v>Fall</v>
      </c>
      <c r="L4218" s="3" t="str">
        <f>VLOOKUP(F4218,'Season Lookup'!$A$1:$B$13,2,0)</f>
        <v>Fall</v>
      </c>
      <c r="M4218" t="s">
        <v>48</v>
      </c>
      <c r="N4218" t="s">
        <v>13</v>
      </c>
      <c r="O4218" t="s">
        <v>23</v>
      </c>
      <c r="P4218" t="str">
        <f t="shared" si="824"/>
        <v>Yes</v>
      </c>
      <c r="Q4218" t="str">
        <f t="shared" si="825"/>
        <v>No</v>
      </c>
      <c r="R4218" t="str">
        <f t="shared" si="826"/>
        <v>No</v>
      </c>
      <c r="S4218">
        <v>142</v>
      </c>
      <c r="T4218" t="s">
        <v>587</v>
      </c>
      <c r="V4218" t="str">
        <f t="shared" si="827"/>
        <v>Non Intersection</v>
      </c>
      <c r="W4218" t="s">
        <v>4976</v>
      </c>
      <c r="X4218">
        <v>42.369929999999997</v>
      </c>
      <c r="Y4218">
        <v>-71.093494000000007</v>
      </c>
      <c r="Z4218" t="s">
        <v>4977</v>
      </c>
    </row>
    <row r="4219" spans="1:26">
      <c r="A4219">
        <v>31325</v>
      </c>
      <c r="B4219" s="1">
        <v>41175.572905092595</v>
      </c>
      <c r="C4219" s="1">
        <f t="shared" si="816"/>
        <v>40909</v>
      </c>
      <c r="D4219" s="4">
        <f t="shared" si="817"/>
        <v>0.72777777777777775</v>
      </c>
      <c r="E4219" s="3">
        <f t="shared" si="818"/>
        <v>2012</v>
      </c>
      <c r="F4219" s="3">
        <f t="shared" si="819"/>
        <v>9</v>
      </c>
      <c r="G4219" s="3">
        <f t="shared" si="820"/>
        <v>23</v>
      </c>
      <c r="H4219" s="3">
        <f t="shared" si="821"/>
        <v>13</v>
      </c>
      <c r="I4219" s="3">
        <f t="shared" si="822"/>
        <v>44</v>
      </c>
      <c r="J4219" s="3">
        <f t="shared" si="823"/>
        <v>1</v>
      </c>
      <c r="K4219" s="3" t="str">
        <f>IF(AND(D4219&gt;='Season Lookup'!$D$15,D4219&lt;'Season Lookup'!$D$16),"Spring",IF(AND(D4219&gt;='Season Lookup'!$D$16,D4219&lt;'Season Lookup'!$D$17),"Summer",IF(AND(D4219&gt;='Season Lookup'!$D$17,D4219&lt;'Season Lookup'!$D$18),"Fall",IF(OR(D4219&gt;='Season Lookup'!$D$18,D4219&lt;'Season Lookup'!$D$15),"Winter"))))</f>
        <v>Fall</v>
      </c>
      <c r="L4219" s="3" t="str">
        <f>VLOOKUP(F4219,'Season Lookup'!$A$1:$B$13,2,0)</f>
        <v>Fall</v>
      </c>
      <c r="M4219" t="s">
        <v>48</v>
      </c>
      <c r="N4219" t="s">
        <v>13</v>
      </c>
      <c r="O4219" t="s">
        <v>23</v>
      </c>
      <c r="P4219" t="str">
        <f t="shared" si="824"/>
        <v>Yes</v>
      </c>
      <c r="Q4219" t="str">
        <f t="shared" si="825"/>
        <v>No</v>
      </c>
      <c r="R4219" t="str">
        <f t="shared" si="826"/>
        <v>No</v>
      </c>
      <c r="S4219">
        <v>198</v>
      </c>
      <c r="T4219" t="s">
        <v>170</v>
      </c>
      <c r="V4219" t="str">
        <f t="shared" si="827"/>
        <v>Non Intersection</v>
      </c>
      <c r="W4219" t="s">
        <v>4345</v>
      </c>
      <c r="X4219">
        <v>42.389879000000001</v>
      </c>
      <c r="Y4219">
        <v>-71.142218</v>
      </c>
      <c r="Z4219" t="s">
        <v>4346</v>
      </c>
    </row>
    <row r="4220" spans="1:26">
      <c r="A4220">
        <v>31326</v>
      </c>
      <c r="B4220" s="1">
        <v>41175.075682870367</v>
      </c>
      <c r="C4220" s="1">
        <f t="shared" ref="C4220:C4282" si="828">EOMONTH(B4220,MONTH(B4220)*-1)+1</f>
        <v>40909</v>
      </c>
      <c r="D4220" s="4">
        <f t="shared" ref="D4220:D4282" si="829">YEARFRAC(C4220,B4220)</f>
        <v>0.72777777777777775</v>
      </c>
      <c r="E4220" s="3">
        <f t="shared" ref="E4220:E4282" si="830">YEAR(B4220)</f>
        <v>2012</v>
      </c>
      <c r="F4220" s="3">
        <f t="shared" ref="F4220:F4282" si="831">MONTH(B4220)</f>
        <v>9</v>
      </c>
      <c r="G4220" s="3">
        <f t="shared" ref="G4220:G4282" si="832">DAY(B4220)</f>
        <v>23</v>
      </c>
      <c r="H4220" s="3">
        <f t="shared" ref="H4220:H4282" si="833">HOUR(B4220)</f>
        <v>1</v>
      </c>
      <c r="I4220" s="3">
        <f t="shared" ref="I4220:I4282" si="834">MINUTE(B4220)</f>
        <v>48</v>
      </c>
      <c r="J4220" s="3">
        <f t="shared" ref="J4220:J4282" si="835">WEEKDAY(B4220,1)</f>
        <v>1</v>
      </c>
      <c r="K4220" s="3" t="str">
        <f>IF(AND(D4220&gt;='Season Lookup'!$D$15,D4220&lt;'Season Lookup'!$D$16),"Spring",IF(AND(D4220&gt;='Season Lookup'!$D$16,D4220&lt;'Season Lookup'!$D$17),"Summer",IF(AND(D4220&gt;='Season Lookup'!$D$17,D4220&lt;'Season Lookup'!$D$18),"Fall",IF(OR(D4220&gt;='Season Lookup'!$D$18,D4220&lt;'Season Lookup'!$D$15),"Winter"))))</f>
        <v>Fall</v>
      </c>
      <c r="L4220" s="3" t="str">
        <f>VLOOKUP(F4220,'Season Lookup'!$A$1:$B$13,2,0)</f>
        <v>Fall</v>
      </c>
      <c r="M4220" t="s">
        <v>48</v>
      </c>
      <c r="N4220" t="s">
        <v>13</v>
      </c>
      <c r="O4220" t="s">
        <v>36</v>
      </c>
      <c r="P4220" t="str">
        <f t="shared" ref="P4220:P4282" si="836">IF(OR(N4220="Auto",O4220="Auto"),"Yes",IF(OR(N4220="Taxi",O4220="Taxi"),"Yes",IF(OR(N4220="Truck",O4220="Truck"),"Yes",IF(OR(N4220="Van",O4220="Van"),"Yes","No"))))</f>
        <v>Yes</v>
      </c>
      <c r="Q4220" t="str">
        <f t="shared" ref="Q4220:Q4282" si="837">IF(OR(N4220="Bicycle",O4220="Bicycle"),"Yes","No")</f>
        <v>No</v>
      </c>
      <c r="R4220" t="str">
        <f t="shared" ref="R4220:R4282" si="838">IF(OR(N4220="Pedestrian",O4220="Pedestrian"),"Yes","No")</f>
        <v>No</v>
      </c>
      <c r="T4220" t="s">
        <v>14</v>
      </c>
      <c r="U4220" t="s">
        <v>484</v>
      </c>
      <c r="V4220" t="str">
        <f t="shared" ref="V4220:V4282" si="839">IF(ISBLANK(S4220),"Intersection","Non Intersection")</f>
        <v>Intersection</v>
      </c>
      <c r="W4220" t="s">
        <v>485</v>
      </c>
      <c r="X4220">
        <v>42.390040999999997</v>
      </c>
      <c r="Y4220">
        <v>-71.120684999999995</v>
      </c>
      <c r="Z4220" t="s">
        <v>486</v>
      </c>
    </row>
    <row r="4221" spans="1:26">
      <c r="A4221">
        <v>31327</v>
      </c>
      <c r="B4221" s="1">
        <v>41175.666655092595</v>
      </c>
      <c r="C4221" s="1">
        <f t="shared" si="828"/>
        <v>40909</v>
      </c>
      <c r="D4221" s="4">
        <f t="shared" si="829"/>
        <v>0.72777777777777775</v>
      </c>
      <c r="E4221" s="3">
        <f t="shared" si="830"/>
        <v>2012</v>
      </c>
      <c r="F4221" s="3">
        <f t="shared" si="831"/>
        <v>9</v>
      </c>
      <c r="G4221" s="3">
        <f t="shared" si="832"/>
        <v>23</v>
      </c>
      <c r="H4221" s="3">
        <f t="shared" si="833"/>
        <v>15</v>
      </c>
      <c r="I4221" s="3">
        <f t="shared" si="834"/>
        <v>59</v>
      </c>
      <c r="J4221" s="3">
        <f t="shared" si="835"/>
        <v>1</v>
      </c>
      <c r="K4221" s="3" t="str">
        <f>IF(AND(D4221&gt;='Season Lookup'!$D$15,D4221&lt;'Season Lookup'!$D$16),"Spring",IF(AND(D4221&gt;='Season Lookup'!$D$16,D4221&lt;'Season Lookup'!$D$17),"Summer",IF(AND(D4221&gt;='Season Lookup'!$D$17,D4221&lt;'Season Lookup'!$D$18),"Fall",IF(OR(D4221&gt;='Season Lookup'!$D$18,D4221&lt;'Season Lookup'!$D$15),"Winter"))))</f>
        <v>Fall</v>
      </c>
      <c r="L4221" s="3" t="str">
        <f>VLOOKUP(F4221,'Season Lookup'!$A$1:$B$13,2,0)</f>
        <v>Fall</v>
      </c>
      <c r="M4221" t="s">
        <v>48</v>
      </c>
      <c r="N4221" t="s">
        <v>13</v>
      </c>
      <c r="O4221" t="s">
        <v>13</v>
      </c>
      <c r="P4221" t="str">
        <f t="shared" si="836"/>
        <v>Yes</v>
      </c>
      <c r="Q4221" t="str">
        <f t="shared" si="837"/>
        <v>No</v>
      </c>
      <c r="R4221" t="str">
        <f t="shared" si="838"/>
        <v>No</v>
      </c>
      <c r="S4221">
        <v>2500</v>
      </c>
      <c r="T4221" t="s">
        <v>14</v>
      </c>
      <c r="U4221" t="s">
        <v>170</v>
      </c>
      <c r="V4221" t="str">
        <f t="shared" si="839"/>
        <v>Non Intersection</v>
      </c>
      <c r="W4221" t="s">
        <v>3846</v>
      </c>
      <c r="X4221">
        <v>42.398899999999998</v>
      </c>
      <c r="Y4221">
        <v>-71.132424999999998</v>
      </c>
      <c r="Z4221" t="s">
        <v>3847</v>
      </c>
    </row>
    <row r="4222" spans="1:26">
      <c r="A4222">
        <v>31328</v>
      </c>
      <c r="B4222" s="1">
        <v>41175.979155092595</v>
      </c>
      <c r="C4222" s="1">
        <f t="shared" si="828"/>
        <v>40909</v>
      </c>
      <c r="D4222" s="4">
        <f t="shared" si="829"/>
        <v>0.72777777777777775</v>
      </c>
      <c r="E4222" s="3">
        <f t="shared" si="830"/>
        <v>2012</v>
      </c>
      <c r="F4222" s="3">
        <f t="shared" si="831"/>
        <v>9</v>
      </c>
      <c r="G4222" s="3">
        <f t="shared" si="832"/>
        <v>23</v>
      </c>
      <c r="H4222" s="3">
        <f t="shared" si="833"/>
        <v>23</v>
      </c>
      <c r="I4222" s="3">
        <f t="shared" si="834"/>
        <v>29</v>
      </c>
      <c r="J4222" s="3">
        <f t="shared" si="835"/>
        <v>1</v>
      </c>
      <c r="K4222" s="3" t="str">
        <f>IF(AND(D4222&gt;='Season Lookup'!$D$15,D4222&lt;'Season Lookup'!$D$16),"Spring",IF(AND(D4222&gt;='Season Lookup'!$D$16,D4222&lt;'Season Lookup'!$D$17),"Summer",IF(AND(D4222&gt;='Season Lookup'!$D$17,D4222&lt;'Season Lookup'!$D$18),"Fall",IF(OR(D4222&gt;='Season Lookup'!$D$18,D4222&lt;'Season Lookup'!$D$15),"Winter"))))</f>
        <v>Fall</v>
      </c>
      <c r="L4222" s="3" t="str">
        <f>VLOOKUP(F4222,'Season Lookup'!$A$1:$B$13,2,0)</f>
        <v>Fall</v>
      </c>
      <c r="M4222" t="s">
        <v>48</v>
      </c>
      <c r="N4222" t="s">
        <v>13</v>
      </c>
      <c r="O4222" t="s">
        <v>132</v>
      </c>
      <c r="P4222" t="str">
        <f t="shared" si="836"/>
        <v>Yes</v>
      </c>
      <c r="Q4222" t="str">
        <f t="shared" si="837"/>
        <v>Yes</v>
      </c>
      <c r="R4222" t="str">
        <f t="shared" si="838"/>
        <v>No</v>
      </c>
      <c r="T4222" t="s">
        <v>342</v>
      </c>
      <c r="U4222" t="s">
        <v>316</v>
      </c>
      <c r="V4222" t="str">
        <f t="shared" si="839"/>
        <v>Intersection</v>
      </c>
      <c r="W4222" t="s">
        <v>2529</v>
      </c>
      <c r="X4222">
        <v>42.366343000000001</v>
      </c>
      <c r="Y4222">
        <v>-71.103160000000003</v>
      </c>
      <c r="Z4222" t="s">
        <v>643</v>
      </c>
    </row>
    <row r="4223" spans="1:26">
      <c r="A4223">
        <v>31334</v>
      </c>
      <c r="B4223" s="1">
        <v>41175.479155092595</v>
      </c>
      <c r="C4223" s="1">
        <f t="shared" si="828"/>
        <v>40909</v>
      </c>
      <c r="D4223" s="4">
        <f t="shared" si="829"/>
        <v>0.72777777777777775</v>
      </c>
      <c r="E4223" s="3">
        <f t="shared" si="830"/>
        <v>2012</v>
      </c>
      <c r="F4223" s="3">
        <f t="shared" si="831"/>
        <v>9</v>
      </c>
      <c r="G4223" s="3">
        <f t="shared" si="832"/>
        <v>23</v>
      </c>
      <c r="H4223" s="3">
        <f t="shared" si="833"/>
        <v>11</v>
      </c>
      <c r="I4223" s="3">
        <f t="shared" si="834"/>
        <v>29</v>
      </c>
      <c r="J4223" s="3">
        <f t="shared" si="835"/>
        <v>1</v>
      </c>
      <c r="K4223" s="3" t="str">
        <f>IF(AND(D4223&gt;='Season Lookup'!$D$15,D4223&lt;'Season Lookup'!$D$16),"Spring",IF(AND(D4223&gt;='Season Lookup'!$D$16,D4223&lt;'Season Lookup'!$D$17),"Summer",IF(AND(D4223&gt;='Season Lookup'!$D$17,D4223&lt;'Season Lookup'!$D$18),"Fall",IF(OR(D4223&gt;='Season Lookup'!$D$18,D4223&lt;'Season Lookup'!$D$15),"Winter"))))</f>
        <v>Fall</v>
      </c>
      <c r="L4223" s="3" t="str">
        <f>VLOOKUP(F4223,'Season Lookup'!$A$1:$B$13,2,0)</f>
        <v>Fall</v>
      </c>
      <c r="M4223" t="s">
        <v>48</v>
      </c>
      <c r="N4223" t="s">
        <v>13</v>
      </c>
      <c r="O4223" t="s">
        <v>23</v>
      </c>
      <c r="P4223" t="str">
        <f t="shared" si="836"/>
        <v>Yes</v>
      </c>
      <c r="Q4223" t="str">
        <f t="shared" si="837"/>
        <v>No</v>
      </c>
      <c r="R4223" t="str">
        <f t="shared" si="838"/>
        <v>No</v>
      </c>
      <c r="S4223">
        <v>469</v>
      </c>
      <c r="T4223" t="s">
        <v>19</v>
      </c>
      <c r="V4223" t="str">
        <f t="shared" si="839"/>
        <v>Non Intersection</v>
      </c>
      <c r="W4223" t="s">
        <v>3468</v>
      </c>
      <c r="X4223">
        <v>42.371653000000002</v>
      </c>
      <c r="Y4223">
        <v>-71.084041999999997</v>
      </c>
      <c r="Z4223" t="s">
        <v>3469</v>
      </c>
    </row>
    <row r="4224" spans="1:26">
      <c r="A4224">
        <v>31329</v>
      </c>
      <c r="B4224" s="1">
        <v>41176.409710648149</v>
      </c>
      <c r="C4224" s="1">
        <f t="shared" si="828"/>
        <v>40909</v>
      </c>
      <c r="D4224" s="4">
        <f t="shared" si="829"/>
        <v>0.73055555555555551</v>
      </c>
      <c r="E4224" s="3">
        <f t="shared" si="830"/>
        <v>2012</v>
      </c>
      <c r="F4224" s="3">
        <f t="shared" si="831"/>
        <v>9</v>
      </c>
      <c r="G4224" s="3">
        <f t="shared" si="832"/>
        <v>24</v>
      </c>
      <c r="H4224" s="3">
        <f t="shared" si="833"/>
        <v>9</v>
      </c>
      <c r="I4224" s="3">
        <f t="shared" si="834"/>
        <v>49</v>
      </c>
      <c r="J4224" s="3">
        <f t="shared" si="835"/>
        <v>2</v>
      </c>
      <c r="K4224" s="3" t="str">
        <f>IF(AND(D4224&gt;='Season Lookup'!$D$15,D4224&lt;'Season Lookup'!$D$16),"Spring",IF(AND(D4224&gt;='Season Lookup'!$D$16,D4224&lt;'Season Lookup'!$D$17),"Summer",IF(AND(D4224&gt;='Season Lookup'!$D$17,D4224&lt;'Season Lookup'!$D$18),"Fall",IF(OR(D4224&gt;='Season Lookup'!$D$18,D4224&lt;'Season Lookup'!$D$15),"Winter"))))</f>
        <v>Fall</v>
      </c>
      <c r="L4224" s="3" t="str">
        <f>VLOOKUP(F4224,'Season Lookup'!$A$1:$B$13,2,0)</f>
        <v>Fall</v>
      </c>
      <c r="M4224" t="s">
        <v>56</v>
      </c>
      <c r="N4224" t="s">
        <v>13</v>
      </c>
      <c r="O4224" t="s">
        <v>619</v>
      </c>
      <c r="P4224" t="str">
        <f t="shared" si="836"/>
        <v>Yes</v>
      </c>
      <c r="Q4224" t="str">
        <f t="shared" si="837"/>
        <v>No</v>
      </c>
      <c r="R4224" t="str">
        <f t="shared" si="838"/>
        <v>No</v>
      </c>
      <c r="T4224" t="s">
        <v>41</v>
      </c>
      <c r="U4224" t="s">
        <v>757</v>
      </c>
      <c r="V4224" t="str">
        <f t="shared" si="839"/>
        <v>Intersection</v>
      </c>
      <c r="W4224" t="s">
        <v>758</v>
      </c>
      <c r="X4224">
        <v>42.362009</v>
      </c>
      <c r="Y4224">
        <v>-71.114306999999997</v>
      </c>
      <c r="Z4224" t="s">
        <v>759</v>
      </c>
    </row>
    <row r="4225" spans="1:26">
      <c r="A4225">
        <v>31330</v>
      </c>
      <c r="B4225" s="1">
        <v>41176.552083333336</v>
      </c>
      <c r="C4225" s="1">
        <f t="shared" si="828"/>
        <v>40909</v>
      </c>
      <c r="D4225" s="4">
        <f t="shared" si="829"/>
        <v>0.73055555555555551</v>
      </c>
      <c r="E4225" s="3">
        <f t="shared" si="830"/>
        <v>2012</v>
      </c>
      <c r="F4225" s="3">
        <f t="shared" si="831"/>
        <v>9</v>
      </c>
      <c r="G4225" s="3">
        <f t="shared" si="832"/>
        <v>24</v>
      </c>
      <c r="H4225" s="3">
        <f t="shared" si="833"/>
        <v>13</v>
      </c>
      <c r="I4225" s="3">
        <f t="shared" si="834"/>
        <v>15</v>
      </c>
      <c r="J4225" s="3">
        <f t="shared" si="835"/>
        <v>2</v>
      </c>
      <c r="K4225" s="3" t="str">
        <f>IF(AND(D4225&gt;='Season Lookup'!$D$15,D4225&lt;'Season Lookup'!$D$16),"Spring",IF(AND(D4225&gt;='Season Lookup'!$D$16,D4225&lt;'Season Lookup'!$D$17),"Summer",IF(AND(D4225&gt;='Season Lookup'!$D$17,D4225&lt;'Season Lookup'!$D$18),"Fall",IF(OR(D4225&gt;='Season Lookup'!$D$18,D4225&lt;'Season Lookup'!$D$15),"Winter"))))</f>
        <v>Fall</v>
      </c>
      <c r="L4225" s="3" t="str">
        <f>VLOOKUP(F4225,'Season Lookup'!$A$1:$B$13,2,0)</f>
        <v>Fall</v>
      </c>
      <c r="M4225" t="s">
        <v>56</v>
      </c>
      <c r="N4225" t="s">
        <v>13</v>
      </c>
      <c r="O4225" t="s">
        <v>132</v>
      </c>
      <c r="P4225" t="str">
        <f t="shared" si="836"/>
        <v>Yes</v>
      </c>
      <c r="Q4225" t="str">
        <f t="shared" si="837"/>
        <v>Yes</v>
      </c>
      <c r="R4225" t="str">
        <f t="shared" si="838"/>
        <v>No</v>
      </c>
      <c r="T4225" t="s">
        <v>129</v>
      </c>
      <c r="U4225" t="s">
        <v>985</v>
      </c>
      <c r="V4225" t="str">
        <f t="shared" si="839"/>
        <v>Intersection</v>
      </c>
      <c r="W4225" t="s">
        <v>4963</v>
      </c>
      <c r="X4225">
        <v>42.368372999999998</v>
      </c>
      <c r="Y4225">
        <v>-71.090596000000005</v>
      </c>
      <c r="Z4225" t="s">
        <v>4964</v>
      </c>
    </row>
    <row r="4226" spans="1:26">
      <c r="A4226">
        <v>31331</v>
      </c>
      <c r="B4226" s="1">
        <v>41176.680543981478</v>
      </c>
      <c r="C4226" s="1">
        <f t="shared" si="828"/>
        <v>40909</v>
      </c>
      <c r="D4226" s="4">
        <f t="shared" si="829"/>
        <v>0.73055555555555551</v>
      </c>
      <c r="E4226" s="3">
        <f t="shared" si="830"/>
        <v>2012</v>
      </c>
      <c r="F4226" s="3">
        <f t="shared" si="831"/>
        <v>9</v>
      </c>
      <c r="G4226" s="3">
        <f t="shared" si="832"/>
        <v>24</v>
      </c>
      <c r="H4226" s="3">
        <f t="shared" si="833"/>
        <v>16</v>
      </c>
      <c r="I4226" s="3">
        <f t="shared" si="834"/>
        <v>19</v>
      </c>
      <c r="J4226" s="3">
        <f t="shared" si="835"/>
        <v>2</v>
      </c>
      <c r="K4226" s="3" t="str">
        <f>IF(AND(D4226&gt;='Season Lookup'!$D$15,D4226&lt;'Season Lookup'!$D$16),"Spring",IF(AND(D4226&gt;='Season Lookup'!$D$16,D4226&lt;'Season Lookup'!$D$17),"Summer",IF(AND(D4226&gt;='Season Lookup'!$D$17,D4226&lt;'Season Lookup'!$D$18),"Fall",IF(OR(D4226&gt;='Season Lookup'!$D$18,D4226&lt;'Season Lookup'!$D$15),"Winter"))))</f>
        <v>Fall</v>
      </c>
      <c r="L4226" s="3" t="str">
        <f>VLOOKUP(F4226,'Season Lookup'!$A$1:$B$13,2,0)</f>
        <v>Fall</v>
      </c>
      <c r="M4226" t="s">
        <v>56</v>
      </c>
      <c r="N4226" t="s">
        <v>13</v>
      </c>
      <c r="O4226" t="s">
        <v>132</v>
      </c>
      <c r="P4226" t="str">
        <f t="shared" si="836"/>
        <v>Yes</v>
      </c>
      <c r="Q4226" t="str">
        <f t="shared" si="837"/>
        <v>Yes</v>
      </c>
      <c r="R4226" t="str">
        <f t="shared" si="838"/>
        <v>No</v>
      </c>
      <c r="S4226">
        <v>1967</v>
      </c>
      <c r="T4226" t="s">
        <v>14</v>
      </c>
      <c r="V4226" t="str">
        <f t="shared" si="839"/>
        <v>Non Intersection</v>
      </c>
      <c r="W4226" t="s">
        <v>3496</v>
      </c>
      <c r="X4226">
        <v>42.390065999999997</v>
      </c>
      <c r="Y4226">
        <v>-71.120465999999993</v>
      </c>
      <c r="Z4226" t="s">
        <v>3497</v>
      </c>
    </row>
    <row r="4227" spans="1:26">
      <c r="A4227">
        <v>31335</v>
      </c>
      <c r="B4227" s="1">
        <v>41176.833333333336</v>
      </c>
      <c r="C4227" s="1">
        <f t="shared" si="828"/>
        <v>40909</v>
      </c>
      <c r="D4227" s="4">
        <f t="shared" si="829"/>
        <v>0.73055555555555551</v>
      </c>
      <c r="E4227" s="3">
        <f t="shared" si="830"/>
        <v>2012</v>
      </c>
      <c r="F4227" s="3">
        <f t="shared" si="831"/>
        <v>9</v>
      </c>
      <c r="G4227" s="3">
        <f t="shared" si="832"/>
        <v>24</v>
      </c>
      <c r="H4227" s="3">
        <f t="shared" si="833"/>
        <v>20</v>
      </c>
      <c r="I4227" s="3">
        <f t="shared" si="834"/>
        <v>0</v>
      </c>
      <c r="J4227" s="3">
        <f t="shared" si="835"/>
        <v>2</v>
      </c>
      <c r="K4227" s="3" t="str">
        <f>IF(AND(D4227&gt;='Season Lookup'!$D$15,D4227&lt;'Season Lookup'!$D$16),"Spring",IF(AND(D4227&gt;='Season Lookup'!$D$16,D4227&lt;'Season Lookup'!$D$17),"Summer",IF(AND(D4227&gt;='Season Lookup'!$D$17,D4227&lt;'Season Lookup'!$D$18),"Fall",IF(OR(D4227&gt;='Season Lookup'!$D$18,D4227&lt;'Season Lookup'!$D$15),"Winter"))))</f>
        <v>Fall</v>
      </c>
      <c r="L4227" s="3" t="str">
        <f>VLOOKUP(F4227,'Season Lookup'!$A$1:$B$13,2,0)</f>
        <v>Fall</v>
      </c>
      <c r="M4227" t="s">
        <v>56</v>
      </c>
      <c r="N4227" t="s">
        <v>13</v>
      </c>
      <c r="O4227" t="s">
        <v>23</v>
      </c>
      <c r="P4227" t="str">
        <f t="shared" si="836"/>
        <v>Yes</v>
      </c>
      <c r="Q4227" t="str">
        <f t="shared" si="837"/>
        <v>No</v>
      </c>
      <c r="R4227" t="str">
        <f t="shared" si="838"/>
        <v>No</v>
      </c>
      <c r="S4227">
        <v>620</v>
      </c>
      <c r="T4227" t="s">
        <v>19</v>
      </c>
      <c r="V4227" t="str">
        <f t="shared" si="839"/>
        <v>Non Intersection</v>
      </c>
      <c r="W4227" t="s">
        <v>4978</v>
      </c>
      <c r="X4227">
        <v>42.371806999999997</v>
      </c>
      <c r="Y4227">
        <v>-71.086742000000001</v>
      </c>
      <c r="Z4227" t="s">
        <v>4979</v>
      </c>
    </row>
    <row r="4228" spans="1:26">
      <c r="A4228">
        <v>31363</v>
      </c>
      <c r="B4228" s="1">
        <v>41176.979155092595</v>
      </c>
      <c r="C4228" s="1">
        <f t="shared" si="828"/>
        <v>40909</v>
      </c>
      <c r="D4228" s="4">
        <f t="shared" si="829"/>
        <v>0.73055555555555551</v>
      </c>
      <c r="E4228" s="3">
        <f t="shared" si="830"/>
        <v>2012</v>
      </c>
      <c r="F4228" s="3">
        <f t="shared" si="831"/>
        <v>9</v>
      </c>
      <c r="G4228" s="3">
        <f t="shared" si="832"/>
        <v>24</v>
      </c>
      <c r="H4228" s="3">
        <f t="shared" si="833"/>
        <v>23</v>
      </c>
      <c r="I4228" s="3">
        <f t="shared" si="834"/>
        <v>29</v>
      </c>
      <c r="J4228" s="3">
        <f t="shared" si="835"/>
        <v>2</v>
      </c>
      <c r="K4228" s="3" t="str">
        <f>IF(AND(D4228&gt;='Season Lookup'!$D$15,D4228&lt;'Season Lookup'!$D$16),"Spring",IF(AND(D4228&gt;='Season Lookup'!$D$16,D4228&lt;'Season Lookup'!$D$17),"Summer",IF(AND(D4228&gt;='Season Lookup'!$D$17,D4228&lt;'Season Lookup'!$D$18),"Fall",IF(OR(D4228&gt;='Season Lookup'!$D$18,D4228&lt;'Season Lookup'!$D$15),"Winter"))))</f>
        <v>Fall</v>
      </c>
      <c r="L4228" s="3" t="str">
        <f>VLOOKUP(F4228,'Season Lookup'!$A$1:$B$13,2,0)</f>
        <v>Fall</v>
      </c>
      <c r="M4228" t="s">
        <v>12</v>
      </c>
      <c r="N4228" t="s">
        <v>13</v>
      </c>
      <c r="O4228" t="s">
        <v>132</v>
      </c>
      <c r="P4228" t="str">
        <f t="shared" si="836"/>
        <v>Yes</v>
      </c>
      <c r="Q4228" t="str">
        <f t="shared" si="837"/>
        <v>Yes</v>
      </c>
      <c r="R4228" t="str">
        <f t="shared" si="838"/>
        <v>No</v>
      </c>
      <c r="T4228" t="s">
        <v>342</v>
      </c>
      <c r="V4228" t="str">
        <f t="shared" si="839"/>
        <v>Intersection</v>
      </c>
      <c r="W4228" t="s">
        <v>1487</v>
      </c>
      <c r="X4228">
        <v>0</v>
      </c>
      <c r="Y4228">
        <v>0</v>
      </c>
      <c r="Z4228" t="s">
        <v>81</v>
      </c>
    </row>
    <row r="4229" spans="1:26">
      <c r="A4229">
        <v>31406</v>
      </c>
      <c r="B4229" s="1">
        <v>41176.6875</v>
      </c>
      <c r="C4229" s="1">
        <f t="shared" si="828"/>
        <v>40909</v>
      </c>
      <c r="D4229" s="4">
        <f t="shared" si="829"/>
        <v>0.73055555555555551</v>
      </c>
      <c r="E4229" s="3">
        <f t="shared" si="830"/>
        <v>2012</v>
      </c>
      <c r="F4229" s="3">
        <f t="shared" si="831"/>
        <v>9</v>
      </c>
      <c r="G4229" s="3">
        <f t="shared" si="832"/>
        <v>24</v>
      </c>
      <c r="H4229" s="3">
        <f t="shared" si="833"/>
        <v>16</v>
      </c>
      <c r="I4229" s="3">
        <f t="shared" si="834"/>
        <v>30</v>
      </c>
      <c r="J4229" s="3">
        <f t="shared" si="835"/>
        <v>2</v>
      </c>
      <c r="K4229" s="3" t="str">
        <f>IF(AND(D4229&gt;='Season Lookup'!$D$15,D4229&lt;'Season Lookup'!$D$16),"Spring",IF(AND(D4229&gt;='Season Lookup'!$D$16,D4229&lt;'Season Lookup'!$D$17),"Summer",IF(AND(D4229&gt;='Season Lookup'!$D$17,D4229&lt;'Season Lookup'!$D$18),"Fall",IF(OR(D4229&gt;='Season Lookup'!$D$18,D4229&lt;'Season Lookup'!$D$15),"Winter"))))</f>
        <v>Fall</v>
      </c>
      <c r="L4229" s="3" t="str">
        <f>VLOOKUP(F4229,'Season Lookup'!$A$1:$B$13,2,0)</f>
        <v>Fall</v>
      </c>
      <c r="M4229" t="s">
        <v>56</v>
      </c>
      <c r="N4229" t="s">
        <v>13</v>
      </c>
      <c r="O4229" t="s">
        <v>23</v>
      </c>
      <c r="P4229" t="str">
        <f t="shared" si="836"/>
        <v>Yes</v>
      </c>
      <c r="Q4229" t="str">
        <f t="shared" si="837"/>
        <v>No</v>
      </c>
      <c r="R4229" t="str">
        <f t="shared" si="838"/>
        <v>No</v>
      </c>
      <c r="T4229" t="s">
        <v>198</v>
      </c>
      <c r="V4229" t="str">
        <f t="shared" si="839"/>
        <v>Intersection</v>
      </c>
      <c r="W4229" t="s">
        <v>441</v>
      </c>
      <c r="X4229">
        <v>0</v>
      </c>
      <c r="Y4229">
        <v>0</v>
      </c>
      <c r="Z4229" t="s">
        <v>81</v>
      </c>
    </row>
    <row r="4230" spans="1:26">
      <c r="A4230">
        <v>31336</v>
      </c>
      <c r="B4230" s="1">
        <v>41177.385405092595</v>
      </c>
      <c r="C4230" s="1">
        <f t="shared" si="828"/>
        <v>40909</v>
      </c>
      <c r="D4230" s="4">
        <f t="shared" si="829"/>
        <v>0.73333333333333328</v>
      </c>
      <c r="E4230" s="3">
        <f t="shared" si="830"/>
        <v>2012</v>
      </c>
      <c r="F4230" s="3">
        <f t="shared" si="831"/>
        <v>9</v>
      </c>
      <c r="G4230" s="3">
        <f t="shared" si="832"/>
        <v>25</v>
      </c>
      <c r="H4230" s="3">
        <f t="shared" si="833"/>
        <v>9</v>
      </c>
      <c r="I4230" s="3">
        <f t="shared" si="834"/>
        <v>14</v>
      </c>
      <c r="J4230" s="3">
        <f t="shared" si="835"/>
        <v>3</v>
      </c>
      <c r="K4230" s="3" t="str">
        <f>IF(AND(D4230&gt;='Season Lookup'!$D$15,D4230&lt;'Season Lookup'!$D$16),"Spring",IF(AND(D4230&gt;='Season Lookup'!$D$16,D4230&lt;'Season Lookup'!$D$17),"Summer",IF(AND(D4230&gt;='Season Lookup'!$D$17,D4230&lt;'Season Lookup'!$D$18),"Fall",IF(OR(D4230&gt;='Season Lookup'!$D$18,D4230&lt;'Season Lookup'!$D$15),"Winter"))))</f>
        <v>Fall</v>
      </c>
      <c r="L4230" s="3" t="str">
        <f>VLOOKUP(F4230,'Season Lookup'!$A$1:$B$13,2,0)</f>
        <v>Fall</v>
      </c>
      <c r="M4230" t="s">
        <v>73</v>
      </c>
      <c r="N4230" t="s">
        <v>13</v>
      </c>
      <c r="O4230" t="s">
        <v>132</v>
      </c>
      <c r="P4230" t="str">
        <f t="shared" si="836"/>
        <v>Yes</v>
      </c>
      <c r="Q4230" t="str">
        <f t="shared" si="837"/>
        <v>Yes</v>
      </c>
      <c r="R4230" t="str">
        <f t="shared" si="838"/>
        <v>No</v>
      </c>
      <c r="T4230" t="s">
        <v>74</v>
      </c>
      <c r="U4230" t="s">
        <v>75</v>
      </c>
      <c r="V4230" t="str">
        <f t="shared" si="839"/>
        <v>Intersection</v>
      </c>
      <c r="W4230" t="s">
        <v>76</v>
      </c>
      <c r="X4230">
        <v>42.370480000000001</v>
      </c>
      <c r="Y4230">
        <v>-71.096879000000001</v>
      </c>
      <c r="Z4230" t="s">
        <v>77</v>
      </c>
    </row>
    <row r="4231" spans="1:26">
      <c r="A4231">
        <v>31341</v>
      </c>
      <c r="B4231" s="1">
        <v>41177.652777777781</v>
      </c>
      <c r="C4231" s="1">
        <f t="shared" si="828"/>
        <v>40909</v>
      </c>
      <c r="D4231" s="4">
        <f t="shared" si="829"/>
        <v>0.73333333333333328</v>
      </c>
      <c r="E4231" s="3">
        <f t="shared" si="830"/>
        <v>2012</v>
      </c>
      <c r="F4231" s="3">
        <f t="shared" si="831"/>
        <v>9</v>
      </c>
      <c r="G4231" s="3">
        <f t="shared" si="832"/>
        <v>25</v>
      </c>
      <c r="H4231" s="3">
        <f t="shared" si="833"/>
        <v>15</v>
      </c>
      <c r="I4231" s="3">
        <f t="shared" si="834"/>
        <v>40</v>
      </c>
      <c r="J4231" s="3">
        <f t="shared" si="835"/>
        <v>3</v>
      </c>
      <c r="K4231" s="3" t="str">
        <f>IF(AND(D4231&gt;='Season Lookup'!$D$15,D4231&lt;'Season Lookup'!$D$16),"Spring",IF(AND(D4231&gt;='Season Lookup'!$D$16,D4231&lt;'Season Lookup'!$D$17),"Summer",IF(AND(D4231&gt;='Season Lookup'!$D$17,D4231&lt;'Season Lookup'!$D$18),"Fall",IF(OR(D4231&gt;='Season Lookup'!$D$18,D4231&lt;'Season Lookup'!$D$15),"Winter"))))</f>
        <v>Fall</v>
      </c>
      <c r="L4231" s="3" t="str">
        <f>VLOOKUP(F4231,'Season Lookup'!$A$1:$B$13,2,0)</f>
        <v>Fall</v>
      </c>
      <c r="M4231" t="s">
        <v>73</v>
      </c>
      <c r="N4231" t="s">
        <v>13</v>
      </c>
      <c r="O4231" t="s">
        <v>132</v>
      </c>
      <c r="P4231" t="str">
        <f t="shared" si="836"/>
        <v>Yes</v>
      </c>
      <c r="Q4231" t="str">
        <f t="shared" si="837"/>
        <v>Yes</v>
      </c>
      <c r="R4231" t="str">
        <f t="shared" si="838"/>
        <v>No</v>
      </c>
      <c r="T4231" t="s">
        <v>14</v>
      </c>
      <c r="U4231" t="s">
        <v>213</v>
      </c>
      <c r="V4231" t="str">
        <f t="shared" si="839"/>
        <v>Intersection</v>
      </c>
      <c r="W4231" t="s">
        <v>214</v>
      </c>
      <c r="X4231">
        <v>42.398823999999998</v>
      </c>
      <c r="Y4231">
        <v>-71.131961000000004</v>
      </c>
      <c r="Z4231" t="s">
        <v>215</v>
      </c>
    </row>
    <row r="4232" spans="1:26">
      <c r="A4232">
        <v>31338</v>
      </c>
      <c r="B4232" s="1">
        <v>41178.458333333336</v>
      </c>
      <c r="C4232" s="1">
        <f t="shared" si="828"/>
        <v>40909</v>
      </c>
      <c r="D4232" s="4">
        <f t="shared" si="829"/>
        <v>0.73611111111111116</v>
      </c>
      <c r="E4232" s="3">
        <f t="shared" si="830"/>
        <v>2012</v>
      </c>
      <c r="F4232" s="3">
        <f t="shared" si="831"/>
        <v>9</v>
      </c>
      <c r="G4232" s="3">
        <f t="shared" si="832"/>
        <v>26</v>
      </c>
      <c r="H4232" s="3">
        <f t="shared" si="833"/>
        <v>11</v>
      </c>
      <c r="I4232" s="3">
        <f t="shared" si="834"/>
        <v>0</v>
      </c>
      <c r="J4232" s="3">
        <f t="shared" si="835"/>
        <v>4</v>
      </c>
      <c r="K4232" s="3" t="str">
        <f>IF(AND(D4232&gt;='Season Lookup'!$D$15,D4232&lt;'Season Lookup'!$D$16),"Spring",IF(AND(D4232&gt;='Season Lookup'!$D$16,D4232&lt;'Season Lookup'!$D$17),"Summer",IF(AND(D4232&gt;='Season Lookup'!$D$17,D4232&lt;'Season Lookup'!$D$18),"Fall",IF(OR(D4232&gt;='Season Lookup'!$D$18,D4232&lt;'Season Lookup'!$D$15),"Winter"))))</f>
        <v>Fall</v>
      </c>
      <c r="L4232" s="3" t="str">
        <f>VLOOKUP(F4232,'Season Lookup'!$A$1:$B$13,2,0)</f>
        <v>Fall</v>
      </c>
      <c r="M4232" t="s">
        <v>82</v>
      </c>
      <c r="N4232" t="s">
        <v>13</v>
      </c>
      <c r="O4232" t="s">
        <v>152</v>
      </c>
      <c r="P4232" t="str">
        <f t="shared" si="836"/>
        <v>Yes</v>
      </c>
      <c r="Q4232" t="str">
        <f t="shared" si="837"/>
        <v>No</v>
      </c>
      <c r="R4232" t="str">
        <f t="shared" si="838"/>
        <v>Yes</v>
      </c>
      <c r="S4232">
        <v>35</v>
      </c>
      <c r="T4232" t="s">
        <v>3376</v>
      </c>
      <c r="V4232" t="str">
        <f t="shared" si="839"/>
        <v>Non Intersection</v>
      </c>
      <c r="W4232" t="s">
        <v>4980</v>
      </c>
      <c r="X4232">
        <v>42.362170999999996</v>
      </c>
      <c r="Y4232">
        <v>-71.110085999999995</v>
      </c>
      <c r="Z4232" t="s">
        <v>4981</v>
      </c>
    </row>
    <row r="4233" spans="1:26">
      <c r="A4233">
        <v>31339</v>
      </c>
      <c r="B4233" s="1">
        <v>41178.59375</v>
      </c>
      <c r="C4233" s="1">
        <f t="shared" si="828"/>
        <v>40909</v>
      </c>
      <c r="D4233" s="4">
        <f t="shared" si="829"/>
        <v>0.73611111111111116</v>
      </c>
      <c r="E4233" s="3">
        <f t="shared" si="830"/>
        <v>2012</v>
      </c>
      <c r="F4233" s="3">
        <f t="shared" si="831"/>
        <v>9</v>
      </c>
      <c r="G4233" s="3">
        <f t="shared" si="832"/>
        <v>26</v>
      </c>
      <c r="H4233" s="3">
        <f t="shared" si="833"/>
        <v>14</v>
      </c>
      <c r="I4233" s="3">
        <f t="shared" si="834"/>
        <v>15</v>
      </c>
      <c r="J4233" s="3">
        <f t="shared" si="835"/>
        <v>4</v>
      </c>
      <c r="K4233" s="3" t="str">
        <f>IF(AND(D4233&gt;='Season Lookup'!$D$15,D4233&lt;'Season Lookup'!$D$16),"Spring",IF(AND(D4233&gt;='Season Lookup'!$D$16,D4233&lt;'Season Lookup'!$D$17),"Summer",IF(AND(D4233&gt;='Season Lookup'!$D$17,D4233&lt;'Season Lookup'!$D$18),"Fall",IF(OR(D4233&gt;='Season Lookup'!$D$18,D4233&lt;'Season Lookup'!$D$15),"Winter"))))</f>
        <v>Fall</v>
      </c>
      <c r="L4233" s="3" t="str">
        <f>VLOOKUP(F4233,'Season Lookup'!$A$1:$B$13,2,0)</f>
        <v>Fall</v>
      </c>
      <c r="M4233" t="s">
        <v>82</v>
      </c>
      <c r="N4233" t="s">
        <v>13</v>
      </c>
      <c r="O4233" t="s">
        <v>23</v>
      </c>
      <c r="P4233" t="str">
        <f t="shared" si="836"/>
        <v>Yes</v>
      </c>
      <c r="Q4233" t="str">
        <f t="shared" si="837"/>
        <v>No</v>
      </c>
      <c r="R4233" t="str">
        <f t="shared" si="838"/>
        <v>No</v>
      </c>
      <c r="S4233">
        <v>19</v>
      </c>
      <c r="T4233" t="s">
        <v>42</v>
      </c>
      <c r="V4233" t="str">
        <f t="shared" si="839"/>
        <v>Non Intersection</v>
      </c>
      <c r="W4233" t="s">
        <v>4982</v>
      </c>
      <c r="X4233">
        <v>42.369512</v>
      </c>
      <c r="Y4233">
        <v>-71.113618000000002</v>
      </c>
      <c r="Z4233" t="s">
        <v>4983</v>
      </c>
    </row>
    <row r="4234" spans="1:26">
      <c r="A4234">
        <v>31340</v>
      </c>
      <c r="B4234" s="1">
        <v>41178.701388888891</v>
      </c>
      <c r="C4234" s="1">
        <f t="shared" si="828"/>
        <v>40909</v>
      </c>
      <c r="D4234" s="4">
        <f t="shared" si="829"/>
        <v>0.73611111111111116</v>
      </c>
      <c r="E4234" s="3">
        <f t="shared" si="830"/>
        <v>2012</v>
      </c>
      <c r="F4234" s="3">
        <f t="shared" si="831"/>
        <v>9</v>
      </c>
      <c r="G4234" s="3">
        <f t="shared" si="832"/>
        <v>26</v>
      </c>
      <c r="H4234" s="3">
        <f t="shared" si="833"/>
        <v>16</v>
      </c>
      <c r="I4234" s="3">
        <f t="shared" si="834"/>
        <v>50</v>
      </c>
      <c r="J4234" s="3">
        <f t="shared" si="835"/>
        <v>4</v>
      </c>
      <c r="K4234" s="3" t="str">
        <f>IF(AND(D4234&gt;='Season Lookup'!$D$15,D4234&lt;'Season Lookup'!$D$16),"Spring",IF(AND(D4234&gt;='Season Lookup'!$D$16,D4234&lt;'Season Lookup'!$D$17),"Summer",IF(AND(D4234&gt;='Season Lookup'!$D$17,D4234&lt;'Season Lookup'!$D$18),"Fall",IF(OR(D4234&gt;='Season Lookup'!$D$18,D4234&lt;'Season Lookup'!$D$15),"Winter"))))</f>
        <v>Fall</v>
      </c>
      <c r="L4234" s="3" t="str">
        <f>VLOOKUP(F4234,'Season Lookup'!$A$1:$B$13,2,0)</f>
        <v>Fall</v>
      </c>
      <c r="M4234" t="s">
        <v>82</v>
      </c>
      <c r="N4234" t="s">
        <v>13</v>
      </c>
      <c r="O4234" t="s">
        <v>13</v>
      </c>
      <c r="P4234" t="str">
        <f t="shared" si="836"/>
        <v>Yes</v>
      </c>
      <c r="Q4234" t="str">
        <f t="shared" si="837"/>
        <v>No</v>
      </c>
      <c r="R4234" t="str">
        <f t="shared" si="838"/>
        <v>No</v>
      </c>
      <c r="T4234" t="s">
        <v>260</v>
      </c>
      <c r="U4234" t="s">
        <v>209</v>
      </c>
      <c r="V4234" t="str">
        <f t="shared" si="839"/>
        <v>Intersection</v>
      </c>
      <c r="W4234" t="s">
        <v>1358</v>
      </c>
      <c r="X4234">
        <v>42.365678000000003</v>
      </c>
      <c r="Y4234">
        <v>-71.082406000000006</v>
      </c>
      <c r="Z4234" t="s">
        <v>532</v>
      </c>
    </row>
    <row r="4235" spans="1:26">
      <c r="A4235">
        <v>31342</v>
      </c>
      <c r="B4235" s="1">
        <v>41178.928460648145</v>
      </c>
      <c r="C4235" s="1">
        <f t="shared" si="828"/>
        <v>40909</v>
      </c>
      <c r="D4235" s="4">
        <f t="shared" si="829"/>
        <v>0.73611111111111116</v>
      </c>
      <c r="E4235" s="3">
        <f t="shared" si="830"/>
        <v>2012</v>
      </c>
      <c r="F4235" s="3">
        <f t="shared" si="831"/>
        <v>9</v>
      </c>
      <c r="G4235" s="3">
        <f t="shared" si="832"/>
        <v>26</v>
      </c>
      <c r="H4235" s="3">
        <f t="shared" si="833"/>
        <v>22</v>
      </c>
      <c r="I4235" s="3">
        <f t="shared" si="834"/>
        <v>16</v>
      </c>
      <c r="J4235" s="3">
        <f t="shared" si="835"/>
        <v>4</v>
      </c>
      <c r="K4235" s="3" t="str">
        <f>IF(AND(D4235&gt;='Season Lookup'!$D$15,D4235&lt;'Season Lookup'!$D$16),"Spring",IF(AND(D4235&gt;='Season Lookup'!$D$16,D4235&lt;'Season Lookup'!$D$17),"Summer",IF(AND(D4235&gt;='Season Lookup'!$D$17,D4235&lt;'Season Lookup'!$D$18),"Fall",IF(OR(D4235&gt;='Season Lookup'!$D$18,D4235&lt;'Season Lookup'!$D$15),"Winter"))))</f>
        <v>Fall</v>
      </c>
      <c r="L4235" s="3" t="str">
        <f>VLOOKUP(F4235,'Season Lookup'!$A$1:$B$13,2,0)</f>
        <v>Fall</v>
      </c>
      <c r="M4235" t="s">
        <v>82</v>
      </c>
      <c r="N4235" t="s">
        <v>13</v>
      </c>
      <c r="O4235" t="s">
        <v>13</v>
      </c>
      <c r="P4235" t="str">
        <f t="shared" si="836"/>
        <v>Yes</v>
      </c>
      <c r="Q4235" t="str">
        <f t="shared" si="837"/>
        <v>No</v>
      </c>
      <c r="R4235" t="str">
        <f t="shared" si="838"/>
        <v>No</v>
      </c>
      <c r="T4235" t="s">
        <v>198</v>
      </c>
      <c r="U4235" t="s">
        <v>935</v>
      </c>
      <c r="V4235" t="str">
        <f t="shared" si="839"/>
        <v>Intersection</v>
      </c>
      <c r="W4235" t="s">
        <v>1887</v>
      </c>
      <c r="X4235">
        <v>42.386721000000001</v>
      </c>
      <c r="Y4235">
        <v>-71.141009999999994</v>
      </c>
      <c r="Z4235" t="s">
        <v>1888</v>
      </c>
    </row>
    <row r="4236" spans="1:26">
      <c r="A4236">
        <v>31343</v>
      </c>
      <c r="B4236" s="1">
        <v>41179.59375</v>
      </c>
      <c r="C4236" s="1">
        <f t="shared" si="828"/>
        <v>40909</v>
      </c>
      <c r="D4236" s="4">
        <f t="shared" si="829"/>
        <v>0.73888888888888893</v>
      </c>
      <c r="E4236" s="3">
        <f t="shared" si="830"/>
        <v>2012</v>
      </c>
      <c r="F4236" s="3">
        <f t="shared" si="831"/>
        <v>9</v>
      </c>
      <c r="G4236" s="3">
        <f t="shared" si="832"/>
        <v>27</v>
      </c>
      <c r="H4236" s="3">
        <f t="shared" si="833"/>
        <v>14</v>
      </c>
      <c r="I4236" s="3">
        <f t="shared" si="834"/>
        <v>15</v>
      </c>
      <c r="J4236" s="3">
        <f t="shared" si="835"/>
        <v>5</v>
      </c>
      <c r="K4236" s="3" t="str">
        <f>IF(AND(D4236&gt;='Season Lookup'!$D$15,D4236&lt;'Season Lookup'!$D$16),"Spring",IF(AND(D4236&gt;='Season Lookup'!$D$16,D4236&lt;'Season Lookup'!$D$17),"Summer",IF(AND(D4236&gt;='Season Lookup'!$D$17,D4236&lt;'Season Lookup'!$D$18),"Fall",IF(OR(D4236&gt;='Season Lookup'!$D$18,D4236&lt;'Season Lookup'!$D$15),"Winter"))))</f>
        <v>Fall</v>
      </c>
      <c r="L4236" s="3" t="str">
        <f>VLOOKUP(F4236,'Season Lookup'!$A$1:$B$13,2,0)</f>
        <v>Fall</v>
      </c>
      <c r="M4236" t="s">
        <v>78</v>
      </c>
      <c r="N4236" t="s">
        <v>13</v>
      </c>
      <c r="O4236" t="s">
        <v>23</v>
      </c>
      <c r="P4236" t="str">
        <f t="shared" si="836"/>
        <v>Yes</v>
      </c>
      <c r="Q4236" t="str">
        <f t="shared" si="837"/>
        <v>No</v>
      </c>
      <c r="R4236" t="str">
        <f t="shared" si="838"/>
        <v>No</v>
      </c>
      <c r="S4236">
        <v>3032</v>
      </c>
      <c r="T4236" t="s">
        <v>1275</v>
      </c>
      <c r="V4236" t="str">
        <f t="shared" si="839"/>
        <v>Non Intersection</v>
      </c>
      <c r="W4236" t="s">
        <v>4984</v>
      </c>
      <c r="X4236">
        <v>42.400992000000002</v>
      </c>
      <c r="Y4236">
        <v>-71.132974000000004</v>
      </c>
      <c r="Z4236" t="s">
        <v>4985</v>
      </c>
    </row>
    <row r="4237" spans="1:26">
      <c r="A4237">
        <v>31344</v>
      </c>
      <c r="B4237" s="1">
        <v>41179.678460648145</v>
      </c>
      <c r="C4237" s="1">
        <f t="shared" si="828"/>
        <v>40909</v>
      </c>
      <c r="D4237" s="4">
        <f t="shared" si="829"/>
        <v>0.73888888888888893</v>
      </c>
      <c r="E4237" s="3">
        <f t="shared" si="830"/>
        <v>2012</v>
      </c>
      <c r="F4237" s="3">
        <f t="shared" si="831"/>
        <v>9</v>
      </c>
      <c r="G4237" s="3">
        <f t="shared" si="832"/>
        <v>27</v>
      </c>
      <c r="H4237" s="3">
        <f t="shared" si="833"/>
        <v>16</v>
      </c>
      <c r="I4237" s="3">
        <f t="shared" si="834"/>
        <v>16</v>
      </c>
      <c r="J4237" s="3">
        <f t="shared" si="835"/>
        <v>5</v>
      </c>
      <c r="K4237" s="3" t="str">
        <f>IF(AND(D4237&gt;='Season Lookup'!$D$15,D4237&lt;'Season Lookup'!$D$16),"Spring",IF(AND(D4237&gt;='Season Lookup'!$D$16,D4237&lt;'Season Lookup'!$D$17),"Summer",IF(AND(D4237&gt;='Season Lookup'!$D$17,D4237&lt;'Season Lookup'!$D$18),"Fall",IF(OR(D4237&gt;='Season Lookup'!$D$18,D4237&lt;'Season Lookup'!$D$15),"Winter"))))</f>
        <v>Fall</v>
      </c>
      <c r="L4237" s="3" t="str">
        <f>VLOOKUP(F4237,'Season Lookup'!$A$1:$B$13,2,0)</f>
        <v>Fall</v>
      </c>
      <c r="M4237" t="s">
        <v>78</v>
      </c>
      <c r="N4237" t="s">
        <v>13</v>
      </c>
      <c r="O4237" t="s">
        <v>471</v>
      </c>
      <c r="P4237" t="str">
        <f t="shared" si="836"/>
        <v>Yes</v>
      </c>
      <c r="Q4237" t="str">
        <f t="shared" si="837"/>
        <v>No</v>
      </c>
      <c r="R4237" t="str">
        <f t="shared" si="838"/>
        <v>No</v>
      </c>
      <c r="T4237" t="s">
        <v>32</v>
      </c>
      <c r="U4237" t="s">
        <v>288</v>
      </c>
      <c r="V4237" t="str">
        <f t="shared" si="839"/>
        <v>Intersection</v>
      </c>
      <c r="W4237" t="s">
        <v>2978</v>
      </c>
      <c r="X4237">
        <v>42.362717000000004</v>
      </c>
      <c r="Y4237">
        <v>-71.089961000000002</v>
      </c>
      <c r="Z4237" t="s">
        <v>2979</v>
      </c>
    </row>
    <row r="4238" spans="1:26">
      <c r="A4238">
        <v>31345</v>
      </c>
      <c r="B4238" s="1">
        <v>41179.263888888891</v>
      </c>
      <c r="C4238" s="1">
        <f t="shared" si="828"/>
        <v>40909</v>
      </c>
      <c r="D4238" s="4">
        <f t="shared" si="829"/>
        <v>0.73888888888888893</v>
      </c>
      <c r="E4238" s="3">
        <f t="shared" si="830"/>
        <v>2012</v>
      </c>
      <c r="F4238" s="3">
        <f t="shared" si="831"/>
        <v>9</v>
      </c>
      <c r="G4238" s="3">
        <f t="shared" si="832"/>
        <v>27</v>
      </c>
      <c r="H4238" s="3">
        <f t="shared" si="833"/>
        <v>6</v>
      </c>
      <c r="I4238" s="3">
        <f t="shared" si="834"/>
        <v>20</v>
      </c>
      <c r="J4238" s="3">
        <f t="shared" si="835"/>
        <v>5</v>
      </c>
      <c r="K4238" s="3" t="str">
        <f>IF(AND(D4238&gt;='Season Lookup'!$D$15,D4238&lt;'Season Lookup'!$D$16),"Spring",IF(AND(D4238&gt;='Season Lookup'!$D$16,D4238&lt;'Season Lookup'!$D$17),"Summer",IF(AND(D4238&gt;='Season Lookup'!$D$17,D4238&lt;'Season Lookup'!$D$18),"Fall",IF(OR(D4238&gt;='Season Lookup'!$D$18,D4238&lt;'Season Lookup'!$D$15),"Winter"))))</f>
        <v>Fall</v>
      </c>
      <c r="L4238" s="3" t="str">
        <f>VLOOKUP(F4238,'Season Lookup'!$A$1:$B$13,2,0)</f>
        <v>Fall</v>
      </c>
      <c r="M4238" t="s">
        <v>12</v>
      </c>
      <c r="N4238" t="s">
        <v>13</v>
      </c>
      <c r="O4238" t="s">
        <v>132</v>
      </c>
      <c r="P4238" t="str">
        <f t="shared" si="836"/>
        <v>Yes</v>
      </c>
      <c r="Q4238" t="str">
        <f t="shared" si="837"/>
        <v>Yes</v>
      </c>
      <c r="R4238" t="str">
        <f t="shared" si="838"/>
        <v>No</v>
      </c>
      <c r="T4238" t="s">
        <v>198</v>
      </c>
      <c r="U4238" t="s">
        <v>199</v>
      </c>
      <c r="V4238" t="str">
        <f t="shared" si="839"/>
        <v>Intersection</v>
      </c>
      <c r="W4238" t="s">
        <v>767</v>
      </c>
      <c r="X4238">
        <v>42.375281999999999</v>
      </c>
      <c r="Y4238">
        <v>-71.145695000000003</v>
      </c>
      <c r="Z4238" t="s">
        <v>201</v>
      </c>
    </row>
    <row r="4239" spans="1:26">
      <c r="A4239">
        <v>31346</v>
      </c>
      <c r="B4239" s="1">
        <v>41180.331932870373</v>
      </c>
      <c r="C4239" s="1">
        <f t="shared" si="828"/>
        <v>40909</v>
      </c>
      <c r="D4239" s="4">
        <f t="shared" si="829"/>
        <v>0.7416666666666667</v>
      </c>
      <c r="E4239" s="3">
        <f t="shared" si="830"/>
        <v>2012</v>
      </c>
      <c r="F4239" s="3">
        <f t="shared" si="831"/>
        <v>9</v>
      </c>
      <c r="G4239" s="3">
        <f t="shared" si="832"/>
        <v>28</v>
      </c>
      <c r="H4239" s="3">
        <f t="shared" si="833"/>
        <v>7</v>
      </c>
      <c r="I4239" s="3">
        <f t="shared" si="834"/>
        <v>57</v>
      </c>
      <c r="J4239" s="3">
        <f t="shared" si="835"/>
        <v>6</v>
      </c>
      <c r="K4239" s="3" t="str">
        <f>IF(AND(D4239&gt;='Season Lookup'!$D$15,D4239&lt;'Season Lookup'!$D$16),"Spring",IF(AND(D4239&gt;='Season Lookup'!$D$16,D4239&lt;'Season Lookup'!$D$17),"Summer",IF(AND(D4239&gt;='Season Lookup'!$D$17,D4239&lt;'Season Lookup'!$D$18),"Fall",IF(OR(D4239&gt;='Season Lookup'!$D$18,D4239&lt;'Season Lookup'!$D$15),"Winter"))))</f>
        <v>Fall</v>
      </c>
      <c r="L4239" s="3" t="str">
        <f>VLOOKUP(F4239,'Season Lookup'!$A$1:$B$13,2,0)</f>
        <v>Fall</v>
      </c>
      <c r="M4239" t="s">
        <v>31</v>
      </c>
      <c r="N4239" t="s">
        <v>13</v>
      </c>
      <c r="O4239" t="s">
        <v>23</v>
      </c>
      <c r="P4239" t="str">
        <f t="shared" si="836"/>
        <v>Yes</v>
      </c>
      <c r="Q4239" t="str">
        <f t="shared" si="837"/>
        <v>No</v>
      </c>
      <c r="R4239" t="str">
        <f t="shared" si="838"/>
        <v>No</v>
      </c>
      <c r="T4239" t="s">
        <v>105</v>
      </c>
      <c r="U4239" t="s">
        <v>942</v>
      </c>
      <c r="V4239" t="str">
        <f t="shared" si="839"/>
        <v>Intersection</v>
      </c>
      <c r="W4239" t="s">
        <v>4240</v>
      </c>
      <c r="X4239">
        <v>42.369701999999997</v>
      </c>
      <c r="Y4239">
        <v>-71.102000000000004</v>
      </c>
      <c r="Z4239" t="s">
        <v>4241</v>
      </c>
    </row>
    <row r="4240" spans="1:26">
      <c r="A4240">
        <v>31347</v>
      </c>
      <c r="B4240" s="1">
        <v>41180.347210648149</v>
      </c>
      <c r="C4240" s="1">
        <f t="shared" si="828"/>
        <v>40909</v>
      </c>
      <c r="D4240" s="4">
        <f t="shared" si="829"/>
        <v>0.7416666666666667</v>
      </c>
      <c r="E4240" s="3">
        <f t="shared" si="830"/>
        <v>2012</v>
      </c>
      <c r="F4240" s="3">
        <f t="shared" si="831"/>
        <v>9</v>
      </c>
      <c r="G4240" s="3">
        <f t="shared" si="832"/>
        <v>28</v>
      </c>
      <c r="H4240" s="3">
        <f t="shared" si="833"/>
        <v>8</v>
      </c>
      <c r="I4240" s="3">
        <f t="shared" si="834"/>
        <v>19</v>
      </c>
      <c r="J4240" s="3">
        <f t="shared" si="835"/>
        <v>6</v>
      </c>
      <c r="K4240" s="3" t="str">
        <f>IF(AND(D4240&gt;='Season Lookup'!$D$15,D4240&lt;'Season Lookup'!$D$16),"Spring",IF(AND(D4240&gt;='Season Lookup'!$D$16,D4240&lt;'Season Lookup'!$D$17),"Summer",IF(AND(D4240&gt;='Season Lookup'!$D$17,D4240&lt;'Season Lookup'!$D$18),"Fall",IF(OR(D4240&gt;='Season Lookup'!$D$18,D4240&lt;'Season Lookup'!$D$15),"Winter"))))</f>
        <v>Fall</v>
      </c>
      <c r="L4240" s="3" t="str">
        <f>VLOOKUP(F4240,'Season Lookup'!$A$1:$B$13,2,0)</f>
        <v>Fall</v>
      </c>
      <c r="M4240" t="s">
        <v>31</v>
      </c>
      <c r="N4240" t="s">
        <v>13</v>
      </c>
      <c r="O4240" t="s">
        <v>13</v>
      </c>
      <c r="P4240" t="str">
        <f t="shared" si="836"/>
        <v>Yes</v>
      </c>
      <c r="Q4240" t="str">
        <f t="shared" si="837"/>
        <v>No</v>
      </c>
      <c r="R4240" t="str">
        <f t="shared" si="838"/>
        <v>No</v>
      </c>
      <c r="T4240" t="s">
        <v>19</v>
      </c>
      <c r="U4240" t="s">
        <v>138</v>
      </c>
      <c r="V4240" t="str">
        <f t="shared" si="839"/>
        <v>Intersection</v>
      </c>
      <c r="W4240" t="s">
        <v>3406</v>
      </c>
      <c r="X4240">
        <v>42.375202000000002</v>
      </c>
      <c r="Y4240">
        <v>-71.112233000000003</v>
      </c>
      <c r="Z4240" t="s">
        <v>3407</v>
      </c>
    </row>
    <row r="4241" spans="1:26">
      <c r="A4241">
        <v>31348</v>
      </c>
      <c r="B4241" s="1">
        <v>41180.802083333336</v>
      </c>
      <c r="C4241" s="1">
        <f t="shared" si="828"/>
        <v>40909</v>
      </c>
      <c r="D4241" s="4">
        <f t="shared" si="829"/>
        <v>0.7416666666666667</v>
      </c>
      <c r="E4241" s="3">
        <f t="shared" si="830"/>
        <v>2012</v>
      </c>
      <c r="F4241" s="3">
        <f t="shared" si="831"/>
        <v>9</v>
      </c>
      <c r="G4241" s="3">
        <f t="shared" si="832"/>
        <v>28</v>
      </c>
      <c r="H4241" s="3">
        <f t="shared" si="833"/>
        <v>19</v>
      </c>
      <c r="I4241" s="3">
        <f t="shared" si="834"/>
        <v>15</v>
      </c>
      <c r="J4241" s="3">
        <f t="shared" si="835"/>
        <v>6</v>
      </c>
      <c r="K4241" s="3" t="str">
        <f>IF(AND(D4241&gt;='Season Lookup'!$D$15,D4241&lt;'Season Lookup'!$D$16),"Spring",IF(AND(D4241&gt;='Season Lookup'!$D$16,D4241&lt;'Season Lookup'!$D$17),"Summer",IF(AND(D4241&gt;='Season Lookup'!$D$17,D4241&lt;'Season Lookup'!$D$18),"Fall",IF(OR(D4241&gt;='Season Lookup'!$D$18,D4241&lt;'Season Lookup'!$D$15),"Winter"))))</f>
        <v>Fall</v>
      </c>
      <c r="L4241" s="3" t="str">
        <f>VLOOKUP(F4241,'Season Lookup'!$A$1:$B$13,2,0)</f>
        <v>Fall</v>
      </c>
      <c r="M4241" t="s">
        <v>12</v>
      </c>
      <c r="N4241" t="s">
        <v>13</v>
      </c>
      <c r="O4241" t="s">
        <v>13</v>
      </c>
      <c r="P4241" t="str">
        <f t="shared" si="836"/>
        <v>Yes</v>
      </c>
      <c r="Q4241" t="str">
        <f t="shared" si="837"/>
        <v>No</v>
      </c>
      <c r="R4241" t="str">
        <f t="shared" si="838"/>
        <v>No</v>
      </c>
      <c r="S4241">
        <v>80</v>
      </c>
      <c r="T4241" t="s">
        <v>249</v>
      </c>
      <c r="V4241" t="str">
        <f t="shared" si="839"/>
        <v>Non Intersection</v>
      </c>
      <c r="W4241" t="s">
        <v>2357</v>
      </c>
      <c r="X4241">
        <v>42.360219999999998</v>
      </c>
      <c r="Y4241">
        <v>-71.100797</v>
      </c>
      <c r="Z4241" t="s">
        <v>2358</v>
      </c>
    </row>
    <row r="4242" spans="1:26">
      <c r="A4242">
        <v>31349</v>
      </c>
      <c r="B4242" s="1">
        <v>41180.583333333336</v>
      </c>
      <c r="C4242" s="1">
        <f t="shared" si="828"/>
        <v>40909</v>
      </c>
      <c r="D4242" s="4">
        <f t="shared" si="829"/>
        <v>0.7416666666666667</v>
      </c>
      <c r="E4242" s="3">
        <f t="shared" si="830"/>
        <v>2012</v>
      </c>
      <c r="F4242" s="3">
        <f t="shared" si="831"/>
        <v>9</v>
      </c>
      <c r="G4242" s="3">
        <f t="shared" si="832"/>
        <v>28</v>
      </c>
      <c r="H4242" s="3">
        <f t="shared" si="833"/>
        <v>14</v>
      </c>
      <c r="I4242" s="3">
        <f t="shared" si="834"/>
        <v>0</v>
      </c>
      <c r="J4242" s="3">
        <f t="shared" si="835"/>
        <v>6</v>
      </c>
      <c r="K4242" s="3" t="str">
        <f>IF(AND(D4242&gt;='Season Lookup'!$D$15,D4242&lt;'Season Lookup'!$D$16),"Spring",IF(AND(D4242&gt;='Season Lookup'!$D$16,D4242&lt;'Season Lookup'!$D$17),"Summer",IF(AND(D4242&gt;='Season Lookup'!$D$17,D4242&lt;'Season Lookup'!$D$18),"Fall",IF(OR(D4242&gt;='Season Lookup'!$D$18,D4242&lt;'Season Lookup'!$D$15),"Winter"))))</f>
        <v>Fall</v>
      </c>
      <c r="L4242" s="3" t="str">
        <f>VLOOKUP(F4242,'Season Lookup'!$A$1:$B$13,2,0)</f>
        <v>Fall</v>
      </c>
      <c r="M4242" t="s">
        <v>12</v>
      </c>
      <c r="N4242" t="s">
        <v>13</v>
      </c>
      <c r="O4242" t="s">
        <v>23</v>
      </c>
      <c r="P4242" t="str">
        <f t="shared" si="836"/>
        <v>Yes</v>
      </c>
      <c r="Q4242" t="str">
        <f t="shared" si="837"/>
        <v>No</v>
      </c>
      <c r="R4242" t="str">
        <f t="shared" si="838"/>
        <v>No</v>
      </c>
      <c r="S4242">
        <v>147</v>
      </c>
      <c r="T4242" t="s">
        <v>316</v>
      </c>
      <c r="V4242" t="str">
        <f t="shared" si="839"/>
        <v>Non Intersection</v>
      </c>
      <c r="W4242" t="s">
        <v>4986</v>
      </c>
      <c r="X4242">
        <v>42.367168999999997</v>
      </c>
      <c r="Y4242">
        <v>-71.104381000000004</v>
      </c>
      <c r="Z4242" t="s">
        <v>4987</v>
      </c>
    </row>
    <row r="4243" spans="1:26">
      <c r="A4243">
        <v>31350</v>
      </c>
      <c r="B4243" s="1">
        <v>41180.8125</v>
      </c>
      <c r="C4243" s="1">
        <f t="shared" si="828"/>
        <v>40909</v>
      </c>
      <c r="D4243" s="4">
        <f t="shared" si="829"/>
        <v>0.7416666666666667</v>
      </c>
      <c r="E4243" s="3">
        <f t="shared" si="830"/>
        <v>2012</v>
      </c>
      <c r="F4243" s="3">
        <f t="shared" si="831"/>
        <v>9</v>
      </c>
      <c r="G4243" s="3">
        <f t="shared" si="832"/>
        <v>28</v>
      </c>
      <c r="H4243" s="3">
        <f t="shared" si="833"/>
        <v>19</v>
      </c>
      <c r="I4243" s="3">
        <f t="shared" si="834"/>
        <v>30</v>
      </c>
      <c r="J4243" s="3">
        <f t="shared" si="835"/>
        <v>6</v>
      </c>
      <c r="K4243" s="3" t="str">
        <f>IF(AND(D4243&gt;='Season Lookup'!$D$15,D4243&lt;'Season Lookup'!$D$16),"Spring",IF(AND(D4243&gt;='Season Lookup'!$D$16,D4243&lt;'Season Lookup'!$D$17),"Summer",IF(AND(D4243&gt;='Season Lookup'!$D$17,D4243&lt;'Season Lookup'!$D$18),"Fall",IF(OR(D4243&gt;='Season Lookup'!$D$18,D4243&lt;'Season Lookup'!$D$15),"Winter"))))</f>
        <v>Fall</v>
      </c>
      <c r="L4243" s="3" t="str">
        <f>VLOOKUP(F4243,'Season Lookup'!$A$1:$B$13,2,0)</f>
        <v>Fall</v>
      </c>
      <c r="M4243" t="s">
        <v>12</v>
      </c>
      <c r="N4243" t="s">
        <v>13</v>
      </c>
      <c r="O4243" t="s">
        <v>152</v>
      </c>
      <c r="P4243" t="str">
        <f t="shared" si="836"/>
        <v>Yes</v>
      </c>
      <c r="Q4243" t="str">
        <f t="shared" si="837"/>
        <v>No</v>
      </c>
      <c r="R4243" t="str">
        <f t="shared" si="838"/>
        <v>Yes</v>
      </c>
      <c r="T4243" t="s">
        <v>209</v>
      </c>
      <c r="U4243" t="s">
        <v>61</v>
      </c>
      <c r="V4243" t="str">
        <f t="shared" si="839"/>
        <v>Intersection</v>
      </c>
      <c r="W4243" t="s">
        <v>579</v>
      </c>
      <c r="X4243">
        <v>42.365141999999999</v>
      </c>
      <c r="Y4243">
        <v>-71.078205999999994</v>
      </c>
      <c r="Z4243" t="s">
        <v>448</v>
      </c>
    </row>
    <row r="4244" spans="1:26">
      <c r="A4244">
        <v>31351</v>
      </c>
      <c r="B4244" s="1">
        <v>41180.833333333336</v>
      </c>
      <c r="C4244" s="1">
        <f t="shared" si="828"/>
        <v>40909</v>
      </c>
      <c r="D4244" s="4">
        <f t="shared" si="829"/>
        <v>0.7416666666666667</v>
      </c>
      <c r="E4244" s="3">
        <f t="shared" si="830"/>
        <v>2012</v>
      </c>
      <c r="F4244" s="3">
        <f t="shared" si="831"/>
        <v>9</v>
      </c>
      <c r="G4244" s="3">
        <f t="shared" si="832"/>
        <v>28</v>
      </c>
      <c r="H4244" s="3">
        <f t="shared" si="833"/>
        <v>20</v>
      </c>
      <c r="I4244" s="3">
        <f t="shared" si="834"/>
        <v>0</v>
      </c>
      <c r="J4244" s="3">
        <f t="shared" si="835"/>
        <v>6</v>
      </c>
      <c r="K4244" s="3" t="str">
        <f>IF(AND(D4244&gt;='Season Lookup'!$D$15,D4244&lt;'Season Lookup'!$D$16),"Spring",IF(AND(D4244&gt;='Season Lookup'!$D$16,D4244&lt;'Season Lookup'!$D$17),"Summer",IF(AND(D4244&gt;='Season Lookup'!$D$17,D4244&lt;'Season Lookup'!$D$18),"Fall",IF(OR(D4244&gt;='Season Lookup'!$D$18,D4244&lt;'Season Lookup'!$D$15),"Winter"))))</f>
        <v>Fall</v>
      </c>
      <c r="L4244" s="3" t="str">
        <f>VLOOKUP(F4244,'Season Lookup'!$A$1:$B$13,2,0)</f>
        <v>Fall</v>
      </c>
      <c r="M4244" t="s">
        <v>12</v>
      </c>
      <c r="N4244" t="s">
        <v>13</v>
      </c>
      <c r="O4244" t="s">
        <v>13</v>
      </c>
      <c r="P4244" t="str">
        <f t="shared" si="836"/>
        <v>Yes</v>
      </c>
      <c r="Q4244" t="str">
        <f t="shared" si="837"/>
        <v>No</v>
      </c>
      <c r="R4244" t="str">
        <f t="shared" si="838"/>
        <v>No</v>
      </c>
      <c r="T4244" t="s">
        <v>2606</v>
      </c>
      <c r="U4244" t="s">
        <v>14</v>
      </c>
      <c r="V4244" t="str">
        <f t="shared" si="839"/>
        <v>Intersection</v>
      </c>
      <c r="W4244" t="s">
        <v>4988</v>
      </c>
      <c r="X4244">
        <v>42.397075000000001</v>
      </c>
      <c r="Y4244">
        <v>-71.129879000000003</v>
      </c>
      <c r="Z4244" t="s">
        <v>4171</v>
      </c>
    </row>
    <row r="4245" spans="1:26">
      <c r="A4245">
        <v>31352</v>
      </c>
      <c r="B4245" s="1">
        <v>41180.625</v>
      </c>
      <c r="C4245" s="1">
        <f t="shared" si="828"/>
        <v>40909</v>
      </c>
      <c r="D4245" s="4">
        <f t="shared" si="829"/>
        <v>0.7416666666666667</v>
      </c>
      <c r="E4245" s="3">
        <f t="shared" si="830"/>
        <v>2012</v>
      </c>
      <c r="F4245" s="3">
        <f t="shared" si="831"/>
        <v>9</v>
      </c>
      <c r="G4245" s="3">
        <f t="shared" si="832"/>
        <v>28</v>
      </c>
      <c r="H4245" s="3">
        <f t="shared" si="833"/>
        <v>15</v>
      </c>
      <c r="I4245" s="3">
        <f t="shared" si="834"/>
        <v>0</v>
      </c>
      <c r="J4245" s="3">
        <f t="shared" si="835"/>
        <v>6</v>
      </c>
      <c r="K4245" s="3" t="str">
        <f>IF(AND(D4245&gt;='Season Lookup'!$D$15,D4245&lt;'Season Lookup'!$D$16),"Spring",IF(AND(D4245&gt;='Season Lookup'!$D$16,D4245&lt;'Season Lookup'!$D$17),"Summer",IF(AND(D4245&gt;='Season Lookup'!$D$17,D4245&lt;'Season Lookup'!$D$18),"Fall",IF(OR(D4245&gt;='Season Lookup'!$D$18,D4245&lt;'Season Lookup'!$D$15),"Winter"))))</f>
        <v>Fall</v>
      </c>
      <c r="L4245" s="3" t="str">
        <f>VLOOKUP(F4245,'Season Lookup'!$A$1:$B$13,2,0)</f>
        <v>Fall</v>
      </c>
      <c r="M4245" t="s">
        <v>12</v>
      </c>
      <c r="N4245" t="s">
        <v>13</v>
      </c>
      <c r="O4245" t="s">
        <v>23</v>
      </c>
      <c r="P4245" t="str">
        <f t="shared" si="836"/>
        <v>Yes</v>
      </c>
      <c r="Q4245" t="str">
        <f t="shared" si="837"/>
        <v>No</v>
      </c>
      <c r="R4245" t="str">
        <f t="shared" si="838"/>
        <v>No</v>
      </c>
      <c r="S4245">
        <v>116</v>
      </c>
      <c r="T4245" t="s">
        <v>37</v>
      </c>
      <c r="V4245" t="str">
        <f t="shared" si="839"/>
        <v>Non Intersection</v>
      </c>
      <c r="W4245" t="s">
        <v>4989</v>
      </c>
      <c r="X4245">
        <v>42.359867000000001</v>
      </c>
      <c r="Y4245">
        <v>-71.110130999999996</v>
      </c>
      <c r="Z4245" t="s">
        <v>4990</v>
      </c>
    </row>
    <row r="4246" spans="1:26">
      <c r="A4246">
        <v>31353</v>
      </c>
      <c r="B4246" s="1">
        <v>41180.854849537034</v>
      </c>
      <c r="C4246" s="1">
        <f t="shared" si="828"/>
        <v>40909</v>
      </c>
      <c r="D4246" s="4">
        <f t="shared" si="829"/>
        <v>0.7416666666666667</v>
      </c>
      <c r="E4246" s="3">
        <f t="shared" si="830"/>
        <v>2012</v>
      </c>
      <c r="F4246" s="3">
        <f t="shared" si="831"/>
        <v>9</v>
      </c>
      <c r="G4246" s="3">
        <f t="shared" si="832"/>
        <v>28</v>
      </c>
      <c r="H4246" s="3">
        <f t="shared" si="833"/>
        <v>20</v>
      </c>
      <c r="I4246" s="3">
        <f t="shared" si="834"/>
        <v>30</v>
      </c>
      <c r="J4246" s="3">
        <f t="shared" si="835"/>
        <v>6</v>
      </c>
      <c r="K4246" s="3" t="str">
        <f>IF(AND(D4246&gt;='Season Lookup'!$D$15,D4246&lt;'Season Lookup'!$D$16),"Spring",IF(AND(D4246&gt;='Season Lookup'!$D$16,D4246&lt;'Season Lookup'!$D$17),"Summer",IF(AND(D4246&gt;='Season Lookup'!$D$17,D4246&lt;'Season Lookup'!$D$18),"Fall",IF(OR(D4246&gt;='Season Lookup'!$D$18,D4246&lt;'Season Lookup'!$D$15),"Winter"))))</f>
        <v>Fall</v>
      </c>
      <c r="L4246" s="3" t="str">
        <f>VLOOKUP(F4246,'Season Lookup'!$A$1:$B$13,2,0)</f>
        <v>Fall</v>
      </c>
      <c r="M4246" t="s">
        <v>12</v>
      </c>
      <c r="N4246" t="s">
        <v>13</v>
      </c>
      <c r="O4246" t="s">
        <v>23</v>
      </c>
      <c r="P4246" t="str">
        <f t="shared" si="836"/>
        <v>Yes</v>
      </c>
      <c r="Q4246" t="str">
        <f t="shared" si="837"/>
        <v>No</v>
      </c>
      <c r="R4246" t="str">
        <f t="shared" si="838"/>
        <v>No</v>
      </c>
      <c r="S4246">
        <v>195</v>
      </c>
      <c r="T4246" t="s">
        <v>2060</v>
      </c>
      <c r="V4246" t="str">
        <f t="shared" si="839"/>
        <v>Non Intersection</v>
      </c>
      <c r="W4246" t="s">
        <v>4553</v>
      </c>
      <c r="X4246">
        <v>42.397582</v>
      </c>
      <c r="Y4246">
        <v>-71.136189000000002</v>
      </c>
      <c r="Z4246" t="s">
        <v>4554</v>
      </c>
    </row>
    <row r="4247" spans="1:26">
      <c r="A4247">
        <v>31371</v>
      </c>
      <c r="B4247" s="1">
        <v>41180.73332175926</v>
      </c>
      <c r="C4247" s="1">
        <f t="shared" si="828"/>
        <v>40909</v>
      </c>
      <c r="D4247" s="4">
        <f t="shared" si="829"/>
        <v>0.7416666666666667</v>
      </c>
      <c r="E4247" s="3">
        <f t="shared" si="830"/>
        <v>2012</v>
      </c>
      <c r="F4247" s="3">
        <f t="shared" si="831"/>
        <v>9</v>
      </c>
      <c r="G4247" s="3">
        <f t="shared" si="832"/>
        <v>28</v>
      </c>
      <c r="H4247" s="3">
        <f t="shared" si="833"/>
        <v>17</v>
      </c>
      <c r="I4247" s="3">
        <f t="shared" si="834"/>
        <v>35</v>
      </c>
      <c r="J4247" s="3">
        <f t="shared" si="835"/>
        <v>6</v>
      </c>
      <c r="K4247" s="3" t="str">
        <f>IF(AND(D4247&gt;='Season Lookup'!$D$15,D4247&lt;'Season Lookup'!$D$16),"Spring",IF(AND(D4247&gt;='Season Lookup'!$D$16,D4247&lt;'Season Lookup'!$D$17),"Summer",IF(AND(D4247&gt;='Season Lookup'!$D$17,D4247&lt;'Season Lookup'!$D$18),"Fall",IF(OR(D4247&gt;='Season Lookup'!$D$18,D4247&lt;'Season Lookup'!$D$15),"Winter"))))</f>
        <v>Fall</v>
      </c>
      <c r="L4247" s="3" t="str">
        <f>VLOOKUP(F4247,'Season Lookup'!$A$1:$B$13,2,0)</f>
        <v>Fall</v>
      </c>
      <c r="M4247" t="s">
        <v>12</v>
      </c>
      <c r="N4247" t="s">
        <v>13</v>
      </c>
      <c r="O4247" t="s">
        <v>13</v>
      </c>
      <c r="P4247" t="str">
        <f t="shared" si="836"/>
        <v>Yes</v>
      </c>
      <c r="Q4247" t="str">
        <f t="shared" si="837"/>
        <v>No</v>
      </c>
      <c r="R4247" t="str">
        <f t="shared" si="838"/>
        <v>No</v>
      </c>
      <c r="T4247" t="s">
        <v>32</v>
      </c>
      <c r="U4247" t="s">
        <v>189</v>
      </c>
      <c r="V4247" t="str">
        <f t="shared" si="839"/>
        <v>Intersection</v>
      </c>
      <c r="W4247" t="s">
        <v>1737</v>
      </c>
      <c r="X4247">
        <v>42.363207000000003</v>
      </c>
      <c r="Y4247">
        <v>-71.096699999999998</v>
      </c>
      <c r="Z4247" t="s">
        <v>1738</v>
      </c>
    </row>
    <row r="4248" spans="1:26">
      <c r="A4248">
        <v>31354</v>
      </c>
      <c r="B4248" s="1">
        <v>41181.663194444445</v>
      </c>
      <c r="C4248" s="1">
        <f t="shared" si="828"/>
        <v>40909</v>
      </c>
      <c r="D4248" s="4">
        <f t="shared" si="829"/>
        <v>0.74444444444444446</v>
      </c>
      <c r="E4248" s="3">
        <f t="shared" si="830"/>
        <v>2012</v>
      </c>
      <c r="F4248" s="3">
        <f t="shared" si="831"/>
        <v>9</v>
      </c>
      <c r="G4248" s="3">
        <f t="shared" si="832"/>
        <v>29</v>
      </c>
      <c r="H4248" s="3">
        <f t="shared" si="833"/>
        <v>15</v>
      </c>
      <c r="I4248" s="3">
        <f t="shared" si="834"/>
        <v>55</v>
      </c>
      <c r="J4248" s="3">
        <f t="shared" si="835"/>
        <v>7</v>
      </c>
      <c r="K4248" s="3" t="str">
        <f>IF(AND(D4248&gt;='Season Lookup'!$D$15,D4248&lt;'Season Lookup'!$D$16),"Spring",IF(AND(D4248&gt;='Season Lookup'!$D$16,D4248&lt;'Season Lookup'!$D$17),"Summer",IF(AND(D4248&gt;='Season Lookup'!$D$17,D4248&lt;'Season Lookup'!$D$18),"Fall",IF(OR(D4248&gt;='Season Lookup'!$D$18,D4248&lt;'Season Lookup'!$D$15),"Winter"))))</f>
        <v>Fall</v>
      </c>
      <c r="L4248" s="3" t="str">
        <f>VLOOKUP(F4248,'Season Lookup'!$A$1:$B$13,2,0)</f>
        <v>Fall</v>
      </c>
      <c r="M4248" t="s">
        <v>31</v>
      </c>
      <c r="N4248" t="s">
        <v>13</v>
      </c>
      <c r="O4248" t="s">
        <v>152</v>
      </c>
      <c r="P4248" t="str">
        <f t="shared" si="836"/>
        <v>Yes</v>
      </c>
      <c r="Q4248" t="str">
        <f t="shared" si="837"/>
        <v>No</v>
      </c>
      <c r="R4248" t="str">
        <f t="shared" si="838"/>
        <v>Yes</v>
      </c>
      <c r="T4248" t="s">
        <v>1502</v>
      </c>
      <c r="U4248" t="s">
        <v>3385</v>
      </c>
      <c r="V4248" t="str">
        <f t="shared" si="839"/>
        <v>Intersection</v>
      </c>
      <c r="W4248" t="s">
        <v>4408</v>
      </c>
      <c r="X4248">
        <v>42.372557</v>
      </c>
      <c r="Y4248">
        <v>-71.085138000000001</v>
      </c>
      <c r="Z4248" t="s">
        <v>4409</v>
      </c>
    </row>
    <row r="4249" spans="1:26">
      <c r="A4249">
        <v>31355</v>
      </c>
      <c r="B4249" s="1">
        <v>41181.822222222225</v>
      </c>
      <c r="C4249" s="1">
        <f t="shared" si="828"/>
        <v>40909</v>
      </c>
      <c r="D4249" s="4">
        <f t="shared" si="829"/>
        <v>0.74444444444444446</v>
      </c>
      <c r="E4249" s="3">
        <f t="shared" si="830"/>
        <v>2012</v>
      </c>
      <c r="F4249" s="3">
        <f t="shared" si="831"/>
        <v>9</v>
      </c>
      <c r="G4249" s="3">
        <f t="shared" si="832"/>
        <v>29</v>
      </c>
      <c r="H4249" s="3">
        <f t="shared" si="833"/>
        <v>19</v>
      </c>
      <c r="I4249" s="3">
        <f t="shared" si="834"/>
        <v>44</v>
      </c>
      <c r="J4249" s="3">
        <f t="shared" si="835"/>
        <v>7</v>
      </c>
      <c r="K4249" s="3" t="str">
        <f>IF(AND(D4249&gt;='Season Lookup'!$D$15,D4249&lt;'Season Lookup'!$D$16),"Spring",IF(AND(D4249&gt;='Season Lookup'!$D$16,D4249&lt;'Season Lookup'!$D$17),"Summer",IF(AND(D4249&gt;='Season Lookup'!$D$17,D4249&lt;'Season Lookup'!$D$18),"Fall",IF(OR(D4249&gt;='Season Lookup'!$D$18,D4249&lt;'Season Lookup'!$D$15),"Winter"))))</f>
        <v>Fall</v>
      </c>
      <c r="L4249" s="3" t="str">
        <f>VLOOKUP(F4249,'Season Lookup'!$A$1:$B$13,2,0)</f>
        <v>Fall</v>
      </c>
      <c r="M4249" t="s">
        <v>31</v>
      </c>
      <c r="N4249" t="s">
        <v>13</v>
      </c>
      <c r="O4249" t="s">
        <v>13</v>
      </c>
      <c r="P4249" t="str">
        <f t="shared" si="836"/>
        <v>Yes</v>
      </c>
      <c r="Q4249" t="str">
        <f t="shared" si="837"/>
        <v>No</v>
      </c>
      <c r="R4249" t="str">
        <f t="shared" si="838"/>
        <v>No</v>
      </c>
      <c r="T4249" t="s">
        <v>260</v>
      </c>
      <c r="U4249" t="s">
        <v>146</v>
      </c>
      <c r="V4249" t="str">
        <f t="shared" si="839"/>
        <v>Intersection</v>
      </c>
      <c r="W4249" t="s">
        <v>544</v>
      </c>
      <c r="X4249">
        <v>42.368965000000003</v>
      </c>
      <c r="Y4249">
        <v>-71.080324000000005</v>
      </c>
      <c r="Z4249" t="s">
        <v>545</v>
      </c>
    </row>
    <row r="4250" spans="1:26">
      <c r="A4250">
        <v>31500</v>
      </c>
      <c r="B4250" s="1">
        <v>41181.047222222223</v>
      </c>
      <c r="C4250" s="1">
        <f t="shared" si="828"/>
        <v>40909</v>
      </c>
      <c r="D4250" s="4">
        <f t="shared" si="829"/>
        <v>0.74444444444444446</v>
      </c>
      <c r="E4250" s="3">
        <f t="shared" si="830"/>
        <v>2012</v>
      </c>
      <c r="F4250" s="3">
        <f t="shared" si="831"/>
        <v>9</v>
      </c>
      <c r="G4250" s="3">
        <f t="shared" si="832"/>
        <v>29</v>
      </c>
      <c r="H4250" s="3">
        <f t="shared" si="833"/>
        <v>1</v>
      </c>
      <c r="I4250" s="3">
        <f t="shared" si="834"/>
        <v>8</v>
      </c>
      <c r="J4250" s="3">
        <f t="shared" si="835"/>
        <v>7</v>
      </c>
      <c r="K4250" s="3" t="str">
        <f>IF(AND(D4250&gt;='Season Lookup'!$D$15,D4250&lt;'Season Lookup'!$D$16),"Spring",IF(AND(D4250&gt;='Season Lookup'!$D$16,D4250&lt;'Season Lookup'!$D$17),"Summer",IF(AND(D4250&gt;='Season Lookup'!$D$17,D4250&lt;'Season Lookup'!$D$18),"Fall",IF(OR(D4250&gt;='Season Lookup'!$D$18,D4250&lt;'Season Lookup'!$D$15),"Winter"))))</f>
        <v>Fall</v>
      </c>
      <c r="L4250" s="3" t="str">
        <f>VLOOKUP(F4250,'Season Lookup'!$A$1:$B$13,2,0)</f>
        <v>Fall</v>
      </c>
      <c r="M4250" t="s">
        <v>56</v>
      </c>
      <c r="N4250" t="s">
        <v>13</v>
      </c>
      <c r="O4250" t="s">
        <v>36</v>
      </c>
      <c r="P4250" t="str">
        <f t="shared" si="836"/>
        <v>Yes</v>
      </c>
      <c r="Q4250" t="str">
        <f t="shared" si="837"/>
        <v>No</v>
      </c>
      <c r="R4250" t="str">
        <f t="shared" si="838"/>
        <v>No</v>
      </c>
      <c r="T4250" t="s">
        <v>185</v>
      </c>
      <c r="U4250" t="s">
        <v>14</v>
      </c>
      <c r="V4250" t="str">
        <f t="shared" si="839"/>
        <v>Intersection</v>
      </c>
      <c r="W4250" t="s">
        <v>1003</v>
      </c>
      <c r="X4250">
        <v>42.375487</v>
      </c>
      <c r="Y4250">
        <v>-71.119919999999993</v>
      </c>
      <c r="Z4250" t="s">
        <v>1004</v>
      </c>
    </row>
    <row r="4251" spans="1:26">
      <c r="A4251">
        <v>31356</v>
      </c>
      <c r="B4251" s="1">
        <v>41182.451388888891</v>
      </c>
      <c r="C4251" s="1">
        <f t="shared" si="828"/>
        <v>40909</v>
      </c>
      <c r="D4251" s="4">
        <f t="shared" si="829"/>
        <v>0.74722222222222223</v>
      </c>
      <c r="E4251" s="3">
        <f t="shared" si="830"/>
        <v>2012</v>
      </c>
      <c r="F4251" s="3">
        <f t="shared" si="831"/>
        <v>9</v>
      </c>
      <c r="G4251" s="3">
        <f t="shared" si="832"/>
        <v>30</v>
      </c>
      <c r="H4251" s="3">
        <f t="shared" si="833"/>
        <v>10</v>
      </c>
      <c r="I4251" s="3">
        <f t="shared" si="834"/>
        <v>50</v>
      </c>
      <c r="J4251" s="3">
        <f t="shared" si="835"/>
        <v>1</v>
      </c>
      <c r="K4251" s="3" t="str">
        <f>IF(AND(D4251&gt;='Season Lookup'!$D$15,D4251&lt;'Season Lookup'!$D$16),"Spring",IF(AND(D4251&gt;='Season Lookup'!$D$16,D4251&lt;'Season Lookup'!$D$17),"Summer",IF(AND(D4251&gt;='Season Lookup'!$D$17,D4251&lt;'Season Lookup'!$D$18),"Fall",IF(OR(D4251&gt;='Season Lookup'!$D$18,D4251&lt;'Season Lookup'!$D$15),"Winter"))))</f>
        <v>Fall</v>
      </c>
      <c r="L4251" s="3" t="str">
        <f>VLOOKUP(F4251,'Season Lookup'!$A$1:$B$13,2,0)</f>
        <v>Fall</v>
      </c>
      <c r="M4251" t="s">
        <v>48</v>
      </c>
      <c r="N4251" t="s">
        <v>13</v>
      </c>
      <c r="O4251" t="s">
        <v>13</v>
      </c>
      <c r="P4251" t="str">
        <f t="shared" si="836"/>
        <v>Yes</v>
      </c>
      <c r="Q4251" t="str">
        <f t="shared" si="837"/>
        <v>No</v>
      </c>
      <c r="R4251" t="str">
        <f t="shared" si="838"/>
        <v>No</v>
      </c>
      <c r="S4251">
        <v>319</v>
      </c>
      <c r="T4251" t="s">
        <v>186</v>
      </c>
      <c r="V4251" t="str">
        <f t="shared" si="839"/>
        <v>Non Intersection</v>
      </c>
      <c r="W4251" t="s">
        <v>4261</v>
      </c>
      <c r="X4251">
        <v>42.384338999999997</v>
      </c>
      <c r="Y4251">
        <v>-71.134913999999995</v>
      </c>
      <c r="Z4251" t="s">
        <v>4262</v>
      </c>
    </row>
    <row r="4252" spans="1:26">
      <c r="A4252">
        <v>31357</v>
      </c>
      <c r="B4252" s="1">
        <v>41182.715277777781</v>
      </c>
      <c r="C4252" s="1">
        <f t="shared" si="828"/>
        <v>40909</v>
      </c>
      <c r="D4252" s="4">
        <f t="shared" si="829"/>
        <v>0.74722222222222223</v>
      </c>
      <c r="E4252" s="3">
        <f t="shared" si="830"/>
        <v>2012</v>
      </c>
      <c r="F4252" s="3">
        <f t="shared" si="831"/>
        <v>9</v>
      </c>
      <c r="G4252" s="3">
        <f t="shared" si="832"/>
        <v>30</v>
      </c>
      <c r="H4252" s="3">
        <f t="shared" si="833"/>
        <v>17</v>
      </c>
      <c r="I4252" s="3">
        <f t="shared" si="834"/>
        <v>10</v>
      </c>
      <c r="J4252" s="3">
        <f t="shared" si="835"/>
        <v>1</v>
      </c>
      <c r="K4252" s="3" t="str">
        <f>IF(AND(D4252&gt;='Season Lookup'!$D$15,D4252&lt;'Season Lookup'!$D$16),"Spring",IF(AND(D4252&gt;='Season Lookup'!$D$16,D4252&lt;'Season Lookup'!$D$17),"Summer",IF(AND(D4252&gt;='Season Lookup'!$D$17,D4252&lt;'Season Lookup'!$D$18),"Fall",IF(OR(D4252&gt;='Season Lookup'!$D$18,D4252&lt;'Season Lookup'!$D$15),"Winter"))))</f>
        <v>Fall</v>
      </c>
      <c r="L4252" s="3" t="str">
        <f>VLOOKUP(F4252,'Season Lookup'!$A$1:$B$13,2,0)</f>
        <v>Fall</v>
      </c>
      <c r="M4252" t="s">
        <v>48</v>
      </c>
      <c r="N4252" t="s">
        <v>13</v>
      </c>
      <c r="O4252" t="s">
        <v>13</v>
      </c>
      <c r="P4252" t="str">
        <f t="shared" si="836"/>
        <v>Yes</v>
      </c>
      <c r="Q4252" t="str">
        <f t="shared" si="837"/>
        <v>No</v>
      </c>
      <c r="R4252" t="str">
        <f t="shared" si="838"/>
        <v>No</v>
      </c>
      <c r="S4252">
        <v>211</v>
      </c>
      <c r="T4252" t="s">
        <v>14</v>
      </c>
      <c r="V4252" t="str">
        <f t="shared" si="839"/>
        <v>Non Intersection</v>
      </c>
      <c r="W4252" t="s">
        <v>4966</v>
      </c>
      <c r="X4252">
        <v>42.361421999999997</v>
      </c>
      <c r="Y4252">
        <v>-71.096683999999996</v>
      </c>
      <c r="Z4252" t="s">
        <v>4967</v>
      </c>
    </row>
    <row r="4253" spans="1:26">
      <c r="A4253">
        <v>31358</v>
      </c>
      <c r="B4253" s="1">
        <v>41183.336793981478</v>
      </c>
      <c r="C4253" s="1">
        <f t="shared" si="828"/>
        <v>40909</v>
      </c>
      <c r="D4253" s="4">
        <f t="shared" si="829"/>
        <v>0.75</v>
      </c>
      <c r="E4253" s="3">
        <f t="shared" si="830"/>
        <v>2012</v>
      </c>
      <c r="F4253" s="3">
        <f t="shared" si="831"/>
        <v>10</v>
      </c>
      <c r="G4253" s="3">
        <f t="shared" si="832"/>
        <v>1</v>
      </c>
      <c r="H4253" s="3">
        <f t="shared" si="833"/>
        <v>8</v>
      </c>
      <c r="I4253" s="3">
        <f t="shared" si="834"/>
        <v>4</v>
      </c>
      <c r="J4253" s="3">
        <f t="shared" si="835"/>
        <v>2</v>
      </c>
      <c r="K4253" s="3" t="str">
        <f>IF(AND(D4253&gt;='Season Lookup'!$D$15,D4253&lt;'Season Lookup'!$D$16),"Spring",IF(AND(D4253&gt;='Season Lookup'!$D$16,D4253&lt;'Season Lookup'!$D$17),"Summer",IF(AND(D4253&gt;='Season Lookup'!$D$17,D4253&lt;'Season Lookup'!$D$18),"Fall",IF(OR(D4253&gt;='Season Lookup'!$D$18,D4253&lt;'Season Lookup'!$D$15),"Winter"))))</f>
        <v>Fall</v>
      </c>
      <c r="L4253" s="3" t="str">
        <f>VLOOKUP(F4253,'Season Lookup'!$A$1:$B$13,2,0)</f>
        <v>Fall</v>
      </c>
      <c r="M4253" t="s">
        <v>56</v>
      </c>
      <c r="N4253" t="s">
        <v>573</v>
      </c>
      <c r="O4253" t="s">
        <v>13</v>
      </c>
      <c r="P4253" t="str">
        <f t="shared" si="836"/>
        <v>Yes</v>
      </c>
      <c r="Q4253" t="str">
        <f t="shared" si="837"/>
        <v>No</v>
      </c>
      <c r="R4253" t="str">
        <f t="shared" si="838"/>
        <v>No</v>
      </c>
      <c r="T4253" t="s">
        <v>14</v>
      </c>
      <c r="U4253" t="s">
        <v>101</v>
      </c>
      <c r="V4253" t="str">
        <f t="shared" si="839"/>
        <v>Intersection</v>
      </c>
      <c r="W4253" t="s">
        <v>1011</v>
      </c>
      <c r="X4253">
        <v>42.363104999999997</v>
      </c>
      <c r="Y4253">
        <v>-71.099874999999997</v>
      </c>
      <c r="Z4253" t="s">
        <v>1012</v>
      </c>
    </row>
    <row r="4254" spans="1:26">
      <c r="A4254">
        <v>31359</v>
      </c>
      <c r="B4254" s="1">
        <v>41183.427083333336</v>
      </c>
      <c r="C4254" s="1">
        <f t="shared" si="828"/>
        <v>40909</v>
      </c>
      <c r="D4254" s="4">
        <f t="shared" si="829"/>
        <v>0.75</v>
      </c>
      <c r="E4254" s="3">
        <f t="shared" si="830"/>
        <v>2012</v>
      </c>
      <c r="F4254" s="3">
        <f t="shared" si="831"/>
        <v>10</v>
      </c>
      <c r="G4254" s="3">
        <f t="shared" si="832"/>
        <v>1</v>
      </c>
      <c r="H4254" s="3">
        <f t="shared" si="833"/>
        <v>10</v>
      </c>
      <c r="I4254" s="3">
        <f t="shared" si="834"/>
        <v>15</v>
      </c>
      <c r="J4254" s="3">
        <f t="shared" si="835"/>
        <v>2</v>
      </c>
      <c r="K4254" s="3" t="str">
        <f>IF(AND(D4254&gt;='Season Lookup'!$D$15,D4254&lt;'Season Lookup'!$D$16),"Spring",IF(AND(D4254&gt;='Season Lookup'!$D$16,D4254&lt;'Season Lookup'!$D$17),"Summer",IF(AND(D4254&gt;='Season Lookup'!$D$17,D4254&lt;'Season Lookup'!$D$18),"Fall",IF(OR(D4254&gt;='Season Lookup'!$D$18,D4254&lt;'Season Lookup'!$D$15),"Winter"))))</f>
        <v>Fall</v>
      </c>
      <c r="L4254" s="3" t="str">
        <f>VLOOKUP(F4254,'Season Lookup'!$A$1:$B$13,2,0)</f>
        <v>Fall</v>
      </c>
      <c r="M4254" t="s">
        <v>56</v>
      </c>
      <c r="N4254" t="s">
        <v>13</v>
      </c>
      <c r="O4254" t="s">
        <v>23</v>
      </c>
      <c r="P4254" t="str">
        <f t="shared" si="836"/>
        <v>Yes</v>
      </c>
      <c r="Q4254" t="str">
        <f t="shared" si="837"/>
        <v>No</v>
      </c>
      <c r="R4254" t="str">
        <f t="shared" si="838"/>
        <v>No</v>
      </c>
      <c r="T4254" t="s">
        <v>4313</v>
      </c>
      <c r="U4254" t="s">
        <v>198</v>
      </c>
      <c r="V4254" t="str">
        <f t="shared" si="839"/>
        <v>Intersection</v>
      </c>
      <c r="W4254" t="s">
        <v>4550</v>
      </c>
      <c r="X4254">
        <v>42.372252000000003</v>
      </c>
      <c r="Y4254">
        <v>-71.119338999999997</v>
      </c>
      <c r="Z4254" t="s">
        <v>1787</v>
      </c>
    </row>
    <row r="4255" spans="1:26">
      <c r="A4255">
        <v>31360</v>
      </c>
      <c r="B4255" s="1">
        <v>41183.698599537034</v>
      </c>
      <c r="C4255" s="1">
        <f t="shared" si="828"/>
        <v>40909</v>
      </c>
      <c r="D4255" s="4">
        <f t="shared" si="829"/>
        <v>0.75</v>
      </c>
      <c r="E4255" s="3">
        <f t="shared" si="830"/>
        <v>2012</v>
      </c>
      <c r="F4255" s="3">
        <f t="shared" si="831"/>
        <v>10</v>
      </c>
      <c r="G4255" s="3">
        <f t="shared" si="832"/>
        <v>1</v>
      </c>
      <c r="H4255" s="3">
        <f t="shared" si="833"/>
        <v>16</v>
      </c>
      <c r="I4255" s="3">
        <f t="shared" si="834"/>
        <v>45</v>
      </c>
      <c r="J4255" s="3">
        <f t="shared" si="835"/>
        <v>2</v>
      </c>
      <c r="K4255" s="3" t="str">
        <f>IF(AND(D4255&gt;='Season Lookup'!$D$15,D4255&lt;'Season Lookup'!$D$16),"Spring",IF(AND(D4255&gt;='Season Lookup'!$D$16,D4255&lt;'Season Lookup'!$D$17),"Summer",IF(AND(D4255&gt;='Season Lookup'!$D$17,D4255&lt;'Season Lookup'!$D$18),"Fall",IF(OR(D4255&gt;='Season Lookup'!$D$18,D4255&lt;'Season Lookup'!$D$15),"Winter"))))</f>
        <v>Fall</v>
      </c>
      <c r="L4255" s="3" t="str">
        <f>VLOOKUP(F4255,'Season Lookup'!$A$1:$B$13,2,0)</f>
        <v>Fall</v>
      </c>
      <c r="M4255" t="s">
        <v>56</v>
      </c>
      <c r="N4255" t="s">
        <v>13</v>
      </c>
      <c r="O4255" t="s">
        <v>23</v>
      </c>
      <c r="P4255" t="str">
        <f t="shared" si="836"/>
        <v>Yes</v>
      </c>
      <c r="Q4255" t="str">
        <f t="shared" si="837"/>
        <v>No</v>
      </c>
      <c r="R4255" t="str">
        <f t="shared" si="838"/>
        <v>No</v>
      </c>
      <c r="S4255">
        <v>575</v>
      </c>
      <c r="T4255" t="s">
        <v>203</v>
      </c>
      <c r="V4255" t="str">
        <f t="shared" si="839"/>
        <v>Non Intersection</v>
      </c>
      <c r="W4255" t="s">
        <v>347</v>
      </c>
      <c r="X4255">
        <v>42.354227999999999</v>
      </c>
      <c r="Y4255">
        <v>-71.105316000000002</v>
      </c>
      <c r="Z4255" t="s">
        <v>348</v>
      </c>
    </row>
    <row r="4256" spans="1:26">
      <c r="A4256">
        <v>31361</v>
      </c>
      <c r="B4256" s="1">
        <v>41183.649293981478</v>
      </c>
      <c r="C4256" s="1">
        <f t="shared" si="828"/>
        <v>40909</v>
      </c>
      <c r="D4256" s="4">
        <f t="shared" si="829"/>
        <v>0.75</v>
      </c>
      <c r="E4256" s="3">
        <f t="shared" si="830"/>
        <v>2012</v>
      </c>
      <c r="F4256" s="3">
        <f t="shared" si="831"/>
        <v>10</v>
      </c>
      <c r="G4256" s="3">
        <f t="shared" si="832"/>
        <v>1</v>
      </c>
      <c r="H4256" s="3">
        <f t="shared" si="833"/>
        <v>15</v>
      </c>
      <c r="I4256" s="3">
        <f t="shared" si="834"/>
        <v>34</v>
      </c>
      <c r="J4256" s="3">
        <f t="shared" si="835"/>
        <v>2</v>
      </c>
      <c r="K4256" s="3" t="str">
        <f>IF(AND(D4256&gt;='Season Lookup'!$D$15,D4256&lt;'Season Lookup'!$D$16),"Spring",IF(AND(D4256&gt;='Season Lookup'!$D$16,D4256&lt;'Season Lookup'!$D$17),"Summer",IF(AND(D4256&gt;='Season Lookup'!$D$17,D4256&lt;'Season Lookup'!$D$18),"Fall",IF(OR(D4256&gt;='Season Lookup'!$D$18,D4256&lt;'Season Lookup'!$D$15),"Winter"))))</f>
        <v>Fall</v>
      </c>
      <c r="L4256" s="3" t="str">
        <f>VLOOKUP(F4256,'Season Lookup'!$A$1:$B$13,2,0)</f>
        <v>Fall</v>
      </c>
      <c r="N4256" t="s">
        <v>13</v>
      </c>
      <c r="O4256" t="s">
        <v>23</v>
      </c>
      <c r="P4256" t="str">
        <f t="shared" si="836"/>
        <v>Yes</v>
      </c>
      <c r="Q4256" t="str">
        <f t="shared" si="837"/>
        <v>No</v>
      </c>
      <c r="R4256" t="str">
        <f t="shared" si="838"/>
        <v>No</v>
      </c>
      <c r="T4256" t="s">
        <v>32</v>
      </c>
      <c r="U4256" t="s">
        <v>2206</v>
      </c>
      <c r="V4256" t="str">
        <f t="shared" si="839"/>
        <v>Intersection</v>
      </c>
      <c r="W4256" t="s">
        <v>4992</v>
      </c>
      <c r="X4256">
        <v>42.362363000000002</v>
      </c>
      <c r="Y4256">
        <v>-71.085173999999995</v>
      </c>
      <c r="Z4256" t="s">
        <v>4993</v>
      </c>
    </row>
    <row r="4257" spans="1:26">
      <c r="A4257">
        <v>31365</v>
      </c>
      <c r="B4257" s="1">
        <v>41183.725694444445</v>
      </c>
      <c r="C4257" s="1">
        <f t="shared" si="828"/>
        <v>40909</v>
      </c>
      <c r="D4257" s="4">
        <f t="shared" si="829"/>
        <v>0.75</v>
      </c>
      <c r="E4257" s="3">
        <f t="shared" si="830"/>
        <v>2012</v>
      </c>
      <c r="F4257" s="3">
        <f t="shared" si="831"/>
        <v>10</v>
      </c>
      <c r="G4257" s="3">
        <f t="shared" si="832"/>
        <v>1</v>
      </c>
      <c r="H4257" s="3">
        <f t="shared" si="833"/>
        <v>17</v>
      </c>
      <c r="I4257" s="3">
        <f t="shared" si="834"/>
        <v>25</v>
      </c>
      <c r="J4257" s="3">
        <f t="shared" si="835"/>
        <v>2</v>
      </c>
      <c r="K4257" s="3" t="str">
        <f>IF(AND(D4257&gt;='Season Lookup'!$D$15,D4257&lt;'Season Lookup'!$D$16),"Spring",IF(AND(D4257&gt;='Season Lookup'!$D$16,D4257&lt;'Season Lookup'!$D$17),"Summer",IF(AND(D4257&gt;='Season Lookup'!$D$17,D4257&lt;'Season Lookup'!$D$18),"Fall",IF(OR(D4257&gt;='Season Lookup'!$D$18,D4257&lt;'Season Lookup'!$D$15),"Winter"))))</f>
        <v>Fall</v>
      </c>
      <c r="L4257" s="3" t="str">
        <f>VLOOKUP(F4257,'Season Lookup'!$A$1:$B$13,2,0)</f>
        <v>Fall</v>
      </c>
      <c r="M4257" t="s">
        <v>56</v>
      </c>
      <c r="N4257" t="s">
        <v>13</v>
      </c>
      <c r="O4257" t="s">
        <v>132</v>
      </c>
      <c r="P4257" t="str">
        <f t="shared" si="836"/>
        <v>Yes</v>
      </c>
      <c r="Q4257" t="str">
        <f t="shared" si="837"/>
        <v>Yes</v>
      </c>
      <c r="R4257" t="str">
        <f t="shared" si="838"/>
        <v>No</v>
      </c>
      <c r="S4257">
        <v>438</v>
      </c>
      <c r="T4257" t="s">
        <v>14</v>
      </c>
      <c r="V4257" t="str">
        <f t="shared" si="839"/>
        <v>Non Intersection</v>
      </c>
      <c r="W4257" t="s">
        <v>4851</v>
      </c>
      <c r="X4257">
        <v>42.363517999999999</v>
      </c>
      <c r="Y4257">
        <v>-71.100859</v>
      </c>
      <c r="Z4257" t="s">
        <v>4852</v>
      </c>
    </row>
    <row r="4258" spans="1:26">
      <c r="A4258">
        <v>31372</v>
      </c>
      <c r="B4258" s="1">
        <v>41183.791655092595</v>
      </c>
      <c r="C4258" s="1">
        <f t="shared" si="828"/>
        <v>40909</v>
      </c>
      <c r="D4258" s="4">
        <f t="shared" si="829"/>
        <v>0.75</v>
      </c>
      <c r="E4258" s="3">
        <f t="shared" si="830"/>
        <v>2012</v>
      </c>
      <c r="F4258" s="3">
        <f t="shared" si="831"/>
        <v>10</v>
      </c>
      <c r="G4258" s="3">
        <f t="shared" si="832"/>
        <v>1</v>
      </c>
      <c r="H4258" s="3">
        <f t="shared" si="833"/>
        <v>18</v>
      </c>
      <c r="I4258" s="3">
        <f t="shared" si="834"/>
        <v>59</v>
      </c>
      <c r="J4258" s="3">
        <f t="shared" si="835"/>
        <v>2</v>
      </c>
      <c r="K4258" s="3" t="str">
        <f>IF(AND(D4258&gt;='Season Lookup'!$D$15,D4258&lt;'Season Lookup'!$D$16),"Spring",IF(AND(D4258&gt;='Season Lookup'!$D$16,D4258&lt;'Season Lookup'!$D$17),"Summer",IF(AND(D4258&gt;='Season Lookup'!$D$17,D4258&lt;'Season Lookup'!$D$18),"Fall",IF(OR(D4258&gt;='Season Lookup'!$D$18,D4258&lt;'Season Lookup'!$D$15),"Winter"))))</f>
        <v>Fall</v>
      </c>
      <c r="L4258" s="3" t="str">
        <f>VLOOKUP(F4258,'Season Lookup'!$A$1:$B$13,2,0)</f>
        <v>Fall</v>
      </c>
      <c r="M4258" t="s">
        <v>56</v>
      </c>
      <c r="N4258" t="s">
        <v>13</v>
      </c>
      <c r="O4258" t="s">
        <v>23</v>
      </c>
      <c r="P4258" t="str">
        <f t="shared" si="836"/>
        <v>Yes</v>
      </c>
      <c r="Q4258" t="str">
        <f t="shared" si="837"/>
        <v>No</v>
      </c>
      <c r="R4258" t="str">
        <f t="shared" si="838"/>
        <v>No</v>
      </c>
      <c r="S4258">
        <v>9</v>
      </c>
      <c r="T4258" t="s">
        <v>487</v>
      </c>
      <c r="V4258" t="str">
        <f t="shared" si="839"/>
        <v>Non Intersection</v>
      </c>
      <c r="W4258" t="s">
        <v>4994</v>
      </c>
      <c r="X4258">
        <v>42.390855999999999</v>
      </c>
      <c r="Y4258">
        <v>-71.120355000000004</v>
      </c>
      <c r="Z4258" t="s">
        <v>4995</v>
      </c>
    </row>
    <row r="4259" spans="1:26">
      <c r="A4259">
        <v>31366</v>
      </c>
      <c r="B4259" s="1">
        <v>41184.604155092595</v>
      </c>
      <c r="C4259" s="1">
        <f t="shared" si="828"/>
        <v>40909</v>
      </c>
      <c r="D4259" s="4">
        <f t="shared" si="829"/>
        <v>0.75277777777777777</v>
      </c>
      <c r="E4259" s="3">
        <f t="shared" si="830"/>
        <v>2012</v>
      </c>
      <c r="F4259" s="3">
        <f t="shared" si="831"/>
        <v>10</v>
      </c>
      <c r="G4259" s="3">
        <f t="shared" si="832"/>
        <v>2</v>
      </c>
      <c r="H4259" s="3">
        <f t="shared" si="833"/>
        <v>14</v>
      </c>
      <c r="I4259" s="3">
        <f t="shared" si="834"/>
        <v>29</v>
      </c>
      <c r="J4259" s="3">
        <f t="shared" si="835"/>
        <v>3</v>
      </c>
      <c r="K4259" s="3" t="str">
        <f>IF(AND(D4259&gt;='Season Lookup'!$D$15,D4259&lt;'Season Lookup'!$D$16),"Spring",IF(AND(D4259&gt;='Season Lookup'!$D$16,D4259&lt;'Season Lookup'!$D$17),"Summer",IF(AND(D4259&gt;='Season Lookup'!$D$17,D4259&lt;'Season Lookup'!$D$18),"Fall",IF(OR(D4259&gt;='Season Lookup'!$D$18,D4259&lt;'Season Lookup'!$D$15),"Winter"))))</f>
        <v>Fall</v>
      </c>
      <c r="L4259" s="3" t="str">
        <f>VLOOKUP(F4259,'Season Lookup'!$A$1:$B$13,2,0)</f>
        <v>Fall</v>
      </c>
      <c r="M4259" t="s">
        <v>73</v>
      </c>
      <c r="N4259" t="s">
        <v>13</v>
      </c>
      <c r="O4259" t="s">
        <v>132</v>
      </c>
      <c r="P4259" t="str">
        <f t="shared" si="836"/>
        <v>Yes</v>
      </c>
      <c r="Q4259" t="str">
        <f t="shared" si="837"/>
        <v>Yes</v>
      </c>
      <c r="R4259" t="str">
        <f t="shared" si="838"/>
        <v>No</v>
      </c>
      <c r="T4259" t="s">
        <v>14</v>
      </c>
      <c r="U4259" t="s">
        <v>634</v>
      </c>
      <c r="V4259" t="str">
        <f t="shared" si="839"/>
        <v>Intersection</v>
      </c>
      <c r="W4259" t="s">
        <v>1837</v>
      </c>
      <c r="X4259">
        <v>42.379972000000002</v>
      </c>
      <c r="Y4259">
        <v>-71.119945000000001</v>
      </c>
      <c r="Z4259" t="s">
        <v>1838</v>
      </c>
    </row>
    <row r="4260" spans="1:26">
      <c r="A4260">
        <v>31367</v>
      </c>
      <c r="B4260" s="1">
        <v>41184.75</v>
      </c>
      <c r="C4260" s="1">
        <f t="shared" si="828"/>
        <v>40909</v>
      </c>
      <c r="D4260" s="4">
        <f t="shared" si="829"/>
        <v>0.75277777777777777</v>
      </c>
      <c r="E4260" s="3">
        <f t="shared" si="830"/>
        <v>2012</v>
      </c>
      <c r="F4260" s="3">
        <f t="shared" si="831"/>
        <v>10</v>
      </c>
      <c r="G4260" s="3">
        <f t="shared" si="832"/>
        <v>2</v>
      </c>
      <c r="H4260" s="3">
        <f t="shared" si="833"/>
        <v>18</v>
      </c>
      <c r="I4260" s="3">
        <f t="shared" si="834"/>
        <v>0</v>
      </c>
      <c r="J4260" s="3">
        <f t="shared" si="835"/>
        <v>3</v>
      </c>
      <c r="K4260" s="3" t="str">
        <f>IF(AND(D4260&gt;='Season Lookup'!$D$15,D4260&lt;'Season Lookup'!$D$16),"Spring",IF(AND(D4260&gt;='Season Lookup'!$D$16,D4260&lt;'Season Lookup'!$D$17),"Summer",IF(AND(D4260&gt;='Season Lookup'!$D$17,D4260&lt;'Season Lookup'!$D$18),"Fall",IF(OR(D4260&gt;='Season Lookup'!$D$18,D4260&lt;'Season Lookup'!$D$15),"Winter"))))</f>
        <v>Fall</v>
      </c>
      <c r="L4260" s="3" t="str">
        <f>VLOOKUP(F4260,'Season Lookup'!$A$1:$B$13,2,0)</f>
        <v>Fall</v>
      </c>
      <c r="M4260" t="s">
        <v>73</v>
      </c>
      <c r="N4260" t="s">
        <v>13</v>
      </c>
      <c r="O4260" t="s">
        <v>23</v>
      </c>
      <c r="P4260" t="str">
        <f t="shared" si="836"/>
        <v>Yes</v>
      </c>
      <c r="Q4260" t="str">
        <f t="shared" si="837"/>
        <v>No</v>
      </c>
      <c r="R4260" t="str">
        <f t="shared" si="838"/>
        <v>No</v>
      </c>
      <c r="T4260" t="s">
        <v>3339</v>
      </c>
      <c r="U4260" t="s">
        <v>1065</v>
      </c>
      <c r="V4260" t="str">
        <f t="shared" si="839"/>
        <v>Intersection</v>
      </c>
      <c r="W4260" t="s">
        <v>3340</v>
      </c>
      <c r="X4260">
        <v>42.387165000000003</v>
      </c>
      <c r="Y4260">
        <v>-71.137906999999998</v>
      </c>
      <c r="Z4260" t="s">
        <v>3341</v>
      </c>
    </row>
    <row r="4261" spans="1:26">
      <c r="A4261">
        <v>31368</v>
      </c>
      <c r="B4261" s="1">
        <v>41184.25</v>
      </c>
      <c r="C4261" s="1">
        <f t="shared" si="828"/>
        <v>40909</v>
      </c>
      <c r="D4261" s="4">
        <f t="shared" si="829"/>
        <v>0.75277777777777777</v>
      </c>
      <c r="E4261" s="3">
        <f t="shared" si="830"/>
        <v>2012</v>
      </c>
      <c r="F4261" s="3">
        <f t="shared" si="831"/>
        <v>10</v>
      </c>
      <c r="G4261" s="3">
        <f t="shared" si="832"/>
        <v>2</v>
      </c>
      <c r="H4261" s="3">
        <f t="shared" si="833"/>
        <v>6</v>
      </c>
      <c r="I4261" s="3">
        <f t="shared" si="834"/>
        <v>0</v>
      </c>
      <c r="J4261" s="3">
        <f t="shared" si="835"/>
        <v>3</v>
      </c>
      <c r="K4261" s="3" t="str">
        <f>IF(AND(D4261&gt;='Season Lookup'!$D$15,D4261&lt;'Season Lookup'!$D$16),"Spring",IF(AND(D4261&gt;='Season Lookup'!$D$16,D4261&lt;'Season Lookup'!$D$17),"Summer",IF(AND(D4261&gt;='Season Lookup'!$D$17,D4261&lt;'Season Lookup'!$D$18),"Fall",IF(OR(D4261&gt;='Season Lookup'!$D$18,D4261&lt;'Season Lookup'!$D$15),"Winter"))))</f>
        <v>Fall</v>
      </c>
      <c r="L4261" s="3" t="str">
        <f>VLOOKUP(F4261,'Season Lookup'!$A$1:$B$13,2,0)</f>
        <v>Fall</v>
      </c>
      <c r="M4261" t="s">
        <v>73</v>
      </c>
      <c r="N4261" t="s">
        <v>13</v>
      </c>
      <c r="O4261" t="s">
        <v>23</v>
      </c>
      <c r="P4261" t="str">
        <f t="shared" si="836"/>
        <v>Yes</v>
      </c>
      <c r="Q4261" t="str">
        <f t="shared" si="837"/>
        <v>No</v>
      </c>
      <c r="R4261" t="str">
        <f t="shared" si="838"/>
        <v>No</v>
      </c>
      <c r="T4261" t="s">
        <v>14</v>
      </c>
      <c r="V4261" t="str">
        <f t="shared" si="839"/>
        <v>Intersection</v>
      </c>
      <c r="W4261" t="s">
        <v>137</v>
      </c>
      <c r="X4261">
        <v>0</v>
      </c>
      <c r="Y4261">
        <v>0</v>
      </c>
      <c r="Z4261" t="s">
        <v>81</v>
      </c>
    </row>
    <row r="4262" spans="1:26">
      <c r="A4262">
        <v>31369</v>
      </c>
      <c r="B4262" s="1">
        <v>41184.753460648149</v>
      </c>
      <c r="C4262" s="1">
        <f t="shared" si="828"/>
        <v>40909</v>
      </c>
      <c r="D4262" s="4">
        <f t="shared" si="829"/>
        <v>0.75277777777777777</v>
      </c>
      <c r="E4262" s="3">
        <f t="shared" si="830"/>
        <v>2012</v>
      </c>
      <c r="F4262" s="3">
        <f t="shared" si="831"/>
        <v>10</v>
      </c>
      <c r="G4262" s="3">
        <f t="shared" si="832"/>
        <v>2</v>
      </c>
      <c r="H4262" s="3">
        <f t="shared" si="833"/>
        <v>18</v>
      </c>
      <c r="I4262" s="3">
        <f t="shared" si="834"/>
        <v>4</v>
      </c>
      <c r="J4262" s="3">
        <f t="shared" si="835"/>
        <v>3</v>
      </c>
      <c r="K4262" s="3" t="str">
        <f>IF(AND(D4262&gt;='Season Lookup'!$D$15,D4262&lt;'Season Lookup'!$D$16),"Spring",IF(AND(D4262&gt;='Season Lookup'!$D$16,D4262&lt;'Season Lookup'!$D$17),"Summer",IF(AND(D4262&gt;='Season Lookup'!$D$17,D4262&lt;'Season Lookup'!$D$18),"Fall",IF(OR(D4262&gt;='Season Lookup'!$D$18,D4262&lt;'Season Lookup'!$D$15),"Winter"))))</f>
        <v>Fall</v>
      </c>
      <c r="L4262" s="3" t="str">
        <f>VLOOKUP(F4262,'Season Lookup'!$A$1:$B$13,2,0)</f>
        <v>Fall</v>
      </c>
      <c r="M4262" t="s">
        <v>73</v>
      </c>
      <c r="N4262" t="s">
        <v>13</v>
      </c>
      <c r="O4262" t="s">
        <v>13</v>
      </c>
      <c r="P4262" t="str">
        <f t="shared" si="836"/>
        <v>Yes</v>
      </c>
      <c r="Q4262" t="str">
        <f t="shared" si="837"/>
        <v>No</v>
      </c>
      <c r="R4262" t="str">
        <f t="shared" si="838"/>
        <v>No</v>
      </c>
      <c r="S4262">
        <v>64</v>
      </c>
      <c r="T4262" t="s">
        <v>464</v>
      </c>
      <c r="V4262" t="str">
        <f t="shared" si="839"/>
        <v>Non Intersection</v>
      </c>
      <c r="W4262" t="s">
        <v>4996</v>
      </c>
      <c r="X4262">
        <v>42.377043999999998</v>
      </c>
      <c r="Y4262">
        <v>-71.146687</v>
      </c>
      <c r="Z4262" t="s">
        <v>4997</v>
      </c>
    </row>
    <row r="4263" spans="1:26">
      <c r="A4263">
        <v>31370</v>
      </c>
      <c r="B4263" s="1">
        <v>41185.385405092595</v>
      </c>
      <c r="C4263" s="1">
        <f t="shared" si="828"/>
        <v>40909</v>
      </c>
      <c r="D4263" s="4">
        <f t="shared" si="829"/>
        <v>0.75555555555555554</v>
      </c>
      <c r="E4263" s="3">
        <f t="shared" si="830"/>
        <v>2012</v>
      </c>
      <c r="F4263" s="3">
        <f t="shared" si="831"/>
        <v>10</v>
      </c>
      <c r="G4263" s="3">
        <f t="shared" si="832"/>
        <v>3</v>
      </c>
      <c r="H4263" s="3">
        <f t="shared" si="833"/>
        <v>9</v>
      </c>
      <c r="I4263" s="3">
        <f t="shared" si="834"/>
        <v>14</v>
      </c>
      <c r="J4263" s="3">
        <f t="shared" si="835"/>
        <v>4</v>
      </c>
      <c r="K4263" s="3" t="str">
        <f>IF(AND(D4263&gt;='Season Lookup'!$D$15,D4263&lt;'Season Lookup'!$D$16),"Spring",IF(AND(D4263&gt;='Season Lookup'!$D$16,D4263&lt;'Season Lookup'!$D$17),"Summer",IF(AND(D4263&gt;='Season Lookup'!$D$17,D4263&lt;'Season Lookup'!$D$18),"Fall",IF(OR(D4263&gt;='Season Lookup'!$D$18,D4263&lt;'Season Lookup'!$D$15),"Winter"))))</f>
        <v>Fall</v>
      </c>
      <c r="L4263" s="3" t="str">
        <f>VLOOKUP(F4263,'Season Lookup'!$A$1:$B$13,2,0)</f>
        <v>Fall</v>
      </c>
      <c r="M4263" t="s">
        <v>82</v>
      </c>
      <c r="N4263" t="s">
        <v>13</v>
      </c>
      <c r="O4263" t="s">
        <v>23</v>
      </c>
      <c r="P4263" t="str">
        <f t="shared" si="836"/>
        <v>Yes</v>
      </c>
      <c r="Q4263" t="str">
        <f t="shared" si="837"/>
        <v>No</v>
      </c>
      <c r="R4263" t="str">
        <f t="shared" si="838"/>
        <v>No</v>
      </c>
      <c r="S4263">
        <v>91</v>
      </c>
      <c r="T4263" t="s">
        <v>45</v>
      </c>
      <c r="V4263" t="str">
        <f t="shared" si="839"/>
        <v>Non Intersection</v>
      </c>
      <c r="W4263" t="s">
        <v>46</v>
      </c>
      <c r="X4263">
        <v>42.388514999999998</v>
      </c>
      <c r="Y4263">
        <v>-71.132695999999996</v>
      </c>
      <c r="Z4263" t="s">
        <v>47</v>
      </c>
    </row>
    <row r="4264" spans="1:26">
      <c r="A4264">
        <v>31373</v>
      </c>
      <c r="B4264" s="1">
        <v>41185.782627314817</v>
      </c>
      <c r="C4264" s="1">
        <f t="shared" si="828"/>
        <v>40909</v>
      </c>
      <c r="D4264" s="4">
        <f t="shared" si="829"/>
        <v>0.75555555555555554</v>
      </c>
      <c r="E4264" s="3">
        <f t="shared" si="830"/>
        <v>2012</v>
      </c>
      <c r="F4264" s="3">
        <f t="shared" si="831"/>
        <v>10</v>
      </c>
      <c r="G4264" s="3">
        <f t="shared" si="832"/>
        <v>3</v>
      </c>
      <c r="H4264" s="3">
        <f t="shared" si="833"/>
        <v>18</v>
      </c>
      <c r="I4264" s="3">
        <f t="shared" si="834"/>
        <v>46</v>
      </c>
      <c r="J4264" s="3">
        <f t="shared" si="835"/>
        <v>4</v>
      </c>
      <c r="K4264" s="3" t="str">
        <f>IF(AND(D4264&gt;='Season Lookup'!$D$15,D4264&lt;'Season Lookup'!$D$16),"Spring",IF(AND(D4264&gt;='Season Lookup'!$D$16,D4264&lt;'Season Lookup'!$D$17),"Summer",IF(AND(D4264&gt;='Season Lookup'!$D$17,D4264&lt;'Season Lookup'!$D$18),"Fall",IF(OR(D4264&gt;='Season Lookup'!$D$18,D4264&lt;'Season Lookup'!$D$15),"Winter"))))</f>
        <v>Fall</v>
      </c>
      <c r="L4264" s="3" t="str">
        <f>VLOOKUP(F4264,'Season Lookup'!$A$1:$B$13,2,0)</f>
        <v>Fall</v>
      </c>
      <c r="M4264" t="s">
        <v>82</v>
      </c>
      <c r="N4264" t="s">
        <v>619</v>
      </c>
      <c r="O4264" t="s">
        <v>13</v>
      </c>
      <c r="P4264" t="str">
        <f t="shared" si="836"/>
        <v>Yes</v>
      </c>
      <c r="Q4264" t="str">
        <f t="shared" si="837"/>
        <v>No</v>
      </c>
      <c r="R4264" t="str">
        <f t="shared" si="838"/>
        <v>No</v>
      </c>
      <c r="T4264" t="s">
        <v>19</v>
      </c>
      <c r="U4264" t="s">
        <v>685</v>
      </c>
      <c r="V4264" t="str">
        <f t="shared" si="839"/>
        <v>Intersection</v>
      </c>
      <c r="W4264" t="s">
        <v>1217</v>
      </c>
      <c r="X4264">
        <v>42.372101999999998</v>
      </c>
      <c r="Y4264">
        <v>-71.088275999999993</v>
      </c>
      <c r="Z4264" t="s">
        <v>1218</v>
      </c>
    </row>
    <row r="4265" spans="1:26">
      <c r="A4265">
        <v>31411</v>
      </c>
      <c r="B4265" s="1">
        <v>41185.444444444445</v>
      </c>
      <c r="C4265" s="1">
        <f t="shared" si="828"/>
        <v>40909</v>
      </c>
      <c r="D4265" s="4">
        <f t="shared" si="829"/>
        <v>0.75555555555555554</v>
      </c>
      <c r="E4265" s="3">
        <f t="shared" si="830"/>
        <v>2012</v>
      </c>
      <c r="F4265" s="3">
        <f t="shared" si="831"/>
        <v>10</v>
      </c>
      <c r="G4265" s="3">
        <f t="shared" si="832"/>
        <v>3</v>
      </c>
      <c r="H4265" s="3">
        <f t="shared" si="833"/>
        <v>10</v>
      </c>
      <c r="I4265" s="3">
        <f t="shared" si="834"/>
        <v>40</v>
      </c>
      <c r="J4265" s="3">
        <f t="shared" si="835"/>
        <v>4</v>
      </c>
      <c r="K4265" s="3" t="str">
        <f>IF(AND(D4265&gt;='Season Lookup'!$D$15,D4265&lt;'Season Lookup'!$D$16),"Spring",IF(AND(D4265&gt;='Season Lookup'!$D$16,D4265&lt;'Season Lookup'!$D$17),"Summer",IF(AND(D4265&gt;='Season Lookup'!$D$17,D4265&lt;'Season Lookup'!$D$18),"Fall",IF(OR(D4265&gt;='Season Lookup'!$D$18,D4265&lt;'Season Lookup'!$D$15),"Winter"))))</f>
        <v>Fall</v>
      </c>
      <c r="L4265" s="3" t="str">
        <f>VLOOKUP(F4265,'Season Lookup'!$A$1:$B$13,2,0)</f>
        <v>Fall</v>
      </c>
      <c r="M4265" t="s">
        <v>82</v>
      </c>
      <c r="N4265" t="s">
        <v>35</v>
      </c>
      <c r="O4265" t="s">
        <v>36</v>
      </c>
      <c r="P4265" t="str">
        <f t="shared" si="836"/>
        <v>Yes</v>
      </c>
      <c r="Q4265" t="str">
        <f t="shared" si="837"/>
        <v>No</v>
      </c>
      <c r="R4265" t="str">
        <f t="shared" si="838"/>
        <v>No</v>
      </c>
      <c r="T4265" t="s">
        <v>238</v>
      </c>
      <c r="V4265" t="str">
        <f t="shared" si="839"/>
        <v>Intersection</v>
      </c>
      <c r="W4265" t="s">
        <v>239</v>
      </c>
      <c r="X4265">
        <v>0</v>
      </c>
      <c r="Y4265">
        <v>0</v>
      </c>
      <c r="Z4265" t="s">
        <v>81</v>
      </c>
    </row>
    <row r="4266" spans="1:26">
      <c r="A4266">
        <v>31374</v>
      </c>
      <c r="B4266" s="1">
        <v>41186.368043981478</v>
      </c>
      <c r="C4266" s="1">
        <f t="shared" si="828"/>
        <v>40909</v>
      </c>
      <c r="D4266" s="4">
        <f t="shared" si="829"/>
        <v>0.7583333333333333</v>
      </c>
      <c r="E4266" s="3">
        <f t="shared" si="830"/>
        <v>2012</v>
      </c>
      <c r="F4266" s="3">
        <f t="shared" si="831"/>
        <v>10</v>
      </c>
      <c r="G4266" s="3">
        <f t="shared" si="832"/>
        <v>4</v>
      </c>
      <c r="H4266" s="3">
        <f t="shared" si="833"/>
        <v>8</v>
      </c>
      <c r="I4266" s="3">
        <f t="shared" si="834"/>
        <v>49</v>
      </c>
      <c r="J4266" s="3">
        <f t="shared" si="835"/>
        <v>5</v>
      </c>
      <c r="K4266" s="3" t="str">
        <f>IF(AND(D4266&gt;='Season Lookup'!$D$15,D4266&lt;'Season Lookup'!$D$16),"Spring",IF(AND(D4266&gt;='Season Lookup'!$D$16,D4266&lt;'Season Lookup'!$D$17),"Summer",IF(AND(D4266&gt;='Season Lookup'!$D$17,D4266&lt;'Season Lookup'!$D$18),"Fall",IF(OR(D4266&gt;='Season Lookup'!$D$18,D4266&lt;'Season Lookup'!$D$15),"Winter"))))</f>
        <v>Fall</v>
      </c>
      <c r="L4266" s="3" t="str">
        <f>VLOOKUP(F4266,'Season Lookup'!$A$1:$B$13,2,0)</f>
        <v>Fall</v>
      </c>
      <c r="M4266" t="s">
        <v>78</v>
      </c>
      <c r="N4266" t="s">
        <v>13</v>
      </c>
      <c r="O4266" t="s">
        <v>132</v>
      </c>
      <c r="P4266" t="str">
        <f t="shared" si="836"/>
        <v>Yes</v>
      </c>
      <c r="Q4266" t="str">
        <f t="shared" si="837"/>
        <v>Yes</v>
      </c>
      <c r="R4266" t="str">
        <f t="shared" si="838"/>
        <v>No</v>
      </c>
      <c r="T4266" t="s">
        <v>3829</v>
      </c>
      <c r="U4266" t="s">
        <v>1177</v>
      </c>
      <c r="V4266" t="str">
        <f t="shared" si="839"/>
        <v>Intersection</v>
      </c>
      <c r="W4266" t="s">
        <v>4998</v>
      </c>
      <c r="X4266">
        <v>42.370249999999999</v>
      </c>
      <c r="Y4266">
        <v>-71.117750999999998</v>
      </c>
      <c r="Z4266" t="s">
        <v>3831</v>
      </c>
    </row>
    <row r="4267" spans="1:26">
      <c r="A4267">
        <v>31375</v>
      </c>
      <c r="B4267" s="1">
        <v>41186.03402777778</v>
      </c>
      <c r="C4267" s="1">
        <f t="shared" si="828"/>
        <v>40909</v>
      </c>
      <c r="D4267" s="4">
        <f t="shared" si="829"/>
        <v>0.7583333333333333</v>
      </c>
      <c r="E4267" s="3">
        <f t="shared" si="830"/>
        <v>2012</v>
      </c>
      <c r="F4267" s="3">
        <f t="shared" si="831"/>
        <v>10</v>
      </c>
      <c r="G4267" s="3">
        <f t="shared" si="832"/>
        <v>4</v>
      </c>
      <c r="H4267" s="3">
        <f t="shared" si="833"/>
        <v>0</v>
      </c>
      <c r="I4267" s="3">
        <f t="shared" si="834"/>
        <v>49</v>
      </c>
      <c r="J4267" s="3">
        <f t="shared" si="835"/>
        <v>5</v>
      </c>
      <c r="K4267" s="3" t="str">
        <f>IF(AND(D4267&gt;='Season Lookup'!$D$15,D4267&lt;'Season Lookup'!$D$16),"Spring",IF(AND(D4267&gt;='Season Lookup'!$D$16,D4267&lt;'Season Lookup'!$D$17),"Summer",IF(AND(D4267&gt;='Season Lookup'!$D$17,D4267&lt;'Season Lookup'!$D$18),"Fall",IF(OR(D4267&gt;='Season Lookup'!$D$18,D4267&lt;'Season Lookup'!$D$15),"Winter"))))</f>
        <v>Fall</v>
      </c>
      <c r="L4267" s="3" t="str">
        <f>VLOOKUP(F4267,'Season Lookup'!$A$1:$B$13,2,0)</f>
        <v>Fall</v>
      </c>
      <c r="M4267" t="s">
        <v>78</v>
      </c>
      <c r="N4267" t="s">
        <v>13</v>
      </c>
      <c r="O4267" t="s">
        <v>36</v>
      </c>
      <c r="P4267" t="str">
        <f t="shared" si="836"/>
        <v>Yes</v>
      </c>
      <c r="Q4267" t="str">
        <f t="shared" si="837"/>
        <v>No</v>
      </c>
      <c r="R4267" t="str">
        <f t="shared" si="838"/>
        <v>No</v>
      </c>
      <c r="T4267" t="s">
        <v>162</v>
      </c>
      <c r="U4267" t="s">
        <v>325</v>
      </c>
      <c r="V4267" t="str">
        <f t="shared" si="839"/>
        <v>Intersection</v>
      </c>
      <c r="W4267" t="s">
        <v>844</v>
      </c>
      <c r="X4267">
        <v>42.372320999999999</v>
      </c>
      <c r="Y4267">
        <v>-71.121864000000002</v>
      </c>
      <c r="Z4267" t="s">
        <v>845</v>
      </c>
    </row>
    <row r="4268" spans="1:26">
      <c r="A4268">
        <v>31376</v>
      </c>
      <c r="B4268" s="1">
        <v>41186.46875</v>
      </c>
      <c r="C4268" s="1">
        <f t="shared" si="828"/>
        <v>40909</v>
      </c>
      <c r="D4268" s="4">
        <f t="shared" si="829"/>
        <v>0.7583333333333333</v>
      </c>
      <c r="E4268" s="3">
        <f t="shared" si="830"/>
        <v>2012</v>
      </c>
      <c r="F4268" s="3">
        <f t="shared" si="831"/>
        <v>10</v>
      </c>
      <c r="G4268" s="3">
        <f t="shared" si="832"/>
        <v>4</v>
      </c>
      <c r="H4268" s="3">
        <f t="shared" si="833"/>
        <v>11</v>
      </c>
      <c r="I4268" s="3">
        <f t="shared" si="834"/>
        <v>15</v>
      </c>
      <c r="J4268" s="3">
        <f t="shared" si="835"/>
        <v>5</v>
      </c>
      <c r="K4268" s="3" t="str">
        <f>IF(AND(D4268&gt;='Season Lookup'!$D$15,D4268&lt;'Season Lookup'!$D$16),"Spring",IF(AND(D4268&gt;='Season Lookup'!$D$16,D4268&lt;'Season Lookup'!$D$17),"Summer",IF(AND(D4268&gt;='Season Lookup'!$D$17,D4268&lt;'Season Lookup'!$D$18),"Fall",IF(OR(D4268&gt;='Season Lookup'!$D$18,D4268&lt;'Season Lookup'!$D$15),"Winter"))))</f>
        <v>Fall</v>
      </c>
      <c r="L4268" s="3" t="str">
        <f>VLOOKUP(F4268,'Season Lookup'!$A$1:$B$13,2,0)</f>
        <v>Fall</v>
      </c>
      <c r="M4268" t="s">
        <v>78</v>
      </c>
      <c r="N4268" t="s">
        <v>13</v>
      </c>
      <c r="O4268" t="s">
        <v>23</v>
      </c>
      <c r="P4268" t="str">
        <f t="shared" si="836"/>
        <v>Yes</v>
      </c>
      <c r="Q4268" t="str">
        <f t="shared" si="837"/>
        <v>No</v>
      </c>
      <c r="R4268" t="str">
        <f t="shared" si="838"/>
        <v>No</v>
      </c>
      <c r="S4268">
        <v>215</v>
      </c>
      <c r="T4268" t="s">
        <v>170</v>
      </c>
      <c r="V4268" t="str">
        <f t="shared" si="839"/>
        <v>Non Intersection</v>
      </c>
      <c r="W4268" t="s">
        <v>4750</v>
      </c>
      <c r="X4268">
        <v>42.389387999999997</v>
      </c>
      <c r="Y4268">
        <v>-71.14282</v>
      </c>
      <c r="Z4268" t="s">
        <v>4751</v>
      </c>
    </row>
    <row r="4269" spans="1:26">
      <c r="A4269">
        <v>31377</v>
      </c>
      <c r="B4269" s="1">
        <v>41186.53125</v>
      </c>
      <c r="C4269" s="1">
        <f t="shared" si="828"/>
        <v>40909</v>
      </c>
      <c r="D4269" s="4">
        <f t="shared" si="829"/>
        <v>0.7583333333333333</v>
      </c>
      <c r="E4269" s="3">
        <f t="shared" si="830"/>
        <v>2012</v>
      </c>
      <c r="F4269" s="3">
        <f t="shared" si="831"/>
        <v>10</v>
      </c>
      <c r="G4269" s="3">
        <f t="shared" si="832"/>
        <v>4</v>
      </c>
      <c r="H4269" s="3">
        <f t="shared" si="833"/>
        <v>12</v>
      </c>
      <c r="I4269" s="3">
        <f t="shared" si="834"/>
        <v>45</v>
      </c>
      <c r="J4269" s="3">
        <f t="shared" si="835"/>
        <v>5</v>
      </c>
      <c r="K4269" s="3" t="str">
        <f>IF(AND(D4269&gt;='Season Lookup'!$D$15,D4269&lt;'Season Lookup'!$D$16),"Spring",IF(AND(D4269&gt;='Season Lookup'!$D$16,D4269&lt;'Season Lookup'!$D$17),"Summer",IF(AND(D4269&gt;='Season Lookup'!$D$17,D4269&lt;'Season Lookup'!$D$18),"Fall",IF(OR(D4269&gt;='Season Lookup'!$D$18,D4269&lt;'Season Lookup'!$D$15),"Winter"))))</f>
        <v>Fall</v>
      </c>
      <c r="L4269" s="3" t="str">
        <f>VLOOKUP(F4269,'Season Lookup'!$A$1:$B$13,2,0)</f>
        <v>Fall</v>
      </c>
      <c r="M4269" t="s">
        <v>78</v>
      </c>
      <c r="N4269" t="s">
        <v>13</v>
      </c>
      <c r="O4269" t="s">
        <v>13</v>
      </c>
      <c r="P4269" t="str">
        <f t="shared" si="836"/>
        <v>Yes</v>
      </c>
      <c r="Q4269" t="str">
        <f t="shared" si="837"/>
        <v>No</v>
      </c>
      <c r="R4269" t="str">
        <f t="shared" si="838"/>
        <v>No</v>
      </c>
      <c r="T4269" t="s">
        <v>133</v>
      </c>
      <c r="U4269" t="s">
        <v>506</v>
      </c>
      <c r="V4269" t="str">
        <f t="shared" si="839"/>
        <v>Intersection</v>
      </c>
      <c r="W4269" t="s">
        <v>4999</v>
      </c>
      <c r="X4269">
        <v>42.369176000000003</v>
      </c>
      <c r="Y4269">
        <v>-71.104228000000006</v>
      </c>
      <c r="Z4269" t="s">
        <v>5000</v>
      </c>
    </row>
    <row r="4270" spans="1:26">
      <c r="A4270">
        <v>31378</v>
      </c>
      <c r="B4270" s="1">
        <v>41186.625</v>
      </c>
      <c r="C4270" s="1">
        <f t="shared" si="828"/>
        <v>40909</v>
      </c>
      <c r="D4270" s="4">
        <f t="shared" si="829"/>
        <v>0.7583333333333333</v>
      </c>
      <c r="E4270" s="3">
        <f t="shared" si="830"/>
        <v>2012</v>
      </c>
      <c r="F4270" s="3">
        <f t="shared" si="831"/>
        <v>10</v>
      </c>
      <c r="G4270" s="3">
        <f t="shared" si="832"/>
        <v>4</v>
      </c>
      <c r="H4270" s="3">
        <f t="shared" si="833"/>
        <v>15</v>
      </c>
      <c r="I4270" s="3">
        <f t="shared" si="834"/>
        <v>0</v>
      </c>
      <c r="J4270" s="3">
        <f t="shared" si="835"/>
        <v>5</v>
      </c>
      <c r="K4270" s="3" t="str">
        <f>IF(AND(D4270&gt;='Season Lookup'!$D$15,D4270&lt;'Season Lookup'!$D$16),"Spring",IF(AND(D4270&gt;='Season Lookup'!$D$16,D4270&lt;'Season Lookup'!$D$17),"Summer",IF(AND(D4270&gt;='Season Lookup'!$D$17,D4270&lt;'Season Lookup'!$D$18),"Fall",IF(OR(D4270&gt;='Season Lookup'!$D$18,D4270&lt;'Season Lookup'!$D$15),"Winter"))))</f>
        <v>Fall</v>
      </c>
      <c r="L4270" s="3" t="str">
        <f>VLOOKUP(F4270,'Season Lookup'!$A$1:$B$13,2,0)</f>
        <v>Fall</v>
      </c>
      <c r="M4270" t="s">
        <v>78</v>
      </c>
      <c r="N4270" t="s">
        <v>13</v>
      </c>
      <c r="O4270" t="s">
        <v>13</v>
      </c>
      <c r="P4270" t="str">
        <f t="shared" si="836"/>
        <v>Yes</v>
      </c>
      <c r="Q4270" t="str">
        <f t="shared" si="837"/>
        <v>No</v>
      </c>
      <c r="R4270" t="str">
        <f t="shared" si="838"/>
        <v>No</v>
      </c>
      <c r="T4270" t="s">
        <v>27</v>
      </c>
      <c r="U4270" t="s">
        <v>133</v>
      </c>
      <c r="V4270" t="str">
        <f t="shared" si="839"/>
        <v>Intersection</v>
      </c>
      <c r="W4270" t="s">
        <v>5001</v>
      </c>
      <c r="X4270">
        <v>42.364749000000003</v>
      </c>
      <c r="Y4270">
        <v>-71.110774000000006</v>
      </c>
      <c r="Z4270" t="s">
        <v>30</v>
      </c>
    </row>
    <row r="4271" spans="1:26">
      <c r="A4271">
        <v>31379</v>
      </c>
      <c r="B4271" s="1">
        <v>41186.73541666667</v>
      </c>
      <c r="C4271" s="1">
        <f t="shared" si="828"/>
        <v>40909</v>
      </c>
      <c r="D4271" s="4">
        <f t="shared" si="829"/>
        <v>0.7583333333333333</v>
      </c>
      <c r="E4271" s="3">
        <f t="shared" si="830"/>
        <v>2012</v>
      </c>
      <c r="F4271" s="3">
        <f t="shared" si="831"/>
        <v>10</v>
      </c>
      <c r="G4271" s="3">
        <f t="shared" si="832"/>
        <v>4</v>
      </c>
      <c r="H4271" s="3">
        <f t="shared" si="833"/>
        <v>17</v>
      </c>
      <c r="I4271" s="3">
        <f t="shared" si="834"/>
        <v>39</v>
      </c>
      <c r="J4271" s="3">
        <f t="shared" si="835"/>
        <v>5</v>
      </c>
      <c r="K4271" s="3" t="str">
        <f>IF(AND(D4271&gt;='Season Lookup'!$D$15,D4271&lt;'Season Lookup'!$D$16),"Spring",IF(AND(D4271&gt;='Season Lookup'!$D$16,D4271&lt;'Season Lookup'!$D$17),"Summer",IF(AND(D4271&gt;='Season Lookup'!$D$17,D4271&lt;'Season Lookup'!$D$18),"Fall",IF(OR(D4271&gt;='Season Lookup'!$D$18,D4271&lt;'Season Lookup'!$D$15),"Winter"))))</f>
        <v>Fall</v>
      </c>
      <c r="L4271" s="3" t="str">
        <f>VLOOKUP(F4271,'Season Lookup'!$A$1:$B$13,2,0)</f>
        <v>Fall</v>
      </c>
      <c r="M4271" t="s">
        <v>78</v>
      </c>
      <c r="N4271" t="s">
        <v>13</v>
      </c>
      <c r="O4271" t="s">
        <v>23</v>
      </c>
      <c r="P4271" t="str">
        <f t="shared" si="836"/>
        <v>Yes</v>
      </c>
      <c r="Q4271" t="str">
        <f t="shared" si="837"/>
        <v>No</v>
      </c>
      <c r="R4271" t="str">
        <f t="shared" si="838"/>
        <v>No</v>
      </c>
      <c r="T4271" t="s">
        <v>74</v>
      </c>
      <c r="U4271" t="s">
        <v>75</v>
      </c>
      <c r="V4271" t="str">
        <f t="shared" si="839"/>
        <v>Intersection</v>
      </c>
      <c r="W4271" t="s">
        <v>76</v>
      </c>
      <c r="X4271">
        <v>42.370480000000001</v>
      </c>
      <c r="Y4271">
        <v>-71.096879000000001</v>
      </c>
      <c r="Z4271" t="s">
        <v>77</v>
      </c>
    </row>
    <row r="4272" spans="1:26">
      <c r="A4272">
        <v>31380</v>
      </c>
      <c r="B4272" s="1">
        <v>41186.899293981478</v>
      </c>
      <c r="C4272" s="1">
        <f t="shared" si="828"/>
        <v>40909</v>
      </c>
      <c r="D4272" s="4">
        <f t="shared" si="829"/>
        <v>0.7583333333333333</v>
      </c>
      <c r="E4272" s="3">
        <f t="shared" si="830"/>
        <v>2012</v>
      </c>
      <c r="F4272" s="3">
        <f t="shared" si="831"/>
        <v>10</v>
      </c>
      <c r="G4272" s="3">
        <f t="shared" si="832"/>
        <v>4</v>
      </c>
      <c r="H4272" s="3">
        <f t="shared" si="833"/>
        <v>21</v>
      </c>
      <c r="I4272" s="3">
        <f t="shared" si="834"/>
        <v>34</v>
      </c>
      <c r="J4272" s="3">
        <f t="shared" si="835"/>
        <v>5</v>
      </c>
      <c r="K4272" s="3" t="str">
        <f>IF(AND(D4272&gt;='Season Lookup'!$D$15,D4272&lt;'Season Lookup'!$D$16),"Spring",IF(AND(D4272&gt;='Season Lookup'!$D$16,D4272&lt;'Season Lookup'!$D$17),"Summer",IF(AND(D4272&gt;='Season Lookup'!$D$17,D4272&lt;'Season Lookup'!$D$18),"Fall",IF(OR(D4272&gt;='Season Lookup'!$D$18,D4272&lt;'Season Lookup'!$D$15),"Winter"))))</f>
        <v>Fall</v>
      </c>
      <c r="L4272" s="3" t="str">
        <f>VLOOKUP(F4272,'Season Lookup'!$A$1:$B$13,2,0)</f>
        <v>Fall</v>
      </c>
      <c r="M4272" t="s">
        <v>78</v>
      </c>
      <c r="N4272" t="s">
        <v>13</v>
      </c>
      <c r="O4272" t="s">
        <v>132</v>
      </c>
      <c r="P4272" t="str">
        <f t="shared" si="836"/>
        <v>Yes</v>
      </c>
      <c r="Q4272" t="str">
        <f t="shared" si="837"/>
        <v>Yes</v>
      </c>
      <c r="R4272" t="str">
        <f t="shared" si="838"/>
        <v>No</v>
      </c>
      <c r="T4272" t="s">
        <v>105</v>
      </c>
      <c r="U4272" t="s">
        <v>74</v>
      </c>
      <c r="V4272" t="str">
        <f t="shared" si="839"/>
        <v>Intersection</v>
      </c>
      <c r="W4272" t="s">
        <v>878</v>
      </c>
      <c r="X4272">
        <v>42.365434999999998</v>
      </c>
      <c r="Y4272">
        <v>-71.091111999999995</v>
      </c>
      <c r="Z4272" t="s">
        <v>879</v>
      </c>
    </row>
    <row r="4273" spans="1:26">
      <c r="A4273">
        <v>31382</v>
      </c>
      <c r="B4273" s="1">
        <v>41186.666655092595</v>
      </c>
      <c r="C4273" s="1">
        <f t="shared" si="828"/>
        <v>40909</v>
      </c>
      <c r="D4273" s="4">
        <f t="shared" si="829"/>
        <v>0.7583333333333333</v>
      </c>
      <c r="E4273" s="3">
        <f t="shared" si="830"/>
        <v>2012</v>
      </c>
      <c r="F4273" s="3">
        <f t="shared" si="831"/>
        <v>10</v>
      </c>
      <c r="G4273" s="3">
        <f t="shared" si="832"/>
        <v>4</v>
      </c>
      <c r="H4273" s="3">
        <f t="shared" si="833"/>
        <v>15</v>
      </c>
      <c r="I4273" s="3">
        <f t="shared" si="834"/>
        <v>59</v>
      </c>
      <c r="J4273" s="3">
        <f t="shared" si="835"/>
        <v>5</v>
      </c>
      <c r="K4273" s="3" t="str">
        <f>IF(AND(D4273&gt;='Season Lookup'!$D$15,D4273&lt;'Season Lookup'!$D$16),"Spring",IF(AND(D4273&gt;='Season Lookup'!$D$16,D4273&lt;'Season Lookup'!$D$17),"Summer",IF(AND(D4273&gt;='Season Lookup'!$D$17,D4273&lt;'Season Lookup'!$D$18),"Fall",IF(OR(D4273&gt;='Season Lookup'!$D$18,D4273&lt;'Season Lookup'!$D$15),"Winter"))))</f>
        <v>Fall</v>
      </c>
      <c r="L4273" s="3" t="str">
        <f>VLOOKUP(F4273,'Season Lookup'!$A$1:$B$13,2,0)</f>
        <v>Fall</v>
      </c>
      <c r="M4273" t="s">
        <v>78</v>
      </c>
      <c r="N4273" t="s">
        <v>13</v>
      </c>
      <c r="O4273" t="s">
        <v>23</v>
      </c>
      <c r="P4273" t="str">
        <f t="shared" si="836"/>
        <v>Yes</v>
      </c>
      <c r="Q4273" t="str">
        <f t="shared" si="837"/>
        <v>No</v>
      </c>
      <c r="R4273" t="str">
        <f t="shared" si="838"/>
        <v>No</v>
      </c>
      <c r="T4273" t="s">
        <v>100</v>
      </c>
      <c r="U4273" t="s">
        <v>101</v>
      </c>
      <c r="V4273" t="str">
        <f t="shared" si="839"/>
        <v>Intersection</v>
      </c>
      <c r="W4273" t="s">
        <v>3636</v>
      </c>
      <c r="X4273">
        <v>42.365900000000003</v>
      </c>
      <c r="Y4273">
        <v>-71.098479999999995</v>
      </c>
      <c r="Z4273" t="s">
        <v>3637</v>
      </c>
    </row>
    <row r="4274" spans="1:26">
      <c r="A4274">
        <v>31381</v>
      </c>
      <c r="B4274" s="1">
        <v>41187.23332175926</v>
      </c>
      <c r="C4274" s="1">
        <f t="shared" si="828"/>
        <v>40909</v>
      </c>
      <c r="D4274" s="4">
        <f t="shared" si="829"/>
        <v>0.76111111111111107</v>
      </c>
      <c r="E4274" s="3">
        <f t="shared" si="830"/>
        <v>2012</v>
      </c>
      <c r="F4274" s="3">
        <f t="shared" si="831"/>
        <v>10</v>
      </c>
      <c r="G4274" s="3">
        <f t="shared" si="832"/>
        <v>5</v>
      </c>
      <c r="H4274" s="3">
        <f t="shared" si="833"/>
        <v>5</v>
      </c>
      <c r="I4274" s="3">
        <f t="shared" si="834"/>
        <v>35</v>
      </c>
      <c r="J4274" s="3">
        <f t="shared" si="835"/>
        <v>6</v>
      </c>
      <c r="K4274" s="3" t="str">
        <f>IF(AND(D4274&gt;='Season Lookup'!$D$15,D4274&lt;'Season Lookup'!$D$16),"Spring",IF(AND(D4274&gt;='Season Lookup'!$D$16,D4274&lt;'Season Lookup'!$D$17),"Summer",IF(AND(D4274&gt;='Season Lookup'!$D$17,D4274&lt;'Season Lookup'!$D$18),"Fall",IF(OR(D4274&gt;='Season Lookup'!$D$18,D4274&lt;'Season Lookup'!$D$15),"Winter"))))</f>
        <v>Fall</v>
      </c>
      <c r="L4274" s="3" t="str">
        <f>VLOOKUP(F4274,'Season Lookup'!$A$1:$B$13,2,0)</f>
        <v>Fall</v>
      </c>
      <c r="M4274" t="s">
        <v>12</v>
      </c>
      <c r="N4274" t="s">
        <v>13</v>
      </c>
      <c r="O4274" t="s">
        <v>549</v>
      </c>
      <c r="P4274" t="str">
        <f t="shared" si="836"/>
        <v>Yes</v>
      </c>
      <c r="Q4274" t="str">
        <f t="shared" si="837"/>
        <v>No</v>
      </c>
      <c r="R4274" t="str">
        <f t="shared" si="838"/>
        <v>No</v>
      </c>
      <c r="T4274" t="s">
        <v>105</v>
      </c>
      <c r="U4274" t="s">
        <v>74</v>
      </c>
      <c r="V4274" t="str">
        <f t="shared" si="839"/>
        <v>Intersection</v>
      </c>
      <c r="W4274" t="s">
        <v>878</v>
      </c>
      <c r="X4274">
        <v>42.365434999999998</v>
      </c>
      <c r="Y4274">
        <v>-71.091111999999995</v>
      </c>
      <c r="Z4274" t="s">
        <v>879</v>
      </c>
    </row>
    <row r="4275" spans="1:26">
      <c r="A4275">
        <v>31383</v>
      </c>
      <c r="B4275" s="1">
        <v>41187.291655092595</v>
      </c>
      <c r="C4275" s="1">
        <f t="shared" si="828"/>
        <v>40909</v>
      </c>
      <c r="D4275" s="4">
        <f t="shared" si="829"/>
        <v>0.76111111111111107</v>
      </c>
      <c r="E4275" s="3">
        <f t="shared" si="830"/>
        <v>2012</v>
      </c>
      <c r="F4275" s="3">
        <f t="shared" si="831"/>
        <v>10</v>
      </c>
      <c r="G4275" s="3">
        <f t="shared" si="832"/>
        <v>5</v>
      </c>
      <c r="H4275" s="3">
        <f t="shared" si="833"/>
        <v>6</v>
      </c>
      <c r="I4275" s="3">
        <f t="shared" si="834"/>
        <v>59</v>
      </c>
      <c r="J4275" s="3">
        <f t="shared" si="835"/>
        <v>6</v>
      </c>
      <c r="K4275" s="3" t="str">
        <f>IF(AND(D4275&gt;='Season Lookup'!$D$15,D4275&lt;'Season Lookup'!$D$16),"Spring",IF(AND(D4275&gt;='Season Lookup'!$D$16,D4275&lt;'Season Lookup'!$D$17),"Summer",IF(AND(D4275&gt;='Season Lookup'!$D$17,D4275&lt;'Season Lookup'!$D$18),"Fall",IF(OR(D4275&gt;='Season Lookup'!$D$18,D4275&lt;'Season Lookup'!$D$15),"Winter"))))</f>
        <v>Fall</v>
      </c>
      <c r="L4275" s="3" t="str">
        <f>VLOOKUP(F4275,'Season Lookup'!$A$1:$B$13,2,0)</f>
        <v>Fall</v>
      </c>
      <c r="M4275" t="s">
        <v>12</v>
      </c>
      <c r="N4275" t="s">
        <v>13</v>
      </c>
      <c r="O4275" t="s">
        <v>23</v>
      </c>
      <c r="P4275" t="str">
        <f t="shared" si="836"/>
        <v>Yes</v>
      </c>
      <c r="Q4275" t="str">
        <f t="shared" si="837"/>
        <v>No</v>
      </c>
      <c r="R4275" t="str">
        <f t="shared" si="838"/>
        <v>No</v>
      </c>
      <c r="S4275">
        <v>55</v>
      </c>
      <c r="T4275" t="s">
        <v>101</v>
      </c>
      <c r="V4275" t="str">
        <f t="shared" si="839"/>
        <v>Non Intersection</v>
      </c>
      <c r="W4275" t="s">
        <v>227</v>
      </c>
      <c r="X4275">
        <v>42.364918000000003</v>
      </c>
      <c r="Y4275">
        <v>-71.099151000000006</v>
      </c>
      <c r="Z4275" t="s">
        <v>228</v>
      </c>
    </row>
    <row r="4276" spans="1:26">
      <c r="A4276">
        <v>31384</v>
      </c>
      <c r="B4276" s="1">
        <v>41187.645833333336</v>
      </c>
      <c r="C4276" s="1">
        <f t="shared" si="828"/>
        <v>40909</v>
      </c>
      <c r="D4276" s="4">
        <f t="shared" si="829"/>
        <v>0.76111111111111107</v>
      </c>
      <c r="E4276" s="3">
        <f t="shared" si="830"/>
        <v>2012</v>
      </c>
      <c r="F4276" s="3">
        <f t="shared" si="831"/>
        <v>10</v>
      </c>
      <c r="G4276" s="3">
        <f t="shared" si="832"/>
        <v>5</v>
      </c>
      <c r="H4276" s="3">
        <f t="shared" si="833"/>
        <v>15</v>
      </c>
      <c r="I4276" s="3">
        <f t="shared" si="834"/>
        <v>30</v>
      </c>
      <c r="J4276" s="3">
        <f t="shared" si="835"/>
        <v>6</v>
      </c>
      <c r="K4276" s="3" t="str">
        <f>IF(AND(D4276&gt;='Season Lookup'!$D$15,D4276&lt;'Season Lookup'!$D$16),"Spring",IF(AND(D4276&gt;='Season Lookup'!$D$16,D4276&lt;'Season Lookup'!$D$17),"Summer",IF(AND(D4276&gt;='Season Lookup'!$D$17,D4276&lt;'Season Lookup'!$D$18),"Fall",IF(OR(D4276&gt;='Season Lookup'!$D$18,D4276&lt;'Season Lookup'!$D$15),"Winter"))))</f>
        <v>Fall</v>
      </c>
      <c r="L4276" s="3" t="str">
        <f>VLOOKUP(F4276,'Season Lookup'!$A$1:$B$13,2,0)</f>
        <v>Fall</v>
      </c>
      <c r="M4276" t="s">
        <v>12</v>
      </c>
      <c r="N4276" t="s">
        <v>13</v>
      </c>
      <c r="O4276" t="s">
        <v>23</v>
      </c>
      <c r="P4276" t="str">
        <f t="shared" si="836"/>
        <v>Yes</v>
      </c>
      <c r="Q4276" t="str">
        <f t="shared" si="837"/>
        <v>No</v>
      </c>
      <c r="R4276" t="str">
        <f t="shared" si="838"/>
        <v>No</v>
      </c>
      <c r="S4276">
        <v>2380</v>
      </c>
      <c r="T4276" t="s">
        <v>14</v>
      </c>
      <c r="V4276" t="str">
        <f t="shared" si="839"/>
        <v>Non Intersection</v>
      </c>
      <c r="W4276" t="s">
        <v>5002</v>
      </c>
      <c r="X4276">
        <v>42.396794999999997</v>
      </c>
      <c r="Y4276">
        <v>-71.129806000000002</v>
      </c>
      <c r="Z4276" t="s">
        <v>5003</v>
      </c>
    </row>
    <row r="4277" spans="1:26">
      <c r="A4277">
        <v>31385</v>
      </c>
      <c r="B4277" s="1">
        <v>41187.679849537039</v>
      </c>
      <c r="C4277" s="1">
        <f t="shared" si="828"/>
        <v>40909</v>
      </c>
      <c r="D4277" s="4">
        <f t="shared" si="829"/>
        <v>0.76111111111111107</v>
      </c>
      <c r="E4277" s="3">
        <f t="shared" si="830"/>
        <v>2012</v>
      </c>
      <c r="F4277" s="3">
        <f t="shared" si="831"/>
        <v>10</v>
      </c>
      <c r="G4277" s="3">
        <f t="shared" si="832"/>
        <v>5</v>
      </c>
      <c r="H4277" s="3">
        <f t="shared" si="833"/>
        <v>16</v>
      </c>
      <c r="I4277" s="3">
        <f t="shared" si="834"/>
        <v>18</v>
      </c>
      <c r="J4277" s="3">
        <f t="shared" si="835"/>
        <v>6</v>
      </c>
      <c r="K4277" s="3" t="str">
        <f>IF(AND(D4277&gt;='Season Lookup'!$D$15,D4277&lt;'Season Lookup'!$D$16),"Spring",IF(AND(D4277&gt;='Season Lookup'!$D$16,D4277&lt;'Season Lookup'!$D$17),"Summer",IF(AND(D4277&gt;='Season Lookup'!$D$17,D4277&lt;'Season Lookup'!$D$18),"Fall",IF(OR(D4277&gt;='Season Lookup'!$D$18,D4277&lt;'Season Lookup'!$D$15),"Winter"))))</f>
        <v>Fall</v>
      </c>
      <c r="L4277" s="3" t="str">
        <f>VLOOKUP(F4277,'Season Lookup'!$A$1:$B$13,2,0)</f>
        <v>Fall</v>
      </c>
      <c r="M4277" t="s">
        <v>12</v>
      </c>
      <c r="N4277" t="s">
        <v>573</v>
      </c>
      <c r="O4277" t="s">
        <v>152</v>
      </c>
      <c r="P4277" t="str">
        <f t="shared" si="836"/>
        <v>No</v>
      </c>
      <c r="Q4277" t="str">
        <f t="shared" si="837"/>
        <v>No</v>
      </c>
      <c r="R4277" t="str">
        <f t="shared" si="838"/>
        <v>Yes</v>
      </c>
      <c r="T4277" t="s">
        <v>4156</v>
      </c>
      <c r="U4277" t="s">
        <v>198</v>
      </c>
      <c r="V4277" t="str">
        <f t="shared" si="839"/>
        <v>Intersection</v>
      </c>
      <c r="W4277" t="s">
        <v>4286</v>
      </c>
      <c r="X4277">
        <v>42.373365</v>
      </c>
      <c r="Y4277">
        <v>-71.122973000000002</v>
      </c>
      <c r="Z4277" t="s">
        <v>4287</v>
      </c>
    </row>
    <row r="4278" spans="1:26">
      <c r="A4278">
        <v>31386</v>
      </c>
      <c r="B4278" s="1">
        <v>41187.708333333336</v>
      </c>
      <c r="C4278" s="1">
        <f t="shared" si="828"/>
        <v>40909</v>
      </c>
      <c r="D4278" s="4">
        <f t="shared" si="829"/>
        <v>0.76111111111111107</v>
      </c>
      <c r="E4278" s="3">
        <f t="shared" si="830"/>
        <v>2012</v>
      </c>
      <c r="F4278" s="3">
        <f t="shared" si="831"/>
        <v>10</v>
      </c>
      <c r="G4278" s="3">
        <f t="shared" si="832"/>
        <v>5</v>
      </c>
      <c r="H4278" s="3">
        <f t="shared" si="833"/>
        <v>17</v>
      </c>
      <c r="I4278" s="3">
        <f t="shared" si="834"/>
        <v>0</v>
      </c>
      <c r="J4278" s="3">
        <f t="shared" si="835"/>
        <v>6</v>
      </c>
      <c r="K4278" s="3" t="str">
        <f>IF(AND(D4278&gt;='Season Lookup'!$D$15,D4278&lt;'Season Lookup'!$D$16),"Spring",IF(AND(D4278&gt;='Season Lookup'!$D$16,D4278&lt;'Season Lookup'!$D$17),"Summer",IF(AND(D4278&gt;='Season Lookup'!$D$17,D4278&lt;'Season Lookup'!$D$18),"Fall",IF(OR(D4278&gt;='Season Lookup'!$D$18,D4278&lt;'Season Lookup'!$D$15),"Winter"))))</f>
        <v>Fall</v>
      </c>
      <c r="L4278" s="3" t="str">
        <f>VLOOKUP(F4278,'Season Lookup'!$A$1:$B$13,2,0)</f>
        <v>Fall</v>
      </c>
      <c r="M4278" t="s">
        <v>12</v>
      </c>
      <c r="N4278" t="s">
        <v>13</v>
      </c>
      <c r="O4278" t="s">
        <v>23</v>
      </c>
      <c r="P4278" t="str">
        <f t="shared" si="836"/>
        <v>Yes</v>
      </c>
      <c r="Q4278" t="str">
        <f t="shared" si="837"/>
        <v>No</v>
      </c>
      <c r="R4278" t="str">
        <f t="shared" si="838"/>
        <v>No</v>
      </c>
      <c r="T4278" t="s">
        <v>198</v>
      </c>
      <c r="U4278" t="s">
        <v>4156</v>
      </c>
      <c r="V4278" t="str">
        <f t="shared" si="839"/>
        <v>Intersection</v>
      </c>
      <c r="W4278" t="s">
        <v>4157</v>
      </c>
      <c r="X4278">
        <v>42.373362999999998</v>
      </c>
      <c r="Y4278">
        <v>-71.122960000000006</v>
      </c>
      <c r="Z4278" t="s">
        <v>3089</v>
      </c>
    </row>
    <row r="4279" spans="1:26">
      <c r="A4279">
        <v>31387</v>
      </c>
      <c r="B4279" s="1">
        <v>41187.711793981478</v>
      </c>
      <c r="C4279" s="1">
        <f t="shared" si="828"/>
        <v>40909</v>
      </c>
      <c r="D4279" s="4">
        <f t="shared" si="829"/>
        <v>0.76111111111111107</v>
      </c>
      <c r="E4279" s="3">
        <f t="shared" si="830"/>
        <v>2012</v>
      </c>
      <c r="F4279" s="3">
        <f t="shared" si="831"/>
        <v>10</v>
      </c>
      <c r="G4279" s="3">
        <f t="shared" si="832"/>
        <v>5</v>
      </c>
      <c r="H4279" s="3">
        <f t="shared" si="833"/>
        <v>17</v>
      </c>
      <c r="I4279" s="3">
        <f t="shared" si="834"/>
        <v>4</v>
      </c>
      <c r="J4279" s="3">
        <f t="shared" si="835"/>
        <v>6</v>
      </c>
      <c r="K4279" s="3" t="str">
        <f>IF(AND(D4279&gt;='Season Lookup'!$D$15,D4279&lt;'Season Lookup'!$D$16),"Spring",IF(AND(D4279&gt;='Season Lookup'!$D$16,D4279&lt;'Season Lookup'!$D$17),"Summer",IF(AND(D4279&gt;='Season Lookup'!$D$17,D4279&lt;'Season Lookup'!$D$18),"Fall",IF(OR(D4279&gt;='Season Lookup'!$D$18,D4279&lt;'Season Lookup'!$D$15),"Winter"))))</f>
        <v>Fall</v>
      </c>
      <c r="L4279" s="3" t="str">
        <f>VLOOKUP(F4279,'Season Lookup'!$A$1:$B$13,2,0)</f>
        <v>Fall</v>
      </c>
      <c r="M4279" t="s">
        <v>12</v>
      </c>
      <c r="N4279" t="s">
        <v>13</v>
      </c>
      <c r="O4279" t="s">
        <v>13</v>
      </c>
      <c r="P4279" t="str">
        <f t="shared" si="836"/>
        <v>Yes</v>
      </c>
      <c r="Q4279" t="str">
        <f t="shared" si="837"/>
        <v>No</v>
      </c>
      <c r="R4279" t="str">
        <f t="shared" si="838"/>
        <v>No</v>
      </c>
      <c r="T4279" t="s">
        <v>19</v>
      </c>
      <c r="U4279" t="s">
        <v>20</v>
      </c>
      <c r="V4279" t="str">
        <f t="shared" si="839"/>
        <v>Intersection</v>
      </c>
      <c r="W4279" t="s">
        <v>21</v>
      </c>
      <c r="X4279">
        <v>42.371232999999997</v>
      </c>
      <c r="Y4279">
        <v>-71.081492999999995</v>
      </c>
      <c r="Z4279" t="s">
        <v>22</v>
      </c>
    </row>
    <row r="4280" spans="1:26">
      <c r="A4280">
        <v>31388</v>
      </c>
      <c r="B4280" s="1">
        <v>41187.729155092595</v>
      </c>
      <c r="C4280" s="1">
        <f t="shared" si="828"/>
        <v>40909</v>
      </c>
      <c r="D4280" s="4">
        <f t="shared" si="829"/>
        <v>0.76111111111111107</v>
      </c>
      <c r="E4280" s="3">
        <f t="shared" si="830"/>
        <v>2012</v>
      </c>
      <c r="F4280" s="3">
        <f t="shared" si="831"/>
        <v>10</v>
      </c>
      <c r="G4280" s="3">
        <f t="shared" si="832"/>
        <v>5</v>
      </c>
      <c r="H4280" s="3">
        <f t="shared" si="833"/>
        <v>17</v>
      </c>
      <c r="I4280" s="3">
        <f t="shared" si="834"/>
        <v>29</v>
      </c>
      <c r="J4280" s="3">
        <f t="shared" si="835"/>
        <v>6</v>
      </c>
      <c r="K4280" s="3" t="str">
        <f>IF(AND(D4280&gt;='Season Lookup'!$D$15,D4280&lt;'Season Lookup'!$D$16),"Spring",IF(AND(D4280&gt;='Season Lookup'!$D$16,D4280&lt;'Season Lookup'!$D$17),"Summer",IF(AND(D4280&gt;='Season Lookup'!$D$17,D4280&lt;'Season Lookup'!$D$18),"Fall",IF(OR(D4280&gt;='Season Lookup'!$D$18,D4280&lt;'Season Lookup'!$D$15),"Winter"))))</f>
        <v>Fall</v>
      </c>
      <c r="L4280" s="3" t="str">
        <f>VLOOKUP(F4280,'Season Lookup'!$A$1:$B$13,2,0)</f>
        <v>Fall</v>
      </c>
      <c r="M4280" t="s">
        <v>12</v>
      </c>
      <c r="N4280" t="s">
        <v>13</v>
      </c>
      <c r="O4280" t="s">
        <v>13</v>
      </c>
      <c r="P4280" t="str">
        <f t="shared" si="836"/>
        <v>Yes</v>
      </c>
      <c r="Q4280" t="str">
        <f t="shared" si="837"/>
        <v>No</v>
      </c>
      <c r="R4280" t="str">
        <f t="shared" si="838"/>
        <v>No</v>
      </c>
      <c r="T4280" t="s">
        <v>105</v>
      </c>
      <c r="U4280" t="s">
        <v>667</v>
      </c>
      <c r="V4280" t="str">
        <f t="shared" si="839"/>
        <v>Intersection</v>
      </c>
      <c r="W4280" t="s">
        <v>1721</v>
      </c>
      <c r="X4280">
        <v>42.368893999999997</v>
      </c>
      <c r="Y4280">
        <v>-71.099952000000002</v>
      </c>
      <c r="Z4280" t="s">
        <v>1722</v>
      </c>
    </row>
    <row r="4281" spans="1:26">
      <c r="A4281">
        <v>31389</v>
      </c>
      <c r="B4281" s="1">
        <v>41187.738182870373</v>
      </c>
      <c r="C4281" s="1">
        <f t="shared" si="828"/>
        <v>40909</v>
      </c>
      <c r="D4281" s="4">
        <f t="shared" si="829"/>
        <v>0.76111111111111107</v>
      </c>
      <c r="E4281" s="3">
        <f t="shared" si="830"/>
        <v>2012</v>
      </c>
      <c r="F4281" s="3">
        <f t="shared" si="831"/>
        <v>10</v>
      </c>
      <c r="G4281" s="3">
        <f t="shared" si="832"/>
        <v>5</v>
      </c>
      <c r="H4281" s="3">
        <f t="shared" si="833"/>
        <v>17</v>
      </c>
      <c r="I4281" s="3">
        <f t="shared" si="834"/>
        <v>42</v>
      </c>
      <c r="J4281" s="3">
        <f t="shared" si="835"/>
        <v>6</v>
      </c>
      <c r="K4281" s="3" t="str">
        <f>IF(AND(D4281&gt;='Season Lookup'!$D$15,D4281&lt;'Season Lookup'!$D$16),"Spring",IF(AND(D4281&gt;='Season Lookup'!$D$16,D4281&lt;'Season Lookup'!$D$17),"Summer",IF(AND(D4281&gt;='Season Lookup'!$D$17,D4281&lt;'Season Lookup'!$D$18),"Fall",IF(OR(D4281&gt;='Season Lookup'!$D$18,D4281&lt;'Season Lookup'!$D$15),"Winter"))))</f>
        <v>Fall</v>
      </c>
      <c r="L4281" s="3" t="str">
        <f>VLOOKUP(F4281,'Season Lookup'!$A$1:$B$13,2,0)</f>
        <v>Fall</v>
      </c>
      <c r="M4281" t="s">
        <v>12</v>
      </c>
      <c r="N4281" t="s">
        <v>13</v>
      </c>
      <c r="O4281" t="s">
        <v>13</v>
      </c>
      <c r="P4281" t="str">
        <f t="shared" si="836"/>
        <v>Yes</v>
      </c>
      <c r="Q4281" t="str">
        <f t="shared" si="837"/>
        <v>No</v>
      </c>
      <c r="R4281" t="str">
        <f t="shared" si="838"/>
        <v>No</v>
      </c>
      <c r="T4281" t="s">
        <v>105</v>
      </c>
      <c r="U4281" t="s">
        <v>5004</v>
      </c>
      <c r="V4281" t="str">
        <f t="shared" si="839"/>
        <v>Intersection</v>
      </c>
      <c r="W4281" t="s">
        <v>5005</v>
      </c>
      <c r="X4281">
        <v>42.370072</v>
      </c>
      <c r="Y4281">
        <v>-71.102932999999993</v>
      </c>
      <c r="Z4281" t="s">
        <v>2337</v>
      </c>
    </row>
    <row r="4282" spans="1:26">
      <c r="A4282">
        <v>31397</v>
      </c>
      <c r="B4282" s="1">
        <v>41187.40625</v>
      </c>
      <c r="C4282" s="1">
        <f t="shared" si="828"/>
        <v>40909</v>
      </c>
      <c r="D4282" s="4">
        <f t="shared" si="829"/>
        <v>0.76111111111111107</v>
      </c>
      <c r="E4282" s="3">
        <f t="shared" si="830"/>
        <v>2012</v>
      </c>
      <c r="F4282" s="3">
        <f t="shared" si="831"/>
        <v>10</v>
      </c>
      <c r="G4282" s="3">
        <f t="shared" si="832"/>
        <v>5</v>
      </c>
      <c r="H4282" s="3">
        <f t="shared" si="833"/>
        <v>9</v>
      </c>
      <c r="I4282" s="3">
        <f t="shared" si="834"/>
        <v>45</v>
      </c>
      <c r="J4282" s="3">
        <f t="shared" si="835"/>
        <v>6</v>
      </c>
      <c r="K4282" s="3" t="str">
        <f>IF(AND(D4282&gt;='Season Lookup'!$D$15,D4282&lt;'Season Lookup'!$D$16),"Spring",IF(AND(D4282&gt;='Season Lookup'!$D$16,D4282&lt;'Season Lookup'!$D$17),"Summer",IF(AND(D4282&gt;='Season Lookup'!$D$17,D4282&lt;'Season Lookup'!$D$18),"Fall",IF(OR(D4282&gt;='Season Lookup'!$D$18,D4282&lt;'Season Lookup'!$D$15),"Winter"))))</f>
        <v>Fall</v>
      </c>
      <c r="L4282" s="3" t="str">
        <f>VLOOKUP(F4282,'Season Lookup'!$A$1:$B$13,2,0)</f>
        <v>Fall</v>
      </c>
      <c r="M4282" t="s">
        <v>12</v>
      </c>
      <c r="N4282" t="s">
        <v>35</v>
      </c>
      <c r="O4282" t="s">
        <v>13</v>
      </c>
      <c r="P4282" t="str">
        <f t="shared" si="836"/>
        <v>Yes</v>
      </c>
      <c r="Q4282" t="str">
        <f t="shared" si="837"/>
        <v>No</v>
      </c>
      <c r="R4282" t="str">
        <f t="shared" si="838"/>
        <v>No</v>
      </c>
      <c r="T4282" t="s">
        <v>332</v>
      </c>
      <c r="U4282" t="s">
        <v>453</v>
      </c>
      <c r="V4282" t="str">
        <f t="shared" si="839"/>
        <v>Intersection</v>
      </c>
      <c r="W4282" t="s">
        <v>1040</v>
      </c>
      <c r="X4282">
        <v>42.358105000000002</v>
      </c>
      <c r="Y4282">
        <v>-71.107247000000001</v>
      </c>
      <c r="Z4282" t="s">
        <v>1041</v>
      </c>
    </row>
    <row r="4283" spans="1:26">
      <c r="A4283">
        <v>31390</v>
      </c>
      <c r="B4283" s="1">
        <v>41188.481238425928</v>
      </c>
      <c r="C4283" s="1">
        <f t="shared" ref="C4283:C4346" si="840">EOMONTH(B4283,MONTH(B4283)*-1)+1</f>
        <v>40909</v>
      </c>
      <c r="D4283" s="4">
        <f t="shared" ref="D4283:D4346" si="841">YEARFRAC(C4283,B4283)</f>
        <v>0.76388888888888884</v>
      </c>
      <c r="E4283" s="3">
        <f t="shared" ref="E4283:E4346" si="842">YEAR(B4283)</f>
        <v>2012</v>
      </c>
      <c r="F4283" s="3">
        <f t="shared" ref="F4283:F4346" si="843">MONTH(B4283)</f>
        <v>10</v>
      </c>
      <c r="G4283" s="3">
        <f t="shared" ref="G4283:G4346" si="844">DAY(B4283)</f>
        <v>6</v>
      </c>
      <c r="H4283" s="3">
        <f t="shared" ref="H4283:H4346" si="845">HOUR(B4283)</f>
        <v>11</v>
      </c>
      <c r="I4283" s="3">
        <f t="shared" ref="I4283:I4346" si="846">MINUTE(B4283)</f>
        <v>32</v>
      </c>
      <c r="J4283" s="3">
        <f t="shared" ref="J4283:J4346" si="847">WEEKDAY(B4283,1)</f>
        <v>7</v>
      </c>
      <c r="K4283" s="3" t="str">
        <f>IF(AND(D4283&gt;='Season Lookup'!$D$15,D4283&lt;'Season Lookup'!$D$16),"Spring",IF(AND(D4283&gt;='Season Lookup'!$D$16,D4283&lt;'Season Lookup'!$D$17),"Summer",IF(AND(D4283&gt;='Season Lookup'!$D$17,D4283&lt;'Season Lookup'!$D$18),"Fall",IF(OR(D4283&gt;='Season Lookup'!$D$18,D4283&lt;'Season Lookup'!$D$15),"Winter"))))</f>
        <v>Fall</v>
      </c>
      <c r="L4283" s="3" t="str">
        <f>VLOOKUP(F4283,'Season Lookup'!$A$1:$B$13,2,0)</f>
        <v>Fall</v>
      </c>
      <c r="M4283" t="s">
        <v>31</v>
      </c>
      <c r="N4283" t="s">
        <v>13</v>
      </c>
      <c r="O4283" t="s">
        <v>132</v>
      </c>
      <c r="P4283" t="str">
        <f t="shared" ref="P4283:P4346" si="848">IF(OR(N4283="Auto",O4283="Auto"),"Yes",IF(OR(N4283="Taxi",O4283="Taxi"),"Yes",IF(OR(N4283="Truck",O4283="Truck"),"Yes",IF(OR(N4283="Van",O4283="Van"),"Yes","No"))))</f>
        <v>Yes</v>
      </c>
      <c r="Q4283" t="str">
        <f t="shared" ref="Q4283:Q4346" si="849">IF(OR(N4283="Bicycle",O4283="Bicycle"),"Yes","No")</f>
        <v>Yes</v>
      </c>
      <c r="R4283" t="str">
        <f t="shared" ref="R4283:R4346" si="850">IF(OR(N4283="Pedestrian",O4283="Pedestrian"),"Yes","No")</f>
        <v>No</v>
      </c>
      <c r="T4283" t="s">
        <v>14</v>
      </c>
      <c r="V4283" t="str">
        <f t="shared" ref="V4283:V4346" si="851">IF(ISBLANK(S4283),"Intersection","Non Intersection")</f>
        <v>Intersection</v>
      </c>
      <c r="W4283" t="s">
        <v>137</v>
      </c>
      <c r="X4283">
        <v>0</v>
      </c>
      <c r="Y4283">
        <v>0</v>
      </c>
      <c r="Z4283" t="s">
        <v>81</v>
      </c>
    </row>
    <row r="4284" spans="1:26">
      <c r="A4284">
        <v>31391</v>
      </c>
      <c r="B4284" s="1">
        <v>41188.89234953704</v>
      </c>
      <c r="C4284" s="1">
        <f t="shared" si="840"/>
        <v>40909</v>
      </c>
      <c r="D4284" s="4">
        <f t="shared" si="841"/>
        <v>0.76388888888888884</v>
      </c>
      <c r="E4284" s="3">
        <f t="shared" si="842"/>
        <v>2012</v>
      </c>
      <c r="F4284" s="3">
        <f t="shared" si="843"/>
        <v>10</v>
      </c>
      <c r="G4284" s="3">
        <f t="shared" si="844"/>
        <v>6</v>
      </c>
      <c r="H4284" s="3">
        <f t="shared" si="845"/>
        <v>21</v>
      </c>
      <c r="I4284" s="3">
        <f t="shared" si="846"/>
        <v>24</v>
      </c>
      <c r="J4284" s="3">
        <f t="shared" si="847"/>
        <v>7</v>
      </c>
      <c r="K4284" s="3" t="str">
        <f>IF(AND(D4284&gt;='Season Lookup'!$D$15,D4284&lt;'Season Lookup'!$D$16),"Spring",IF(AND(D4284&gt;='Season Lookup'!$D$16,D4284&lt;'Season Lookup'!$D$17),"Summer",IF(AND(D4284&gt;='Season Lookup'!$D$17,D4284&lt;'Season Lookup'!$D$18),"Fall",IF(OR(D4284&gt;='Season Lookup'!$D$18,D4284&lt;'Season Lookup'!$D$15),"Winter"))))</f>
        <v>Fall</v>
      </c>
      <c r="L4284" s="3" t="str">
        <f>VLOOKUP(F4284,'Season Lookup'!$A$1:$B$13,2,0)</f>
        <v>Fall</v>
      </c>
      <c r="M4284" t="s">
        <v>31</v>
      </c>
      <c r="N4284" t="s">
        <v>13</v>
      </c>
      <c r="O4284" t="s">
        <v>132</v>
      </c>
      <c r="P4284" t="str">
        <f t="shared" si="848"/>
        <v>Yes</v>
      </c>
      <c r="Q4284" t="str">
        <f t="shared" si="849"/>
        <v>Yes</v>
      </c>
      <c r="R4284" t="str">
        <f t="shared" si="850"/>
        <v>No</v>
      </c>
      <c r="T4284" t="s">
        <v>453</v>
      </c>
      <c r="U4284" t="s">
        <v>108</v>
      </c>
      <c r="V4284" t="str">
        <f t="shared" si="851"/>
        <v>Intersection</v>
      </c>
      <c r="W4284" t="s">
        <v>3184</v>
      </c>
      <c r="X4284">
        <v>42.362867999999999</v>
      </c>
      <c r="Y4284">
        <v>-71.102435</v>
      </c>
      <c r="Z4284" t="s">
        <v>3051</v>
      </c>
    </row>
    <row r="4285" spans="1:26">
      <c r="A4285">
        <v>31392</v>
      </c>
      <c r="B4285" s="1">
        <v>41189.375</v>
      </c>
      <c r="C4285" s="1">
        <f t="shared" si="840"/>
        <v>40909</v>
      </c>
      <c r="D4285" s="4">
        <f t="shared" si="841"/>
        <v>0.76666666666666672</v>
      </c>
      <c r="E4285" s="3">
        <f t="shared" si="842"/>
        <v>2012</v>
      </c>
      <c r="F4285" s="3">
        <f t="shared" si="843"/>
        <v>10</v>
      </c>
      <c r="G4285" s="3">
        <f t="shared" si="844"/>
        <v>7</v>
      </c>
      <c r="H4285" s="3">
        <f t="shared" si="845"/>
        <v>9</v>
      </c>
      <c r="I4285" s="3">
        <f t="shared" si="846"/>
        <v>0</v>
      </c>
      <c r="J4285" s="3">
        <f t="shared" si="847"/>
        <v>1</v>
      </c>
      <c r="K4285" s="3" t="str">
        <f>IF(AND(D4285&gt;='Season Lookup'!$D$15,D4285&lt;'Season Lookup'!$D$16),"Spring",IF(AND(D4285&gt;='Season Lookup'!$D$16,D4285&lt;'Season Lookup'!$D$17),"Summer",IF(AND(D4285&gt;='Season Lookup'!$D$17,D4285&lt;'Season Lookup'!$D$18),"Fall",IF(OR(D4285&gt;='Season Lookup'!$D$18,D4285&lt;'Season Lookup'!$D$15),"Winter"))))</f>
        <v>Fall</v>
      </c>
      <c r="L4285" s="3" t="str">
        <f>VLOOKUP(F4285,'Season Lookup'!$A$1:$B$13,2,0)</f>
        <v>Fall</v>
      </c>
      <c r="M4285" t="s">
        <v>48</v>
      </c>
      <c r="N4285" t="s">
        <v>13</v>
      </c>
      <c r="O4285" t="s">
        <v>13</v>
      </c>
      <c r="P4285" t="str">
        <f t="shared" si="848"/>
        <v>Yes</v>
      </c>
      <c r="Q4285" t="str">
        <f t="shared" si="849"/>
        <v>No</v>
      </c>
      <c r="R4285" t="str">
        <f t="shared" si="850"/>
        <v>No</v>
      </c>
      <c r="T4285" t="s">
        <v>14</v>
      </c>
      <c r="U4285" t="s">
        <v>1275</v>
      </c>
      <c r="V4285" t="str">
        <f t="shared" si="851"/>
        <v>Intersection</v>
      </c>
      <c r="W4285" t="s">
        <v>2495</v>
      </c>
      <c r="X4285">
        <v>42.399949999999997</v>
      </c>
      <c r="Y4285">
        <v>-71.133778000000007</v>
      </c>
      <c r="Z4285" t="s">
        <v>2496</v>
      </c>
    </row>
    <row r="4286" spans="1:26">
      <c r="A4286">
        <v>31398</v>
      </c>
      <c r="B4286" s="1">
        <v>41189.041655092595</v>
      </c>
      <c r="C4286" s="1">
        <f t="shared" si="840"/>
        <v>40909</v>
      </c>
      <c r="D4286" s="4">
        <f t="shared" si="841"/>
        <v>0.76666666666666672</v>
      </c>
      <c r="E4286" s="3">
        <f t="shared" si="842"/>
        <v>2012</v>
      </c>
      <c r="F4286" s="3">
        <f t="shared" si="843"/>
        <v>10</v>
      </c>
      <c r="G4286" s="3">
        <f t="shared" si="844"/>
        <v>7</v>
      </c>
      <c r="H4286" s="3">
        <f t="shared" si="845"/>
        <v>0</v>
      </c>
      <c r="I4286" s="3">
        <f t="shared" si="846"/>
        <v>59</v>
      </c>
      <c r="J4286" s="3">
        <f t="shared" si="847"/>
        <v>1</v>
      </c>
      <c r="K4286" s="3" t="str">
        <f>IF(AND(D4286&gt;='Season Lookup'!$D$15,D4286&lt;'Season Lookup'!$D$16),"Spring",IF(AND(D4286&gt;='Season Lookup'!$D$16,D4286&lt;'Season Lookup'!$D$17),"Summer",IF(AND(D4286&gt;='Season Lookup'!$D$17,D4286&lt;'Season Lookup'!$D$18),"Fall",IF(OR(D4286&gt;='Season Lookup'!$D$18,D4286&lt;'Season Lookup'!$D$15),"Winter"))))</f>
        <v>Fall</v>
      </c>
      <c r="L4286" s="3" t="str">
        <f>VLOOKUP(F4286,'Season Lookup'!$A$1:$B$13,2,0)</f>
        <v>Fall</v>
      </c>
      <c r="M4286" t="s">
        <v>48</v>
      </c>
      <c r="N4286" t="s">
        <v>13</v>
      </c>
      <c r="O4286" t="s">
        <v>23</v>
      </c>
      <c r="P4286" t="str">
        <f t="shared" si="848"/>
        <v>Yes</v>
      </c>
      <c r="Q4286" t="str">
        <f t="shared" si="849"/>
        <v>No</v>
      </c>
      <c r="R4286" t="str">
        <f t="shared" si="850"/>
        <v>No</v>
      </c>
      <c r="T4286" t="s">
        <v>993</v>
      </c>
      <c r="U4286" t="s">
        <v>261</v>
      </c>
      <c r="V4286" t="str">
        <f t="shared" si="851"/>
        <v>Intersection</v>
      </c>
      <c r="W4286" t="s">
        <v>2179</v>
      </c>
      <c r="X4286">
        <v>42.370742999999997</v>
      </c>
      <c r="Y4286">
        <v>-71.083303000000001</v>
      </c>
      <c r="Z4286" t="s">
        <v>2180</v>
      </c>
    </row>
    <row r="4287" spans="1:26">
      <c r="A4287">
        <v>31434</v>
      </c>
      <c r="B4287" s="1">
        <v>41189.560416666667</v>
      </c>
      <c r="C4287" s="1">
        <f t="shared" si="840"/>
        <v>40909</v>
      </c>
      <c r="D4287" s="4">
        <f t="shared" si="841"/>
        <v>0.76666666666666672</v>
      </c>
      <c r="E4287" s="3">
        <f t="shared" si="842"/>
        <v>2012</v>
      </c>
      <c r="F4287" s="3">
        <f t="shared" si="843"/>
        <v>10</v>
      </c>
      <c r="G4287" s="3">
        <f t="shared" si="844"/>
        <v>7</v>
      </c>
      <c r="H4287" s="3">
        <f t="shared" si="845"/>
        <v>13</v>
      </c>
      <c r="I4287" s="3">
        <f t="shared" si="846"/>
        <v>27</v>
      </c>
      <c r="J4287" s="3">
        <f t="shared" si="847"/>
        <v>1</v>
      </c>
      <c r="K4287" s="3" t="str">
        <f>IF(AND(D4287&gt;='Season Lookup'!$D$15,D4287&lt;'Season Lookup'!$D$16),"Spring",IF(AND(D4287&gt;='Season Lookup'!$D$16,D4287&lt;'Season Lookup'!$D$17),"Summer",IF(AND(D4287&gt;='Season Lookup'!$D$17,D4287&lt;'Season Lookup'!$D$18),"Fall",IF(OR(D4287&gt;='Season Lookup'!$D$18,D4287&lt;'Season Lookup'!$D$15),"Winter"))))</f>
        <v>Fall</v>
      </c>
      <c r="L4287" s="3" t="str">
        <f>VLOOKUP(F4287,'Season Lookup'!$A$1:$B$13,2,0)</f>
        <v>Fall</v>
      </c>
      <c r="M4287" t="s">
        <v>48</v>
      </c>
      <c r="N4287" t="s">
        <v>13</v>
      </c>
      <c r="O4287" t="s">
        <v>13</v>
      </c>
      <c r="P4287" t="str">
        <f t="shared" si="848"/>
        <v>Yes</v>
      </c>
      <c r="Q4287" t="str">
        <f t="shared" si="849"/>
        <v>No</v>
      </c>
      <c r="R4287" t="str">
        <f t="shared" si="850"/>
        <v>No</v>
      </c>
      <c r="S4287">
        <v>1563</v>
      </c>
      <c r="T4287" t="s">
        <v>14</v>
      </c>
      <c r="V4287" t="str">
        <f t="shared" si="851"/>
        <v>Non Intersection</v>
      </c>
      <c r="W4287" t="s">
        <v>5006</v>
      </c>
      <c r="X4287">
        <v>42.378697000000003</v>
      </c>
      <c r="Y4287">
        <v>-71.119718000000006</v>
      </c>
      <c r="Z4287" t="s">
        <v>5007</v>
      </c>
    </row>
    <row r="4288" spans="1:26">
      <c r="A4288">
        <v>31462</v>
      </c>
      <c r="B4288" s="1">
        <v>41189.805543981478</v>
      </c>
      <c r="C4288" s="1">
        <f t="shared" si="840"/>
        <v>40909</v>
      </c>
      <c r="D4288" s="4">
        <f t="shared" si="841"/>
        <v>0.76666666666666672</v>
      </c>
      <c r="E4288" s="3">
        <f t="shared" si="842"/>
        <v>2012</v>
      </c>
      <c r="F4288" s="3">
        <f t="shared" si="843"/>
        <v>10</v>
      </c>
      <c r="G4288" s="3">
        <f t="shared" si="844"/>
        <v>7</v>
      </c>
      <c r="H4288" s="3">
        <f t="shared" si="845"/>
        <v>19</v>
      </c>
      <c r="I4288" s="3">
        <f t="shared" si="846"/>
        <v>19</v>
      </c>
      <c r="J4288" s="3">
        <f t="shared" si="847"/>
        <v>1</v>
      </c>
      <c r="K4288" s="3" t="str">
        <f>IF(AND(D4288&gt;='Season Lookup'!$D$15,D4288&lt;'Season Lookup'!$D$16),"Spring",IF(AND(D4288&gt;='Season Lookup'!$D$16,D4288&lt;'Season Lookup'!$D$17),"Summer",IF(AND(D4288&gt;='Season Lookup'!$D$17,D4288&lt;'Season Lookup'!$D$18),"Fall",IF(OR(D4288&gt;='Season Lookup'!$D$18,D4288&lt;'Season Lookup'!$D$15),"Winter"))))</f>
        <v>Fall</v>
      </c>
      <c r="L4288" s="3" t="str">
        <f>VLOOKUP(F4288,'Season Lookup'!$A$1:$B$13,2,0)</f>
        <v>Fall</v>
      </c>
      <c r="M4288" t="s">
        <v>48</v>
      </c>
      <c r="N4288" t="s">
        <v>13</v>
      </c>
      <c r="O4288" t="s">
        <v>13</v>
      </c>
      <c r="P4288" t="str">
        <f t="shared" si="848"/>
        <v>Yes</v>
      </c>
      <c r="Q4288" t="str">
        <f t="shared" si="849"/>
        <v>No</v>
      </c>
      <c r="R4288" t="str">
        <f t="shared" si="850"/>
        <v>No</v>
      </c>
      <c r="T4288" t="s">
        <v>27</v>
      </c>
      <c r="U4288" t="s">
        <v>312</v>
      </c>
      <c r="V4288" t="str">
        <f t="shared" si="851"/>
        <v>Intersection</v>
      </c>
      <c r="W4288" t="s">
        <v>1278</v>
      </c>
      <c r="X4288">
        <v>42.365056000000003</v>
      </c>
      <c r="Y4288">
        <v>-71.107219000000001</v>
      </c>
      <c r="Z4288" t="s">
        <v>1279</v>
      </c>
    </row>
    <row r="4289" spans="1:26">
      <c r="A4289">
        <v>31393</v>
      </c>
      <c r="B4289" s="1">
        <v>41190.069444444445</v>
      </c>
      <c r="C4289" s="1">
        <f t="shared" si="840"/>
        <v>40909</v>
      </c>
      <c r="D4289" s="4">
        <f t="shared" si="841"/>
        <v>0.76944444444444449</v>
      </c>
      <c r="E4289" s="3">
        <f t="shared" si="842"/>
        <v>2012</v>
      </c>
      <c r="F4289" s="3">
        <f t="shared" si="843"/>
        <v>10</v>
      </c>
      <c r="G4289" s="3">
        <f t="shared" si="844"/>
        <v>8</v>
      </c>
      <c r="H4289" s="3">
        <f t="shared" si="845"/>
        <v>1</v>
      </c>
      <c r="I4289" s="3">
        <f t="shared" si="846"/>
        <v>40</v>
      </c>
      <c r="J4289" s="3">
        <f t="shared" si="847"/>
        <v>2</v>
      </c>
      <c r="K4289" s="3" t="str">
        <f>IF(AND(D4289&gt;='Season Lookup'!$D$15,D4289&lt;'Season Lookup'!$D$16),"Spring",IF(AND(D4289&gt;='Season Lookup'!$D$16,D4289&lt;'Season Lookup'!$D$17),"Summer",IF(AND(D4289&gt;='Season Lookup'!$D$17,D4289&lt;'Season Lookup'!$D$18),"Fall",IF(OR(D4289&gt;='Season Lookup'!$D$18,D4289&lt;'Season Lookup'!$D$15),"Winter"))))</f>
        <v>Fall</v>
      </c>
      <c r="L4289" s="3" t="str">
        <f>VLOOKUP(F4289,'Season Lookup'!$A$1:$B$13,2,0)</f>
        <v>Fall</v>
      </c>
      <c r="M4289" t="s">
        <v>56</v>
      </c>
      <c r="N4289" t="s">
        <v>13</v>
      </c>
      <c r="O4289" t="s">
        <v>36</v>
      </c>
      <c r="P4289" t="str">
        <f t="shared" si="848"/>
        <v>Yes</v>
      </c>
      <c r="Q4289" t="str">
        <f t="shared" si="849"/>
        <v>No</v>
      </c>
      <c r="R4289" t="str">
        <f t="shared" si="850"/>
        <v>No</v>
      </c>
      <c r="S4289">
        <v>2029</v>
      </c>
      <c r="T4289" t="s">
        <v>14</v>
      </c>
      <c r="V4289" t="str">
        <f t="shared" si="851"/>
        <v>Non Intersection</v>
      </c>
      <c r="W4289" t="s">
        <v>2537</v>
      </c>
      <c r="X4289">
        <v>42.390973000000002</v>
      </c>
      <c r="Y4289">
        <v>-71.121913000000006</v>
      </c>
      <c r="Z4289" t="s">
        <v>2538</v>
      </c>
    </row>
    <row r="4290" spans="1:26">
      <c r="A4290">
        <v>31394</v>
      </c>
      <c r="B4290" s="1">
        <v>41190.590277777781</v>
      </c>
      <c r="C4290" s="1">
        <f t="shared" si="840"/>
        <v>40909</v>
      </c>
      <c r="D4290" s="4">
        <f t="shared" si="841"/>
        <v>0.76944444444444449</v>
      </c>
      <c r="E4290" s="3">
        <f t="shared" si="842"/>
        <v>2012</v>
      </c>
      <c r="F4290" s="3">
        <f t="shared" si="843"/>
        <v>10</v>
      </c>
      <c r="G4290" s="3">
        <f t="shared" si="844"/>
        <v>8</v>
      </c>
      <c r="H4290" s="3">
        <f t="shared" si="845"/>
        <v>14</v>
      </c>
      <c r="I4290" s="3">
        <f t="shared" si="846"/>
        <v>10</v>
      </c>
      <c r="J4290" s="3">
        <f t="shared" si="847"/>
        <v>2</v>
      </c>
      <c r="K4290" s="3" t="str">
        <f>IF(AND(D4290&gt;='Season Lookup'!$D$15,D4290&lt;'Season Lookup'!$D$16),"Spring",IF(AND(D4290&gt;='Season Lookup'!$D$16,D4290&lt;'Season Lookup'!$D$17),"Summer",IF(AND(D4290&gt;='Season Lookup'!$D$17,D4290&lt;'Season Lookup'!$D$18),"Fall",IF(OR(D4290&gt;='Season Lookup'!$D$18,D4290&lt;'Season Lookup'!$D$15),"Winter"))))</f>
        <v>Fall</v>
      </c>
      <c r="L4290" s="3" t="str">
        <f>VLOOKUP(F4290,'Season Lookup'!$A$1:$B$13,2,0)</f>
        <v>Fall</v>
      </c>
      <c r="M4290" t="s">
        <v>56</v>
      </c>
      <c r="O4290" t="s">
        <v>13</v>
      </c>
      <c r="P4290" t="str">
        <f t="shared" si="848"/>
        <v>Yes</v>
      </c>
      <c r="Q4290" t="str">
        <f t="shared" si="849"/>
        <v>No</v>
      </c>
      <c r="R4290" t="str">
        <f t="shared" si="850"/>
        <v>No</v>
      </c>
      <c r="T4290" t="s">
        <v>14</v>
      </c>
      <c r="U4290" t="s">
        <v>5008</v>
      </c>
      <c r="V4290" t="str">
        <f t="shared" si="851"/>
        <v>Intersection</v>
      </c>
      <c r="W4290" t="s">
        <v>5009</v>
      </c>
      <c r="X4290">
        <v>42.400247999999998</v>
      </c>
      <c r="Y4290">
        <v>-71.134468999999996</v>
      </c>
      <c r="Z4290" t="s">
        <v>5010</v>
      </c>
    </row>
    <row r="4291" spans="1:26">
      <c r="A4291">
        <v>31412</v>
      </c>
      <c r="B4291" s="1">
        <v>41190.527777777781</v>
      </c>
      <c r="C4291" s="1">
        <f t="shared" si="840"/>
        <v>40909</v>
      </c>
      <c r="D4291" s="4">
        <f t="shared" si="841"/>
        <v>0.76944444444444449</v>
      </c>
      <c r="E4291" s="3">
        <f t="shared" si="842"/>
        <v>2012</v>
      </c>
      <c r="F4291" s="3">
        <f t="shared" si="843"/>
        <v>10</v>
      </c>
      <c r="G4291" s="3">
        <f t="shared" si="844"/>
        <v>8</v>
      </c>
      <c r="H4291" s="3">
        <f t="shared" si="845"/>
        <v>12</v>
      </c>
      <c r="I4291" s="3">
        <f t="shared" si="846"/>
        <v>40</v>
      </c>
      <c r="J4291" s="3">
        <f t="shared" si="847"/>
        <v>2</v>
      </c>
      <c r="K4291" s="3" t="str">
        <f>IF(AND(D4291&gt;='Season Lookup'!$D$15,D4291&lt;'Season Lookup'!$D$16),"Spring",IF(AND(D4291&gt;='Season Lookup'!$D$16,D4291&lt;'Season Lookup'!$D$17),"Summer",IF(AND(D4291&gt;='Season Lookup'!$D$17,D4291&lt;'Season Lookup'!$D$18),"Fall",IF(OR(D4291&gt;='Season Lookup'!$D$18,D4291&lt;'Season Lookup'!$D$15),"Winter"))))</f>
        <v>Fall</v>
      </c>
      <c r="L4291" s="3" t="str">
        <f>VLOOKUP(F4291,'Season Lookup'!$A$1:$B$13,2,0)</f>
        <v>Fall</v>
      </c>
      <c r="M4291" t="s">
        <v>56</v>
      </c>
      <c r="N4291" t="s">
        <v>13</v>
      </c>
      <c r="O4291" t="s">
        <v>13</v>
      </c>
      <c r="P4291" t="str">
        <f t="shared" si="848"/>
        <v>Yes</v>
      </c>
      <c r="Q4291" t="str">
        <f t="shared" si="849"/>
        <v>No</v>
      </c>
      <c r="R4291" t="str">
        <f t="shared" si="850"/>
        <v>No</v>
      </c>
      <c r="T4291" t="s">
        <v>116</v>
      </c>
      <c r="U4291" t="s">
        <v>70</v>
      </c>
      <c r="V4291" t="str">
        <f t="shared" si="851"/>
        <v>Intersection</v>
      </c>
      <c r="W4291" t="s">
        <v>2777</v>
      </c>
      <c r="X4291">
        <v>42.357534000000001</v>
      </c>
      <c r="Y4291">
        <v>-71.110372999999996</v>
      </c>
      <c r="Z4291" t="s">
        <v>2778</v>
      </c>
    </row>
    <row r="4292" spans="1:26">
      <c r="A4292">
        <v>31422</v>
      </c>
      <c r="B4292" s="1">
        <v>41190.479155092595</v>
      </c>
      <c r="C4292" s="1">
        <f t="shared" si="840"/>
        <v>40909</v>
      </c>
      <c r="D4292" s="4">
        <f t="shared" si="841"/>
        <v>0.76944444444444449</v>
      </c>
      <c r="E4292" s="3">
        <f t="shared" si="842"/>
        <v>2012</v>
      </c>
      <c r="F4292" s="3">
        <f t="shared" si="843"/>
        <v>10</v>
      </c>
      <c r="G4292" s="3">
        <f t="shared" si="844"/>
        <v>8</v>
      </c>
      <c r="H4292" s="3">
        <f t="shared" si="845"/>
        <v>11</v>
      </c>
      <c r="I4292" s="3">
        <f t="shared" si="846"/>
        <v>29</v>
      </c>
      <c r="J4292" s="3">
        <f t="shared" si="847"/>
        <v>2</v>
      </c>
      <c r="K4292" s="3" t="str">
        <f>IF(AND(D4292&gt;='Season Lookup'!$D$15,D4292&lt;'Season Lookup'!$D$16),"Spring",IF(AND(D4292&gt;='Season Lookup'!$D$16,D4292&lt;'Season Lookup'!$D$17),"Summer",IF(AND(D4292&gt;='Season Lookup'!$D$17,D4292&lt;'Season Lookup'!$D$18),"Fall",IF(OR(D4292&gt;='Season Lookup'!$D$18,D4292&lt;'Season Lookup'!$D$15),"Winter"))))</f>
        <v>Fall</v>
      </c>
      <c r="L4292" s="3" t="str">
        <f>VLOOKUP(F4292,'Season Lookup'!$A$1:$B$13,2,0)</f>
        <v>Fall</v>
      </c>
      <c r="M4292" t="s">
        <v>56</v>
      </c>
      <c r="N4292" t="s">
        <v>13</v>
      </c>
      <c r="O4292" t="s">
        <v>13</v>
      </c>
      <c r="P4292" t="str">
        <f t="shared" si="848"/>
        <v>Yes</v>
      </c>
      <c r="Q4292" t="str">
        <f t="shared" si="849"/>
        <v>No</v>
      </c>
      <c r="R4292" t="str">
        <f t="shared" si="850"/>
        <v>No</v>
      </c>
      <c r="T4292" t="s">
        <v>19</v>
      </c>
      <c r="U4292" t="s">
        <v>342</v>
      </c>
      <c r="V4292" t="str">
        <f t="shared" si="851"/>
        <v>Intersection</v>
      </c>
      <c r="W4292" t="s">
        <v>821</v>
      </c>
      <c r="X4292">
        <v>42.373379999999997</v>
      </c>
      <c r="Y4292">
        <v>-71.098140000000001</v>
      </c>
      <c r="Z4292" t="s">
        <v>822</v>
      </c>
    </row>
    <row r="4293" spans="1:26">
      <c r="A4293">
        <v>31395</v>
      </c>
      <c r="B4293" s="1">
        <v>41191.395833333336</v>
      </c>
      <c r="C4293" s="1">
        <f t="shared" si="840"/>
        <v>40909</v>
      </c>
      <c r="D4293" s="4">
        <f t="shared" si="841"/>
        <v>0.77222222222222225</v>
      </c>
      <c r="E4293" s="3">
        <f t="shared" si="842"/>
        <v>2012</v>
      </c>
      <c r="F4293" s="3">
        <f t="shared" si="843"/>
        <v>10</v>
      </c>
      <c r="G4293" s="3">
        <f t="shared" si="844"/>
        <v>9</v>
      </c>
      <c r="H4293" s="3">
        <f t="shared" si="845"/>
        <v>9</v>
      </c>
      <c r="I4293" s="3">
        <f t="shared" si="846"/>
        <v>30</v>
      </c>
      <c r="J4293" s="3">
        <f t="shared" si="847"/>
        <v>3</v>
      </c>
      <c r="K4293" s="3" t="str">
        <f>IF(AND(D4293&gt;='Season Lookup'!$D$15,D4293&lt;'Season Lookup'!$D$16),"Spring",IF(AND(D4293&gt;='Season Lookup'!$D$16,D4293&lt;'Season Lookup'!$D$17),"Summer",IF(AND(D4293&gt;='Season Lookup'!$D$17,D4293&lt;'Season Lookup'!$D$18),"Fall",IF(OR(D4293&gt;='Season Lookup'!$D$18,D4293&lt;'Season Lookup'!$D$15),"Winter"))))</f>
        <v>Fall</v>
      </c>
      <c r="L4293" s="3" t="str">
        <f>VLOOKUP(F4293,'Season Lookup'!$A$1:$B$13,2,0)</f>
        <v>Fall</v>
      </c>
      <c r="M4293" t="s">
        <v>73</v>
      </c>
      <c r="N4293" t="s">
        <v>13</v>
      </c>
      <c r="O4293" t="s">
        <v>13</v>
      </c>
      <c r="P4293" t="str">
        <f t="shared" si="848"/>
        <v>Yes</v>
      </c>
      <c r="Q4293" t="str">
        <f t="shared" si="849"/>
        <v>No</v>
      </c>
      <c r="R4293" t="str">
        <f t="shared" si="850"/>
        <v>No</v>
      </c>
      <c r="S4293">
        <v>222</v>
      </c>
      <c r="T4293" t="s">
        <v>105</v>
      </c>
      <c r="V4293" t="str">
        <f t="shared" si="851"/>
        <v>Non Intersection</v>
      </c>
      <c r="W4293" t="s">
        <v>2033</v>
      </c>
      <c r="X4293">
        <v>42.366453999999997</v>
      </c>
      <c r="Y4293">
        <v>-71.094031000000001</v>
      </c>
      <c r="Z4293" t="s">
        <v>2034</v>
      </c>
    </row>
    <row r="4294" spans="1:26">
      <c r="A4294">
        <v>31399</v>
      </c>
      <c r="B4294" s="1">
        <v>41191.496527777781</v>
      </c>
      <c r="C4294" s="1">
        <f t="shared" si="840"/>
        <v>40909</v>
      </c>
      <c r="D4294" s="4">
        <f t="shared" si="841"/>
        <v>0.77222222222222225</v>
      </c>
      <c r="E4294" s="3">
        <f t="shared" si="842"/>
        <v>2012</v>
      </c>
      <c r="F4294" s="3">
        <f t="shared" si="843"/>
        <v>10</v>
      </c>
      <c r="G4294" s="3">
        <f t="shared" si="844"/>
        <v>9</v>
      </c>
      <c r="H4294" s="3">
        <f t="shared" si="845"/>
        <v>11</v>
      </c>
      <c r="I4294" s="3">
        <f t="shared" si="846"/>
        <v>55</v>
      </c>
      <c r="J4294" s="3">
        <f t="shared" si="847"/>
        <v>3</v>
      </c>
      <c r="K4294" s="3" t="str">
        <f>IF(AND(D4294&gt;='Season Lookup'!$D$15,D4294&lt;'Season Lookup'!$D$16),"Spring",IF(AND(D4294&gt;='Season Lookup'!$D$16,D4294&lt;'Season Lookup'!$D$17),"Summer",IF(AND(D4294&gt;='Season Lookup'!$D$17,D4294&lt;'Season Lookup'!$D$18),"Fall",IF(OR(D4294&gt;='Season Lookup'!$D$18,D4294&lt;'Season Lookup'!$D$15),"Winter"))))</f>
        <v>Fall</v>
      </c>
      <c r="L4294" s="3" t="str">
        <f>VLOOKUP(F4294,'Season Lookup'!$A$1:$B$13,2,0)</f>
        <v>Fall</v>
      </c>
      <c r="M4294" t="s">
        <v>73</v>
      </c>
      <c r="N4294" t="s">
        <v>13</v>
      </c>
      <c r="O4294" t="s">
        <v>13</v>
      </c>
      <c r="P4294" t="str">
        <f t="shared" si="848"/>
        <v>Yes</v>
      </c>
      <c r="Q4294" t="str">
        <f t="shared" si="849"/>
        <v>No</v>
      </c>
      <c r="R4294" t="str">
        <f t="shared" si="850"/>
        <v>No</v>
      </c>
      <c r="S4294">
        <v>409</v>
      </c>
      <c r="T4294" t="s">
        <v>509</v>
      </c>
      <c r="V4294" t="str">
        <f t="shared" si="851"/>
        <v>Non Intersection</v>
      </c>
      <c r="W4294" t="s">
        <v>5011</v>
      </c>
      <c r="X4294">
        <v>42.365895999999999</v>
      </c>
      <c r="Y4294">
        <v>-71.105952000000002</v>
      </c>
      <c r="Z4294" t="s">
        <v>5012</v>
      </c>
    </row>
    <row r="4295" spans="1:26">
      <c r="A4295">
        <v>31400</v>
      </c>
      <c r="B4295" s="1">
        <v>41191.559027777781</v>
      </c>
      <c r="C4295" s="1">
        <f t="shared" si="840"/>
        <v>40909</v>
      </c>
      <c r="D4295" s="4">
        <f t="shared" si="841"/>
        <v>0.77222222222222225</v>
      </c>
      <c r="E4295" s="3">
        <f t="shared" si="842"/>
        <v>2012</v>
      </c>
      <c r="F4295" s="3">
        <f t="shared" si="843"/>
        <v>10</v>
      </c>
      <c r="G4295" s="3">
        <f t="shared" si="844"/>
        <v>9</v>
      </c>
      <c r="H4295" s="3">
        <f t="shared" si="845"/>
        <v>13</v>
      </c>
      <c r="I4295" s="3">
        <f t="shared" si="846"/>
        <v>25</v>
      </c>
      <c r="J4295" s="3">
        <f t="shared" si="847"/>
        <v>3</v>
      </c>
      <c r="K4295" s="3" t="str">
        <f>IF(AND(D4295&gt;='Season Lookup'!$D$15,D4295&lt;'Season Lookup'!$D$16),"Spring",IF(AND(D4295&gt;='Season Lookup'!$D$16,D4295&lt;'Season Lookup'!$D$17),"Summer",IF(AND(D4295&gt;='Season Lookup'!$D$17,D4295&lt;'Season Lookup'!$D$18),"Fall",IF(OR(D4295&gt;='Season Lookup'!$D$18,D4295&lt;'Season Lookup'!$D$15),"Winter"))))</f>
        <v>Fall</v>
      </c>
      <c r="L4295" s="3" t="str">
        <f>VLOOKUP(F4295,'Season Lookup'!$A$1:$B$13,2,0)</f>
        <v>Fall</v>
      </c>
      <c r="M4295" t="s">
        <v>73</v>
      </c>
      <c r="N4295" t="s">
        <v>13</v>
      </c>
      <c r="O4295" t="s">
        <v>13</v>
      </c>
      <c r="P4295" t="str">
        <f t="shared" si="848"/>
        <v>Yes</v>
      </c>
      <c r="Q4295" t="str">
        <f t="shared" si="849"/>
        <v>No</v>
      </c>
      <c r="R4295" t="str">
        <f t="shared" si="850"/>
        <v>No</v>
      </c>
      <c r="S4295">
        <v>725</v>
      </c>
      <c r="T4295" t="s">
        <v>186</v>
      </c>
      <c r="V4295" t="str">
        <f t="shared" si="851"/>
        <v>Non Intersection</v>
      </c>
      <c r="W4295" t="s">
        <v>617</v>
      </c>
      <c r="X4295">
        <v>42.390473999999998</v>
      </c>
      <c r="Y4295">
        <v>-71.152218000000005</v>
      </c>
      <c r="Z4295" t="s">
        <v>618</v>
      </c>
    </row>
    <row r="4296" spans="1:26">
      <c r="A4296">
        <v>31401</v>
      </c>
      <c r="B4296" s="1">
        <v>41191.659710648149</v>
      </c>
      <c r="C4296" s="1">
        <f t="shared" si="840"/>
        <v>40909</v>
      </c>
      <c r="D4296" s="4">
        <f t="shared" si="841"/>
        <v>0.77222222222222225</v>
      </c>
      <c r="E4296" s="3">
        <f t="shared" si="842"/>
        <v>2012</v>
      </c>
      <c r="F4296" s="3">
        <f t="shared" si="843"/>
        <v>10</v>
      </c>
      <c r="G4296" s="3">
        <f t="shared" si="844"/>
        <v>9</v>
      </c>
      <c r="H4296" s="3">
        <f t="shared" si="845"/>
        <v>15</v>
      </c>
      <c r="I4296" s="3">
        <f t="shared" si="846"/>
        <v>49</v>
      </c>
      <c r="J4296" s="3">
        <f t="shared" si="847"/>
        <v>3</v>
      </c>
      <c r="K4296" s="3" t="str">
        <f>IF(AND(D4296&gt;='Season Lookup'!$D$15,D4296&lt;'Season Lookup'!$D$16),"Spring",IF(AND(D4296&gt;='Season Lookup'!$D$16,D4296&lt;'Season Lookup'!$D$17),"Summer",IF(AND(D4296&gt;='Season Lookup'!$D$17,D4296&lt;'Season Lookup'!$D$18),"Fall",IF(OR(D4296&gt;='Season Lookup'!$D$18,D4296&lt;'Season Lookup'!$D$15),"Winter"))))</f>
        <v>Fall</v>
      </c>
      <c r="L4296" s="3" t="str">
        <f>VLOOKUP(F4296,'Season Lookup'!$A$1:$B$13,2,0)</f>
        <v>Fall</v>
      </c>
      <c r="M4296" t="s">
        <v>73</v>
      </c>
      <c r="N4296" t="s">
        <v>13</v>
      </c>
      <c r="O4296" t="s">
        <v>23</v>
      </c>
      <c r="P4296" t="str">
        <f t="shared" si="848"/>
        <v>Yes</v>
      </c>
      <c r="Q4296" t="str">
        <f t="shared" si="849"/>
        <v>No</v>
      </c>
      <c r="R4296" t="str">
        <f t="shared" si="850"/>
        <v>No</v>
      </c>
      <c r="S4296">
        <v>330</v>
      </c>
      <c r="T4296" t="s">
        <v>198</v>
      </c>
      <c r="V4296" t="str">
        <f t="shared" si="851"/>
        <v>Non Intersection</v>
      </c>
      <c r="W4296" t="s">
        <v>1488</v>
      </c>
      <c r="X4296">
        <v>42.374595999999997</v>
      </c>
      <c r="Y4296">
        <v>-71.135594999999995</v>
      </c>
      <c r="Z4296" t="s">
        <v>1489</v>
      </c>
    </row>
    <row r="4297" spans="1:26">
      <c r="A4297">
        <v>31402</v>
      </c>
      <c r="B4297" s="1">
        <v>41191.6875</v>
      </c>
      <c r="C4297" s="1">
        <f t="shared" si="840"/>
        <v>40909</v>
      </c>
      <c r="D4297" s="4">
        <f t="shared" si="841"/>
        <v>0.77222222222222225</v>
      </c>
      <c r="E4297" s="3">
        <f t="shared" si="842"/>
        <v>2012</v>
      </c>
      <c r="F4297" s="3">
        <f t="shared" si="843"/>
        <v>10</v>
      </c>
      <c r="G4297" s="3">
        <f t="shared" si="844"/>
        <v>9</v>
      </c>
      <c r="H4297" s="3">
        <f t="shared" si="845"/>
        <v>16</v>
      </c>
      <c r="I4297" s="3">
        <f t="shared" si="846"/>
        <v>30</v>
      </c>
      <c r="J4297" s="3">
        <f t="shared" si="847"/>
        <v>3</v>
      </c>
      <c r="K4297" s="3" t="str">
        <f>IF(AND(D4297&gt;='Season Lookup'!$D$15,D4297&lt;'Season Lookup'!$D$16),"Spring",IF(AND(D4297&gt;='Season Lookup'!$D$16,D4297&lt;'Season Lookup'!$D$17),"Summer",IF(AND(D4297&gt;='Season Lookup'!$D$17,D4297&lt;'Season Lookup'!$D$18),"Fall",IF(OR(D4297&gt;='Season Lookup'!$D$18,D4297&lt;'Season Lookup'!$D$15),"Winter"))))</f>
        <v>Fall</v>
      </c>
      <c r="L4297" s="3" t="str">
        <f>VLOOKUP(F4297,'Season Lookup'!$A$1:$B$13,2,0)</f>
        <v>Fall</v>
      </c>
      <c r="M4297" t="s">
        <v>73</v>
      </c>
      <c r="N4297" t="s">
        <v>13</v>
      </c>
      <c r="O4297" t="s">
        <v>13</v>
      </c>
      <c r="P4297" t="str">
        <f t="shared" si="848"/>
        <v>Yes</v>
      </c>
      <c r="Q4297" t="str">
        <f t="shared" si="849"/>
        <v>No</v>
      </c>
      <c r="R4297" t="str">
        <f t="shared" si="850"/>
        <v>No</v>
      </c>
      <c r="S4297">
        <v>703</v>
      </c>
      <c r="T4297" t="s">
        <v>198</v>
      </c>
      <c r="V4297" t="str">
        <f t="shared" si="851"/>
        <v>Non Intersection</v>
      </c>
      <c r="W4297" t="s">
        <v>5013</v>
      </c>
      <c r="X4297">
        <v>42.374903000000003</v>
      </c>
      <c r="Y4297">
        <v>-71.149648999999997</v>
      </c>
      <c r="Z4297" t="s">
        <v>5014</v>
      </c>
    </row>
    <row r="4298" spans="1:26">
      <c r="A4298">
        <v>31403</v>
      </c>
      <c r="B4298" s="1">
        <v>41191.738888888889</v>
      </c>
      <c r="C4298" s="1">
        <f t="shared" si="840"/>
        <v>40909</v>
      </c>
      <c r="D4298" s="4">
        <f t="shared" si="841"/>
        <v>0.77222222222222225</v>
      </c>
      <c r="E4298" s="3">
        <f t="shared" si="842"/>
        <v>2012</v>
      </c>
      <c r="F4298" s="3">
        <f t="shared" si="843"/>
        <v>10</v>
      </c>
      <c r="G4298" s="3">
        <f t="shared" si="844"/>
        <v>9</v>
      </c>
      <c r="H4298" s="3">
        <f t="shared" si="845"/>
        <v>17</v>
      </c>
      <c r="I4298" s="3">
        <f t="shared" si="846"/>
        <v>44</v>
      </c>
      <c r="J4298" s="3">
        <f t="shared" si="847"/>
        <v>3</v>
      </c>
      <c r="K4298" s="3" t="str">
        <f>IF(AND(D4298&gt;='Season Lookup'!$D$15,D4298&lt;'Season Lookup'!$D$16),"Spring",IF(AND(D4298&gt;='Season Lookup'!$D$16,D4298&lt;'Season Lookup'!$D$17),"Summer",IF(AND(D4298&gt;='Season Lookup'!$D$17,D4298&lt;'Season Lookup'!$D$18),"Fall",IF(OR(D4298&gt;='Season Lookup'!$D$18,D4298&lt;'Season Lookup'!$D$15),"Winter"))))</f>
        <v>Fall</v>
      </c>
      <c r="L4298" s="3" t="str">
        <f>VLOOKUP(F4298,'Season Lookup'!$A$1:$B$13,2,0)</f>
        <v>Fall</v>
      </c>
      <c r="M4298" t="s">
        <v>73</v>
      </c>
      <c r="N4298" t="s">
        <v>329</v>
      </c>
      <c r="O4298" t="s">
        <v>13</v>
      </c>
      <c r="P4298" t="str">
        <f t="shared" si="848"/>
        <v>Yes</v>
      </c>
      <c r="Q4298" t="str">
        <f t="shared" si="849"/>
        <v>No</v>
      </c>
      <c r="R4298" t="str">
        <f t="shared" si="850"/>
        <v>No</v>
      </c>
      <c r="S4298">
        <v>520</v>
      </c>
      <c r="T4298" t="s">
        <v>14</v>
      </c>
      <c r="V4298" t="str">
        <f t="shared" si="851"/>
        <v>Non Intersection</v>
      </c>
      <c r="W4298" t="s">
        <v>5015</v>
      </c>
      <c r="X4298">
        <v>42.364162999999998</v>
      </c>
      <c r="Y4298">
        <v>-71.101940999999997</v>
      </c>
      <c r="Z4298" t="s">
        <v>5016</v>
      </c>
    </row>
    <row r="4299" spans="1:26">
      <c r="A4299">
        <v>31404</v>
      </c>
      <c r="B4299" s="1">
        <v>41191.740960648145</v>
      </c>
      <c r="C4299" s="1">
        <f t="shared" si="840"/>
        <v>40909</v>
      </c>
      <c r="D4299" s="4">
        <f t="shared" si="841"/>
        <v>0.77222222222222225</v>
      </c>
      <c r="E4299" s="3">
        <f t="shared" si="842"/>
        <v>2012</v>
      </c>
      <c r="F4299" s="3">
        <f t="shared" si="843"/>
        <v>10</v>
      </c>
      <c r="G4299" s="3">
        <f t="shared" si="844"/>
        <v>9</v>
      </c>
      <c r="H4299" s="3">
        <f t="shared" si="845"/>
        <v>17</v>
      </c>
      <c r="I4299" s="3">
        <f t="shared" si="846"/>
        <v>46</v>
      </c>
      <c r="J4299" s="3">
        <f t="shared" si="847"/>
        <v>3</v>
      </c>
      <c r="K4299" s="3" t="str">
        <f>IF(AND(D4299&gt;='Season Lookup'!$D$15,D4299&lt;'Season Lookup'!$D$16),"Spring",IF(AND(D4299&gt;='Season Lookup'!$D$16,D4299&lt;'Season Lookup'!$D$17),"Summer",IF(AND(D4299&gt;='Season Lookup'!$D$17,D4299&lt;'Season Lookup'!$D$18),"Fall",IF(OR(D4299&gt;='Season Lookup'!$D$18,D4299&lt;'Season Lookup'!$D$15),"Winter"))))</f>
        <v>Fall</v>
      </c>
      <c r="L4299" s="3" t="str">
        <f>VLOOKUP(F4299,'Season Lookup'!$A$1:$B$13,2,0)</f>
        <v>Fall</v>
      </c>
      <c r="M4299" t="s">
        <v>73</v>
      </c>
      <c r="N4299" t="s">
        <v>13</v>
      </c>
      <c r="O4299" t="s">
        <v>13</v>
      </c>
      <c r="P4299" t="str">
        <f t="shared" si="848"/>
        <v>Yes</v>
      </c>
      <c r="Q4299" t="str">
        <f t="shared" si="849"/>
        <v>No</v>
      </c>
      <c r="R4299" t="str">
        <f t="shared" si="850"/>
        <v>No</v>
      </c>
      <c r="T4299" t="s">
        <v>453</v>
      </c>
      <c r="U4299" t="s">
        <v>14</v>
      </c>
      <c r="V4299" t="str">
        <f t="shared" si="851"/>
        <v>Intersection</v>
      </c>
      <c r="W4299" t="s">
        <v>1622</v>
      </c>
      <c r="X4299">
        <v>42.364013999999997</v>
      </c>
      <c r="Y4299">
        <v>-71.101389999999995</v>
      </c>
      <c r="Z4299" t="s">
        <v>1623</v>
      </c>
    </row>
    <row r="4300" spans="1:26">
      <c r="A4300">
        <v>31405</v>
      </c>
      <c r="B4300" s="1">
        <v>41191.430543981478</v>
      </c>
      <c r="C4300" s="1">
        <f t="shared" si="840"/>
        <v>40909</v>
      </c>
      <c r="D4300" s="4">
        <f t="shared" si="841"/>
        <v>0.77222222222222225</v>
      </c>
      <c r="E4300" s="3">
        <f t="shared" si="842"/>
        <v>2012</v>
      </c>
      <c r="F4300" s="3">
        <f t="shared" si="843"/>
        <v>10</v>
      </c>
      <c r="G4300" s="3">
        <f t="shared" si="844"/>
        <v>9</v>
      </c>
      <c r="H4300" s="3">
        <f t="shared" si="845"/>
        <v>10</v>
      </c>
      <c r="I4300" s="3">
        <f t="shared" si="846"/>
        <v>19</v>
      </c>
      <c r="J4300" s="3">
        <f t="shared" si="847"/>
        <v>3</v>
      </c>
      <c r="K4300" s="3" t="str">
        <f>IF(AND(D4300&gt;='Season Lookup'!$D$15,D4300&lt;'Season Lookup'!$D$16),"Spring",IF(AND(D4300&gt;='Season Lookup'!$D$16,D4300&lt;'Season Lookup'!$D$17),"Summer",IF(AND(D4300&gt;='Season Lookup'!$D$17,D4300&lt;'Season Lookup'!$D$18),"Fall",IF(OR(D4300&gt;='Season Lookup'!$D$18,D4300&lt;'Season Lookup'!$D$15),"Winter"))))</f>
        <v>Fall</v>
      </c>
      <c r="L4300" s="3" t="str">
        <f>VLOOKUP(F4300,'Season Lookup'!$A$1:$B$13,2,0)</f>
        <v>Fall</v>
      </c>
      <c r="M4300" t="s">
        <v>73</v>
      </c>
      <c r="N4300" t="s">
        <v>13</v>
      </c>
      <c r="O4300" t="s">
        <v>23</v>
      </c>
      <c r="P4300" t="str">
        <f t="shared" si="848"/>
        <v>Yes</v>
      </c>
      <c r="Q4300" t="str">
        <f t="shared" si="849"/>
        <v>No</v>
      </c>
      <c r="R4300" t="str">
        <f t="shared" si="850"/>
        <v>No</v>
      </c>
      <c r="S4300">
        <v>35</v>
      </c>
      <c r="T4300" t="s">
        <v>268</v>
      </c>
      <c r="V4300" t="str">
        <f t="shared" si="851"/>
        <v>Non Intersection</v>
      </c>
      <c r="W4300" t="s">
        <v>933</v>
      </c>
      <c r="X4300">
        <v>42.388905999999999</v>
      </c>
      <c r="Y4300">
        <v>-71.119191999999998</v>
      </c>
      <c r="Z4300" t="s">
        <v>934</v>
      </c>
    </row>
    <row r="4301" spans="1:26">
      <c r="A4301">
        <v>31407</v>
      </c>
      <c r="B4301" s="1">
        <v>41191.635405092595</v>
      </c>
      <c r="C4301" s="1">
        <f t="shared" si="840"/>
        <v>40909</v>
      </c>
      <c r="D4301" s="4">
        <f t="shared" si="841"/>
        <v>0.77222222222222225</v>
      </c>
      <c r="E4301" s="3">
        <f t="shared" si="842"/>
        <v>2012</v>
      </c>
      <c r="F4301" s="3">
        <f t="shared" si="843"/>
        <v>10</v>
      </c>
      <c r="G4301" s="3">
        <f t="shared" si="844"/>
        <v>9</v>
      </c>
      <c r="H4301" s="3">
        <f t="shared" si="845"/>
        <v>15</v>
      </c>
      <c r="I4301" s="3">
        <f t="shared" si="846"/>
        <v>14</v>
      </c>
      <c r="J4301" s="3">
        <f t="shared" si="847"/>
        <v>3</v>
      </c>
      <c r="K4301" s="3" t="str">
        <f>IF(AND(D4301&gt;='Season Lookup'!$D$15,D4301&lt;'Season Lookup'!$D$16),"Spring",IF(AND(D4301&gt;='Season Lookup'!$D$16,D4301&lt;'Season Lookup'!$D$17),"Summer",IF(AND(D4301&gt;='Season Lookup'!$D$17,D4301&lt;'Season Lookup'!$D$18),"Fall",IF(OR(D4301&gt;='Season Lookup'!$D$18,D4301&lt;'Season Lookup'!$D$15),"Winter"))))</f>
        <v>Fall</v>
      </c>
      <c r="L4301" s="3" t="str">
        <f>VLOOKUP(F4301,'Season Lookup'!$A$1:$B$13,2,0)</f>
        <v>Fall</v>
      </c>
      <c r="M4301" t="s">
        <v>73</v>
      </c>
      <c r="N4301" t="s">
        <v>13</v>
      </c>
      <c r="O4301" t="s">
        <v>23</v>
      </c>
      <c r="P4301" t="str">
        <f t="shared" si="848"/>
        <v>Yes</v>
      </c>
      <c r="Q4301" t="str">
        <f t="shared" si="849"/>
        <v>No</v>
      </c>
      <c r="R4301" t="str">
        <f t="shared" si="850"/>
        <v>No</v>
      </c>
      <c r="T4301" t="s">
        <v>509</v>
      </c>
      <c r="U4301" t="s">
        <v>42</v>
      </c>
      <c r="V4301" t="str">
        <f t="shared" si="851"/>
        <v>Intersection</v>
      </c>
      <c r="W4301" t="s">
        <v>2628</v>
      </c>
      <c r="X4301">
        <v>42.369273999999997</v>
      </c>
      <c r="Y4301">
        <v>-71.113453000000007</v>
      </c>
      <c r="Z4301" t="s">
        <v>1437</v>
      </c>
    </row>
    <row r="4302" spans="1:26">
      <c r="A4302">
        <v>31408</v>
      </c>
      <c r="B4302" s="1">
        <v>41192.388888888891</v>
      </c>
      <c r="C4302" s="1">
        <f t="shared" si="840"/>
        <v>40909</v>
      </c>
      <c r="D4302" s="4">
        <f t="shared" si="841"/>
        <v>0.77500000000000002</v>
      </c>
      <c r="E4302" s="3">
        <f t="shared" si="842"/>
        <v>2012</v>
      </c>
      <c r="F4302" s="3">
        <f t="shared" si="843"/>
        <v>10</v>
      </c>
      <c r="G4302" s="3">
        <f t="shared" si="844"/>
        <v>10</v>
      </c>
      <c r="H4302" s="3">
        <f t="shared" si="845"/>
        <v>9</v>
      </c>
      <c r="I4302" s="3">
        <f t="shared" si="846"/>
        <v>20</v>
      </c>
      <c r="J4302" s="3">
        <f t="shared" si="847"/>
        <v>4</v>
      </c>
      <c r="K4302" s="3" t="str">
        <f>IF(AND(D4302&gt;='Season Lookup'!$D$15,D4302&lt;'Season Lookup'!$D$16),"Spring",IF(AND(D4302&gt;='Season Lookup'!$D$16,D4302&lt;'Season Lookup'!$D$17),"Summer",IF(AND(D4302&gt;='Season Lookup'!$D$17,D4302&lt;'Season Lookup'!$D$18),"Fall",IF(OR(D4302&gt;='Season Lookup'!$D$18,D4302&lt;'Season Lookup'!$D$15),"Winter"))))</f>
        <v>Fall</v>
      </c>
      <c r="L4302" s="3" t="str">
        <f>VLOOKUP(F4302,'Season Lookup'!$A$1:$B$13,2,0)</f>
        <v>Fall</v>
      </c>
      <c r="M4302" t="s">
        <v>82</v>
      </c>
      <c r="N4302" t="s">
        <v>13</v>
      </c>
      <c r="O4302" t="s">
        <v>23</v>
      </c>
      <c r="P4302" t="str">
        <f t="shared" si="848"/>
        <v>Yes</v>
      </c>
      <c r="Q4302" t="str">
        <f t="shared" si="849"/>
        <v>No</v>
      </c>
      <c r="R4302" t="str">
        <f t="shared" si="850"/>
        <v>No</v>
      </c>
      <c r="T4302" t="s">
        <v>665</v>
      </c>
      <c r="U4302" t="s">
        <v>186</v>
      </c>
      <c r="V4302" t="str">
        <f t="shared" si="851"/>
        <v>Intersection</v>
      </c>
      <c r="W4302" t="s">
        <v>5017</v>
      </c>
      <c r="X4302">
        <v>42.386721000000001</v>
      </c>
      <c r="Y4302">
        <v>-71.141009999999994</v>
      </c>
      <c r="Z4302" t="s">
        <v>1888</v>
      </c>
    </row>
    <row r="4303" spans="1:26">
      <c r="A4303">
        <v>31409</v>
      </c>
      <c r="B4303" s="1">
        <v>41192.409710648149</v>
      </c>
      <c r="C4303" s="1">
        <f t="shared" si="840"/>
        <v>40909</v>
      </c>
      <c r="D4303" s="4">
        <f t="shared" si="841"/>
        <v>0.77500000000000002</v>
      </c>
      <c r="E4303" s="3">
        <f t="shared" si="842"/>
        <v>2012</v>
      </c>
      <c r="F4303" s="3">
        <f t="shared" si="843"/>
        <v>10</v>
      </c>
      <c r="G4303" s="3">
        <f t="shared" si="844"/>
        <v>10</v>
      </c>
      <c r="H4303" s="3">
        <f t="shared" si="845"/>
        <v>9</v>
      </c>
      <c r="I4303" s="3">
        <f t="shared" si="846"/>
        <v>49</v>
      </c>
      <c r="J4303" s="3">
        <f t="shared" si="847"/>
        <v>4</v>
      </c>
      <c r="K4303" s="3" t="str">
        <f>IF(AND(D4303&gt;='Season Lookup'!$D$15,D4303&lt;'Season Lookup'!$D$16),"Spring",IF(AND(D4303&gt;='Season Lookup'!$D$16,D4303&lt;'Season Lookup'!$D$17),"Summer",IF(AND(D4303&gt;='Season Lookup'!$D$17,D4303&lt;'Season Lookup'!$D$18),"Fall",IF(OR(D4303&gt;='Season Lookup'!$D$18,D4303&lt;'Season Lookup'!$D$15),"Winter"))))</f>
        <v>Fall</v>
      </c>
      <c r="L4303" s="3" t="str">
        <f>VLOOKUP(F4303,'Season Lookup'!$A$1:$B$13,2,0)</f>
        <v>Fall</v>
      </c>
      <c r="M4303" t="s">
        <v>82</v>
      </c>
      <c r="N4303" t="s">
        <v>13</v>
      </c>
      <c r="O4303" t="s">
        <v>13</v>
      </c>
      <c r="P4303" t="str">
        <f t="shared" si="848"/>
        <v>Yes</v>
      </c>
      <c r="Q4303" t="str">
        <f t="shared" si="849"/>
        <v>No</v>
      </c>
      <c r="R4303" t="str">
        <f t="shared" si="850"/>
        <v>No</v>
      </c>
      <c r="T4303" t="s">
        <v>198</v>
      </c>
      <c r="U4303" t="s">
        <v>2285</v>
      </c>
      <c r="V4303" t="str">
        <f t="shared" si="851"/>
        <v>Intersection</v>
      </c>
      <c r="W4303" t="s">
        <v>3334</v>
      </c>
      <c r="X4303">
        <v>42.374966999999998</v>
      </c>
      <c r="Y4303">
        <v>-71.148015000000001</v>
      </c>
      <c r="Z4303" t="s">
        <v>3335</v>
      </c>
    </row>
    <row r="4304" spans="1:26">
      <c r="A4304">
        <v>31410</v>
      </c>
      <c r="B4304" s="1">
        <v>41192.416655092595</v>
      </c>
      <c r="C4304" s="1">
        <f t="shared" si="840"/>
        <v>40909</v>
      </c>
      <c r="D4304" s="4">
        <f t="shared" si="841"/>
        <v>0.77500000000000002</v>
      </c>
      <c r="E4304" s="3">
        <f t="shared" si="842"/>
        <v>2012</v>
      </c>
      <c r="F4304" s="3">
        <f t="shared" si="843"/>
        <v>10</v>
      </c>
      <c r="G4304" s="3">
        <f t="shared" si="844"/>
        <v>10</v>
      </c>
      <c r="H4304" s="3">
        <f t="shared" si="845"/>
        <v>9</v>
      </c>
      <c r="I4304" s="3">
        <f t="shared" si="846"/>
        <v>59</v>
      </c>
      <c r="J4304" s="3">
        <f t="shared" si="847"/>
        <v>4</v>
      </c>
      <c r="K4304" s="3" t="str">
        <f>IF(AND(D4304&gt;='Season Lookup'!$D$15,D4304&lt;'Season Lookup'!$D$16),"Spring",IF(AND(D4304&gt;='Season Lookup'!$D$16,D4304&lt;'Season Lookup'!$D$17),"Summer",IF(AND(D4304&gt;='Season Lookup'!$D$17,D4304&lt;'Season Lookup'!$D$18),"Fall",IF(OR(D4304&gt;='Season Lookup'!$D$18,D4304&lt;'Season Lookup'!$D$15),"Winter"))))</f>
        <v>Fall</v>
      </c>
      <c r="L4304" s="3" t="str">
        <f>VLOOKUP(F4304,'Season Lookup'!$A$1:$B$13,2,0)</f>
        <v>Fall</v>
      </c>
      <c r="M4304" t="s">
        <v>82</v>
      </c>
      <c r="N4304" t="s">
        <v>13</v>
      </c>
      <c r="O4304" t="s">
        <v>23</v>
      </c>
      <c r="P4304" t="str">
        <f t="shared" si="848"/>
        <v>Yes</v>
      </c>
      <c r="Q4304" t="str">
        <f t="shared" si="849"/>
        <v>No</v>
      </c>
      <c r="R4304" t="str">
        <f t="shared" si="850"/>
        <v>No</v>
      </c>
      <c r="T4304" t="s">
        <v>316</v>
      </c>
      <c r="V4304" t="str">
        <f t="shared" si="851"/>
        <v>Intersection</v>
      </c>
      <c r="W4304" t="s">
        <v>1374</v>
      </c>
      <c r="X4304">
        <v>0</v>
      </c>
      <c r="Y4304">
        <v>0</v>
      </c>
      <c r="Z4304" t="s">
        <v>81</v>
      </c>
    </row>
    <row r="4305" spans="1:26">
      <c r="A4305">
        <v>31413</v>
      </c>
      <c r="B4305" s="1">
        <v>41192.492349537039</v>
      </c>
      <c r="C4305" s="1">
        <f t="shared" si="840"/>
        <v>40909</v>
      </c>
      <c r="D4305" s="4">
        <f t="shared" si="841"/>
        <v>0.77500000000000002</v>
      </c>
      <c r="E4305" s="3">
        <f t="shared" si="842"/>
        <v>2012</v>
      </c>
      <c r="F4305" s="3">
        <f t="shared" si="843"/>
        <v>10</v>
      </c>
      <c r="G4305" s="3">
        <f t="shared" si="844"/>
        <v>10</v>
      </c>
      <c r="H4305" s="3">
        <f t="shared" si="845"/>
        <v>11</v>
      </c>
      <c r="I4305" s="3">
        <f t="shared" si="846"/>
        <v>48</v>
      </c>
      <c r="J4305" s="3">
        <f t="shared" si="847"/>
        <v>4</v>
      </c>
      <c r="K4305" s="3" t="str">
        <f>IF(AND(D4305&gt;='Season Lookup'!$D$15,D4305&lt;'Season Lookup'!$D$16),"Spring",IF(AND(D4305&gt;='Season Lookup'!$D$16,D4305&lt;'Season Lookup'!$D$17),"Summer",IF(AND(D4305&gt;='Season Lookup'!$D$17,D4305&lt;'Season Lookup'!$D$18),"Fall",IF(OR(D4305&gt;='Season Lookup'!$D$18,D4305&lt;'Season Lookup'!$D$15),"Winter"))))</f>
        <v>Fall</v>
      </c>
      <c r="L4305" s="3" t="str">
        <f>VLOOKUP(F4305,'Season Lookup'!$A$1:$B$13,2,0)</f>
        <v>Fall</v>
      </c>
      <c r="M4305" t="s">
        <v>82</v>
      </c>
      <c r="N4305" t="s">
        <v>13</v>
      </c>
      <c r="O4305" t="s">
        <v>152</v>
      </c>
      <c r="P4305" t="str">
        <f t="shared" si="848"/>
        <v>Yes</v>
      </c>
      <c r="Q4305" t="str">
        <f t="shared" si="849"/>
        <v>No</v>
      </c>
      <c r="R4305" t="str">
        <f t="shared" si="850"/>
        <v>Yes</v>
      </c>
      <c r="S4305">
        <v>425</v>
      </c>
      <c r="T4305" t="s">
        <v>14</v>
      </c>
      <c r="V4305" t="str">
        <f t="shared" si="851"/>
        <v>Non Intersection</v>
      </c>
      <c r="W4305" t="s">
        <v>5018</v>
      </c>
      <c r="X4305">
        <v>42.363664</v>
      </c>
      <c r="Y4305">
        <v>-71.100482</v>
      </c>
      <c r="Z4305" t="s">
        <v>5019</v>
      </c>
    </row>
    <row r="4306" spans="1:26">
      <c r="A4306">
        <v>31414</v>
      </c>
      <c r="B4306" s="1">
        <v>41192.565960648149</v>
      </c>
      <c r="C4306" s="1">
        <f t="shared" si="840"/>
        <v>40909</v>
      </c>
      <c r="D4306" s="4">
        <f t="shared" si="841"/>
        <v>0.77500000000000002</v>
      </c>
      <c r="E4306" s="3">
        <f t="shared" si="842"/>
        <v>2012</v>
      </c>
      <c r="F4306" s="3">
        <f t="shared" si="843"/>
        <v>10</v>
      </c>
      <c r="G4306" s="3">
        <f t="shared" si="844"/>
        <v>10</v>
      </c>
      <c r="H4306" s="3">
        <f t="shared" si="845"/>
        <v>13</v>
      </c>
      <c r="I4306" s="3">
        <f t="shared" si="846"/>
        <v>34</v>
      </c>
      <c r="J4306" s="3">
        <f t="shared" si="847"/>
        <v>4</v>
      </c>
      <c r="K4306" s="3" t="str">
        <f>IF(AND(D4306&gt;='Season Lookup'!$D$15,D4306&lt;'Season Lookup'!$D$16),"Spring",IF(AND(D4306&gt;='Season Lookup'!$D$16,D4306&lt;'Season Lookup'!$D$17),"Summer",IF(AND(D4306&gt;='Season Lookup'!$D$17,D4306&lt;'Season Lookup'!$D$18),"Fall",IF(OR(D4306&gt;='Season Lookup'!$D$18,D4306&lt;'Season Lookup'!$D$15),"Winter"))))</f>
        <v>Fall</v>
      </c>
      <c r="L4306" s="3" t="str">
        <f>VLOOKUP(F4306,'Season Lookup'!$A$1:$B$13,2,0)</f>
        <v>Fall</v>
      </c>
      <c r="M4306" t="s">
        <v>82</v>
      </c>
      <c r="N4306" t="s">
        <v>13</v>
      </c>
      <c r="O4306" t="s">
        <v>13</v>
      </c>
      <c r="P4306" t="str">
        <f t="shared" si="848"/>
        <v>Yes</v>
      </c>
      <c r="Q4306" t="str">
        <f t="shared" si="849"/>
        <v>No</v>
      </c>
      <c r="R4306" t="str">
        <f t="shared" si="850"/>
        <v>No</v>
      </c>
      <c r="T4306" t="s">
        <v>19</v>
      </c>
      <c r="U4306" t="s">
        <v>1174</v>
      </c>
      <c r="V4306" t="str">
        <f t="shared" si="851"/>
        <v>Intersection</v>
      </c>
      <c r="W4306" t="s">
        <v>1175</v>
      </c>
      <c r="X4306">
        <v>42.374760000000002</v>
      </c>
      <c r="Y4306">
        <v>-71.108823999999998</v>
      </c>
      <c r="Z4306" t="s">
        <v>1176</v>
      </c>
    </row>
    <row r="4307" spans="1:26">
      <c r="A4307">
        <v>31415</v>
      </c>
      <c r="B4307" s="1">
        <v>41192.625</v>
      </c>
      <c r="C4307" s="1">
        <f t="shared" si="840"/>
        <v>40909</v>
      </c>
      <c r="D4307" s="4">
        <f t="shared" si="841"/>
        <v>0.77500000000000002</v>
      </c>
      <c r="E4307" s="3">
        <f t="shared" si="842"/>
        <v>2012</v>
      </c>
      <c r="F4307" s="3">
        <f t="shared" si="843"/>
        <v>10</v>
      </c>
      <c r="G4307" s="3">
        <f t="shared" si="844"/>
        <v>10</v>
      </c>
      <c r="H4307" s="3">
        <f t="shared" si="845"/>
        <v>15</v>
      </c>
      <c r="I4307" s="3">
        <f t="shared" si="846"/>
        <v>0</v>
      </c>
      <c r="J4307" s="3">
        <f t="shared" si="847"/>
        <v>4</v>
      </c>
      <c r="K4307" s="3" t="str">
        <f>IF(AND(D4307&gt;='Season Lookup'!$D$15,D4307&lt;'Season Lookup'!$D$16),"Spring",IF(AND(D4307&gt;='Season Lookup'!$D$16,D4307&lt;'Season Lookup'!$D$17),"Summer",IF(AND(D4307&gt;='Season Lookup'!$D$17,D4307&lt;'Season Lookup'!$D$18),"Fall",IF(OR(D4307&gt;='Season Lookup'!$D$18,D4307&lt;'Season Lookup'!$D$15),"Winter"))))</f>
        <v>Fall</v>
      </c>
      <c r="L4307" s="3" t="str">
        <f>VLOOKUP(F4307,'Season Lookup'!$A$1:$B$13,2,0)</f>
        <v>Fall</v>
      </c>
      <c r="M4307" t="s">
        <v>82</v>
      </c>
      <c r="N4307" t="s">
        <v>13</v>
      </c>
      <c r="O4307" t="s">
        <v>13</v>
      </c>
      <c r="P4307" t="str">
        <f t="shared" si="848"/>
        <v>Yes</v>
      </c>
      <c r="Q4307" t="str">
        <f t="shared" si="849"/>
        <v>No</v>
      </c>
      <c r="R4307" t="str">
        <f t="shared" si="850"/>
        <v>No</v>
      </c>
      <c r="T4307" t="s">
        <v>41</v>
      </c>
      <c r="U4307" t="s">
        <v>108</v>
      </c>
      <c r="V4307" t="str">
        <f t="shared" si="851"/>
        <v>Intersection</v>
      </c>
      <c r="W4307" t="s">
        <v>427</v>
      </c>
      <c r="X4307">
        <v>42.364893000000002</v>
      </c>
      <c r="Y4307">
        <v>-71.105806999999999</v>
      </c>
      <c r="Z4307" t="s">
        <v>428</v>
      </c>
    </row>
    <row r="4308" spans="1:26">
      <c r="A4308">
        <v>31416</v>
      </c>
      <c r="B4308" s="1">
        <v>41192.6875</v>
      </c>
      <c r="C4308" s="1">
        <f t="shared" si="840"/>
        <v>40909</v>
      </c>
      <c r="D4308" s="4">
        <f t="shared" si="841"/>
        <v>0.77500000000000002</v>
      </c>
      <c r="E4308" s="3">
        <f t="shared" si="842"/>
        <v>2012</v>
      </c>
      <c r="F4308" s="3">
        <f t="shared" si="843"/>
        <v>10</v>
      </c>
      <c r="G4308" s="3">
        <f t="shared" si="844"/>
        <v>10</v>
      </c>
      <c r="H4308" s="3">
        <f t="shared" si="845"/>
        <v>16</v>
      </c>
      <c r="I4308" s="3">
        <f t="shared" si="846"/>
        <v>30</v>
      </c>
      <c r="J4308" s="3">
        <f t="shared" si="847"/>
        <v>4</v>
      </c>
      <c r="K4308" s="3" t="str">
        <f>IF(AND(D4308&gt;='Season Lookup'!$D$15,D4308&lt;'Season Lookup'!$D$16),"Spring",IF(AND(D4308&gt;='Season Lookup'!$D$16,D4308&lt;'Season Lookup'!$D$17),"Summer",IF(AND(D4308&gt;='Season Lookup'!$D$17,D4308&lt;'Season Lookup'!$D$18),"Fall",IF(OR(D4308&gt;='Season Lookup'!$D$18,D4308&lt;'Season Lookup'!$D$15),"Winter"))))</f>
        <v>Fall</v>
      </c>
      <c r="L4308" s="3" t="str">
        <f>VLOOKUP(F4308,'Season Lookup'!$A$1:$B$13,2,0)</f>
        <v>Fall</v>
      </c>
      <c r="M4308" t="s">
        <v>82</v>
      </c>
      <c r="N4308" t="s">
        <v>13</v>
      </c>
      <c r="O4308" t="s">
        <v>132</v>
      </c>
      <c r="P4308" t="str">
        <f t="shared" si="848"/>
        <v>Yes</v>
      </c>
      <c r="Q4308" t="str">
        <f t="shared" si="849"/>
        <v>Yes</v>
      </c>
      <c r="R4308" t="str">
        <f t="shared" si="850"/>
        <v>No</v>
      </c>
      <c r="T4308" t="s">
        <v>186</v>
      </c>
      <c r="U4308" t="s">
        <v>413</v>
      </c>
      <c r="V4308" t="str">
        <f t="shared" si="851"/>
        <v>Intersection</v>
      </c>
      <c r="W4308" t="s">
        <v>859</v>
      </c>
      <c r="X4308">
        <v>42.390112999999999</v>
      </c>
      <c r="Y4308">
        <v>-71.150661999999997</v>
      </c>
      <c r="Z4308" t="s">
        <v>860</v>
      </c>
    </row>
    <row r="4309" spans="1:26">
      <c r="A4309">
        <v>31418</v>
      </c>
      <c r="B4309" s="1">
        <v>41192.4375</v>
      </c>
      <c r="C4309" s="1">
        <f t="shared" si="840"/>
        <v>40909</v>
      </c>
      <c r="D4309" s="4">
        <f t="shared" si="841"/>
        <v>0.77500000000000002</v>
      </c>
      <c r="E4309" s="3">
        <f t="shared" si="842"/>
        <v>2012</v>
      </c>
      <c r="F4309" s="3">
        <f t="shared" si="843"/>
        <v>10</v>
      </c>
      <c r="G4309" s="3">
        <f t="shared" si="844"/>
        <v>10</v>
      </c>
      <c r="H4309" s="3">
        <f t="shared" si="845"/>
        <v>10</v>
      </c>
      <c r="I4309" s="3">
        <f t="shared" si="846"/>
        <v>30</v>
      </c>
      <c r="J4309" s="3">
        <f t="shared" si="847"/>
        <v>4</v>
      </c>
      <c r="K4309" s="3" t="str">
        <f>IF(AND(D4309&gt;='Season Lookup'!$D$15,D4309&lt;'Season Lookup'!$D$16),"Spring",IF(AND(D4309&gt;='Season Lookup'!$D$16,D4309&lt;'Season Lookup'!$D$17),"Summer",IF(AND(D4309&gt;='Season Lookup'!$D$17,D4309&lt;'Season Lookup'!$D$18),"Fall",IF(OR(D4309&gt;='Season Lookup'!$D$18,D4309&lt;'Season Lookup'!$D$15),"Winter"))))</f>
        <v>Fall</v>
      </c>
      <c r="L4309" s="3" t="str">
        <f>VLOOKUP(F4309,'Season Lookup'!$A$1:$B$13,2,0)</f>
        <v>Fall</v>
      </c>
      <c r="M4309" t="s">
        <v>82</v>
      </c>
      <c r="N4309" t="s">
        <v>13</v>
      </c>
      <c r="O4309" t="s">
        <v>23</v>
      </c>
      <c r="P4309" t="str">
        <f t="shared" si="848"/>
        <v>Yes</v>
      </c>
      <c r="Q4309" t="str">
        <f t="shared" si="849"/>
        <v>No</v>
      </c>
      <c r="R4309" t="str">
        <f t="shared" si="850"/>
        <v>No</v>
      </c>
      <c r="T4309" t="s">
        <v>1729</v>
      </c>
      <c r="U4309" t="s">
        <v>119</v>
      </c>
      <c r="V4309" t="str">
        <f t="shared" si="851"/>
        <v>Intersection</v>
      </c>
      <c r="W4309" t="s">
        <v>5020</v>
      </c>
      <c r="X4309">
        <v>42.360266000000003</v>
      </c>
      <c r="Y4309">
        <v>-71.097300000000004</v>
      </c>
      <c r="Z4309" t="s">
        <v>2882</v>
      </c>
    </row>
    <row r="4310" spans="1:26">
      <c r="A4310">
        <v>31419</v>
      </c>
      <c r="B4310" s="1">
        <v>41192.279861111114</v>
      </c>
      <c r="C4310" s="1">
        <f t="shared" si="840"/>
        <v>40909</v>
      </c>
      <c r="D4310" s="4">
        <f t="shared" si="841"/>
        <v>0.77500000000000002</v>
      </c>
      <c r="E4310" s="3">
        <f t="shared" si="842"/>
        <v>2012</v>
      </c>
      <c r="F4310" s="3">
        <f t="shared" si="843"/>
        <v>10</v>
      </c>
      <c r="G4310" s="3">
        <f t="shared" si="844"/>
        <v>10</v>
      </c>
      <c r="H4310" s="3">
        <f t="shared" si="845"/>
        <v>6</v>
      </c>
      <c r="I4310" s="3">
        <f t="shared" si="846"/>
        <v>43</v>
      </c>
      <c r="J4310" s="3">
        <f t="shared" si="847"/>
        <v>4</v>
      </c>
      <c r="K4310" s="3" t="str">
        <f>IF(AND(D4310&gt;='Season Lookup'!$D$15,D4310&lt;'Season Lookup'!$D$16),"Spring",IF(AND(D4310&gt;='Season Lookup'!$D$16,D4310&lt;'Season Lookup'!$D$17),"Summer",IF(AND(D4310&gt;='Season Lookup'!$D$17,D4310&lt;'Season Lookup'!$D$18),"Fall",IF(OR(D4310&gt;='Season Lookup'!$D$18,D4310&lt;'Season Lookup'!$D$15),"Winter"))))</f>
        <v>Fall</v>
      </c>
      <c r="L4310" s="3" t="str">
        <f>VLOOKUP(F4310,'Season Lookup'!$A$1:$B$13,2,0)</f>
        <v>Fall</v>
      </c>
      <c r="M4310" t="s">
        <v>82</v>
      </c>
      <c r="N4310" t="s">
        <v>13</v>
      </c>
      <c r="O4310" t="s">
        <v>152</v>
      </c>
      <c r="P4310" t="str">
        <f t="shared" si="848"/>
        <v>Yes</v>
      </c>
      <c r="Q4310" t="str">
        <f t="shared" si="849"/>
        <v>No</v>
      </c>
      <c r="R4310" t="str">
        <f t="shared" si="850"/>
        <v>Yes</v>
      </c>
      <c r="T4310" t="s">
        <v>487</v>
      </c>
      <c r="U4310" t="s">
        <v>97</v>
      </c>
      <c r="V4310" t="str">
        <f t="shared" si="851"/>
        <v>Intersection</v>
      </c>
      <c r="W4310" t="s">
        <v>5021</v>
      </c>
      <c r="X4310">
        <v>0</v>
      </c>
      <c r="Y4310">
        <v>0</v>
      </c>
      <c r="Z4310" t="s">
        <v>81</v>
      </c>
    </row>
    <row r="4311" spans="1:26">
      <c r="A4311">
        <v>31417</v>
      </c>
      <c r="B4311" s="1">
        <v>41193.125</v>
      </c>
      <c r="C4311" s="1">
        <f t="shared" si="840"/>
        <v>40909</v>
      </c>
      <c r="D4311" s="4">
        <f t="shared" si="841"/>
        <v>0.77777777777777779</v>
      </c>
      <c r="E4311" s="3">
        <f t="shared" si="842"/>
        <v>2012</v>
      </c>
      <c r="F4311" s="3">
        <f t="shared" si="843"/>
        <v>10</v>
      </c>
      <c r="G4311" s="3">
        <f t="shared" si="844"/>
        <v>11</v>
      </c>
      <c r="H4311" s="3">
        <f t="shared" si="845"/>
        <v>3</v>
      </c>
      <c r="I4311" s="3">
        <f t="shared" si="846"/>
        <v>0</v>
      </c>
      <c r="J4311" s="3">
        <f t="shared" si="847"/>
        <v>5</v>
      </c>
      <c r="K4311" s="3" t="str">
        <f>IF(AND(D4311&gt;='Season Lookup'!$D$15,D4311&lt;'Season Lookup'!$D$16),"Spring",IF(AND(D4311&gt;='Season Lookup'!$D$16,D4311&lt;'Season Lookup'!$D$17),"Summer",IF(AND(D4311&gt;='Season Lookup'!$D$17,D4311&lt;'Season Lookup'!$D$18),"Fall",IF(OR(D4311&gt;='Season Lookup'!$D$18,D4311&lt;'Season Lookup'!$D$15),"Winter"))))</f>
        <v>Fall</v>
      </c>
      <c r="L4311" s="3" t="str">
        <f>VLOOKUP(F4311,'Season Lookup'!$A$1:$B$13,2,0)</f>
        <v>Fall</v>
      </c>
      <c r="M4311" t="s">
        <v>78</v>
      </c>
      <c r="N4311" t="s">
        <v>13</v>
      </c>
      <c r="O4311" t="s">
        <v>23</v>
      </c>
      <c r="P4311" t="str">
        <f t="shared" si="848"/>
        <v>Yes</v>
      </c>
      <c r="Q4311" t="str">
        <f t="shared" si="849"/>
        <v>No</v>
      </c>
      <c r="R4311" t="str">
        <f t="shared" si="850"/>
        <v>No</v>
      </c>
      <c r="S4311">
        <v>426</v>
      </c>
      <c r="T4311" t="s">
        <v>142</v>
      </c>
      <c r="V4311" t="str">
        <f t="shared" si="851"/>
        <v>Non Intersection</v>
      </c>
      <c r="W4311" t="s">
        <v>5022</v>
      </c>
      <c r="X4311">
        <v>42.380668</v>
      </c>
      <c r="Y4311">
        <v>-71.140677999999994</v>
      </c>
      <c r="Z4311" t="s">
        <v>5023</v>
      </c>
    </row>
    <row r="4312" spans="1:26">
      <c r="A4312">
        <v>31420</v>
      </c>
      <c r="B4312" s="1">
        <v>41193.481238425928</v>
      </c>
      <c r="C4312" s="1">
        <f t="shared" si="840"/>
        <v>40909</v>
      </c>
      <c r="D4312" s="4">
        <f t="shared" si="841"/>
        <v>0.77777777777777779</v>
      </c>
      <c r="E4312" s="3">
        <f t="shared" si="842"/>
        <v>2012</v>
      </c>
      <c r="F4312" s="3">
        <f t="shared" si="843"/>
        <v>10</v>
      </c>
      <c r="G4312" s="3">
        <f t="shared" si="844"/>
        <v>11</v>
      </c>
      <c r="H4312" s="3">
        <f t="shared" si="845"/>
        <v>11</v>
      </c>
      <c r="I4312" s="3">
        <f t="shared" si="846"/>
        <v>32</v>
      </c>
      <c r="J4312" s="3">
        <f t="shared" si="847"/>
        <v>5</v>
      </c>
      <c r="K4312" s="3" t="str">
        <f>IF(AND(D4312&gt;='Season Lookup'!$D$15,D4312&lt;'Season Lookup'!$D$16),"Spring",IF(AND(D4312&gt;='Season Lookup'!$D$16,D4312&lt;'Season Lookup'!$D$17),"Summer",IF(AND(D4312&gt;='Season Lookup'!$D$17,D4312&lt;'Season Lookup'!$D$18),"Fall",IF(OR(D4312&gt;='Season Lookup'!$D$18,D4312&lt;'Season Lookup'!$D$15),"Winter"))))</f>
        <v>Fall</v>
      </c>
      <c r="L4312" s="3" t="str">
        <f>VLOOKUP(F4312,'Season Lookup'!$A$1:$B$13,2,0)</f>
        <v>Fall</v>
      </c>
      <c r="M4312" t="s">
        <v>78</v>
      </c>
      <c r="N4312" t="s">
        <v>13</v>
      </c>
      <c r="O4312" t="s">
        <v>132</v>
      </c>
      <c r="P4312" t="str">
        <f t="shared" si="848"/>
        <v>Yes</v>
      </c>
      <c r="Q4312" t="str">
        <f t="shared" si="849"/>
        <v>Yes</v>
      </c>
      <c r="R4312" t="str">
        <f t="shared" si="850"/>
        <v>No</v>
      </c>
      <c r="S4312">
        <v>33</v>
      </c>
      <c r="T4312" t="s">
        <v>166</v>
      </c>
      <c r="V4312" t="str">
        <f t="shared" si="851"/>
        <v>Non Intersection</v>
      </c>
      <c r="W4312" t="s">
        <v>2726</v>
      </c>
      <c r="X4312">
        <v>42.376849</v>
      </c>
      <c r="Y4312">
        <v>-71.156031999999996</v>
      </c>
      <c r="Z4312" t="s">
        <v>2727</v>
      </c>
    </row>
    <row r="4313" spans="1:26">
      <c r="A4313">
        <v>31421</v>
      </c>
      <c r="B4313" s="1">
        <v>41193.732638888891</v>
      </c>
      <c r="C4313" s="1">
        <f t="shared" si="840"/>
        <v>40909</v>
      </c>
      <c r="D4313" s="4">
        <f t="shared" si="841"/>
        <v>0.77777777777777779</v>
      </c>
      <c r="E4313" s="3">
        <f t="shared" si="842"/>
        <v>2012</v>
      </c>
      <c r="F4313" s="3">
        <f t="shared" si="843"/>
        <v>10</v>
      </c>
      <c r="G4313" s="3">
        <f t="shared" si="844"/>
        <v>11</v>
      </c>
      <c r="H4313" s="3">
        <f t="shared" si="845"/>
        <v>17</v>
      </c>
      <c r="I4313" s="3">
        <f t="shared" si="846"/>
        <v>35</v>
      </c>
      <c r="J4313" s="3">
        <f t="shared" si="847"/>
        <v>5</v>
      </c>
      <c r="K4313" s="3" t="str">
        <f>IF(AND(D4313&gt;='Season Lookup'!$D$15,D4313&lt;'Season Lookup'!$D$16),"Spring",IF(AND(D4313&gt;='Season Lookup'!$D$16,D4313&lt;'Season Lookup'!$D$17),"Summer",IF(AND(D4313&gt;='Season Lookup'!$D$17,D4313&lt;'Season Lookup'!$D$18),"Fall",IF(OR(D4313&gt;='Season Lookup'!$D$18,D4313&lt;'Season Lookup'!$D$15),"Winter"))))</f>
        <v>Fall</v>
      </c>
      <c r="L4313" s="3" t="str">
        <f>VLOOKUP(F4313,'Season Lookup'!$A$1:$B$13,2,0)</f>
        <v>Fall</v>
      </c>
      <c r="M4313" t="s">
        <v>78</v>
      </c>
      <c r="N4313" t="s">
        <v>13</v>
      </c>
      <c r="O4313" t="s">
        <v>23</v>
      </c>
      <c r="P4313" t="str">
        <f t="shared" si="848"/>
        <v>Yes</v>
      </c>
      <c r="Q4313" t="str">
        <f t="shared" si="849"/>
        <v>No</v>
      </c>
      <c r="R4313" t="str">
        <f t="shared" si="850"/>
        <v>No</v>
      </c>
      <c r="S4313">
        <v>1000</v>
      </c>
      <c r="T4313" t="s">
        <v>14</v>
      </c>
      <c r="V4313" t="str">
        <f t="shared" si="851"/>
        <v>Non Intersection</v>
      </c>
      <c r="W4313" t="s">
        <v>5024</v>
      </c>
      <c r="X4313">
        <v>42.368944999999997</v>
      </c>
      <c r="Y4313">
        <v>-71.110923999999997</v>
      </c>
      <c r="Z4313" t="s">
        <v>5025</v>
      </c>
    </row>
    <row r="4314" spans="1:26">
      <c r="A4314">
        <v>31423</v>
      </c>
      <c r="B4314" s="1">
        <v>41194.444444444445</v>
      </c>
      <c r="C4314" s="1">
        <f t="shared" si="840"/>
        <v>40909</v>
      </c>
      <c r="D4314" s="4">
        <f t="shared" si="841"/>
        <v>0.78055555555555556</v>
      </c>
      <c r="E4314" s="3">
        <f t="shared" si="842"/>
        <v>2012</v>
      </c>
      <c r="F4314" s="3">
        <f t="shared" si="843"/>
        <v>10</v>
      </c>
      <c r="G4314" s="3">
        <f t="shared" si="844"/>
        <v>12</v>
      </c>
      <c r="H4314" s="3">
        <f t="shared" si="845"/>
        <v>10</v>
      </c>
      <c r="I4314" s="3">
        <f t="shared" si="846"/>
        <v>40</v>
      </c>
      <c r="J4314" s="3">
        <f t="shared" si="847"/>
        <v>6</v>
      </c>
      <c r="K4314" s="3" t="str">
        <f>IF(AND(D4314&gt;='Season Lookup'!$D$15,D4314&lt;'Season Lookup'!$D$16),"Spring",IF(AND(D4314&gt;='Season Lookup'!$D$16,D4314&lt;'Season Lookup'!$D$17),"Summer",IF(AND(D4314&gt;='Season Lookup'!$D$17,D4314&lt;'Season Lookup'!$D$18),"Fall",IF(OR(D4314&gt;='Season Lookup'!$D$18,D4314&lt;'Season Lookup'!$D$15),"Winter"))))</f>
        <v>Fall</v>
      </c>
      <c r="L4314" s="3" t="str">
        <f>VLOOKUP(F4314,'Season Lookup'!$A$1:$B$13,2,0)</f>
        <v>Fall</v>
      </c>
      <c r="M4314" t="s">
        <v>12</v>
      </c>
      <c r="N4314" t="s">
        <v>13</v>
      </c>
      <c r="O4314" t="s">
        <v>13</v>
      </c>
      <c r="P4314" t="str">
        <f t="shared" si="848"/>
        <v>Yes</v>
      </c>
      <c r="Q4314" t="str">
        <f t="shared" si="849"/>
        <v>No</v>
      </c>
      <c r="R4314" t="str">
        <f t="shared" si="850"/>
        <v>No</v>
      </c>
      <c r="T4314" t="s">
        <v>342</v>
      </c>
      <c r="U4314" t="s">
        <v>19</v>
      </c>
      <c r="V4314" t="str">
        <f t="shared" si="851"/>
        <v>Intersection</v>
      </c>
      <c r="W4314" t="s">
        <v>3214</v>
      </c>
      <c r="X4314">
        <v>42.373379999999997</v>
      </c>
      <c r="Y4314">
        <v>-71.098140000000001</v>
      </c>
      <c r="Z4314" t="s">
        <v>822</v>
      </c>
    </row>
    <row r="4315" spans="1:26">
      <c r="A4315">
        <v>31424</v>
      </c>
      <c r="B4315" s="1">
        <v>41194.513888888891</v>
      </c>
      <c r="C4315" s="1">
        <f t="shared" si="840"/>
        <v>40909</v>
      </c>
      <c r="D4315" s="4">
        <f t="shared" si="841"/>
        <v>0.78055555555555556</v>
      </c>
      <c r="E4315" s="3">
        <f t="shared" si="842"/>
        <v>2012</v>
      </c>
      <c r="F4315" s="3">
        <f t="shared" si="843"/>
        <v>10</v>
      </c>
      <c r="G4315" s="3">
        <f t="shared" si="844"/>
        <v>12</v>
      </c>
      <c r="H4315" s="3">
        <f t="shared" si="845"/>
        <v>12</v>
      </c>
      <c r="I4315" s="3">
        <f t="shared" si="846"/>
        <v>20</v>
      </c>
      <c r="J4315" s="3">
        <f t="shared" si="847"/>
        <v>6</v>
      </c>
      <c r="K4315" s="3" t="str">
        <f>IF(AND(D4315&gt;='Season Lookup'!$D$15,D4315&lt;'Season Lookup'!$D$16),"Spring",IF(AND(D4315&gt;='Season Lookup'!$D$16,D4315&lt;'Season Lookup'!$D$17),"Summer",IF(AND(D4315&gt;='Season Lookup'!$D$17,D4315&lt;'Season Lookup'!$D$18),"Fall",IF(OR(D4315&gt;='Season Lookup'!$D$18,D4315&lt;'Season Lookup'!$D$15),"Winter"))))</f>
        <v>Fall</v>
      </c>
      <c r="L4315" s="3" t="str">
        <f>VLOOKUP(F4315,'Season Lookup'!$A$1:$B$13,2,0)</f>
        <v>Fall</v>
      </c>
      <c r="M4315" t="s">
        <v>12</v>
      </c>
      <c r="N4315" t="s">
        <v>13</v>
      </c>
      <c r="O4315" t="s">
        <v>13</v>
      </c>
      <c r="P4315" t="str">
        <f t="shared" si="848"/>
        <v>Yes</v>
      </c>
      <c r="Q4315" t="str">
        <f t="shared" si="849"/>
        <v>No</v>
      </c>
      <c r="R4315" t="str">
        <f t="shared" si="850"/>
        <v>No</v>
      </c>
      <c r="T4315" t="s">
        <v>14</v>
      </c>
      <c r="U4315" t="s">
        <v>5008</v>
      </c>
      <c r="V4315" t="str">
        <f t="shared" si="851"/>
        <v>Intersection</v>
      </c>
      <c r="W4315" t="s">
        <v>5009</v>
      </c>
      <c r="X4315">
        <v>42.400247999999998</v>
      </c>
      <c r="Y4315">
        <v>-71.134468999999996</v>
      </c>
      <c r="Z4315" t="s">
        <v>5010</v>
      </c>
    </row>
    <row r="4316" spans="1:26">
      <c r="A4316">
        <v>31425</v>
      </c>
      <c r="B4316" s="1">
        <v>41194.590277777781</v>
      </c>
      <c r="C4316" s="1">
        <f t="shared" si="840"/>
        <v>40909</v>
      </c>
      <c r="D4316" s="4">
        <f t="shared" si="841"/>
        <v>0.78055555555555556</v>
      </c>
      <c r="E4316" s="3">
        <f t="shared" si="842"/>
        <v>2012</v>
      </c>
      <c r="F4316" s="3">
        <f t="shared" si="843"/>
        <v>10</v>
      </c>
      <c r="G4316" s="3">
        <f t="shared" si="844"/>
        <v>12</v>
      </c>
      <c r="H4316" s="3">
        <f t="shared" si="845"/>
        <v>14</v>
      </c>
      <c r="I4316" s="3">
        <f t="shared" si="846"/>
        <v>10</v>
      </c>
      <c r="J4316" s="3">
        <f t="shared" si="847"/>
        <v>6</v>
      </c>
      <c r="K4316" s="3" t="str">
        <f>IF(AND(D4316&gt;='Season Lookup'!$D$15,D4316&lt;'Season Lookup'!$D$16),"Spring",IF(AND(D4316&gt;='Season Lookup'!$D$16,D4316&lt;'Season Lookup'!$D$17),"Summer",IF(AND(D4316&gt;='Season Lookup'!$D$17,D4316&lt;'Season Lookup'!$D$18),"Fall",IF(OR(D4316&gt;='Season Lookup'!$D$18,D4316&lt;'Season Lookup'!$D$15),"Winter"))))</f>
        <v>Fall</v>
      </c>
      <c r="L4316" s="3" t="str">
        <f>VLOOKUP(F4316,'Season Lookup'!$A$1:$B$13,2,0)</f>
        <v>Fall</v>
      </c>
      <c r="M4316" t="s">
        <v>12</v>
      </c>
      <c r="N4316" t="s">
        <v>13</v>
      </c>
      <c r="O4316" t="s">
        <v>18</v>
      </c>
      <c r="P4316" t="str">
        <f t="shared" si="848"/>
        <v>Yes</v>
      </c>
      <c r="Q4316" t="str">
        <f t="shared" si="849"/>
        <v>No</v>
      </c>
      <c r="R4316" t="str">
        <f t="shared" si="850"/>
        <v>No</v>
      </c>
      <c r="T4316" t="s">
        <v>209</v>
      </c>
      <c r="U4316" t="s">
        <v>61</v>
      </c>
      <c r="V4316" t="str">
        <f t="shared" si="851"/>
        <v>Intersection</v>
      </c>
      <c r="W4316" t="s">
        <v>579</v>
      </c>
      <c r="X4316">
        <v>42.365141999999999</v>
      </c>
      <c r="Y4316">
        <v>-71.078205999999994</v>
      </c>
      <c r="Z4316" t="s">
        <v>448</v>
      </c>
    </row>
    <row r="4317" spans="1:26">
      <c r="A4317">
        <v>31426</v>
      </c>
      <c r="B4317" s="1">
        <v>41194.59375</v>
      </c>
      <c r="C4317" s="1">
        <f t="shared" si="840"/>
        <v>40909</v>
      </c>
      <c r="D4317" s="4">
        <f t="shared" si="841"/>
        <v>0.78055555555555556</v>
      </c>
      <c r="E4317" s="3">
        <f t="shared" si="842"/>
        <v>2012</v>
      </c>
      <c r="F4317" s="3">
        <f t="shared" si="843"/>
        <v>10</v>
      </c>
      <c r="G4317" s="3">
        <f t="shared" si="844"/>
        <v>12</v>
      </c>
      <c r="H4317" s="3">
        <f t="shared" si="845"/>
        <v>14</v>
      </c>
      <c r="I4317" s="3">
        <f t="shared" si="846"/>
        <v>15</v>
      </c>
      <c r="J4317" s="3">
        <f t="shared" si="847"/>
        <v>6</v>
      </c>
      <c r="K4317" s="3" t="str">
        <f>IF(AND(D4317&gt;='Season Lookup'!$D$15,D4317&lt;'Season Lookup'!$D$16),"Spring",IF(AND(D4317&gt;='Season Lookup'!$D$16,D4317&lt;'Season Lookup'!$D$17),"Summer",IF(AND(D4317&gt;='Season Lookup'!$D$17,D4317&lt;'Season Lookup'!$D$18),"Fall",IF(OR(D4317&gt;='Season Lookup'!$D$18,D4317&lt;'Season Lookup'!$D$15),"Winter"))))</f>
        <v>Fall</v>
      </c>
      <c r="L4317" s="3" t="str">
        <f>VLOOKUP(F4317,'Season Lookup'!$A$1:$B$13,2,0)</f>
        <v>Fall</v>
      </c>
      <c r="M4317" t="s">
        <v>12</v>
      </c>
      <c r="N4317" t="s">
        <v>13</v>
      </c>
      <c r="O4317" t="s">
        <v>23</v>
      </c>
      <c r="P4317" t="str">
        <f t="shared" si="848"/>
        <v>Yes</v>
      </c>
      <c r="Q4317" t="str">
        <f t="shared" si="849"/>
        <v>No</v>
      </c>
      <c r="R4317" t="str">
        <f t="shared" si="850"/>
        <v>No</v>
      </c>
      <c r="T4317" t="s">
        <v>14</v>
      </c>
      <c r="U4317" t="s">
        <v>487</v>
      </c>
      <c r="V4317" t="str">
        <f t="shared" si="851"/>
        <v>Intersection</v>
      </c>
      <c r="W4317" t="s">
        <v>787</v>
      </c>
      <c r="X4317">
        <v>42.390293999999997</v>
      </c>
      <c r="Y4317">
        <v>-71.120996000000005</v>
      </c>
      <c r="Z4317" t="s">
        <v>788</v>
      </c>
    </row>
    <row r="4318" spans="1:26">
      <c r="A4318">
        <v>31427</v>
      </c>
      <c r="B4318" s="1">
        <v>41194.627071759256</v>
      </c>
      <c r="C4318" s="1">
        <f t="shared" si="840"/>
        <v>40909</v>
      </c>
      <c r="D4318" s="4">
        <f t="shared" si="841"/>
        <v>0.78055555555555556</v>
      </c>
      <c r="E4318" s="3">
        <f t="shared" si="842"/>
        <v>2012</v>
      </c>
      <c r="F4318" s="3">
        <f t="shared" si="843"/>
        <v>10</v>
      </c>
      <c r="G4318" s="3">
        <f t="shared" si="844"/>
        <v>12</v>
      </c>
      <c r="H4318" s="3">
        <f t="shared" si="845"/>
        <v>15</v>
      </c>
      <c r="I4318" s="3">
        <f t="shared" si="846"/>
        <v>2</v>
      </c>
      <c r="J4318" s="3">
        <f t="shared" si="847"/>
        <v>6</v>
      </c>
      <c r="K4318" s="3" t="str">
        <f>IF(AND(D4318&gt;='Season Lookup'!$D$15,D4318&lt;'Season Lookup'!$D$16),"Spring",IF(AND(D4318&gt;='Season Lookup'!$D$16,D4318&lt;'Season Lookup'!$D$17),"Summer",IF(AND(D4318&gt;='Season Lookup'!$D$17,D4318&lt;'Season Lookup'!$D$18),"Fall",IF(OR(D4318&gt;='Season Lookup'!$D$18,D4318&lt;'Season Lookup'!$D$15),"Winter"))))</f>
        <v>Fall</v>
      </c>
      <c r="L4318" s="3" t="str">
        <f>VLOOKUP(F4318,'Season Lookup'!$A$1:$B$13,2,0)</f>
        <v>Fall</v>
      </c>
      <c r="M4318" t="s">
        <v>12</v>
      </c>
      <c r="N4318" t="s">
        <v>329</v>
      </c>
      <c r="O4318" t="s">
        <v>13</v>
      </c>
      <c r="P4318" t="str">
        <f t="shared" si="848"/>
        <v>Yes</v>
      </c>
      <c r="Q4318" t="str">
        <f t="shared" si="849"/>
        <v>No</v>
      </c>
      <c r="R4318" t="str">
        <f t="shared" si="850"/>
        <v>No</v>
      </c>
      <c r="T4318" t="s">
        <v>14</v>
      </c>
      <c r="U4318" t="s">
        <v>601</v>
      </c>
      <c r="V4318" t="str">
        <f t="shared" si="851"/>
        <v>Intersection</v>
      </c>
      <c r="W4318" t="s">
        <v>602</v>
      </c>
      <c r="X4318">
        <v>42.397973</v>
      </c>
      <c r="Y4318">
        <v>-71.130897000000004</v>
      </c>
      <c r="Z4318" t="s">
        <v>603</v>
      </c>
    </row>
    <row r="4319" spans="1:26">
      <c r="A4319">
        <v>31428</v>
      </c>
      <c r="B4319" s="1">
        <v>41194.708333333336</v>
      </c>
      <c r="C4319" s="1">
        <f t="shared" si="840"/>
        <v>40909</v>
      </c>
      <c r="D4319" s="4">
        <f t="shared" si="841"/>
        <v>0.78055555555555556</v>
      </c>
      <c r="E4319" s="3">
        <f t="shared" si="842"/>
        <v>2012</v>
      </c>
      <c r="F4319" s="3">
        <f t="shared" si="843"/>
        <v>10</v>
      </c>
      <c r="G4319" s="3">
        <f t="shared" si="844"/>
        <v>12</v>
      </c>
      <c r="H4319" s="3">
        <f t="shared" si="845"/>
        <v>17</v>
      </c>
      <c r="I4319" s="3">
        <f t="shared" si="846"/>
        <v>0</v>
      </c>
      <c r="J4319" s="3">
        <f t="shared" si="847"/>
        <v>6</v>
      </c>
      <c r="K4319" s="3" t="str">
        <f>IF(AND(D4319&gt;='Season Lookup'!$D$15,D4319&lt;'Season Lookup'!$D$16),"Spring",IF(AND(D4319&gt;='Season Lookup'!$D$16,D4319&lt;'Season Lookup'!$D$17),"Summer",IF(AND(D4319&gt;='Season Lookup'!$D$17,D4319&lt;'Season Lookup'!$D$18),"Fall",IF(OR(D4319&gt;='Season Lookup'!$D$18,D4319&lt;'Season Lookup'!$D$15),"Winter"))))</f>
        <v>Fall</v>
      </c>
      <c r="L4319" s="3" t="str">
        <f>VLOOKUP(F4319,'Season Lookup'!$A$1:$B$13,2,0)</f>
        <v>Fall</v>
      </c>
      <c r="M4319" t="s">
        <v>12</v>
      </c>
      <c r="N4319" t="s">
        <v>13</v>
      </c>
      <c r="O4319" t="s">
        <v>132</v>
      </c>
      <c r="P4319" t="str">
        <f t="shared" si="848"/>
        <v>Yes</v>
      </c>
      <c r="Q4319" t="str">
        <f t="shared" si="849"/>
        <v>Yes</v>
      </c>
      <c r="R4319" t="str">
        <f t="shared" si="850"/>
        <v>No</v>
      </c>
      <c r="T4319" t="s">
        <v>14</v>
      </c>
      <c r="U4319" t="s">
        <v>315</v>
      </c>
      <c r="V4319" t="str">
        <f t="shared" si="851"/>
        <v>Intersection</v>
      </c>
      <c r="W4319" t="s">
        <v>1383</v>
      </c>
      <c r="X4319">
        <v>42.365079999999999</v>
      </c>
      <c r="Y4319">
        <v>-71.103179999999995</v>
      </c>
      <c r="Z4319" t="s">
        <v>1384</v>
      </c>
    </row>
    <row r="4320" spans="1:26">
      <c r="A4320">
        <v>31429</v>
      </c>
      <c r="B4320" s="1">
        <v>41195.581932870373</v>
      </c>
      <c r="C4320" s="1">
        <f t="shared" si="840"/>
        <v>40909</v>
      </c>
      <c r="D4320" s="4">
        <f t="shared" si="841"/>
        <v>0.78333333333333333</v>
      </c>
      <c r="E4320" s="3">
        <f t="shared" si="842"/>
        <v>2012</v>
      </c>
      <c r="F4320" s="3">
        <f t="shared" si="843"/>
        <v>10</v>
      </c>
      <c r="G4320" s="3">
        <f t="shared" si="844"/>
        <v>13</v>
      </c>
      <c r="H4320" s="3">
        <f t="shared" si="845"/>
        <v>13</v>
      </c>
      <c r="I4320" s="3">
        <f t="shared" si="846"/>
        <v>57</v>
      </c>
      <c r="J4320" s="3">
        <f t="shared" si="847"/>
        <v>7</v>
      </c>
      <c r="K4320" s="3" t="str">
        <f>IF(AND(D4320&gt;='Season Lookup'!$D$15,D4320&lt;'Season Lookup'!$D$16),"Spring",IF(AND(D4320&gt;='Season Lookup'!$D$16,D4320&lt;'Season Lookup'!$D$17),"Summer",IF(AND(D4320&gt;='Season Lookup'!$D$17,D4320&lt;'Season Lookup'!$D$18),"Fall",IF(OR(D4320&gt;='Season Lookup'!$D$18,D4320&lt;'Season Lookup'!$D$15),"Winter"))))</f>
        <v>Fall</v>
      </c>
      <c r="L4320" s="3" t="str">
        <f>VLOOKUP(F4320,'Season Lookup'!$A$1:$B$13,2,0)</f>
        <v>Fall</v>
      </c>
      <c r="M4320" t="s">
        <v>31</v>
      </c>
      <c r="N4320" t="s">
        <v>13</v>
      </c>
      <c r="O4320" t="s">
        <v>152</v>
      </c>
      <c r="P4320" t="str">
        <f t="shared" si="848"/>
        <v>Yes</v>
      </c>
      <c r="Q4320" t="str">
        <f t="shared" si="849"/>
        <v>No</v>
      </c>
      <c r="R4320" t="str">
        <f t="shared" si="850"/>
        <v>Yes</v>
      </c>
      <c r="S4320">
        <v>49</v>
      </c>
      <c r="T4320" t="s">
        <v>268</v>
      </c>
      <c r="U4320" t="s">
        <v>1958</v>
      </c>
      <c r="V4320" t="str">
        <f t="shared" si="851"/>
        <v>Non Intersection</v>
      </c>
      <c r="W4320" t="s">
        <v>270</v>
      </c>
      <c r="X4320">
        <v>42.389702999999997</v>
      </c>
      <c r="Y4320">
        <v>-71.118303999999995</v>
      </c>
      <c r="Z4320" t="s">
        <v>271</v>
      </c>
    </row>
    <row r="4321" spans="1:26">
      <c r="A4321">
        <v>31430</v>
      </c>
      <c r="B4321" s="1">
        <v>41195.871527777781</v>
      </c>
      <c r="C4321" s="1">
        <f t="shared" si="840"/>
        <v>40909</v>
      </c>
      <c r="D4321" s="4">
        <f t="shared" si="841"/>
        <v>0.78333333333333333</v>
      </c>
      <c r="E4321" s="3">
        <f t="shared" si="842"/>
        <v>2012</v>
      </c>
      <c r="F4321" s="3">
        <f t="shared" si="843"/>
        <v>10</v>
      </c>
      <c r="G4321" s="3">
        <f t="shared" si="844"/>
        <v>13</v>
      </c>
      <c r="H4321" s="3">
        <f t="shared" si="845"/>
        <v>20</v>
      </c>
      <c r="I4321" s="3">
        <f t="shared" si="846"/>
        <v>55</v>
      </c>
      <c r="J4321" s="3">
        <f t="shared" si="847"/>
        <v>7</v>
      </c>
      <c r="K4321" s="3" t="str">
        <f>IF(AND(D4321&gt;='Season Lookup'!$D$15,D4321&lt;'Season Lookup'!$D$16),"Spring",IF(AND(D4321&gt;='Season Lookup'!$D$16,D4321&lt;'Season Lookup'!$D$17),"Summer",IF(AND(D4321&gt;='Season Lookup'!$D$17,D4321&lt;'Season Lookup'!$D$18),"Fall",IF(OR(D4321&gt;='Season Lookup'!$D$18,D4321&lt;'Season Lookup'!$D$15),"Winter"))))</f>
        <v>Fall</v>
      </c>
      <c r="L4321" s="3" t="str">
        <f>VLOOKUP(F4321,'Season Lookup'!$A$1:$B$13,2,0)</f>
        <v>Fall</v>
      </c>
      <c r="M4321" t="s">
        <v>31</v>
      </c>
      <c r="N4321" t="s">
        <v>13</v>
      </c>
      <c r="O4321" t="s">
        <v>23</v>
      </c>
      <c r="P4321" t="str">
        <f t="shared" si="848"/>
        <v>Yes</v>
      </c>
      <c r="Q4321" t="str">
        <f t="shared" si="849"/>
        <v>No</v>
      </c>
      <c r="R4321" t="str">
        <f t="shared" si="850"/>
        <v>No</v>
      </c>
      <c r="S4321">
        <v>1357</v>
      </c>
      <c r="T4321" t="s">
        <v>19</v>
      </c>
      <c r="V4321" t="str">
        <f t="shared" si="851"/>
        <v>Non Intersection</v>
      </c>
      <c r="W4321" t="s">
        <v>5026</v>
      </c>
      <c r="X4321">
        <v>42.373736999999998</v>
      </c>
      <c r="Y4321">
        <v>-71.100143000000003</v>
      </c>
      <c r="Z4321" t="s">
        <v>5027</v>
      </c>
    </row>
    <row r="4322" spans="1:26">
      <c r="A4322">
        <v>31439</v>
      </c>
      <c r="B4322" s="1">
        <v>41195.416655092595</v>
      </c>
      <c r="C4322" s="1">
        <f t="shared" si="840"/>
        <v>40909</v>
      </c>
      <c r="D4322" s="4">
        <f t="shared" si="841"/>
        <v>0.78333333333333333</v>
      </c>
      <c r="E4322" s="3">
        <f t="shared" si="842"/>
        <v>2012</v>
      </c>
      <c r="F4322" s="3">
        <f t="shared" si="843"/>
        <v>10</v>
      </c>
      <c r="G4322" s="3">
        <f t="shared" si="844"/>
        <v>13</v>
      </c>
      <c r="H4322" s="3">
        <f t="shared" si="845"/>
        <v>9</v>
      </c>
      <c r="I4322" s="3">
        <f t="shared" si="846"/>
        <v>59</v>
      </c>
      <c r="J4322" s="3">
        <f t="shared" si="847"/>
        <v>7</v>
      </c>
      <c r="K4322" s="3" t="str">
        <f>IF(AND(D4322&gt;='Season Lookup'!$D$15,D4322&lt;'Season Lookup'!$D$16),"Spring",IF(AND(D4322&gt;='Season Lookup'!$D$16,D4322&lt;'Season Lookup'!$D$17),"Summer",IF(AND(D4322&gt;='Season Lookup'!$D$17,D4322&lt;'Season Lookup'!$D$18),"Fall",IF(OR(D4322&gt;='Season Lookup'!$D$18,D4322&lt;'Season Lookup'!$D$15),"Winter"))))</f>
        <v>Fall</v>
      </c>
      <c r="L4322" s="3" t="str">
        <f>VLOOKUP(F4322,'Season Lookup'!$A$1:$B$13,2,0)</f>
        <v>Fall</v>
      </c>
      <c r="M4322" t="s">
        <v>31</v>
      </c>
      <c r="N4322" t="s">
        <v>13</v>
      </c>
      <c r="O4322" t="s">
        <v>13</v>
      </c>
      <c r="P4322" t="str">
        <f t="shared" si="848"/>
        <v>Yes</v>
      </c>
      <c r="Q4322" t="str">
        <f t="shared" si="849"/>
        <v>No</v>
      </c>
      <c r="R4322" t="str">
        <f t="shared" si="850"/>
        <v>No</v>
      </c>
      <c r="S4322">
        <v>1</v>
      </c>
      <c r="T4322" t="s">
        <v>105</v>
      </c>
      <c r="V4322" t="str">
        <f t="shared" si="851"/>
        <v>Non Intersection</v>
      </c>
      <c r="W4322" t="s">
        <v>283</v>
      </c>
      <c r="X4322">
        <v>42.362729999999999</v>
      </c>
      <c r="Y4322">
        <v>-71.084013999999996</v>
      </c>
      <c r="Z4322" t="s">
        <v>284</v>
      </c>
    </row>
    <row r="4323" spans="1:26">
      <c r="A4323">
        <v>31498</v>
      </c>
      <c r="B4323" s="1">
        <v>41195.595821759256</v>
      </c>
      <c r="C4323" s="1">
        <f t="shared" si="840"/>
        <v>40909</v>
      </c>
      <c r="D4323" s="4">
        <f t="shared" si="841"/>
        <v>0.78333333333333333</v>
      </c>
      <c r="E4323" s="3">
        <f t="shared" si="842"/>
        <v>2012</v>
      </c>
      <c r="F4323" s="3">
        <f t="shared" si="843"/>
        <v>10</v>
      </c>
      <c r="G4323" s="3">
        <f t="shared" si="844"/>
        <v>13</v>
      </c>
      <c r="H4323" s="3">
        <f t="shared" si="845"/>
        <v>14</v>
      </c>
      <c r="I4323" s="3">
        <f t="shared" si="846"/>
        <v>17</v>
      </c>
      <c r="J4323" s="3">
        <f t="shared" si="847"/>
        <v>7</v>
      </c>
      <c r="K4323" s="3" t="str">
        <f>IF(AND(D4323&gt;='Season Lookup'!$D$15,D4323&lt;'Season Lookup'!$D$16),"Spring",IF(AND(D4323&gt;='Season Lookup'!$D$16,D4323&lt;'Season Lookup'!$D$17),"Summer",IF(AND(D4323&gt;='Season Lookup'!$D$17,D4323&lt;'Season Lookup'!$D$18),"Fall",IF(OR(D4323&gt;='Season Lookup'!$D$18,D4323&lt;'Season Lookup'!$D$15),"Winter"))))</f>
        <v>Fall</v>
      </c>
      <c r="L4323" s="3" t="str">
        <f>VLOOKUP(F4323,'Season Lookup'!$A$1:$B$13,2,0)</f>
        <v>Fall</v>
      </c>
      <c r="M4323" t="s">
        <v>31</v>
      </c>
      <c r="N4323" t="s">
        <v>13</v>
      </c>
      <c r="O4323" t="s">
        <v>13</v>
      </c>
      <c r="P4323" t="str">
        <f t="shared" si="848"/>
        <v>Yes</v>
      </c>
      <c r="Q4323" t="str">
        <f t="shared" si="849"/>
        <v>No</v>
      </c>
      <c r="R4323" t="str">
        <f t="shared" si="850"/>
        <v>No</v>
      </c>
      <c r="T4323" t="s">
        <v>42</v>
      </c>
      <c r="U4323" t="s">
        <v>1024</v>
      </c>
      <c r="V4323" t="str">
        <f t="shared" si="851"/>
        <v>Intersection</v>
      </c>
      <c r="W4323" t="s">
        <v>2183</v>
      </c>
      <c r="X4323">
        <v>42.367941999999999</v>
      </c>
      <c r="Y4323">
        <v>-71.113525999999993</v>
      </c>
      <c r="Z4323" t="s">
        <v>1108</v>
      </c>
    </row>
    <row r="4324" spans="1:26">
      <c r="A4324">
        <v>31499</v>
      </c>
      <c r="B4324" s="1">
        <v>41195.550682870373</v>
      </c>
      <c r="C4324" s="1">
        <f t="shared" si="840"/>
        <v>40909</v>
      </c>
      <c r="D4324" s="4">
        <f t="shared" si="841"/>
        <v>0.78333333333333333</v>
      </c>
      <c r="E4324" s="3">
        <f t="shared" si="842"/>
        <v>2012</v>
      </c>
      <c r="F4324" s="3">
        <f t="shared" si="843"/>
        <v>10</v>
      </c>
      <c r="G4324" s="3">
        <f t="shared" si="844"/>
        <v>13</v>
      </c>
      <c r="H4324" s="3">
        <f t="shared" si="845"/>
        <v>13</v>
      </c>
      <c r="I4324" s="3">
        <f t="shared" si="846"/>
        <v>12</v>
      </c>
      <c r="J4324" s="3">
        <f t="shared" si="847"/>
        <v>7</v>
      </c>
      <c r="K4324" s="3" t="str">
        <f>IF(AND(D4324&gt;='Season Lookup'!$D$15,D4324&lt;'Season Lookup'!$D$16),"Spring",IF(AND(D4324&gt;='Season Lookup'!$D$16,D4324&lt;'Season Lookup'!$D$17),"Summer",IF(AND(D4324&gt;='Season Lookup'!$D$17,D4324&lt;'Season Lookup'!$D$18),"Fall",IF(OR(D4324&gt;='Season Lookup'!$D$18,D4324&lt;'Season Lookup'!$D$15),"Winter"))))</f>
        <v>Fall</v>
      </c>
      <c r="L4324" s="3" t="str">
        <f>VLOOKUP(F4324,'Season Lookup'!$A$1:$B$13,2,0)</f>
        <v>Fall</v>
      </c>
      <c r="M4324" t="s">
        <v>31</v>
      </c>
      <c r="N4324" t="s">
        <v>18</v>
      </c>
      <c r="O4324" t="s">
        <v>13</v>
      </c>
      <c r="P4324" t="str">
        <f t="shared" si="848"/>
        <v>Yes</v>
      </c>
      <c r="Q4324" t="str">
        <f t="shared" si="849"/>
        <v>No</v>
      </c>
      <c r="R4324" t="str">
        <f t="shared" si="850"/>
        <v>No</v>
      </c>
      <c r="T4324" t="s">
        <v>42</v>
      </c>
      <c r="U4324" t="s">
        <v>178</v>
      </c>
      <c r="V4324" t="str">
        <f t="shared" si="851"/>
        <v>Intersection</v>
      </c>
      <c r="W4324" t="s">
        <v>179</v>
      </c>
      <c r="X4324">
        <v>42.360131000000003</v>
      </c>
      <c r="Y4324">
        <v>-71.112776999999994</v>
      </c>
      <c r="Z4324" t="s">
        <v>180</v>
      </c>
    </row>
    <row r="4325" spans="1:26">
      <c r="A4325">
        <v>31431</v>
      </c>
      <c r="B4325" s="1">
        <v>41196.159710648149</v>
      </c>
      <c r="C4325" s="1">
        <f t="shared" si="840"/>
        <v>40909</v>
      </c>
      <c r="D4325" s="4">
        <f t="shared" si="841"/>
        <v>0.78611111111111109</v>
      </c>
      <c r="E4325" s="3">
        <f t="shared" si="842"/>
        <v>2012</v>
      </c>
      <c r="F4325" s="3">
        <f t="shared" si="843"/>
        <v>10</v>
      </c>
      <c r="G4325" s="3">
        <f t="shared" si="844"/>
        <v>14</v>
      </c>
      <c r="H4325" s="3">
        <f t="shared" si="845"/>
        <v>3</v>
      </c>
      <c r="I4325" s="3">
        <f t="shared" si="846"/>
        <v>49</v>
      </c>
      <c r="J4325" s="3">
        <f t="shared" si="847"/>
        <v>1</v>
      </c>
      <c r="K4325" s="3" t="str">
        <f>IF(AND(D4325&gt;='Season Lookup'!$D$15,D4325&lt;'Season Lookup'!$D$16),"Spring",IF(AND(D4325&gt;='Season Lookup'!$D$16,D4325&lt;'Season Lookup'!$D$17),"Summer",IF(AND(D4325&gt;='Season Lookup'!$D$17,D4325&lt;'Season Lookup'!$D$18),"Fall",IF(OR(D4325&gt;='Season Lookup'!$D$18,D4325&lt;'Season Lookup'!$D$15),"Winter"))))</f>
        <v>Fall</v>
      </c>
      <c r="L4325" s="3" t="str">
        <f>VLOOKUP(F4325,'Season Lookup'!$A$1:$B$13,2,0)</f>
        <v>Fall</v>
      </c>
      <c r="M4325" t="s">
        <v>48</v>
      </c>
      <c r="N4325" t="s">
        <v>13</v>
      </c>
      <c r="O4325" t="s">
        <v>18</v>
      </c>
      <c r="P4325" t="str">
        <f t="shared" si="848"/>
        <v>Yes</v>
      </c>
      <c r="Q4325" t="str">
        <f t="shared" si="849"/>
        <v>No</v>
      </c>
      <c r="R4325" t="str">
        <f t="shared" si="850"/>
        <v>No</v>
      </c>
      <c r="T4325" t="s">
        <v>53</v>
      </c>
      <c r="U4325" t="s">
        <v>4331</v>
      </c>
      <c r="V4325" t="str">
        <f t="shared" si="851"/>
        <v>Intersection</v>
      </c>
      <c r="W4325" t="s">
        <v>5028</v>
      </c>
      <c r="X4325">
        <v>42.369745000000002</v>
      </c>
      <c r="Y4325">
        <v>-71.074068999999994</v>
      </c>
      <c r="Z4325" t="s">
        <v>5029</v>
      </c>
    </row>
    <row r="4326" spans="1:26">
      <c r="A4326">
        <v>31432</v>
      </c>
      <c r="B4326" s="1">
        <v>41196.425682870373</v>
      </c>
      <c r="C4326" s="1">
        <f t="shared" si="840"/>
        <v>40909</v>
      </c>
      <c r="D4326" s="4">
        <f t="shared" si="841"/>
        <v>0.78611111111111109</v>
      </c>
      <c r="E4326" s="3">
        <f t="shared" si="842"/>
        <v>2012</v>
      </c>
      <c r="F4326" s="3">
        <f t="shared" si="843"/>
        <v>10</v>
      </c>
      <c r="G4326" s="3">
        <f t="shared" si="844"/>
        <v>14</v>
      </c>
      <c r="H4326" s="3">
        <f t="shared" si="845"/>
        <v>10</v>
      </c>
      <c r="I4326" s="3">
        <f t="shared" si="846"/>
        <v>12</v>
      </c>
      <c r="J4326" s="3">
        <f t="shared" si="847"/>
        <v>1</v>
      </c>
      <c r="K4326" s="3" t="str">
        <f>IF(AND(D4326&gt;='Season Lookup'!$D$15,D4326&lt;'Season Lookup'!$D$16),"Spring",IF(AND(D4326&gt;='Season Lookup'!$D$16,D4326&lt;'Season Lookup'!$D$17),"Summer",IF(AND(D4326&gt;='Season Lookup'!$D$17,D4326&lt;'Season Lookup'!$D$18),"Fall",IF(OR(D4326&gt;='Season Lookup'!$D$18,D4326&lt;'Season Lookup'!$D$15),"Winter"))))</f>
        <v>Fall</v>
      </c>
      <c r="L4326" s="3" t="str">
        <f>VLOOKUP(F4326,'Season Lookup'!$A$1:$B$13,2,0)</f>
        <v>Fall</v>
      </c>
      <c r="M4326" t="s">
        <v>48</v>
      </c>
      <c r="N4326" t="s">
        <v>13</v>
      </c>
      <c r="O4326" t="s">
        <v>132</v>
      </c>
      <c r="P4326" t="str">
        <f t="shared" si="848"/>
        <v>Yes</v>
      </c>
      <c r="Q4326" t="str">
        <f t="shared" si="849"/>
        <v>Yes</v>
      </c>
      <c r="R4326" t="str">
        <f t="shared" si="850"/>
        <v>No</v>
      </c>
      <c r="T4326" t="s">
        <v>74</v>
      </c>
      <c r="V4326" t="str">
        <f t="shared" si="851"/>
        <v>Intersection</v>
      </c>
      <c r="W4326" t="s">
        <v>1519</v>
      </c>
      <c r="X4326">
        <v>0</v>
      </c>
      <c r="Y4326">
        <v>0</v>
      </c>
      <c r="Z4326" t="s">
        <v>81</v>
      </c>
    </row>
    <row r="4327" spans="1:26">
      <c r="A4327">
        <v>31433</v>
      </c>
      <c r="B4327" s="1">
        <v>41196.728472222225</v>
      </c>
      <c r="C4327" s="1">
        <f t="shared" si="840"/>
        <v>40909</v>
      </c>
      <c r="D4327" s="4">
        <f t="shared" si="841"/>
        <v>0.78611111111111109</v>
      </c>
      <c r="E4327" s="3">
        <f t="shared" si="842"/>
        <v>2012</v>
      </c>
      <c r="F4327" s="3">
        <f t="shared" si="843"/>
        <v>10</v>
      </c>
      <c r="G4327" s="3">
        <f t="shared" si="844"/>
        <v>14</v>
      </c>
      <c r="H4327" s="3">
        <f t="shared" si="845"/>
        <v>17</v>
      </c>
      <c r="I4327" s="3">
        <f t="shared" si="846"/>
        <v>29</v>
      </c>
      <c r="J4327" s="3">
        <f t="shared" si="847"/>
        <v>1</v>
      </c>
      <c r="K4327" s="3" t="str">
        <f>IF(AND(D4327&gt;='Season Lookup'!$D$15,D4327&lt;'Season Lookup'!$D$16),"Spring",IF(AND(D4327&gt;='Season Lookup'!$D$16,D4327&lt;'Season Lookup'!$D$17),"Summer",IF(AND(D4327&gt;='Season Lookup'!$D$17,D4327&lt;'Season Lookup'!$D$18),"Fall",IF(OR(D4327&gt;='Season Lookup'!$D$18,D4327&lt;'Season Lookup'!$D$15),"Winter"))))</f>
        <v>Fall</v>
      </c>
      <c r="L4327" s="3" t="str">
        <f>VLOOKUP(F4327,'Season Lookup'!$A$1:$B$13,2,0)</f>
        <v>Fall</v>
      </c>
      <c r="M4327" t="s">
        <v>48</v>
      </c>
      <c r="N4327" t="s">
        <v>13</v>
      </c>
      <c r="O4327" t="s">
        <v>132</v>
      </c>
      <c r="P4327" t="str">
        <f t="shared" si="848"/>
        <v>Yes</v>
      </c>
      <c r="Q4327" t="str">
        <f t="shared" si="849"/>
        <v>Yes</v>
      </c>
      <c r="R4327" t="str">
        <f t="shared" si="850"/>
        <v>No</v>
      </c>
      <c r="S4327">
        <v>1008</v>
      </c>
      <c r="T4327" t="s">
        <v>19</v>
      </c>
      <c r="U4327" t="s">
        <v>101</v>
      </c>
      <c r="V4327" t="str">
        <f t="shared" si="851"/>
        <v>Non Intersection</v>
      </c>
      <c r="W4327" t="s">
        <v>5030</v>
      </c>
      <c r="X4327">
        <v>42.372725000000003</v>
      </c>
      <c r="Y4327">
        <v>-71.093866000000006</v>
      </c>
      <c r="Z4327" t="s">
        <v>5031</v>
      </c>
    </row>
    <row r="4328" spans="1:26">
      <c r="A4328">
        <v>31594</v>
      </c>
      <c r="B4328" s="1">
        <v>41196.697905092595</v>
      </c>
      <c r="C4328" s="1">
        <f t="shared" si="840"/>
        <v>40909</v>
      </c>
      <c r="D4328" s="4">
        <f t="shared" si="841"/>
        <v>0.78611111111111109</v>
      </c>
      <c r="E4328" s="3">
        <f t="shared" si="842"/>
        <v>2012</v>
      </c>
      <c r="F4328" s="3">
        <f t="shared" si="843"/>
        <v>10</v>
      </c>
      <c r="G4328" s="3">
        <f t="shared" si="844"/>
        <v>14</v>
      </c>
      <c r="H4328" s="3">
        <f t="shared" si="845"/>
        <v>16</v>
      </c>
      <c r="I4328" s="3">
        <f t="shared" si="846"/>
        <v>44</v>
      </c>
      <c r="J4328" s="3">
        <f t="shared" si="847"/>
        <v>1</v>
      </c>
      <c r="K4328" s="3" t="str">
        <f>IF(AND(D4328&gt;='Season Lookup'!$D$15,D4328&lt;'Season Lookup'!$D$16),"Spring",IF(AND(D4328&gt;='Season Lookup'!$D$16,D4328&lt;'Season Lookup'!$D$17),"Summer",IF(AND(D4328&gt;='Season Lookup'!$D$17,D4328&lt;'Season Lookup'!$D$18),"Fall",IF(OR(D4328&gt;='Season Lookup'!$D$18,D4328&lt;'Season Lookup'!$D$15),"Winter"))))</f>
        <v>Fall</v>
      </c>
      <c r="L4328" s="3" t="str">
        <f>VLOOKUP(F4328,'Season Lookup'!$A$1:$B$13,2,0)</f>
        <v>Fall</v>
      </c>
      <c r="M4328" t="s">
        <v>82</v>
      </c>
      <c r="N4328" t="s">
        <v>13</v>
      </c>
      <c r="O4328" t="s">
        <v>23</v>
      </c>
      <c r="P4328" t="str">
        <f t="shared" si="848"/>
        <v>Yes</v>
      </c>
      <c r="Q4328" t="str">
        <f t="shared" si="849"/>
        <v>No</v>
      </c>
      <c r="R4328" t="str">
        <f t="shared" si="850"/>
        <v>No</v>
      </c>
      <c r="T4328" t="s">
        <v>1062</v>
      </c>
      <c r="V4328" t="str">
        <f t="shared" si="851"/>
        <v>Intersection</v>
      </c>
      <c r="W4328" t="s">
        <v>1283</v>
      </c>
      <c r="X4328">
        <v>0</v>
      </c>
      <c r="Y4328">
        <v>0</v>
      </c>
      <c r="Z4328" t="s">
        <v>81</v>
      </c>
    </row>
    <row r="4329" spans="1:26">
      <c r="A4329">
        <v>31435</v>
      </c>
      <c r="B4329" s="1">
        <v>41197.54859953704</v>
      </c>
      <c r="C4329" s="1">
        <f t="shared" si="840"/>
        <v>40909</v>
      </c>
      <c r="D4329" s="4">
        <f t="shared" si="841"/>
        <v>0.78888888888888886</v>
      </c>
      <c r="E4329" s="3">
        <f t="shared" si="842"/>
        <v>2012</v>
      </c>
      <c r="F4329" s="3">
        <f t="shared" si="843"/>
        <v>10</v>
      </c>
      <c r="G4329" s="3">
        <f t="shared" si="844"/>
        <v>15</v>
      </c>
      <c r="H4329" s="3">
        <f t="shared" si="845"/>
        <v>13</v>
      </c>
      <c r="I4329" s="3">
        <f t="shared" si="846"/>
        <v>9</v>
      </c>
      <c r="J4329" s="3">
        <f t="shared" si="847"/>
        <v>2</v>
      </c>
      <c r="K4329" s="3" t="str">
        <f>IF(AND(D4329&gt;='Season Lookup'!$D$15,D4329&lt;'Season Lookup'!$D$16),"Spring",IF(AND(D4329&gt;='Season Lookup'!$D$16,D4329&lt;'Season Lookup'!$D$17),"Summer",IF(AND(D4329&gt;='Season Lookup'!$D$17,D4329&lt;'Season Lookup'!$D$18),"Fall",IF(OR(D4329&gt;='Season Lookup'!$D$18,D4329&lt;'Season Lookup'!$D$15),"Winter"))))</f>
        <v>Fall</v>
      </c>
      <c r="L4329" s="3" t="str">
        <f>VLOOKUP(F4329,'Season Lookup'!$A$1:$B$13,2,0)</f>
        <v>Fall</v>
      </c>
      <c r="M4329" t="s">
        <v>56</v>
      </c>
      <c r="N4329" t="s">
        <v>13</v>
      </c>
      <c r="O4329" t="s">
        <v>13</v>
      </c>
      <c r="P4329" t="str">
        <f t="shared" si="848"/>
        <v>Yes</v>
      </c>
      <c r="Q4329" t="str">
        <f t="shared" si="849"/>
        <v>No</v>
      </c>
      <c r="R4329" t="str">
        <f t="shared" si="850"/>
        <v>No</v>
      </c>
      <c r="T4329" t="s">
        <v>198</v>
      </c>
      <c r="U4329" t="s">
        <v>464</v>
      </c>
      <c r="V4329" t="str">
        <f t="shared" si="851"/>
        <v>Intersection</v>
      </c>
      <c r="W4329" t="s">
        <v>1666</v>
      </c>
      <c r="X4329">
        <v>42.375273999999997</v>
      </c>
      <c r="Y4329">
        <v>-71.145841000000004</v>
      </c>
      <c r="Z4329" t="s">
        <v>1667</v>
      </c>
    </row>
    <row r="4330" spans="1:26">
      <c r="A4330">
        <v>31436</v>
      </c>
      <c r="B4330" s="1">
        <v>41198.506944444445</v>
      </c>
      <c r="C4330" s="1">
        <f t="shared" si="840"/>
        <v>40909</v>
      </c>
      <c r="D4330" s="4">
        <f t="shared" si="841"/>
        <v>0.79166666666666663</v>
      </c>
      <c r="E4330" s="3">
        <f t="shared" si="842"/>
        <v>2012</v>
      </c>
      <c r="F4330" s="3">
        <f t="shared" si="843"/>
        <v>10</v>
      </c>
      <c r="G4330" s="3">
        <f t="shared" si="844"/>
        <v>16</v>
      </c>
      <c r="H4330" s="3">
        <f t="shared" si="845"/>
        <v>12</v>
      </c>
      <c r="I4330" s="3">
        <f t="shared" si="846"/>
        <v>10</v>
      </c>
      <c r="J4330" s="3">
        <f t="shared" si="847"/>
        <v>3</v>
      </c>
      <c r="K4330" s="3" t="str">
        <f>IF(AND(D4330&gt;='Season Lookup'!$D$15,D4330&lt;'Season Lookup'!$D$16),"Spring",IF(AND(D4330&gt;='Season Lookup'!$D$16,D4330&lt;'Season Lookup'!$D$17),"Summer",IF(AND(D4330&gt;='Season Lookup'!$D$17,D4330&lt;'Season Lookup'!$D$18),"Fall",IF(OR(D4330&gt;='Season Lookup'!$D$18,D4330&lt;'Season Lookup'!$D$15),"Winter"))))</f>
        <v>Fall</v>
      </c>
      <c r="L4330" s="3" t="str">
        <f>VLOOKUP(F4330,'Season Lookup'!$A$1:$B$13,2,0)</f>
        <v>Fall</v>
      </c>
      <c r="M4330" t="s">
        <v>73</v>
      </c>
      <c r="N4330" t="s">
        <v>13</v>
      </c>
      <c r="O4330" t="s">
        <v>152</v>
      </c>
      <c r="P4330" t="str">
        <f t="shared" si="848"/>
        <v>Yes</v>
      </c>
      <c r="Q4330" t="str">
        <f t="shared" si="849"/>
        <v>No</v>
      </c>
      <c r="R4330" t="str">
        <f t="shared" si="850"/>
        <v>Yes</v>
      </c>
      <c r="T4330" t="s">
        <v>14</v>
      </c>
      <c r="U4330" t="s">
        <v>66</v>
      </c>
      <c r="V4330" t="str">
        <f t="shared" si="851"/>
        <v>Intersection</v>
      </c>
      <c r="W4330" t="s">
        <v>5032</v>
      </c>
      <c r="X4330">
        <v>42.396635000000003</v>
      </c>
      <c r="Y4330">
        <v>-71.129384999999999</v>
      </c>
      <c r="Z4330" t="s">
        <v>4031</v>
      </c>
    </row>
    <row r="4331" spans="1:26">
      <c r="A4331">
        <v>31441</v>
      </c>
      <c r="B4331" s="1">
        <v>41198.713182870371</v>
      </c>
      <c r="C4331" s="1">
        <f t="shared" si="840"/>
        <v>40909</v>
      </c>
      <c r="D4331" s="4">
        <f t="shared" si="841"/>
        <v>0.79166666666666663</v>
      </c>
      <c r="E4331" s="3">
        <f t="shared" si="842"/>
        <v>2012</v>
      </c>
      <c r="F4331" s="3">
        <f t="shared" si="843"/>
        <v>10</v>
      </c>
      <c r="G4331" s="3">
        <f t="shared" si="844"/>
        <v>16</v>
      </c>
      <c r="H4331" s="3">
        <f t="shared" si="845"/>
        <v>17</v>
      </c>
      <c r="I4331" s="3">
        <f t="shared" si="846"/>
        <v>6</v>
      </c>
      <c r="J4331" s="3">
        <f t="shared" si="847"/>
        <v>3</v>
      </c>
      <c r="K4331" s="3" t="str">
        <f>IF(AND(D4331&gt;='Season Lookup'!$D$15,D4331&lt;'Season Lookup'!$D$16),"Spring",IF(AND(D4331&gt;='Season Lookup'!$D$16,D4331&lt;'Season Lookup'!$D$17),"Summer",IF(AND(D4331&gt;='Season Lookup'!$D$17,D4331&lt;'Season Lookup'!$D$18),"Fall",IF(OR(D4331&gt;='Season Lookup'!$D$18,D4331&lt;'Season Lookup'!$D$15),"Winter"))))</f>
        <v>Fall</v>
      </c>
      <c r="L4331" s="3" t="str">
        <f>VLOOKUP(F4331,'Season Lookup'!$A$1:$B$13,2,0)</f>
        <v>Fall</v>
      </c>
      <c r="M4331" t="s">
        <v>73</v>
      </c>
      <c r="N4331" t="s">
        <v>13</v>
      </c>
      <c r="O4331" t="s">
        <v>152</v>
      </c>
      <c r="P4331" t="str">
        <f t="shared" si="848"/>
        <v>Yes</v>
      </c>
      <c r="Q4331" t="str">
        <f t="shared" si="849"/>
        <v>No</v>
      </c>
      <c r="R4331" t="str">
        <f t="shared" si="850"/>
        <v>Yes</v>
      </c>
      <c r="T4331" t="s">
        <v>138</v>
      </c>
      <c r="V4331" t="str">
        <f t="shared" si="851"/>
        <v>Intersection</v>
      </c>
      <c r="W4331" t="s">
        <v>5033</v>
      </c>
      <c r="X4331">
        <v>0</v>
      </c>
      <c r="Y4331">
        <v>0</v>
      </c>
      <c r="Z4331" t="s">
        <v>81</v>
      </c>
    </row>
    <row r="4332" spans="1:26">
      <c r="A4332">
        <v>31437</v>
      </c>
      <c r="B4332" s="1">
        <v>41199.399293981478</v>
      </c>
      <c r="C4332" s="1">
        <f t="shared" si="840"/>
        <v>40909</v>
      </c>
      <c r="D4332" s="4">
        <f t="shared" si="841"/>
        <v>0.7944444444444444</v>
      </c>
      <c r="E4332" s="3">
        <f t="shared" si="842"/>
        <v>2012</v>
      </c>
      <c r="F4332" s="3">
        <f t="shared" si="843"/>
        <v>10</v>
      </c>
      <c r="G4332" s="3">
        <f t="shared" si="844"/>
        <v>17</v>
      </c>
      <c r="H4332" s="3">
        <f t="shared" si="845"/>
        <v>9</v>
      </c>
      <c r="I4332" s="3">
        <f t="shared" si="846"/>
        <v>34</v>
      </c>
      <c r="J4332" s="3">
        <f t="shared" si="847"/>
        <v>4</v>
      </c>
      <c r="K4332" s="3" t="str">
        <f>IF(AND(D4332&gt;='Season Lookup'!$D$15,D4332&lt;'Season Lookup'!$D$16),"Spring",IF(AND(D4332&gt;='Season Lookup'!$D$16,D4332&lt;'Season Lookup'!$D$17),"Summer",IF(AND(D4332&gt;='Season Lookup'!$D$17,D4332&lt;'Season Lookup'!$D$18),"Fall",IF(OR(D4332&gt;='Season Lookup'!$D$18,D4332&lt;'Season Lookup'!$D$15),"Winter"))))</f>
        <v>Fall</v>
      </c>
      <c r="L4332" s="3" t="str">
        <f>VLOOKUP(F4332,'Season Lookup'!$A$1:$B$13,2,0)</f>
        <v>Fall</v>
      </c>
      <c r="M4332" t="s">
        <v>82</v>
      </c>
      <c r="N4332" t="s">
        <v>13</v>
      </c>
      <c r="O4332" t="s">
        <v>13</v>
      </c>
      <c r="P4332" t="str">
        <f t="shared" si="848"/>
        <v>Yes</v>
      </c>
      <c r="Q4332" t="str">
        <f t="shared" si="849"/>
        <v>No</v>
      </c>
      <c r="R4332" t="str">
        <f t="shared" si="850"/>
        <v>No</v>
      </c>
      <c r="S4332">
        <v>1</v>
      </c>
      <c r="T4332" t="s">
        <v>203</v>
      </c>
      <c r="V4332" t="str">
        <f t="shared" si="851"/>
        <v>Non Intersection</v>
      </c>
      <c r="W4332" t="s">
        <v>5034</v>
      </c>
      <c r="X4332">
        <v>42.361356999999998</v>
      </c>
      <c r="Y4332">
        <v>-71.081255999999996</v>
      </c>
      <c r="Z4332" t="s">
        <v>5035</v>
      </c>
    </row>
    <row r="4333" spans="1:26">
      <c r="A4333">
        <v>31438</v>
      </c>
      <c r="B4333" s="1">
        <v>41199.414571759262</v>
      </c>
      <c r="C4333" s="1">
        <f t="shared" si="840"/>
        <v>40909</v>
      </c>
      <c r="D4333" s="4">
        <f t="shared" si="841"/>
        <v>0.7944444444444444</v>
      </c>
      <c r="E4333" s="3">
        <f t="shared" si="842"/>
        <v>2012</v>
      </c>
      <c r="F4333" s="3">
        <f t="shared" si="843"/>
        <v>10</v>
      </c>
      <c r="G4333" s="3">
        <f t="shared" si="844"/>
        <v>17</v>
      </c>
      <c r="H4333" s="3">
        <f t="shared" si="845"/>
        <v>9</v>
      </c>
      <c r="I4333" s="3">
        <f t="shared" si="846"/>
        <v>56</v>
      </c>
      <c r="J4333" s="3">
        <f t="shared" si="847"/>
        <v>4</v>
      </c>
      <c r="K4333" s="3" t="str">
        <f>IF(AND(D4333&gt;='Season Lookup'!$D$15,D4333&lt;'Season Lookup'!$D$16),"Spring",IF(AND(D4333&gt;='Season Lookup'!$D$16,D4333&lt;'Season Lookup'!$D$17),"Summer",IF(AND(D4333&gt;='Season Lookup'!$D$17,D4333&lt;'Season Lookup'!$D$18),"Fall",IF(OR(D4333&gt;='Season Lookup'!$D$18,D4333&lt;'Season Lookup'!$D$15),"Winter"))))</f>
        <v>Fall</v>
      </c>
      <c r="L4333" s="3" t="str">
        <f>VLOOKUP(F4333,'Season Lookup'!$A$1:$B$13,2,0)</f>
        <v>Fall</v>
      </c>
      <c r="M4333" t="s">
        <v>82</v>
      </c>
      <c r="N4333" t="s">
        <v>246</v>
      </c>
      <c r="O4333" t="s">
        <v>152</v>
      </c>
      <c r="P4333" t="str">
        <f t="shared" si="848"/>
        <v>No</v>
      </c>
      <c r="Q4333" t="str">
        <f t="shared" si="849"/>
        <v>No</v>
      </c>
      <c r="R4333" t="str">
        <f t="shared" si="850"/>
        <v>Yes</v>
      </c>
      <c r="T4333" t="s">
        <v>19</v>
      </c>
      <c r="U4333" t="s">
        <v>101</v>
      </c>
      <c r="V4333" t="str">
        <f t="shared" si="851"/>
        <v>Intersection</v>
      </c>
      <c r="W4333" t="s">
        <v>438</v>
      </c>
      <c r="X4333">
        <v>42.372911999999999</v>
      </c>
      <c r="Y4333">
        <v>-71.094511999999995</v>
      </c>
      <c r="Z4333" t="s">
        <v>207</v>
      </c>
    </row>
    <row r="4334" spans="1:26">
      <c r="A4334">
        <v>31440</v>
      </c>
      <c r="B4334" s="1">
        <v>41199.740960648145</v>
      </c>
      <c r="C4334" s="1">
        <f t="shared" si="840"/>
        <v>40909</v>
      </c>
      <c r="D4334" s="4">
        <f t="shared" si="841"/>
        <v>0.7944444444444444</v>
      </c>
      <c r="E4334" s="3">
        <f t="shared" si="842"/>
        <v>2012</v>
      </c>
      <c r="F4334" s="3">
        <f t="shared" si="843"/>
        <v>10</v>
      </c>
      <c r="G4334" s="3">
        <f t="shared" si="844"/>
        <v>17</v>
      </c>
      <c r="H4334" s="3">
        <f t="shared" si="845"/>
        <v>17</v>
      </c>
      <c r="I4334" s="3">
        <f t="shared" si="846"/>
        <v>46</v>
      </c>
      <c r="J4334" s="3">
        <f t="shared" si="847"/>
        <v>4</v>
      </c>
      <c r="K4334" s="3" t="str">
        <f>IF(AND(D4334&gt;='Season Lookup'!$D$15,D4334&lt;'Season Lookup'!$D$16),"Spring",IF(AND(D4334&gt;='Season Lookup'!$D$16,D4334&lt;'Season Lookup'!$D$17),"Summer",IF(AND(D4334&gt;='Season Lookup'!$D$17,D4334&lt;'Season Lookup'!$D$18),"Fall",IF(OR(D4334&gt;='Season Lookup'!$D$18,D4334&lt;'Season Lookup'!$D$15),"Winter"))))</f>
        <v>Fall</v>
      </c>
      <c r="L4334" s="3" t="str">
        <f>VLOOKUP(F4334,'Season Lookup'!$A$1:$B$13,2,0)</f>
        <v>Fall</v>
      </c>
      <c r="M4334" t="s">
        <v>82</v>
      </c>
      <c r="N4334" t="s">
        <v>13</v>
      </c>
      <c r="O4334" t="s">
        <v>132</v>
      </c>
      <c r="P4334" t="str">
        <f t="shared" si="848"/>
        <v>Yes</v>
      </c>
      <c r="Q4334" t="str">
        <f t="shared" si="849"/>
        <v>Yes</v>
      </c>
      <c r="R4334" t="str">
        <f t="shared" si="850"/>
        <v>No</v>
      </c>
      <c r="T4334" t="s">
        <v>19</v>
      </c>
      <c r="U4334" t="s">
        <v>189</v>
      </c>
      <c r="V4334" t="str">
        <f t="shared" si="851"/>
        <v>Intersection</v>
      </c>
      <c r="W4334" t="s">
        <v>244</v>
      </c>
      <c r="X4334">
        <v>42.372750000000003</v>
      </c>
      <c r="Y4334">
        <v>-71.093288000000001</v>
      </c>
      <c r="Z4334" t="s">
        <v>245</v>
      </c>
    </row>
    <row r="4335" spans="1:26">
      <c r="A4335">
        <v>31442</v>
      </c>
      <c r="B4335" s="1">
        <v>41199.70484953704</v>
      </c>
      <c r="C4335" s="1">
        <f t="shared" si="840"/>
        <v>40909</v>
      </c>
      <c r="D4335" s="4">
        <f t="shared" si="841"/>
        <v>0.7944444444444444</v>
      </c>
      <c r="E4335" s="3">
        <f t="shared" si="842"/>
        <v>2012</v>
      </c>
      <c r="F4335" s="3">
        <f t="shared" si="843"/>
        <v>10</v>
      </c>
      <c r="G4335" s="3">
        <f t="shared" si="844"/>
        <v>17</v>
      </c>
      <c r="H4335" s="3">
        <f t="shared" si="845"/>
        <v>16</v>
      </c>
      <c r="I4335" s="3">
        <f t="shared" si="846"/>
        <v>54</v>
      </c>
      <c r="J4335" s="3">
        <f t="shared" si="847"/>
        <v>4</v>
      </c>
      <c r="K4335" s="3" t="str">
        <f>IF(AND(D4335&gt;='Season Lookup'!$D$15,D4335&lt;'Season Lookup'!$D$16),"Spring",IF(AND(D4335&gt;='Season Lookup'!$D$16,D4335&lt;'Season Lookup'!$D$17),"Summer",IF(AND(D4335&gt;='Season Lookup'!$D$17,D4335&lt;'Season Lookup'!$D$18),"Fall",IF(OR(D4335&gt;='Season Lookup'!$D$18,D4335&lt;'Season Lookup'!$D$15),"Winter"))))</f>
        <v>Fall</v>
      </c>
      <c r="L4335" s="3" t="str">
        <f>VLOOKUP(F4335,'Season Lookup'!$A$1:$B$13,2,0)</f>
        <v>Fall</v>
      </c>
      <c r="M4335" t="s">
        <v>82</v>
      </c>
      <c r="N4335" t="s">
        <v>13</v>
      </c>
      <c r="O4335" t="s">
        <v>13</v>
      </c>
      <c r="P4335" t="str">
        <f t="shared" si="848"/>
        <v>Yes</v>
      </c>
      <c r="Q4335" t="str">
        <f t="shared" si="849"/>
        <v>No</v>
      </c>
      <c r="R4335" t="str">
        <f t="shared" si="850"/>
        <v>No</v>
      </c>
      <c r="S4335">
        <v>1030</v>
      </c>
      <c r="T4335" t="s">
        <v>19</v>
      </c>
      <c r="V4335" t="str">
        <f t="shared" si="851"/>
        <v>Non Intersection</v>
      </c>
      <c r="W4335" t="s">
        <v>4669</v>
      </c>
      <c r="X4335">
        <v>42.372754</v>
      </c>
      <c r="Y4335">
        <v>-71.094145999999995</v>
      </c>
      <c r="Z4335" t="s">
        <v>4670</v>
      </c>
    </row>
    <row r="4336" spans="1:26">
      <c r="A4336">
        <v>31443</v>
      </c>
      <c r="B4336" s="1">
        <v>41199.76734953704</v>
      </c>
      <c r="C4336" s="1">
        <f t="shared" si="840"/>
        <v>40909</v>
      </c>
      <c r="D4336" s="4">
        <f t="shared" si="841"/>
        <v>0.7944444444444444</v>
      </c>
      <c r="E4336" s="3">
        <f t="shared" si="842"/>
        <v>2012</v>
      </c>
      <c r="F4336" s="3">
        <f t="shared" si="843"/>
        <v>10</v>
      </c>
      <c r="G4336" s="3">
        <f t="shared" si="844"/>
        <v>17</v>
      </c>
      <c r="H4336" s="3">
        <f t="shared" si="845"/>
        <v>18</v>
      </c>
      <c r="I4336" s="3">
        <f t="shared" si="846"/>
        <v>24</v>
      </c>
      <c r="J4336" s="3">
        <f t="shared" si="847"/>
        <v>4</v>
      </c>
      <c r="K4336" s="3" t="str">
        <f>IF(AND(D4336&gt;='Season Lookup'!$D$15,D4336&lt;'Season Lookup'!$D$16),"Spring",IF(AND(D4336&gt;='Season Lookup'!$D$16,D4336&lt;'Season Lookup'!$D$17),"Summer",IF(AND(D4336&gt;='Season Lookup'!$D$17,D4336&lt;'Season Lookup'!$D$18),"Fall",IF(OR(D4336&gt;='Season Lookup'!$D$18,D4336&lt;'Season Lookup'!$D$15),"Winter"))))</f>
        <v>Fall</v>
      </c>
      <c r="L4336" s="3" t="str">
        <f>VLOOKUP(F4336,'Season Lookup'!$A$1:$B$13,2,0)</f>
        <v>Fall</v>
      </c>
      <c r="M4336" t="s">
        <v>82</v>
      </c>
      <c r="N4336" t="s">
        <v>13</v>
      </c>
      <c r="O4336" t="s">
        <v>132</v>
      </c>
      <c r="P4336" t="str">
        <f t="shared" si="848"/>
        <v>Yes</v>
      </c>
      <c r="Q4336" t="str">
        <f t="shared" si="849"/>
        <v>Yes</v>
      </c>
      <c r="R4336" t="str">
        <f t="shared" si="850"/>
        <v>No</v>
      </c>
      <c r="T4336" t="s">
        <v>74</v>
      </c>
      <c r="U4336" t="s">
        <v>75</v>
      </c>
      <c r="V4336" t="str">
        <f t="shared" si="851"/>
        <v>Intersection</v>
      </c>
      <c r="W4336" t="s">
        <v>76</v>
      </c>
      <c r="X4336">
        <v>42.370480000000001</v>
      </c>
      <c r="Y4336">
        <v>-71.096879000000001</v>
      </c>
      <c r="Z4336" t="s">
        <v>77</v>
      </c>
    </row>
    <row r="4337" spans="1:26">
      <c r="A4337">
        <v>31444</v>
      </c>
      <c r="B4337" s="1">
        <v>41200.25</v>
      </c>
      <c r="C4337" s="1">
        <f t="shared" si="840"/>
        <v>40909</v>
      </c>
      <c r="D4337" s="4">
        <f t="shared" si="841"/>
        <v>0.79722222222222228</v>
      </c>
      <c r="E4337" s="3">
        <f t="shared" si="842"/>
        <v>2012</v>
      </c>
      <c r="F4337" s="3">
        <f t="shared" si="843"/>
        <v>10</v>
      </c>
      <c r="G4337" s="3">
        <f t="shared" si="844"/>
        <v>18</v>
      </c>
      <c r="H4337" s="3">
        <f t="shared" si="845"/>
        <v>6</v>
      </c>
      <c r="I4337" s="3">
        <f t="shared" si="846"/>
        <v>0</v>
      </c>
      <c r="J4337" s="3">
        <f t="shared" si="847"/>
        <v>5</v>
      </c>
      <c r="K4337" s="3" t="str">
        <f>IF(AND(D4337&gt;='Season Lookup'!$D$15,D4337&lt;'Season Lookup'!$D$16),"Spring",IF(AND(D4337&gt;='Season Lookup'!$D$16,D4337&lt;'Season Lookup'!$D$17),"Summer",IF(AND(D4337&gt;='Season Lookup'!$D$17,D4337&lt;'Season Lookup'!$D$18),"Fall",IF(OR(D4337&gt;='Season Lookup'!$D$18,D4337&lt;'Season Lookup'!$D$15),"Winter"))))</f>
        <v>Fall</v>
      </c>
      <c r="L4337" s="3" t="str">
        <f>VLOOKUP(F4337,'Season Lookup'!$A$1:$B$13,2,0)</f>
        <v>Fall</v>
      </c>
      <c r="M4337" t="s">
        <v>78</v>
      </c>
      <c r="N4337" t="s">
        <v>13</v>
      </c>
      <c r="O4337" t="s">
        <v>23</v>
      </c>
      <c r="P4337" t="str">
        <f t="shared" si="848"/>
        <v>Yes</v>
      </c>
      <c r="Q4337" t="str">
        <f t="shared" si="849"/>
        <v>No</v>
      </c>
      <c r="R4337" t="str">
        <f t="shared" si="850"/>
        <v>No</v>
      </c>
      <c r="S4337">
        <v>22</v>
      </c>
      <c r="T4337" t="s">
        <v>1320</v>
      </c>
      <c r="V4337" t="str">
        <f t="shared" si="851"/>
        <v>Non Intersection</v>
      </c>
      <c r="W4337" t="s">
        <v>5036</v>
      </c>
      <c r="X4337">
        <v>42.378238000000003</v>
      </c>
      <c r="Y4337">
        <v>-71.128639000000007</v>
      </c>
      <c r="Z4337" t="s">
        <v>5037</v>
      </c>
    </row>
    <row r="4338" spans="1:26">
      <c r="A4338">
        <v>31445</v>
      </c>
      <c r="B4338" s="1">
        <v>41200.5</v>
      </c>
      <c r="C4338" s="1">
        <f t="shared" si="840"/>
        <v>40909</v>
      </c>
      <c r="D4338" s="4">
        <f t="shared" si="841"/>
        <v>0.79722222222222228</v>
      </c>
      <c r="E4338" s="3">
        <f t="shared" si="842"/>
        <v>2012</v>
      </c>
      <c r="F4338" s="3">
        <f t="shared" si="843"/>
        <v>10</v>
      </c>
      <c r="G4338" s="3">
        <f t="shared" si="844"/>
        <v>18</v>
      </c>
      <c r="H4338" s="3">
        <f t="shared" si="845"/>
        <v>12</v>
      </c>
      <c r="I4338" s="3">
        <f t="shared" si="846"/>
        <v>0</v>
      </c>
      <c r="J4338" s="3">
        <f t="shared" si="847"/>
        <v>5</v>
      </c>
      <c r="K4338" s="3" t="str">
        <f>IF(AND(D4338&gt;='Season Lookup'!$D$15,D4338&lt;'Season Lookup'!$D$16),"Spring",IF(AND(D4338&gt;='Season Lookup'!$D$16,D4338&lt;'Season Lookup'!$D$17),"Summer",IF(AND(D4338&gt;='Season Lookup'!$D$17,D4338&lt;'Season Lookup'!$D$18),"Fall",IF(OR(D4338&gt;='Season Lookup'!$D$18,D4338&lt;'Season Lookup'!$D$15),"Winter"))))</f>
        <v>Fall</v>
      </c>
      <c r="L4338" s="3" t="str">
        <f>VLOOKUP(F4338,'Season Lookup'!$A$1:$B$13,2,0)</f>
        <v>Fall</v>
      </c>
      <c r="M4338" t="s">
        <v>78</v>
      </c>
      <c r="N4338" t="s">
        <v>35</v>
      </c>
      <c r="O4338" t="s">
        <v>13</v>
      </c>
      <c r="P4338" t="str">
        <f t="shared" si="848"/>
        <v>Yes</v>
      </c>
      <c r="Q4338" t="str">
        <f t="shared" si="849"/>
        <v>No</v>
      </c>
      <c r="R4338" t="str">
        <f t="shared" si="850"/>
        <v>No</v>
      </c>
      <c r="T4338" t="s">
        <v>32</v>
      </c>
      <c r="U4338" t="s">
        <v>796</v>
      </c>
      <c r="V4338" t="str">
        <f t="shared" si="851"/>
        <v>Intersection</v>
      </c>
      <c r="W4338" t="s">
        <v>932</v>
      </c>
      <c r="X4338">
        <v>42.362974000000001</v>
      </c>
      <c r="Y4338">
        <v>-71.093633999999994</v>
      </c>
      <c r="Z4338" t="s">
        <v>813</v>
      </c>
    </row>
    <row r="4339" spans="1:26">
      <c r="A4339">
        <v>31446</v>
      </c>
      <c r="B4339" s="1">
        <v>41200.666655092595</v>
      </c>
      <c r="C4339" s="1">
        <f t="shared" si="840"/>
        <v>40909</v>
      </c>
      <c r="D4339" s="4">
        <f t="shared" si="841"/>
        <v>0.79722222222222228</v>
      </c>
      <c r="E4339" s="3">
        <f t="shared" si="842"/>
        <v>2012</v>
      </c>
      <c r="F4339" s="3">
        <f t="shared" si="843"/>
        <v>10</v>
      </c>
      <c r="G4339" s="3">
        <f t="shared" si="844"/>
        <v>18</v>
      </c>
      <c r="H4339" s="3">
        <f t="shared" si="845"/>
        <v>15</v>
      </c>
      <c r="I4339" s="3">
        <f t="shared" si="846"/>
        <v>59</v>
      </c>
      <c r="J4339" s="3">
        <f t="shared" si="847"/>
        <v>5</v>
      </c>
      <c r="K4339" s="3" t="str">
        <f>IF(AND(D4339&gt;='Season Lookup'!$D$15,D4339&lt;'Season Lookup'!$D$16),"Spring",IF(AND(D4339&gt;='Season Lookup'!$D$16,D4339&lt;'Season Lookup'!$D$17),"Summer",IF(AND(D4339&gt;='Season Lookup'!$D$17,D4339&lt;'Season Lookup'!$D$18),"Fall",IF(OR(D4339&gt;='Season Lookup'!$D$18,D4339&lt;'Season Lookup'!$D$15),"Winter"))))</f>
        <v>Fall</v>
      </c>
      <c r="L4339" s="3" t="str">
        <f>VLOOKUP(F4339,'Season Lookup'!$A$1:$B$13,2,0)</f>
        <v>Fall</v>
      </c>
      <c r="M4339" t="s">
        <v>78</v>
      </c>
      <c r="N4339" t="s">
        <v>13</v>
      </c>
      <c r="O4339" t="s">
        <v>132</v>
      </c>
      <c r="P4339" t="str">
        <f t="shared" si="848"/>
        <v>Yes</v>
      </c>
      <c r="Q4339" t="str">
        <f t="shared" si="849"/>
        <v>Yes</v>
      </c>
      <c r="R4339" t="str">
        <f t="shared" si="850"/>
        <v>No</v>
      </c>
      <c r="T4339" t="s">
        <v>4327</v>
      </c>
      <c r="U4339" t="s">
        <v>198</v>
      </c>
      <c r="V4339" t="str">
        <f t="shared" si="851"/>
        <v>Intersection</v>
      </c>
      <c r="W4339" t="s">
        <v>5038</v>
      </c>
      <c r="X4339">
        <v>42.370489999999997</v>
      </c>
      <c r="Y4339">
        <v>-71.114463999999998</v>
      </c>
      <c r="Z4339" t="s">
        <v>5039</v>
      </c>
    </row>
    <row r="4340" spans="1:26">
      <c r="A4340">
        <v>31447</v>
      </c>
      <c r="B4340" s="1">
        <v>41200.422222222223</v>
      </c>
      <c r="C4340" s="1">
        <f t="shared" si="840"/>
        <v>40909</v>
      </c>
      <c r="D4340" s="4">
        <f t="shared" si="841"/>
        <v>0.79722222222222228</v>
      </c>
      <c r="E4340" s="3">
        <f t="shared" si="842"/>
        <v>2012</v>
      </c>
      <c r="F4340" s="3">
        <f t="shared" si="843"/>
        <v>10</v>
      </c>
      <c r="G4340" s="3">
        <f t="shared" si="844"/>
        <v>18</v>
      </c>
      <c r="H4340" s="3">
        <f t="shared" si="845"/>
        <v>10</v>
      </c>
      <c r="I4340" s="3">
        <f t="shared" si="846"/>
        <v>8</v>
      </c>
      <c r="J4340" s="3">
        <f t="shared" si="847"/>
        <v>5</v>
      </c>
      <c r="K4340" s="3" t="str">
        <f>IF(AND(D4340&gt;='Season Lookup'!$D$15,D4340&lt;'Season Lookup'!$D$16),"Spring",IF(AND(D4340&gt;='Season Lookup'!$D$16,D4340&lt;'Season Lookup'!$D$17),"Summer",IF(AND(D4340&gt;='Season Lookup'!$D$17,D4340&lt;'Season Lookup'!$D$18),"Fall",IF(OR(D4340&gt;='Season Lookup'!$D$18,D4340&lt;'Season Lookup'!$D$15),"Winter"))))</f>
        <v>Fall</v>
      </c>
      <c r="L4340" s="3" t="str">
        <f>VLOOKUP(F4340,'Season Lookup'!$A$1:$B$13,2,0)</f>
        <v>Fall</v>
      </c>
      <c r="M4340" t="s">
        <v>78</v>
      </c>
      <c r="N4340" t="s">
        <v>18</v>
      </c>
      <c r="O4340" t="s">
        <v>13</v>
      </c>
      <c r="P4340" t="str">
        <f t="shared" si="848"/>
        <v>Yes</v>
      </c>
      <c r="Q4340" t="str">
        <f t="shared" si="849"/>
        <v>No</v>
      </c>
      <c r="R4340" t="str">
        <f t="shared" si="850"/>
        <v>No</v>
      </c>
      <c r="S4340">
        <v>2</v>
      </c>
      <c r="T4340" t="s">
        <v>351</v>
      </c>
      <c r="V4340" t="str">
        <f t="shared" si="851"/>
        <v>Non Intersection</v>
      </c>
      <c r="W4340" t="s">
        <v>3068</v>
      </c>
      <c r="X4340">
        <v>42.372861</v>
      </c>
      <c r="Y4340">
        <v>-71.094549999999998</v>
      </c>
      <c r="Z4340" t="s">
        <v>257</v>
      </c>
    </row>
    <row r="4341" spans="1:26">
      <c r="A4341">
        <v>31448</v>
      </c>
      <c r="B4341" s="1">
        <v>41200.4375</v>
      </c>
      <c r="C4341" s="1">
        <f t="shared" si="840"/>
        <v>40909</v>
      </c>
      <c r="D4341" s="4">
        <f t="shared" si="841"/>
        <v>0.79722222222222228</v>
      </c>
      <c r="E4341" s="3">
        <f t="shared" si="842"/>
        <v>2012</v>
      </c>
      <c r="F4341" s="3">
        <f t="shared" si="843"/>
        <v>10</v>
      </c>
      <c r="G4341" s="3">
        <f t="shared" si="844"/>
        <v>18</v>
      </c>
      <c r="H4341" s="3">
        <f t="shared" si="845"/>
        <v>10</v>
      </c>
      <c r="I4341" s="3">
        <f t="shared" si="846"/>
        <v>30</v>
      </c>
      <c r="J4341" s="3">
        <f t="shared" si="847"/>
        <v>5</v>
      </c>
      <c r="K4341" s="3" t="str">
        <f>IF(AND(D4341&gt;='Season Lookup'!$D$15,D4341&lt;'Season Lookup'!$D$16),"Spring",IF(AND(D4341&gt;='Season Lookup'!$D$16,D4341&lt;'Season Lookup'!$D$17),"Summer",IF(AND(D4341&gt;='Season Lookup'!$D$17,D4341&lt;'Season Lookup'!$D$18),"Fall",IF(OR(D4341&gt;='Season Lookup'!$D$18,D4341&lt;'Season Lookup'!$D$15),"Winter"))))</f>
        <v>Fall</v>
      </c>
      <c r="L4341" s="3" t="str">
        <f>VLOOKUP(F4341,'Season Lookup'!$A$1:$B$13,2,0)</f>
        <v>Fall</v>
      </c>
      <c r="M4341" t="s">
        <v>78</v>
      </c>
      <c r="N4341" t="s">
        <v>13</v>
      </c>
      <c r="O4341" t="s">
        <v>13</v>
      </c>
      <c r="P4341" t="str">
        <f t="shared" si="848"/>
        <v>Yes</v>
      </c>
      <c r="Q4341" t="str">
        <f t="shared" si="849"/>
        <v>No</v>
      </c>
      <c r="R4341" t="str">
        <f t="shared" si="850"/>
        <v>No</v>
      </c>
      <c r="T4341" t="s">
        <v>14</v>
      </c>
      <c r="U4341" t="s">
        <v>302</v>
      </c>
      <c r="V4341" t="str">
        <f t="shared" si="851"/>
        <v>Intersection</v>
      </c>
      <c r="W4341" t="s">
        <v>303</v>
      </c>
      <c r="X4341">
        <v>42.377870000000001</v>
      </c>
      <c r="Y4341">
        <v>-71.120647000000005</v>
      </c>
      <c r="Z4341" t="s">
        <v>304</v>
      </c>
    </row>
    <row r="4342" spans="1:26">
      <c r="A4342">
        <v>31463</v>
      </c>
      <c r="B4342" s="1">
        <v>41200.604155092595</v>
      </c>
      <c r="C4342" s="1">
        <f t="shared" si="840"/>
        <v>40909</v>
      </c>
      <c r="D4342" s="4">
        <f t="shared" si="841"/>
        <v>0.79722222222222228</v>
      </c>
      <c r="E4342" s="3">
        <f t="shared" si="842"/>
        <v>2012</v>
      </c>
      <c r="F4342" s="3">
        <f t="shared" si="843"/>
        <v>10</v>
      </c>
      <c r="G4342" s="3">
        <f t="shared" si="844"/>
        <v>18</v>
      </c>
      <c r="H4342" s="3">
        <f t="shared" si="845"/>
        <v>14</v>
      </c>
      <c r="I4342" s="3">
        <f t="shared" si="846"/>
        <v>29</v>
      </c>
      <c r="J4342" s="3">
        <f t="shared" si="847"/>
        <v>5</v>
      </c>
      <c r="K4342" s="3" t="str">
        <f>IF(AND(D4342&gt;='Season Lookup'!$D$15,D4342&lt;'Season Lookup'!$D$16),"Spring",IF(AND(D4342&gt;='Season Lookup'!$D$16,D4342&lt;'Season Lookup'!$D$17),"Summer",IF(AND(D4342&gt;='Season Lookup'!$D$17,D4342&lt;'Season Lookup'!$D$18),"Fall",IF(OR(D4342&gt;='Season Lookup'!$D$18,D4342&lt;'Season Lookup'!$D$15),"Winter"))))</f>
        <v>Fall</v>
      </c>
      <c r="L4342" s="3" t="str">
        <f>VLOOKUP(F4342,'Season Lookup'!$A$1:$B$13,2,0)</f>
        <v>Fall</v>
      </c>
      <c r="M4342" t="s">
        <v>78</v>
      </c>
      <c r="N4342" t="s">
        <v>13</v>
      </c>
      <c r="O4342" t="s">
        <v>23</v>
      </c>
      <c r="P4342" t="str">
        <f t="shared" si="848"/>
        <v>Yes</v>
      </c>
      <c r="Q4342" t="str">
        <f t="shared" si="849"/>
        <v>No</v>
      </c>
      <c r="R4342" t="str">
        <f t="shared" si="850"/>
        <v>No</v>
      </c>
      <c r="S4342">
        <v>784</v>
      </c>
      <c r="T4342" t="s">
        <v>203</v>
      </c>
      <c r="V4342" t="str">
        <f t="shared" si="851"/>
        <v>Non Intersection</v>
      </c>
      <c r="W4342" t="s">
        <v>3562</v>
      </c>
      <c r="X4342">
        <v>42.359723000000002</v>
      </c>
      <c r="Y4342">
        <v>-71.115086000000005</v>
      </c>
      <c r="Z4342" t="s">
        <v>3563</v>
      </c>
    </row>
    <row r="4343" spans="1:26">
      <c r="A4343">
        <v>31449</v>
      </c>
      <c r="B4343" s="1">
        <v>41201.013888888891</v>
      </c>
      <c r="C4343" s="1">
        <f t="shared" si="840"/>
        <v>40909</v>
      </c>
      <c r="D4343" s="4">
        <f t="shared" si="841"/>
        <v>0.8</v>
      </c>
      <c r="E4343" s="3">
        <f t="shared" si="842"/>
        <v>2012</v>
      </c>
      <c r="F4343" s="3">
        <f t="shared" si="843"/>
        <v>10</v>
      </c>
      <c r="G4343" s="3">
        <f t="shared" si="844"/>
        <v>19</v>
      </c>
      <c r="H4343" s="3">
        <f t="shared" si="845"/>
        <v>0</v>
      </c>
      <c r="I4343" s="3">
        <f t="shared" si="846"/>
        <v>20</v>
      </c>
      <c r="J4343" s="3">
        <f t="shared" si="847"/>
        <v>6</v>
      </c>
      <c r="K4343" s="3" t="str">
        <f>IF(AND(D4343&gt;='Season Lookup'!$D$15,D4343&lt;'Season Lookup'!$D$16),"Spring",IF(AND(D4343&gt;='Season Lookup'!$D$16,D4343&lt;'Season Lookup'!$D$17),"Summer",IF(AND(D4343&gt;='Season Lookup'!$D$17,D4343&lt;'Season Lookup'!$D$18),"Fall",IF(OR(D4343&gt;='Season Lookup'!$D$18,D4343&lt;'Season Lookup'!$D$15),"Winter"))))</f>
        <v>Fall</v>
      </c>
      <c r="L4343" s="3" t="str">
        <f>VLOOKUP(F4343,'Season Lookup'!$A$1:$B$13,2,0)</f>
        <v>Fall</v>
      </c>
      <c r="M4343" t="s">
        <v>12</v>
      </c>
      <c r="N4343" t="s">
        <v>18</v>
      </c>
      <c r="O4343" t="s">
        <v>13</v>
      </c>
      <c r="P4343" t="str">
        <f t="shared" si="848"/>
        <v>Yes</v>
      </c>
      <c r="Q4343" t="str">
        <f t="shared" si="849"/>
        <v>No</v>
      </c>
      <c r="R4343" t="str">
        <f t="shared" si="850"/>
        <v>No</v>
      </c>
      <c r="T4343" t="s">
        <v>14</v>
      </c>
      <c r="U4343" t="s">
        <v>195</v>
      </c>
      <c r="V4343" t="str">
        <f t="shared" si="851"/>
        <v>Intersection</v>
      </c>
      <c r="W4343" t="s">
        <v>196</v>
      </c>
      <c r="X4343">
        <v>42.362949999999998</v>
      </c>
      <c r="Y4343">
        <v>-71.099580000000003</v>
      </c>
      <c r="Z4343" t="s">
        <v>197</v>
      </c>
    </row>
    <row r="4344" spans="1:26">
      <c r="A4344">
        <v>31450</v>
      </c>
      <c r="B4344" s="1">
        <v>41201.597210648149</v>
      </c>
      <c r="C4344" s="1">
        <f t="shared" si="840"/>
        <v>40909</v>
      </c>
      <c r="D4344" s="4">
        <f t="shared" si="841"/>
        <v>0.8</v>
      </c>
      <c r="E4344" s="3">
        <f t="shared" si="842"/>
        <v>2012</v>
      </c>
      <c r="F4344" s="3">
        <f t="shared" si="843"/>
        <v>10</v>
      </c>
      <c r="G4344" s="3">
        <f t="shared" si="844"/>
        <v>19</v>
      </c>
      <c r="H4344" s="3">
        <f t="shared" si="845"/>
        <v>14</v>
      </c>
      <c r="I4344" s="3">
        <f t="shared" si="846"/>
        <v>19</v>
      </c>
      <c r="J4344" s="3">
        <f t="shared" si="847"/>
        <v>6</v>
      </c>
      <c r="K4344" s="3" t="str">
        <f>IF(AND(D4344&gt;='Season Lookup'!$D$15,D4344&lt;'Season Lookup'!$D$16),"Spring",IF(AND(D4344&gt;='Season Lookup'!$D$16,D4344&lt;'Season Lookup'!$D$17),"Summer",IF(AND(D4344&gt;='Season Lookup'!$D$17,D4344&lt;'Season Lookup'!$D$18),"Fall",IF(OR(D4344&gt;='Season Lookup'!$D$18,D4344&lt;'Season Lookup'!$D$15),"Winter"))))</f>
        <v>Fall</v>
      </c>
      <c r="L4344" s="3" t="str">
        <f>VLOOKUP(F4344,'Season Lookup'!$A$1:$B$13,2,0)</f>
        <v>Fall</v>
      </c>
      <c r="M4344" t="s">
        <v>12</v>
      </c>
      <c r="N4344" t="s">
        <v>13</v>
      </c>
      <c r="O4344" t="s">
        <v>13</v>
      </c>
      <c r="P4344" t="str">
        <f t="shared" si="848"/>
        <v>Yes</v>
      </c>
      <c r="Q4344" t="str">
        <f t="shared" si="849"/>
        <v>No</v>
      </c>
      <c r="R4344" t="str">
        <f t="shared" si="850"/>
        <v>No</v>
      </c>
      <c r="T4344" t="s">
        <v>147</v>
      </c>
      <c r="U4344" t="s">
        <v>698</v>
      </c>
      <c r="V4344" t="str">
        <f t="shared" si="851"/>
        <v>Intersection</v>
      </c>
      <c r="W4344" t="s">
        <v>2035</v>
      </c>
      <c r="X4344">
        <v>42.370274999999999</v>
      </c>
      <c r="Y4344">
        <v>-71.085114000000004</v>
      </c>
      <c r="Z4344" t="s">
        <v>2036</v>
      </c>
    </row>
    <row r="4345" spans="1:26">
      <c r="A4345">
        <v>31451</v>
      </c>
      <c r="B4345" s="1">
        <v>41201.654166666667</v>
      </c>
      <c r="C4345" s="1">
        <f t="shared" si="840"/>
        <v>40909</v>
      </c>
      <c r="D4345" s="4">
        <f t="shared" si="841"/>
        <v>0.8</v>
      </c>
      <c r="E4345" s="3">
        <f t="shared" si="842"/>
        <v>2012</v>
      </c>
      <c r="F4345" s="3">
        <f t="shared" si="843"/>
        <v>10</v>
      </c>
      <c r="G4345" s="3">
        <f t="shared" si="844"/>
        <v>19</v>
      </c>
      <c r="H4345" s="3">
        <f t="shared" si="845"/>
        <v>15</v>
      </c>
      <c r="I4345" s="3">
        <f t="shared" si="846"/>
        <v>42</v>
      </c>
      <c r="J4345" s="3">
        <f t="shared" si="847"/>
        <v>6</v>
      </c>
      <c r="K4345" s="3" t="str">
        <f>IF(AND(D4345&gt;='Season Lookup'!$D$15,D4345&lt;'Season Lookup'!$D$16),"Spring",IF(AND(D4345&gt;='Season Lookup'!$D$16,D4345&lt;'Season Lookup'!$D$17),"Summer",IF(AND(D4345&gt;='Season Lookup'!$D$17,D4345&lt;'Season Lookup'!$D$18),"Fall",IF(OR(D4345&gt;='Season Lookup'!$D$18,D4345&lt;'Season Lookup'!$D$15),"Winter"))))</f>
        <v>Fall</v>
      </c>
      <c r="L4345" s="3" t="str">
        <f>VLOOKUP(F4345,'Season Lookup'!$A$1:$B$13,2,0)</f>
        <v>Fall</v>
      </c>
      <c r="M4345" t="s">
        <v>12</v>
      </c>
      <c r="N4345" t="s">
        <v>13</v>
      </c>
      <c r="O4345" t="s">
        <v>23</v>
      </c>
      <c r="P4345" t="str">
        <f t="shared" si="848"/>
        <v>Yes</v>
      </c>
      <c r="Q4345" t="str">
        <f t="shared" si="849"/>
        <v>No</v>
      </c>
      <c r="R4345" t="str">
        <f t="shared" si="850"/>
        <v>No</v>
      </c>
      <c r="S4345" s="2">
        <v>42339</v>
      </c>
      <c r="T4345" t="s">
        <v>335</v>
      </c>
      <c r="V4345" t="str">
        <f t="shared" si="851"/>
        <v>Non Intersection</v>
      </c>
      <c r="W4345" t="s">
        <v>5040</v>
      </c>
      <c r="X4345">
        <v>42.371839999999999</v>
      </c>
      <c r="Y4345">
        <v>-71.11345</v>
      </c>
      <c r="Z4345" t="s">
        <v>5041</v>
      </c>
    </row>
    <row r="4346" spans="1:26">
      <c r="A4346">
        <v>31452</v>
      </c>
      <c r="B4346" s="1">
        <v>41201.838877314818</v>
      </c>
      <c r="C4346" s="1">
        <f t="shared" si="840"/>
        <v>40909</v>
      </c>
      <c r="D4346" s="4">
        <f t="shared" si="841"/>
        <v>0.8</v>
      </c>
      <c r="E4346" s="3">
        <f t="shared" si="842"/>
        <v>2012</v>
      </c>
      <c r="F4346" s="3">
        <f t="shared" si="843"/>
        <v>10</v>
      </c>
      <c r="G4346" s="3">
        <f t="shared" si="844"/>
        <v>19</v>
      </c>
      <c r="H4346" s="3">
        <f t="shared" si="845"/>
        <v>20</v>
      </c>
      <c r="I4346" s="3">
        <f t="shared" si="846"/>
        <v>7</v>
      </c>
      <c r="J4346" s="3">
        <f t="shared" si="847"/>
        <v>6</v>
      </c>
      <c r="K4346" s="3" t="str">
        <f>IF(AND(D4346&gt;='Season Lookup'!$D$15,D4346&lt;'Season Lookup'!$D$16),"Spring",IF(AND(D4346&gt;='Season Lookup'!$D$16,D4346&lt;'Season Lookup'!$D$17),"Summer",IF(AND(D4346&gt;='Season Lookup'!$D$17,D4346&lt;'Season Lookup'!$D$18),"Fall",IF(OR(D4346&gt;='Season Lookup'!$D$18,D4346&lt;'Season Lookup'!$D$15),"Winter"))))</f>
        <v>Fall</v>
      </c>
      <c r="L4346" s="3" t="str">
        <f>VLOOKUP(F4346,'Season Lookup'!$A$1:$B$13,2,0)</f>
        <v>Fall</v>
      </c>
      <c r="M4346" t="s">
        <v>12</v>
      </c>
      <c r="N4346" t="s">
        <v>13</v>
      </c>
      <c r="O4346" t="s">
        <v>13</v>
      </c>
      <c r="P4346" t="str">
        <f t="shared" si="848"/>
        <v>Yes</v>
      </c>
      <c r="Q4346" t="str">
        <f t="shared" si="849"/>
        <v>No</v>
      </c>
      <c r="R4346" t="str">
        <f t="shared" si="850"/>
        <v>No</v>
      </c>
      <c r="T4346" t="s">
        <v>105</v>
      </c>
      <c r="U4346" t="s">
        <v>498</v>
      </c>
      <c r="V4346" t="str">
        <f t="shared" si="851"/>
        <v>Intersection</v>
      </c>
      <c r="W4346" t="s">
        <v>499</v>
      </c>
      <c r="X4346">
        <v>42.372751999999998</v>
      </c>
      <c r="Y4346">
        <v>-71.109728000000004</v>
      </c>
      <c r="Z4346" t="s">
        <v>500</v>
      </c>
    </row>
    <row r="4347" spans="1:26">
      <c r="A4347">
        <v>31464</v>
      </c>
      <c r="B4347" s="1">
        <v>41201.48609953704</v>
      </c>
      <c r="C4347" s="1">
        <f t="shared" ref="C4347:C4408" si="852">EOMONTH(B4347,MONTH(B4347)*-1)+1</f>
        <v>40909</v>
      </c>
      <c r="D4347" s="4">
        <f t="shared" ref="D4347:D4408" si="853">YEARFRAC(C4347,B4347)</f>
        <v>0.8</v>
      </c>
      <c r="E4347" s="3">
        <f t="shared" ref="E4347:E4408" si="854">YEAR(B4347)</f>
        <v>2012</v>
      </c>
      <c r="F4347" s="3">
        <f t="shared" ref="F4347:F4408" si="855">MONTH(B4347)</f>
        <v>10</v>
      </c>
      <c r="G4347" s="3">
        <f t="shared" ref="G4347:G4408" si="856">DAY(B4347)</f>
        <v>19</v>
      </c>
      <c r="H4347" s="3">
        <f t="shared" ref="H4347:H4408" si="857">HOUR(B4347)</f>
        <v>11</v>
      </c>
      <c r="I4347" s="3">
        <f t="shared" ref="I4347:I4408" si="858">MINUTE(B4347)</f>
        <v>39</v>
      </c>
      <c r="J4347" s="3">
        <f t="shared" ref="J4347:J4408" si="859">WEEKDAY(B4347,1)</f>
        <v>6</v>
      </c>
      <c r="K4347" s="3" t="str">
        <f>IF(AND(D4347&gt;='Season Lookup'!$D$15,D4347&lt;'Season Lookup'!$D$16),"Spring",IF(AND(D4347&gt;='Season Lookup'!$D$16,D4347&lt;'Season Lookup'!$D$17),"Summer",IF(AND(D4347&gt;='Season Lookup'!$D$17,D4347&lt;'Season Lookup'!$D$18),"Fall",IF(OR(D4347&gt;='Season Lookup'!$D$18,D4347&lt;'Season Lookup'!$D$15),"Winter"))))</f>
        <v>Fall</v>
      </c>
      <c r="L4347" s="3" t="str">
        <f>VLOOKUP(F4347,'Season Lookup'!$A$1:$B$13,2,0)</f>
        <v>Fall</v>
      </c>
      <c r="M4347" t="s">
        <v>12</v>
      </c>
      <c r="N4347" t="s">
        <v>13</v>
      </c>
      <c r="O4347" t="s">
        <v>13</v>
      </c>
      <c r="P4347" t="str">
        <f t="shared" ref="P4347:P4408" si="860">IF(OR(N4347="Auto",O4347="Auto"),"Yes",IF(OR(N4347="Taxi",O4347="Taxi"),"Yes",IF(OR(N4347="Truck",O4347="Truck"),"Yes",IF(OR(N4347="Van",O4347="Van"),"Yes","No"))))</f>
        <v>Yes</v>
      </c>
      <c r="Q4347" t="str">
        <f t="shared" ref="Q4347:Q4408" si="861">IF(OR(N4347="Bicycle",O4347="Bicycle"),"Yes","No")</f>
        <v>No</v>
      </c>
      <c r="R4347" t="str">
        <f t="shared" ref="R4347:R4408" si="862">IF(OR(N4347="Pedestrian",O4347="Pedestrian"),"Yes","No")</f>
        <v>No</v>
      </c>
      <c r="T4347" t="s">
        <v>27</v>
      </c>
      <c r="U4347" t="s">
        <v>509</v>
      </c>
      <c r="V4347" t="str">
        <f t="shared" ref="V4347:V4408" si="863">IF(ISBLANK(S4347),"Intersection","Non Intersection")</f>
        <v>Intersection</v>
      </c>
      <c r="W4347" t="s">
        <v>571</v>
      </c>
      <c r="X4347">
        <v>42.365270000000002</v>
      </c>
      <c r="Y4347">
        <v>-71.105023000000003</v>
      </c>
      <c r="Z4347" t="s">
        <v>572</v>
      </c>
    </row>
    <row r="4348" spans="1:26">
      <c r="A4348">
        <v>31453</v>
      </c>
      <c r="B4348" s="1">
        <v>41202.253460648149</v>
      </c>
      <c r="C4348" s="1">
        <f t="shared" si="852"/>
        <v>40909</v>
      </c>
      <c r="D4348" s="4">
        <f t="shared" si="853"/>
        <v>0.80277777777777781</v>
      </c>
      <c r="E4348" s="3">
        <f t="shared" si="854"/>
        <v>2012</v>
      </c>
      <c r="F4348" s="3">
        <f t="shared" si="855"/>
        <v>10</v>
      </c>
      <c r="G4348" s="3">
        <f t="shared" si="856"/>
        <v>20</v>
      </c>
      <c r="H4348" s="3">
        <f t="shared" si="857"/>
        <v>6</v>
      </c>
      <c r="I4348" s="3">
        <f t="shared" si="858"/>
        <v>4</v>
      </c>
      <c r="J4348" s="3">
        <f t="shared" si="859"/>
        <v>7</v>
      </c>
      <c r="K4348" s="3" t="str">
        <f>IF(AND(D4348&gt;='Season Lookup'!$D$15,D4348&lt;'Season Lookup'!$D$16),"Spring",IF(AND(D4348&gt;='Season Lookup'!$D$16,D4348&lt;'Season Lookup'!$D$17),"Summer",IF(AND(D4348&gt;='Season Lookup'!$D$17,D4348&lt;'Season Lookup'!$D$18),"Fall",IF(OR(D4348&gt;='Season Lookup'!$D$18,D4348&lt;'Season Lookup'!$D$15),"Winter"))))</f>
        <v>Fall</v>
      </c>
      <c r="L4348" s="3" t="str">
        <f>VLOOKUP(F4348,'Season Lookup'!$A$1:$B$13,2,0)</f>
        <v>Fall</v>
      </c>
      <c r="M4348" t="s">
        <v>31</v>
      </c>
      <c r="N4348" t="s">
        <v>13</v>
      </c>
      <c r="O4348" t="s">
        <v>36</v>
      </c>
      <c r="P4348" t="str">
        <f t="shared" si="860"/>
        <v>Yes</v>
      </c>
      <c r="Q4348" t="str">
        <f t="shared" si="861"/>
        <v>No</v>
      </c>
      <c r="R4348" t="str">
        <f t="shared" si="862"/>
        <v>No</v>
      </c>
      <c r="S4348">
        <v>241</v>
      </c>
      <c r="T4348" t="s">
        <v>129</v>
      </c>
      <c r="V4348" t="str">
        <f t="shared" si="863"/>
        <v>Non Intersection</v>
      </c>
      <c r="W4348" t="s">
        <v>5042</v>
      </c>
      <c r="X4348">
        <v>42.367989000000001</v>
      </c>
      <c r="Y4348">
        <v>-71.090957000000003</v>
      </c>
      <c r="Z4348" t="s">
        <v>5043</v>
      </c>
    </row>
    <row r="4349" spans="1:26">
      <c r="A4349">
        <v>31454</v>
      </c>
      <c r="B4349" s="1">
        <v>41202.418055555558</v>
      </c>
      <c r="C4349" s="1">
        <f t="shared" si="852"/>
        <v>40909</v>
      </c>
      <c r="D4349" s="4">
        <f t="shared" si="853"/>
        <v>0.80277777777777781</v>
      </c>
      <c r="E4349" s="3">
        <f t="shared" si="854"/>
        <v>2012</v>
      </c>
      <c r="F4349" s="3">
        <f t="shared" si="855"/>
        <v>10</v>
      </c>
      <c r="G4349" s="3">
        <f t="shared" si="856"/>
        <v>20</v>
      </c>
      <c r="H4349" s="3">
        <f t="shared" si="857"/>
        <v>10</v>
      </c>
      <c r="I4349" s="3">
        <f t="shared" si="858"/>
        <v>2</v>
      </c>
      <c r="J4349" s="3">
        <f t="shared" si="859"/>
        <v>7</v>
      </c>
      <c r="K4349" s="3" t="str">
        <f>IF(AND(D4349&gt;='Season Lookup'!$D$15,D4349&lt;'Season Lookup'!$D$16),"Spring",IF(AND(D4349&gt;='Season Lookup'!$D$16,D4349&lt;'Season Lookup'!$D$17),"Summer",IF(AND(D4349&gt;='Season Lookup'!$D$17,D4349&lt;'Season Lookup'!$D$18),"Fall",IF(OR(D4349&gt;='Season Lookup'!$D$18,D4349&lt;'Season Lookup'!$D$15),"Winter"))))</f>
        <v>Fall</v>
      </c>
      <c r="L4349" s="3" t="str">
        <f>VLOOKUP(F4349,'Season Lookup'!$A$1:$B$13,2,0)</f>
        <v>Fall</v>
      </c>
      <c r="M4349" t="s">
        <v>31</v>
      </c>
      <c r="N4349" t="s">
        <v>13</v>
      </c>
      <c r="O4349" t="s">
        <v>23</v>
      </c>
      <c r="P4349" t="str">
        <f t="shared" si="860"/>
        <v>Yes</v>
      </c>
      <c r="Q4349" t="str">
        <f t="shared" si="861"/>
        <v>No</v>
      </c>
      <c r="R4349" t="str">
        <f t="shared" si="862"/>
        <v>No</v>
      </c>
      <c r="S4349">
        <v>70</v>
      </c>
      <c r="T4349" t="s">
        <v>104</v>
      </c>
      <c r="V4349" t="str">
        <f t="shared" si="863"/>
        <v>Non Intersection</v>
      </c>
      <c r="W4349" t="s">
        <v>4816</v>
      </c>
      <c r="X4349">
        <v>42.370645000000003</v>
      </c>
      <c r="Y4349">
        <v>-71.102286000000007</v>
      </c>
      <c r="Z4349" t="s">
        <v>4817</v>
      </c>
    </row>
    <row r="4350" spans="1:26">
      <c r="A4350">
        <v>31455</v>
      </c>
      <c r="B4350" s="1">
        <v>41202.53125</v>
      </c>
      <c r="C4350" s="1">
        <f t="shared" si="852"/>
        <v>40909</v>
      </c>
      <c r="D4350" s="4">
        <f t="shared" si="853"/>
        <v>0.80277777777777781</v>
      </c>
      <c r="E4350" s="3">
        <f t="shared" si="854"/>
        <v>2012</v>
      </c>
      <c r="F4350" s="3">
        <f t="shared" si="855"/>
        <v>10</v>
      </c>
      <c r="G4350" s="3">
        <f t="shared" si="856"/>
        <v>20</v>
      </c>
      <c r="H4350" s="3">
        <f t="shared" si="857"/>
        <v>12</v>
      </c>
      <c r="I4350" s="3">
        <f t="shared" si="858"/>
        <v>45</v>
      </c>
      <c r="J4350" s="3">
        <f t="shared" si="859"/>
        <v>7</v>
      </c>
      <c r="K4350" s="3" t="str">
        <f>IF(AND(D4350&gt;='Season Lookup'!$D$15,D4350&lt;'Season Lookup'!$D$16),"Spring",IF(AND(D4350&gt;='Season Lookup'!$D$16,D4350&lt;'Season Lookup'!$D$17),"Summer",IF(AND(D4350&gt;='Season Lookup'!$D$17,D4350&lt;'Season Lookup'!$D$18),"Fall",IF(OR(D4350&gt;='Season Lookup'!$D$18,D4350&lt;'Season Lookup'!$D$15),"Winter"))))</f>
        <v>Fall</v>
      </c>
      <c r="L4350" s="3" t="str">
        <f>VLOOKUP(F4350,'Season Lookup'!$A$1:$B$13,2,0)</f>
        <v>Fall</v>
      </c>
      <c r="M4350" t="s">
        <v>31</v>
      </c>
      <c r="N4350" t="s">
        <v>13</v>
      </c>
      <c r="O4350" t="s">
        <v>23</v>
      </c>
      <c r="P4350" t="str">
        <f t="shared" si="860"/>
        <v>Yes</v>
      </c>
      <c r="Q4350" t="str">
        <f t="shared" si="861"/>
        <v>No</v>
      </c>
      <c r="R4350" t="str">
        <f t="shared" si="862"/>
        <v>No</v>
      </c>
      <c r="S4350">
        <v>200</v>
      </c>
      <c r="T4350" t="s">
        <v>170</v>
      </c>
      <c r="V4350" t="str">
        <f t="shared" si="863"/>
        <v>Non Intersection</v>
      </c>
      <c r="W4350" t="s">
        <v>2274</v>
      </c>
      <c r="X4350">
        <v>42.389764</v>
      </c>
      <c r="Y4350">
        <v>-71.142318000000003</v>
      </c>
      <c r="Z4350" t="s">
        <v>2275</v>
      </c>
    </row>
    <row r="4351" spans="1:26">
      <c r="A4351">
        <v>31456</v>
      </c>
      <c r="B4351" s="1">
        <v>41202.618043981478</v>
      </c>
      <c r="C4351" s="1">
        <f t="shared" si="852"/>
        <v>40909</v>
      </c>
      <c r="D4351" s="4">
        <f t="shared" si="853"/>
        <v>0.80277777777777781</v>
      </c>
      <c r="E4351" s="3">
        <f t="shared" si="854"/>
        <v>2012</v>
      </c>
      <c r="F4351" s="3">
        <f t="shared" si="855"/>
        <v>10</v>
      </c>
      <c r="G4351" s="3">
        <f t="shared" si="856"/>
        <v>20</v>
      </c>
      <c r="H4351" s="3">
        <f t="shared" si="857"/>
        <v>14</v>
      </c>
      <c r="I4351" s="3">
        <f t="shared" si="858"/>
        <v>49</v>
      </c>
      <c r="J4351" s="3">
        <f t="shared" si="859"/>
        <v>7</v>
      </c>
      <c r="K4351" s="3" t="str">
        <f>IF(AND(D4351&gt;='Season Lookup'!$D$15,D4351&lt;'Season Lookup'!$D$16),"Spring",IF(AND(D4351&gt;='Season Lookup'!$D$16,D4351&lt;'Season Lookup'!$D$17),"Summer",IF(AND(D4351&gt;='Season Lookup'!$D$17,D4351&lt;'Season Lookup'!$D$18),"Fall",IF(OR(D4351&gt;='Season Lookup'!$D$18,D4351&lt;'Season Lookup'!$D$15),"Winter"))))</f>
        <v>Fall</v>
      </c>
      <c r="L4351" s="3" t="str">
        <f>VLOOKUP(F4351,'Season Lookup'!$A$1:$B$13,2,0)</f>
        <v>Fall</v>
      </c>
      <c r="M4351" t="s">
        <v>48</v>
      </c>
      <c r="N4351" t="s">
        <v>13</v>
      </c>
      <c r="O4351" t="s">
        <v>132</v>
      </c>
      <c r="P4351" t="str">
        <f t="shared" si="860"/>
        <v>Yes</v>
      </c>
      <c r="Q4351" t="str">
        <f t="shared" si="861"/>
        <v>Yes</v>
      </c>
      <c r="R4351" t="str">
        <f t="shared" si="862"/>
        <v>No</v>
      </c>
      <c r="S4351">
        <v>1452</v>
      </c>
      <c r="T4351" t="s">
        <v>19</v>
      </c>
      <c r="V4351" t="str">
        <f t="shared" si="863"/>
        <v>Non Intersection</v>
      </c>
      <c r="W4351" t="s">
        <v>5044</v>
      </c>
      <c r="X4351">
        <v>42.373876000000003</v>
      </c>
      <c r="Y4351">
        <v>-71.102956000000006</v>
      </c>
      <c r="Z4351" t="s">
        <v>5045</v>
      </c>
    </row>
    <row r="4352" spans="1:26">
      <c r="A4352">
        <v>31457</v>
      </c>
      <c r="B4352" s="1">
        <v>41202.625</v>
      </c>
      <c r="C4352" s="1">
        <f t="shared" si="852"/>
        <v>40909</v>
      </c>
      <c r="D4352" s="4">
        <f t="shared" si="853"/>
        <v>0.80277777777777781</v>
      </c>
      <c r="E4352" s="3">
        <f t="shared" si="854"/>
        <v>2012</v>
      </c>
      <c r="F4352" s="3">
        <f t="shared" si="855"/>
        <v>10</v>
      </c>
      <c r="G4352" s="3">
        <f t="shared" si="856"/>
        <v>20</v>
      </c>
      <c r="H4352" s="3">
        <f t="shared" si="857"/>
        <v>15</v>
      </c>
      <c r="I4352" s="3">
        <f t="shared" si="858"/>
        <v>0</v>
      </c>
      <c r="J4352" s="3">
        <f t="shared" si="859"/>
        <v>7</v>
      </c>
      <c r="K4352" s="3" t="str">
        <f>IF(AND(D4352&gt;='Season Lookup'!$D$15,D4352&lt;'Season Lookup'!$D$16),"Spring",IF(AND(D4352&gt;='Season Lookup'!$D$16,D4352&lt;'Season Lookup'!$D$17),"Summer",IF(AND(D4352&gt;='Season Lookup'!$D$17,D4352&lt;'Season Lookup'!$D$18),"Fall",IF(OR(D4352&gt;='Season Lookup'!$D$18,D4352&lt;'Season Lookup'!$D$15),"Winter"))))</f>
        <v>Fall</v>
      </c>
      <c r="L4352" s="3" t="str">
        <f>VLOOKUP(F4352,'Season Lookup'!$A$1:$B$13,2,0)</f>
        <v>Fall</v>
      </c>
      <c r="M4352" t="s">
        <v>31</v>
      </c>
      <c r="N4352" t="s">
        <v>13</v>
      </c>
      <c r="O4352" t="s">
        <v>23</v>
      </c>
      <c r="P4352" t="str">
        <f t="shared" si="860"/>
        <v>Yes</v>
      </c>
      <c r="Q4352" t="str">
        <f t="shared" si="861"/>
        <v>No</v>
      </c>
      <c r="R4352" t="str">
        <f t="shared" si="862"/>
        <v>No</v>
      </c>
      <c r="S4352">
        <v>20</v>
      </c>
      <c r="T4352" t="s">
        <v>185</v>
      </c>
      <c r="U4352" t="s">
        <v>351</v>
      </c>
      <c r="V4352" t="str">
        <f t="shared" si="863"/>
        <v>Non Intersection</v>
      </c>
      <c r="W4352" t="s">
        <v>5046</v>
      </c>
      <c r="X4352">
        <v>42.377718000000002</v>
      </c>
      <c r="Y4352">
        <v>-71.123367999999999</v>
      </c>
      <c r="Z4352" t="s">
        <v>5047</v>
      </c>
    </row>
    <row r="4353" spans="1:26">
      <c r="A4353">
        <v>31458</v>
      </c>
      <c r="B4353" s="1">
        <v>41202.670138888891</v>
      </c>
      <c r="C4353" s="1">
        <f t="shared" si="852"/>
        <v>40909</v>
      </c>
      <c r="D4353" s="4">
        <f t="shared" si="853"/>
        <v>0.80277777777777781</v>
      </c>
      <c r="E4353" s="3">
        <f t="shared" si="854"/>
        <v>2012</v>
      </c>
      <c r="F4353" s="3">
        <f t="shared" si="855"/>
        <v>10</v>
      </c>
      <c r="G4353" s="3">
        <f t="shared" si="856"/>
        <v>20</v>
      </c>
      <c r="H4353" s="3">
        <f t="shared" si="857"/>
        <v>16</v>
      </c>
      <c r="I4353" s="3">
        <f t="shared" si="858"/>
        <v>5</v>
      </c>
      <c r="J4353" s="3">
        <f t="shared" si="859"/>
        <v>7</v>
      </c>
      <c r="K4353" s="3" t="str">
        <f>IF(AND(D4353&gt;='Season Lookup'!$D$15,D4353&lt;'Season Lookup'!$D$16),"Spring",IF(AND(D4353&gt;='Season Lookup'!$D$16,D4353&lt;'Season Lookup'!$D$17),"Summer",IF(AND(D4353&gt;='Season Lookup'!$D$17,D4353&lt;'Season Lookup'!$D$18),"Fall",IF(OR(D4353&gt;='Season Lookup'!$D$18,D4353&lt;'Season Lookup'!$D$15),"Winter"))))</f>
        <v>Fall</v>
      </c>
      <c r="L4353" s="3" t="str">
        <f>VLOOKUP(F4353,'Season Lookup'!$A$1:$B$13,2,0)</f>
        <v>Fall</v>
      </c>
      <c r="M4353" t="s">
        <v>31</v>
      </c>
      <c r="N4353" t="s">
        <v>13</v>
      </c>
      <c r="O4353" t="s">
        <v>23</v>
      </c>
      <c r="P4353" t="str">
        <f t="shared" si="860"/>
        <v>Yes</v>
      </c>
      <c r="Q4353" t="str">
        <f t="shared" si="861"/>
        <v>No</v>
      </c>
      <c r="R4353" t="str">
        <f t="shared" si="862"/>
        <v>No</v>
      </c>
      <c r="S4353">
        <v>211</v>
      </c>
      <c r="T4353" t="s">
        <v>170</v>
      </c>
      <c r="V4353" t="str">
        <f t="shared" si="863"/>
        <v>Non Intersection</v>
      </c>
      <c r="W4353" t="s">
        <v>1359</v>
      </c>
      <c r="X4353">
        <v>42.389553999999997</v>
      </c>
      <c r="Y4353">
        <v>-71.142674999999997</v>
      </c>
      <c r="Z4353" t="s">
        <v>1360</v>
      </c>
    </row>
    <row r="4354" spans="1:26">
      <c r="A4354">
        <v>31459</v>
      </c>
      <c r="B4354" s="1">
        <v>41203.097210648149</v>
      </c>
      <c r="C4354" s="1">
        <f t="shared" si="852"/>
        <v>40909</v>
      </c>
      <c r="D4354" s="4">
        <f t="shared" si="853"/>
        <v>0.80555555555555558</v>
      </c>
      <c r="E4354" s="3">
        <f t="shared" si="854"/>
        <v>2012</v>
      </c>
      <c r="F4354" s="3">
        <f t="shared" si="855"/>
        <v>10</v>
      </c>
      <c r="G4354" s="3">
        <f t="shared" si="856"/>
        <v>21</v>
      </c>
      <c r="H4354" s="3">
        <f t="shared" si="857"/>
        <v>2</v>
      </c>
      <c r="I4354" s="3">
        <f t="shared" si="858"/>
        <v>19</v>
      </c>
      <c r="J4354" s="3">
        <f t="shared" si="859"/>
        <v>1</v>
      </c>
      <c r="K4354" s="3" t="str">
        <f>IF(AND(D4354&gt;='Season Lookup'!$D$15,D4354&lt;'Season Lookup'!$D$16),"Spring",IF(AND(D4354&gt;='Season Lookup'!$D$16,D4354&lt;'Season Lookup'!$D$17),"Summer",IF(AND(D4354&gt;='Season Lookup'!$D$17,D4354&lt;'Season Lookup'!$D$18),"Fall",IF(OR(D4354&gt;='Season Lookup'!$D$18,D4354&lt;'Season Lookup'!$D$15),"Winter"))))</f>
        <v>Fall</v>
      </c>
      <c r="L4354" s="3" t="str">
        <f>VLOOKUP(F4354,'Season Lookup'!$A$1:$B$13,2,0)</f>
        <v>Fall</v>
      </c>
      <c r="M4354" t="s">
        <v>48</v>
      </c>
      <c r="N4354" t="s">
        <v>13</v>
      </c>
      <c r="O4354" t="s">
        <v>13</v>
      </c>
      <c r="P4354" t="str">
        <f t="shared" si="860"/>
        <v>Yes</v>
      </c>
      <c r="Q4354" t="str">
        <f t="shared" si="861"/>
        <v>No</v>
      </c>
      <c r="R4354" t="str">
        <f t="shared" si="862"/>
        <v>No</v>
      </c>
      <c r="S4354">
        <v>77</v>
      </c>
      <c r="T4354" t="s">
        <v>14</v>
      </c>
      <c r="V4354" t="str">
        <f t="shared" si="863"/>
        <v>Non Intersection</v>
      </c>
      <c r="W4354" t="s">
        <v>415</v>
      </c>
      <c r="X4354">
        <v>42.359127999999998</v>
      </c>
      <c r="Y4354">
        <v>-71.093339</v>
      </c>
      <c r="Z4354" t="s">
        <v>416</v>
      </c>
    </row>
    <row r="4355" spans="1:26">
      <c r="A4355">
        <v>31460</v>
      </c>
      <c r="B4355" s="1">
        <v>41203.645833333336</v>
      </c>
      <c r="C4355" s="1">
        <f t="shared" si="852"/>
        <v>40909</v>
      </c>
      <c r="D4355" s="4">
        <f t="shared" si="853"/>
        <v>0.80555555555555558</v>
      </c>
      <c r="E4355" s="3">
        <f t="shared" si="854"/>
        <v>2012</v>
      </c>
      <c r="F4355" s="3">
        <f t="shared" si="855"/>
        <v>10</v>
      </c>
      <c r="G4355" s="3">
        <f t="shared" si="856"/>
        <v>21</v>
      </c>
      <c r="H4355" s="3">
        <f t="shared" si="857"/>
        <v>15</v>
      </c>
      <c r="I4355" s="3">
        <f t="shared" si="858"/>
        <v>30</v>
      </c>
      <c r="J4355" s="3">
        <f t="shared" si="859"/>
        <v>1</v>
      </c>
      <c r="K4355" s="3" t="str">
        <f>IF(AND(D4355&gt;='Season Lookup'!$D$15,D4355&lt;'Season Lookup'!$D$16),"Spring",IF(AND(D4355&gt;='Season Lookup'!$D$16,D4355&lt;'Season Lookup'!$D$17),"Summer",IF(AND(D4355&gt;='Season Lookup'!$D$17,D4355&lt;'Season Lookup'!$D$18),"Fall",IF(OR(D4355&gt;='Season Lookup'!$D$18,D4355&lt;'Season Lookup'!$D$15),"Winter"))))</f>
        <v>Fall</v>
      </c>
      <c r="L4355" s="3" t="str">
        <f>VLOOKUP(F4355,'Season Lookup'!$A$1:$B$13,2,0)</f>
        <v>Fall</v>
      </c>
      <c r="M4355" t="s">
        <v>48</v>
      </c>
      <c r="N4355" t="s">
        <v>13</v>
      </c>
      <c r="O4355" t="s">
        <v>132</v>
      </c>
      <c r="P4355" t="str">
        <f t="shared" si="860"/>
        <v>Yes</v>
      </c>
      <c r="Q4355" t="str">
        <f t="shared" si="861"/>
        <v>Yes</v>
      </c>
      <c r="R4355" t="str">
        <f t="shared" si="862"/>
        <v>No</v>
      </c>
      <c r="T4355" t="s">
        <v>19</v>
      </c>
      <c r="U4355" t="s">
        <v>410</v>
      </c>
      <c r="V4355" t="str">
        <f t="shared" si="863"/>
        <v>Intersection</v>
      </c>
      <c r="W4355" t="s">
        <v>3667</v>
      </c>
      <c r="X4355">
        <v>42.374232999999997</v>
      </c>
      <c r="Y4355">
        <v>-71.104741000000004</v>
      </c>
      <c r="Z4355" t="s">
        <v>2118</v>
      </c>
    </row>
    <row r="4356" spans="1:26">
      <c r="A4356">
        <v>31465</v>
      </c>
      <c r="B4356" s="1">
        <v>41203.935416666667</v>
      </c>
      <c r="C4356" s="1">
        <f t="shared" si="852"/>
        <v>40909</v>
      </c>
      <c r="D4356" s="4">
        <f t="shared" si="853"/>
        <v>0.80555555555555558</v>
      </c>
      <c r="E4356" s="3">
        <f t="shared" si="854"/>
        <v>2012</v>
      </c>
      <c r="F4356" s="3">
        <f t="shared" si="855"/>
        <v>10</v>
      </c>
      <c r="G4356" s="3">
        <f t="shared" si="856"/>
        <v>21</v>
      </c>
      <c r="H4356" s="3">
        <f t="shared" si="857"/>
        <v>22</v>
      </c>
      <c r="I4356" s="3">
        <f t="shared" si="858"/>
        <v>27</v>
      </c>
      <c r="J4356" s="3">
        <f t="shared" si="859"/>
        <v>1</v>
      </c>
      <c r="K4356" s="3" t="str">
        <f>IF(AND(D4356&gt;='Season Lookup'!$D$15,D4356&lt;'Season Lookup'!$D$16),"Spring",IF(AND(D4356&gt;='Season Lookup'!$D$16,D4356&lt;'Season Lookup'!$D$17),"Summer",IF(AND(D4356&gt;='Season Lookup'!$D$17,D4356&lt;'Season Lookup'!$D$18),"Fall",IF(OR(D4356&gt;='Season Lookup'!$D$18,D4356&lt;'Season Lookup'!$D$15),"Winter"))))</f>
        <v>Fall</v>
      </c>
      <c r="L4356" s="3" t="str">
        <f>VLOOKUP(F4356,'Season Lookup'!$A$1:$B$13,2,0)</f>
        <v>Fall</v>
      </c>
      <c r="M4356" t="s">
        <v>48</v>
      </c>
      <c r="N4356" t="s">
        <v>13</v>
      </c>
      <c r="O4356" t="s">
        <v>13</v>
      </c>
      <c r="P4356" t="str">
        <f t="shared" si="860"/>
        <v>Yes</v>
      </c>
      <c r="Q4356" t="str">
        <f t="shared" si="861"/>
        <v>No</v>
      </c>
      <c r="R4356" t="str">
        <f t="shared" si="862"/>
        <v>No</v>
      </c>
      <c r="S4356">
        <v>90</v>
      </c>
      <c r="T4356" t="s">
        <v>27</v>
      </c>
      <c r="V4356" t="str">
        <f t="shared" si="863"/>
        <v>Non Intersection</v>
      </c>
      <c r="W4356" t="s">
        <v>5048</v>
      </c>
      <c r="X4356">
        <v>42.364868999999999</v>
      </c>
      <c r="Y4356">
        <v>-71.107420000000005</v>
      </c>
      <c r="Z4356" t="s">
        <v>5049</v>
      </c>
    </row>
    <row r="4357" spans="1:26">
      <c r="A4357">
        <v>31461</v>
      </c>
      <c r="B4357" s="1">
        <v>41204.333333333336</v>
      </c>
      <c r="C4357" s="1">
        <f t="shared" si="852"/>
        <v>40909</v>
      </c>
      <c r="D4357" s="4">
        <f t="shared" si="853"/>
        <v>0.80833333333333335</v>
      </c>
      <c r="E4357" s="3">
        <f t="shared" si="854"/>
        <v>2012</v>
      </c>
      <c r="F4357" s="3">
        <f t="shared" si="855"/>
        <v>10</v>
      </c>
      <c r="G4357" s="3">
        <f t="shared" si="856"/>
        <v>22</v>
      </c>
      <c r="H4357" s="3">
        <f t="shared" si="857"/>
        <v>8</v>
      </c>
      <c r="I4357" s="3">
        <f t="shared" si="858"/>
        <v>0</v>
      </c>
      <c r="J4357" s="3">
        <f t="shared" si="859"/>
        <v>2</v>
      </c>
      <c r="K4357" s="3" t="str">
        <f>IF(AND(D4357&gt;='Season Lookup'!$D$15,D4357&lt;'Season Lookup'!$D$16),"Spring",IF(AND(D4357&gt;='Season Lookup'!$D$16,D4357&lt;'Season Lookup'!$D$17),"Summer",IF(AND(D4357&gt;='Season Lookup'!$D$17,D4357&lt;'Season Lookup'!$D$18),"Fall",IF(OR(D4357&gt;='Season Lookup'!$D$18,D4357&lt;'Season Lookup'!$D$15),"Winter"))))</f>
        <v>Fall</v>
      </c>
      <c r="L4357" s="3" t="str">
        <f>VLOOKUP(F4357,'Season Lookup'!$A$1:$B$13,2,0)</f>
        <v>Fall</v>
      </c>
      <c r="M4357" t="s">
        <v>56</v>
      </c>
      <c r="N4357" t="s">
        <v>13</v>
      </c>
      <c r="O4357" t="s">
        <v>13</v>
      </c>
      <c r="P4357" t="str">
        <f t="shared" si="860"/>
        <v>Yes</v>
      </c>
      <c r="Q4357" t="str">
        <f t="shared" si="861"/>
        <v>No</v>
      </c>
      <c r="R4357" t="str">
        <f t="shared" si="862"/>
        <v>No</v>
      </c>
      <c r="T4357" t="s">
        <v>19</v>
      </c>
      <c r="U4357" t="s">
        <v>1006</v>
      </c>
      <c r="V4357" t="str">
        <f t="shared" si="863"/>
        <v>Intersection</v>
      </c>
      <c r="W4357" t="s">
        <v>2309</v>
      </c>
      <c r="X4357">
        <v>42.375056000000001</v>
      </c>
      <c r="Y4357">
        <v>-71.111099999999993</v>
      </c>
      <c r="Z4357" t="s">
        <v>2310</v>
      </c>
    </row>
    <row r="4358" spans="1:26">
      <c r="A4358">
        <v>31466</v>
      </c>
      <c r="B4358" s="1">
        <v>41204.277777777781</v>
      </c>
      <c r="C4358" s="1">
        <f t="shared" si="852"/>
        <v>40909</v>
      </c>
      <c r="D4358" s="4">
        <f t="shared" si="853"/>
        <v>0.80833333333333335</v>
      </c>
      <c r="E4358" s="3">
        <f t="shared" si="854"/>
        <v>2012</v>
      </c>
      <c r="F4358" s="3">
        <f t="shared" si="855"/>
        <v>10</v>
      </c>
      <c r="G4358" s="3">
        <f t="shared" si="856"/>
        <v>22</v>
      </c>
      <c r="H4358" s="3">
        <f t="shared" si="857"/>
        <v>6</v>
      </c>
      <c r="I4358" s="3">
        <f t="shared" si="858"/>
        <v>40</v>
      </c>
      <c r="J4358" s="3">
        <f t="shared" si="859"/>
        <v>2</v>
      </c>
      <c r="K4358" s="3" t="str">
        <f>IF(AND(D4358&gt;='Season Lookup'!$D$15,D4358&lt;'Season Lookup'!$D$16),"Spring",IF(AND(D4358&gt;='Season Lookup'!$D$16,D4358&lt;'Season Lookup'!$D$17),"Summer",IF(AND(D4358&gt;='Season Lookup'!$D$17,D4358&lt;'Season Lookup'!$D$18),"Fall",IF(OR(D4358&gt;='Season Lookup'!$D$18,D4358&lt;'Season Lookup'!$D$15),"Winter"))))</f>
        <v>Fall</v>
      </c>
      <c r="L4358" s="3" t="str">
        <f>VLOOKUP(F4358,'Season Lookup'!$A$1:$B$13,2,0)</f>
        <v>Fall</v>
      </c>
      <c r="M4358" t="s">
        <v>56</v>
      </c>
      <c r="N4358" t="s">
        <v>13</v>
      </c>
      <c r="O4358" t="s">
        <v>13</v>
      </c>
      <c r="P4358" t="str">
        <f t="shared" si="860"/>
        <v>Yes</v>
      </c>
      <c r="Q4358" t="str">
        <f t="shared" si="861"/>
        <v>No</v>
      </c>
      <c r="R4358" t="str">
        <f t="shared" si="862"/>
        <v>No</v>
      </c>
      <c r="S4358">
        <v>581</v>
      </c>
      <c r="T4358" t="s">
        <v>14</v>
      </c>
      <c r="V4358" t="str">
        <f t="shared" si="863"/>
        <v>Non Intersection</v>
      </c>
      <c r="W4358" t="s">
        <v>1811</v>
      </c>
      <c r="X4358">
        <v>42.365006999999999</v>
      </c>
      <c r="Y4358">
        <v>-71.102734999999996</v>
      </c>
      <c r="Z4358" t="s">
        <v>1812</v>
      </c>
    </row>
    <row r="4359" spans="1:26">
      <c r="A4359">
        <v>31467</v>
      </c>
      <c r="B4359" s="1">
        <v>41204.664571759262</v>
      </c>
      <c r="C4359" s="1">
        <f t="shared" si="852"/>
        <v>40909</v>
      </c>
      <c r="D4359" s="4">
        <f t="shared" si="853"/>
        <v>0.80833333333333335</v>
      </c>
      <c r="E4359" s="3">
        <f t="shared" si="854"/>
        <v>2012</v>
      </c>
      <c r="F4359" s="3">
        <f t="shared" si="855"/>
        <v>10</v>
      </c>
      <c r="G4359" s="3">
        <f t="shared" si="856"/>
        <v>22</v>
      </c>
      <c r="H4359" s="3">
        <f t="shared" si="857"/>
        <v>15</v>
      </c>
      <c r="I4359" s="3">
        <f t="shared" si="858"/>
        <v>56</v>
      </c>
      <c r="J4359" s="3">
        <f t="shared" si="859"/>
        <v>2</v>
      </c>
      <c r="K4359" s="3" t="str">
        <f>IF(AND(D4359&gt;='Season Lookup'!$D$15,D4359&lt;'Season Lookup'!$D$16),"Spring",IF(AND(D4359&gt;='Season Lookup'!$D$16,D4359&lt;'Season Lookup'!$D$17),"Summer",IF(AND(D4359&gt;='Season Lookup'!$D$17,D4359&lt;'Season Lookup'!$D$18),"Fall",IF(OR(D4359&gt;='Season Lookup'!$D$18,D4359&lt;'Season Lookup'!$D$15),"Winter"))))</f>
        <v>Fall</v>
      </c>
      <c r="L4359" s="3" t="str">
        <f>VLOOKUP(F4359,'Season Lookup'!$A$1:$B$13,2,0)</f>
        <v>Fall</v>
      </c>
      <c r="M4359" t="s">
        <v>56</v>
      </c>
      <c r="N4359" t="s">
        <v>13</v>
      </c>
      <c r="O4359" t="s">
        <v>13</v>
      </c>
      <c r="P4359" t="str">
        <f t="shared" si="860"/>
        <v>Yes</v>
      </c>
      <c r="Q4359" t="str">
        <f t="shared" si="861"/>
        <v>No</v>
      </c>
      <c r="R4359" t="str">
        <f t="shared" si="862"/>
        <v>No</v>
      </c>
      <c r="T4359" t="s">
        <v>354</v>
      </c>
      <c r="U4359" t="s">
        <v>14</v>
      </c>
      <c r="V4359" t="str">
        <f t="shared" si="863"/>
        <v>Intersection</v>
      </c>
      <c r="W4359" t="s">
        <v>1417</v>
      </c>
      <c r="X4359">
        <v>42.384872000000001</v>
      </c>
      <c r="Y4359">
        <v>-71.119394</v>
      </c>
      <c r="Z4359" t="s">
        <v>1235</v>
      </c>
    </row>
    <row r="4360" spans="1:26">
      <c r="A4360">
        <v>31468</v>
      </c>
      <c r="B4360" s="1">
        <v>41205.493043981478</v>
      </c>
      <c r="C4360" s="1">
        <f t="shared" si="852"/>
        <v>40909</v>
      </c>
      <c r="D4360" s="4">
        <f t="shared" si="853"/>
        <v>0.81111111111111112</v>
      </c>
      <c r="E4360" s="3">
        <f t="shared" si="854"/>
        <v>2012</v>
      </c>
      <c r="F4360" s="3">
        <f t="shared" si="855"/>
        <v>10</v>
      </c>
      <c r="G4360" s="3">
        <f t="shared" si="856"/>
        <v>23</v>
      </c>
      <c r="H4360" s="3">
        <f t="shared" si="857"/>
        <v>11</v>
      </c>
      <c r="I4360" s="3">
        <f t="shared" si="858"/>
        <v>49</v>
      </c>
      <c r="J4360" s="3">
        <f t="shared" si="859"/>
        <v>3</v>
      </c>
      <c r="K4360" s="3" t="str">
        <f>IF(AND(D4360&gt;='Season Lookup'!$D$15,D4360&lt;'Season Lookup'!$D$16),"Spring",IF(AND(D4360&gt;='Season Lookup'!$D$16,D4360&lt;'Season Lookup'!$D$17),"Summer",IF(AND(D4360&gt;='Season Lookup'!$D$17,D4360&lt;'Season Lookup'!$D$18),"Fall",IF(OR(D4360&gt;='Season Lookup'!$D$18,D4360&lt;'Season Lookup'!$D$15),"Winter"))))</f>
        <v>Fall</v>
      </c>
      <c r="L4360" s="3" t="str">
        <f>VLOOKUP(F4360,'Season Lookup'!$A$1:$B$13,2,0)</f>
        <v>Fall</v>
      </c>
      <c r="M4360" t="s">
        <v>73</v>
      </c>
      <c r="N4360" t="s">
        <v>13</v>
      </c>
      <c r="O4360" t="s">
        <v>13</v>
      </c>
      <c r="P4360" t="str">
        <f t="shared" si="860"/>
        <v>Yes</v>
      </c>
      <c r="Q4360" t="str">
        <f t="shared" si="861"/>
        <v>No</v>
      </c>
      <c r="R4360" t="str">
        <f t="shared" si="862"/>
        <v>No</v>
      </c>
      <c r="T4360" t="s">
        <v>105</v>
      </c>
      <c r="U4360" t="s">
        <v>567</v>
      </c>
      <c r="V4360" t="str">
        <f t="shared" si="863"/>
        <v>Intersection</v>
      </c>
      <c r="W4360" t="s">
        <v>3907</v>
      </c>
      <c r="X4360">
        <v>42.366019999999999</v>
      </c>
      <c r="Y4360">
        <v>-71.092644000000007</v>
      </c>
      <c r="Z4360" t="s">
        <v>3908</v>
      </c>
    </row>
    <row r="4361" spans="1:26">
      <c r="A4361">
        <v>31469</v>
      </c>
      <c r="B4361" s="1">
        <v>41205.600694444445</v>
      </c>
      <c r="C4361" s="1">
        <f t="shared" si="852"/>
        <v>40909</v>
      </c>
      <c r="D4361" s="4">
        <f t="shared" si="853"/>
        <v>0.81111111111111112</v>
      </c>
      <c r="E4361" s="3">
        <f t="shared" si="854"/>
        <v>2012</v>
      </c>
      <c r="F4361" s="3">
        <f t="shared" si="855"/>
        <v>10</v>
      </c>
      <c r="G4361" s="3">
        <f t="shared" si="856"/>
        <v>23</v>
      </c>
      <c r="H4361" s="3">
        <f t="shared" si="857"/>
        <v>14</v>
      </c>
      <c r="I4361" s="3">
        <f t="shared" si="858"/>
        <v>25</v>
      </c>
      <c r="J4361" s="3">
        <f t="shared" si="859"/>
        <v>3</v>
      </c>
      <c r="K4361" s="3" t="str">
        <f>IF(AND(D4361&gt;='Season Lookup'!$D$15,D4361&lt;'Season Lookup'!$D$16),"Spring",IF(AND(D4361&gt;='Season Lookup'!$D$16,D4361&lt;'Season Lookup'!$D$17),"Summer",IF(AND(D4361&gt;='Season Lookup'!$D$17,D4361&lt;'Season Lookup'!$D$18),"Fall",IF(OR(D4361&gt;='Season Lookup'!$D$18,D4361&lt;'Season Lookup'!$D$15),"Winter"))))</f>
        <v>Fall</v>
      </c>
      <c r="L4361" s="3" t="str">
        <f>VLOOKUP(F4361,'Season Lookup'!$A$1:$B$13,2,0)</f>
        <v>Fall</v>
      </c>
      <c r="M4361" t="s">
        <v>73</v>
      </c>
      <c r="N4361" t="s">
        <v>13</v>
      </c>
      <c r="O4361" t="s">
        <v>36</v>
      </c>
      <c r="P4361" t="str">
        <f t="shared" si="860"/>
        <v>Yes</v>
      </c>
      <c r="Q4361" t="str">
        <f t="shared" si="861"/>
        <v>No</v>
      </c>
      <c r="R4361" t="str">
        <f t="shared" si="862"/>
        <v>No</v>
      </c>
      <c r="S4361">
        <v>1066</v>
      </c>
      <c r="T4361" t="s">
        <v>19</v>
      </c>
      <c r="V4361" t="str">
        <f t="shared" si="863"/>
        <v>Non Intersection</v>
      </c>
      <c r="W4361" t="s">
        <v>5050</v>
      </c>
      <c r="X4361">
        <v>42.372917000000001</v>
      </c>
      <c r="Y4361">
        <v>-71.095299999999995</v>
      </c>
      <c r="Z4361" t="s">
        <v>5051</v>
      </c>
    </row>
    <row r="4362" spans="1:26">
      <c r="A4362">
        <v>31470</v>
      </c>
      <c r="B4362" s="1">
        <v>41205.693055555559</v>
      </c>
      <c r="C4362" s="1">
        <f t="shared" si="852"/>
        <v>40909</v>
      </c>
      <c r="D4362" s="4">
        <f t="shared" si="853"/>
        <v>0.81111111111111112</v>
      </c>
      <c r="E4362" s="3">
        <f t="shared" si="854"/>
        <v>2012</v>
      </c>
      <c r="F4362" s="3">
        <f t="shared" si="855"/>
        <v>10</v>
      </c>
      <c r="G4362" s="3">
        <f t="shared" si="856"/>
        <v>23</v>
      </c>
      <c r="H4362" s="3">
        <f t="shared" si="857"/>
        <v>16</v>
      </c>
      <c r="I4362" s="3">
        <f t="shared" si="858"/>
        <v>38</v>
      </c>
      <c r="J4362" s="3">
        <f t="shared" si="859"/>
        <v>3</v>
      </c>
      <c r="K4362" s="3" t="str">
        <f>IF(AND(D4362&gt;='Season Lookup'!$D$15,D4362&lt;'Season Lookup'!$D$16),"Spring",IF(AND(D4362&gt;='Season Lookup'!$D$16,D4362&lt;'Season Lookup'!$D$17),"Summer",IF(AND(D4362&gt;='Season Lookup'!$D$17,D4362&lt;'Season Lookup'!$D$18),"Fall",IF(OR(D4362&gt;='Season Lookup'!$D$18,D4362&lt;'Season Lookup'!$D$15),"Winter"))))</f>
        <v>Fall</v>
      </c>
      <c r="L4362" s="3" t="str">
        <f>VLOOKUP(F4362,'Season Lookup'!$A$1:$B$13,2,0)</f>
        <v>Fall</v>
      </c>
      <c r="M4362" t="s">
        <v>73</v>
      </c>
      <c r="N4362" t="s">
        <v>13</v>
      </c>
      <c r="O4362" t="s">
        <v>13</v>
      </c>
      <c r="P4362" t="str">
        <f t="shared" si="860"/>
        <v>Yes</v>
      </c>
      <c r="Q4362" t="str">
        <f t="shared" si="861"/>
        <v>No</v>
      </c>
      <c r="R4362" t="str">
        <f t="shared" si="862"/>
        <v>No</v>
      </c>
      <c r="T4362" t="s">
        <v>155</v>
      </c>
      <c r="U4362" t="s">
        <v>291</v>
      </c>
      <c r="V4362" t="str">
        <f t="shared" si="863"/>
        <v>Intersection</v>
      </c>
      <c r="W4362" t="s">
        <v>5052</v>
      </c>
      <c r="X4362">
        <v>42.389518000000002</v>
      </c>
      <c r="Y4362">
        <v>-71.128749999999997</v>
      </c>
      <c r="Z4362" t="s">
        <v>5053</v>
      </c>
    </row>
    <row r="4363" spans="1:26">
      <c r="A4363">
        <v>31471</v>
      </c>
      <c r="B4363" s="1">
        <v>41205.934027777781</v>
      </c>
      <c r="C4363" s="1">
        <f t="shared" si="852"/>
        <v>40909</v>
      </c>
      <c r="D4363" s="4">
        <f t="shared" si="853"/>
        <v>0.81111111111111112</v>
      </c>
      <c r="E4363" s="3">
        <f t="shared" si="854"/>
        <v>2012</v>
      </c>
      <c r="F4363" s="3">
        <f t="shared" si="855"/>
        <v>10</v>
      </c>
      <c r="G4363" s="3">
        <f t="shared" si="856"/>
        <v>23</v>
      </c>
      <c r="H4363" s="3">
        <f t="shared" si="857"/>
        <v>22</v>
      </c>
      <c r="I4363" s="3">
        <f t="shared" si="858"/>
        <v>25</v>
      </c>
      <c r="J4363" s="3">
        <f t="shared" si="859"/>
        <v>3</v>
      </c>
      <c r="K4363" s="3" t="str">
        <f>IF(AND(D4363&gt;='Season Lookup'!$D$15,D4363&lt;'Season Lookup'!$D$16),"Spring",IF(AND(D4363&gt;='Season Lookup'!$D$16,D4363&lt;'Season Lookup'!$D$17),"Summer",IF(AND(D4363&gt;='Season Lookup'!$D$17,D4363&lt;'Season Lookup'!$D$18),"Fall",IF(OR(D4363&gt;='Season Lookup'!$D$18,D4363&lt;'Season Lookup'!$D$15),"Winter"))))</f>
        <v>Fall</v>
      </c>
      <c r="L4363" s="3" t="str">
        <f>VLOOKUP(F4363,'Season Lookup'!$A$1:$B$13,2,0)</f>
        <v>Fall</v>
      </c>
      <c r="M4363" t="s">
        <v>73</v>
      </c>
      <c r="N4363" t="s">
        <v>13</v>
      </c>
      <c r="O4363" t="s">
        <v>23</v>
      </c>
      <c r="P4363" t="str">
        <f t="shared" si="860"/>
        <v>Yes</v>
      </c>
      <c r="Q4363" t="str">
        <f t="shared" si="861"/>
        <v>No</v>
      </c>
      <c r="R4363" t="str">
        <f t="shared" si="862"/>
        <v>No</v>
      </c>
      <c r="S4363">
        <v>19</v>
      </c>
      <c r="T4363" t="s">
        <v>1683</v>
      </c>
      <c r="V4363" t="str">
        <f t="shared" si="863"/>
        <v>Non Intersection</v>
      </c>
      <c r="W4363" t="s">
        <v>5054</v>
      </c>
      <c r="X4363">
        <v>42.362374000000003</v>
      </c>
      <c r="Y4363">
        <v>-71.108992000000001</v>
      </c>
      <c r="Z4363" t="s">
        <v>5055</v>
      </c>
    </row>
    <row r="4364" spans="1:26">
      <c r="A4364">
        <v>31472</v>
      </c>
      <c r="B4364" s="1">
        <v>41205.708333333336</v>
      </c>
      <c r="C4364" s="1">
        <f t="shared" si="852"/>
        <v>40909</v>
      </c>
      <c r="D4364" s="4">
        <f t="shared" si="853"/>
        <v>0.81111111111111112</v>
      </c>
      <c r="E4364" s="3">
        <f t="shared" si="854"/>
        <v>2012</v>
      </c>
      <c r="F4364" s="3">
        <f t="shared" si="855"/>
        <v>10</v>
      </c>
      <c r="G4364" s="3">
        <f t="shared" si="856"/>
        <v>23</v>
      </c>
      <c r="H4364" s="3">
        <f t="shared" si="857"/>
        <v>17</v>
      </c>
      <c r="I4364" s="3">
        <f t="shared" si="858"/>
        <v>0</v>
      </c>
      <c r="J4364" s="3">
        <f t="shared" si="859"/>
        <v>3</v>
      </c>
      <c r="K4364" s="3" t="str">
        <f>IF(AND(D4364&gt;='Season Lookup'!$D$15,D4364&lt;'Season Lookup'!$D$16),"Spring",IF(AND(D4364&gt;='Season Lookup'!$D$16,D4364&lt;'Season Lookup'!$D$17),"Summer",IF(AND(D4364&gt;='Season Lookup'!$D$17,D4364&lt;'Season Lookup'!$D$18),"Fall",IF(OR(D4364&gt;='Season Lookup'!$D$18,D4364&lt;'Season Lookup'!$D$15),"Winter"))))</f>
        <v>Fall</v>
      </c>
      <c r="L4364" s="3" t="str">
        <f>VLOOKUP(F4364,'Season Lookup'!$A$1:$B$13,2,0)</f>
        <v>Fall</v>
      </c>
      <c r="M4364" t="s">
        <v>73</v>
      </c>
      <c r="N4364" t="s">
        <v>13</v>
      </c>
      <c r="O4364" t="s">
        <v>13</v>
      </c>
      <c r="P4364" t="str">
        <f t="shared" si="860"/>
        <v>Yes</v>
      </c>
      <c r="Q4364" t="str">
        <f t="shared" si="861"/>
        <v>No</v>
      </c>
      <c r="R4364" t="str">
        <f t="shared" si="862"/>
        <v>No</v>
      </c>
      <c r="S4364">
        <v>1280</v>
      </c>
      <c r="T4364" t="s">
        <v>14</v>
      </c>
      <c r="V4364" t="str">
        <f t="shared" si="863"/>
        <v>Non Intersection</v>
      </c>
      <c r="W4364" t="s">
        <v>5056</v>
      </c>
      <c r="X4364">
        <v>42.372683000000002</v>
      </c>
      <c r="Y4364">
        <v>-71.116783999999996</v>
      </c>
      <c r="Z4364" t="s">
        <v>5057</v>
      </c>
    </row>
    <row r="4365" spans="1:26">
      <c r="A4365">
        <v>31474</v>
      </c>
      <c r="B4365" s="1">
        <v>41205.432627314818</v>
      </c>
      <c r="C4365" s="1">
        <f t="shared" si="852"/>
        <v>40909</v>
      </c>
      <c r="D4365" s="4">
        <f t="shared" si="853"/>
        <v>0.81111111111111112</v>
      </c>
      <c r="E4365" s="3">
        <f t="shared" si="854"/>
        <v>2012</v>
      </c>
      <c r="F4365" s="3">
        <f t="shared" si="855"/>
        <v>10</v>
      </c>
      <c r="G4365" s="3">
        <f t="shared" si="856"/>
        <v>23</v>
      </c>
      <c r="H4365" s="3">
        <f t="shared" si="857"/>
        <v>10</v>
      </c>
      <c r="I4365" s="3">
        <f t="shared" si="858"/>
        <v>22</v>
      </c>
      <c r="J4365" s="3">
        <f t="shared" si="859"/>
        <v>3</v>
      </c>
      <c r="K4365" s="3" t="str">
        <f>IF(AND(D4365&gt;='Season Lookup'!$D$15,D4365&lt;'Season Lookup'!$D$16),"Spring",IF(AND(D4365&gt;='Season Lookup'!$D$16,D4365&lt;'Season Lookup'!$D$17),"Summer",IF(AND(D4365&gt;='Season Lookup'!$D$17,D4365&lt;'Season Lookup'!$D$18),"Fall",IF(OR(D4365&gt;='Season Lookup'!$D$18,D4365&lt;'Season Lookup'!$D$15),"Winter"))))</f>
        <v>Fall</v>
      </c>
      <c r="L4365" s="3" t="str">
        <f>VLOOKUP(F4365,'Season Lookup'!$A$1:$B$13,2,0)</f>
        <v>Fall</v>
      </c>
      <c r="M4365" t="s">
        <v>73</v>
      </c>
      <c r="N4365" t="s">
        <v>13</v>
      </c>
      <c r="O4365" t="s">
        <v>23</v>
      </c>
      <c r="P4365" t="str">
        <f t="shared" si="860"/>
        <v>Yes</v>
      </c>
      <c r="Q4365" t="str">
        <f t="shared" si="861"/>
        <v>No</v>
      </c>
      <c r="R4365" t="str">
        <f t="shared" si="862"/>
        <v>No</v>
      </c>
      <c r="S4365">
        <v>6</v>
      </c>
      <c r="T4365" t="s">
        <v>268</v>
      </c>
      <c r="V4365" t="str">
        <f t="shared" si="863"/>
        <v>Non Intersection</v>
      </c>
      <c r="W4365" t="s">
        <v>5058</v>
      </c>
      <c r="X4365">
        <v>42.388672</v>
      </c>
      <c r="Y4365">
        <v>-71.118823000000006</v>
      </c>
      <c r="Z4365" t="s">
        <v>5059</v>
      </c>
    </row>
    <row r="4366" spans="1:26">
      <c r="A4366">
        <v>31475</v>
      </c>
      <c r="B4366" s="1">
        <v>41205.811793981484</v>
      </c>
      <c r="C4366" s="1">
        <f t="shared" si="852"/>
        <v>40909</v>
      </c>
      <c r="D4366" s="4">
        <f t="shared" si="853"/>
        <v>0.81111111111111112</v>
      </c>
      <c r="E4366" s="3">
        <f t="shared" si="854"/>
        <v>2012</v>
      </c>
      <c r="F4366" s="3">
        <f t="shared" si="855"/>
        <v>10</v>
      </c>
      <c r="G4366" s="3">
        <f t="shared" si="856"/>
        <v>23</v>
      </c>
      <c r="H4366" s="3">
        <f t="shared" si="857"/>
        <v>19</v>
      </c>
      <c r="I4366" s="3">
        <f t="shared" si="858"/>
        <v>28</v>
      </c>
      <c r="J4366" s="3">
        <f t="shared" si="859"/>
        <v>3</v>
      </c>
      <c r="K4366" s="3" t="str">
        <f>IF(AND(D4366&gt;='Season Lookup'!$D$15,D4366&lt;'Season Lookup'!$D$16),"Spring",IF(AND(D4366&gt;='Season Lookup'!$D$16,D4366&lt;'Season Lookup'!$D$17),"Summer",IF(AND(D4366&gt;='Season Lookup'!$D$17,D4366&lt;'Season Lookup'!$D$18),"Fall",IF(OR(D4366&gt;='Season Lookup'!$D$18,D4366&lt;'Season Lookup'!$D$15),"Winter"))))</f>
        <v>Fall</v>
      </c>
      <c r="L4366" s="3" t="str">
        <f>VLOOKUP(F4366,'Season Lookup'!$A$1:$B$13,2,0)</f>
        <v>Fall</v>
      </c>
      <c r="M4366" t="s">
        <v>73</v>
      </c>
      <c r="N4366" t="s">
        <v>13</v>
      </c>
      <c r="O4366" t="s">
        <v>23</v>
      </c>
      <c r="P4366" t="str">
        <f t="shared" si="860"/>
        <v>Yes</v>
      </c>
      <c r="Q4366" t="str">
        <f t="shared" si="861"/>
        <v>No</v>
      </c>
      <c r="R4366" t="str">
        <f t="shared" si="862"/>
        <v>No</v>
      </c>
      <c r="S4366">
        <v>222</v>
      </c>
      <c r="T4366" t="s">
        <v>105</v>
      </c>
      <c r="V4366" t="str">
        <f t="shared" si="863"/>
        <v>Non Intersection</v>
      </c>
      <c r="W4366" t="s">
        <v>2033</v>
      </c>
      <c r="X4366">
        <v>42.366453999999997</v>
      </c>
      <c r="Y4366">
        <v>-71.094031000000001</v>
      </c>
      <c r="Z4366" t="s">
        <v>2034</v>
      </c>
    </row>
    <row r="4367" spans="1:26">
      <c r="A4367">
        <v>31473</v>
      </c>
      <c r="B4367" s="1">
        <v>41206.402777777781</v>
      </c>
      <c r="C4367" s="1">
        <f t="shared" si="852"/>
        <v>40909</v>
      </c>
      <c r="D4367" s="4">
        <f t="shared" si="853"/>
        <v>0.81388888888888888</v>
      </c>
      <c r="E4367" s="3">
        <f t="shared" si="854"/>
        <v>2012</v>
      </c>
      <c r="F4367" s="3">
        <f t="shared" si="855"/>
        <v>10</v>
      </c>
      <c r="G4367" s="3">
        <f t="shared" si="856"/>
        <v>24</v>
      </c>
      <c r="H4367" s="3">
        <f t="shared" si="857"/>
        <v>9</v>
      </c>
      <c r="I4367" s="3">
        <f t="shared" si="858"/>
        <v>40</v>
      </c>
      <c r="J4367" s="3">
        <f t="shared" si="859"/>
        <v>4</v>
      </c>
      <c r="K4367" s="3" t="str">
        <f>IF(AND(D4367&gt;='Season Lookup'!$D$15,D4367&lt;'Season Lookup'!$D$16),"Spring",IF(AND(D4367&gt;='Season Lookup'!$D$16,D4367&lt;'Season Lookup'!$D$17),"Summer",IF(AND(D4367&gt;='Season Lookup'!$D$17,D4367&lt;'Season Lookup'!$D$18),"Fall",IF(OR(D4367&gt;='Season Lookup'!$D$18,D4367&lt;'Season Lookup'!$D$15),"Winter"))))</f>
        <v>Fall</v>
      </c>
      <c r="L4367" s="3" t="str">
        <f>VLOOKUP(F4367,'Season Lookup'!$A$1:$B$13,2,0)</f>
        <v>Fall</v>
      </c>
      <c r="M4367" t="s">
        <v>82</v>
      </c>
      <c r="N4367" t="s">
        <v>13</v>
      </c>
      <c r="O4367" t="s">
        <v>23</v>
      </c>
      <c r="P4367" t="str">
        <f t="shared" si="860"/>
        <v>Yes</v>
      </c>
      <c r="Q4367" t="str">
        <f t="shared" si="861"/>
        <v>No</v>
      </c>
      <c r="R4367" t="str">
        <f t="shared" si="862"/>
        <v>No</v>
      </c>
      <c r="S4367">
        <v>2030</v>
      </c>
      <c r="T4367" t="s">
        <v>14</v>
      </c>
      <c r="V4367" t="str">
        <f t="shared" si="863"/>
        <v>Non Intersection</v>
      </c>
      <c r="W4367" t="s">
        <v>2924</v>
      </c>
      <c r="X4367">
        <v>42.390686000000002</v>
      </c>
      <c r="Y4367">
        <v>-71.122123000000002</v>
      </c>
      <c r="Z4367" t="s">
        <v>2925</v>
      </c>
    </row>
    <row r="4368" spans="1:26">
      <c r="A4368">
        <v>31477</v>
      </c>
      <c r="B4368" s="1">
        <v>41206.353472222225</v>
      </c>
      <c r="C4368" s="1">
        <f t="shared" si="852"/>
        <v>40909</v>
      </c>
      <c r="D4368" s="4">
        <f t="shared" si="853"/>
        <v>0.81388888888888888</v>
      </c>
      <c r="E4368" s="3">
        <f t="shared" si="854"/>
        <v>2012</v>
      </c>
      <c r="F4368" s="3">
        <f t="shared" si="855"/>
        <v>10</v>
      </c>
      <c r="G4368" s="3">
        <f t="shared" si="856"/>
        <v>24</v>
      </c>
      <c r="H4368" s="3">
        <f t="shared" si="857"/>
        <v>8</v>
      </c>
      <c r="I4368" s="3">
        <f t="shared" si="858"/>
        <v>29</v>
      </c>
      <c r="J4368" s="3">
        <f t="shared" si="859"/>
        <v>4</v>
      </c>
      <c r="K4368" s="3" t="str">
        <f>IF(AND(D4368&gt;='Season Lookup'!$D$15,D4368&lt;'Season Lookup'!$D$16),"Spring",IF(AND(D4368&gt;='Season Lookup'!$D$16,D4368&lt;'Season Lookup'!$D$17),"Summer",IF(AND(D4368&gt;='Season Lookup'!$D$17,D4368&lt;'Season Lookup'!$D$18),"Fall",IF(OR(D4368&gt;='Season Lookup'!$D$18,D4368&lt;'Season Lookup'!$D$15),"Winter"))))</f>
        <v>Fall</v>
      </c>
      <c r="L4368" s="3" t="str">
        <f>VLOOKUP(F4368,'Season Lookup'!$A$1:$B$13,2,0)</f>
        <v>Fall</v>
      </c>
      <c r="M4368" t="s">
        <v>82</v>
      </c>
      <c r="N4368" t="s">
        <v>13</v>
      </c>
      <c r="O4368" t="s">
        <v>132</v>
      </c>
      <c r="P4368" t="str">
        <f t="shared" si="860"/>
        <v>Yes</v>
      </c>
      <c r="Q4368" t="str">
        <f t="shared" si="861"/>
        <v>Yes</v>
      </c>
      <c r="R4368" t="str">
        <f t="shared" si="862"/>
        <v>No</v>
      </c>
      <c r="T4368" t="s">
        <v>14</v>
      </c>
      <c r="U4368" t="s">
        <v>268</v>
      </c>
      <c r="V4368" t="str">
        <f t="shared" si="863"/>
        <v>Intersection</v>
      </c>
      <c r="W4368" t="s">
        <v>2723</v>
      </c>
      <c r="X4368">
        <v>42.388675999999997</v>
      </c>
      <c r="Y4368">
        <v>-71.119242</v>
      </c>
      <c r="Z4368" t="s">
        <v>2724</v>
      </c>
    </row>
    <row r="4369" spans="1:26">
      <c r="A4369">
        <v>31736</v>
      </c>
      <c r="B4369" s="1">
        <v>41206.361805555556</v>
      </c>
      <c r="C4369" s="1">
        <f t="shared" si="852"/>
        <v>40909</v>
      </c>
      <c r="D4369" s="4">
        <f t="shared" si="853"/>
        <v>0.81388888888888888</v>
      </c>
      <c r="E4369" s="3">
        <f t="shared" si="854"/>
        <v>2012</v>
      </c>
      <c r="F4369" s="3">
        <f t="shared" si="855"/>
        <v>10</v>
      </c>
      <c r="G4369" s="3">
        <f t="shared" si="856"/>
        <v>24</v>
      </c>
      <c r="H4369" s="3">
        <f t="shared" si="857"/>
        <v>8</v>
      </c>
      <c r="I4369" s="3">
        <f t="shared" si="858"/>
        <v>41</v>
      </c>
      <c r="J4369" s="3">
        <f t="shared" si="859"/>
        <v>4</v>
      </c>
      <c r="K4369" s="3" t="str">
        <f>IF(AND(D4369&gt;='Season Lookup'!$D$15,D4369&lt;'Season Lookup'!$D$16),"Spring",IF(AND(D4369&gt;='Season Lookup'!$D$16,D4369&lt;'Season Lookup'!$D$17),"Summer",IF(AND(D4369&gt;='Season Lookup'!$D$17,D4369&lt;'Season Lookup'!$D$18),"Fall",IF(OR(D4369&gt;='Season Lookup'!$D$18,D4369&lt;'Season Lookup'!$D$15),"Winter"))))</f>
        <v>Fall</v>
      </c>
      <c r="L4369" s="3" t="str">
        <f>VLOOKUP(F4369,'Season Lookup'!$A$1:$B$13,2,0)</f>
        <v>Fall</v>
      </c>
      <c r="M4369" t="s">
        <v>78</v>
      </c>
      <c r="N4369" t="s">
        <v>13</v>
      </c>
      <c r="O4369" t="s">
        <v>23</v>
      </c>
      <c r="P4369" t="str">
        <f t="shared" si="860"/>
        <v>Yes</v>
      </c>
      <c r="Q4369" t="str">
        <f t="shared" si="861"/>
        <v>No</v>
      </c>
      <c r="R4369" t="str">
        <f t="shared" si="862"/>
        <v>No</v>
      </c>
      <c r="T4369" t="s">
        <v>27</v>
      </c>
      <c r="U4369" t="s">
        <v>1024</v>
      </c>
      <c r="V4369" t="str">
        <f t="shared" si="863"/>
        <v>Intersection</v>
      </c>
      <c r="W4369" t="s">
        <v>2494</v>
      </c>
      <c r="X4369">
        <v>42.364902000000001</v>
      </c>
      <c r="Y4369">
        <v>-71.109007000000005</v>
      </c>
      <c r="Z4369" t="s">
        <v>1639</v>
      </c>
    </row>
    <row r="4370" spans="1:26">
      <c r="A4370">
        <v>31478</v>
      </c>
      <c r="B4370" s="1">
        <v>41207.395833333336</v>
      </c>
      <c r="C4370" s="1">
        <f t="shared" si="852"/>
        <v>40909</v>
      </c>
      <c r="D4370" s="4">
        <f t="shared" si="853"/>
        <v>0.81666666666666665</v>
      </c>
      <c r="E4370" s="3">
        <f t="shared" si="854"/>
        <v>2012</v>
      </c>
      <c r="F4370" s="3">
        <f t="shared" si="855"/>
        <v>10</v>
      </c>
      <c r="G4370" s="3">
        <f t="shared" si="856"/>
        <v>25</v>
      </c>
      <c r="H4370" s="3">
        <f t="shared" si="857"/>
        <v>9</v>
      </c>
      <c r="I4370" s="3">
        <f t="shared" si="858"/>
        <v>30</v>
      </c>
      <c r="J4370" s="3">
        <f t="shared" si="859"/>
        <v>5</v>
      </c>
      <c r="K4370" s="3" t="str">
        <f>IF(AND(D4370&gt;='Season Lookup'!$D$15,D4370&lt;'Season Lookup'!$D$16),"Spring",IF(AND(D4370&gt;='Season Lookup'!$D$16,D4370&lt;'Season Lookup'!$D$17),"Summer",IF(AND(D4370&gt;='Season Lookup'!$D$17,D4370&lt;'Season Lookup'!$D$18),"Fall",IF(OR(D4370&gt;='Season Lookup'!$D$18,D4370&lt;'Season Lookup'!$D$15),"Winter"))))</f>
        <v>Fall</v>
      </c>
      <c r="L4370" s="3" t="str">
        <f>VLOOKUP(F4370,'Season Lookup'!$A$1:$B$13,2,0)</f>
        <v>Fall</v>
      </c>
      <c r="M4370" t="s">
        <v>78</v>
      </c>
      <c r="N4370" t="s">
        <v>329</v>
      </c>
      <c r="O4370" t="s">
        <v>13</v>
      </c>
      <c r="P4370" t="str">
        <f t="shared" si="860"/>
        <v>Yes</v>
      </c>
      <c r="Q4370" t="str">
        <f t="shared" si="861"/>
        <v>No</v>
      </c>
      <c r="R4370" t="str">
        <f t="shared" si="862"/>
        <v>No</v>
      </c>
      <c r="T4370" t="s">
        <v>19</v>
      </c>
      <c r="V4370" t="str">
        <f t="shared" si="863"/>
        <v>Intersection</v>
      </c>
      <c r="W4370" t="s">
        <v>2237</v>
      </c>
      <c r="X4370">
        <v>0</v>
      </c>
      <c r="Y4370">
        <v>0</v>
      </c>
      <c r="Z4370" t="s">
        <v>81</v>
      </c>
    </row>
    <row r="4371" spans="1:26">
      <c r="A4371">
        <v>31479</v>
      </c>
      <c r="B4371" s="1">
        <v>41207.399293981478</v>
      </c>
      <c r="C4371" s="1">
        <f t="shared" si="852"/>
        <v>40909</v>
      </c>
      <c r="D4371" s="4">
        <f t="shared" si="853"/>
        <v>0.81666666666666665</v>
      </c>
      <c r="E4371" s="3">
        <f t="shared" si="854"/>
        <v>2012</v>
      </c>
      <c r="F4371" s="3">
        <f t="shared" si="855"/>
        <v>10</v>
      </c>
      <c r="G4371" s="3">
        <f t="shared" si="856"/>
        <v>25</v>
      </c>
      <c r="H4371" s="3">
        <f t="shared" si="857"/>
        <v>9</v>
      </c>
      <c r="I4371" s="3">
        <f t="shared" si="858"/>
        <v>34</v>
      </c>
      <c r="J4371" s="3">
        <f t="shared" si="859"/>
        <v>5</v>
      </c>
      <c r="K4371" s="3" t="str">
        <f>IF(AND(D4371&gt;='Season Lookup'!$D$15,D4371&lt;'Season Lookup'!$D$16),"Spring",IF(AND(D4371&gt;='Season Lookup'!$D$16,D4371&lt;'Season Lookup'!$D$17),"Summer",IF(AND(D4371&gt;='Season Lookup'!$D$17,D4371&lt;'Season Lookup'!$D$18),"Fall",IF(OR(D4371&gt;='Season Lookup'!$D$18,D4371&lt;'Season Lookup'!$D$15),"Winter"))))</f>
        <v>Fall</v>
      </c>
      <c r="L4371" s="3" t="str">
        <f>VLOOKUP(F4371,'Season Lookup'!$A$1:$B$13,2,0)</f>
        <v>Fall</v>
      </c>
      <c r="M4371" t="s">
        <v>78</v>
      </c>
      <c r="N4371" t="s">
        <v>13</v>
      </c>
      <c r="O4371" t="s">
        <v>132</v>
      </c>
      <c r="P4371" t="str">
        <f t="shared" si="860"/>
        <v>Yes</v>
      </c>
      <c r="Q4371" t="str">
        <f t="shared" si="861"/>
        <v>Yes</v>
      </c>
      <c r="R4371" t="str">
        <f t="shared" si="862"/>
        <v>No</v>
      </c>
      <c r="T4371" t="s">
        <v>19</v>
      </c>
      <c r="U4371" t="s">
        <v>138</v>
      </c>
      <c r="V4371" t="str">
        <f t="shared" si="863"/>
        <v>Intersection</v>
      </c>
      <c r="W4371" t="s">
        <v>3406</v>
      </c>
      <c r="X4371">
        <v>42.375202000000002</v>
      </c>
      <c r="Y4371">
        <v>-71.112233000000003</v>
      </c>
      <c r="Z4371" t="s">
        <v>3407</v>
      </c>
    </row>
    <row r="4372" spans="1:26">
      <c r="A4372">
        <v>31480</v>
      </c>
      <c r="B4372" s="1">
        <v>41207.552083333336</v>
      </c>
      <c r="C4372" s="1">
        <f t="shared" si="852"/>
        <v>40909</v>
      </c>
      <c r="D4372" s="4">
        <f t="shared" si="853"/>
        <v>0.81666666666666665</v>
      </c>
      <c r="E4372" s="3">
        <f t="shared" si="854"/>
        <v>2012</v>
      </c>
      <c r="F4372" s="3">
        <f t="shared" si="855"/>
        <v>10</v>
      </c>
      <c r="G4372" s="3">
        <f t="shared" si="856"/>
        <v>25</v>
      </c>
      <c r="H4372" s="3">
        <f t="shared" si="857"/>
        <v>13</v>
      </c>
      <c r="I4372" s="3">
        <f t="shared" si="858"/>
        <v>15</v>
      </c>
      <c r="J4372" s="3">
        <f t="shared" si="859"/>
        <v>5</v>
      </c>
      <c r="K4372" s="3" t="str">
        <f>IF(AND(D4372&gt;='Season Lookup'!$D$15,D4372&lt;'Season Lookup'!$D$16),"Spring",IF(AND(D4372&gt;='Season Lookup'!$D$16,D4372&lt;'Season Lookup'!$D$17),"Summer",IF(AND(D4372&gt;='Season Lookup'!$D$17,D4372&lt;'Season Lookup'!$D$18),"Fall",IF(OR(D4372&gt;='Season Lookup'!$D$18,D4372&lt;'Season Lookup'!$D$15),"Winter"))))</f>
        <v>Fall</v>
      </c>
      <c r="L4372" s="3" t="str">
        <f>VLOOKUP(F4372,'Season Lookup'!$A$1:$B$13,2,0)</f>
        <v>Fall</v>
      </c>
      <c r="M4372" t="s">
        <v>78</v>
      </c>
      <c r="N4372" t="s">
        <v>13</v>
      </c>
      <c r="O4372" t="s">
        <v>152</v>
      </c>
      <c r="P4372" t="str">
        <f t="shared" si="860"/>
        <v>Yes</v>
      </c>
      <c r="Q4372" t="str">
        <f t="shared" si="861"/>
        <v>No</v>
      </c>
      <c r="R4372" t="str">
        <f t="shared" si="862"/>
        <v>Yes</v>
      </c>
      <c r="T4372" t="s">
        <v>316</v>
      </c>
      <c r="U4372" t="s">
        <v>342</v>
      </c>
      <c r="V4372" t="str">
        <f t="shared" si="863"/>
        <v>Intersection</v>
      </c>
      <c r="W4372" t="s">
        <v>642</v>
      </c>
      <c r="X4372">
        <v>42.366343000000001</v>
      </c>
      <c r="Y4372">
        <v>-71.103160000000003</v>
      </c>
      <c r="Z4372" t="s">
        <v>643</v>
      </c>
    </row>
    <row r="4373" spans="1:26">
      <c r="A4373">
        <v>31481</v>
      </c>
      <c r="B4373" s="1">
        <v>41207.576388888891</v>
      </c>
      <c r="C4373" s="1">
        <f t="shared" si="852"/>
        <v>40909</v>
      </c>
      <c r="D4373" s="4">
        <f t="shared" si="853"/>
        <v>0.81666666666666665</v>
      </c>
      <c r="E4373" s="3">
        <f t="shared" si="854"/>
        <v>2012</v>
      </c>
      <c r="F4373" s="3">
        <f t="shared" si="855"/>
        <v>10</v>
      </c>
      <c r="G4373" s="3">
        <f t="shared" si="856"/>
        <v>25</v>
      </c>
      <c r="H4373" s="3">
        <f t="shared" si="857"/>
        <v>13</v>
      </c>
      <c r="I4373" s="3">
        <f t="shared" si="858"/>
        <v>50</v>
      </c>
      <c r="J4373" s="3">
        <f t="shared" si="859"/>
        <v>5</v>
      </c>
      <c r="K4373" s="3" t="str">
        <f>IF(AND(D4373&gt;='Season Lookup'!$D$15,D4373&lt;'Season Lookup'!$D$16),"Spring",IF(AND(D4373&gt;='Season Lookup'!$D$16,D4373&lt;'Season Lookup'!$D$17),"Summer",IF(AND(D4373&gt;='Season Lookup'!$D$17,D4373&lt;'Season Lookup'!$D$18),"Fall",IF(OR(D4373&gt;='Season Lookup'!$D$18,D4373&lt;'Season Lookup'!$D$15),"Winter"))))</f>
        <v>Fall</v>
      </c>
      <c r="L4373" s="3" t="str">
        <f>VLOOKUP(F4373,'Season Lookup'!$A$1:$B$13,2,0)</f>
        <v>Fall</v>
      </c>
      <c r="M4373" t="s">
        <v>78</v>
      </c>
      <c r="N4373" t="s">
        <v>13</v>
      </c>
      <c r="O4373" t="s">
        <v>13</v>
      </c>
      <c r="P4373" t="str">
        <f t="shared" si="860"/>
        <v>Yes</v>
      </c>
      <c r="Q4373" t="str">
        <f t="shared" si="861"/>
        <v>No</v>
      </c>
      <c r="R4373" t="str">
        <f t="shared" si="862"/>
        <v>No</v>
      </c>
      <c r="T4373" t="s">
        <v>186</v>
      </c>
      <c r="U4373" t="s">
        <v>2650</v>
      </c>
      <c r="V4373" t="str">
        <f t="shared" si="863"/>
        <v>Intersection</v>
      </c>
      <c r="W4373" t="s">
        <v>2651</v>
      </c>
      <c r="X4373">
        <v>42.382855999999997</v>
      </c>
      <c r="Y4373">
        <v>-71.131956000000002</v>
      </c>
      <c r="Z4373" t="s">
        <v>2652</v>
      </c>
    </row>
    <row r="4374" spans="1:26">
      <c r="A4374">
        <v>31482</v>
      </c>
      <c r="B4374" s="1">
        <v>41207.581250000003</v>
      </c>
      <c r="C4374" s="1">
        <f t="shared" si="852"/>
        <v>40909</v>
      </c>
      <c r="D4374" s="4">
        <f t="shared" si="853"/>
        <v>0.81666666666666665</v>
      </c>
      <c r="E4374" s="3">
        <f t="shared" si="854"/>
        <v>2012</v>
      </c>
      <c r="F4374" s="3">
        <f t="shared" si="855"/>
        <v>10</v>
      </c>
      <c r="G4374" s="3">
        <f t="shared" si="856"/>
        <v>25</v>
      </c>
      <c r="H4374" s="3">
        <f t="shared" si="857"/>
        <v>13</v>
      </c>
      <c r="I4374" s="3">
        <f t="shared" si="858"/>
        <v>57</v>
      </c>
      <c r="J4374" s="3">
        <f t="shared" si="859"/>
        <v>5</v>
      </c>
      <c r="K4374" s="3" t="str">
        <f>IF(AND(D4374&gt;='Season Lookup'!$D$15,D4374&lt;'Season Lookup'!$D$16),"Spring",IF(AND(D4374&gt;='Season Lookup'!$D$16,D4374&lt;'Season Lookup'!$D$17),"Summer",IF(AND(D4374&gt;='Season Lookup'!$D$17,D4374&lt;'Season Lookup'!$D$18),"Fall",IF(OR(D4374&gt;='Season Lookup'!$D$18,D4374&lt;'Season Lookup'!$D$15),"Winter"))))</f>
        <v>Fall</v>
      </c>
      <c r="L4374" s="3" t="str">
        <f>VLOOKUP(F4374,'Season Lookup'!$A$1:$B$13,2,0)</f>
        <v>Fall</v>
      </c>
      <c r="M4374" t="s">
        <v>78</v>
      </c>
      <c r="N4374" t="s">
        <v>13</v>
      </c>
      <c r="O4374" t="s">
        <v>132</v>
      </c>
      <c r="P4374" t="str">
        <f t="shared" si="860"/>
        <v>Yes</v>
      </c>
      <c r="Q4374" t="str">
        <f t="shared" si="861"/>
        <v>Yes</v>
      </c>
      <c r="R4374" t="str">
        <f t="shared" si="862"/>
        <v>No</v>
      </c>
      <c r="T4374" t="s">
        <v>667</v>
      </c>
      <c r="U4374" t="s">
        <v>74</v>
      </c>
      <c r="V4374" t="str">
        <f t="shared" si="863"/>
        <v>Intersection</v>
      </c>
      <c r="W4374" t="s">
        <v>5060</v>
      </c>
      <c r="X4374">
        <v>42.371501000000002</v>
      </c>
      <c r="Y4374">
        <v>-71.098121000000006</v>
      </c>
      <c r="Z4374" t="s">
        <v>669</v>
      </c>
    </row>
    <row r="4375" spans="1:26">
      <c r="A4375">
        <v>31483</v>
      </c>
      <c r="B4375" s="1">
        <v>41207.859722222223</v>
      </c>
      <c r="C4375" s="1">
        <f t="shared" si="852"/>
        <v>40909</v>
      </c>
      <c r="D4375" s="4">
        <f t="shared" si="853"/>
        <v>0.81666666666666665</v>
      </c>
      <c r="E4375" s="3">
        <f t="shared" si="854"/>
        <v>2012</v>
      </c>
      <c r="F4375" s="3">
        <f t="shared" si="855"/>
        <v>10</v>
      </c>
      <c r="G4375" s="3">
        <f t="shared" si="856"/>
        <v>25</v>
      </c>
      <c r="H4375" s="3">
        <f t="shared" si="857"/>
        <v>20</v>
      </c>
      <c r="I4375" s="3">
        <f t="shared" si="858"/>
        <v>38</v>
      </c>
      <c r="J4375" s="3">
        <f t="shared" si="859"/>
        <v>5</v>
      </c>
      <c r="K4375" s="3" t="str">
        <f>IF(AND(D4375&gt;='Season Lookup'!$D$15,D4375&lt;'Season Lookup'!$D$16),"Spring",IF(AND(D4375&gt;='Season Lookup'!$D$16,D4375&lt;'Season Lookup'!$D$17),"Summer",IF(AND(D4375&gt;='Season Lookup'!$D$17,D4375&lt;'Season Lookup'!$D$18),"Fall",IF(OR(D4375&gt;='Season Lookup'!$D$18,D4375&lt;'Season Lookup'!$D$15),"Winter"))))</f>
        <v>Fall</v>
      </c>
      <c r="L4375" s="3" t="str">
        <f>VLOOKUP(F4375,'Season Lookup'!$A$1:$B$13,2,0)</f>
        <v>Fall</v>
      </c>
      <c r="M4375" t="s">
        <v>78</v>
      </c>
      <c r="N4375" t="s">
        <v>13</v>
      </c>
      <c r="O4375" t="s">
        <v>132</v>
      </c>
      <c r="P4375" t="str">
        <f t="shared" si="860"/>
        <v>Yes</v>
      </c>
      <c r="Q4375" t="str">
        <f t="shared" si="861"/>
        <v>Yes</v>
      </c>
      <c r="R4375" t="str">
        <f t="shared" si="862"/>
        <v>No</v>
      </c>
      <c r="T4375" t="s">
        <v>14</v>
      </c>
      <c r="U4375" t="s">
        <v>1316</v>
      </c>
      <c r="V4375" t="str">
        <f t="shared" si="863"/>
        <v>Intersection</v>
      </c>
      <c r="W4375" t="s">
        <v>1317</v>
      </c>
      <c r="X4375">
        <v>42.362647000000003</v>
      </c>
      <c r="Y4375">
        <v>-71.099069</v>
      </c>
      <c r="Z4375" t="s">
        <v>1318</v>
      </c>
    </row>
    <row r="4376" spans="1:26">
      <c r="A4376">
        <v>31484</v>
      </c>
      <c r="B4376" s="1">
        <v>41207.895833333336</v>
      </c>
      <c r="C4376" s="1">
        <f t="shared" si="852"/>
        <v>40909</v>
      </c>
      <c r="D4376" s="4">
        <f t="shared" si="853"/>
        <v>0.81666666666666665</v>
      </c>
      <c r="E4376" s="3">
        <f t="shared" si="854"/>
        <v>2012</v>
      </c>
      <c r="F4376" s="3">
        <f t="shared" si="855"/>
        <v>10</v>
      </c>
      <c r="G4376" s="3">
        <f t="shared" si="856"/>
        <v>25</v>
      </c>
      <c r="H4376" s="3">
        <f t="shared" si="857"/>
        <v>21</v>
      </c>
      <c r="I4376" s="3">
        <f t="shared" si="858"/>
        <v>30</v>
      </c>
      <c r="J4376" s="3">
        <f t="shared" si="859"/>
        <v>5</v>
      </c>
      <c r="K4376" s="3" t="str">
        <f>IF(AND(D4376&gt;='Season Lookup'!$D$15,D4376&lt;'Season Lookup'!$D$16),"Spring",IF(AND(D4376&gt;='Season Lookup'!$D$16,D4376&lt;'Season Lookup'!$D$17),"Summer",IF(AND(D4376&gt;='Season Lookup'!$D$17,D4376&lt;'Season Lookup'!$D$18),"Fall",IF(OR(D4376&gt;='Season Lookup'!$D$18,D4376&lt;'Season Lookup'!$D$15),"Winter"))))</f>
        <v>Fall</v>
      </c>
      <c r="L4376" s="3" t="str">
        <f>VLOOKUP(F4376,'Season Lookup'!$A$1:$B$13,2,0)</f>
        <v>Fall</v>
      </c>
      <c r="M4376" t="s">
        <v>78</v>
      </c>
      <c r="N4376" t="s">
        <v>13</v>
      </c>
      <c r="O4376" t="s">
        <v>23</v>
      </c>
      <c r="P4376" t="str">
        <f t="shared" si="860"/>
        <v>Yes</v>
      </c>
      <c r="Q4376" t="str">
        <f t="shared" si="861"/>
        <v>No</v>
      </c>
      <c r="R4376" t="str">
        <f t="shared" si="862"/>
        <v>No</v>
      </c>
      <c r="S4376">
        <v>124</v>
      </c>
      <c r="T4376" t="s">
        <v>198</v>
      </c>
      <c r="V4376" t="str">
        <f t="shared" si="863"/>
        <v>Non Intersection</v>
      </c>
      <c r="W4376" t="s">
        <v>3116</v>
      </c>
      <c r="X4376">
        <v>42.373387999999998</v>
      </c>
      <c r="Y4376">
        <v>-71.123320000000007</v>
      </c>
      <c r="Z4376" t="s">
        <v>3117</v>
      </c>
    </row>
    <row r="4377" spans="1:26">
      <c r="A4377">
        <v>31486</v>
      </c>
      <c r="B4377" s="1">
        <v>41207.36109953704</v>
      </c>
      <c r="C4377" s="1">
        <f t="shared" si="852"/>
        <v>40909</v>
      </c>
      <c r="D4377" s="4">
        <f t="shared" si="853"/>
        <v>0.81666666666666665</v>
      </c>
      <c r="E4377" s="3">
        <f t="shared" si="854"/>
        <v>2012</v>
      </c>
      <c r="F4377" s="3">
        <f t="shared" si="855"/>
        <v>10</v>
      </c>
      <c r="G4377" s="3">
        <f t="shared" si="856"/>
        <v>25</v>
      </c>
      <c r="H4377" s="3">
        <f t="shared" si="857"/>
        <v>8</v>
      </c>
      <c r="I4377" s="3">
        <f t="shared" si="858"/>
        <v>39</v>
      </c>
      <c r="J4377" s="3">
        <f t="shared" si="859"/>
        <v>5</v>
      </c>
      <c r="K4377" s="3" t="str">
        <f>IF(AND(D4377&gt;='Season Lookup'!$D$15,D4377&lt;'Season Lookup'!$D$16),"Spring",IF(AND(D4377&gt;='Season Lookup'!$D$16,D4377&lt;'Season Lookup'!$D$17),"Summer",IF(AND(D4377&gt;='Season Lookup'!$D$17,D4377&lt;'Season Lookup'!$D$18),"Fall",IF(OR(D4377&gt;='Season Lookup'!$D$18,D4377&lt;'Season Lookup'!$D$15),"Winter"))))</f>
        <v>Fall</v>
      </c>
      <c r="L4377" s="3" t="str">
        <f>VLOOKUP(F4377,'Season Lookup'!$A$1:$B$13,2,0)</f>
        <v>Fall</v>
      </c>
      <c r="M4377" t="s">
        <v>78</v>
      </c>
      <c r="N4377" t="s">
        <v>13</v>
      </c>
      <c r="O4377" t="s">
        <v>13</v>
      </c>
      <c r="P4377" t="str">
        <f t="shared" si="860"/>
        <v>Yes</v>
      </c>
      <c r="Q4377" t="str">
        <f t="shared" si="861"/>
        <v>No</v>
      </c>
      <c r="R4377" t="str">
        <f t="shared" si="862"/>
        <v>No</v>
      </c>
      <c r="S4377">
        <v>2500</v>
      </c>
      <c r="T4377" t="s">
        <v>14</v>
      </c>
      <c r="U4377" t="s">
        <v>3001</v>
      </c>
      <c r="V4377" t="str">
        <f t="shared" si="863"/>
        <v>Non Intersection</v>
      </c>
      <c r="W4377" t="s">
        <v>3846</v>
      </c>
      <c r="X4377">
        <v>42.398899999999998</v>
      </c>
      <c r="Y4377">
        <v>-71.132424999999998</v>
      </c>
      <c r="Z4377" t="s">
        <v>3847</v>
      </c>
    </row>
    <row r="4378" spans="1:26">
      <c r="A4378">
        <v>31487</v>
      </c>
      <c r="B4378" s="1">
        <v>41207.621527777781</v>
      </c>
      <c r="C4378" s="1">
        <f t="shared" si="852"/>
        <v>40909</v>
      </c>
      <c r="D4378" s="4">
        <f t="shared" si="853"/>
        <v>0.81666666666666665</v>
      </c>
      <c r="E4378" s="3">
        <f t="shared" si="854"/>
        <v>2012</v>
      </c>
      <c r="F4378" s="3">
        <f t="shared" si="855"/>
        <v>10</v>
      </c>
      <c r="G4378" s="3">
        <f t="shared" si="856"/>
        <v>25</v>
      </c>
      <c r="H4378" s="3">
        <f t="shared" si="857"/>
        <v>14</v>
      </c>
      <c r="I4378" s="3">
        <f t="shared" si="858"/>
        <v>55</v>
      </c>
      <c r="J4378" s="3">
        <f t="shared" si="859"/>
        <v>5</v>
      </c>
      <c r="K4378" s="3" t="str">
        <f>IF(AND(D4378&gt;='Season Lookup'!$D$15,D4378&lt;'Season Lookup'!$D$16),"Spring",IF(AND(D4378&gt;='Season Lookup'!$D$16,D4378&lt;'Season Lookup'!$D$17),"Summer",IF(AND(D4378&gt;='Season Lookup'!$D$17,D4378&lt;'Season Lookup'!$D$18),"Fall",IF(OR(D4378&gt;='Season Lookup'!$D$18,D4378&lt;'Season Lookup'!$D$15),"Winter"))))</f>
        <v>Fall</v>
      </c>
      <c r="L4378" s="3" t="str">
        <f>VLOOKUP(F4378,'Season Lookup'!$A$1:$B$13,2,0)</f>
        <v>Fall</v>
      </c>
      <c r="M4378" t="s">
        <v>78</v>
      </c>
      <c r="N4378" t="s">
        <v>13</v>
      </c>
      <c r="O4378" t="s">
        <v>35</v>
      </c>
      <c r="P4378" t="str">
        <f t="shared" si="860"/>
        <v>Yes</v>
      </c>
      <c r="Q4378" t="str">
        <f t="shared" si="861"/>
        <v>No</v>
      </c>
      <c r="R4378" t="str">
        <f t="shared" si="862"/>
        <v>No</v>
      </c>
      <c r="T4378" t="s">
        <v>97</v>
      </c>
      <c r="U4378" t="s">
        <v>14</v>
      </c>
      <c r="V4378" t="str">
        <f t="shared" si="863"/>
        <v>Intersection</v>
      </c>
      <c r="W4378" t="s">
        <v>98</v>
      </c>
      <c r="X4378">
        <v>42.374070000000003</v>
      </c>
      <c r="Y4378">
        <v>-71.118838999999994</v>
      </c>
      <c r="Z4378" t="s">
        <v>99</v>
      </c>
    </row>
    <row r="4379" spans="1:26">
      <c r="A4379">
        <v>31488</v>
      </c>
      <c r="B4379" s="1">
        <v>41207.583333333336</v>
      </c>
      <c r="C4379" s="1">
        <f t="shared" si="852"/>
        <v>40909</v>
      </c>
      <c r="D4379" s="4">
        <f t="shared" si="853"/>
        <v>0.81666666666666665</v>
      </c>
      <c r="E4379" s="3">
        <f t="shared" si="854"/>
        <v>2012</v>
      </c>
      <c r="F4379" s="3">
        <f t="shared" si="855"/>
        <v>10</v>
      </c>
      <c r="G4379" s="3">
        <f t="shared" si="856"/>
        <v>25</v>
      </c>
      <c r="H4379" s="3">
        <f t="shared" si="857"/>
        <v>14</v>
      </c>
      <c r="I4379" s="3">
        <f t="shared" si="858"/>
        <v>0</v>
      </c>
      <c r="J4379" s="3">
        <f t="shared" si="859"/>
        <v>5</v>
      </c>
      <c r="K4379" s="3" t="str">
        <f>IF(AND(D4379&gt;='Season Lookup'!$D$15,D4379&lt;'Season Lookup'!$D$16),"Spring",IF(AND(D4379&gt;='Season Lookup'!$D$16,D4379&lt;'Season Lookup'!$D$17),"Summer",IF(AND(D4379&gt;='Season Lookup'!$D$17,D4379&lt;'Season Lookup'!$D$18),"Fall",IF(OR(D4379&gt;='Season Lookup'!$D$18,D4379&lt;'Season Lookup'!$D$15),"Winter"))))</f>
        <v>Fall</v>
      </c>
      <c r="L4379" s="3" t="str">
        <f>VLOOKUP(F4379,'Season Lookup'!$A$1:$B$13,2,0)</f>
        <v>Fall</v>
      </c>
      <c r="M4379" t="s">
        <v>78</v>
      </c>
      <c r="N4379" t="s">
        <v>549</v>
      </c>
      <c r="O4379" t="s">
        <v>36</v>
      </c>
      <c r="P4379" t="str">
        <f t="shared" si="860"/>
        <v>No</v>
      </c>
      <c r="Q4379" t="str">
        <f t="shared" si="861"/>
        <v>No</v>
      </c>
      <c r="R4379" t="str">
        <f t="shared" si="862"/>
        <v>No</v>
      </c>
      <c r="T4379" t="s">
        <v>167</v>
      </c>
      <c r="U4379" t="s">
        <v>166</v>
      </c>
      <c r="V4379" t="str">
        <f t="shared" si="863"/>
        <v>Intersection</v>
      </c>
      <c r="W4379" t="s">
        <v>4418</v>
      </c>
      <c r="X4379">
        <v>42.381565000000002</v>
      </c>
      <c r="Y4379">
        <v>-71.116347000000005</v>
      </c>
      <c r="Z4379" t="s">
        <v>4419</v>
      </c>
    </row>
    <row r="4380" spans="1:26">
      <c r="A4380">
        <v>31490</v>
      </c>
      <c r="B4380" s="1">
        <v>41208.513888888891</v>
      </c>
      <c r="C4380" s="1">
        <f t="shared" si="852"/>
        <v>40909</v>
      </c>
      <c r="D4380" s="4">
        <f t="shared" si="853"/>
        <v>0.81944444444444442</v>
      </c>
      <c r="E4380" s="3">
        <f t="shared" si="854"/>
        <v>2012</v>
      </c>
      <c r="F4380" s="3">
        <f t="shared" si="855"/>
        <v>10</v>
      </c>
      <c r="G4380" s="3">
        <f t="shared" si="856"/>
        <v>26</v>
      </c>
      <c r="H4380" s="3">
        <f t="shared" si="857"/>
        <v>12</v>
      </c>
      <c r="I4380" s="3">
        <f t="shared" si="858"/>
        <v>20</v>
      </c>
      <c r="J4380" s="3">
        <f t="shared" si="859"/>
        <v>6</v>
      </c>
      <c r="K4380" s="3" t="str">
        <f>IF(AND(D4380&gt;='Season Lookup'!$D$15,D4380&lt;'Season Lookup'!$D$16),"Spring",IF(AND(D4380&gt;='Season Lookup'!$D$16,D4380&lt;'Season Lookup'!$D$17),"Summer",IF(AND(D4380&gt;='Season Lookup'!$D$17,D4380&lt;'Season Lookup'!$D$18),"Fall",IF(OR(D4380&gt;='Season Lookup'!$D$18,D4380&lt;'Season Lookup'!$D$15),"Winter"))))</f>
        <v>Fall</v>
      </c>
      <c r="L4380" s="3" t="str">
        <f>VLOOKUP(F4380,'Season Lookup'!$A$1:$B$13,2,0)</f>
        <v>Fall</v>
      </c>
      <c r="M4380" t="s">
        <v>12</v>
      </c>
      <c r="N4380" t="s">
        <v>13</v>
      </c>
      <c r="O4380" t="s">
        <v>13</v>
      </c>
      <c r="P4380" t="str">
        <f t="shared" si="860"/>
        <v>Yes</v>
      </c>
      <c r="Q4380" t="str">
        <f t="shared" si="861"/>
        <v>No</v>
      </c>
      <c r="R4380" t="str">
        <f t="shared" si="862"/>
        <v>No</v>
      </c>
      <c r="T4380" t="s">
        <v>14</v>
      </c>
      <c r="U4380" t="s">
        <v>501</v>
      </c>
      <c r="V4380" t="str">
        <f t="shared" si="863"/>
        <v>Intersection</v>
      </c>
      <c r="W4380" t="s">
        <v>2128</v>
      </c>
      <c r="X4380">
        <v>42.383788000000003</v>
      </c>
      <c r="Y4380">
        <v>-71.119513999999995</v>
      </c>
      <c r="Z4380" t="s">
        <v>2129</v>
      </c>
    </row>
    <row r="4381" spans="1:26">
      <c r="A4381">
        <v>31491</v>
      </c>
      <c r="B4381" s="1">
        <v>41208.791655092595</v>
      </c>
      <c r="C4381" s="1">
        <f t="shared" si="852"/>
        <v>40909</v>
      </c>
      <c r="D4381" s="4">
        <f t="shared" si="853"/>
        <v>0.81944444444444442</v>
      </c>
      <c r="E4381" s="3">
        <f t="shared" si="854"/>
        <v>2012</v>
      </c>
      <c r="F4381" s="3">
        <f t="shared" si="855"/>
        <v>10</v>
      </c>
      <c r="G4381" s="3">
        <f t="shared" si="856"/>
        <v>26</v>
      </c>
      <c r="H4381" s="3">
        <f t="shared" si="857"/>
        <v>18</v>
      </c>
      <c r="I4381" s="3">
        <f t="shared" si="858"/>
        <v>59</v>
      </c>
      <c r="J4381" s="3">
        <f t="shared" si="859"/>
        <v>6</v>
      </c>
      <c r="K4381" s="3" t="str">
        <f>IF(AND(D4381&gt;='Season Lookup'!$D$15,D4381&lt;'Season Lookup'!$D$16),"Spring",IF(AND(D4381&gt;='Season Lookup'!$D$16,D4381&lt;'Season Lookup'!$D$17),"Summer",IF(AND(D4381&gt;='Season Lookup'!$D$17,D4381&lt;'Season Lookup'!$D$18),"Fall",IF(OR(D4381&gt;='Season Lookup'!$D$18,D4381&lt;'Season Lookup'!$D$15),"Winter"))))</f>
        <v>Fall</v>
      </c>
      <c r="L4381" s="3" t="str">
        <f>VLOOKUP(F4381,'Season Lookup'!$A$1:$B$13,2,0)</f>
        <v>Fall</v>
      </c>
      <c r="M4381" t="s">
        <v>12</v>
      </c>
      <c r="N4381" t="s">
        <v>13</v>
      </c>
      <c r="O4381" t="s">
        <v>132</v>
      </c>
      <c r="P4381" t="str">
        <f t="shared" si="860"/>
        <v>Yes</v>
      </c>
      <c r="Q4381" t="str">
        <f t="shared" si="861"/>
        <v>Yes</v>
      </c>
      <c r="R4381" t="str">
        <f t="shared" si="862"/>
        <v>No</v>
      </c>
      <c r="T4381" t="s">
        <v>19</v>
      </c>
      <c r="U4381" t="s">
        <v>760</v>
      </c>
      <c r="V4381" t="str">
        <f t="shared" si="863"/>
        <v>Intersection</v>
      </c>
      <c r="W4381" t="s">
        <v>3703</v>
      </c>
      <c r="X4381">
        <v>42.371920000000003</v>
      </c>
      <c r="Y4381">
        <v>-71.086872</v>
      </c>
      <c r="Z4381" t="s">
        <v>3704</v>
      </c>
    </row>
    <row r="4382" spans="1:26">
      <c r="A4382">
        <v>31492</v>
      </c>
      <c r="B4382" s="1">
        <v>41209.440960648149</v>
      </c>
      <c r="C4382" s="1">
        <f t="shared" si="852"/>
        <v>40909</v>
      </c>
      <c r="D4382" s="4">
        <f t="shared" si="853"/>
        <v>0.82222222222222219</v>
      </c>
      <c r="E4382" s="3">
        <f t="shared" si="854"/>
        <v>2012</v>
      </c>
      <c r="F4382" s="3">
        <f t="shared" si="855"/>
        <v>10</v>
      </c>
      <c r="G4382" s="3">
        <f t="shared" si="856"/>
        <v>27</v>
      </c>
      <c r="H4382" s="3">
        <f t="shared" si="857"/>
        <v>10</v>
      </c>
      <c r="I4382" s="3">
        <f t="shared" si="858"/>
        <v>34</v>
      </c>
      <c r="J4382" s="3">
        <f t="shared" si="859"/>
        <v>7</v>
      </c>
      <c r="K4382" s="3" t="str">
        <f>IF(AND(D4382&gt;='Season Lookup'!$D$15,D4382&lt;'Season Lookup'!$D$16),"Spring",IF(AND(D4382&gt;='Season Lookup'!$D$16,D4382&lt;'Season Lookup'!$D$17),"Summer",IF(AND(D4382&gt;='Season Lookup'!$D$17,D4382&lt;'Season Lookup'!$D$18),"Fall",IF(OR(D4382&gt;='Season Lookup'!$D$18,D4382&lt;'Season Lookup'!$D$15),"Winter"))))</f>
        <v>Fall</v>
      </c>
      <c r="L4382" s="3" t="str">
        <f>VLOOKUP(F4382,'Season Lookup'!$A$1:$B$13,2,0)</f>
        <v>Fall</v>
      </c>
      <c r="M4382" t="s">
        <v>31</v>
      </c>
      <c r="N4382" t="s">
        <v>13</v>
      </c>
      <c r="O4382" t="s">
        <v>13</v>
      </c>
      <c r="P4382" t="str">
        <f t="shared" si="860"/>
        <v>Yes</v>
      </c>
      <c r="Q4382" t="str">
        <f t="shared" si="861"/>
        <v>No</v>
      </c>
      <c r="R4382" t="str">
        <f t="shared" si="862"/>
        <v>No</v>
      </c>
      <c r="S4382">
        <v>128</v>
      </c>
      <c r="T4382" t="s">
        <v>413</v>
      </c>
      <c r="V4382" t="str">
        <f t="shared" si="863"/>
        <v>Non Intersection</v>
      </c>
      <c r="W4382" t="s">
        <v>5063</v>
      </c>
      <c r="X4382">
        <v>42.393799000000001</v>
      </c>
      <c r="Y4382">
        <v>-71.150233999999998</v>
      </c>
      <c r="Z4382" t="s">
        <v>5064</v>
      </c>
    </row>
    <row r="4383" spans="1:26">
      <c r="A4383">
        <v>31493</v>
      </c>
      <c r="B4383" s="1">
        <v>41209.538194444445</v>
      </c>
      <c r="C4383" s="1">
        <f t="shared" si="852"/>
        <v>40909</v>
      </c>
      <c r="D4383" s="4">
        <f t="shared" si="853"/>
        <v>0.82222222222222219</v>
      </c>
      <c r="E4383" s="3">
        <f t="shared" si="854"/>
        <v>2012</v>
      </c>
      <c r="F4383" s="3">
        <f t="shared" si="855"/>
        <v>10</v>
      </c>
      <c r="G4383" s="3">
        <f t="shared" si="856"/>
        <v>27</v>
      </c>
      <c r="H4383" s="3">
        <f t="shared" si="857"/>
        <v>12</v>
      </c>
      <c r="I4383" s="3">
        <f t="shared" si="858"/>
        <v>55</v>
      </c>
      <c r="J4383" s="3">
        <f t="shared" si="859"/>
        <v>7</v>
      </c>
      <c r="K4383" s="3" t="str">
        <f>IF(AND(D4383&gt;='Season Lookup'!$D$15,D4383&lt;'Season Lookup'!$D$16),"Spring",IF(AND(D4383&gt;='Season Lookup'!$D$16,D4383&lt;'Season Lookup'!$D$17),"Summer",IF(AND(D4383&gt;='Season Lookup'!$D$17,D4383&lt;'Season Lookup'!$D$18),"Fall",IF(OR(D4383&gt;='Season Lookup'!$D$18,D4383&lt;'Season Lookup'!$D$15),"Winter"))))</f>
        <v>Fall</v>
      </c>
      <c r="L4383" s="3" t="str">
        <f>VLOOKUP(F4383,'Season Lookup'!$A$1:$B$13,2,0)</f>
        <v>Fall</v>
      </c>
      <c r="M4383" t="s">
        <v>31</v>
      </c>
      <c r="N4383" t="s">
        <v>13</v>
      </c>
      <c r="O4383" t="s">
        <v>13</v>
      </c>
      <c r="P4383" t="str">
        <f t="shared" si="860"/>
        <v>Yes</v>
      </c>
      <c r="Q4383" t="str">
        <f t="shared" si="861"/>
        <v>No</v>
      </c>
      <c r="R4383" t="str">
        <f t="shared" si="862"/>
        <v>No</v>
      </c>
      <c r="S4383">
        <v>615</v>
      </c>
      <c r="T4383" t="s">
        <v>186</v>
      </c>
      <c r="V4383" t="str">
        <f t="shared" si="863"/>
        <v>Non Intersection</v>
      </c>
      <c r="W4383" t="s">
        <v>2303</v>
      </c>
      <c r="X4383">
        <v>42.389046</v>
      </c>
      <c r="Y4383">
        <v>-71.144819999999996</v>
      </c>
      <c r="Z4383" t="s">
        <v>2304</v>
      </c>
    </row>
    <row r="4384" spans="1:26">
      <c r="A4384">
        <v>31485</v>
      </c>
      <c r="B4384" s="1">
        <v>41210.505555555559</v>
      </c>
      <c r="C4384" s="1">
        <f t="shared" si="852"/>
        <v>40909</v>
      </c>
      <c r="D4384" s="4">
        <f t="shared" si="853"/>
        <v>0.82499999999999996</v>
      </c>
      <c r="E4384" s="3">
        <f t="shared" si="854"/>
        <v>2012</v>
      </c>
      <c r="F4384" s="3">
        <f t="shared" si="855"/>
        <v>10</v>
      </c>
      <c r="G4384" s="3">
        <f t="shared" si="856"/>
        <v>28</v>
      </c>
      <c r="H4384" s="3">
        <f t="shared" si="857"/>
        <v>12</v>
      </c>
      <c r="I4384" s="3">
        <f t="shared" si="858"/>
        <v>8</v>
      </c>
      <c r="J4384" s="3">
        <f t="shared" si="859"/>
        <v>1</v>
      </c>
      <c r="K4384" s="3" t="str">
        <f>IF(AND(D4384&gt;='Season Lookup'!$D$15,D4384&lt;'Season Lookup'!$D$16),"Spring",IF(AND(D4384&gt;='Season Lookup'!$D$16,D4384&lt;'Season Lookup'!$D$17),"Summer",IF(AND(D4384&gt;='Season Lookup'!$D$17,D4384&lt;'Season Lookup'!$D$18),"Fall",IF(OR(D4384&gt;='Season Lookup'!$D$18,D4384&lt;'Season Lookup'!$D$15),"Winter"))))</f>
        <v>Fall</v>
      </c>
      <c r="L4384" s="3" t="str">
        <f>VLOOKUP(F4384,'Season Lookup'!$A$1:$B$13,2,0)</f>
        <v>Fall</v>
      </c>
      <c r="M4384" t="s">
        <v>48</v>
      </c>
      <c r="N4384" t="s">
        <v>18</v>
      </c>
      <c r="O4384" t="s">
        <v>152</v>
      </c>
      <c r="P4384" t="str">
        <f t="shared" si="860"/>
        <v>Yes</v>
      </c>
      <c r="Q4384" t="str">
        <f t="shared" si="861"/>
        <v>No</v>
      </c>
      <c r="R4384" t="str">
        <f t="shared" si="862"/>
        <v>Yes</v>
      </c>
      <c r="T4384" t="s">
        <v>37</v>
      </c>
      <c r="U4384" t="s">
        <v>1299</v>
      </c>
      <c r="V4384" t="str">
        <f t="shared" si="863"/>
        <v>Intersection</v>
      </c>
      <c r="W4384" t="s">
        <v>1300</v>
      </c>
      <c r="X4384">
        <v>42.361939</v>
      </c>
      <c r="Y4384">
        <v>-71.107973000000001</v>
      </c>
      <c r="Z4384" t="s">
        <v>1301</v>
      </c>
    </row>
    <row r="4385" spans="1:26">
      <c r="A4385">
        <v>31494</v>
      </c>
      <c r="B4385" s="1">
        <v>41211.451388888891</v>
      </c>
      <c r="C4385" s="1">
        <f t="shared" si="852"/>
        <v>40909</v>
      </c>
      <c r="D4385" s="4">
        <f t="shared" si="853"/>
        <v>0.82777777777777772</v>
      </c>
      <c r="E4385" s="3">
        <f t="shared" si="854"/>
        <v>2012</v>
      </c>
      <c r="F4385" s="3">
        <f t="shared" si="855"/>
        <v>10</v>
      </c>
      <c r="G4385" s="3">
        <f t="shared" si="856"/>
        <v>29</v>
      </c>
      <c r="H4385" s="3">
        <f t="shared" si="857"/>
        <v>10</v>
      </c>
      <c r="I4385" s="3">
        <f t="shared" si="858"/>
        <v>50</v>
      </c>
      <c r="J4385" s="3">
        <f t="shared" si="859"/>
        <v>2</v>
      </c>
      <c r="K4385" s="3" t="str">
        <f>IF(AND(D4385&gt;='Season Lookup'!$D$15,D4385&lt;'Season Lookup'!$D$16),"Spring",IF(AND(D4385&gt;='Season Lookup'!$D$16,D4385&lt;'Season Lookup'!$D$17),"Summer",IF(AND(D4385&gt;='Season Lookup'!$D$17,D4385&lt;'Season Lookup'!$D$18),"Fall",IF(OR(D4385&gt;='Season Lookup'!$D$18,D4385&lt;'Season Lookup'!$D$15),"Winter"))))</f>
        <v>Fall</v>
      </c>
      <c r="L4385" s="3" t="str">
        <f>VLOOKUP(F4385,'Season Lookup'!$A$1:$B$13,2,0)</f>
        <v>Fall</v>
      </c>
      <c r="M4385" t="s">
        <v>56</v>
      </c>
      <c r="N4385" t="s">
        <v>13</v>
      </c>
      <c r="O4385" t="s">
        <v>13</v>
      </c>
      <c r="P4385" t="str">
        <f t="shared" si="860"/>
        <v>Yes</v>
      </c>
      <c r="Q4385" t="str">
        <f t="shared" si="861"/>
        <v>No</v>
      </c>
      <c r="R4385" t="str">
        <f t="shared" si="862"/>
        <v>No</v>
      </c>
      <c r="T4385" t="s">
        <v>186</v>
      </c>
      <c r="U4385" t="s">
        <v>5065</v>
      </c>
      <c r="V4385" t="str">
        <f t="shared" si="863"/>
        <v>Intersection</v>
      </c>
      <c r="W4385" t="s">
        <v>5066</v>
      </c>
      <c r="X4385">
        <v>42.385264999999997</v>
      </c>
      <c r="Y4385">
        <v>-71.137258000000003</v>
      </c>
      <c r="Z4385" t="s">
        <v>5067</v>
      </c>
    </row>
    <row r="4386" spans="1:26">
      <c r="A4386">
        <v>31525</v>
      </c>
      <c r="B4386" s="1">
        <v>41211.291655092595</v>
      </c>
      <c r="C4386" s="1">
        <f t="shared" si="852"/>
        <v>40909</v>
      </c>
      <c r="D4386" s="4">
        <f t="shared" si="853"/>
        <v>0.82777777777777772</v>
      </c>
      <c r="E4386" s="3">
        <f t="shared" si="854"/>
        <v>2012</v>
      </c>
      <c r="F4386" s="3">
        <f t="shared" si="855"/>
        <v>10</v>
      </c>
      <c r="G4386" s="3">
        <f t="shared" si="856"/>
        <v>29</v>
      </c>
      <c r="H4386" s="3">
        <f t="shared" si="857"/>
        <v>6</v>
      </c>
      <c r="I4386" s="3">
        <f t="shared" si="858"/>
        <v>59</v>
      </c>
      <c r="J4386" s="3">
        <f t="shared" si="859"/>
        <v>2</v>
      </c>
      <c r="K4386" s="3" t="str">
        <f>IF(AND(D4386&gt;='Season Lookup'!$D$15,D4386&lt;'Season Lookup'!$D$16),"Spring",IF(AND(D4386&gt;='Season Lookup'!$D$16,D4386&lt;'Season Lookup'!$D$17),"Summer",IF(AND(D4386&gt;='Season Lookup'!$D$17,D4386&lt;'Season Lookup'!$D$18),"Fall",IF(OR(D4386&gt;='Season Lookup'!$D$18,D4386&lt;'Season Lookup'!$D$15),"Winter"))))</f>
        <v>Fall</v>
      </c>
      <c r="L4386" s="3" t="str">
        <f>VLOOKUP(F4386,'Season Lookup'!$A$1:$B$13,2,0)</f>
        <v>Fall</v>
      </c>
      <c r="M4386" t="s">
        <v>56</v>
      </c>
      <c r="N4386" t="s">
        <v>13</v>
      </c>
      <c r="O4386" t="s">
        <v>23</v>
      </c>
      <c r="P4386" t="str">
        <f t="shared" si="860"/>
        <v>Yes</v>
      </c>
      <c r="Q4386" t="str">
        <f t="shared" si="861"/>
        <v>No</v>
      </c>
      <c r="R4386" t="str">
        <f t="shared" si="862"/>
        <v>No</v>
      </c>
      <c r="S4386">
        <v>27</v>
      </c>
      <c r="T4386" t="s">
        <v>832</v>
      </c>
      <c r="V4386" t="str">
        <f t="shared" si="863"/>
        <v>Non Intersection</v>
      </c>
      <c r="W4386" t="s">
        <v>1327</v>
      </c>
      <c r="X4386">
        <v>42.361671999999999</v>
      </c>
      <c r="Y4386">
        <v>-71.112729999999999</v>
      </c>
      <c r="Z4386" t="s">
        <v>1328</v>
      </c>
    </row>
    <row r="4387" spans="1:26">
      <c r="A4387">
        <v>31495</v>
      </c>
      <c r="B4387" s="1">
        <v>41212.277777777781</v>
      </c>
      <c r="C4387" s="1">
        <f t="shared" si="852"/>
        <v>40909</v>
      </c>
      <c r="D4387" s="4">
        <f t="shared" si="853"/>
        <v>0.8305555555555556</v>
      </c>
      <c r="E4387" s="3">
        <f t="shared" si="854"/>
        <v>2012</v>
      </c>
      <c r="F4387" s="3">
        <f t="shared" si="855"/>
        <v>10</v>
      </c>
      <c r="G4387" s="3">
        <f t="shared" si="856"/>
        <v>30</v>
      </c>
      <c r="H4387" s="3">
        <f t="shared" si="857"/>
        <v>6</v>
      </c>
      <c r="I4387" s="3">
        <f t="shared" si="858"/>
        <v>40</v>
      </c>
      <c r="J4387" s="3">
        <f t="shared" si="859"/>
        <v>3</v>
      </c>
      <c r="K4387" s="3" t="str">
        <f>IF(AND(D4387&gt;='Season Lookup'!$D$15,D4387&lt;'Season Lookup'!$D$16),"Spring",IF(AND(D4387&gt;='Season Lookup'!$D$16,D4387&lt;'Season Lookup'!$D$17),"Summer",IF(AND(D4387&gt;='Season Lookup'!$D$17,D4387&lt;'Season Lookup'!$D$18),"Fall",IF(OR(D4387&gt;='Season Lookup'!$D$18,D4387&lt;'Season Lookup'!$D$15),"Winter"))))</f>
        <v>Fall</v>
      </c>
      <c r="L4387" s="3" t="str">
        <f>VLOOKUP(F4387,'Season Lookup'!$A$1:$B$13,2,0)</f>
        <v>Fall</v>
      </c>
      <c r="M4387" t="s">
        <v>73</v>
      </c>
      <c r="N4387" t="s">
        <v>13</v>
      </c>
      <c r="O4387" t="s">
        <v>13</v>
      </c>
      <c r="P4387" t="str">
        <f t="shared" si="860"/>
        <v>Yes</v>
      </c>
      <c r="Q4387" t="str">
        <f t="shared" si="861"/>
        <v>No</v>
      </c>
      <c r="R4387" t="str">
        <f t="shared" si="862"/>
        <v>No</v>
      </c>
      <c r="S4387">
        <v>2375</v>
      </c>
      <c r="T4387" t="s">
        <v>14</v>
      </c>
      <c r="V4387" t="str">
        <f t="shared" si="863"/>
        <v>Non Intersection</v>
      </c>
      <c r="W4387" t="s">
        <v>5068</v>
      </c>
      <c r="X4387">
        <v>42.396681999999998</v>
      </c>
      <c r="Y4387">
        <v>-71.128950000000003</v>
      </c>
      <c r="Z4387" t="s">
        <v>5069</v>
      </c>
    </row>
    <row r="4388" spans="1:26">
      <c r="A4388">
        <v>31496</v>
      </c>
      <c r="B4388" s="1">
        <v>41212.576388888891</v>
      </c>
      <c r="C4388" s="1">
        <f t="shared" si="852"/>
        <v>40909</v>
      </c>
      <c r="D4388" s="4">
        <f t="shared" si="853"/>
        <v>0.8305555555555556</v>
      </c>
      <c r="E4388" s="3">
        <f t="shared" si="854"/>
        <v>2012</v>
      </c>
      <c r="F4388" s="3">
        <f t="shared" si="855"/>
        <v>10</v>
      </c>
      <c r="G4388" s="3">
        <f t="shared" si="856"/>
        <v>30</v>
      </c>
      <c r="H4388" s="3">
        <f t="shared" si="857"/>
        <v>13</v>
      </c>
      <c r="I4388" s="3">
        <f t="shared" si="858"/>
        <v>50</v>
      </c>
      <c r="J4388" s="3">
        <f t="shared" si="859"/>
        <v>3</v>
      </c>
      <c r="K4388" s="3" t="str">
        <f>IF(AND(D4388&gt;='Season Lookup'!$D$15,D4388&lt;'Season Lookup'!$D$16),"Spring",IF(AND(D4388&gt;='Season Lookup'!$D$16,D4388&lt;'Season Lookup'!$D$17),"Summer",IF(AND(D4388&gt;='Season Lookup'!$D$17,D4388&lt;'Season Lookup'!$D$18),"Fall",IF(OR(D4388&gt;='Season Lookup'!$D$18,D4388&lt;'Season Lookup'!$D$15),"Winter"))))</f>
        <v>Fall</v>
      </c>
      <c r="L4388" s="3" t="str">
        <f>VLOOKUP(F4388,'Season Lookup'!$A$1:$B$13,2,0)</f>
        <v>Fall</v>
      </c>
      <c r="M4388" t="s">
        <v>73</v>
      </c>
      <c r="N4388" t="s">
        <v>13</v>
      </c>
      <c r="O4388" t="s">
        <v>13</v>
      </c>
      <c r="P4388" t="str">
        <f t="shared" si="860"/>
        <v>Yes</v>
      </c>
      <c r="Q4388" t="str">
        <f t="shared" si="861"/>
        <v>No</v>
      </c>
      <c r="R4388" t="str">
        <f t="shared" si="862"/>
        <v>No</v>
      </c>
      <c r="T4388" t="s">
        <v>19</v>
      </c>
      <c r="U4388" t="s">
        <v>667</v>
      </c>
      <c r="V4388" t="str">
        <f t="shared" si="863"/>
        <v>Intersection</v>
      </c>
      <c r="W4388" t="s">
        <v>3074</v>
      </c>
      <c r="X4388">
        <v>42.373249999999999</v>
      </c>
      <c r="Y4388">
        <v>-71.097130000000007</v>
      </c>
      <c r="Z4388" t="s">
        <v>2284</v>
      </c>
    </row>
    <row r="4389" spans="1:26">
      <c r="A4389">
        <v>31497</v>
      </c>
      <c r="B4389" s="1">
        <v>41212.745833333334</v>
      </c>
      <c r="C4389" s="1">
        <f t="shared" si="852"/>
        <v>40909</v>
      </c>
      <c r="D4389" s="4">
        <f t="shared" si="853"/>
        <v>0.8305555555555556</v>
      </c>
      <c r="E4389" s="3">
        <f t="shared" si="854"/>
        <v>2012</v>
      </c>
      <c r="F4389" s="3">
        <f t="shared" si="855"/>
        <v>10</v>
      </c>
      <c r="G4389" s="3">
        <f t="shared" si="856"/>
        <v>30</v>
      </c>
      <c r="H4389" s="3">
        <f t="shared" si="857"/>
        <v>17</v>
      </c>
      <c r="I4389" s="3">
        <f t="shared" si="858"/>
        <v>54</v>
      </c>
      <c r="J4389" s="3">
        <f t="shared" si="859"/>
        <v>3</v>
      </c>
      <c r="K4389" s="3" t="str">
        <f>IF(AND(D4389&gt;='Season Lookup'!$D$15,D4389&lt;'Season Lookup'!$D$16),"Spring",IF(AND(D4389&gt;='Season Lookup'!$D$16,D4389&lt;'Season Lookup'!$D$17),"Summer",IF(AND(D4389&gt;='Season Lookup'!$D$17,D4389&lt;'Season Lookup'!$D$18),"Fall",IF(OR(D4389&gt;='Season Lookup'!$D$18,D4389&lt;'Season Lookup'!$D$15),"Winter"))))</f>
        <v>Fall</v>
      </c>
      <c r="L4389" s="3" t="str">
        <f>VLOOKUP(F4389,'Season Lookup'!$A$1:$B$13,2,0)</f>
        <v>Fall</v>
      </c>
      <c r="M4389" t="s">
        <v>73</v>
      </c>
      <c r="N4389" t="s">
        <v>13</v>
      </c>
      <c r="O4389" t="s">
        <v>23</v>
      </c>
      <c r="P4389" t="str">
        <f t="shared" si="860"/>
        <v>Yes</v>
      </c>
      <c r="Q4389" t="str">
        <f t="shared" si="861"/>
        <v>No</v>
      </c>
      <c r="R4389" t="str">
        <f t="shared" si="862"/>
        <v>No</v>
      </c>
      <c r="T4389" t="s">
        <v>14</v>
      </c>
      <c r="U4389" t="s">
        <v>977</v>
      </c>
      <c r="V4389" t="str">
        <f t="shared" si="863"/>
        <v>Intersection</v>
      </c>
      <c r="W4389" t="s">
        <v>978</v>
      </c>
      <c r="X4389">
        <v>42.391768999999996</v>
      </c>
      <c r="Y4389">
        <v>-71.123869999999997</v>
      </c>
      <c r="Z4389" t="s">
        <v>979</v>
      </c>
    </row>
    <row r="4390" spans="1:26">
      <c r="A4390">
        <v>31501</v>
      </c>
      <c r="B4390" s="1">
        <v>41212.8125</v>
      </c>
      <c r="C4390" s="1">
        <f t="shared" si="852"/>
        <v>40909</v>
      </c>
      <c r="D4390" s="4">
        <f t="shared" si="853"/>
        <v>0.8305555555555556</v>
      </c>
      <c r="E4390" s="3">
        <f t="shared" si="854"/>
        <v>2012</v>
      </c>
      <c r="F4390" s="3">
        <f t="shared" si="855"/>
        <v>10</v>
      </c>
      <c r="G4390" s="3">
        <f t="shared" si="856"/>
        <v>30</v>
      </c>
      <c r="H4390" s="3">
        <f t="shared" si="857"/>
        <v>19</v>
      </c>
      <c r="I4390" s="3">
        <f t="shared" si="858"/>
        <v>30</v>
      </c>
      <c r="J4390" s="3">
        <f t="shared" si="859"/>
        <v>3</v>
      </c>
      <c r="K4390" s="3" t="str">
        <f>IF(AND(D4390&gt;='Season Lookup'!$D$15,D4390&lt;'Season Lookup'!$D$16),"Spring",IF(AND(D4390&gt;='Season Lookup'!$D$16,D4390&lt;'Season Lookup'!$D$17),"Summer",IF(AND(D4390&gt;='Season Lookup'!$D$17,D4390&lt;'Season Lookup'!$D$18),"Fall",IF(OR(D4390&gt;='Season Lookup'!$D$18,D4390&lt;'Season Lookup'!$D$15),"Winter"))))</f>
        <v>Fall</v>
      </c>
      <c r="L4390" s="3" t="str">
        <f>VLOOKUP(F4390,'Season Lookup'!$A$1:$B$13,2,0)</f>
        <v>Fall</v>
      </c>
      <c r="M4390" t="s">
        <v>73</v>
      </c>
      <c r="N4390" t="s">
        <v>13</v>
      </c>
      <c r="O4390" t="s">
        <v>132</v>
      </c>
      <c r="P4390" t="str">
        <f t="shared" si="860"/>
        <v>Yes</v>
      </c>
      <c r="Q4390" t="str">
        <f t="shared" si="861"/>
        <v>Yes</v>
      </c>
      <c r="R4390" t="str">
        <f t="shared" si="862"/>
        <v>No</v>
      </c>
      <c r="T4390" t="s">
        <v>326</v>
      </c>
      <c r="U4390" t="s">
        <v>1223</v>
      </c>
      <c r="V4390" t="str">
        <f t="shared" si="863"/>
        <v>Intersection</v>
      </c>
      <c r="W4390" t="s">
        <v>3756</v>
      </c>
      <c r="X4390">
        <v>42.372154000000002</v>
      </c>
      <c r="Y4390">
        <v>-71.120489000000006</v>
      </c>
      <c r="Z4390" t="s">
        <v>548</v>
      </c>
    </row>
    <row r="4391" spans="1:26">
      <c r="A4391">
        <v>31502</v>
      </c>
      <c r="B4391" s="1">
        <v>41213.128460648149</v>
      </c>
      <c r="C4391" s="1">
        <f t="shared" si="852"/>
        <v>40909</v>
      </c>
      <c r="D4391" s="4">
        <f t="shared" si="853"/>
        <v>0.83333333333333337</v>
      </c>
      <c r="E4391" s="3">
        <f t="shared" si="854"/>
        <v>2012</v>
      </c>
      <c r="F4391" s="3">
        <f t="shared" si="855"/>
        <v>10</v>
      </c>
      <c r="G4391" s="3">
        <f t="shared" si="856"/>
        <v>31</v>
      </c>
      <c r="H4391" s="3">
        <f t="shared" si="857"/>
        <v>3</v>
      </c>
      <c r="I4391" s="3">
        <f t="shared" si="858"/>
        <v>4</v>
      </c>
      <c r="J4391" s="3">
        <f t="shared" si="859"/>
        <v>4</v>
      </c>
      <c r="K4391" s="3" t="str">
        <f>IF(AND(D4391&gt;='Season Lookup'!$D$15,D4391&lt;'Season Lookup'!$D$16),"Spring",IF(AND(D4391&gt;='Season Lookup'!$D$16,D4391&lt;'Season Lookup'!$D$17),"Summer",IF(AND(D4391&gt;='Season Lookup'!$D$17,D4391&lt;'Season Lookup'!$D$18),"Fall",IF(OR(D4391&gt;='Season Lookup'!$D$18,D4391&lt;'Season Lookup'!$D$15),"Winter"))))</f>
        <v>Fall</v>
      </c>
      <c r="L4391" s="3" t="str">
        <f>VLOOKUP(F4391,'Season Lookup'!$A$1:$B$13,2,0)</f>
        <v>Fall</v>
      </c>
      <c r="M4391" t="s">
        <v>82</v>
      </c>
      <c r="N4391" t="s">
        <v>13</v>
      </c>
      <c r="O4391" t="s">
        <v>36</v>
      </c>
      <c r="P4391" t="str">
        <f t="shared" si="860"/>
        <v>Yes</v>
      </c>
      <c r="Q4391" t="str">
        <f t="shared" si="861"/>
        <v>No</v>
      </c>
      <c r="R4391" t="str">
        <f t="shared" si="862"/>
        <v>No</v>
      </c>
      <c r="S4391">
        <v>822</v>
      </c>
      <c r="T4391" t="s">
        <v>126</v>
      </c>
      <c r="V4391" t="str">
        <f t="shared" si="863"/>
        <v>Non Intersection</v>
      </c>
      <c r="W4391" t="s">
        <v>5070</v>
      </c>
      <c r="X4391">
        <v>42.388314999999999</v>
      </c>
      <c r="Y4391">
        <v>-71.118471999999997</v>
      </c>
      <c r="Z4391" t="s">
        <v>5071</v>
      </c>
    </row>
    <row r="4392" spans="1:26">
      <c r="A4392">
        <v>31503</v>
      </c>
      <c r="B4392" s="1">
        <v>41213.5</v>
      </c>
      <c r="C4392" s="1">
        <f t="shared" si="852"/>
        <v>40909</v>
      </c>
      <c r="D4392" s="4">
        <f t="shared" si="853"/>
        <v>0.83333333333333337</v>
      </c>
      <c r="E4392" s="3">
        <f t="shared" si="854"/>
        <v>2012</v>
      </c>
      <c r="F4392" s="3">
        <f t="shared" si="855"/>
        <v>10</v>
      </c>
      <c r="G4392" s="3">
        <f t="shared" si="856"/>
        <v>31</v>
      </c>
      <c r="H4392" s="3">
        <f t="shared" si="857"/>
        <v>12</v>
      </c>
      <c r="I4392" s="3">
        <f t="shared" si="858"/>
        <v>0</v>
      </c>
      <c r="J4392" s="3">
        <f t="shared" si="859"/>
        <v>4</v>
      </c>
      <c r="K4392" s="3" t="str">
        <f>IF(AND(D4392&gt;='Season Lookup'!$D$15,D4392&lt;'Season Lookup'!$D$16),"Spring",IF(AND(D4392&gt;='Season Lookup'!$D$16,D4392&lt;'Season Lookup'!$D$17),"Summer",IF(AND(D4392&gt;='Season Lookup'!$D$17,D4392&lt;'Season Lookup'!$D$18),"Fall",IF(OR(D4392&gt;='Season Lookup'!$D$18,D4392&lt;'Season Lookup'!$D$15),"Winter"))))</f>
        <v>Fall</v>
      </c>
      <c r="L4392" s="3" t="str">
        <f>VLOOKUP(F4392,'Season Lookup'!$A$1:$B$13,2,0)</f>
        <v>Fall</v>
      </c>
      <c r="M4392" t="s">
        <v>82</v>
      </c>
      <c r="N4392" t="s">
        <v>13</v>
      </c>
      <c r="O4392" t="s">
        <v>23</v>
      </c>
      <c r="P4392" t="str">
        <f t="shared" si="860"/>
        <v>Yes</v>
      </c>
      <c r="Q4392" t="str">
        <f t="shared" si="861"/>
        <v>No</v>
      </c>
      <c r="R4392" t="str">
        <f t="shared" si="862"/>
        <v>No</v>
      </c>
      <c r="S4392">
        <v>49</v>
      </c>
      <c r="T4392" t="s">
        <v>268</v>
      </c>
      <c r="V4392" t="str">
        <f t="shared" si="863"/>
        <v>Non Intersection</v>
      </c>
      <c r="W4392" t="s">
        <v>270</v>
      </c>
      <c r="X4392">
        <v>42.389702999999997</v>
      </c>
      <c r="Y4392">
        <v>-71.118303999999995</v>
      </c>
      <c r="Z4392" t="s">
        <v>271</v>
      </c>
    </row>
    <row r="4393" spans="1:26">
      <c r="A4393">
        <v>31504</v>
      </c>
      <c r="B4393" s="1">
        <v>41213.614583333336</v>
      </c>
      <c r="C4393" s="1">
        <f t="shared" si="852"/>
        <v>40909</v>
      </c>
      <c r="D4393" s="4">
        <f t="shared" si="853"/>
        <v>0.83333333333333337</v>
      </c>
      <c r="E4393" s="3">
        <f t="shared" si="854"/>
        <v>2012</v>
      </c>
      <c r="F4393" s="3">
        <f t="shared" si="855"/>
        <v>10</v>
      </c>
      <c r="G4393" s="3">
        <f t="shared" si="856"/>
        <v>31</v>
      </c>
      <c r="H4393" s="3">
        <f t="shared" si="857"/>
        <v>14</v>
      </c>
      <c r="I4393" s="3">
        <f t="shared" si="858"/>
        <v>45</v>
      </c>
      <c r="J4393" s="3">
        <f t="shared" si="859"/>
        <v>4</v>
      </c>
      <c r="K4393" s="3" t="str">
        <f>IF(AND(D4393&gt;='Season Lookup'!$D$15,D4393&lt;'Season Lookup'!$D$16),"Spring",IF(AND(D4393&gt;='Season Lookup'!$D$16,D4393&lt;'Season Lookup'!$D$17),"Summer",IF(AND(D4393&gt;='Season Lookup'!$D$17,D4393&lt;'Season Lookup'!$D$18),"Fall",IF(OR(D4393&gt;='Season Lookup'!$D$18,D4393&lt;'Season Lookup'!$D$15),"Winter"))))</f>
        <v>Fall</v>
      </c>
      <c r="L4393" s="3" t="str">
        <f>VLOOKUP(F4393,'Season Lookup'!$A$1:$B$13,2,0)</f>
        <v>Fall</v>
      </c>
      <c r="M4393" t="s">
        <v>82</v>
      </c>
      <c r="N4393" t="s">
        <v>13</v>
      </c>
      <c r="O4393" t="s">
        <v>329</v>
      </c>
      <c r="P4393" t="str">
        <f t="shared" si="860"/>
        <v>Yes</v>
      </c>
      <c r="Q4393" t="str">
        <f t="shared" si="861"/>
        <v>No</v>
      </c>
      <c r="R4393" t="str">
        <f t="shared" si="862"/>
        <v>No</v>
      </c>
      <c r="T4393" t="s">
        <v>14</v>
      </c>
      <c r="U4393" t="s">
        <v>97</v>
      </c>
      <c r="V4393" t="str">
        <f t="shared" si="863"/>
        <v>Intersection</v>
      </c>
      <c r="W4393" t="s">
        <v>4705</v>
      </c>
      <c r="X4393">
        <v>42.374070000000003</v>
      </c>
      <c r="Y4393">
        <v>-71.118838999999994</v>
      </c>
      <c r="Z4393" t="s">
        <v>99</v>
      </c>
    </row>
    <row r="4394" spans="1:26">
      <c r="A4394">
        <v>31505</v>
      </c>
      <c r="B4394" s="1">
        <v>41213.727071759262</v>
      </c>
      <c r="C4394" s="1">
        <f t="shared" si="852"/>
        <v>40909</v>
      </c>
      <c r="D4394" s="4">
        <f t="shared" si="853"/>
        <v>0.83333333333333337</v>
      </c>
      <c r="E4394" s="3">
        <f t="shared" si="854"/>
        <v>2012</v>
      </c>
      <c r="F4394" s="3">
        <f t="shared" si="855"/>
        <v>10</v>
      </c>
      <c r="G4394" s="3">
        <f t="shared" si="856"/>
        <v>31</v>
      </c>
      <c r="H4394" s="3">
        <f t="shared" si="857"/>
        <v>17</v>
      </c>
      <c r="I4394" s="3">
        <f t="shared" si="858"/>
        <v>26</v>
      </c>
      <c r="J4394" s="3">
        <f t="shared" si="859"/>
        <v>4</v>
      </c>
      <c r="K4394" s="3" t="str">
        <f>IF(AND(D4394&gt;='Season Lookup'!$D$15,D4394&lt;'Season Lookup'!$D$16),"Spring",IF(AND(D4394&gt;='Season Lookup'!$D$16,D4394&lt;'Season Lookup'!$D$17),"Summer",IF(AND(D4394&gt;='Season Lookup'!$D$17,D4394&lt;'Season Lookup'!$D$18),"Fall",IF(OR(D4394&gt;='Season Lookup'!$D$18,D4394&lt;'Season Lookup'!$D$15),"Winter"))))</f>
        <v>Fall</v>
      </c>
      <c r="L4394" s="3" t="str">
        <f>VLOOKUP(F4394,'Season Lookup'!$A$1:$B$13,2,0)</f>
        <v>Fall</v>
      </c>
      <c r="M4394" t="s">
        <v>82</v>
      </c>
      <c r="N4394" t="s">
        <v>13</v>
      </c>
      <c r="O4394" t="s">
        <v>132</v>
      </c>
      <c r="P4394" t="str">
        <f t="shared" si="860"/>
        <v>Yes</v>
      </c>
      <c r="Q4394" t="str">
        <f t="shared" si="861"/>
        <v>Yes</v>
      </c>
      <c r="R4394" t="str">
        <f t="shared" si="862"/>
        <v>No</v>
      </c>
      <c r="T4394" t="s">
        <v>14</v>
      </c>
      <c r="U4394" t="s">
        <v>1316</v>
      </c>
      <c r="V4394" t="str">
        <f t="shared" si="863"/>
        <v>Intersection</v>
      </c>
      <c r="W4394" t="s">
        <v>1317</v>
      </c>
      <c r="X4394">
        <v>42.362647000000003</v>
      </c>
      <c r="Y4394">
        <v>-71.099069</v>
      </c>
      <c r="Z4394" t="s">
        <v>1318</v>
      </c>
    </row>
    <row r="4395" spans="1:26">
      <c r="A4395">
        <v>31506</v>
      </c>
      <c r="B4395" s="1">
        <v>41213.73332175926</v>
      </c>
      <c r="C4395" s="1">
        <f t="shared" si="852"/>
        <v>40909</v>
      </c>
      <c r="D4395" s="4">
        <f t="shared" si="853"/>
        <v>0.83333333333333337</v>
      </c>
      <c r="E4395" s="3">
        <f t="shared" si="854"/>
        <v>2012</v>
      </c>
      <c r="F4395" s="3">
        <f t="shared" si="855"/>
        <v>10</v>
      </c>
      <c r="G4395" s="3">
        <f t="shared" si="856"/>
        <v>31</v>
      </c>
      <c r="H4395" s="3">
        <f t="shared" si="857"/>
        <v>17</v>
      </c>
      <c r="I4395" s="3">
        <f t="shared" si="858"/>
        <v>35</v>
      </c>
      <c r="J4395" s="3">
        <f t="shared" si="859"/>
        <v>4</v>
      </c>
      <c r="K4395" s="3" t="str">
        <f>IF(AND(D4395&gt;='Season Lookup'!$D$15,D4395&lt;'Season Lookup'!$D$16),"Spring",IF(AND(D4395&gt;='Season Lookup'!$D$16,D4395&lt;'Season Lookup'!$D$17),"Summer",IF(AND(D4395&gt;='Season Lookup'!$D$17,D4395&lt;'Season Lookup'!$D$18),"Fall",IF(OR(D4395&gt;='Season Lookup'!$D$18,D4395&lt;'Season Lookup'!$D$15),"Winter"))))</f>
        <v>Fall</v>
      </c>
      <c r="L4395" s="3" t="str">
        <f>VLOOKUP(F4395,'Season Lookup'!$A$1:$B$13,2,0)</f>
        <v>Fall</v>
      </c>
      <c r="M4395" t="s">
        <v>82</v>
      </c>
      <c r="N4395" t="s">
        <v>13</v>
      </c>
      <c r="O4395" t="s">
        <v>152</v>
      </c>
      <c r="P4395" t="str">
        <f t="shared" si="860"/>
        <v>Yes</v>
      </c>
      <c r="Q4395" t="str">
        <f t="shared" si="861"/>
        <v>No</v>
      </c>
      <c r="R4395" t="str">
        <f t="shared" si="862"/>
        <v>Yes</v>
      </c>
      <c r="S4395">
        <v>21</v>
      </c>
      <c r="T4395" t="s">
        <v>252</v>
      </c>
      <c r="V4395" t="str">
        <f t="shared" si="863"/>
        <v>Non Intersection</v>
      </c>
      <c r="W4395" t="s">
        <v>5072</v>
      </c>
      <c r="X4395">
        <v>42.390613000000002</v>
      </c>
      <c r="Y4395">
        <v>-71.123973000000007</v>
      </c>
      <c r="Z4395" t="s">
        <v>5073</v>
      </c>
    </row>
    <row r="4396" spans="1:26">
      <c r="A4396">
        <v>31507</v>
      </c>
      <c r="B4396" s="1">
        <v>41213.867349537039</v>
      </c>
      <c r="C4396" s="1">
        <f t="shared" si="852"/>
        <v>40909</v>
      </c>
      <c r="D4396" s="4">
        <f t="shared" si="853"/>
        <v>0.83333333333333337</v>
      </c>
      <c r="E4396" s="3">
        <f t="shared" si="854"/>
        <v>2012</v>
      </c>
      <c r="F4396" s="3">
        <f t="shared" si="855"/>
        <v>10</v>
      </c>
      <c r="G4396" s="3">
        <f t="shared" si="856"/>
        <v>31</v>
      </c>
      <c r="H4396" s="3">
        <f t="shared" si="857"/>
        <v>20</v>
      </c>
      <c r="I4396" s="3">
        <f t="shared" si="858"/>
        <v>48</v>
      </c>
      <c r="J4396" s="3">
        <f t="shared" si="859"/>
        <v>4</v>
      </c>
      <c r="K4396" s="3" t="str">
        <f>IF(AND(D4396&gt;='Season Lookup'!$D$15,D4396&lt;'Season Lookup'!$D$16),"Spring",IF(AND(D4396&gt;='Season Lookup'!$D$16,D4396&lt;'Season Lookup'!$D$17),"Summer",IF(AND(D4396&gt;='Season Lookup'!$D$17,D4396&lt;'Season Lookup'!$D$18),"Fall",IF(OR(D4396&gt;='Season Lookup'!$D$18,D4396&lt;'Season Lookup'!$D$15),"Winter"))))</f>
        <v>Fall</v>
      </c>
      <c r="L4396" s="3" t="str">
        <f>VLOOKUP(F4396,'Season Lookup'!$A$1:$B$13,2,0)</f>
        <v>Fall</v>
      </c>
      <c r="M4396" t="s">
        <v>82</v>
      </c>
      <c r="N4396" t="s">
        <v>13</v>
      </c>
      <c r="O4396" t="s">
        <v>152</v>
      </c>
      <c r="P4396" t="str">
        <f t="shared" si="860"/>
        <v>Yes</v>
      </c>
      <c r="Q4396" t="str">
        <f t="shared" si="861"/>
        <v>No</v>
      </c>
      <c r="R4396" t="str">
        <f t="shared" si="862"/>
        <v>Yes</v>
      </c>
      <c r="S4396">
        <v>1256</v>
      </c>
      <c r="T4396" t="s">
        <v>14</v>
      </c>
      <c r="V4396" t="str">
        <f t="shared" si="863"/>
        <v>Non Intersection</v>
      </c>
      <c r="W4396" t="s">
        <v>5074</v>
      </c>
      <c r="X4396">
        <v>42.372548999999999</v>
      </c>
      <c r="Y4396">
        <v>-71.116292000000001</v>
      </c>
      <c r="Z4396" t="s">
        <v>5075</v>
      </c>
    </row>
    <row r="4397" spans="1:26">
      <c r="A4397">
        <v>31510</v>
      </c>
      <c r="B4397" s="1">
        <v>41213.53125</v>
      </c>
      <c r="C4397" s="1">
        <f t="shared" si="852"/>
        <v>40909</v>
      </c>
      <c r="D4397" s="4">
        <f t="shared" si="853"/>
        <v>0.83333333333333337</v>
      </c>
      <c r="E4397" s="3">
        <f t="shared" si="854"/>
        <v>2012</v>
      </c>
      <c r="F4397" s="3">
        <f t="shared" si="855"/>
        <v>10</v>
      </c>
      <c r="G4397" s="3">
        <f t="shared" si="856"/>
        <v>31</v>
      </c>
      <c r="H4397" s="3">
        <f t="shared" si="857"/>
        <v>12</v>
      </c>
      <c r="I4397" s="3">
        <f t="shared" si="858"/>
        <v>45</v>
      </c>
      <c r="J4397" s="3">
        <f t="shared" si="859"/>
        <v>4</v>
      </c>
      <c r="K4397" s="3" t="str">
        <f>IF(AND(D4397&gt;='Season Lookup'!$D$15,D4397&lt;'Season Lookup'!$D$16),"Spring",IF(AND(D4397&gt;='Season Lookup'!$D$16,D4397&lt;'Season Lookup'!$D$17),"Summer",IF(AND(D4397&gt;='Season Lookup'!$D$17,D4397&lt;'Season Lookup'!$D$18),"Fall",IF(OR(D4397&gt;='Season Lookup'!$D$18,D4397&lt;'Season Lookup'!$D$15),"Winter"))))</f>
        <v>Fall</v>
      </c>
      <c r="L4397" s="3" t="str">
        <f>VLOOKUP(F4397,'Season Lookup'!$A$1:$B$13,2,0)</f>
        <v>Fall</v>
      </c>
      <c r="M4397" t="s">
        <v>82</v>
      </c>
      <c r="N4397" t="s">
        <v>13</v>
      </c>
      <c r="O4397" t="s">
        <v>35</v>
      </c>
      <c r="P4397" t="str">
        <f t="shared" si="860"/>
        <v>Yes</v>
      </c>
      <c r="Q4397" t="str">
        <f t="shared" si="861"/>
        <v>No</v>
      </c>
      <c r="R4397" t="str">
        <f t="shared" si="862"/>
        <v>No</v>
      </c>
      <c r="T4397" t="s">
        <v>209</v>
      </c>
      <c r="U4397" t="s">
        <v>61</v>
      </c>
      <c r="V4397" t="str">
        <f t="shared" si="863"/>
        <v>Intersection</v>
      </c>
      <c r="W4397" t="s">
        <v>579</v>
      </c>
      <c r="X4397">
        <v>42.365141999999999</v>
      </c>
      <c r="Y4397">
        <v>-71.078205999999994</v>
      </c>
      <c r="Z4397" t="s">
        <v>448</v>
      </c>
    </row>
    <row r="4398" spans="1:26">
      <c r="A4398">
        <v>31530</v>
      </c>
      <c r="B4398" s="1">
        <v>41213.5</v>
      </c>
      <c r="C4398" s="1">
        <f t="shared" si="852"/>
        <v>40909</v>
      </c>
      <c r="D4398" s="4">
        <f t="shared" si="853"/>
        <v>0.83333333333333337</v>
      </c>
      <c r="E4398" s="3">
        <f t="shared" si="854"/>
        <v>2012</v>
      </c>
      <c r="F4398" s="3">
        <f t="shared" si="855"/>
        <v>10</v>
      </c>
      <c r="G4398" s="3">
        <f t="shared" si="856"/>
        <v>31</v>
      </c>
      <c r="H4398" s="3">
        <f t="shared" si="857"/>
        <v>12</v>
      </c>
      <c r="I4398" s="3">
        <f t="shared" si="858"/>
        <v>0</v>
      </c>
      <c r="J4398" s="3">
        <f t="shared" si="859"/>
        <v>4</v>
      </c>
      <c r="K4398" s="3" t="str">
        <f>IF(AND(D4398&gt;='Season Lookup'!$D$15,D4398&lt;'Season Lookup'!$D$16),"Spring",IF(AND(D4398&gt;='Season Lookup'!$D$16,D4398&lt;'Season Lookup'!$D$17),"Summer",IF(AND(D4398&gt;='Season Lookup'!$D$17,D4398&lt;'Season Lookup'!$D$18),"Fall",IF(OR(D4398&gt;='Season Lookup'!$D$18,D4398&lt;'Season Lookup'!$D$15),"Winter"))))</f>
        <v>Fall</v>
      </c>
      <c r="L4398" s="3" t="str">
        <f>VLOOKUP(F4398,'Season Lookup'!$A$1:$B$13,2,0)</f>
        <v>Fall</v>
      </c>
      <c r="M4398" t="s">
        <v>82</v>
      </c>
      <c r="N4398" t="s">
        <v>13</v>
      </c>
      <c r="O4398" t="s">
        <v>23</v>
      </c>
      <c r="P4398" t="str">
        <f t="shared" si="860"/>
        <v>Yes</v>
      </c>
      <c r="Q4398" t="str">
        <f t="shared" si="861"/>
        <v>No</v>
      </c>
      <c r="R4398" t="str">
        <f t="shared" si="862"/>
        <v>No</v>
      </c>
      <c r="T4398" t="s">
        <v>420</v>
      </c>
      <c r="U4398" t="s">
        <v>316</v>
      </c>
      <c r="V4398" t="str">
        <f t="shared" si="863"/>
        <v>Intersection</v>
      </c>
      <c r="W4398" t="s">
        <v>4089</v>
      </c>
      <c r="X4398">
        <v>42.364682999999999</v>
      </c>
      <c r="Y4398">
        <v>-71.100359999999995</v>
      </c>
      <c r="Z4398" t="s">
        <v>4090</v>
      </c>
    </row>
    <row r="4399" spans="1:26">
      <c r="A4399">
        <v>31508</v>
      </c>
      <c r="B4399" s="1">
        <v>41214.73332175926</v>
      </c>
      <c r="C4399" s="1">
        <f t="shared" si="852"/>
        <v>40909</v>
      </c>
      <c r="D4399" s="4">
        <f t="shared" si="853"/>
        <v>0.83333333333333337</v>
      </c>
      <c r="E4399" s="3">
        <f t="shared" si="854"/>
        <v>2012</v>
      </c>
      <c r="F4399" s="3">
        <f t="shared" si="855"/>
        <v>11</v>
      </c>
      <c r="G4399" s="3">
        <f t="shared" si="856"/>
        <v>1</v>
      </c>
      <c r="H4399" s="3">
        <f t="shared" si="857"/>
        <v>17</v>
      </c>
      <c r="I4399" s="3">
        <f t="shared" si="858"/>
        <v>35</v>
      </c>
      <c r="J4399" s="3">
        <f t="shared" si="859"/>
        <v>5</v>
      </c>
      <c r="K4399" s="3" t="str">
        <f>IF(AND(D4399&gt;='Season Lookup'!$D$15,D4399&lt;'Season Lookup'!$D$16),"Spring",IF(AND(D4399&gt;='Season Lookup'!$D$16,D4399&lt;'Season Lookup'!$D$17),"Summer",IF(AND(D4399&gt;='Season Lookup'!$D$17,D4399&lt;'Season Lookup'!$D$18),"Fall",IF(OR(D4399&gt;='Season Lookup'!$D$18,D4399&lt;'Season Lookup'!$D$15),"Winter"))))</f>
        <v>Fall</v>
      </c>
      <c r="L4399" s="3" t="str">
        <f>VLOOKUP(F4399,'Season Lookup'!$A$1:$B$13,2,0)</f>
        <v>Fall</v>
      </c>
      <c r="M4399" t="s">
        <v>78</v>
      </c>
      <c r="N4399" t="s">
        <v>13</v>
      </c>
      <c r="O4399" t="s">
        <v>13</v>
      </c>
      <c r="P4399" t="str">
        <f t="shared" si="860"/>
        <v>Yes</v>
      </c>
      <c r="Q4399" t="str">
        <f t="shared" si="861"/>
        <v>No</v>
      </c>
      <c r="R4399" t="str">
        <f t="shared" si="862"/>
        <v>No</v>
      </c>
      <c r="T4399" t="s">
        <v>19</v>
      </c>
      <c r="U4399" t="s">
        <v>387</v>
      </c>
      <c r="V4399" t="str">
        <f t="shared" si="863"/>
        <v>Intersection</v>
      </c>
      <c r="W4399" t="s">
        <v>952</v>
      </c>
      <c r="X4399">
        <v>42.373781000000001</v>
      </c>
      <c r="Y4399">
        <v>-71.101236999999998</v>
      </c>
      <c r="Z4399" t="s">
        <v>953</v>
      </c>
    </row>
    <row r="4400" spans="1:26">
      <c r="A4400">
        <v>31509</v>
      </c>
      <c r="B4400" s="1">
        <v>41214.29859953704</v>
      </c>
      <c r="C4400" s="1">
        <f t="shared" si="852"/>
        <v>40909</v>
      </c>
      <c r="D4400" s="4">
        <f t="shared" si="853"/>
        <v>0.83333333333333337</v>
      </c>
      <c r="E4400" s="3">
        <f t="shared" si="854"/>
        <v>2012</v>
      </c>
      <c r="F4400" s="3">
        <f t="shared" si="855"/>
        <v>11</v>
      </c>
      <c r="G4400" s="3">
        <f t="shared" si="856"/>
        <v>1</v>
      </c>
      <c r="H4400" s="3">
        <f t="shared" si="857"/>
        <v>7</v>
      </c>
      <c r="I4400" s="3">
        <f t="shared" si="858"/>
        <v>9</v>
      </c>
      <c r="J4400" s="3">
        <f t="shared" si="859"/>
        <v>5</v>
      </c>
      <c r="K4400" s="3" t="str">
        <f>IF(AND(D4400&gt;='Season Lookup'!$D$15,D4400&lt;'Season Lookup'!$D$16),"Spring",IF(AND(D4400&gt;='Season Lookup'!$D$16,D4400&lt;'Season Lookup'!$D$17),"Summer",IF(AND(D4400&gt;='Season Lookup'!$D$17,D4400&lt;'Season Lookup'!$D$18),"Fall",IF(OR(D4400&gt;='Season Lookup'!$D$18,D4400&lt;'Season Lookup'!$D$15),"Winter"))))</f>
        <v>Fall</v>
      </c>
      <c r="L4400" s="3" t="str">
        <f>VLOOKUP(F4400,'Season Lookup'!$A$1:$B$13,2,0)</f>
        <v>Fall</v>
      </c>
      <c r="M4400" t="s">
        <v>78</v>
      </c>
      <c r="N4400" t="s">
        <v>13</v>
      </c>
      <c r="O4400" t="s">
        <v>36</v>
      </c>
      <c r="P4400" t="str">
        <f t="shared" si="860"/>
        <v>Yes</v>
      </c>
      <c r="Q4400" t="str">
        <f t="shared" si="861"/>
        <v>No</v>
      </c>
      <c r="R4400" t="str">
        <f t="shared" si="862"/>
        <v>No</v>
      </c>
      <c r="S4400">
        <v>1</v>
      </c>
      <c r="T4400" t="s">
        <v>162</v>
      </c>
      <c r="V4400" t="str">
        <f t="shared" si="863"/>
        <v>Non Intersection</v>
      </c>
      <c r="W4400" t="s">
        <v>163</v>
      </c>
      <c r="X4400">
        <v>42.371983</v>
      </c>
      <c r="Y4400">
        <v>-71.122510000000005</v>
      </c>
      <c r="Z4400" t="s">
        <v>164</v>
      </c>
    </row>
    <row r="4401" spans="1:26">
      <c r="A4401">
        <v>31511</v>
      </c>
      <c r="B4401" s="1">
        <v>41214.645833333336</v>
      </c>
      <c r="C4401" s="1">
        <f t="shared" si="852"/>
        <v>40909</v>
      </c>
      <c r="D4401" s="4">
        <f t="shared" si="853"/>
        <v>0.83333333333333337</v>
      </c>
      <c r="E4401" s="3">
        <f t="shared" si="854"/>
        <v>2012</v>
      </c>
      <c r="F4401" s="3">
        <f t="shared" si="855"/>
        <v>11</v>
      </c>
      <c r="G4401" s="3">
        <f t="shared" si="856"/>
        <v>1</v>
      </c>
      <c r="H4401" s="3">
        <f t="shared" si="857"/>
        <v>15</v>
      </c>
      <c r="I4401" s="3">
        <f t="shared" si="858"/>
        <v>30</v>
      </c>
      <c r="J4401" s="3">
        <f t="shared" si="859"/>
        <v>5</v>
      </c>
      <c r="K4401" s="3" t="str">
        <f>IF(AND(D4401&gt;='Season Lookup'!$D$15,D4401&lt;'Season Lookup'!$D$16),"Spring",IF(AND(D4401&gt;='Season Lookup'!$D$16,D4401&lt;'Season Lookup'!$D$17),"Summer",IF(AND(D4401&gt;='Season Lookup'!$D$17,D4401&lt;'Season Lookup'!$D$18),"Fall",IF(OR(D4401&gt;='Season Lookup'!$D$18,D4401&lt;'Season Lookup'!$D$15),"Winter"))))</f>
        <v>Fall</v>
      </c>
      <c r="L4401" s="3" t="str">
        <f>VLOOKUP(F4401,'Season Lookup'!$A$1:$B$13,2,0)</f>
        <v>Fall</v>
      </c>
      <c r="M4401" t="s">
        <v>78</v>
      </c>
      <c r="N4401" t="s">
        <v>13</v>
      </c>
      <c r="O4401" t="s">
        <v>152</v>
      </c>
      <c r="P4401" t="str">
        <f t="shared" si="860"/>
        <v>Yes</v>
      </c>
      <c r="Q4401" t="str">
        <f t="shared" si="861"/>
        <v>No</v>
      </c>
      <c r="R4401" t="str">
        <f t="shared" si="862"/>
        <v>Yes</v>
      </c>
      <c r="T4401" t="s">
        <v>134</v>
      </c>
      <c r="U4401" t="s">
        <v>19</v>
      </c>
      <c r="V4401" t="str">
        <f t="shared" si="863"/>
        <v>Intersection</v>
      </c>
      <c r="W4401" t="s">
        <v>426</v>
      </c>
      <c r="X4401">
        <v>42.375473999999997</v>
      </c>
      <c r="Y4401">
        <v>-71.114321000000004</v>
      </c>
      <c r="Z4401" t="s">
        <v>151</v>
      </c>
    </row>
    <row r="4402" spans="1:26">
      <c r="A4402">
        <v>31512</v>
      </c>
      <c r="B4402" s="1">
        <v>41214.614583333336</v>
      </c>
      <c r="C4402" s="1">
        <f t="shared" si="852"/>
        <v>40909</v>
      </c>
      <c r="D4402" s="4">
        <f t="shared" si="853"/>
        <v>0.83333333333333337</v>
      </c>
      <c r="E4402" s="3">
        <f t="shared" si="854"/>
        <v>2012</v>
      </c>
      <c r="F4402" s="3">
        <f t="shared" si="855"/>
        <v>11</v>
      </c>
      <c r="G4402" s="3">
        <f t="shared" si="856"/>
        <v>1</v>
      </c>
      <c r="H4402" s="3">
        <f t="shared" si="857"/>
        <v>14</v>
      </c>
      <c r="I4402" s="3">
        <f t="shared" si="858"/>
        <v>45</v>
      </c>
      <c r="J4402" s="3">
        <f t="shared" si="859"/>
        <v>5</v>
      </c>
      <c r="K4402" s="3" t="str">
        <f>IF(AND(D4402&gt;='Season Lookup'!$D$15,D4402&lt;'Season Lookup'!$D$16),"Spring",IF(AND(D4402&gt;='Season Lookup'!$D$16,D4402&lt;'Season Lookup'!$D$17),"Summer",IF(AND(D4402&gt;='Season Lookup'!$D$17,D4402&lt;'Season Lookup'!$D$18),"Fall",IF(OR(D4402&gt;='Season Lookup'!$D$18,D4402&lt;'Season Lookup'!$D$15),"Winter"))))</f>
        <v>Fall</v>
      </c>
      <c r="L4402" s="3" t="str">
        <f>VLOOKUP(F4402,'Season Lookup'!$A$1:$B$13,2,0)</f>
        <v>Fall</v>
      </c>
      <c r="M4402" t="s">
        <v>78</v>
      </c>
      <c r="N4402" t="s">
        <v>13</v>
      </c>
      <c r="O4402" t="s">
        <v>13</v>
      </c>
      <c r="P4402" t="str">
        <f t="shared" si="860"/>
        <v>Yes</v>
      </c>
      <c r="Q4402" t="str">
        <f t="shared" si="861"/>
        <v>No</v>
      </c>
      <c r="R4402" t="str">
        <f t="shared" si="862"/>
        <v>No</v>
      </c>
      <c r="T4402" t="s">
        <v>509</v>
      </c>
      <c r="U4402" t="s">
        <v>453</v>
      </c>
      <c r="V4402" t="str">
        <f t="shared" si="863"/>
        <v>Intersection</v>
      </c>
      <c r="W4402" t="s">
        <v>3462</v>
      </c>
      <c r="X4402">
        <v>42.363416999999998</v>
      </c>
      <c r="Y4402">
        <v>-71.101934999999997</v>
      </c>
      <c r="Z4402" t="s">
        <v>1370</v>
      </c>
    </row>
    <row r="4403" spans="1:26">
      <c r="A4403">
        <v>31513</v>
      </c>
      <c r="B4403" s="1">
        <v>41214.9</v>
      </c>
      <c r="C4403" s="1">
        <f t="shared" si="852"/>
        <v>40909</v>
      </c>
      <c r="D4403" s="4">
        <f t="shared" si="853"/>
        <v>0.83333333333333337</v>
      </c>
      <c r="E4403" s="3">
        <f t="shared" si="854"/>
        <v>2012</v>
      </c>
      <c r="F4403" s="3">
        <f t="shared" si="855"/>
        <v>11</v>
      </c>
      <c r="G4403" s="3">
        <f t="shared" si="856"/>
        <v>1</v>
      </c>
      <c r="H4403" s="3">
        <f t="shared" si="857"/>
        <v>21</v>
      </c>
      <c r="I4403" s="3">
        <f t="shared" si="858"/>
        <v>36</v>
      </c>
      <c r="J4403" s="3">
        <f t="shared" si="859"/>
        <v>5</v>
      </c>
      <c r="K4403" s="3" t="str">
        <f>IF(AND(D4403&gt;='Season Lookup'!$D$15,D4403&lt;'Season Lookup'!$D$16),"Spring",IF(AND(D4403&gt;='Season Lookup'!$D$16,D4403&lt;'Season Lookup'!$D$17),"Summer",IF(AND(D4403&gt;='Season Lookup'!$D$17,D4403&lt;'Season Lookup'!$D$18),"Fall",IF(OR(D4403&gt;='Season Lookup'!$D$18,D4403&lt;'Season Lookup'!$D$15),"Winter"))))</f>
        <v>Fall</v>
      </c>
      <c r="L4403" s="3" t="str">
        <f>VLOOKUP(F4403,'Season Lookup'!$A$1:$B$13,2,0)</f>
        <v>Fall</v>
      </c>
      <c r="M4403" t="s">
        <v>78</v>
      </c>
      <c r="N4403" t="s">
        <v>13</v>
      </c>
      <c r="O4403" t="s">
        <v>152</v>
      </c>
      <c r="P4403" t="str">
        <f t="shared" si="860"/>
        <v>Yes</v>
      </c>
      <c r="Q4403" t="str">
        <f t="shared" si="861"/>
        <v>No</v>
      </c>
      <c r="R4403" t="str">
        <f t="shared" si="862"/>
        <v>Yes</v>
      </c>
      <c r="S4403">
        <v>2343</v>
      </c>
      <c r="T4403" t="s">
        <v>14</v>
      </c>
      <c r="V4403" t="str">
        <f t="shared" si="863"/>
        <v>Non Intersection</v>
      </c>
      <c r="W4403" t="s">
        <v>5076</v>
      </c>
      <c r="X4403">
        <v>42.396213000000003</v>
      </c>
      <c r="Y4403">
        <v>-71.128577000000007</v>
      </c>
      <c r="Z4403" t="s">
        <v>5077</v>
      </c>
    </row>
    <row r="4404" spans="1:26">
      <c r="A4404">
        <v>31514</v>
      </c>
      <c r="B4404" s="1">
        <v>41215.294432870367</v>
      </c>
      <c r="C4404" s="1">
        <f t="shared" si="852"/>
        <v>40909</v>
      </c>
      <c r="D4404" s="4">
        <f t="shared" si="853"/>
        <v>0.83611111111111114</v>
      </c>
      <c r="E4404" s="3">
        <f t="shared" si="854"/>
        <v>2012</v>
      </c>
      <c r="F4404" s="3">
        <f t="shared" si="855"/>
        <v>11</v>
      </c>
      <c r="G4404" s="3">
        <f t="shared" si="856"/>
        <v>2</v>
      </c>
      <c r="H4404" s="3">
        <f t="shared" si="857"/>
        <v>7</v>
      </c>
      <c r="I4404" s="3">
        <f t="shared" si="858"/>
        <v>3</v>
      </c>
      <c r="J4404" s="3">
        <f t="shared" si="859"/>
        <v>6</v>
      </c>
      <c r="K4404" s="3" t="str">
        <f>IF(AND(D4404&gt;='Season Lookup'!$D$15,D4404&lt;'Season Lookup'!$D$16),"Spring",IF(AND(D4404&gt;='Season Lookup'!$D$16,D4404&lt;'Season Lookup'!$D$17),"Summer",IF(AND(D4404&gt;='Season Lookup'!$D$17,D4404&lt;'Season Lookup'!$D$18),"Fall",IF(OR(D4404&gt;='Season Lookup'!$D$18,D4404&lt;'Season Lookup'!$D$15),"Winter"))))</f>
        <v>Fall</v>
      </c>
      <c r="L4404" s="3" t="str">
        <f>VLOOKUP(F4404,'Season Lookup'!$A$1:$B$13,2,0)</f>
        <v>Fall</v>
      </c>
      <c r="M4404" t="s">
        <v>12</v>
      </c>
      <c r="N4404" t="s">
        <v>13</v>
      </c>
      <c r="O4404" t="s">
        <v>152</v>
      </c>
      <c r="P4404" t="str">
        <f t="shared" si="860"/>
        <v>Yes</v>
      </c>
      <c r="Q4404" t="str">
        <f t="shared" si="861"/>
        <v>No</v>
      </c>
      <c r="R4404" t="str">
        <f t="shared" si="862"/>
        <v>Yes</v>
      </c>
      <c r="T4404" t="s">
        <v>14</v>
      </c>
      <c r="U4404" t="s">
        <v>202</v>
      </c>
      <c r="V4404" t="str">
        <f t="shared" si="863"/>
        <v>Intersection</v>
      </c>
      <c r="W4404" t="s">
        <v>361</v>
      </c>
      <c r="X4404">
        <v>42.360154000000001</v>
      </c>
      <c r="Y4404">
        <v>-71.094881999999998</v>
      </c>
      <c r="Z4404" t="s">
        <v>223</v>
      </c>
    </row>
    <row r="4405" spans="1:26">
      <c r="A4405">
        <v>31515</v>
      </c>
      <c r="B4405" s="1">
        <v>41215.402777777781</v>
      </c>
      <c r="C4405" s="1">
        <f t="shared" si="852"/>
        <v>40909</v>
      </c>
      <c r="D4405" s="4">
        <f t="shared" si="853"/>
        <v>0.83611111111111114</v>
      </c>
      <c r="E4405" s="3">
        <f t="shared" si="854"/>
        <v>2012</v>
      </c>
      <c r="F4405" s="3">
        <f t="shared" si="855"/>
        <v>11</v>
      </c>
      <c r="G4405" s="3">
        <f t="shared" si="856"/>
        <v>2</v>
      </c>
      <c r="H4405" s="3">
        <f t="shared" si="857"/>
        <v>9</v>
      </c>
      <c r="I4405" s="3">
        <f t="shared" si="858"/>
        <v>40</v>
      </c>
      <c r="J4405" s="3">
        <f t="shared" si="859"/>
        <v>6</v>
      </c>
      <c r="K4405" s="3" t="str">
        <f>IF(AND(D4405&gt;='Season Lookup'!$D$15,D4405&lt;'Season Lookup'!$D$16),"Spring",IF(AND(D4405&gt;='Season Lookup'!$D$16,D4405&lt;'Season Lookup'!$D$17),"Summer",IF(AND(D4405&gt;='Season Lookup'!$D$17,D4405&lt;'Season Lookup'!$D$18),"Fall",IF(OR(D4405&gt;='Season Lookup'!$D$18,D4405&lt;'Season Lookup'!$D$15),"Winter"))))</f>
        <v>Fall</v>
      </c>
      <c r="L4405" s="3" t="str">
        <f>VLOOKUP(F4405,'Season Lookup'!$A$1:$B$13,2,0)</f>
        <v>Fall</v>
      </c>
      <c r="M4405" t="s">
        <v>12</v>
      </c>
      <c r="N4405" t="s">
        <v>13</v>
      </c>
      <c r="O4405" t="s">
        <v>13</v>
      </c>
      <c r="P4405" t="str">
        <f t="shared" si="860"/>
        <v>Yes</v>
      </c>
      <c r="Q4405" t="str">
        <f t="shared" si="861"/>
        <v>No</v>
      </c>
      <c r="R4405" t="str">
        <f t="shared" si="862"/>
        <v>No</v>
      </c>
      <c r="T4405" t="s">
        <v>138</v>
      </c>
      <c r="V4405" t="str">
        <f t="shared" si="863"/>
        <v>Intersection</v>
      </c>
      <c r="W4405" t="s">
        <v>5033</v>
      </c>
      <c r="X4405">
        <v>0</v>
      </c>
      <c r="Y4405">
        <v>0</v>
      </c>
      <c r="Z4405" t="s">
        <v>81</v>
      </c>
    </row>
    <row r="4406" spans="1:26">
      <c r="A4406">
        <v>31516</v>
      </c>
      <c r="B4406" s="1">
        <v>41215.489583333336</v>
      </c>
      <c r="C4406" s="1">
        <f t="shared" si="852"/>
        <v>40909</v>
      </c>
      <c r="D4406" s="4">
        <f t="shared" si="853"/>
        <v>0.83611111111111114</v>
      </c>
      <c r="E4406" s="3">
        <f t="shared" si="854"/>
        <v>2012</v>
      </c>
      <c r="F4406" s="3">
        <f t="shared" si="855"/>
        <v>11</v>
      </c>
      <c r="G4406" s="3">
        <f t="shared" si="856"/>
        <v>2</v>
      </c>
      <c r="H4406" s="3">
        <f t="shared" si="857"/>
        <v>11</v>
      </c>
      <c r="I4406" s="3">
        <f t="shared" si="858"/>
        <v>45</v>
      </c>
      <c r="J4406" s="3">
        <f t="shared" si="859"/>
        <v>6</v>
      </c>
      <c r="K4406" s="3" t="str">
        <f>IF(AND(D4406&gt;='Season Lookup'!$D$15,D4406&lt;'Season Lookup'!$D$16),"Spring",IF(AND(D4406&gt;='Season Lookup'!$D$16,D4406&lt;'Season Lookup'!$D$17),"Summer",IF(AND(D4406&gt;='Season Lookup'!$D$17,D4406&lt;'Season Lookup'!$D$18),"Fall",IF(OR(D4406&gt;='Season Lookup'!$D$18,D4406&lt;'Season Lookup'!$D$15),"Winter"))))</f>
        <v>Fall</v>
      </c>
      <c r="L4406" s="3" t="str">
        <f>VLOOKUP(F4406,'Season Lookup'!$A$1:$B$13,2,0)</f>
        <v>Fall</v>
      </c>
      <c r="M4406" t="s">
        <v>12</v>
      </c>
      <c r="N4406" t="s">
        <v>13</v>
      </c>
      <c r="O4406" t="s">
        <v>13</v>
      </c>
      <c r="P4406" t="str">
        <f t="shared" si="860"/>
        <v>Yes</v>
      </c>
      <c r="Q4406" t="str">
        <f t="shared" si="861"/>
        <v>No</v>
      </c>
      <c r="R4406" t="str">
        <f t="shared" si="862"/>
        <v>No</v>
      </c>
      <c r="T4406" t="s">
        <v>37</v>
      </c>
      <c r="U4406" t="s">
        <v>116</v>
      </c>
      <c r="V4406" t="str">
        <f t="shared" si="863"/>
        <v>Intersection</v>
      </c>
      <c r="W4406" t="s">
        <v>1246</v>
      </c>
      <c r="X4406">
        <v>42.358387999999998</v>
      </c>
      <c r="Y4406">
        <v>-71.111880999999997</v>
      </c>
      <c r="Z4406" t="s">
        <v>118</v>
      </c>
    </row>
    <row r="4407" spans="1:26">
      <c r="A4407">
        <v>31517</v>
      </c>
      <c r="B4407" s="1">
        <v>41215.625</v>
      </c>
      <c r="C4407" s="1">
        <f t="shared" si="852"/>
        <v>40909</v>
      </c>
      <c r="D4407" s="4">
        <f t="shared" si="853"/>
        <v>0.83611111111111114</v>
      </c>
      <c r="E4407" s="3">
        <f t="shared" si="854"/>
        <v>2012</v>
      </c>
      <c r="F4407" s="3">
        <f t="shared" si="855"/>
        <v>11</v>
      </c>
      <c r="G4407" s="3">
        <f t="shared" si="856"/>
        <v>2</v>
      </c>
      <c r="H4407" s="3">
        <f t="shared" si="857"/>
        <v>15</v>
      </c>
      <c r="I4407" s="3">
        <f t="shared" si="858"/>
        <v>0</v>
      </c>
      <c r="J4407" s="3">
        <f t="shared" si="859"/>
        <v>6</v>
      </c>
      <c r="K4407" s="3" t="str">
        <f>IF(AND(D4407&gt;='Season Lookup'!$D$15,D4407&lt;'Season Lookup'!$D$16),"Spring",IF(AND(D4407&gt;='Season Lookup'!$D$16,D4407&lt;'Season Lookup'!$D$17),"Summer",IF(AND(D4407&gt;='Season Lookup'!$D$17,D4407&lt;'Season Lookup'!$D$18),"Fall",IF(OR(D4407&gt;='Season Lookup'!$D$18,D4407&lt;'Season Lookup'!$D$15),"Winter"))))</f>
        <v>Fall</v>
      </c>
      <c r="L4407" s="3" t="str">
        <f>VLOOKUP(F4407,'Season Lookup'!$A$1:$B$13,2,0)</f>
        <v>Fall</v>
      </c>
      <c r="M4407" t="s">
        <v>12</v>
      </c>
      <c r="N4407" t="s">
        <v>13</v>
      </c>
      <c r="O4407" t="s">
        <v>132</v>
      </c>
      <c r="P4407" t="str">
        <f t="shared" si="860"/>
        <v>Yes</v>
      </c>
      <c r="Q4407" t="str">
        <f t="shared" si="861"/>
        <v>Yes</v>
      </c>
      <c r="R4407" t="str">
        <f t="shared" si="862"/>
        <v>No</v>
      </c>
      <c r="S4407">
        <v>450</v>
      </c>
      <c r="T4407" t="s">
        <v>14</v>
      </c>
      <c r="V4407" t="str">
        <f t="shared" si="863"/>
        <v>Non Intersection</v>
      </c>
      <c r="W4407" t="s">
        <v>2956</v>
      </c>
      <c r="X4407">
        <v>42.363475999999999</v>
      </c>
      <c r="Y4407">
        <v>-71.101100000000002</v>
      </c>
      <c r="Z4407" t="s">
        <v>2957</v>
      </c>
    </row>
    <row r="4408" spans="1:26">
      <c r="A4408">
        <v>31526</v>
      </c>
      <c r="B4408" s="1">
        <v>41215.482638888891</v>
      </c>
      <c r="C4408" s="1">
        <f t="shared" si="852"/>
        <v>40909</v>
      </c>
      <c r="D4408" s="4">
        <f t="shared" si="853"/>
        <v>0.83611111111111114</v>
      </c>
      <c r="E4408" s="3">
        <f t="shared" si="854"/>
        <v>2012</v>
      </c>
      <c r="F4408" s="3">
        <f t="shared" si="855"/>
        <v>11</v>
      </c>
      <c r="G4408" s="3">
        <f t="shared" si="856"/>
        <v>2</v>
      </c>
      <c r="H4408" s="3">
        <f t="shared" si="857"/>
        <v>11</v>
      </c>
      <c r="I4408" s="3">
        <f t="shared" si="858"/>
        <v>35</v>
      </c>
      <c r="J4408" s="3">
        <f t="shared" si="859"/>
        <v>6</v>
      </c>
      <c r="K4408" s="3" t="str">
        <f>IF(AND(D4408&gt;='Season Lookup'!$D$15,D4408&lt;'Season Lookup'!$D$16),"Spring",IF(AND(D4408&gt;='Season Lookup'!$D$16,D4408&lt;'Season Lookup'!$D$17),"Summer",IF(AND(D4408&gt;='Season Lookup'!$D$17,D4408&lt;'Season Lookup'!$D$18),"Fall",IF(OR(D4408&gt;='Season Lookup'!$D$18,D4408&lt;'Season Lookup'!$D$15),"Winter"))))</f>
        <v>Fall</v>
      </c>
      <c r="L4408" s="3" t="str">
        <f>VLOOKUP(F4408,'Season Lookup'!$A$1:$B$13,2,0)</f>
        <v>Fall</v>
      </c>
      <c r="M4408" t="s">
        <v>12</v>
      </c>
      <c r="N4408" t="s">
        <v>13</v>
      </c>
      <c r="O4408" t="s">
        <v>13</v>
      </c>
      <c r="P4408" t="str">
        <f t="shared" si="860"/>
        <v>Yes</v>
      </c>
      <c r="Q4408" t="str">
        <f t="shared" si="861"/>
        <v>No</v>
      </c>
      <c r="R4408" t="str">
        <f t="shared" si="862"/>
        <v>No</v>
      </c>
      <c r="T4408" t="s">
        <v>1145</v>
      </c>
      <c r="U4408" t="s">
        <v>15</v>
      </c>
      <c r="V4408" t="str">
        <f t="shared" si="863"/>
        <v>Intersection</v>
      </c>
      <c r="W4408" t="s">
        <v>5078</v>
      </c>
      <c r="X4408">
        <v>42.392597000000002</v>
      </c>
      <c r="Y4408">
        <v>-71.125255999999993</v>
      </c>
      <c r="Z4408" t="s">
        <v>5079</v>
      </c>
    </row>
    <row r="4409" spans="1:26">
      <c r="A4409">
        <v>31518</v>
      </c>
      <c r="B4409" s="1">
        <v>41216.076388888891</v>
      </c>
      <c r="C4409" s="1">
        <f t="shared" ref="C4409:C4471" si="864">EOMONTH(B4409,MONTH(B4409)*-1)+1</f>
        <v>40909</v>
      </c>
      <c r="D4409" s="4">
        <f t="shared" ref="D4409:D4471" si="865">YEARFRAC(C4409,B4409)</f>
        <v>0.83888888888888891</v>
      </c>
      <c r="E4409" s="3">
        <f t="shared" ref="E4409:E4471" si="866">YEAR(B4409)</f>
        <v>2012</v>
      </c>
      <c r="F4409" s="3">
        <f t="shared" ref="F4409:F4471" si="867">MONTH(B4409)</f>
        <v>11</v>
      </c>
      <c r="G4409" s="3">
        <f t="shared" ref="G4409:G4471" si="868">DAY(B4409)</f>
        <v>3</v>
      </c>
      <c r="H4409" s="3">
        <f t="shared" ref="H4409:H4471" si="869">HOUR(B4409)</f>
        <v>1</v>
      </c>
      <c r="I4409" s="3">
        <f t="shared" ref="I4409:I4471" si="870">MINUTE(B4409)</f>
        <v>50</v>
      </c>
      <c r="J4409" s="3">
        <f t="shared" ref="J4409:J4471" si="871">WEEKDAY(B4409,1)</f>
        <v>7</v>
      </c>
      <c r="K4409" s="3" t="str">
        <f>IF(AND(D4409&gt;='Season Lookup'!$D$15,D4409&lt;'Season Lookup'!$D$16),"Spring",IF(AND(D4409&gt;='Season Lookup'!$D$16,D4409&lt;'Season Lookup'!$D$17),"Summer",IF(AND(D4409&gt;='Season Lookup'!$D$17,D4409&lt;'Season Lookup'!$D$18),"Fall",IF(OR(D4409&gt;='Season Lookup'!$D$18,D4409&lt;'Season Lookup'!$D$15),"Winter"))))</f>
        <v>Fall</v>
      </c>
      <c r="L4409" s="3" t="str">
        <f>VLOOKUP(F4409,'Season Lookup'!$A$1:$B$13,2,0)</f>
        <v>Fall</v>
      </c>
      <c r="M4409" t="s">
        <v>31</v>
      </c>
      <c r="N4409" t="s">
        <v>13</v>
      </c>
      <c r="O4409" t="s">
        <v>23</v>
      </c>
      <c r="P4409" t="str">
        <f t="shared" ref="P4409:P4471" si="872">IF(OR(N4409="Auto",O4409="Auto"),"Yes",IF(OR(N4409="Taxi",O4409="Taxi"),"Yes",IF(OR(N4409="Truck",O4409="Truck"),"Yes",IF(OR(N4409="Van",O4409="Van"),"Yes","No"))))</f>
        <v>Yes</v>
      </c>
      <c r="Q4409" t="str">
        <f t="shared" ref="Q4409:Q4471" si="873">IF(OR(N4409="Bicycle",O4409="Bicycle"),"Yes","No")</f>
        <v>No</v>
      </c>
      <c r="R4409" t="str">
        <f t="shared" ref="R4409:R4471" si="874">IF(OR(N4409="Pedestrian",O4409="Pedestrian"),"Yes","No")</f>
        <v>No</v>
      </c>
      <c r="S4409">
        <v>50</v>
      </c>
      <c r="T4409" t="s">
        <v>326</v>
      </c>
      <c r="V4409" t="str">
        <f t="shared" ref="V4409:V4471" si="875">IF(ISBLANK(S4409),"Intersection","Non Intersection")</f>
        <v>Non Intersection</v>
      </c>
      <c r="W4409" t="s">
        <v>5080</v>
      </c>
      <c r="X4409">
        <v>42.372042</v>
      </c>
      <c r="Y4409">
        <v>-71.120455000000007</v>
      </c>
      <c r="Z4409" t="s">
        <v>5081</v>
      </c>
    </row>
    <row r="4410" spans="1:26">
      <c r="A4410">
        <v>31519</v>
      </c>
      <c r="B4410" s="1">
        <v>41216.550000000003</v>
      </c>
      <c r="C4410" s="1">
        <f t="shared" si="864"/>
        <v>40909</v>
      </c>
      <c r="D4410" s="4">
        <f t="shared" si="865"/>
        <v>0.83888888888888891</v>
      </c>
      <c r="E4410" s="3">
        <f t="shared" si="866"/>
        <v>2012</v>
      </c>
      <c r="F4410" s="3">
        <f t="shared" si="867"/>
        <v>11</v>
      </c>
      <c r="G4410" s="3">
        <f t="shared" si="868"/>
        <v>3</v>
      </c>
      <c r="H4410" s="3">
        <f t="shared" si="869"/>
        <v>13</v>
      </c>
      <c r="I4410" s="3">
        <f t="shared" si="870"/>
        <v>12</v>
      </c>
      <c r="J4410" s="3">
        <f t="shared" si="871"/>
        <v>7</v>
      </c>
      <c r="K4410" s="3" t="str">
        <f>IF(AND(D4410&gt;='Season Lookup'!$D$15,D4410&lt;'Season Lookup'!$D$16),"Spring",IF(AND(D4410&gt;='Season Lookup'!$D$16,D4410&lt;'Season Lookup'!$D$17),"Summer",IF(AND(D4410&gt;='Season Lookup'!$D$17,D4410&lt;'Season Lookup'!$D$18),"Fall",IF(OR(D4410&gt;='Season Lookup'!$D$18,D4410&lt;'Season Lookup'!$D$15),"Winter"))))</f>
        <v>Fall</v>
      </c>
      <c r="L4410" s="3" t="str">
        <f>VLOOKUP(F4410,'Season Lookup'!$A$1:$B$13,2,0)</f>
        <v>Fall</v>
      </c>
      <c r="M4410" t="s">
        <v>31</v>
      </c>
      <c r="N4410" t="s">
        <v>35</v>
      </c>
      <c r="O4410" t="s">
        <v>36</v>
      </c>
      <c r="P4410" t="str">
        <f t="shared" si="872"/>
        <v>Yes</v>
      </c>
      <c r="Q4410" t="str">
        <f t="shared" si="873"/>
        <v>No</v>
      </c>
      <c r="R4410" t="str">
        <f t="shared" si="874"/>
        <v>No</v>
      </c>
      <c r="T4410" t="s">
        <v>101</v>
      </c>
      <c r="U4410" t="s">
        <v>19</v>
      </c>
      <c r="V4410" t="str">
        <f t="shared" si="875"/>
        <v>Intersection</v>
      </c>
      <c r="W4410" t="s">
        <v>206</v>
      </c>
      <c r="X4410">
        <v>42.372911999999999</v>
      </c>
      <c r="Y4410">
        <v>-71.094511999999995</v>
      </c>
      <c r="Z4410" t="s">
        <v>207</v>
      </c>
    </row>
    <row r="4411" spans="1:26">
      <c r="A4411">
        <v>31520</v>
      </c>
      <c r="B4411" s="1">
        <v>41216.770833333336</v>
      </c>
      <c r="C4411" s="1">
        <f t="shared" si="864"/>
        <v>40909</v>
      </c>
      <c r="D4411" s="4">
        <f t="shared" si="865"/>
        <v>0.83888888888888891</v>
      </c>
      <c r="E4411" s="3">
        <f t="shared" si="866"/>
        <v>2012</v>
      </c>
      <c r="F4411" s="3">
        <f t="shared" si="867"/>
        <v>11</v>
      </c>
      <c r="G4411" s="3">
        <f t="shared" si="868"/>
        <v>3</v>
      </c>
      <c r="H4411" s="3">
        <f t="shared" si="869"/>
        <v>18</v>
      </c>
      <c r="I4411" s="3">
        <f t="shared" si="870"/>
        <v>30</v>
      </c>
      <c r="J4411" s="3">
        <f t="shared" si="871"/>
        <v>7</v>
      </c>
      <c r="K4411" s="3" t="str">
        <f>IF(AND(D4411&gt;='Season Lookup'!$D$15,D4411&lt;'Season Lookup'!$D$16),"Spring",IF(AND(D4411&gt;='Season Lookup'!$D$16,D4411&lt;'Season Lookup'!$D$17),"Summer",IF(AND(D4411&gt;='Season Lookup'!$D$17,D4411&lt;'Season Lookup'!$D$18),"Fall",IF(OR(D4411&gt;='Season Lookup'!$D$18,D4411&lt;'Season Lookup'!$D$15),"Winter"))))</f>
        <v>Fall</v>
      </c>
      <c r="L4411" s="3" t="str">
        <f>VLOOKUP(F4411,'Season Lookup'!$A$1:$B$13,2,0)</f>
        <v>Fall</v>
      </c>
      <c r="M4411" t="s">
        <v>31</v>
      </c>
      <c r="N4411" t="s">
        <v>13</v>
      </c>
      <c r="O4411" t="s">
        <v>23</v>
      </c>
      <c r="P4411" t="str">
        <f t="shared" si="872"/>
        <v>Yes</v>
      </c>
      <c r="Q4411" t="str">
        <f t="shared" si="873"/>
        <v>No</v>
      </c>
      <c r="R4411" t="str">
        <f t="shared" si="874"/>
        <v>No</v>
      </c>
      <c r="S4411">
        <v>1310</v>
      </c>
      <c r="T4411" t="s">
        <v>14</v>
      </c>
      <c r="V4411" t="str">
        <f t="shared" si="875"/>
        <v>Non Intersection</v>
      </c>
      <c r="W4411" t="s">
        <v>5082</v>
      </c>
      <c r="X4411">
        <v>42.368924999999997</v>
      </c>
      <c r="Y4411">
        <v>-71.110257000000004</v>
      </c>
      <c r="Z4411" t="s">
        <v>468</v>
      </c>
    </row>
    <row r="4412" spans="1:26">
      <c r="A4412">
        <v>31521</v>
      </c>
      <c r="B4412" s="1">
        <v>41216.799305555556</v>
      </c>
      <c r="C4412" s="1">
        <f t="shared" si="864"/>
        <v>40909</v>
      </c>
      <c r="D4412" s="4">
        <f t="shared" si="865"/>
        <v>0.83888888888888891</v>
      </c>
      <c r="E4412" s="3">
        <f t="shared" si="866"/>
        <v>2012</v>
      </c>
      <c r="F4412" s="3">
        <f t="shared" si="867"/>
        <v>11</v>
      </c>
      <c r="G4412" s="3">
        <f t="shared" si="868"/>
        <v>3</v>
      </c>
      <c r="H4412" s="3">
        <f t="shared" si="869"/>
        <v>19</v>
      </c>
      <c r="I4412" s="3">
        <f t="shared" si="870"/>
        <v>11</v>
      </c>
      <c r="J4412" s="3">
        <f t="shared" si="871"/>
        <v>7</v>
      </c>
      <c r="K4412" s="3" t="str">
        <f>IF(AND(D4412&gt;='Season Lookup'!$D$15,D4412&lt;'Season Lookup'!$D$16),"Spring",IF(AND(D4412&gt;='Season Lookup'!$D$16,D4412&lt;'Season Lookup'!$D$17),"Summer",IF(AND(D4412&gt;='Season Lookup'!$D$17,D4412&lt;'Season Lookup'!$D$18),"Fall",IF(OR(D4412&gt;='Season Lookup'!$D$18,D4412&lt;'Season Lookup'!$D$15),"Winter"))))</f>
        <v>Fall</v>
      </c>
      <c r="L4412" s="3" t="str">
        <f>VLOOKUP(F4412,'Season Lookup'!$A$1:$B$13,2,0)</f>
        <v>Fall</v>
      </c>
      <c r="M4412" t="s">
        <v>31</v>
      </c>
      <c r="N4412" t="s">
        <v>13</v>
      </c>
      <c r="O4412" t="s">
        <v>35</v>
      </c>
      <c r="P4412" t="str">
        <f t="shared" si="872"/>
        <v>Yes</v>
      </c>
      <c r="Q4412" t="str">
        <f t="shared" si="873"/>
        <v>No</v>
      </c>
      <c r="R4412" t="str">
        <f t="shared" si="874"/>
        <v>No</v>
      </c>
      <c r="T4412" t="s">
        <v>101</v>
      </c>
      <c r="U4412" t="s">
        <v>19</v>
      </c>
      <c r="V4412" t="str">
        <f t="shared" si="875"/>
        <v>Intersection</v>
      </c>
      <c r="W4412" t="s">
        <v>206</v>
      </c>
      <c r="X4412">
        <v>42.372911999999999</v>
      </c>
      <c r="Y4412">
        <v>-71.094511999999995</v>
      </c>
      <c r="Z4412" t="s">
        <v>207</v>
      </c>
    </row>
    <row r="4413" spans="1:26">
      <c r="A4413">
        <v>31522</v>
      </c>
      <c r="B4413" s="1">
        <v>41217.384027777778</v>
      </c>
      <c r="C4413" s="1">
        <f t="shared" si="864"/>
        <v>40909</v>
      </c>
      <c r="D4413" s="4">
        <f t="shared" si="865"/>
        <v>0.84166666666666667</v>
      </c>
      <c r="E4413" s="3">
        <f t="shared" si="866"/>
        <v>2012</v>
      </c>
      <c r="F4413" s="3">
        <f t="shared" si="867"/>
        <v>11</v>
      </c>
      <c r="G4413" s="3">
        <f t="shared" si="868"/>
        <v>4</v>
      </c>
      <c r="H4413" s="3">
        <f t="shared" si="869"/>
        <v>9</v>
      </c>
      <c r="I4413" s="3">
        <f t="shared" si="870"/>
        <v>13</v>
      </c>
      <c r="J4413" s="3">
        <f t="shared" si="871"/>
        <v>1</v>
      </c>
      <c r="K4413" s="3" t="str">
        <f>IF(AND(D4413&gt;='Season Lookup'!$D$15,D4413&lt;'Season Lookup'!$D$16),"Spring",IF(AND(D4413&gt;='Season Lookup'!$D$16,D4413&lt;'Season Lookup'!$D$17),"Summer",IF(AND(D4413&gt;='Season Lookup'!$D$17,D4413&lt;'Season Lookup'!$D$18),"Fall",IF(OR(D4413&gt;='Season Lookup'!$D$18,D4413&lt;'Season Lookup'!$D$15),"Winter"))))</f>
        <v>Fall</v>
      </c>
      <c r="L4413" s="3" t="str">
        <f>VLOOKUP(F4413,'Season Lookup'!$A$1:$B$13,2,0)</f>
        <v>Fall</v>
      </c>
      <c r="M4413" t="s">
        <v>48</v>
      </c>
      <c r="N4413" t="s">
        <v>13</v>
      </c>
      <c r="O4413" t="s">
        <v>13</v>
      </c>
      <c r="P4413" t="str">
        <f t="shared" si="872"/>
        <v>Yes</v>
      </c>
      <c r="Q4413" t="str">
        <f t="shared" si="873"/>
        <v>No</v>
      </c>
      <c r="R4413" t="str">
        <f t="shared" si="874"/>
        <v>No</v>
      </c>
      <c r="T4413" t="s">
        <v>133</v>
      </c>
      <c r="U4413" t="s">
        <v>192</v>
      </c>
      <c r="V4413" t="str">
        <f t="shared" si="875"/>
        <v>Intersection</v>
      </c>
      <c r="W4413" t="s">
        <v>370</v>
      </c>
      <c r="X4413">
        <v>42.370049999999999</v>
      </c>
      <c r="Y4413">
        <v>-71.106890000000007</v>
      </c>
      <c r="Z4413" t="s">
        <v>371</v>
      </c>
    </row>
    <row r="4414" spans="1:26">
      <c r="A4414">
        <v>31523</v>
      </c>
      <c r="B4414" s="1">
        <v>41217.555543981478</v>
      </c>
      <c r="C4414" s="1">
        <f t="shared" si="864"/>
        <v>40909</v>
      </c>
      <c r="D4414" s="4">
        <f t="shared" si="865"/>
        <v>0.84166666666666667</v>
      </c>
      <c r="E4414" s="3">
        <f t="shared" si="866"/>
        <v>2012</v>
      </c>
      <c r="F4414" s="3">
        <f t="shared" si="867"/>
        <v>11</v>
      </c>
      <c r="G4414" s="3">
        <f t="shared" si="868"/>
        <v>4</v>
      </c>
      <c r="H4414" s="3">
        <f t="shared" si="869"/>
        <v>13</v>
      </c>
      <c r="I4414" s="3">
        <f t="shared" si="870"/>
        <v>19</v>
      </c>
      <c r="J4414" s="3">
        <f t="shared" si="871"/>
        <v>1</v>
      </c>
      <c r="K4414" s="3" t="str">
        <f>IF(AND(D4414&gt;='Season Lookup'!$D$15,D4414&lt;'Season Lookup'!$D$16),"Spring",IF(AND(D4414&gt;='Season Lookup'!$D$16,D4414&lt;'Season Lookup'!$D$17),"Summer",IF(AND(D4414&gt;='Season Lookup'!$D$17,D4414&lt;'Season Lookup'!$D$18),"Fall",IF(OR(D4414&gt;='Season Lookup'!$D$18,D4414&lt;'Season Lookup'!$D$15),"Winter"))))</f>
        <v>Fall</v>
      </c>
      <c r="L4414" s="3" t="str">
        <f>VLOOKUP(F4414,'Season Lookup'!$A$1:$B$13,2,0)</f>
        <v>Fall</v>
      </c>
      <c r="M4414" t="s">
        <v>48</v>
      </c>
      <c r="N4414" t="s">
        <v>13</v>
      </c>
      <c r="O4414" t="s">
        <v>23</v>
      </c>
      <c r="P4414" t="str">
        <f t="shared" si="872"/>
        <v>Yes</v>
      </c>
      <c r="Q4414" t="str">
        <f t="shared" si="873"/>
        <v>No</v>
      </c>
      <c r="R4414" t="str">
        <f t="shared" si="874"/>
        <v>No</v>
      </c>
      <c r="S4414">
        <v>604</v>
      </c>
      <c r="T4414" t="s">
        <v>509</v>
      </c>
      <c r="V4414" t="str">
        <f t="shared" si="875"/>
        <v>Non Intersection</v>
      </c>
      <c r="W4414" t="s">
        <v>5083</v>
      </c>
      <c r="X4414">
        <v>42.368464000000003</v>
      </c>
      <c r="Y4414">
        <v>-71.111408999999995</v>
      </c>
      <c r="Z4414" t="s">
        <v>5084</v>
      </c>
    </row>
    <row r="4415" spans="1:26">
      <c r="A4415">
        <v>31524</v>
      </c>
      <c r="B4415" s="1">
        <v>41218.427083333336</v>
      </c>
      <c r="C4415" s="1">
        <f t="shared" si="864"/>
        <v>40909</v>
      </c>
      <c r="D4415" s="4">
        <f t="shared" si="865"/>
        <v>0.84444444444444444</v>
      </c>
      <c r="E4415" s="3">
        <f t="shared" si="866"/>
        <v>2012</v>
      </c>
      <c r="F4415" s="3">
        <f t="shared" si="867"/>
        <v>11</v>
      </c>
      <c r="G4415" s="3">
        <f t="shared" si="868"/>
        <v>5</v>
      </c>
      <c r="H4415" s="3">
        <f t="shared" si="869"/>
        <v>10</v>
      </c>
      <c r="I4415" s="3">
        <f t="shared" si="870"/>
        <v>15</v>
      </c>
      <c r="J4415" s="3">
        <f t="shared" si="871"/>
        <v>2</v>
      </c>
      <c r="K4415" s="3" t="str">
        <f>IF(AND(D4415&gt;='Season Lookup'!$D$15,D4415&lt;'Season Lookup'!$D$16),"Spring",IF(AND(D4415&gt;='Season Lookup'!$D$16,D4415&lt;'Season Lookup'!$D$17),"Summer",IF(AND(D4415&gt;='Season Lookup'!$D$17,D4415&lt;'Season Lookup'!$D$18),"Fall",IF(OR(D4415&gt;='Season Lookup'!$D$18,D4415&lt;'Season Lookup'!$D$15),"Winter"))))</f>
        <v>Fall</v>
      </c>
      <c r="L4415" s="3" t="str">
        <f>VLOOKUP(F4415,'Season Lookup'!$A$1:$B$13,2,0)</f>
        <v>Fall</v>
      </c>
      <c r="M4415" t="s">
        <v>56</v>
      </c>
      <c r="N4415" t="s">
        <v>13</v>
      </c>
      <c r="O4415" t="s">
        <v>23</v>
      </c>
      <c r="P4415" t="str">
        <f t="shared" si="872"/>
        <v>Yes</v>
      </c>
      <c r="Q4415" t="str">
        <f t="shared" si="873"/>
        <v>No</v>
      </c>
      <c r="R4415" t="str">
        <f t="shared" si="874"/>
        <v>No</v>
      </c>
      <c r="T4415" t="s">
        <v>291</v>
      </c>
      <c r="U4415" t="s">
        <v>3425</v>
      </c>
      <c r="V4415" t="str">
        <f t="shared" si="875"/>
        <v>Intersection</v>
      </c>
      <c r="W4415" t="s">
        <v>5085</v>
      </c>
      <c r="X4415">
        <v>42.388466000000001</v>
      </c>
      <c r="Y4415">
        <v>-71.128170999999995</v>
      </c>
      <c r="Z4415" t="s">
        <v>5086</v>
      </c>
    </row>
    <row r="4416" spans="1:26">
      <c r="A4416">
        <v>31527</v>
      </c>
      <c r="B4416" s="1">
        <v>41218.572905092595</v>
      </c>
      <c r="C4416" s="1">
        <f t="shared" si="864"/>
        <v>40909</v>
      </c>
      <c r="D4416" s="4">
        <f t="shared" si="865"/>
        <v>0.84444444444444444</v>
      </c>
      <c r="E4416" s="3">
        <f t="shared" si="866"/>
        <v>2012</v>
      </c>
      <c r="F4416" s="3">
        <f t="shared" si="867"/>
        <v>11</v>
      </c>
      <c r="G4416" s="3">
        <f t="shared" si="868"/>
        <v>5</v>
      </c>
      <c r="H4416" s="3">
        <f t="shared" si="869"/>
        <v>13</v>
      </c>
      <c r="I4416" s="3">
        <f t="shared" si="870"/>
        <v>44</v>
      </c>
      <c r="J4416" s="3">
        <f t="shared" si="871"/>
        <v>2</v>
      </c>
      <c r="K4416" s="3" t="str">
        <f>IF(AND(D4416&gt;='Season Lookup'!$D$15,D4416&lt;'Season Lookup'!$D$16),"Spring",IF(AND(D4416&gt;='Season Lookup'!$D$16,D4416&lt;'Season Lookup'!$D$17),"Summer",IF(AND(D4416&gt;='Season Lookup'!$D$17,D4416&lt;'Season Lookup'!$D$18),"Fall",IF(OR(D4416&gt;='Season Lookup'!$D$18,D4416&lt;'Season Lookup'!$D$15),"Winter"))))</f>
        <v>Fall</v>
      </c>
      <c r="L4416" s="3" t="str">
        <f>VLOOKUP(F4416,'Season Lookup'!$A$1:$B$13,2,0)</f>
        <v>Fall</v>
      </c>
      <c r="M4416" t="s">
        <v>56</v>
      </c>
      <c r="N4416" t="s">
        <v>13</v>
      </c>
      <c r="O4416" t="s">
        <v>13</v>
      </c>
      <c r="P4416" t="str">
        <f t="shared" si="872"/>
        <v>Yes</v>
      </c>
      <c r="Q4416" t="str">
        <f t="shared" si="873"/>
        <v>No</v>
      </c>
      <c r="R4416" t="str">
        <f t="shared" si="874"/>
        <v>No</v>
      </c>
      <c r="T4416" t="s">
        <v>105</v>
      </c>
      <c r="U4416" t="s">
        <v>342</v>
      </c>
      <c r="V4416" t="str">
        <f t="shared" si="875"/>
        <v>Intersection</v>
      </c>
      <c r="W4416" t="s">
        <v>343</v>
      </c>
      <c r="X4416">
        <v>42.369317000000002</v>
      </c>
      <c r="Y4416">
        <v>-71.101021000000003</v>
      </c>
      <c r="Z4416" t="s">
        <v>344</v>
      </c>
    </row>
    <row r="4417" spans="1:26">
      <c r="A4417">
        <v>31531</v>
      </c>
      <c r="B4417" s="1">
        <v>41218.768055555556</v>
      </c>
      <c r="C4417" s="1">
        <f t="shared" si="864"/>
        <v>40909</v>
      </c>
      <c r="D4417" s="4">
        <f t="shared" si="865"/>
        <v>0.84444444444444444</v>
      </c>
      <c r="E4417" s="3">
        <f t="shared" si="866"/>
        <v>2012</v>
      </c>
      <c r="F4417" s="3">
        <f t="shared" si="867"/>
        <v>11</v>
      </c>
      <c r="G4417" s="3">
        <f t="shared" si="868"/>
        <v>5</v>
      </c>
      <c r="H4417" s="3">
        <f t="shared" si="869"/>
        <v>18</v>
      </c>
      <c r="I4417" s="3">
        <f t="shared" si="870"/>
        <v>26</v>
      </c>
      <c r="J4417" s="3">
        <f t="shared" si="871"/>
        <v>2</v>
      </c>
      <c r="K4417" s="3" t="str">
        <f>IF(AND(D4417&gt;='Season Lookup'!$D$15,D4417&lt;'Season Lookup'!$D$16),"Spring",IF(AND(D4417&gt;='Season Lookup'!$D$16,D4417&lt;'Season Lookup'!$D$17),"Summer",IF(AND(D4417&gt;='Season Lookup'!$D$17,D4417&lt;'Season Lookup'!$D$18),"Fall",IF(OR(D4417&gt;='Season Lookup'!$D$18,D4417&lt;'Season Lookup'!$D$15),"Winter"))))</f>
        <v>Fall</v>
      </c>
      <c r="L4417" s="3" t="str">
        <f>VLOOKUP(F4417,'Season Lookup'!$A$1:$B$13,2,0)</f>
        <v>Fall</v>
      </c>
      <c r="M4417" t="s">
        <v>56</v>
      </c>
      <c r="N4417" t="s">
        <v>13</v>
      </c>
      <c r="O4417" t="s">
        <v>132</v>
      </c>
      <c r="P4417" t="str">
        <f t="shared" si="872"/>
        <v>Yes</v>
      </c>
      <c r="Q4417" t="str">
        <f t="shared" si="873"/>
        <v>Yes</v>
      </c>
      <c r="R4417" t="str">
        <f t="shared" si="874"/>
        <v>No</v>
      </c>
      <c r="T4417" t="s">
        <v>101</v>
      </c>
      <c r="U4417" t="s">
        <v>74</v>
      </c>
      <c r="V4417" t="str">
        <f t="shared" si="875"/>
        <v>Intersection</v>
      </c>
      <c r="W4417" t="s">
        <v>773</v>
      </c>
      <c r="X4417">
        <v>42.369917000000001</v>
      </c>
      <c r="Y4417">
        <v>-71.096192000000002</v>
      </c>
      <c r="Z4417" t="s">
        <v>774</v>
      </c>
    </row>
    <row r="4418" spans="1:26">
      <c r="A4418">
        <v>31532</v>
      </c>
      <c r="B4418" s="1">
        <v>41218.576388888891</v>
      </c>
      <c r="C4418" s="1">
        <f t="shared" si="864"/>
        <v>40909</v>
      </c>
      <c r="D4418" s="4">
        <f t="shared" si="865"/>
        <v>0.84444444444444444</v>
      </c>
      <c r="E4418" s="3">
        <f t="shared" si="866"/>
        <v>2012</v>
      </c>
      <c r="F4418" s="3">
        <f t="shared" si="867"/>
        <v>11</v>
      </c>
      <c r="G4418" s="3">
        <f t="shared" si="868"/>
        <v>5</v>
      </c>
      <c r="H4418" s="3">
        <f t="shared" si="869"/>
        <v>13</v>
      </c>
      <c r="I4418" s="3">
        <f t="shared" si="870"/>
        <v>50</v>
      </c>
      <c r="J4418" s="3">
        <f t="shared" si="871"/>
        <v>2</v>
      </c>
      <c r="K4418" s="3" t="str">
        <f>IF(AND(D4418&gt;='Season Lookup'!$D$15,D4418&lt;'Season Lookup'!$D$16),"Spring",IF(AND(D4418&gt;='Season Lookup'!$D$16,D4418&lt;'Season Lookup'!$D$17),"Summer",IF(AND(D4418&gt;='Season Lookup'!$D$17,D4418&lt;'Season Lookup'!$D$18),"Fall",IF(OR(D4418&gt;='Season Lookup'!$D$18,D4418&lt;'Season Lookup'!$D$15),"Winter"))))</f>
        <v>Fall</v>
      </c>
      <c r="L4418" s="3" t="str">
        <f>VLOOKUP(F4418,'Season Lookup'!$A$1:$B$13,2,0)</f>
        <v>Fall</v>
      </c>
      <c r="M4418" t="s">
        <v>56</v>
      </c>
      <c r="N4418" t="s">
        <v>13</v>
      </c>
      <c r="O4418" t="s">
        <v>35</v>
      </c>
      <c r="P4418" t="str">
        <f t="shared" si="872"/>
        <v>Yes</v>
      </c>
      <c r="Q4418" t="str">
        <f t="shared" si="873"/>
        <v>No</v>
      </c>
      <c r="R4418" t="str">
        <f t="shared" si="874"/>
        <v>No</v>
      </c>
      <c r="S4418">
        <v>1925</v>
      </c>
      <c r="T4418" t="s">
        <v>14</v>
      </c>
      <c r="V4418" t="str">
        <f t="shared" si="875"/>
        <v>Non Intersection</v>
      </c>
      <c r="W4418" t="s">
        <v>5087</v>
      </c>
      <c r="X4418">
        <v>42.389406000000001</v>
      </c>
      <c r="Y4418">
        <v>-71.119766999999996</v>
      </c>
      <c r="Z4418" t="s">
        <v>5088</v>
      </c>
    </row>
    <row r="4419" spans="1:26">
      <c r="A4419">
        <v>31533</v>
      </c>
      <c r="B4419" s="1">
        <v>41218.925682870373</v>
      </c>
      <c r="C4419" s="1">
        <f t="shared" si="864"/>
        <v>40909</v>
      </c>
      <c r="D4419" s="4">
        <f t="shared" si="865"/>
        <v>0.84444444444444444</v>
      </c>
      <c r="E4419" s="3">
        <f t="shared" si="866"/>
        <v>2012</v>
      </c>
      <c r="F4419" s="3">
        <f t="shared" si="867"/>
        <v>11</v>
      </c>
      <c r="G4419" s="3">
        <f t="shared" si="868"/>
        <v>5</v>
      </c>
      <c r="H4419" s="3">
        <f t="shared" si="869"/>
        <v>22</v>
      </c>
      <c r="I4419" s="3">
        <f t="shared" si="870"/>
        <v>12</v>
      </c>
      <c r="J4419" s="3">
        <f t="shared" si="871"/>
        <v>2</v>
      </c>
      <c r="K4419" s="3" t="str">
        <f>IF(AND(D4419&gt;='Season Lookup'!$D$15,D4419&lt;'Season Lookup'!$D$16),"Spring",IF(AND(D4419&gt;='Season Lookup'!$D$16,D4419&lt;'Season Lookup'!$D$17),"Summer",IF(AND(D4419&gt;='Season Lookup'!$D$17,D4419&lt;'Season Lookup'!$D$18),"Fall",IF(OR(D4419&gt;='Season Lookup'!$D$18,D4419&lt;'Season Lookup'!$D$15),"Winter"))))</f>
        <v>Fall</v>
      </c>
      <c r="L4419" s="3" t="str">
        <f>VLOOKUP(F4419,'Season Lookup'!$A$1:$B$13,2,0)</f>
        <v>Fall</v>
      </c>
      <c r="M4419" t="s">
        <v>56</v>
      </c>
      <c r="N4419" t="s">
        <v>13</v>
      </c>
      <c r="O4419" t="s">
        <v>36</v>
      </c>
      <c r="P4419" t="str">
        <f t="shared" si="872"/>
        <v>Yes</v>
      </c>
      <c r="Q4419" t="str">
        <f t="shared" si="873"/>
        <v>No</v>
      </c>
      <c r="R4419" t="str">
        <f t="shared" si="874"/>
        <v>No</v>
      </c>
      <c r="T4419" t="s">
        <v>14</v>
      </c>
      <c r="U4419" t="s">
        <v>354</v>
      </c>
      <c r="V4419" t="str">
        <f t="shared" si="875"/>
        <v>Intersection</v>
      </c>
      <c r="W4419" t="s">
        <v>1234</v>
      </c>
      <c r="X4419">
        <v>42.384872000000001</v>
      </c>
      <c r="Y4419">
        <v>-71.119394</v>
      </c>
      <c r="Z4419" t="s">
        <v>1235</v>
      </c>
    </row>
    <row r="4420" spans="1:26">
      <c r="A4420">
        <v>31528</v>
      </c>
      <c r="B4420" s="1">
        <v>41219.07916666667</v>
      </c>
      <c r="C4420" s="1">
        <f t="shared" si="864"/>
        <v>40909</v>
      </c>
      <c r="D4420" s="4">
        <f t="shared" si="865"/>
        <v>0.84722222222222221</v>
      </c>
      <c r="E4420" s="3">
        <f t="shared" si="866"/>
        <v>2012</v>
      </c>
      <c r="F4420" s="3">
        <f t="shared" si="867"/>
        <v>11</v>
      </c>
      <c r="G4420" s="3">
        <f t="shared" si="868"/>
        <v>6</v>
      </c>
      <c r="H4420" s="3">
        <f t="shared" si="869"/>
        <v>1</v>
      </c>
      <c r="I4420" s="3">
        <f t="shared" si="870"/>
        <v>54</v>
      </c>
      <c r="J4420" s="3">
        <f t="shared" si="871"/>
        <v>3</v>
      </c>
      <c r="K4420" s="3" t="str">
        <f>IF(AND(D4420&gt;='Season Lookup'!$D$15,D4420&lt;'Season Lookup'!$D$16),"Spring",IF(AND(D4420&gt;='Season Lookup'!$D$16,D4420&lt;'Season Lookup'!$D$17),"Summer",IF(AND(D4420&gt;='Season Lookup'!$D$17,D4420&lt;'Season Lookup'!$D$18),"Fall",IF(OR(D4420&gt;='Season Lookup'!$D$18,D4420&lt;'Season Lookup'!$D$15),"Winter"))))</f>
        <v>Fall</v>
      </c>
      <c r="L4420" s="3" t="str">
        <f>VLOOKUP(F4420,'Season Lookup'!$A$1:$B$13,2,0)</f>
        <v>Fall</v>
      </c>
      <c r="M4420" t="s">
        <v>73</v>
      </c>
      <c r="N4420" t="s">
        <v>13</v>
      </c>
      <c r="O4420" t="s">
        <v>13</v>
      </c>
      <c r="P4420" t="str">
        <f t="shared" si="872"/>
        <v>Yes</v>
      </c>
      <c r="Q4420" t="str">
        <f t="shared" si="873"/>
        <v>No</v>
      </c>
      <c r="R4420" t="str">
        <f t="shared" si="874"/>
        <v>No</v>
      </c>
      <c r="S4420">
        <v>997</v>
      </c>
      <c r="T4420" t="s">
        <v>14</v>
      </c>
      <c r="V4420" t="str">
        <f t="shared" si="875"/>
        <v>Non Intersection</v>
      </c>
      <c r="W4420" t="s">
        <v>5089</v>
      </c>
      <c r="X4420">
        <v>42.369391999999998</v>
      </c>
      <c r="Y4420">
        <v>-71.111101000000005</v>
      </c>
      <c r="Z4420" t="s">
        <v>5090</v>
      </c>
    </row>
    <row r="4421" spans="1:26">
      <c r="A4421">
        <v>31529</v>
      </c>
      <c r="B4421" s="1">
        <v>41219.284710648149</v>
      </c>
      <c r="C4421" s="1">
        <f t="shared" si="864"/>
        <v>40909</v>
      </c>
      <c r="D4421" s="4">
        <f t="shared" si="865"/>
        <v>0.84722222222222221</v>
      </c>
      <c r="E4421" s="3">
        <f t="shared" si="866"/>
        <v>2012</v>
      </c>
      <c r="F4421" s="3">
        <f t="shared" si="867"/>
        <v>11</v>
      </c>
      <c r="G4421" s="3">
        <f t="shared" si="868"/>
        <v>6</v>
      </c>
      <c r="H4421" s="3">
        <f t="shared" si="869"/>
        <v>6</v>
      </c>
      <c r="I4421" s="3">
        <f t="shared" si="870"/>
        <v>49</v>
      </c>
      <c r="J4421" s="3">
        <f t="shared" si="871"/>
        <v>3</v>
      </c>
      <c r="K4421" s="3" t="str">
        <f>IF(AND(D4421&gt;='Season Lookup'!$D$15,D4421&lt;'Season Lookup'!$D$16),"Spring",IF(AND(D4421&gt;='Season Lookup'!$D$16,D4421&lt;'Season Lookup'!$D$17),"Summer",IF(AND(D4421&gt;='Season Lookup'!$D$17,D4421&lt;'Season Lookup'!$D$18),"Fall",IF(OR(D4421&gt;='Season Lookup'!$D$18,D4421&lt;'Season Lookup'!$D$15),"Winter"))))</f>
        <v>Fall</v>
      </c>
      <c r="L4421" s="3" t="str">
        <f>VLOOKUP(F4421,'Season Lookup'!$A$1:$B$13,2,0)</f>
        <v>Fall</v>
      </c>
      <c r="M4421" t="s">
        <v>73</v>
      </c>
      <c r="N4421" t="s">
        <v>13</v>
      </c>
      <c r="O4421" t="s">
        <v>152</v>
      </c>
      <c r="P4421" t="str">
        <f t="shared" si="872"/>
        <v>Yes</v>
      </c>
      <c r="Q4421" t="str">
        <f t="shared" si="873"/>
        <v>No</v>
      </c>
      <c r="R4421" t="str">
        <f t="shared" si="874"/>
        <v>Yes</v>
      </c>
      <c r="V4421" t="str">
        <f t="shared" si="875"/>
        <v>Intersection</v>
      </c>
      <c r="W4421" t="s">
        <v>717</v>
      </c>
      <c r="X4421">
        <v>0</v>
      </c>
      <c r="Y4421">
        <v>0</v>
      </c>
      <c r="Z4421" t="s">
        <v>81</v>
      </c>
    </row>
    <row r="4422" spans="1:26">
      <c r="A4422">
        <v>31534</v>
      </c>
      <c r="B4422" s="1">
        <v>41219.666655092595</v>
      </c>
      <c r="C4422" s="1">
        <f t="shared" si="864"/>
        <v>40909</v>
      </c>
      <c r="D4422" s="4">
        <f t="shared" si="865"/>
        <v>0.84722222222222221</v>
      </c>
      <c r="E4422" s="3">
        <f t="shared" si="866"/>
        <v>2012</v>
      </c>
      <c r="F4422" s="3">
        <f t="shared" si="867"/>
        <v>11</v>
      </c>
      <c r="G4422" s="3">
        <f t="shared" si="868"/>
        <v>6</v>
      </c>
      <c r="H4422" s="3">
        <f t="shared" si="869"/>
        <v>15</v>
      </c>
      <c r="I4422" s="3">
        <f t="shared" si="870"/>
        <v>59</v>
      </c>
      <c r="J4422" s="3">
        <f t="shared" si="871"/>
        <v>3</v>
      </c>
      <c r="K4422" s="3" t="str">
        <f>IF(AND(D4422&gt;='Season Lookup'!$D$15,D4422&lt;'Season Lookup'!$D$16),"Spring",IF(AND(D4422&gt;='Season Lookup'!$D$16,D4422&lt;'Season Lookup'!$D$17),"Summer",IF(AND(D4422&gt;='Season Lookup'!$D$17,D4422&lt;'Season Lookup'!$D$18),"Fall",IF(OR(D4422&gt;='Season Lookup'!$D$18,D4422&lt;'Season Lookup'!$D$15),"Winter"))))</f>
        <v>Fall</v>
      </c>
      <c r="L4422" s="3" t="str">
        <f>VLOOKUP(F4422,'Season Lookup'!$A$1:$B$13,2,0)</f>
        <v>Fall</v>
      </c>
      <c r="M4422" t="s">
        <v>73</v>
      </c>
      <c r="N4422" t="s">
        <v>13</v>
      </c>
      <c r="O4422" t="s">
        <v>13</v>
      </c>
      <c r="P4422" t="str">
        <f t="shared" si="872"/>
        <v>Yes</v>
      </c>
      <c r="Q4422" t="str">
        <f t="shared" si="873"/>
        <v>No</v>
      </c>
      <c r="R4422" t="str">
        <f t="shared" si="874"/>
        <v>No</v>
      </c>
      <c r="T4422" t="s">
        <v>675</v>
      </c>
      <c r="U4422" t="s">
        <v>902</v>
      </c>
      <c r="V4422" t="str">
        <f t="shared" si="875"/>
        <v>Intersection</v>
      </c>
      <c r="W4422" t="s">
        <v>903</v>
      </c>
      <c r="X4422">
        <v>42.386721000000001</v>
      </c>
      <c r="Y4422">
        <v>-71.117395999999999</v>
      </c>
      <c r="Z4422" t="s">
        <v>904</v>
      </c>
    </row>
    <row r="4423" spans="1:26">
      <c r="A4423">
        <v>31535</v>
      </c>
      <c r="B4423" s="1">
        <v>41219.8125</v>
      </c>
      <c r="C4423" s="1">
        <f t="shared" si="864"/>
        <v>40909</v>
      </c>
      <c r="D4423" s="4">
        <f t="shared" si="865"/>
        <v>0.84722222222222221</v>
      </c>
      <c r="E4423" s="3">
        <f t="shared" si="866"/>
        <v>2012</v>
      </c>
      <c r="F4423" s="3">
        <f t="shared" si="867"/>
        <v>11</v>
      </c>
      <c r="G4423" s="3">
        <f t="shared" si="868"/>
        <v>6</v>
      </c>
      <c r="H4423" s="3">
        <f t="shared" si="869"/>
        <v>19</v>
      </c>
      <c r="I4423" s="3">
        <f t="shared" si="870"/>
        <v>30</v>
      </c>
      <c r="J4423" s="3">
        <f t="shared" si="871"/>
        <v>3</v>
      </c>
      <c r="K4423" s="3" t="str">
        <f>IF(AND(D4423&gt;='Season Lookup'!$D$15,D4423&lt;'Season Lookup'!$D$16),"Spring",IF(AND(D4423&gt;='Season Lookup'!$D$16,D4423&lt;'Season Lookup'!$D$17),"Summer",IF(AND(D4423&gt;='Season Lookup'!$D$17,D4423&lt;'Season Lookup'!$D$18),"Fall",IF(OR(D4423&gt;='Season Lookup'!$D$18,D4423&lt;'Season Lookup'!$D$15),"Winter"))))</f>
        <v>Fall</v>
      </c>
      <c r="L4423" s="3" t="str">
        <f>VLOOKUP(F4423,'Season Lookup'!$A$1:$B$13,2,0)</f>
        <v>Fall</v>
      </c>
      <c r="M4423" t="s">
        <v>73</v>
      </c>
      <c r="N4423" t="s">
        <v>13</v>
      </c>
      <c r="O4423" t="s">
        <v>36</v>
      </c>
      <c r="P4423" t="str">
        <f t="shared" si="872"/>
        <v>Yes</v>
      </c>
      <c r="Q4423" t="str">
        <f t="shared" si="873"/>
        <v>No</v>
      </c>
      <c r="R4423" t="str">
        <f t="shared" si="874"/>
        <v>No</v>
      </c>
      <c r="T4423" t="s">
        <v>665</v>
      </c>
      <c r="V4423" t="str">
        <f t="shared" si="875"/>
        <v>Intersection</v>
      </c>
      <c r="W4423" t="s">
        <v>666</v>
      </c>
      <c r="X4423">
        <v>0</v>
      </c>
      <c r="Y4423">
        <v>0</v>
      </c>
      <c r="Z4423" t="s">
        <v>81</v>
      </c>
    </row>
    <row r="4424" spans="1:26">
      <c r="A4424">
        <v>31536</v>
      </c>
      <c r="B4424" s="1">
        <v>41219.8125</v>
      </c>
      <c r="C4424" s="1">
        <f t="shared" si="864"/>
        <v>40909</v>
      </c>
      <c r="D4424" s="4">
        <f t="shared" si="865"/>
        <v>0.84722222222222221</v>
      </c>
      <c r="E4424" s="3">
        <f t="shared" si="866"/>
        <v>2012</v>
      </c>
      <c r="F4424" s="3">
        <f t="shared" si="867"/>
        <v>11</v>
      </c>
      <c r="G4424" s="3">
        <f t="shared" si="868"/>
        <v>6</v>
      </c>
      <c r="H4424" s="3">
        <f t="shared" si="869"/>
        <v>19</v>
      </c>
      <c r="I4424" s="3">
        <f t="shared" si="870"/>
        <v>30</v>
      </c>
      <c r="J4424" s="3">
        <f t="shared" si="871"/>
        <v>3</v>
      </c>
      <c r="K4424" s="3" t="str">
        <f>IF(AND(D4424&gt;='Season Lookup'!$D$15,D4424&lt;'Season Lookup'!$D$16),"Spring",IF(AND(D4424&gt;='Season Lookup'!$D$16,D4424&lt;'Season Lookup'!$D$17),"Summer",IF(AND(D4424&gt;='Season Lookup'!$D$17,D4424&lt;'Season Lookup'!$D$18),"Fall",IF(OR(D4424&gt;='Season Lookup'!$D$18,D4424&lt;'Season Lookup'!$D$15),"Winter"))))</f>
        <v>Fall</v>
      </c>
      <c r="L4424" s="3" t="str">
        <f>VLOOKUP(F4424,'Season Lookup'!$A$1:$B$13,2,0)</f>
        <v>Fall</v>
      </c>
      <c r="M4424" t="s">
        <v>73</v>
      </c>
      <c r="N4424" t="s">
        <v>13</v>
      </c>
      <c r="O4424" t="s">
        <v>23</v>
      </c>
      <c r="P4424" t="str">
        <f t="shared" si="872"/>
        <v>Yes</v>
      </c>
      <c r="Q4424" t="str">
        <f t="shared" si="873"/>
        <v>No</v>
      </c>
      <c r="R4424" t="str">
        <f t="shared" si="874"/>
        <v>No</v>
      </c>
      <c r="S4424">
        <v>131</v>
      </c>
      <c r="T4424" t="s">
        <v>216</v>
      </c>
      <c r="V4424" t="str">
        <f t="shared" si="875"/>
        <v>Non Intersection</v>
      </c>
      <c r="W4424" t="s">
        <v>5091</v>
      </c>
      <c r="X4424">
        <v>42.364564000000001</v>
      </c>
      <c r="Y4424">
        <v>-71.094612999999995</v>
      </c>
      <c r="Z4424" t="s">
        <v>5092</v>
      </c>
    </row>
    <row r="4425" spans="1:26">
      <c r="A4425">
        <v>31537</v>
      </c>
      <c r="B4425" s="1">
        <v>41220.430543981478</v>
      </c>
      <c r="C4425" s="1">
        <f t="shared" si="864"/>
        <v>40909</v>
      </c>
      <c r="D4425" s="4">
        <f t="shared" si="865"/>
        <v>0.85</v>
      </c>
      <c r="E4425" s="3">
        <f t="shared" si="866"/>
        <v>2012</v>
      </c>
      <c r="F4425" s="3">
        <f t="shared" si="867"/>
        <v>11</v>
      </c>
      <c r="G4425" s="3">
        <f t="shared" si="868"/>
        <v>7</v>
      </c>
      <c r="H4425" s="3">
        <f t="shared" si="869"/>
        <v>10</v>
      </c>
      <c r="I4425" s="3">
        <f t="shared" si="870"/>
        <v>19</v>
      </c>
      <c r="J4425" s="3">
        <f t="shared" si="871"/>
        <v>4</v>
      </c>
      <c r="K4425" s="3" t="str">
        <f>IF(AND(D4425&gt;='Season Lookup'!$D$15,D4425&lt;'Season Lookup'!$D$16),"Spring",IF(AND(D4425&gt;='Season Lookup'!$D$16,D4425&lt;'Season Lookup'!$D$17),"Summer",IF(AND(D4425&gt;='Season Lookup'!$D$17,D4425&lt;'Season Lookup'!$D$18),"Fall",IF(OR(D4425&gt;='Season Lookup'!$D$18,D4425&lt;'Season Lookup'!$D$15),"Winter"))))</f>
        <v>Fall</v>
      </c>
      <c r="L4425" s="3" t="str">
        <f>VLOOKUP(F4425,'Season Lookup'!$A$1:$B$13,2,0)</f>
        <v>Fall</v>
      </c>
      <c r="M4425" t="s">
        <v>82</v>
      </c>
      <c r="N4425" t="s">
        <v>13</v>
      </c>
      <c r="O4425" t="s">
        <v>132</v>
      </c>
      <c r="P4425" t="str">
        <f t="shared" si="872"/>
        <v>Yes</v>
      </c>
      <c r="Q4425" t="str">
        <f t="shared" si="873"/>
        <v>Yes</v>
      </c>
      <c r="R4425" t="str">
        <f t="shared" si="874"/>
        <v>No</v>
      </c>
      <c r="T4425" t="s">
        <v>129</v>
      </c>
      <c r="V4425" t="str">
        <f t="shared" si="875"/>
        <v>Intersection</v>
      </c>
      <c r="W4425" t="s">
        <v>4321</v>
      </c>
      <c r="X4425">
        <v>0</v>
      </c>
      <c r="Y4425">
        <v>0</v>
      </c>
      <c r="Z4425" t="s">
        <v>81</v>
      </c>
    </row>
    <row r="4426" spans="1:26">
      <c r="A4426">
        <v>31538</v>
      </c>
      <c r="B4426" s="1">
        <v>41220.4375</v>
      </c>
      <c r="C4426" s="1">
        <f t="shared" si="864"/>
        <v>40909</v>
      </c>
      <c r="D4426" s="4">
        <f t="shared" si="865"/>
        <v>0.85</v>
      </c>
      <c r="E4426" s="3">
        <f t="shared" si="866"/>
        <v>2012</v>
      </c>
      <c r="F4426" s="3">
        <f t="shared" si="867"/>
        <v>11</v>
      </c>
      <c r="G4426" s="3">
        <f t="shared" si="868"/>
        <v>7</v>
      </c>
      <c r="H4426" s="3">
        <f t="shared" si="869"/>
        <v>10</v>
      </c>
      <c r="I4426" s="3">
        <f t="shared" si="870"/>
        <v>30</v>
      </c>
      <c r="J4426" s="3">
        <f t="shared" si="871"/>
        <v>4</v>
      </c>
      <c r="K4426" s="3" t="str">
        <f>IF(AND(D4426&gt;='Season Lookup'!$D$15,D4426&lt;'Season Lookup'!$D$16),"Spring",IF(AND(D4426&gt;='Season Lookup'!$D$16,D4426&lt;'Season Lookup'!$D$17),"Summer",IF(AND(D4426&gt;='Season Lookup'!$D$17,D4426&lt;'Season Lookup'!$D$18),"Fall",IF(OR(D4426&gt;='Season Lookup'!$D$18,D4426&lt;'Season Lookup'!$D$15),"Winter"))))</f>
        <v>Fall</v>
      </c>
      <c r="L4426" s="3" t="str">
        <f>VLOOKUP(F4426,'Season Lookup'!$A$1:$B$13,2,0)</f>
        <v>Fall</v>
      </c>
      <c r="M4426" t="s">
        <v>82</v>
      </c>
      <c r="N4426" t="s">
        <v>13</v>
      </c>
      <c r="O4426" t="s">
        <v>23</v>
      </c>
      <c r="P4426" t="str">
        <f t="shared" si="872"/>
        <v>Yes</v>
      </c>
      <c r="Q4426" t="str">
        <f t="shared" si="873"/>
        <v>No</v>
      </c>
      <c r="R4426" t="str">
        <f t="shared" si="874"/>
        <v>No</v>
      </c>
      <c r="S4426">
        <v>18</v>
      </c>
      <c r="T4426" t="s">
        <v>988</v>
      </c>
      <c r="V4426" t="str">
        <f t="shared" si="875"/>
        <v>Non Intersection</v>
      </c>
      <c r="W4426" t="s">
        <v>5093</v>
      </c>
      <c r="X4426">
        <v>42.380896</v>
      </c>
      <c r="Y4426">
        <v>-71.126534000000007</v>
      </c>
      <c r="Z4426" t="s">
        <v>5094</v>
      </c>
    </row>
    <row r="4427" spans="1:26">
      <c r="A4427">
        <v>31539</v>
      </c>
      <c r="B4427" s="1">
        <v>41220.709710648145</v>
      </c>
      <c r="C4427" s="1">
        <f t="shared" si="864"/>
        <v>40909</v>
      </c>
      <c r="D4427" s="4">
        <f t="shared" si="865"/>
        <v>0.85</v>
      </c>
      <c r="E4427" s="3">
        <f t="shared" si="866"/>
        <v>2012</v>
      </c>
      <c r="F4427" s="3">
        <f t="shared" si="867"/>
        <v>11</v>
      </c>
      <c r="G4427" s="3">
        <f t="shared" si="868"/>
        <v>7</v>
      </c>
      <c r="H4427" s="3">
        <f t="shared" si="869"/>
        <v>17</v>
      </c>
      <c r="I4427" s="3">
        <f t="shared" si="870"/>
        <v>1</v>
      </c>
      <c r="J4427" s="3">
        <f t="shared" si="871"/>
        <v>4</v>
      </c>
      <c r="K4427" s="3" t="str">
        <f>IF(AND(D4427&gt;='Season Lookup'!$D$15,D4427&lt;'Season Lookup'!$D$16),"Spring",IF(AND(D4427&gt;='Season Lookup'!$D$16,D4427&lt;'Season Lookup'!$D$17),"Summer",IF(AND(D4427&gt;='Season Lookup'!$D$17,D4427&lt;'Season Lookup'!$D$18),"Fall",IF(OR(D4427&gt;='Season Lookup'!$D$18,D4427&lt;'Season Lookup'!$D$15),"Winter"))))</f>
        <v>Fall</v>
      </c>
      <c r="L4427" s="3" t="str">
        <f>VLOOKUP(F4427,'Season Lookup'!$A$1:$B$13,2,0)</f>
        <v>Fall</v>
      </c>
      <c r="M4427" t="s">
        <v>82</v>
      </c>
      <c r="N4427" t="s">
        <v>13</v>
      </c>
      <c r="O4427" t="s">
        <v>13</v>
      </c>
      <c r="P4427" t="str">
        <f t="shared" si="872"/>
        <v>Yes</v>
      </c>
      <c r="Q4427" t="str">
        <f t="shared" si="873"/>
        <v>No</v>
      </c>
      <c r="R4427" t="str">
        <f t="shared" si="874"/>
        <v>No</v>
      </c>
      <c r="T4427" t="s">
        <v>42</v>
      </c>
      <c r="U4427" t="s">
        <v>178</v>
      </c>
      <c r="V4427" t="str">
        <f t="shared" si="875"/>
        <v>Intersection</v>
      </c>
      <c r="W4427" t="s">
        <v>179</v>
      </c>
      <c r="X4427">
        <v>42.360131000000003</v>
      </c>
      <c r="Y4427">
        <v>-71.112776999999994</v>
      </c>
      <c r="Z4427" t="s">
        <v>180</v>
      </c>
    </row>
    <row r="4428" spans="1:26">
      <c r="A4428">
        <v>31540</v>
      </c>
      <c r="B4428" s="1">
        <v>41220.34375</v>
      </c>
      <c r="C4428" s="1">
        <f t="shared" si="864"/>
        <v>40909</v>
      </c>
      <c r="D4428" s="4">
        <f t="shared" si="865"/>
        <v>0.85</v>
      </c>
      <c r="E4428" s="3">
        <f t="shared" si="866"/>
        <v>2012</v>
      </c>
      <c r="F4428" s="3">
        <f t="shared" si="867"/>
        <v>11</v>
      </c>
      <c r="G4428" s="3">
        <f t="shared" si="868"/>
        <v>7</v>
      </c>
      <c r="H4428" s="3">
        <f t="shared" si="869"/>
        <v>8</v>
      </c>
      <c r="I4428" s="3">
        <f t="shared" si="870"/>
        <v>15</v>
      </c>
      <c r="J4428" s="3">
        <f t="shared" si="871"/>
        <v>4</v>
      </c>
      <c r="K4428" s="3" t="str">
        <f>IF(AND(D4428&gt;='Season Lookup'!$D$15,D4428&lt;'Season Lookup'!$D$16),"Spring",IF(AND(D4428&gt;='Season Lookup'!$D$16,D4428&lt;'Season Lookup'!$D$17),"Summer",IF(AND(D4428&gt;='Season Lookup'!$D$17,D4428&lt;'Season Lookup'!$D$18),"Fall",IF(OR(D4428&gt;='Season Lookup'!$D$18,D4428&lt;'Season Lookup'!$D$15),"Winter"))))</f>
        <v>Fall</v>
      </c>
      <c r="L4428" s="3" t="str">
        <f>VLOOKUP(F4428,'Season Lookup'!$A$1:$B$13,2,0)</f>
        <v>Fall</v>
      </c>
      <c r="M4428" t="s">
        <v>82</v>
      </c>
      <c r="N4428" t="s">
        <v>13</v>
      </c>
      <c r="O4428" t="s">
        <v>13</v>
      </c>
      <c r="P4428" t="str">
        <f t="shared" si="872"/>
        <v>Yes</v>
      </c>
      <c r="Q4428" t="str">
        <f t="shared" si="873"/>
        <v>No</v>
      </c>
      <c r="R4428" t="str">
        <f t="shared" si="874"/>
        <v>No</v>
      </c>
      <c r="T4428" t="s">
        <v>199</v>
      </c>
      <c r="U4428" t="s">
        <v>710</v>
      </c>
      <c r="V4428" t="str">
        <f t="shared" si="875"/>
        <v>Intersection</v>
      </c>
      <c r="W4428" t="s">
        <v>2153</v>
      </c>
      <c r="X4428">
        <v>42.376154</v>
      </c>
      <c r="Y4428">
        <v>-71.140758000000005</v>
      </c>
      <c r="Z4428" t="s">
        <v>2154</v>
      </c>
    </row>
    <row r="4429" spans="1:26">
      <c r="A4429">
        <v>31541</v>
      </c>
      <c r="B4429" s="1">
        <v>41220.872210648151</v>
      </c>
      <c r="C4429" s="1">
        <f t="shared" si="864"/>
        <v>40909</v>
      </c>
      <c r="D4429" s="4">
        <f t="shared" si="865"/>
        <v>0.85</v>
      </c>
      <c r="E4429" s="3">
        <f t="shared" si="866"/>
        <v>2012</v>
      </c>
      <c r="F4429" s="3">
        <f t="shared" si="867"/>
        <v>11</v>
      </c>
      <c r="G4429" s="3">
        <f t="shared" si="868"/>
        <v>7</v>
      </c>
      <c r="H4429" s="3">
        <f t="shared" si="869"/>
        <v>20</v>
      </c>
      <c r="I4429" s="3">
        <f t="shared" si="870"/>
        <v>55</v>
      </c>
      <c r="J4429" s="3">
        <f t="shared" si="871"/>
        <v>4</v>
      </c>
      <c r="K4429" s="3" t="str">
        <f>IF(AND(D4429&gt;='Season Lookup'!$D$15,D4429&lt;'Season Lookup'!$D$16),"Spring",IF(AND(D4429&gt;='Season Lookup'!$D$16,D4429&lt;'Season Lookup'!$D$17),"Summer",IF(AND(D4429&gt;='Season Lookup'!$D$17,D4429&lt;'Season Lookup'!$D$18),"Fall",IF(OR(D4429&gt;='Season Lookup'!$D$18,D4429&lt;'Season Lookup'!$D$15),"Winter"))))</f>
        <v>Fall</v>
      </c>
      <c r="L4429" s="3" t="str">
        <f>VLOOKUP(F4429,'Season Lookup'!$A$1:$B$13,2,0)</f>
        <v>Fall</v>
      </c>
      <c r="M4429" t="s">
        <v>82</v>
      </c>
      <c r="N4429" t="s">
        <v>13</v>
      </c>
      <c r="O4429" t="s">
        <v>13</v>
      </c>
      <c r="P4429" t="str">
        <f t="shared" si="872"/>
        <v>Yes</v>
      </c>
      <c r="Q4429" t="str">
        <f t="shared" si="873"/>
        <v>No</v>
      </c>
      <c r="R4429" t="str">
        <f t="shared" si="874"/>
        <v>No</v>
      </c>
      <c r="T4429" t="s">
        <v>199</v>
      </c>
      <c r="U4429" t="s">
        <v>296</v>
      </c>
      <c r="V4429" t="str">
        <f t="shared" si="875"/>
        <v>Intersection</v>
      </c>
      <c r="W4429" t="s">
        <v>2403</v>
      </c>
      <c r="X4429">
        <v>42.375985999999997</v>
      </c>
      <c r="Y4429">
        <v>-71.124613999999994</v>
      </c>
      <c r="Z4429" t="s">
        <v>2404</v>
      </c>
    </row>
    <row r="4430" spans="1:26">
      <c r="A4430">
        <v>31542</v>
      </c>
      <c r="B4430" s="1">
        <v>41220.875</v>
      </c>
      <c r="C4430" s="1">
        <f t="shared" si="864"/>
        <v>40909</v>
      </c>
      <c r="D4430" s="4">
        <f t="shared" si="865"/>
        <v>0.85</v>
      </c>
      <c r="E4430" s="3">
        <f t="shared" si="866"/>
        <v>2012</v>
      </c>
      <c r="F4430" s="3">
        <f t="shared" si="867"/>
        <v>11</v>
      </c>
      <c r="G4430" s="3">
        <f t="shared" si="868"/>
        <v>7</v>
      </c>
      <c r="H4430" s="3">
        <f t="shared" si="869"/>
        <v>21</v>
      </c>
      <c r="I4430" s="3">
        <f t="shared" si="870"/>
        <v>0</v>
      </c>
      <c r="J4430" s="3">
        <f t="shared" si="871"/>
        <v>4</v>
      </c>
      <c r="K4430" s="3" t="str">
        <f>IF(AND(D4430&gt;='Season Lookup'!$D$15,D4430&lt;'Season Lookup'!$D$16),"Spring",IF(AND(D4430&gt;='Season Lookup'!$D$16,D4430&lt;'Season Lookup'!$D$17),"Summer",IF(AND(D4430&gt;='Season Lookup'!$D$17,D4430&lt;'Season Lookup'!$D$18),"Fall",IF(OR(D4430&gt;='Season Lookup'!$D$18,D4430&lt;'Season Lookup'!$D$15),"Winter"))))</f>
        <v>Fall</v>
      </c>
      <c r="L4430" s="3" t="str">
        <f>VLOOKUP(F4430,'Season Lookup'!$A$1:$B$13,2,0)</f>
        <v>Fall</v>
      </c>
      <c r="M4430" t="s">
        <v>82</v>
      </c>
      <c r="N4430" t="s">
        <v>13</v>
      </c>
      <c r="O4430" t="s">
        <v>13</v>
      </c>
      <c r="P4430" t="str">
        <f t="shared" si="872"/>
        <v>Yes</v>
      </c>
      <c r="Q4430" t="str">
        <f t="shared" si="873"/>
        <v>No</v>
      </c>
      <c r="R4430" t="str">
        <f t="shared" si="874"/>
        <v>No</v>
      </c>
      <c r="S4430">
        <v>700</v>
      </c>
      <c r="T4430" t="s">
        <v>142</v>
      </c>
      <c r="V4430" t="str">
        <f t="shared" si="875"/>
        <v>Non Intersection</v>
      </c>
      <c r="W4430" t="s">
        <v>475</v>
      </c>
      <c r="X4430">
        <v>42.380859999999998</v>
      </c>
      <c r="Y4430">
        <v>-71.15455</v>
      </c>
      <c r="Z4430" t="s">
        <v>476</v>
      </c>
    </row>
    <row r="4431" spans="1:26">
      <c r="A4431">
        <v>31543</v>
      </c>
      <c r="B4431" s="1">
        <v>41220.885405092595</v>
      </c>
      <c r="C4431" s="1">
        <f t="shared" si="864"/>
        <v>40909</v>
      </c>
      <c r="D4431" s="4">
        <f t="shared" si="865"/>
        <v>0.85</v>
      </c>
      <c r="E4431" s="3">
        <f t="shared" si="866"/>
        <v>2012</v>
      </c>
      <c r="F4431" s="3">
        <f t="shared" si="867"/>
        <v>11</v>
      </c>
      <c r="G4431" s="3">
        <f t="shared" si="868"/>
        <v>7</v>
      </c>
      <c r="H4431" s="3">
        <f t="shared" si="869"/>
        <v>21</v>
      </c>
      <c r="I4431" s="3">
        <f t="shared" si="870"/>
        <v>14</v>
      </c>
      <c r="J4431" s="3">
        <f t="shared" si="871"/>
        <v>4</v>
      </c>
      <c r="K4431" s="3" t="str">
        <f>IF(AND(D4431&gt;='Season Lookup'!$D$15,D4431&lt;'Season Lookup'!$D$16),"Spring",IF(AND(D4431&gt;='Season Lookup'!$D$16,D4431&lt;'Season Lookup'!$D$17),"Summer",IF(AND(D4431&gt;='Season Lookup'!$D$17,D4431&lt;'Season Lookup'!$D$18),"Fall",IF(OR(D4431&gt;='Season Lookup'!$D$18,D4431&lt;'Season Lookup'!$D$15),"Winter"))))</f>
        <v>Fall</v>
      </c>
      <c r="L4431" s="3" t="str">
        <f>VLOOKUP(F4431,'Season Lookup'!$A$1:$B$13,2,0)</f>
        <v>Fall</v>
      </c>
      <c r="M4431" t="s">
        <v>82</v>
      </c>
      <c r="N4431" t="s">
        <v>13</v>
      </c>
      <c r="O4431" t="s">
        <v>13</v>
      </c>
      <c r="P4431" t="str">
        <f t="shared" si="872"/>
        <v>Yes</v>
      </c>
      <c r="Q4431" t="str">
        <f t="shared" si="873"/>
        <v>No</v>
      </c>
      <c r="R4431" t="str">
        <f t="shared" si="874"/>
        <v>No</v>
      </c>
      <c r="S4431">
        <v>700</v>
      </c>
      <c r="T4431" t="s">
        <v>142</v>
      </c>
      <c r="V4431" t="str">
        <f t="shared" si="875"/>
        <v>Non Intersection</v>
      </c>
      <c r="W4431" t="s">
        <v>475</v>
      </c>
      <c r="X4431">
        <v>42.380859999999998</v>
      </c>
      <c r="Y4431">
        <v>-71.15455</v>
      </c>
      <c r="Z4431" t="s">
        <v>476</v>
      </c>
    </row>
    <row r="4432" spans="1:26">
      <c r="A4432">
        <v>31544</v>
      </c>
      <c r="B4432" s="1">
        <v>41221.4375</v>
      </c>
      <c r="C4432" s="1">
        <f t="shared" si="864"/>
        <v>40909</v>
      </c>
      <c r="D4432" s="4">
        <f t="shared" si="865"/>
        <v>0.85277777777777775</v>
      </c>
      <c r="E4432" s="3">
        <f t="shared" si="866"/>
        <v>2012</v>
      </c>
      <c r="F4432" s="3">
        <f t="shared" si="867"/>
        <v>11</v>
      </c>
      <c r="G4432" s="3">
        <f t="shared" si="868"/>
        <v>8</v>
      </c>
      <c r="H4432" s="3">
        <f t="shared" si="869"/>
        <v>10</v>
      </c>
      <c r="I4432" s="3">
        <f t="shared" si="870"/>
        <v>30</v>
      </c>
      <c r="J4432" s="3">
        <f t="shared" si="871"/>
        <v>5</v>
      </c>
      <c r="K4432" s="3" t="str">
        <f>IF(AND(D4432&gt;='Season Lookup'!$D$15,D4432&lt;'Season Lookup'!$D$16),"Spring",IF(AND(D4432&gt;='Season Lookup'!$D$16,D4432&lt;'Season Lookup'!$D$17),"Summer",IF(AND(D4432&gt;='Season Lookup'!$D$17,D4432&lt;'Season Lookup'!$D$18),"Fall",IF(OR(D4432&gt;='Season Lookup'!$D$18,D4432&lt;'Season Lookup'!$D$15),"Winter"))))</f>
        <v>Fall</v>
      </c>
      <c r="L4432" s="3" t="str">
        <f>VLOOKUP(F4432,'Season Lookup'!$A$1:$B$13,2,0)</f>
        <v>Fall</v>
      </c>
      <c r="M4432" t="s">
        <v>78</v>
      </c>
      <c r="N4432" t="s">
        <v>13</v>
      </c>
      <c r="O4432" t="s">
        <v>13</v>
      </c>
      <c r="P4432" t="str">
        <f t="shared" si="872"/>
        <v>Yes</v>
      </c>
      <c r="Q4432" t="str">
        <f t="shared" si="873"/>
        <v>No</v>
      </c>
      <c r="R4432" t="str">
        <f t="shared" si="874"/>
        <v>No</v>
      </c>
      <c r="T4432" t="s">
        <v>198</v>
      </c>
      <c r="U4432" t="s">
        <v>2055</v>
      </c>
      <c r="V4432" t="str">
        <f t="shared" si="875"/>
        <v>Intersection</v>
      </c>
      <c r="W4432" t="s">
        <v>4525</v>
      </c>
      <c r="X4432">
        <v>42.375273999999997</v>
      </c>
      <c r="Y4432">
        <v>-71.145841000000004</v>
      </c>
      <c r="Z4432" t="s">
        <v>1667</v>
      </c>
    </row>
    <row r="4433" spans="1:26">
      <c r="A4433">
        <v>31545</v>
      </c>
      <c r="B4433" s="1">
        <v>41221.520833333336</v>
      </c>
      <c r="C4433" s="1">
        <f t="shared" si="864"/>
        <v>40909</v>
      </c>
      <c r="D4433" s="4">
        <f t="shared" si="865"/>
        <v>0.85277777777777775</v>
      </c>
      <c r="E4433" s="3">
        <f t="shared" si="866"/>
        <v>2012</v>
      </c>
      <c r="F4433" s="3">
        <f t="shared" si="867"/>
        <v>11</v>
      </c>
      <c r="G4433" s="3">
        <f t="shared" si="868"/>
        <v>8</v>
      </c>
      <c r="H4433" s="3">
        <f t="shared" si="869"/>
        <v>12</v>
      </c>
      <c r="I4433" s="3">
        <f t="shared" si="870"/>
        <v>30</v>
      </c>
      <c r="J4433" s="3">
        <f t="shared" si="871"/>
        <v>5</v>
      </c>
      <c r="K4433" s="3" t="str">
        <f>IF(AND(D4433&gt;='Season Lookup'!$D$15,D4433&lt;'Season Lookup'!$D$16),"Spring",IF(AND(D4433&gt;='Season Lookup'!$D$16,D4433&lt;'Season Lookup'!$D$17),"Summer",IF(AND(D4433&gt;='Season Lookup'!$D$17,D4433&lt;'Season Lookup'!$D$18),"Fall",IF(OR(D4433&gt;='Season Lookup'!$D$18,D4433&lt;'Season Lookup'!$D$15),"Winter"))))</f>
        <v>Fall</v>
      </c>
      <c r="L4433" s="3" t="str">
        <f>VLOOKUP(F4433,'Season Lookup'!$A$1:$B$13,2,0)</f>
        <v>Fall</v>
      </c>
      <c r="M4433" t="s">
        <v>78</v>
      </c>
      <c r="N4433" t="s">
        <v>13</v>
      </c>
      <c r="O4433" t="s">
        <v>152</v>
      </c>
      <c r="P4433" t="str">
        <f t="shared" si="872"/>
        <v>Yes</v>
      </c>
      <c r="Q4433" t="str">
        <f t="shared" si="873"/>
        <v>No</v>
      </c>
      <c r="R4433" t="str">
        <f t="shared" si="874"/>
        <v>Yes</v>
      </c>
      <c r="T4433" t="s">
        <v>133</v>
      </c>
      <c r="U4433" t="s">
        <v>101</v>
      </c>
      <c r="V4433" t="str">
        <f t="shared" si="875"/>
        <v>Intersection</v>
      </c>
      <c r="W4433" t="s">
        <v>3702</v>
      </c>
      <c r="X4433">
        <v>42.366993000000001</v>
      </c>
      <c r="Y4433">
        <v>-71.097860999999995</v>
      </c>
      <c r="Z4433" t="s">
        <v>2898</v>
      </c>
    </row>
    <row r="4434" spans="1:26">
      <c r="A4434">
        <v>31546</v>
      </c>
      <c r="B4434" s="1">
        <v>41221.659710648149</v>
      </c>
      <c r="C4434" s="1">
        <f t="shared" si="864"/>
        <v>40909</v>
      </c>
      <c r="D4434" s="4">
        <f t="shared" si="865"/>
        <v>0.85277777777777775</v>
      </c>
      <c r="E4434" s="3">
        <f t="shared" si="866"/>
        <v>2012</v>
      </c>
      <c r="F4434" s="3">
        <f t="shared" si="867"/>
        <v>11</v>
      </c>
      <c r="G4434" s="3">
        <f t="shared" si="868"/>
        <v>8</v>
      </c>
      <c r="H4434" s="3">
        <f t="shared" si="869"/>
        <v>15</v>
      </c>
      <c r="I4434" s="3">
        <f t="shared" si="870"/>
        <v>49</v>
      </c>
      <c r="J4434" s="3">
        <f t="shared" si="871"/>
        <v>5</v>
      </c>
      <c r="K4434" s="3" t="str">
        <f>IF(AND(D4434&gt;='Season Lookup'!$D$15,D4434&lt;'Season Lookup'!$D$16),"Spring",IF(AND(D4434&gt;='Season Lookup'!$D$16,D4434&lt;'Season Lookup'!$D$17),"Summer",IF(AND(D4434&gt;='Season Lookup'!$D$17,D4434&lt;'Season Lookup'!$D$18),"Fall",IF(OR(D4434&gt;='Season Lookup'!$D$18,D4434&lt;'Season Lookup'!$D$15),"Winter"))))</f>
        <v>Fall</v>
      </c>
      <c r="L4434" s="3" t="str">
        <f>VLOOKUP(F4434,'Season Lookup'!$A$1:$B$13,2,0)</f>
        <v>Fall</v>
      </c>
      <c r="M4434" t="s">
        <v>78</v>
      </c>
      <c r="N4434" t="s">
        <v>13</v>
      </c>
      <c r="O4434" t="s">
        <v>13</v>
      </c>
      <c r="P4434" t="str">
        <f t="shared" si="872"/>
        <v>Yes</v>
      </c>
      <c r="Q4434" t="str">
        <f t="shared" si="873"/>
        <v>No</v>
      </c>
      <c r="R4434" t="str">
        <f t="shared" si="874"/>
        <v>No</v>
      </c>
      <c r="T4434" t="s">
        <v>19</v>
      </c>
      <c r="U4434" t="s">
        <v>387</v>
      </c>
      <c r="V4434" t="str">
        <f t="shared" si="875"/>
        <v>Intersection</v>
      </c>
      <c r="W4434" t="s">
        <v>952</v>
      </c>
      <c r="X4434">
        <v>42.373781000000001</v>
      </c>
      <c r="Y4434">
        <v>-71.101236999999998</v>
      </c>
      <c r="Z4434" t="s">
        <v>953</v>
      </c>
    </row>
    <row r="4435" spans="1:26">
      <c r="A4435">
        <v>31547</v>
      </c>
      <c r="B4435" s="1">
        <v>41221.736805555556</v>
      </c>
      <c r="C4435" s="1">
        <f t="shared" si="864"/>
        <v>40909</v>
      </c>
      <c r="D4435" s="4">
        <f t="shared" si="865"/>
        <v>0.85277777777777775</v>
      </c>
      <c r="E4435" s="3">
        <f t="shared" si="866"/>
        <v>2012</v>
      </c>
      <c r="F4435" s="3">
        <f t="shared" si="867"/>
        <v>11</v>
      </c>
      <c r="G4435" s="3">
        <f t="shared" si="868"/>
        <v>8</v>
      </c>
      <c r="H4435" s="3">
        <f t="shared" si="869"/>
        <v>17</v>
      </c>
      <c r="I4435" s="3">
        <f t="shared" si="870"/>
        <v>41</v>
      </c>
      <c r="J4435" s="3">
        <f t="shared" si="871"/>
        <v>5</v>
      </c>
      <c r="K4435" s="3" t="str">
        <f>IF(AND(D4435&gt;='Season Lookup'!$D$15,D4435&lt;'Season Lookup'!$D$16),"Spring",IF(AND(D4435&gt;='Season Lookup'!$D$16,D4435&lt;'Season Lookup'!$D$17),"Summer",IF(AND(D4435&gt;='Season Lookup'!$D$17,D4435&lt;'Season Lookup'!$D$18),"Fall",IF(OR(D4435&gt;='Season Lookup'!$D$18,D4435&lt;'Season Lookup'!$D$15),"Winter"))))</f>
        <v>Fall</v>
      </c>
      <c r="L4435" s="3" t="str">
        <f>VLOOKUP(F4435,'Season Lookup'!$A$1:$B$13,2,0)</f>
        <v>Fall</v>
      </c>
      <c r="M4435" t="s">
        <v>78</v>
      </c>
      <c r="N4435" t="s">
        <v>13</v>
      </c>
      <c r="O4435" t="s">
        <v>13</v>
      </c>
      <c r="P4435" t="str">
        <f t="shared" si="872"/>
        <v>Yes</v>
      </c>
      <c r="Q4435" t="str">
        <f t="shared" si="873"/>
        <v>No</v>
      </c>
      <c r="R4435" t="str">
        <f t="shared" si="874"/>
        <v>No</v>
      </c>
      <c r="T4435" t="s">
        <v>14</v>
      </c>
      <c r="U4435" t="s">
        <v>487</v>
      </c>
      <c r="V4435" t="str">
        <f t="shared" si="875"/>
        <v>Intersection</v>
      </c>
      <c r="W4435" t="s">
        <v>787</v>
      </c>
      <c r="X4435">
        <v>42.390293999999997</v>
      </c>
      <c r="Y4435">
        <v>-71.120996000000005</v>
      </c>
      <c r="Z4435" t="s">
        <v>788</v>
      </c>
    </row>
    <row r="4436" spans="1:26">
      <c r="A4436">
        <v>31549</v>
      </c>
      <c r="B4436" s="1">
        <v>41221.59375</v>
      </c>
      <c r="C4436" s="1">
        <f t="shared" si="864"/>
        <v>40909</v>
      </c>
      <c r="D4436" s="4">
        <f t="shared" si="865"/>
        <v>0.85277777777777775</v>
      </c>
      <c r="E4436" s="3">
        <f t="shared" si="866"/>
        <v>2012</v>
      </c>
      <c r="F4436" s="3">
        <f t="shared" si="867"/>
        <v>11</v>
      </c>
      <c r="G4436" s="3">
        <f t="shared" si="868"/>
        <v>8</v>
      </c>
      <c r="H4436" s="3">
        <f t="shared" si="869"/>
        <v>14</v>
      </c>
      <c r="I4436" s="3">
        <f t="shared" si="870"/>
        <v>15</v>
      </c>
      <c r="J4436" s="3">
        <f t="shared" si="871"/>
        <v>5</v>
      </c>
      <c r="K4436" s="3" t="str">
        <f>IF(AND(D4436&gt;='Season Lookup'!$D$15,D4436&lt;'Season Lookup'!$D$16),"Spring",IF(AND(D4436&gt;='Season Lookup'!$D$16,D4436&lt;'Season Lookup'!$D$17),"Summer",IF(AND(D4436&gt;='Season Lookup'!$D$17,D4436&lt;'Season Lookup'!$D$18),"Fall",IF(OR(D4436&gt;='Season Lookup'!$D$18,D4436&lt;'Season Lookup'!$D$15),"Winter"))))</f>
        <v>Fall</v>
      </c>
      <c r="L4436" s="3" t="str">
        <f>VLOOKUP(F4436,'Season Lookup'!$A$1:$B$13,2,0)</f>
        <v>Fall</v>
      </c>
      <c r="M4436" t="s">
        <v>78</v>
      </c>
      <c r="N4436" t="s">
        <v>13</v>
      </c>
      <c r="O4436" t="s">
        <v>13</v>
      </c>
      <c r="P4436" t="str">
        <f t="shared" si="872"/>
        <v>Yes</v>
      </c>
      <c r="Q4436" t="str">
        <f t="shared" si="873"/>
        <v>No</v>
      </c>
      <c r="R4436" t="str">
        <f t="shared" si="874"/>
        <v>No</v>
      </c>
      <c r="S4436">
        <v>246</v>
      </c>
      <c r="T4436" t="s">
        <v>74</v>
      </c>
      <c r="V4436" t="str">
        <f t="shared" si="875"/>
        <v>Non Intersection</v>
      </c>
      <c r="W4436" t="s">
        <v>5095</v>
      </c>
      <c r="X4436">
        <v>42.374245000000002</v>
      </c>
      <c r="Y4436">
        <v>-71.101651000000004</v>
      </c>
      <c r="Z4436" t="s">
        <v>5096</v>
      </c>
    </row>
    <row r="4437" spans="1:26">
      <c r="A4437">
        <v>31548</v>
      </c>
      <c r="B4437" s="1">
        <v>41222.104155092595</v>
      </c>
      <c r="C4437" s="1">
        <f t="shared" si="864"/>
        <v>40909</v>
      </c>
      <c r="D4437" s="4">
        <f t="shared" si="865"/>
        <v>0.85555555555555551</v>
      </c>
      <c r="E4437" s="3">
        <f t="shared" si="866"/>
        <v>2012</v>
      </c>
      <c r="F4437" s="3">
        <f t="shared" si="867"/>
        <v>11</v>
      </c>
      <c r="G4437" s="3">
        <f t="shared" si="868"/>
        <v>9</v>
      </c>
      <c r="H4437" s="3">
        <f t="shared" si="869"/>
        <v>2</v>
      </c>
      <c r="I4437" s="3">
        <f t="shared" si="870"/>
        <v>29</v>
      </c>
      <c r="J4437" s="3">
        <f t="shared" si="871"/>
        <v>6</v>
      </c>
      <c r="K4437" s="3" t="str">
        <f>IF(AND(D4437&gt;='Season Lookup'!$D$15,D4437&lt;'Season Lookup'!$D$16),"Spring",IF(AND(D4437&gt;='Season Lookup'!$D$16,D4437&lt;'Season Lookup'!$D$17),"Summer",IF(AND(D4437&gt;='Season Lookup'!$D$17,D4437&lt;'Season Lookup'!$D$18),"Fall",IF(OR(D4437&gt;='Season Lookup'!$D$18,D4437&lt;'Season Lookup'!$D$15),"Winter"))))</f>
        <v>Fall</v>
      </c>
      <c r="L4437" s="3" t="str">
        <f>VLOOKUP(F4437,'Season Lookup'!$A$1:$B$13,2,0)</f>
        <v>Fall</v>
      </c>
      <c r="M4437" t="s">
        <v>12</v>
      </c>
      <c r="N4437" t="s">
        <v>13</v>
      </c>
      <c r="O4437" t="s">
        <v>13</v>
      </c>
      <c r="P4437" t="str">
        <f t="shared" si="872"/>
        <v>Yes</v>
      </c>
      <c r="Q4437" t="str">
        <f t="shared" si="873"/>
        <v>No</v>
      </c>
      <c r="R4437" t="str">
        <f t="shared" si="874"/>
        <v>No</v>
      </c>
      <c r="S4437">
        <v>394</v>
      </c>
      <c r="T4437" t="s">
        <v>745</v>
      </c>
      <c r="V4437" t="str">
        <f t="shared" si="875"/>
        <v>Non Intersection</v>
      </c>
      <c r="W4437" t="s">
        <v>5097</v>
      </c>
      <c r="X4437">
        <v>42.373834000000002</v>
      </c>
      <c r="Y4437">
        <v>-71.095637999999994</v>
      </c>
      <c r="Z4437" t="s">
        <v>5098</v>
      </c>
    </row>
    <row r="4438" spans="1:26">
      <c r="A4438">
        <v>31550</v>
      </c>
      <c r="B4438" s="1">
        <v>41222.407627314817</v>
      </c>
      <c r="C4438" s="1">
        <f t="shared" si="864"/>
        <v>40909</v>
      </c>
      <c r="D4438" s="4">
        <f t="shared" si="865"/>
        <v>0.85555555555555551</v>
      </c>
      <c r="E4438" s="3">
        <f t="shared" si="866"/>
        <v>2012</v>
      </c>
      <c r="F4438" s="3">
        <f t="shared" si="867"/>
        <v>11</v>
      </c>
      <c r="G4438" s="3">
        <f t="shared" si="868"/>
        <v>9</v>
      </c>
      <c r="H4438" s="3">
        <f t="shared" si="869"/>
        <v>9</v>
      </c>
      <c r="I4438" s="3">
        <f t="shared" si="870"/>
        <v>46</v>
      </c>
      <c r="J4438" s="3">
        <f t="shared" si="871"/>
        <v>6</v>
      </c>
      <c r="K4438" s="3" t="str">
        <f>IF(AND(D4438&gt;='Season Lookup'!$D$15,D4438&lt;'Season Lookup'!$D$16),"Spring",IF(AND(D4438&gt;='Season Lookup'!$D$16,D4438&lt;'Season Lookup'!$D$17),"Summer",IF(AND(D4438&gt;='Season Lookup'!$D$17,D4438&lt;'Season Lookup'!$D$18),"Fall",IF(OR(D4438&gt;='Season Lookup'!$D$18,D4438&lt;'Season Lookup'!$D$15),"Winter"))))</f>
        <v>Fall</v>
      </c>
      <c r="L4438" s="3" t="str">
        <f>VLOOKUP(F4438,'Season Lookup'!$A$1:$B$13,2,0)</f>
        <v>Fall</v>
      </c>
      <c r="M4438" t="s">
        <v>12</v>
      </c>
      <c r="N4438" t="s">
        <v>13</v>
      </c>
      <c r="O4438" t="s">
        <v>13</v>
      </c>
      <c r="P4438" t="str">
        <f t="shared" si="872"/>
        <v>Yes</v>
      </c>
      <c r="Q4438" t="str">
        <f t="shared" si="873"/>
        <v>No</v>
      </c>
      <c r="R4438" t="str">
        <f t="shared" si="874"/>
        <v>No</v>
      </c>
      <c r="T4438" t="s">
        <v>41</v>
      </c>
      <c r="U4438" t="s">
        <v>108</v>
      </c>
      <c r="V4438" t="str">
        <f t="shared" si="875"/>
        <v>Intersection</v>
      </c>
      <c r="W4438" t="s">
        <v>427</v>
      </c>
      <c r="X4438">
        <v>42.364893000000002</v>
      </c>
      <c r="Y4438">
        <v>-71.105806999999999</v>
      </c>
      <c r="Z4438" t="s">
        <v>428</v>
      </c>
    </row>
    <row r="4439" spans="1:26">
      <c r="A4439">
        <v>31551</v>
      </c>
      <c r="B4439" s="1">
        <v>41223.458333333336</v>
      </c>
      <c r="C4439" s="1">
        <f t="shared" si="864"/>
        <v>40909</v>
      </c>
      <c r="D4439" s="4">
        <f t="shared" si="865"/>
        <v>0.85833333333333328</v>
      </c>
      <c r="E4439" s="3">
        <f t="shared" si="866"/>
        <v>2012</v>
      </c>
      <c r="F4439" s="3">
        <f t="shared" si="867"/>
        <v>11</v>
      </c>
      <c r="G4439" s="3">
        <f t="shared" si="868"/>
        <v>10</v>
      </c>
      <c r="H4439" s="3">
        <f t="shared" si="869"/>
        <v>11</v>
      </c>
      <c r="I4439" s="3">
        <f t="shared" si="870"/>
        <v>0</v>
      </c>
      <c r="J4439" s="3">
        <f t="shared" si="871"/>
        <v>7</v>
      </c>
      <c r="K4439" s="3" t="str">
        <f>IF(AND(D4439&gt;='Season Lookup'!$D$15,D4439&lt;'Season Lookup'!$D$16),"Spring",IF(AND(D4439&gt;='Season Lookup'!$D$16,D4439&lt;'Season Lookup'!$D$17),"Summer",IF(AND(D4439&gt;='Season Lookup'!$D$17,D4439&lt;'Season Lookup'!$D$18),"Fall",IF(OR(D4439&gt;='Season Lookup'!$D$18,D4439&lt;'Season Lookup'!$D$15),"Winter"))))</f>
        <v>Fall</v>
      </c>
      <c r="L4439" s="3" t="str">
        <f>VLOOKUP(F4439,'Season Lookup'!$A$1:$B$13,2,0)</f>
        <v>Fall</v>
      </c>
      <c r="M4439" t="s">
        <v>31</v>
      </c>
      <c r="N4439" t="s">
        <v>13</v>
      </c>
      <c r="O4439" t="s">
        <v>13</v>
      </c>
      <c r="P4439" t="str">
        <f t="shared" si="872"/>
        <v>Yes</v>
      </c>
      <c r="Q4439" t="str">
        <f t="shared" si="873"/>
        <v>No</v>
      </c>
      <c r="R4439" t="str">
        <f t="shared" si="874"/>
        <v>No</v>
      </c>
      <c r="S4439">
        <v>35</v>
      </c>
      <c r="T4439" t="s">
        <v>268</v>
      </c>
      <c r="V4439" t="str">
        <f t="shared" si="875"/>
        <v>Non Intersection</v>
      </c>
      <c r="W4439" t="s">
        <v>933</v>
      </c>
      <c r="X4439">
        <v>42.388905999999999</v>
      </c>
      <c r="Y4439">
        <v>-71.119191999999998</v>
      </c>
      <c r="Z4439" t="s">
        <v>934</v>
      </c>
    </row>
    <row r="4440" spans="1:26">
      <c r="A4440">
        <v>31552</v>
      </c>
      <c r="B4440" s="1">
        <v>41223.636805555558</v>
      </c>
      <c r="C4440" s="1">
        <f t="shared" si="864"/>
        <v>40909</v>
      </c>
      <c r="D4440" s="4">
        <f t="shared" si="865"/>
        <v>0.85833333333333328</v>
      </c>
      <c r="E4440" s="3">
        <f t="shared" si="866"/>
        <v>2012</v>
      </c>
      <c r="F4440" s="3">
        <f t="shared" si="867"/>
        <v>11</v>
      </c>
      <c r="G4440" s="3">
        <f t="shared" si="868"/>
        <v>10</v>
      </c>
      <c r="H4440" s="3">
        <f t="shared" si="869"/>
        <v>15</v>
      </c>
      <c r="I4440" s="3">
        <f t="shared" si="870"/>
        <v>17</v>
      </c>
      <c r="J4440" s="3">
        <f t="shared" si="871"/>
        <v>7</v>
      </c>
      <c r="K4440" s="3" t="str">
        <f>IF(AND(D4440&gt;='Season Lookup'!$D$15,D4440&lt;'Season Lookup'!$D$16),"Spring",IF(AND(D4440&gt;='Season Lookup'!$D$16,D4440&lt;'Season Lookup'!$D$17),"Summer",IF(AND(D4440&gt;='Season Lookup'!$D$17,D4440&lt;'Season Lookup'!$D$18),"Fall",IF(OR(D4440&gt;='Season Lookup'!$D$18,D4440&lt;'Season Lookup'!$D$15),"Winter"))))</f>
        <v>Fall</v>
      </c>
      <c r="L4440" s="3" t="str">
        <f>VLOOKUP(F4440,'Season Lookup'!$A$1:$B$13,2,0)</f>
        <v>Fall</v>
      </c>
      <c r="M4440" t="s">
        <v>31</v>
      </c>
      <c r="N4440" t="s">
        <v>13</v>
      </c>
      <c r="O4440" t="s">
        <v>13</v>
      </c>
      <c r="P4440" t="str">
        <f t="shared" si="872"/>
        <v>Yes</v>
      </c>
      <c r="Q4440" t="str">
        <f t="shared" si="873"/>
        <v>No</v>
      </c>
      <c r="R4440" t="str">
        <f t="shared" si="874"/>
        <v>No</v>
      </c>
      <c r="T4440" t="s">
        <v>19</v>
      </c>
      <c r="U4440" t="s">
        <v>74</v>
      </c>
      <c r="V4440" t="str">
        <f t="shared" si="875"/>
        <v>Intersection</v>
      </c>
      <c r="W4440" t="s">
        <v>111</v>
      </c>
      <c r="X4440">
        <v>42.373728999999997</v>
      </c>
      <c r="Y4440">
        <v>-71.100836999999999</v>
      </c>
      <c r="Z4440" t="s">
        <v>112</v>
      </c>
    </row>
    <row r="4441" spans="1:26">
      <c r="A4441">
        <v>31553</v>
      </c>
      <c r="B4441" s="1">
        <v>41223.732638888891</v>
      </c>
      <c r="C4441" s="1">
        <f t="shared" si="864"/>
        <v>40909</v>
      </c>
      <c r="D4441" s="4">
        <f t="shared" si="865"/>
        <v>0.85833333333333328</v>
      </c>
      <c r="E4441" s="3">
        <f t="shared" si="866"/>
        <v>2012</v>
      </c>
      <c r="F4441" s="3">
        <f t="shared" si="867"/>
        <v>11</v>
      </c>
      <c r="G4441" s="3">
        <f t="shared" si="868"/>
        <v>10</v>
      </c>
      <c r="H4441" s="3">
        <f t="shared" si="869"/>
        <v>17</v>
      </c>
      <c r="I4441" s="3">
        <f t="shared" si="870"/>
        <v>35</v>
      </c>
      <c r="J4441" s="3">
        <f t="shared" si="871"/>
        <v>7</v>
      </c>
      <c r="K4441" s="3" t="str">
        <f>IF(AND(D4441&gt;='Season Lookup'!$D$15,D4441&lt;'Season Lookup'!$D$16),"Spring",IF(AND(D4441&gt;='Season Lookup'!$D$16,D4441&lt;'Season Lookup'!$D$17),"Summer",IF(AND(D4441&gt;='Season Lookup'!$D$17,D4441&lt;'Season Lookup'!$D$18),"Fall",IF(OR(D4441&gt;='Season Lookup'!$D$18,D4441&lt;'Season Lookup'!$D$15),"Winter"))))</f>
        <v>Fall</v>
      </c>
      <c r="L4441" s="3" t="str">
        <f>VLOOKUP(F4441,'Season Lookup'!$A$1:$B$13,2,0)</f>
        <v>Fall</v>
      </c>
      <c r="M4441" t="s">
        <v>31</v>
      </c>
      <c r="N4441" t="s">
        <v>13</v>
      </c>
      <c r="O4441" t="s">
        <v>13</v>
      </c>
      <c r="P4441" t="str">
        <f t="shared" si="872"/>
        <v>Yes</v>
      </c>
      <c r="Q4441" t="str">
        <f t="shared" si="873"/>
        <v>No</v>
      </c>
      <c r="R4441" t="str">
        <f t="shared" si="874"/>
        <v>No</v>
      </c>
      <c r="T4441" t="s">
        <v>342</v>
      </c>
      <c r="U4441" t="s">
        <v>74</v>
      </c>
      <c r="V4441" t="str">
        <f t="shared" si="875"/>
        <v>Intersection</v>
      </c>
      <c r="W4441" t="s">
        <v>964</v>
      </c>
      <c r="X4441">
        <v>42.372202000000001</v>
      </c>
      <c r="Y4441">
        <v>-71.098974999999996</v>
      </c>
      <c r="Z4441" t="s">
        <v>463</v>
      </c>
    </row>
    <row r="4442" spans="1:26">
      <c r="A4442">
        <v>31554</v>
      </c>
      <c r="B4442" s="1">
        <v>41224.145833333336</v>
      </c>
      <c r="C4442" s="1">
        <f t="shared" si="864"/>
        <v>40909</v>
      </c>
      <c r="D4442" s="4">
        <f t="shared" si="865"/>
        <v>0.86111111111111116</v>
      </c>
      <c r="E4442" s="3">
        <f t="shared" si="866"/>
        <v>2012</v>
      </c>
      <c r="F4442" s="3">
        <f t="shared" si="867"/>
        <v>11</v>
      </c>
      <c r="G4442" s="3">
        <f t="shared" si="868"/>
        <v>11</v>
      </c>
      <c r="H4442" s="3">
        <f t="shared" si="869"/>
        <v>3</v>
      </c>
      <c r="I4442" s="3">
        <f t="shared" si="870"/>
        <v>30</v>
      </c>
      <c r="J4442" s="3">
        <f t="shared" si="871"/>
        <v>1</v>
      </c>
      <c r="K4442" s="3" t="str">
        <f>IF(AND(D4442&gt;='Season Lookup'!$D$15,D4442&lt;'Season Lookup'!$D$16),"Spring",IF(AND(D4442&gt;='Season Lookup'!$D$16,D4442&lt;'Season Lookup'!$D$17),"Summer",IF(AND(D4442&gt;='Season Lookup'!$D$17,D4442&lt;'Season Lookup'!$D$18),"Fall",IF(OR(D4442&gt;='Season Lookup'!$D$18,D4442&lt;'Season Lookup'!$D$15),"Winter"))))</f>
        <v>Fall</v>
      </c>
      <c r="L4442" s="3" t="str">
        <f>VLOOKUP(F4442,'Season Lookup'!$A$1:$B$13,2,0)</f>
        <v>Fall</v>
      </c>
      <c r="M4442" t="s">
        <v>48</v>
      </c>
      <c r="N4442" t="s">
        <v>13</v>
      </c>
      <c r="O4442" t="s">
        <v>23</v>
      </c>
      <c r="P4442" t="str">
        <f t="shared" si="872"/>
        <v>Yes</v>
      </c>
      <c r="Q4442" t="str">
        <f t="shared" si="873"/>
        <v>No</v>
      </c>
      <c r="R4442" t="str">
        <f t="shared" si="874"/>
        <v>No</v>
      </c>
      <c r="S4442">
        <v>1360</v>
      </c>
      <c r="T4442" t="s">
        <v>14</v>
      </c>
      <c r="V4442" t="str">
        <f t="shared" si="875"/>
        <v>Non Intersection</v>
      </c>
      <c r="W4442" t="s">
        <v>5099</v>
      </c>
      <c r="X4442">
        <v>42.373049999999999</v>
      </c>
      <c r="Y4442">
        <v>-71.118632000000005</v>
      </c>
      <c r="Z4442" t="s">
        <v>5100</v>
      </c>
    </row>
    <row r="4443" spans="1:26">
      <c r="A4443">
        <v>31555</v>
      </c>
      <c r="B4443" s="1">
        <v>41224.638888888891</v>
      </c>
      <c r="C4443" s="1">
        <f t="shared" si="864"/>
        <v>40909</v>
      </c>
      <c r="D4443" s="4">
        <f t="shared" si="865"/>
        <v>0.86111111111111116</v>
      </c>
      <c r="E4443" s="3">
        <f t="shared" si="866"/>
        <v>2012</v>
      </c>
      <c r="F4443" s="3">
        <f t="shared" si="867"/>
        <v>11</v>
      </c>
      <c r="G4443" s="3">
        <f t="shared" si="868"/>
        <v>11</v>
      </c>
      <c r="H4443" s="3">
        <f t="shared" si="869"/>
        <v>15</v>
      </c>
      <c r="I4443" s="3">
        <f t="shared" si="870"/>
        <v>20</v>
      </c>
      <c r="J4443" s="3">
        <f t="shared" si="871"/>
        <v>1</v>
      </c>
      <c r="K4443" s="3" t="str">
        <f>IF(AND(D4443&gt;='Season Lookup'!$D$15,D4443&lt;'Season Lookup'!$D$16),"Spring",IF(AND(D4443&gt;='Season Lookup'!$D$16,D4443&lt;'Season Lookup'!$D$17),"Summer",IF(AND(D4443&gt;='Season Lookup'!$D$17,D4443&lt;'Season Lookup'!$D$18),"Fall",IF(OR(D4443&gt;='Season Lookup'!$D$18,D4443&lt;'Season Lookup'!$D$15),"Winter"))))</f>
        <v>Fall</v>
      </c>
      <c r="L4443" s="3" t="str">
        <f>VLOOKUP(F4443,'Season Lookup'!$A$1:$B$13,2,0)</f>
        <v>Fall</v>
      </c>
      <c r="M4443" t="s">
        <v>48</v>
      </c>
      <c r="N4443" t="s">
        <v>13</v>
      </c>
      <c r="O4443" t="s">
        <v>152</v>
      </c>
      <c r="P4443" t="str">
        <f t="shared" si="872"/>
        <v>Yes</v>
      </c>
      <c r="Q4443" t="str">
        <f t="shared" si="873"/>
        <v>No</v>
      </c>
      <c r="R4443" t="str">
        <f t="shared" si="874"/>
        <v>Yes</v>
      </c>
      <c r="S4443">
        <v>545</v>
      </c>
      <c r="T4443" t="s">
        <v>14</v>
      </c>
      <c r="V4443" t="str">
        <f t="shared" si="875"/>
        <v>Non Intersection</v>
      </c>
      <c r="W4443" t="s">
        <v>5101</v>
      </c>
      <c r="X4443">
        <v>42.364519999999999</v>
      </c>
      <c r="Y4443">
        <v>-71.102127999999993</v>
      </c>
      <c r="Z4443" t="s">
        <v>5102</v>
      </c>
    </row>
    <row r="4444" spans="1:26">
      <c r="A4444">
        <v>31556</v>
      </c>
      <c r="B4444" s="1">
        <v>41225.666655092595</v>
      </c>
      <c r="C4444" s="1">
        <f t="shared" si="864"/>
        <v>40909</v>
      </c>
      <c r="D4444" s="4">
        <f t="shared" si="865"/>
        <v>0.86388888888888893</v>
      </c>
      <c r="E4444" s="3">
        <f t="shared" si="866"/>
        <v>2012</v>
      </c>
      <c r="F4444" s="3">
        <f t="shared" si="867"/>
        <v>11</v>
      </c>
      <c r="G4444" s="3">
        <f t="shared" si="868"/>
        <v>12</v>
      </c>
      <c r="H4444" s="3">
        <f t="shared" si="869"/>
        <v>15</v>
      </c>
      <c r="I4444" s="3">
        <f t="shared" si="870"/>
        <v>59</v>
      </c>
      <c r="J4444" s="3">
        <f t="shared" si="871"/>
        <v>2</v>
      </c>
      <c r="K4444" s="3" t="str">
        <f>IF(AND(D4444&gt;='Season Lookup'!$D$15,D4444&lt;'Season Lookup'!$D$16),"Spring",IF(AND(D4444&gt;='Season Lookup'!$D$16,D4444&lt;'Season Lookup'!$D$17),"Summer",IF(AND(D4444&gt;='Season Lookup'!$D$17,D4444&lt;'Season Lookup'!$D$18),"Fall",IF(OR(D4444&gt;='Season Lookup'!$D$18,D4444&lt;'Season Lookup'!$D$15),"Winter"))))</f>
        <v>Fall</v>
      </c>
      <c r="L4444" s="3" t="str">
        <f>VLOOKUP(F4444,'Season Lookup'!$A$1:$B$13,2,0)</f>
        <v>Fall</v>
      </c>
      <c r="M4444" t="s">
        <v>56</v>
      </c>
      <c r="N4444" t="s">
        <v>13</v>
      </c>
      <c r="O4444" t="s">
        <v>23</v>
      </c>
      <c r="P4444" t="str">
        <f t="shared" si="872"/>
        <v>Yes</v>
      </c>
      <c r="Q4444" t="str">
        <f t="shared" si="873"/>
        <v>No</v>
      </c>
      <c r="R4444" t="str">
        <f t="shared" si="874"/>
        <v>No</v>
      </c>
      <c r="S4444">
        <v>330</v>
      </c>
      <c r="T4444" t="s">
        <v>41</v>
      </c>
      <c r="V4444" t="str">
        <f t="shared" si="875"/>
        <v>Non Intersection</v>
      </c>
      <c r="W4444" t="s">
        <v>1098</v>
      </c>
      <c r="X4444">
        <v>42.361815</v>
      </c>
      <c r="Y4444">
        <v>-71.114017000000004</v>
      </c>
      <c r="Z4444" t="s">
        <v>1099</v>
      </c>
    </row>
    <row r="4445" spans="1:26">
      <c r="A4445">
        <v>31559</v>
      </c>
      <c r="B4445" s="1">
        <v>41225.526377314818</v>
      </c>
      <c r="C4445" s="1">
        <f t="shared" si="864"/>
        <v>40909</v>
      </c>
      <c r="D4445" s="4">
        <f t="shared" si="865"/>
        <v>0.86388888888888893</v>
      </c>
      <c r="E4445" s="3">
        <f t="shared" si="866"/>
        <v>2012</v>
      </c>
      <c r="F4445" s="3">
        <f t="shared" si="867"/>
        <v>11</v>
      </c>
      <c r="G4445" s="3">
        <f t="shared" si="868"/>
        <v>12</v>
      </c>
      <c r="H4445" s="3">
        <f t="shared" si="869"/>
        <v>12</v>
      </c>
      <c r="I4445" s="3">
        <f t="shared" si="870"/>
        <v>37</v>
      </c>
      <c r="J4445" s="3">
        <f t="shared" si="871"/>
        <v>2</v>
      </c>
      <c r="K4445" s="3" t="str">
        <f>IF(AND(D4445&gt;='Season Lookup'!$D$15,D4445&lt;'Season Lookup'!$D$16),"Spring",IF(AND(D4445&gt;='Season Lookup'!$D$16,D4445&lt;'Season Lookup'!$D$17),"Summer",IF(AND(D4445&gt;='Season Lookup'!$D$17,D4445&lt;'Season Lookup'!$D$18),"Fall",IF(OR(D4445&gt;='Season Lookup'!$D$18,D4445&lt;'Season Lookup'!$D$15),"Winter"))))</f>
        <v>Fall</v>
      </c>
      <c r="L4445" s="3" t="str">
        <f>VLOOKUP(F4445,'Season Lookup'!$A$1:$B$13,2,0)</f>
        <v>Fall</v>
      </c>
      <c r="M4445" t="s">
        <v>56</v>
      </c>
      <c r="N4445" t="s">
        <v>13</v>
      </c>
      <c r="O4445" t="s">
        <v>13</v>
      </c>
      <c r="P4445" t="str">
        <f t="shared" si="872"/>
        <v>Yes</v>
      </c>
      <c r="Q4445" t="str">
        <f t="shared" si="873"/>
        <v>No</v>
      </c>
      <c r="R4445" t="str">
        <f t="shared" si="874"/>
        <v>No</v>
      </c>
      <c r="T4445" t="s">
        <v>142</v>
      </c>
      <c r="U4445" t="s">
        <v>1510</v>
      </c>
      <c r="V4445" t="str">
        <f t="shared" si="875"/>
        <v>Intersection</v>
      </c>
      <c r="W4445" t="s">
        <v>2595</v>
      </c>
      <c r="X4445">
        <v>42.381422999999998</v>
      </c>
      <c r="Y4445">
        <v>-71.135807999999997</v>
      </c>
      <c r="Z4445" t="s">
        <v>1588</v>
      </c>
    </row>
    <row r="4446" spans="1:26">
      <c r="A4446">
        <v>31560</v>
      </c>
      <c r="B4446" s="1">
        <v>41225.708333333336</v>
      </c>
      <c r="C4446" s="1">
        <f t="shared" si="864"/>
        <v>40909</v>
      </c>
      <c r="D4446" s="4">
        <f t="shared" si="865"/>
        <v>0.86388888888888893</v>
      </c>
      <c r="E4446" s="3">
        <f t="shared" si="866"/>
        <v>2012</v>
      </c>
      <c r="F4446" s="3">
        <f t="shared" si="867"/>
        <v>11</v>
      </c>
      <c r="G4446" s="3">
        <f t="shared" si="868"/>
        <v>12</v>
      </c>
      <c r="H4446" s="3">
        <f t="shared" si="869"/>
        <v>17</v>
      </c>
      <c r="I4446" s="3">
        <f t="shared" si="870"/>
        <v>0</v>
      </c>
      <c r="J4446" s="3">
        <f t="shared" si="871"/>
        <v>2</v>
      </c>
      <c r="K4446" s="3" t="str">
        <f>IF(AND(D4446&gt;='Season Lookup'!$D$15,D4446&lt;'Season Lookup'!$D$16),"Spring",IF(AND(D4446&gt;='Season Lookup'!$D$16,D4446&lt;'Season Lookup'!$D$17),"Summer",IF(AND(D4446&gt;='Season Lookup'!$D$17,D4446&lt;'Season Lookup'!$D$18),"Fall",IF(OR(D4446&gt;='Season Lookup'!$D$18,D4446&lt;'Season Lookup'!$D$15),"Winter"))))</f>
        <v>Fall</v>
      </c>
      <c r="L4446" s="3" t="str">
        <f>VLOOKUP(F4446,'Season Lookup'!$A$1:$B$13,2,0)</f>
        <v>Fall</v>
      </c>
      <c r="M4446" t="s">
        <v>56</v>
      </c>
      <c r="N4446" t="s">
        <v>13</v>
      </c>
      <c r="O4446" t="s">
        <v>13</v>
      </c>
      <c r="P4446" t="str">
        <f t="shared" si="872"/>
        <v>Yes</v>
      </c>
      <c r="Q4446" t="str">
        <f t="shared" si="873"/>
        <v>No</v>
      </c>
      <c r="R4446" t="str">
        <f t="shared" si="874"/>
        <v>No</v>
      </c>
      <c r="T4446" t="s">
        <v>186</v>
      </c>
      <c r="U4446" t="s">
        <v>92</v>
      </c>
      <c r="V4446" t="str">
        <f t="shared" si="875"/>
        <v>Intersection</v>
      </c>
      <c r="W4446" t="s">
        <v>1072</v>
      </c>
      <c r="X4446">
        <v>42.388627999999997</v>
      </c>
      <c r="Y4446">
        <v>-71.144098</v>
      </c>
      <c r="Z4446" t="s">
        <v>1073</v>
      </c>
    </row>
    <row r="4447" spans="1:26">
      <c r="A4447">
        <v>31557</v>
      </c>
      <c r="B4447" s="1">
        <v>41226.402777777781</v>
      </c>
      <c r="C4447" s="1">
        <f t="shared" si="864"/>
        <v>40909</v>
      </c>
      <c r="D4447" s="4">
        <f t="shared" si="865"/>
        <v>0.8666666666666667</v>
      </c>
      <c r="E4447" s="3">
        <f t="shared" si="866"/>
        <v>2012</v>
      </c>
      <c r="F4447" s="3">
        <f t="shared" si="867"/>
        <v>11</v>
      </c>
      <c r="G4447" s="3">
        <f t="shared" si="868"/>
        <v>13</v>
      </c>
      <c r="H4447" s="3">
        <f t="shared" si="869"/>
        <v>9</v>
      </c>
      <c r="I4447" s="3">
        <f t="shared" si="870"/>
        <v>40</v>
      </c>
      <c r="J4447" s="3">
        <f t="shared" si="871"/>
        <v>3</v>
      </c>
      <c r="K4447" s="3" t="str">
        <f>IF(AND(D4447&gt;='Season Lookup'!$D$15,D4447&lt;'Season Lookup'!$D$16),"Spring",IF(AND(D4447&gt;='Season Lookup'!$D$16,D4447&lt;'Season Lookup'!$D$17),"Summer",IF(AND(D4447&gt;='Season Lookup'!$D$17,D4447&lt;'Season Lookup'!$D$18),"Fall",IF(OR(D4447&gt;='Season Lookup'!$D$18,D4447&lt;'Season Lookup'!$D$15),"Winter"))))</f>
        <v>Fall</v>
      </c>
      <c r="L4447" s="3" t="str">
        <f>VLOOKUP(F4447,'Season Lookup'!$A$1:$B$13,2,0)</f>
        <v>Fall</v>
      </c>
      <c r="M4447" t="s">
        <v>48</v>
      </c>
      <c r="N4447" t="s">
        <v>13</v>
      </c>
      <c r="O4447" t="s">
        <v>13</v>
      </c>
      <c r="P4447" t="str">
        <f t="shared" si="872"/>
        <v>Yes</v>
      </c>
      <c r="Q4447" t="str">
        <f t="shared" si="873"/>
        <v>No</v>
      </c>
      <c r="R4447" t="str">
        <f t="shared" si="874"/>
        <v>No</v>
      </c>
      <c r="S4447">
        <v>625</v>
      </c>
      <c r="T4447" t="s">
        <v>198</v>
      </c>
      <c r="V4447" t="str">
        <f t="shared" si="875"/>
        <v>Non Intersection</v>
      </c>
      <c r="W4447" t="s">
        <v>2427</v>
      </c>
      <c r="X4447">
        <v>42.375376000000003</v>
      </c>
      <c r="Y4447">
        <v>-71.147144999999995</v>
      </c>
      <c r="Z4447" t="s">
        <v>2428</v>
      </c>
    </row>
    <row r="4448" spans="1:26">
      <c r="A4448">
        <v>31558</v>
      </c>
      <c r="B4448" s="1">
        <v>41226.4375</v>
      </c>
      <c r="C4448" s="1">
        <f t="shared" si="864"/>
        <v>40909</v>
      </c>
      <c r="D4448" s="4">
        <f t="shared" si="865"/>
        <v>0.8666666666666667</v>
      </c>
      <c r="E4448" s="3">
        <f t="shared" si="866"/>
        <v>2012</v>
      </c>
      <c r="F4448" s="3">
        <f t="shared" si="867"/>
        <v>11</v>
      </c>
      <c r="G4448" s="3">
        <f t="shared" si="868"/>
        <v>13</v>
      </c>
      <c r="H4448" s="3">
        <f t="shared" si="869"/>
        <v>10</v>
      </c>
      <c r="I4448" s="3">
        <f t="shared" si="870"/>
        <v>30</v>
      </c>
      <c r="J4448" s="3">
        <f t="shared" si="871"/>
        <v>3</v>
      </c>
      <c r="K4448" s="3" t="str">
        <f>IF(AND(D4448&gt;='Season Lookup'!$D$15,D4448&lt;'Season Lookup'!$D$16),"Spring",IF(AND(D4448&gt;='Season Lookup'!$D$16,D4448&lt;'Season Lookup'!$D$17),"Summer",IF(AND(D4448&gt;='Season Lookup'!$D$17,D4448&lt;'Season Lookup'!$D$18),"Fall",IF(OR(D4448&gt;='Season Lookup'!$D$18,D4448&lt;'Season Lookup'!$D$15),"Winter"))))</f>
        <v>Fall</v>
      </c>
      <c r="L4448" s="3" t="str">
        <f>VLOOKUP(F4448,'Season Lookup'!$A$1:$B$13,2,0)</f>
        <v>Fall</v>
      </c>
      <c r="M4448" t="s">
        <v>73</v>
      </c>
      <c r="N4448" t="s">
        <v>13</v>
      </c>
      <c r="O4448" t="s">
        <v>23</v>
      </c>
      <c r="P4448" t="str">
        <f t="shared" si="872"/>
        <v>Yes</v>
      </c>
      <c r="Q4448" t="str">
        <f t="shared" si="873"/>
        <v>No</v>
      </c>
      <c r="R4448" t="str">
        <f t="shared" si="874"/>
        <v>No</v>
      </c>
      <c r="S4448">
        <v>40</v>
      </c>
      <c r="T4448" t="s">
        <v>1158</v>
      </c>
      <c r="V4448" t="str">
        <f t="shared" si="875"/>
        <v>Non Intersection</v>
      </c>
      <c r="W4448" t="s">
        <v>2799</v>
      </c>
      <c r="X4448">
        <v>42.394843000000002</v>
      </c>
      <c r="Y4448">
        <v>-71.136385000000004</v>
      </c>
      <c r="Z4448" t="s">
        <v>2800</v>
      </c>
    </row>
    <row r="4449" spans="1:26">
      <c r="A4449">
        <v>31562</v>
      </c>
      <c r="B4449" s="1">
        <v>41226.895833333336</v>
      </c>
      <c r="C4449" s="1">
        <f t="shared" si="864"/>
        <v>40909</v>
      </c>
      <c r="D4449" s="4">
        <f t="shared" si="865"/>
        <v>0.8666666666666667</v>
      </c>
      <c r="E4449" s="3">
        <f t="shared" si="866"/>
        <v>2012</v>
      </c>
      <c r="F4449" s="3">
        <f t="shared" si="867"/>
        <v>11</v>
      </c>
      <c r="G4449" s="3">
        <f t="shared" si="868"/>
        <v>13</v>
      </c>
      <c r="H4449" s="3">
        <f t="shared" si="869"/>
        <v>21</v>
      </c>
      <c r="I4449" s="3">
        <f t="shared" si="870"/>
        <v>30</v>
      </c>
      <c r="J4449" s="3">
        <f t="shared" si="871"/>
        <v>3</v>
      </c>
      <c r="K4449" s="3" t="str">
        <f>IF(AND(D4449&gt;='Season Lookup'!$D$15,D4449&lt;'Season Lookup'!$D$16),"Spring",IF(AND(D4449&gt;='Season Lookup'!$D$16,D4449&lt;'Season Lookup'!$D$17),"Summer",IF(AND(D4449&gt;='Season Lookup'!$D$17,D4449&lt;'Season Lookup'!$D$18),"Fall",IF(OR(D4449&gt;='Season Lookup'!$D$18,D4449&lt;'Season Lookup'!$D$15),"Winter"))))</f>
        <v>Fall</v>
      </c>
      <c r="L4449" s="3" t="str">
        <f>VLOOKUP(F4449,'Season Lookup'!$A$1:$B$13,2,0)</f>
        <v>Fall</v>
      </c>
      <c r="M4449" t="s">
        <v>73</v>
      </c>
      <c r="N4449" t="s">
        <v>13</v>
      </c>
      <c r="O4449" t="s">
        <v>23</v>
      </c>
      <c r="P4449" t="str">
        <f t="shared" si="872"/>
        <v>Yes</v>
      </c>
      <c r="Q4449" t="str">
        <f t="shared" si="873"/>
        <v>No</v>
      </c>
      <c r="R4449" t="str">
        <f t="shared" si="874"/>
        <v>No</v>
      </c>
      <c r="S4449">
        <v>406</v>
      </c>
      <c r="T4449" t="s">
        <v>105</v>
      </c>
      <c r="U4449" t="s">
        <v>1226</v>
      </c>
      <c r="V4449" t="str">
        <f t="shared" si="875"/>
        <v>Non Intersection</v>
      </c>
      <c r="W4449" t="s">
        <v>5103</v>
      </c>
      <c r="X4449">
        <v>42.372002999999999</v>
      </c>
      <c r="Y4449">
        <v>-71.108219000000005</v>
      </c>
      <c r="Z4449" t="s">
        <v>5104</v>
      </c>
    </row>
    <row r="4450" spans="1:26">
      <c r="A4450">
        <v>31564</v>
      </c>
      <c r="B4450" s="1">
        <v>41227.305543981478</v>
      </c>
      <c r="C4450" s="1">
        <f t="shared" si="864"/>
        <v>40909</v>
      </c>
      <c r="D4450" s="4">
        <f t="shared" si="865"/>
        <v>0.86944444444444446</v>
      </c>
      <c r="E4450" s="3">
        <f t="shared" si="866"/>
        <v>2012</v>
      </c>
      <c r="F4450" s="3">
        <f t="shared" si="867"/>
        <v>11</v>
      </c>
      <c r="G4450" s="3">
        <f t="shared" si="868"/>
        <v>14</v>
      </c>
      <c r="H4450" s="3">
        <f t="shared" si="869"/>
        <v>7</v>
      </c>
      <c r="I4450" s="3">
        <f t="shared" si="870"/>
        <v>19</v>
      </c>
      <c r="J4450" s="3">
        <f t="shared" si="871"/>
        <v>4</v>
      </c>
      <c r="K4450" s="3" t="str">
        <f>IF(AND(D4450&gt;='Season Lookup'!$D$15,D4450&lt;'Season Lookup'!$D$16),"Spring",IF(AND(D4450&gt;='Season Lookup'!$D$16,D4450&lt;'Season Lookup'!$D$17),"Summer",IF(AND(D4450&gt;='Season Lookup'!$D$17,D4450&lt;'Season Lookup'!$D$18),"Fall",IF(OR(D4450&gt;='Season Lookup'!$D$18,D4450&lt;'Season Lookup'!$D$15),"Winter"))))</f>
        <v>Fall</v>
      </c>
      <c r="L4450" s="3" t="str">
        <f>VLOOKUP(F4450,'Season Lookup'!$A$1:$B$13,2,0)</f>
        <v>Fall</v>
      </c>
      <c r="M4450" t="s">
        <v>82</v>
      </c>
      <c r="N4450" t="s">
        <v>13</v>
      </c>
      <c r="O4450" t="s">
        <v>132</v>
      </c>
      <c r="P4450" t="str">
        <f t="shared" si="872"/>
        <v>Yes</v>
      </c>
      <c r="Q4450" t="str">
        <f t="shared" si="873"/>
        <v>Yes</v>
      </c>
      <c r="R4450" t="str">
        <f t="shared" si="874"/>
        <v>No</v>
      </c>
      <c r="T4450" t="s">
        <v>19</v>
      </c>
      <c r="U4450" t="s">
        <v>74</v>
      </c>
      <c r="V4450" t="str">
        <f t="shared" si="875"/>
        <v>Intersection</v>
      </c>
      <c r="W4450" t="s">
        <v>111</v>
      </c>
      <c r="X4450">
        <v>42.373728999999997</v>
      </c>
      <c r="Y4450">
        <v>-71.100836999999999</v>
      </c>
      <c r="Z4450" t="s">
        <v>112</v>
      </c>
    </row>
    <row r="4451" spans="1:26">
      <c r="A4451">
        <v>31565</v>
      </c>
      <c r="B4451" s="1">
        <v>41227.378460648149</v>
      </c>
      <c r="C4451" s="1">
        <f t="shared" si="864"/>
        <v>40909</v>
      </c>
      <c r="D4451" s="4">
        <f t="shared" si="865"/>
        <v>0.86944444444444446</v>
      </c>
      <c r="E4451" s="3">
        <f t="shared" si="866"/>
        <v>2012</v>
      </c>
      <c r="F4451" s="3">
        <f t="shared" si="867"/>
        <v>11</v>
      </c>
      <c r="G4451" s="3">
        <f t="shared" si="868"/>
        <v>14</v>
      </c>
      <c r="H4451" s="3">
        <f t="shared" si="869"/>
        <v>9</v>
      </c>
      <c r="I4451" s="3">
        <f t="shared" si="870"/>
        <v>4</v>
      </c>
      <c r="J4451" s="3">
        <f t="shared" si="871"/>
        <v>4</v>
      </c>
      <c r="K4451" s="3" t="str">
        <f>IF(AND(D4451&gt;='Season Lookup'!$D$15,D4451&lt;'Season Lookup'!$D$16),"Spring",IF(AND(D4451&gt;='Season Lookup'!$D$16,D4451&lt;'Season Lookup'!$D$17),"Summer",IF(AND(D4451&gt;='Season Lookup'!$D$17,D4451&lt;'Season Lookup'!$D$18),"Fall",IF(OR(D4451&gt;='Season Lookup'!$D$18,D4451&lt;'Season Lookup'!$D$15),"Winter"))))</f>
        <v>Fall</v>
      </c>
      <c r="L4451" s="3" t="str">
        <f>VLOOKUP(F4451,'Season Lookup'!$A$1:$B$13,2,0)</f>
        <v>Fall</v>
      </c>
      <c r="M4451" t="s">
        <v>82</v>
      </c>
      <c r="N4451" t="s">
        <v>18</v>
      </c>
      <c r="O4451" t="s">
        <v>132</v>
      </c>
      <c r="P4451" t="str">
        <f t="shared" si="872"/>
        <v>Yes</v>
      </c>
      <c r="Q4451" t="str">
        <f t="shared" si="873"/>
        <v>Yes</v>
      </c>
      <c r="R4451" t="str">
        <f t="shared" si="874"/>
        <v>No</v>
      </c>
      <c r="T4451" t="s">
        <v>74</v>
      </c>
      <c r="U4451" t="s">
        <v>104</v>
      </c>
      <c r="V4451" t="str">
        <f t="shared" si="875"/>
        <v>Intersection</v>
      </c>
      <c r="W4451" t="s">
        <v>3593</v>
      </c>
      <c r="X4451">
        <v>42.373474999999999</v>
      </c>
      <c r="Y4451">
        <v>-71.100531000000004</v>
      </c>
      <c r="Z4451" t="s">
        <v>3145</v>
      </c>
    </row>
    <row r="4452" spans="1:26">
      <c r="A4452">
        <v>31566</v>
      </c>
      <c r="B4452" s="1">
        <v>41227.743750000001</v>
      </c>
      <c r="C4452" s="1">
        <f t="shared" si="864"/>
        <v>40909</v>
      </c>
      <c r="D4452" s="4">
        <f t="shared" si="865"/>
        <v>0.86944444444444446</v>
      </c>
      <c r="E4452" s="3">
        <f t="shared" si="866"/>
        <v>2012</v>
      </c>
      <c r="F4452" s="3">
        <f t="shared" si="867"/>
        <v>11</v>
      </c>
      <c r="G4452" s="3">
        <f t="shared" si="868"/>
        <v>14</v>
      </c>
      <c r="H4452" s="3">
        <f t="shared" si="869"/>
        <v>17</v>
      </c>
      <c r="I4452" s="3">
        <f t="shared" si="870"/>
        <v>51</v>
      </c>
      <c r="J4452" s="3">
        <f t="shared" si="871"/>
        <v>4</v>
      </c>
      <c r="K4452" s="3" t="str">
        <f>IF(AND(D4452&gt;='Season Lookup'!$D$15,D4452&lt;'Season Lookup'!$D$16),"Spring",IF(AND(D4452&gt;='Season Lookup'!$D$16,D4452&lt;'Season Lookup'!$D$17),"Summer",IF(AND(D4452&gt;='Season Lookup'!$D$17,D4452&lt;'Season Lookup'!$D$18),"Fall",IF(OR(D4452&gt;='Season Lookup'!$D$18,D4452&lt;'Season Lookup'!$D$15),"Winter"))))</f>
        <v>Fall</v>
      </c>
      <c r="L4452" s="3" t="str">
        <f>VLOOKUP(F4452,'Season Lookup'!$A$1:$B$13,2,0)</f>
        <v>Fall</v>
      </c>
      <c r="M4452" t="s">
        <v>82</v>
      </c>
      <c r="N4452" t="s">
        <v>13</v>
      </c>
      <c r="O4452" t="s">
        <v>132</v>
      </c>
      <c r="P4452" t="str">
        <f t="shared" si="872"/>
        <v>Yes</v>
      </c>
      <c r="Q4452" t="str">
        <f t="shared" si="873"/>
        <v>Yes</v>
      </c>
      <c r="R4452" t="str">
        <f t="shared" si="874"/>
        <v>No</v>
      </c>
      <c r="S4452">
        <v>671</v>
      </c>
      <c r="T4452" t="s">
        <v>32</v>
      </c>
      <c r="V4452" t="str">
        <f t="shared" si="875"/>
        <v>Non Intersection</v>
      </c>
      <c r="W4452" t="s">
        <v>5105</v>
      </c>
      <c r="X4452">
        <v>42.363348999999999</v>
      </c>
      <c r="Y4452">
        <v>-71.094313999999997</v>
      </c>
      <c r="Z4452" t="s">
        <v>5106</v>
      </c>
    </row>
    <row r="4453" spans="1:26">
      <c r="A4453">
        <v>31567</v>
      </c>
      <c r="B4453" s="1">
        <v>41227.799305555556</v>
      </c>
      <c r="C4453" s="1">
        <f t="shared" si="864"/>
        <v>40909</v>
      </c>
      <c r="D4453" s="4">
        <f t="shared" si="865"/>
        <v>0.86944444444444446</v>
      </c>
      <c r="E4453" s="3">
        <f t="shared" si="866"/>
        <v>2012</v>
      </c>
      <c r="F4453" s="3">
        <f t="shared" si="867"/>
        <v>11</v>
      </c>
      <c r="G4453" s="3">
        <f t="shared" si="868"/>
        <v>14</v>
      </c>
      <c r="H4453" s="3">
        <f t="shared" si="869"/>
        <v>19</v>
      </c>
      <c r="I4453" s="3">
        <f t="shared" si="870"/>
        <v>11</v>
      </c>
      <c r="J4453" s="3">
        <f t="shared" si="871"/>
        <v>4</v>
      </c>
      <c r="K4453" s="3" t="str">
        <f>IF(AND(D4453&gt;='Season Lookup'!$D$15,D4453&lt;'Season Lookup'!$D$16),"Spring",IF(AND(D4453&gt;='Season Lookup'!$D$16,D4453&lt;'Season Lookup'!$D$17),"Summer",IF(AND(D4453&gt;='Season Lookup'!$D$17,D4453&lt;'Season Lookup'!$D$18),"Fall",IF(OR(D4453&gt;='Season Lookup'!$D$18,D4453&lt;'Season Lookup'!$D$15),"Winter"))))</f>
        <v>Fall</v>
      </c>
      <c r="L4453" s="3" t="str">
        <f>VLOOKUP(F4453,'Season Lookup'!$A$1:$B$13,2,0)</f>
        <v>Fall</v>
      </c>
      <c r="M4453" t="s">
        <v>82</v>
      </c>
      <c r="N4453" t="s">
        <v>13</v>
      </c>
      <c r="O4453" t="s">
        <v>13</v>
      </c>
      <c r="P4453" t="str">
        <f t="shared" si="872"/>
        <v>Yes</v>
      </c>
      <c r="Q4453" t="str">
        <f t="shared" si="873"/>
        <v>No</v>
      </c>
      <c r="R4453" t="str">
        <f t="shared" si="874"/>
        <v>No</v>
      </c>
      <c r="T4453" t="s">
        <v>27</v>
      </c>
      <c r="U4453" t="s">
        <v>1024</v>
      </c>
      <c r="V4453" t="str">
        <f t="shared" si="875"/>
        <v>Intersection</v>
      </c>
      <c r="W4453" t="s">
        <v>2494</v>
      </c>
      <c r="X4453">
        <v>42.364902000000001</v>
      </c>
      <c r="Y4453">
        <v>-71.109007000000005</v>
      </c>
      <c r="Z4453" t="s">
        <v>1639</v>
      </c>
    </row>
    <row r="4454" spans="1:26">
      <c r="A4454">
        <v>31605</v>
      </c>
      <c r="B4454" s="1">
        <v>41227.34375</v>
      </c>
      <c r="C4454" s="1">
        <f t="shared" si="864"/>
        <v>40909</v>
      </c>
      <c r="D4454" s="4">
        <f t="shared" si="865"/>
        <v>0.86944444444444446</v>
      </c>
      <c r="E4454" s="3">
        <f t="shared" si="866"/>
        <v>2012</v>
      </c>
      <c r="F4454" s="3">
        <f t="shared" si="867"/>
        <v>11</v>
      </c>
      <c r="G4454" s="3">
        <f t="shared" si="868"/>
        <v>14</v>
      </c>
      <c r="H4454" s="3">
        <f t="shared" si="869"/>
        <v>8</v>
      </c>
      <c r="I4454" s="3">
        <f t="shared" si="870"/>
        <v>15</v>
      </c>
      <c r="J4454" s="3">
        <f t="shared" si="871"/>
        <v>4</v>
      </c>
      <c r="K4454" s="3" t="str">
        <f>IF(AND(D4454&gt;='Season Lookup'!$D$15,D4454&lt;'Season Lookup'!$D$16),"Spring",IF(AND(D4454&gt;='Season Lookup'!$D$16,D4454&lt;'Season Lookup'!$D$17),"Summer",IF(AND(D4454&gt;='Season Lookup'!$D$17,D4454&lt;'Season Lookup'!$D$18),"Fall",IF(OR(D4454&gt;='Season Lookup'!$D$18,D4454&lt;'Season Lookup'!$D$15),"Winter"))))</f>
        <v>Fall</v>
      </c>
      <c r="L4454" s="3" t="str">
        <f>VLOOKUP(F4454,'Season Lookup'!$A$1:$B$13,2,0)</f>
        <v>Fall</v>
      </c>
      <c r="M4454" t="s">
        <v>82</v>
      </c>
      <c r="N4454" t="s">
        <v>13</v>
      </c>
      <c r="O4454" t="s">
        <v>23</v>
      </c>
      <c r="P4454" t="str">
        <f t="shared" si="872"/>
        <v>Yes</v>
      </c>
      <c r="Q4454" t="str">
        <f t="shared" si="873"/>
        <v>No</v>
      </c>
      <c r="R4454" t="str">
        <f t="shared" si="874"/>
        <v>No</v>
      </c>
      <c r="T4454" t="s">
        <v>133</v>
      </c>
      <c r="U4454" t="s">
        <v>189</v>
      </c>
      <c r="V4454" t="str">
        <f t="shared" si="875"/>
        <v>Intersection</v>
      </c>
      <c r="W4454" t="s">
        <v>5107</v>
      </c>
      <c r="X4454">
        <v>42.366188000000001</v>
      </c>
      <c r="Y4454">
        <v>-71.095765</v>
      </c>
      <c r="Z4454" t="s">
        <v>1716</v>
      </c>
    </row>
    <row r="4455" spans="1:26">
      <c r="A4455">
        <v>31674</v>
      </c>
      <c r="B4455" s="1">
        <v>41227.635405092595</v>
      </c>
      <c r="C4455" s="1">
        <f t="shared" si="864"/>
        <v>40909</v>
      </c>
      <c r="D4455" s="4">
        <f t="shared" si="865"/>
        <v>0.86944444444444446</v>
      </c>
      <c r="E4455" s="3">
        <f t="shared" si="866"/>
        <v>2012</v>
      </c>
      <c r="F4455" s="3">
        <f t="shared" si="867"/>
        <v>11</v>
      </c>
      <c r="G4455" s="3">
        <f t="shared" si="868"/>
        <v>14</v>
      </c>
      <c r="H4455" s="3">
        <f t="shared" si="869"/>
        <v>15</v>
      </c>
      <c r="I4455" s="3">
        <f t="shared" si="870"/>
        <v>14</v>
      </c>
      <c r="J4455" s="3">
        <f t="shared" si="871"/>
        <v>4</v>
      </c>
      <c r="K4455" s="3" t="str">
        <f>IF(AND(D4455&gt;='Season Lookup'!$D$15,D4455&lt;'Season Lookup'!$D$16),"Spring",IF(AND(D4455&gt;='Season Lookup'!$D$16,D4455&lt;'Season Lookup'!$D$17),"Summer",IF(AND(D4455&gt;='Season Lookup'!$D$17,D4455&lt;'Season Lookup'!$D$18),"Fall",IF(OR(D4455&gt;='Season Lookup'!$D$18,D4455&lt;'Season Lookup'!$D$15),"Winter"))))</f>
        <v>Fall</v>
      </c>
      <c r="L4455" s="3" t="str">
        <f>VLOOKUP(F4455,'Season Lookup'!$A$1:$B$13,2,0)</f>
        <v>Fall</v>
      </c>
      <c r="N4455" t="s">
        <v>13</v>
      </c>
      <c r="O4455" t="s">
        <v>13</v>
      </c>
      <c r="P4455" t="str">
        <f t="shared" si="872"/>
        <v>Yes</v>
      </c>
      <c r="Q4455" t="str">
        <f t="shared" si="873"/>
        <v>No</v>
      </c>
      <c r="R4455" t="str">
        <f t="shared" si="874"/>
        <v>No</v>
      </c>
      <c r="T4455" t="s">
        <v>745</v>
      </c>
      <c r="U4455" t="s">
        <v>296</v>
      </c>
      <c r="V4455" t="str">
        <f t="shared" si="875"/>
        <v>Intersection</v>
      </c>
      <c r="W4455" t="s">
        <v>5108</v>
      </c>
      <c r="X4455">
        <v>0</v>
      </c>
      <c r="Y4455">
        <v>0</v>
      </c>
      <c r="Z4455" t="s">
        <v>81</v>
      </c>
    </row>
    <row r="4456" spans="1:26">
      <c r="A4456">
        <v>31568</v>
      </c>
      <c r="B4456" s="1">
        <v>41228.441655092596</v>
      </c>
      <c r="C4456" s="1">
        <f t="shared" si="864"/>
        <v>40909</v>
      </c>
      <c r="D4456" s="4">
        <f t="shared" si="865"/>
        <v>0.87222222222222223</v>
      </c>
      <c r="E4456" s="3">
        <f t="shared" si="866"/>
        <v>2012</v>
      </c>
      <c r="F4456" s="3">
        <f t="shared" si="867"/>
        <v>11</v>
      </c>
      <c r="G4456" s="3">
        <f t="shared" si="868"/>
        <v>15</v>
      </c>
      <c r="H4456" s="3">
        <f t="shared" si="869"/>
        <v>10</v>
      </c>
      <c r="I4456" s="3">
        <f t="shared" si="870"/>
        <v>35</v>
      </c>
      <c r="J4456" s="3">
        <f t="shared" si="871"/>
        <v>5</v>
      </c>
      <c r="K4456" s="3" t="str">
        <f>IF(AND(D4456&gt;='Season Lookup'!$D$15,D4456&lt;'Season Lookup'!$D$16),"Spring",IF(AND(D4456&gt;='Season Lookup'!$D$16,D4456&lt;'Season Lookup'!$D$17),"Summer",IF(AND(D4456&gt;='Season Lookup'!$D$17,D4456&lt;'Season Lookup'!$D$18),"Fall",IF(OR(D4456&gt;='Season Lookup'!$D$18,D4456&lt;'Season Lookup'!$D$15),"Winter"))))</f>
        <v>Fall</v>
      </c>
      <c r="L4456" s="3" t="str">
        <f>VLOOKUP(F4456,'Season Lookup'!$A$1:$B$13,2,0)</f>
        <v>Fall</v>
      </c>
      <c r="M4456" t="s">
        <v>78</v>
      </c>
      <c r="N4456" t="s">
        <v>13</v>
      </c>
      <c r="O4456" t="s">
        <v>132</v>
      </c>
      <c r="P4456" t="str">
        <f t="shared" si="872"/>
        <v>Yes</v>
      </c>
      <c r="Q4456" t="str">
        <f t="shared" si="873"/>
        <v>Yes</v>
      </c>
      <c r="R4456" t="str">
        <f t="shared" si="874"/>
        <v>No</v>
      </c>
      <c r="S4456">
        <v>1035</v>
      </c>
      <c r="T4456" t="s">
        <v>19</v>
      </c>
      <c r="V4456" t="str">
        <f t="shared" si="875"/>
        <v>Non Intersection</v>
      </c>
      <c r="W4456" t="s">
        <v>4959</v>
      </c>
      <c r="X4456">
        <v>42.373494000000001</v>
      </c>
      <c r="Y4456">
        <v>-71.093704000000002</v>
      </c>
      <c r="Z4456" t="s">
        <v>4960</v>
      </c>
    </row>
    <row r="4457" spans="1:26">
      <c r="A4457">
        <v>31569</v>
      </c>
      <c r="B4457" s="1">
        <v>41228.690960648149</v>
      </c>
      <c r="C4457" s="1">
        <f t="shared" si="864"/>
        <v>40909</v>
      </c>
      <c r="D4457" s="4">
        <f t="shared" si="865"/>
        <v>0.87222222222222223</v>
      </c>
      <c r="E4457" s="3">
        <f t="shared" si="866"/>
        <v>2012</v>
      </c>
      <c r="F4457" s="3">
        <f t="shared" si="867"/>
        <v>11</v>
      </c>
      <c r="G4457" s="3">
        <f t="shared" si="868"/>
        <v>15</v>
      </c>
      <c r="H4457" s="3">
        <f t="shared" si="869"/>
        <v>16</v>
      </c>
      <c r="I4457" s="3">
        <f t="shared" si="870"/>
        <v>34</v>
      </c>
      <c r="J4457" s="3">
        <f t="shared" si="871"/>
        <v>5</v>
      </c>
      <c r="K4457" s="3" t="str">
        <f>IF(AND(D4457&gt;='Season Lookup'!$D$15,D4457&lt;'Season Lookup'!$D$16),"Spring",IF(AND(D4457&gt;='Season Lookup'!$D$16,D4457&lt;'Season Lookup'!$D$17),"Summer",IF(AND(D4457&gt;='Season Lookup'!$D$17,D4457&lt;'Season Lookup'!$D$18),"Fall",IF(OR(D4457&gt;='Season Lookup'!$D$18,D4457&lt;'Season Lookup'!$D$15),"Winter"))))</f>
        <v>Fall</v>
      </c>
      <c r="L4457" s="3" t="str">
        <f>VLOOKUP(F4457,'Season Lookup'!$A$1:$B$13,2,0)</f>
        <v>Fall</v>
      </c>
      <c r="M4457" t="s">
        <v>78</v>
      </c>
      <c r="N4457" t="s">
        <v>13</v>
      </c>
      <c r="O4457" t="s">
        <v>23</v>
      </c>
      <c r="P4457" t="str">
        <f t="shared" si="872"/>
        <v>Yes</v>
      </c>
      <c r="Q4457" t="str">
        <f t="shared" si="873"/>
        <v>No</v>
      </c>
      <c r="R4457" t="str">
        <f t="shared" si="874"/>
        <v>No</v>
      </c>
      <c r="T4457" t="s">
        <v>208</v>
      </c>
      <c r="U4457" t="s">
        <v>1320</v>
      </c>
      <c r="V4457" t="str">
        <f t="shared" si="875"/>
        <v>Intersection</v>
      </c>
      <c r="W4457" t="s">
        <v>5109</v>
      </c>
      <c r="X4457">
        <v>42.377929999999999</v>
      </c>
      <c r="Y4457">
        <v>-71.130179999999996</v>
      </c>
      <c r="Z4457" t="s">
        <v>3226</v>
      </c>
    </row>
    <row r="4458" spans="1:26">
      <c r="A4458">
        <v>31570</v>
      </c>
      <c r="B4458" s="1">
        <v>41229.451388888891</v>
      </c>
      <c r="C4458" s="1">
        <f t="shared" si="864"/>
        <v>40909</v>
      </c>
      <c r="D4458" s="4">
        <f t="shared" si="865"/>
        <v>0.875</v>
      </c>
      <c r="E4458" s="3">
        <f t="shared" si="866"/>
        <v>2012</v>
      </c>
      <c r="F4458" s="3">
        <f t="shared" si="867"/>
        <v>11</v>
      </c>
      <c r="G4458" s="3">
        <f t="shared" si="868"/>
        <v>16</v>
      </c>
      <c r="H4458" s="3">
        <f t="shared" si="869"/>
        <v>10</v>
      </c>
      <c r="I4458" s="3">
        <f t="shared" si="870"/>
        <v>50</v>
      </c>
      <c r="J4458" s="3">
        <f t="shared" si="871"/>
        <v>6</v>
      </c>
      <c r="K4458" s="3" t="str">
        <f>IF(AND(D4458&gt;='Season Lookup'!$D$15,D4458&lt;'Season Lookup'!$D$16),"Spring",IF(AND(D4458&gt;='Season Lookup'!$D$16,D4458&lt;'Season Lookup'!$D$17),"Summer",IF(AND(D4458&gt;='Season Lookup'!$D$17,D4458&lt;'Season Lookup'!$D$18),"Fall",IF(OR(D4458&gt;='Season Lookup'!$D$18,D4458&lt;'Season Lookup'!$D$15),"Winter"))))</f>
        <v>Fall</v>
      </c>
      <c r="L4458" s="3" t="str">
        <f>VLOOKUP(F4458,'Season Lookup'!$A$1:$B$13,2,0)</f>
        <v>Fall</v>
      </c>
      <c r="M4458" t="s">
        <v>12</v>
      </c>
      <c r="N4458" t="s">
        <v>13</v>
      </c>
      <c r="O4458" t="s">
        <v>13</v>
      </c>
      <c r="P4458" t="str">
        <f t="shared" si="872"/>
        <v>Yes</v>
      </c>
      <c r="Q4458" t="str">
        <f t="shared" si="873"/>
        <v>No</v>
      </c>
      <c r="R4458" t="str">
        <f t="shared" si="874"/>
        <v>No</v>
      </c>
      <c r="T4458" t="s">
        <v>14</v>
      </c>
      <c r="U4458" t="s">
        <v>354</v>
      </c>
      <c r="V4458" t="str">
        <f t="shared" si="875"/>
        <v>Intersection</v>
      </c>
      <c r="W4458" t="s">
        <v>1234</v>
      </c>
      <c r="X4458">
        <v>42.384872000000001</v>
      </c>
      <c r="Y4458">
        <v>-71.119394</v>
      </c>
      <c r="Z4458" t="s">
        <v>1235</v>
      </c>
    </row>
    <row r="4459" spans="1:26">
      <c r="A4459">
        <v>31571</v>
      </c>
      <c r="B4459" s="1">
        <v>41229.527777777781</v>
      </c>
      <c r="C4459" s="1">
        <f t="shared" si="864"/>
        <v>40909</v>
      </c>
      <c r="D4459" s="4">
        <f t="shared" si="865"/>
        <v>0.875</v>
      </c>
      <c r="E4459" s="3">
        <f t="shared" si="866"/>
        <v>2012</v>
      </c>
      <c r="F4459" s="3">
        <f t="shared" si="867"/>
        <v>11</v>
      </c>
      <c r="G4459" s="3">
        <f t="shared" si="868"/>
        <v>16</v>
      </c>
      <c r="H4459" s="3">
        <f t="shared" si="869"/>
        <v>12</v>
      </c>
      <c r="I4459" s="3">
        <f t="shared" si="870"/>
        <v>40</v>
      </c>
      <c r="J4459" s="3">
        <f t="shared" si="871"/>
        <v>6</v>
      </c>
      <c r="K4459" s="3" t="str">
        <f>IF(AND(D4459&gt;='Season Lookup'!$D$15,D4459&lt;'Season Lookup'!$D$16),"Spring",IF(AND(D4459&gt;='Season Lookup'!$D$16,D4459&lt;'Season Lookup'!$D$17),"Summer",IF(AND(D4459&gt;='Season Lookup'!$D$17,D4459&lt;'Season Lookup'!$D$18),"Fall",IF(OR(D4459&gt;='Season Lookup'!$D$18,D4459&lt;'Season Lookup'!$D$15),"Winter"))))</f>
        <v>Fall</v>
      </c>
      <c r="L4459" s="3" t="str">
        <f>VLOOKUP(F4459,'Season Lookup'!$A$1:$B$13,2,0)</f>
        <v>Fall</v>
      </c>
      <c r="M4459" t="s">
        <v>12</v>
      </c>
      <c r="N4459" t="s">
        <v>13</v>
      </c>
      <c r="O4459" t="s">
        <v>13</v>
      </c>
      <c r="P4459" t="str">
        <f t="shared" si="872"/>
        <v>Yes</v>
      </c>
      <c r="Q4459" t="str">
        <f t="shared" si="873"/>
        <v>No</v>
      </c>
      <c r="R4459" t="str">
        <f t="shared" si="874"/>
        <v>No</v>
      </c>
      <c r="S4459">
        <v>10</v>
      </c>
      <c r="T4459" t="s">
        <v>185</v>
      </c>
      <c r="V4459" t="str">
        <f t="shared" si="875"/>
        <v>Non Intersection</v>
      </c>
      <c r="W4459" t="s">
        <v>4463</v>
      </c>
      <c r="X4459">
        <v>42.376119000000003</v>
      </c>
      <c r="Y4459">
        <v>-71.122287</v>
      </c>
      <c r="Z4459" t="s">
        <v>4464</v>
      </c>
    </row>
    <row r="4460" spans="1:26">
      <c r="A4460">
        <v>31572</v>
      </c>
      <c r="B4460" s="1">
        <v>41229.600694444445</v>
      </c>
      <c r="C4460" s="1">
        <f t="shared" si="864"/>
        <v>40909</v>
      </c>
      <c r="D4460" s="4">
        <f t="shared" si="865"/>
        <v>0.875</v>
      </c>
      <c r="E4460" s="3">
        <f t="shared" si="866"/>
        <v>2012</v>
      </c>
      <c r="F4460" s="3">
        <f t="shared" si="867"/>
        <v>11</v>
      </c>
      <c r="G4460" s="3">
        <f t="shared" si="868"/>
        <v>16</v>
      </c>
      <c r="H4460" s="3">
        <f t="shared" si="869"/>
        <v>14</v>
      </c>
      <c r="I4460" s="3">
        <f t="shared" si="870"/>
        <v>25</v>
      </c>
      <c r="J4460" s="3">
        <f t="shared" si="871"/>
        <v>6</v>
      </c>
      <c r="K4460" s="3" t="str">
        <f>IF(AND(D4460&gt;='Season Lookup'!$D$15,D4460&lt;'Season Lookup'!$D$16),"Spring",IF(AND(D4460&gt;='Season Lookup'!$D$16,D4460&lt;'Season Lookup'!$D$17),"Summer",IF(AND(D4460&gt;='Season Lookup'!$D$17,D4460&lt;'Season Lookup'!$D$18),"Fall",IF(OR(D4460&gt;='Season Lookup'!$D$18,D4460&lt;'Season Lookup'!$D$15),"Winter"))))</f>
        <v>Fall</v>
      </c>
      <c r="L4460" s="3" t="str">
        <f>VLOOKUP(F4460,'Season Lookup'!$A$1:$B$13,2,0)</f>
        <v>Fall</v>
      </c>
      <c r="M4460" t="s">
        <v>12</v>
      </c>
      <c r="N4460" t="s">
        <v>13</v>
      </c>
      <c r="O4460" t="s">
        <v>13</v>
      </c>
      <c r="P4460" t="str">
        <f t="shared" si="872"/>
        <v>Yes</v>
      </c>
      <c r="Q4460" t="str">
        <f t="shared" si="873"/>
        <v>No</v>
      </c>
      <c r="R4460" t="str">
        <f t="shared" si="874"/>
        <v>No</v>
      </c>
      <c r="S4460">
        <v>625</v>
      </c>
      <c r="T4460" t="s">
        <v>198</v>
      </c>
      <c r="V4460" t="str">
        <f t="shared" si="875"/>
        <v>Non Intersection</v>
      </c>
      <c r="W4460" t="s">
        <v>2427</v>
      </c>
      <c r="X4460">
        <v>42.375376000000003</v>
      </c>
      <c r="Y4460">
        <v>-71.147144999999995</v>
      </c>
      <c r="Z4460" t="s">
        <v>2428</v>
      </c>
    </row>
    <row r="4461" spans="1:26">
      <c r="A4461">
        <v>31573</v>
      </c>
      <c r="B4461" s="1">
        <v>41229.6875</v>
      </c>
      <c r="C4461" s="1">
        <f t="shared" si="864"/>
        <v>40909</v>
      </c>
      <c r="D4461" s="4">
        <f t="shared" si="865"/>
        <v>0.875</v>
      </c>
      <c r="E4461" s="3">
        <f t="shared" si="866"/>
        <v>2012</v>
      </c>
      <c r="F4461" s="3">
        <f t="shared" si="867"/>
        <v>11</v>
      </c>
      <c r="G4461" s="3">
        <f t="shared" si="868"/>
        <v>16</v>
      </c>
      <c r="H4461" s="3">
        <f t="shared" si="869"/>
        <v>16</v>
      </c>
      <c r="I4461" s="3">
        <f t="shared" si="870"/>
        <v>30</v>
      </c>
      <c r="J4461" s="3">
        <f t="shared" si="871"/>
        <v>6</v>
      </c>
      <c r="K4461" s="3" t="str">
        <f>IF(AND(D4461&gt;='Season Lookup'!$D$15,D4461&lt;'Season Lookup'!$D$16),"Spring",IF(AND(D4461&gt;='Season Lookup'!$D$16,D4461&lt;'Season Lookup'!$D$17),"Summer",IF(AND(D4461&gt;='Season Lookup'!$D$17,D4461&lt;'Season Lookup'!$D$18),"Fall",IF(OR(D4461&gt;='Season Lookup'!$D$18,D4461&lt;'Season Lookup'!$D$15),"Winter"))))</f>
        <v>Fall</v>
      </c>
      <c r="L4461" s="3" t="str">
        <f>VLOOKUP(F4461,'Season Lookup'!$A$1:$B$13,2,0)</f>
        <v>Fall</v>
      </c>
      <c r="M4461" t="s">
        <v>31</v>
      </c>
      <c r="N4461" t="s">
        <v>13</v>
      </c>
      <c r="O4461" t="s">
        <v>23</v>
      </c>
      <c r="P4461" t="str">
        <f t="shared" si="872"/>
        <v>Yes</v>
      </c>
      <c r="Q4461" t="str">
        <f t="shared" si="873"/>
        <v>No</v>
      </c>
      <c r="R4461" t="str">
        <f t="shared" si="874"/>
        <v>No</v>
      </c>
      <c r="T4461" t="s">
        <v>1958</v>
      </c>
      <c r="V4461" t="str">
        <f t="shared" si="875"/>
        <v>Intersection</v>
      </c>
      <c r="W4461" t="s">
        <v>5110</v>
      </c>
      <c r="X4461">
        <v>0</v>
      </c>
      <c r="Y4461">
        <v>0</v>
      </c>
      <c r="Z4461" t="s">
        <v>81</v>
      </c>
    </row>
    <row r="4462" spans="1:26">
      <c r="A4462">
        <v>31574</v>
      </c>
      <c r="B4462" s="1">
        <v>41229.979155092595</v>
      </c>
      <c r="C4462" s="1">
        <f t="shared" si="864"/>
        <v>40909</v>
      </c>
      <c r="D4462" s="4">
        <f t="shared" si="865"/>
        <v>0.875</v>
      </c>
      <c r="E4462" s="3">
        <f t="shared" si="866"/>
        <v>2012</v>
      </c>
      <c r="F4462" s="3">
        <f t="shared" si="867"/>
        <v>11</v>
      </c>
      <c r="G4462" s="3">
        <f t="shared" si="868"/>
        <v>16</v>
      </c>
      <c r="H4462" s="3">
        <f t="shared" si="869"/>
        <v>23</v>
      </c>
      <c r="I4462" s="3">
        <f t="shared" si="870"/>
        <v>29</v>
      </c>
      <c r="J4462" s="3">
        <f t="shared" si="871"/>
        <v>6</v>
      </c>
      <c r="K4462" s="3" t="str">
        <f>IF(AND(D4462&gt;='Season Lookup'!$D$15,D4462&lt;'Season Lookup'!$D$16),"Spring",IF(AND(D4462&gt;='Season Lookup'!$D$16,D4462&lt;'Season Lookup'!$D$17),"Summer",IF(AND(D4462&gt;='Season Lookup'!$D$17,D4462&lt;'Season Lookup'!$D$18),"Fall",IF(OR(D4462&gt;='Season Lookup'!$D$18,D4462&lt;'Season Lookup'!$D$15),"Winter"))))</f>
        <v>Fall</v>
      </c>
      <c r="L4462" s="3" t="str">
        <f>VLOOKUP(F4462,'Season Lookup'!$A$1:$B$13,2,0)</f>
        <v>Fall</v>
      </c>
      <c r="M4462" t="s">
        <v>12</v>
      </c>
      <c r="N4462" t="s">
        <v>13</v>
      </c>
      <c r="O4462" t="s">
        <v>23</v>
      </c>
      <c r="P4462" t="str">
        <f t="shared" si="872"/>
        <v>Yes</v>
      </c>
      <c r="Q4462" t="str">
        <f t="shared" si="873"/>
        <v>No</v>
      </c>
      <c r="R4462" t="str">
        <f t="shared" si="874"/>
        <v>No</v>
      </c>
      <c r="S4462">
        <v>40</v>
      </c>
      <c r="T4462" t="s">
        <v>5111</v>
      </c>
      <c r="V4462" t="str">
        <f t="shared" si="875"/>
        <v>Non Intersection</v>
      </c>
      <c r="W4462" t="s">
        <v>5112</v>
      </c>
      <c r="X4462">
        <v>42.366643000000003</v>
      </c>
      <c r="Y4462">
        <v>-71.111801999999997</v>
      </c>
      <c r="Z4462" t="s">
        <v>5113</v>
      </c>
    </row>
    <row r="4463" spans="1:26">
      <c r="A4463">
        <v>31584</v>
      </c>
      <c r="B4463" s="1">
        <v>41229.958333333336</v>
      </c>
      <c r="C4463" s="1">
        <f t="shared" si="864"/>
        <v>40909</v>
      </c>
      <c r="D4463" s="4">
        <f t="shared" si="865"/>
        <v>0.875</v>
      </c>
      <c r="E4463" s="3">
        <f t="shared" si="866"/>
        <v>2012</v>
      </c>
      <c r="F4463" s="3">
        <f t="shared" si="867"/>
        <v>11</v>
      </c>
      <c r="G4463" s="3">
        <f t="shared" si="868"/>
        <v>16</v>
      </c>
      <c r="H4463" s="3">
        <f t="shared" si="869"/>
        <v>23</v>
      </c>
      <c r="I4463" s="3">
        <f t="shared" si="870"/>
        <v>0</v>
      </c>
      <c r="J4463" s="3">
        <f t="shared" si="871"/>
        <v>6</v>
      </c>
      <c r="K4463" s="3" t="str">
        <f>IF(AND(D4463&gt;='Season Lookup'!$D$15,D4463&lt;'Season Lookup'!$D$16),"Spring",IF(AND(D4463&gt;='Season Lookup'!$D$16,D4463&lt;'Season Lookup'!$D$17),"Summer",IF(AND(D4463&gt;='Season Lookup'!$D$17,D4463&lt;'Season Lookup'!$D$18),"Fall",IF(OR(D4463&gt;='Season Lookup'!$D$18,D4463&lt;'Season Lookup'!$D$15),"Winter"))))</f>
        <v>Fall</v>
      </c>
      <c r="L4463" s="3" t="str">
        <f>VLOOKUP(F4463,'Season Lookup'!$A$1:$B$13,2,0)</f>
        <v>Fall</v>
      </c>
      <c r="M4463" t="s">
        <v>12</v>
      </c>
      <c r="N4463" t="s">
        <v>13</v>
      </c>
      <c r="O4463" t="s">
        <v>23</v>
      </c>
      <c r="P4463" t="str">
        <f t="shared" si="872"/>
        <v>Yes</v>
      </c>
      <c r="Q4463" t="str">
        <f t="shared" si="873"/>
        <v>No</v>
      </c>
      <c r="R4463" t="str">
        <f t="shared" si="874"/>
        <v>No</v>
      </c>
      <c r="S4463">
        <v>402</v>
      </c>
      <c r="T4463" t="s">
        <v>15</v>
      </c>
      <c r="V4463" t="str">
        <f t="shared" si="875"/>
        <v>Non Intersection</v>
      </c>
      <c r="W4463" t="s">
        <v>1135</v>
      </c>
      <c r="X4463">
        <v>42.393109000000003</v>
      </c>
      <c r="Y4463">
        <v>-71.140016000000003</v>
      </c>
      <c r="Z4463" t="s">
        <v>1136</v>
      </c>
    </row>
    <row r="4464" spans="1:26">
      <c r="A4464">
        <v>31575</v>
      </c>
      <c r="B4464" s="1">
        <v>41230.540972222225</v>
      </c>
      <c r="C4464" s="1">
        <f t="shared" si="864"/>
        <v>40909</v>
      </c>
      <c r="D4464" s="4">
        <f t="shared" si="865"/>
        <v>0.87777777777777777</v>
      </c>
      <c r="E4464" s="3">
        <f t="shared" si="866"/>
        <v>2012</v>
      </c>
      <c r="F4464" s="3">
        <f t="shared" si="867"/>
        <v>11</v>
      </c>
      <c r="G4464" s="3">
        <f t="shared" si="868"/>
        <v>17</v>
      </c>
      <c r="H4464" s="3">
        <f t="shared" si="869"/>
        <v>12</v>
      </c>
      <c r="I4464" s="3">
        <f t="shared" si="870"/>
        <v>59</v>
      </c>
      <c r="J4464" s="3">
        <f t="shared" si="871"/>
        <v>7</v>
      </c>
      <c r="K4464" s="3" t="str">
        <f>IF(AND(D4464&gt;='Season Lookup'!$D$15,D4464&lt;'Season Lookup'!$D$16),"Spring",IF(AND(D4464&gt;='Season Lookup'!$D$16,D4464&lt;'Season Lookup'!$D$17),"Summer",IF(AND(D4464&gt;='Season Lookup'!$D$17,D4464&lt;'Season Lookup'!$D$18),"Fall",IF(OR(D4464&gt;='Season Lookup'!$D$18,D4464&lt;'Season Lookup'!$D$15),"Winter"))))</f>
        <v>Fall</v>
      </c>
      <c r="L4464" s="3" t="str">
        <f>VLOOKUP(F4464,'Season Lookup'!$A$1:$B$13,2,0)</f>
        <v>Fall</v>
      </c>
      <c r="M4464" t="s">
        <v>31</v>
      </c>
      <c r="N4464" t="s">
        <v>13</v>
      </c>
      <c r="O4464" t="s">
        <v>152</v>
      </c>
      <c r="P4464" t="str">
        <f t="shared" si="872"/>
        <v>Yes</v>
      </c>
      <c r="Q4464" t="str">
        <f t="shared" si="873"/>
        <v>No</v>
      </c>
      <c r="R4464" t="str">
        <f t="shared" si="874"/>
        <v>Yes</v>
      </c>
      <c r="S4464">
        <v>699</v>
      </c>
      <c r="T4464" t="s">
        <v>198</v>
      </c>
      <c r="V4464" t="str">
        <f t="shared" si="875"/>
        <v>Non Intersection</v>
      </c>
      <c r="W4464" t="s">
        <v>585</v>
      </c>
      <c r="X4464">
        <v>42.375056999999998</v>
      </c>
      <c r="Y4464">
        <v>-71.148745000000005</v>
      </c>
      <c r="Z4464" t="s">
        <v>586</v>
      </c>
    </row>
    <row r="4465" spans="1:26">
      <c r="A4465">
        <v>31580</v>
      </c>
      <c r="B4465" s="1">
        <v>41230.493043981478</v>
      </c>
      <c r="C4465" s="1">
        <f t="shared" si="864"/>
        <v>40909</v>
      </c>
      <c r="D4465" s="4">
        <f t="shared" si="865"/>
        <v>0.87777777777777777</v>
      </c>
      <c r="E4465" s="3">
        <f t="shared" si="866"/>
        <v>2012</v>
      </c>
      <c r="F4465" s="3">
        <f t="shared" si="867"/>
        <v>11</v>
      </c>
      <c r="G4465" s="3">
        <f t="shared" si="868"/>
        <v>17</v>
      </c>
      <c r="H4465" s="3">
        <f t="shared" si="869"/>
        <v>11</v>
      </c>
      <c r="I4465" s="3">
        <f t="shared" si="870"/>
        <v>49</v>
      </c>
      <c r="J4465" s="3">
        <f t="shared" si="871"/>
        <v>7</v>
      </c>
      <c r="K4465" s="3" t="str">
        <f>IF(AND(D4465&gt;='Season Lookup'!$D$15,D4465&lt;'Season Lookup'!$D$16),"Spring",IF(AND(D4465&gt;='Season Lookup'!$D$16,D4465&lt;'Season Lookup'!$D$17),"Summer",IF(AND(D4465&gt;='Season Lookup'!$D$17,D4465&lt;'Season Lookup'!$D$18),"Fall",IF(OR(D4465&gt;='Season Lookup'!$D$18,D4465&lt;'Season Lookup'!$D$15),"Winter"))))</f>
        <v>Fall</v>
      </c>
      <c r="L4465" s="3" t="str">
        <f>VLOOKUP(F4465,'Season Lookup'!$A$1:$B$13,2,0)</f>
        <v>Fall</v>
      </c>
      <c r="M4465" t="s">
        <v>31</v>
      </c>
      <c r="N4465" t="s">
        <v>13</v>
      </c>
      <c r="O4465" t="s">
        <v>132</v>
      </c>
      <c r="P4465" t="str">
        <f t="shared" si="872"/>
        <v>Yes</v>
      </c>
      <c r="Q4465" t="str">
        <f t="shared" si="873"/>
        <v>Yes</v>
      </c>
      <c r="R4465" t="str">
        <f t="shared" si="874"/>
        <v>No</v>
      </c>
      <c r="S4465">
        <v>1698</v>
      </c>
      <c r="T4465" t="s">
        <v>14</v>
      </c>
      <c r="V4465" t="str">
        <f t="shared" si="875"/>
        <v>Non Intersection</v>
      </c>
      <c r="W4465" t="s">
        <v>5114</v>
      </c>
      <c r="X4465">
        <v>42.383026000000001</v>
      </c>
      <c r="Y4465">
        <v>-71.119832000000002</v>
      </c>
      <c r="Z4465" t="s">
        <v>5115</v>
      </c>
    </row>
    <row r="4466" spans="1:26">
      <c r="A4466">
        <v>31576</v>
      </c>
      <c r="B4466" s="1">
        <v>41231.125</v>
      </c>
      <c r="C4466" s="1">
        <f t="shared" si="864"/>
        <v>40909</v>
      </c>
      <c r="D4466" s="4">
        <f t="shared" si="865"/>
        <v>0.88055555555555554</v>
      </c>
      <c r="E4466" s="3">
        <f t="shared" si="866"/>
        <v>2012</v>
      </c>
      <c r="F4466" s="3">
        <f t="shared" si="867"/>
        <v>11</v>
      </c>
      <c r="G4466" s="3">
        <f t="shared" si="868"/>
        <v>18</v>
      </c>
      <c r="H4466" s="3">
        <f t="shared" si="869"/>
        <v>3</v>
      </c>
      <c r="I4466" s="3">
        <f t="shared" si="870"/>
        <v>0</v>
      </c>
      <c r="J4466" s="3">
        <f t="shared" si="871"/>
        <v>1</v>
      </c>
      <c r="K4466" s="3" t="str">
        <f>IF(AND(D4466&gt;='Season Lookup'!$D$15,D4466&lt;'Season Lookup'!$D$16),"Spring",IF(AND(D4466&gt;='Season Lookup'!$D$16,D4466&lt;'Season Lookup'!$D$17),"Summer",IF(AND(D4466&gt;='Season Lookup'!$D$17,D4466&lt;'Season Lookup'!$D$18),"Fall",IF(OR(D4466&gt;='Season Lookup'!$D$18,D4466&lt;'Season Lookup'!$D$15),"Winter"))))</f>
        <v>Fall</v>
      </c>
      <c r="L4466" s="3" t="str">
        <f>VLOOKUP(F4466,'Season Lookup'!$A$1:$B$13,2,0)</f>
        <v>Fall</v>
      </c>
      <c r="M4466" t="s">
        <v>48</v>
      </c>
      <c r="N4466" t="s">
        <v>18</v>
      </c>
      <c r="O4466" t="s">
        <v>23</v>
      </c>
      <c r="P4466" t="str">
        <f t="shared" si="872"/>
        <v>Yes</v>
      </c>
      <c r="Q4466" t="str">
        <f t="shared" si="873"/>
        <v>No</v>
      </c>
      <c r="R4466" t="str">
        <f t="shared" si="874"/>
        <v>No</v>
      </c>
      <c r="S4466">
        <v>266</v>
      </c>
      <c r="T4466" t="s">
        <v>14</v>
      </c>
      <c r="V4466" t="str">
        <f t="shared" si="875"/>
        <v>Non Intersection</v>
      </c>
      <c r="W4466" t="s">
        <v>2853</v>
      </c>
      <c r="X4466">
        <v>42.361696999999999</v>
      </c>
      <c r="Y4466">
        <v>-71.098077000000004</v>
      </c>
      <c r="Z4466" t="s">
        <v>2854</v>
      </c>
    </row>
    <row r="4467" spans="1:26">
      <c r="A4467">
        <v>31577</v>
      </c>
      <c r="B4467" s="1">
        <v>41231.333333333336</v>
      </c>
      <c r="C4467" s="1">
        <f t="shared" si="864"/>
        <v>40909</v>
      </c>
      <c r="D4467" s="4">
        <f t="shared" si="865"/>
        <v>0.88055555555555554</v>
      </c>
      <c r="E4467" s="3">
        <f t="shared" si="866"/>
        <v>2012</v>
      </c>
      <c r="F4467" s="3">
        <f t="shared" si="867"/>
        <v>11</v>
      </c>
      <c r="G4467" s="3">
        <f t="shared" si="868"/>
        <v>18</v>
      </c>
      <c r="H4467" s="3">
        <f t="shared" si="869"/>
        <v>8</v>
      </c>
      <c r="I4467" s="3">
        <f t="shared" si="870"/>
        <v>0</v>
      </c>
      <c r="J4467" s="3">
        <f t="shared" si="871"/>
        <v>1</v>
      </c>
      <c r="K4467" s="3" t="str">
        <f>IF(AND(D4467&gt;='Season Lookup'!$D$15,D4467&lt;'Season Lookup'!$D$16),"Spring",IF(AND(D4467&gt;='Season Lookup'!$D$16,D4467&lt;'Season Lookup'!$D$17),"Summer",IF(AND(D4467&gt;='Season Lookup'!$D$17,D4467&lt;'Season Lookup'!$D$18),"Fall",IF(OR(D4467&gt;='Season Lookup'!$D$18,D4467&lt;'Season Lookup'!$D$15),"Winter"))))</f>
        <v>Fall</v>
      </c>
      <c r="L4467" s="3" t="str">
        <f>VLOOKUP(F4467,'Season Lookup'!$A$1:$B$13,2,0)</f>
        <v>Fall</v>
      </c>
      <c r="M4467" t="s">
        <v>48</v>
      </c>
      <c r="N4467" t="s">
        <v>13</v>
      </c>
      <c r="O4467" t="s">
        <v>23</v>
      </c>
      <c r="P4467" t="str">
        <f t="shared" si="872"/>
        <v>Yes</v>
      </c>
      <c r="Q4467" t="str">
        <f t="shared" si="873"/>
        <v>No</v>
      </c>
      <c r="R4467" t="str">
        <f t="shared" si="874"/>
        <v>No</v>
      </c>
      <c r="S4467">
        <v>151</v>
      </c>
      <c r="T4467" t="s">
        <v>133</v>
      </c>
      <c r="V4467" t="str">
        <f t="shared" si="875"/>
        <v>Non Intersection</v>
      </c>
      <c r="W4467" t="s">
        <v>5116</v>
      </c>
      <c r="X4467">
        <v>42.365862</v>
      </c>
      <c r="Y4467">
        <v>-71.095139000000003</v>
      </c>
      <c r="Z4467" t="s">
        <v>5117</v>
      </c>
    </row>
    <row r="4468" spans="1:26">
      <c r="A4468">
        <v>31578</v>
      </c>
      <c r="B4468" s="1">
        <v>41231.625</v>
      </c>
      <c r="C4468" s="1">
        <f t="shared" si="864"/>
        <v>40909</v>
      </c>
      <c r="D4468" s="4">
        <f t="shared" si="865"/>
        <v>0.88055555555555554</v>
      </c>
      <c r="E4468" s="3">
        <f t="shared" si="866"/>
        <v>2012</v>
      </c>
      <c r="F4468" s="3">
        <f t="shared" si="867"/>
        <v>11</v>
      </c>
      <c r="G4468" s="3">
        <f t="shared" si="868"/>
        <v>18</v>
      </c>
      <c r="H4468" s="3">
        <f t="shared" si="869"/>
        <v>15</v>
      </c>
      <c r="I4468" s="3">
        <f t="shared" si="870"/>
        <v>0</v>
      </c>
      <c r="J4468" s="3">
        <f t="shared" si="871"/>
        <v>1</v>
      </c>
      <c r="K4468" s="3" t="str">
        <f>IF(AND(D4468&gt;='Season Lookup'!$D$15,D4468&lt;'Season Lookup'!$D$16),"Spring",IF(AND(D4468&gt;='Season Lookup'!$D$16,D4468&lt;'Season Lookup'!$D$17),"Summer",IF(AND(D4468&gt;='Season Lookup'!$D$17,D4468&lt;'Season Lookup'!$D$18),"Fall",IF(OR(D4468&gt;='Season Lookup'!$D$18,D4468&lt;'Season Lookup'!$D$15),"Winter"))))</f>
        <v>Fall</v>
      </c>
      <c r="L4468" s="3" t="str">
        <f>VLOOKUP(F4468,'Season Lookup'!$A$1:$B$13,2,0)</f>
        <v>Fall</v>
      </c>
      <c r="M4468" t="s">
        <v>48</v>
      </c>
      <c r="N4468" t="s">
        <v>13</v>
      </c>
      <c r="O4468" t="s">
        <v>23</v>
      </c>
      <c r="P4468" t="str">
        <f t="shared" si="872"/>
        <v>Yes</v>
      </c>
      <c r="Q4468" t="str">
        <f t="shared" si="873"/>
        <v>No</v>
      </c>
      <c r="R4468" t="str">
        <f t="shared" si="874"/>
        <v>No</v>
      </c>
      <c r="S4468" t="s">
        <v>5118</v>
      </c>
      <c r="T4468" t="s">
        <v>335</v>
      </c>
      <c r="V4468" t="str">
        <f t="shared" si="875"/>
        <v>Non Intersection</v>
      </c>
      <c r="W4468" t="s">
        <v>5119</v>
      </c>
      <c r="X4468">
        <v>42.373375000000003</v>
      </c>
      <c r="Y4468">
        <v>-71.112450999999993</v>
      </c>
      <c r="Z4468" t="s">
        <v>5120</v>
      </c>
    </row>
    <row r="4469" spans="1:26">
      <c r="A4469">
        <v>31579</v>
      </c>
      <c r="B4469" s="1">
        <v>41231.694444444445</v>
      </c>
      <c r="C4469" s="1">
        <f t="shared" si="864"/>
        <v>40909</v>
      </c>
      <c r="D4469" s="4">
        <f t="shared" si="865"/>
        <v>0.88055555555555554</v>
      </c>
      <c r="E4469" s="3">
        <f t="shared" si="866"/>
        <v>2012</v>
      </c>
      <c r="F4469" s="3">
        <f t="shared" si="867"/>
        <v>11</v>
      </c>
      <c r="G4469" s="3">
        <f t="shared" si="868"/>
        <v>18</v>
      </c>
      <c r="H4469" s="3">
        <f t="shared" si="869"/>
        <v>16</v>
      </c>
      <c r="I4469" s="3">
        <f t="shared" si="870"/>
        <v>40</v>
      </c>
      <c r="J4469" s="3">
        <f t="shared" si="871"/>
        <v>1</v>
      </c>
      <c r="K4469" s="3" t="str">
        <f>IF(AND(D4469&gt;='Season Lookup'!$D$15,D4469&lt;'Season Lookup'!$D$16),"Spring",IF(AND(D4469&gt;='Season Lookup'!$D$16,D4469&lt;'Season Lookup'!$D$17),"Summer",IF(AND(D4469&gt;='Season Lookup'!$D$17,D4469&lt;'Season Lookup'!$D$18),"Fall",IF(OR(D4469&gt;='Season Lookup'!$D$18,D4469&lt;'Season Lookup'!$D$15),"Winter"))))</f>
        <v>Fall</v>
      </c>
      <c r="L4469" s="3" t="str">
        <f>VLOOKUP(F4469,'Season Lookup'!$A$1:$B$13,2,0)</f>
        <v>Fall</v>
      </c>
      <c r="M4469" t="s">
        <v>48</v>
      </c>
      <c r="N4469" t="s">
        <v>13</v>
      </c>
      <c r="O4469" t="s">
        <v>23</v>
      </c>
      <c r="P4469" t="str">
        <f t="shared" si="872"/>
        <v>Yes</v>
      </c>
      <c r="Q4469" t="str">
        <f t="shared" si="873"/>
        <v>No</v>
      </c>
      <c r="R4469" t="str">
        <f t="shared" si="874"/>
        <v>No</v>
      </c>
      <c r="S4469">
        <v>50</v>
      </c>
      <c r="T4469" t="s">
        <v>4905</v>
      </c>
      <c r="V4469" t="str">
        <f t="shared" si="875"/>
        <v>Non Intersection</v>
      </c>
      <c r="W4469" t="s">
        <v>5121</v>
      </c>
      <c r="X4469">
        <v>42.372444999999999</v>
      </c>
      <c r="Y4469">
        <v>-71.111767999999998</v>
      </c>
      <c r="Z4469" t="s">
        <v>5122</v>
      </c>
    </row>
    <row r="4470" spans="1:26">
      <c r="A4470">
        <v>31585</v>
      </c>
      <c r="B4470" s="1">
        <v>41231.541655092595</v>
      </c>
      <c r="C4470" s="1">
        <f t="shared" si="864"/>
        <v>40909</v>
      </c>
      <c r="D4470" s="4">
        <f t="shared" si="865"/>
        <v>0.88055555555555554</v>
      </c>
      <c r="E4470" s="3">
        <f t="shared" si="866"/>
        <v>2012</v>
      </c>
      <c r="F4470" s="3">
        <f t="shared" si="867"/>
        <v>11</v>
      </c>
      <c r="G4470" s="3">
        <f t="shared" si="868"/>
        <v>18</v>
      </c>
      <c r="H4470" s="3">
        <f t="shared" si="869"/>
        <v>12</v>
      </c>
      <c r="I4470" s="3">
        <f t="shared" si="870"/>
        <v>59</v>
      </c>
      <c r="J4470" s="3">
        <f t="shared" si="871"/>
        <v>1</v>
      </c>
      <c r="K4470" s="3" t="str">
        <f>IF(AND(D4470&gt;='Season Lookup'!$D$15,D4470&lt;'Season Lookup'!$D$16),"Spring",IF(AND(D4470&gt;='Season Lookup'!$D$16,D4470&lt;'Season Lookup'!$D$17),"Summer",IF(AND(D4470&gt;='Season Lookup'!$D$17,D4470&lt;'Season Lookup'!$D$18),"Fall",IF(OR(D4470&gt;='Season Lookup'!$D$18,D4470&lt;'Season Lookup'!$D$15),"Winter"))))</f>
        <v>Fall</v>
      </c>
      <c r="L4470" s="3" t="str">
        <f>VLOOKUP(F4470,'Season Lookup'!$A$1:$B$13,2,0)</f>
        <v>Fall</v>
      </c>
      <c r="M4470" t="s">
        <v>48</v>
      </c>
      <c r="N4470" t="s">
        <v>13</v>
      </c>
      <c r="O4470" t="s">
        <v>36</v>
      </c>
      <c r="P4470" t="str">
        <f t="shared" si="872"/>
        <v>Yes</v>
      </c>
      <c r="Q4470" t="str">
        <f t="shared" si="873"/>
        <v>No</v>
      </c>
      <c r="R4470" t="str">
        <f t="shared" si="874"/>
        <v>No</v>
      </c>
      <c r="S4470">
        <v>699</v>
      </c>
      <c r="T4470" t="s">
        <v>198</v>
      </c>
      <c r="V4470" t="str">
        <f t="shared" si="875"/>
        <v>Non Intersection</v>
      </c>
      <c r="W4470" t="s">
        <v>585</v>
      </c>
      <c r="X4470">
        <v>42.375056999999998</v>
      </c>
      <c r="Y4470">
        <v>-71.148745000000005</v>
      </c>
      <c r="Z4470" t="s">
        <v>586</v>
      </c>
    </row>
    <row r="4471" spans="1:26">
      <c r="A4471">
        <v>31595</v>
      </c>
      <c r="B4471" s="1">
        <v>41231.841666666667</v>
      </c>
      <c r="C4471" s="1">
        <f t="shared" si="864"/>
        <v>40909</v>
      </c>
      <c r="D4471" s="4">
        <f t="shared" si="865"/>
        <v>0.88055555555555554</v>
      </c>
      <c r="E4471" s="3">
        <f t="shared" si="866"/>
        <v>2012</v>
      </c>
      <c r="F4471" s="3">
        <f t="shared" si="867"/>
        <v>11</v>
      </c>
      <c r="G4471" s="3">
        <f t="shared" si="868"/>
        <v>18</v>
      </c>
      <c r="H4471" s="3">
        <f t="shared" si="869"/>
        <v>20</v>
      </c>
      <c r="I4471" s="3">
        <f t="shared" si="870"/>
        <v>12</v>
      </c>
      <c r="J4471" s="3">
        <f t="shared" si="871"/>
        <v>1</v>
      </c>
      <c r="K4471" s="3" t="str">
        <f>IF(AND(D4471&gt;='Season Lookup'!$D$15,D4471&lt;'Season Lookup'!$D$16),"Spring",IF(AND(D4471&gt;='Season Lookup'!$D$16,D4471&lt;'Season Lookup'!$D$17),"Summer",IF(AND(D4471&gt;='Season Lookup'!$D$17,D4471&lt;'Season Lookup'!$D$18),"Fall",IF(OR(D4471&gt;='Season Lookup'!$D$18,D4471&lt;'Season Lookup'!$D$15),"Winter"))))</f>
        <v>Fall</v>
      </c>
      <c r="L4471" s="3" t="str">
        <f>VLOOKUP(F4471,'Season Lookup'!$A$1:$B$13,2,0)</f>
        <v>Fall</v>
      </c>
      <c r="M4471" t="s">
        <v>48</v>
      </c>
      <c r="N4471" t="s">
        <v>13</v>
      </c>
      <c r="O4471" t="s">
        <v>23</v>
      </c>
      <c r="P4471" t="str">
        <f t="shared" si="872"/>
        <v>Yes</v>
      </c>
      <c r="Q4471" t="str">
        <f t="shared" si="873"/>
        <v>No</v>
      </c>
      <c r="R4471" t="str">
        <f t="shared" si="874"/>
        <v>No</v>
      </c>
      <c r="V4471" t="str">
        <f t="shared" si="875"/>
        <v>Intersection</v>
      </c>
      <c r="W4471" t="s">
        <v>717</v>
      </c>
      <c r="X4471">
        <v>0</v>
      </c>
      <c r="Y4471">
        <v>0</v>
      </c>
      <c r="Z4471" t="s">
        <v>81</v>
      </c>
    </row>
    <row r="4472" spans="1:26">
      <c r="A4472">
        <v>31596</v>
      </c>
      <c r="B4472" s="1">
        <v>41231.427083333336</v>
      </c>
      <c r="C4472" s="1">
        <f t="shared" ref="C4472:C4534" si="876">EOMONTH(B4472,MONTH(B4472)*-1)+1</f>
        <v>40909</v>
      </c>
      <c r="D4472" s="4">
        <f t="shared" ref="D4472:D4534" si="877">YEARFRAC(C4472,B4472)</f>
        <v>0.88055555555555554</v>
      </c>
      <c r="E4472" s="3">
        <f t="shared" ref="E4472:E4534" si="878">YEAR(B4472)</f>
        <v>2012</v>
      </c>
      <c r="F4472" s="3">
        <f t="shared" ref="F4472:F4534" si="879">MONTH(B4472)</f>
        <v>11</v>
      </c>
      <c r="G4472" s="3">
        <f t="shared" ref="G4472:G4534" si="880">DAY(B4472)</f>
        <v>18</v>
      </c>
      <c r="H4472" s="3">
        <f t="shared" ref="H4472:H4534" si="881">HOUR(B4472)</f>
        <v>10</v>
      </c>
      <c r="I4472" s="3">
        <f t="shared" ref="I4472:I4534" si="882">MINUTE(B4472)</f>
        <v>15</v>
      </c>
      <c r="J4472" s="3">
        <f t="shared" ref="J4472:J4534" si="883">WEEKDAY(B4472,1)</f>
        <v>1</v>
      </c>
      <c r="K4472" s="3" t="str">
        <f>IF(AND(D4472&gt;='Season Lookup'!$D$15,D4472&lt;'Season Lookup'!$D$16),"Spring",IF(AND(D4472&gt;='Season Lookup'!$D$16,D4472&lt;'Season Lookup'!$D$17),"Summer",IF(AND(D4472&gt;='Season Lookup'!$D$17,D4472&lt;'Season Lookup'!$D$18),"Fall",IF(OR(D4472&gt;='Season Lookup'!$D$18,D4472&lt;'Season Lookup'!$D$15),"Winter"))))</f>
        <v>Fall</v>
      </c>
      <c r="L4472" s="3" t="str">
        <f>VLOOKUP(F4472,'Season Lookup'!$A$1:$B$13,2,0)</f>
        <v>Fall</v>
      </c>
      <c r="M4472" t="s">
        <v>48</v>
      </c>
      <c r="N4472" t="s">
        <v>13</v>
      </c>
      <c r="O4472" t="s">
        <v>23</v>
      </c>
      <c r="P4472" t="str">
        <f t="shared" ref="P4472:P4534" si="884">IF(OR(N4472="Auto",O4472="Auto"),"Yes",IF(OR(N4472="Taxi",O4472="Taxi"),"Yes",IF(OR(N4472="Truck",O4472="Truck"),"Yes",IF(OR(N4472="Van",O4472="Van"),"Yes","No"))))</f>
        <v>Yes</v>
      </c>
      <c r="Q4472" t="str">
        <f t="shared" ref="Q4472:Q4534" si="885">IF(OR(N4472="Bicycle",O4472="Bicycle"),"Yes","No")</f>
        <v>No</v>
      </c>
      <c r="R4472" t="str">
        <f t="shared" ref="R4472:R4534" si="886">IF(OR(N4472="Pedestrian",O4472="Pedestrian"),"Yes","No")</f>
        <v>No</v>
      </c>
      <c r="T4472" t="s">
        <v>365</v>
      </c>
      <c r="U4472" t="s">
        <v>61</v>
      </c>
      <c r="V4472" t="str">
        <f t="shared" ref="V4472:V4534" si="887">IF(ISBLANK(S4472),"Intersection","Non Intersection")</f>
        <v>Intersection</v>
      </c>
      <c r="W4472" t="s">
        <v>4643</v>
      </c>
      <c r="X4472">
        <v>42.367908</v>
      </c>
      <c r="Y4472">
        <v>-71.077562999999998</v>
      </c>
      <c r="Z4472" t="s">
        <v>4644</v>
      </c>
    </row>
    <row r="4473" spans="1:26">
      <c r="A4473">
        <v>31581</v>
      </c>
      <c r="B4473" s="1">
        <v>41232.340277777781</v>
      </c>
      <c r="C4473" s="1">
        <f t="shared" si="876"/>
        <v>40909</v>
      </c>
      <c r="D4473" s="4">
        <f t="shared" si="877"/>
        <v>0.8833333333333333</v>
      </c>
      <c r="E4473" s="3">
        <f t="shared" si="878"/>
        <v>2012</v>
      </c>
      <c r="F4473" s="3">
        <f t="shared" si="879"/>
        <v>11</v>
      </c>
      <c r="G4473" s="3">
        <f t="shared" si="880"/>
        <v>19</v>
      </c>
      <c r="H4473" s="3">
        <f t="shared" si="881"/>
        <v>8</v>
      </c>
      <c r="I4473" s="3">
        <f t="shared" si="882"/>
        <v>10</v>
      </c>
      <c r="J4473" s="3">
        <f t="shared" si="883"/>
        <v>2</v>
      </c>
      <c r="K4473" s="3" t="str">
        <f>IF(AND(D4473&gt;='Season Lookup'!$D$15,D4473&lt;'Season Lookup'!$D$16),"Spring",IF(AND(D4473&gt;='Season Lookup'!$D$16,D4473&lt;'Season Lookup'!$D$17),"Summer",IF(AND(D4473&gt;='Season Lookup'!$D$17,D4473&lt;'Season Lookup'!$D$18),"Fall",IF(OR(D4473&gt;='Season Lookup'!$D$18,D4473&lt;'Season Lookup'!$D$15),"Winter"))))</f>
        <v>Fall</v>
      </c>
      <c r="L4473" s="3" t="str">
        <f>VLOOKUP(F4473,'Season Lookup'!$A$1:$B$13,2,0)</f>
        <v>Fall</v>
      </c>
      <c r="M4473" t="s">
        <v>56</v>
      </c>
      <c r="N4473" t="s">
        <v>13</v>
      </c>
      <c r="O4473" t="s">
        <v>13</v>
      </c>
      <c r="P4473" t="str">
        <f t="shared" si="884"/>
        <v>Yes</v>
      </c>
      <c r="Q4473" t="str">
        <f t="shared" si="885"/>
        <v>No</v>
      </c>
      <c r="R4473" t="str">
        <f t="shared" si="886"/>
        <v>No</v>
      </c>
      <c r="T4473" t="s">
        <v>129</v>
      </c>
      <c r="U4473" t="s">
        <v>5123</v>
      </c>
      <c r="V4473" t="str">
        <f t="shared" si="887"/>
        <v>Intersection</v>
      </c>
      <c r="W4473" t="s">
        <v>5124</v>
      </c>
      <c r="X4473">
        <v>42.368803999999997</v>
      </c>
      <c r="Y4473">
        <v>-71.090349000000003</v>
      </c>
      <c r="Z4473" t="s">
        <v>5125</v>
      </c>
    </row>
    <row r="4474" spans="1:26">
      <c r="A4474">
        <v>31582</v>
      </c>
      <c r="B4474" s="1">
        <v>41232.460416666669</v>
      </c>
      <c r="C4474" s="1">
        <f t="shared" si="876"/>
        <v>40909</v>
      </c>
      <c r="D4474" s="4">
        <f t="shared" si="877"/>
        <v>0.8833333333333333</v>
      </c>
      <c r="E4474" s="3">
        <f t="shared" si="878"/>
        <v>2012</v>
      </c>
      <c r="F4474" s="3">
        <f t="shared" si="879"/>
        <v>11</v>
      </c>
      <c r="G4474" s="3">
        <f t="shared" si="880"/>
        <v>19</v>
      </c>
      <c r="H4474" s="3">
        <f t="shared" si="881"/>
        <v>11</v>
      </c>
      <c r="I4474" s="3">
        <f t="shared" si="882"/>
        <v>3</v>
      </c>
      <c r="J4474" s="3">
        <f t="shared" si="883"/>
        <v>2</v>
      </c>
      <c r="K4474" s="3" t="str">
        <f>IF(AND(D4474&gt;='Season Lookup'!$D$15,D4474&lt;'Season Lookup'!$D$16),"Spring",IF(AND(D4474&gt;='Season Lookup'!$D$16,D4474&lt;'Season Lookup'!$D$17),"Summer",IF(AND(D4474&gt;='Season Lookup'!$D$17,D4474&lt;'Season Lookup'!$D$18),"Fall",IF(OR(D4474&gt;='Season Lookup'!$D$18,D4474&lt;'Season Lookup'!$D$15),"Winter"))))</f>
        <v>Fall</v>
      </c>
      <c r="L4474" s="3" t="str">
        <f>VLOOKUP(F4474,'Season Lookup'!$A$1:$B$13,2,0)</f>
        <v>Fall</v>
      </c>
      <c r="M4474" t="s">
        <v>56</v>
      </c>
      <c r="N4474" t="s">
        <v>35</v>
      </c>
      <c r="O4474" t="s">
        <v>13</v>
      </c>
      <c r="P4474" t="str">
        <f t="shared" si="884"/>
        <v>Yes</v>
      </c>
      <c r="Q4474" t="str">
        <f t="shared" si="885"/>
        <v>No</v>
      </c>
      <c r="R4474" t="str">
        <f t="shared" si="886"/>
        <v>No</v>
      </c>
      <c r="T4474" t="s">
        <v>70</v>
      </c>
      <c r="U4474" t="s">
        <v>86</v>
      </c>
      <c r="V4474" t="str">
        <f t="shared" si="887"/>
        <v>Intersection</v>
      </c>
      <c r="W4474" t="s">
        <v>5126</v>
      </c>
      <c r="X4474">
        <v>42.355992000000001</v>
      </c>
      <c r="Y4474">
        <v>-71.112015999999997</v>
      </c>
      <c r="Z4474" t="s">
        <v>5127</v>
      </c>
    </row>
    <row r="4475" spans="1:26">
      <c r="A4475">
        <v>31583</v>
      </c>
      <c r="B4475" s="1">
        <v>41232.395833333336</v>
      </c>
      <c r="C4475" s="1">
        <f t="shared" si="876"/>
        <v>40909</v>
      </c>
      <c r="D4475" s="4">
        <f t="shared" si="877"/>
        <v>0.8833333333333333</v>
      </c>
      <c r="E4475" s="3">
        <f t="shared" si="878"/>
        <v>2012</v>
      </c>
      <c r="F4475" s="3">
        <f t="shared" si="879"/>
        <v>11</v>
      </c>
      <c r="G4475" s="3">
        <f t="shared" si="880"/>
        <v>19</v>
      </c>
      <c r="H4475" s="3">
        <f t="shared" si="881"/>
        <v>9</v>
      </c>
      <c r="I4475" s="3">
        <f t="shared" si="882"/>
        <v>30</v>
      </c>
      <c r="J4475" s="3">
        <f t="shared" si="883"/>
        <v>2</v>
      </c>
      <c r="K4475" s="3" t="str">
        <f>IF(AND(D4475&gt;='Season Lookup'!$D$15,D4475&lt;'Season Lookup'!$D$16),"Spring",IF(AND(D4475&gt;='Season Lookup'!$D$16,D4475&lt;'Season Lookup'!$D$17),"Summer",IF(AND(D4475&gt;='Season Lookup'!$D$17,D4475&lt;'Season Lookup'!$D$18),"Fall",IF(OR(D4475&gt;='Season Lookup'!$D$18,D4475&lt;'Season Lookup'!$D$15),"Winter"))))</f>
        <v>Fall</v>
      </c>
      <c r="L4475" s="3" t="str">
        <f>VLOOKUP(F4475,'Season Lookup'!$A$1:$B$13,2,0)</f>
        <v>Fall</v>
      </c>
      <c r="M4475" t="s">
        <v>56</v>
      </c>
      <c r="N4475" t="s">
        <v>13</v>
      </c>
      <c r="O4475" t="s">
        <v>23</v>
      </c>
      <c r="P4475" t="str">
        <f t="shared" si="884"/>
        <v>Yes</v>
      </c>
      <c r="Q4475" t="str">
        <f t="shared" si="885"/>
        <v>No</v>
      </c>
      <c r="R4475" t="str">
        <f t="shared" si="886"/>
        <v>No</v>
      </c>
      <c r="T4475" t="s">
        <v>27</v>
      </c>
      <c r="V4475" t="str">
        <f t="shared" si="887"/>
        <v>Intersection</v>
      </c>
      <c r="W4475" t="s">
        <v>3858</v>
      </c>
      <c r="X4475">
        <v>0</v>
      </c>
      <c r="Y4475">
        <v>0</v>
      </c>
      <c r="Z4475" t="s">
        <v>81</v>
      </c>
    </row>
    <row r="4476" spans="1:26">
      <c r="A4476">
        <v>31586</v>
      </c>
      <c r="B4476" s="1">
        <v>41233.354155092595</v>
      </c>
      <c r="C4476" s="1">
        <f t="shared" si="876"/>
        <v>40909</v>
      </c>
      <c r="D4476" s="4">
        <f t="shared" si="877"/>
        <v>0.88611111111111107</v>
      </c>
      <c r="E4476" s="3">
        <f t="shared" si="878"/>
        <v>2012</v>
      </c>
      <c r="F4476" s="3">
        <f t="shared" si="879"/>
        <v>11</v>
      </c>
      <c r="G4476" s="3">
        <f t="shared" si="880"/>
        <v>20</v>
      </c>
      <c r="H4476" s="3">
        <f t="shared" si="881"/>
        <v>8</v>
      </c>
      <c r="I4476" s="3">
        <f t="shared" si="882"/>
        <v>29</v>
      </c>
      <c r="J4476" s="3">
        <f t="shared" si="883"/>
        <v>3</v>
      </c>
      <c r="K4476" s="3" t="str">
        <f>IF(AND(D4476&gt;='Season Lookup'!$D$15,D4476&lt;'Season Lookup'!$D$16),"Spring",IF(AND(D4476&gt;='Season Lookup'!$D$16,D4476&lt;'Season Lookup'!$D$17),"Summer",IF(AND(D4476&gt;='Season Lookup'!$D$17,D4476&lt;'Season Lookup'!$D$18),"Fall",IF(OR(D4476&gt;='Season Lookup'!$D$18,D4476&lt;'Season Lookup'!$D$15),"Winter"))))</f>
        <v>Fall</v>
      </c>
      <c r="L4476" s="3" t="str">
        <f>VLOOKUP(F4476,'Season Lookup'!$A$1:$B$13,2,0)</f>
        <v>Fall</v>
      </c>
      <c r="M4476" t="s">
        <v>73</v>
      </c>
      <c r="N4476" t="s">
        <v>13</v>
      </c>
      <c r="O4476" t="s">
        <v>13</v>
      </c>
      <c r="P4476" t="str">
        <f t="shared" si="884"/>
        <v>Yes</v>
      </c>
      <c r="Q4476" t="str">
        <f t="shared" si="885"/>
        <v>No</v>
      </c>
      <c r="R4476" t="str">
        <f t="shared" si="886"/>
        <v>No</v>
      </c>
      <c r="T4476" t="s">
        <v>105</v>
      </c>
      <c r="U4476" t="s">
        <v>104</v>
      </c>
      <c r="V4476" t="str">
        <f t="shared" si="887"/>
        <v>Intersection</v>
      </c>
      <c r="W4476" t="s">
        <v>2336</v>
      </c>
      <c r="X4476">
        <v>42.370072</v>
      </c>
      <c r="Y4476">
        <v>-71.102932999999993</v>
      </c>
      <c r="Z4476" t="s">
        <v>2337</v>
      </c>
    </row>
    <row r="4477" spans="1:26">
      <c r="A4477">
        <v>31587</v>
      </c>
      <c r="B4477" s="1">
        <v>41233.364583333336</v>
      </c>
      <c r="C4477" s="1">
        <f t="shared" si="876"/>
        <v>40909</v>
      </c>
      <c r="D4477" s="4">
        <f t="shared" si="877"/>
        <v>0.88611111111111107</v>
      </c>
      <c r="E4477" s="3">
        <f t="shared" si="878"/>
        <v>2012</v>
      </c>
      <c r="F4477" s="3">
        <f t="shared" si="879"/>
        <v>11</v>
      </c>
      <c r="G4477" s="3">
        <f t="shared" si="880"/>
        <v>20</v>
      </c>
      <c r="H4477" s="3">
        <f t="shared" si="881"/>
        <v>8</v>
      </c>
      <c r="I4477" s="3">
        <f t="shared" si="882"/>
        <v>45</v>
      </c>
      <c r="J4477" s="3">
        <f t="shared" si="883"/>
        <v>3</v>
      </c>
      <c r="K4477" s="3" t="str">
        <f>IF(AND(D4477&gt;='Season Lookup'!$D$15,D4477&lt;'Season Lookup'!$D$16),"Spring",IF(AND(D4477&gt;='Season Lookup'!$D$16,D4477&lt;'Season Lookup'!$D$17),"Summer",IF(AND(D4477&gt;='Season Lookup'!$D$17,D4477&lt;'Season Lookup'!$D$18),"Fall",IF(OR(D4477&gt;='Season Lookup'!$D$18,D4477&lt;'Season Lookup'!$D$15),"Winter"))))</f>
        <v>Fall</v>
      </c>
      <c r="L4477" s="3" t="str">
        <f>VLOOKUP(F4477,'Season Lookup'!$A$1:$B$13,2,0)</f>
        <v>Fall</v>
      </c>
      <c r="M4477" t="s">
        <v>73</v>
      </c>
      <c r="N4477" t="s">
        <v>13</v>
      </c>
      <c r="O4477" t="s">
        <v>132</v>
      </c>
      <c r="P4477" t="str">
        <f t="shared" si="884"/>
        <v>Yes</v>
      </c>
      <c r="Q4477" t="str">
        <f t="shared" si="885"/>
        <v>Yes</v>
      </c>
      <c r="R4477" t="str">
        <f t="shared" si="886"/>
        <v>No</v>
      </c>
      <c r="T4477" t="s">
        <v>14</v>
      </c>
      <c r="U4477" t="s">
        <v>501</v>
      </c>
      <c r="V4477" t="str">
        <f t="shared" si="887"/>
        <v>Intersection</v>
      </c>
      <c r="W4477" t="s">
        <v>2128</v>
      </c>
      <c r="X4477">
        <v>42.383788000000003</v>
      </c>
      <c r="Y4477">
        <v>-71.119513999999995</v>
      </c>
      <c r="Z4477" t="s">
        <v>2129</v>
      </c>
    </row>
    <row r="4478" spans="1:26">
      <c r="A4478">
        <v>31588</v>
      </c>
      <c r="B4478" s="1">
        <v>41233.416655092595</v>
      </c>
      <c r="C4478" s="1">
        <f t="shared" si="876"/>
        <v>40909</v>
      </c>
      <c r="D4478" s="4">
        <f t="shared" si="877"/>
        <v>0.88611111111111107</v>
      </c>
      <c r="E4478" s="3">
        <f t="shared" si="878"/>
        <v>2012</v>
      </c>
      <c r="F4478" s="3">
        <f t="shared" si="879"/>
        <v>11</v>
      </c>
      <c r="G4478" s="3">
        <f t="shared" si="880"/>
        <v>20</v>
      </c>
      <c r="H4478" s="3">
        <f t="shared" si="881"/>
        <v>9</v>
      </c>
      <c r="I4478" s="3">
        <f t="shared" si="882"/>
        <v>59</v>
      </c>
      <c r="J4478" s="3">
        <f t="shared" si="883"/>
        <v>3</v>
      </c>
      <c r="K4478" s="3" t="str">
        <f>IF(AND(D4478&gt;='Season Lookup'!$D$15,D4478&lt;'Season Lookup'!$D$16),"Spring",IF(AND(D4478&gt;='Season Lookup'!$D$16,D4478&lt;'Season Lookup'!$D$17),"Summer",IF(AND(D4478&gt;='Season Lookup'!$D$17,D4478&lt;'Season Lookup'!$D$18),"Fall",IF(OR(D4478&gt;='Season Lookup'!$D$18,D4478&lt;'Season Lookup'!$D$15),"Winter"))))</f>
        <v>Fall</v>
      </c>
      <c r="L4478" s="3" t="str">
        <f>VLOOKUP(F4478,'Season Lookup'!$A$1:$B$13,2,0)</f>
        <v>Fall</v>
      </c>
      <c r="M4478" t="s">
        <v>73</v>
      </c>
      <c r="N4478" t="s">
        <v>13</v>
      </c>
      <c r="O4478" t="s">
        <v>13</v>
      </c>
      <c r="P4478" t="str">
        <f t="shared" si="884"/>
        <v>Yes</v>
      </c>
      <c r="Q4478" t="str">
        <f t="shared" si="885"/>
        <v>No</v>
      </c>
      <c r="R4478" t="str">
        <f t="shared" si="886"/>
        <v>No</v>
      </c>
      <c r="T4478" t="s">
        <v>97</v>
      </c>
      <c r="U4478" t="s">
        <v>185</v>
      </c>
      <c r="V4478" t="str">
        <f t="shared" si="887"/>
        <v>Intersection</v>
      </c>
      <c r="W4478" t="s">
        <v>4330</v>
      </c>
      <c r="X4478">
        <v>42.375045999999998</v>
      </c>
      <c r="Y4478">
        <v>-71.118577999999999</v>
      </c>
      <c r="Z4478" t="s">
        <v>2076</v>
      </c>
    </row>
    <row r="4479" spans="1:26">
      <c r="A4479">
        <v>31589</v>
      </c>
      <c r="B4479" s="1">
        <v>41233.527777777781</v>
      </c>
      <c r="C4479" s="1">
        <f t="shared" si="876"/>
        <v>40909</v>
      </c>
      <c r="D4479" s="4">
        <f t="shared" si="877"/>
        <v>0.88611111111111107</v>
      </c>
      <c r="E4479" s="3">
        <f t="shared" si="878"/>
        <v>2012</v>
      </c>
      <c r="F4479" s="3">
        <f t="shared" si="879"/>
        <v>11</v>
      </c>
      <c r="G4479" s="3">
        <f t="shared" si="880"/>
        <v>20</v>
      </c>
      <c r="H4479" s="3">
        <f t="shared" si="881"/>
        <v>12</v>
      </c>
      <c r="I4479" s="3">
        <f t="shared" si="882"/>
        <v>40</v>
      </c>
      <c r="J4479" s="3">
        <f t="shared" si="883"/>
        <v>3</v>
      </c>
      <c r="K4479" s="3" t="str">
        <f>IF(AND(D4479&gt;='Season Lookup'!$D$15,D4479&lt;'Season Lookup'!$D$16),"Spring",IF(AND(D4479&gt;='Season Lookup'!$D$16,D4479&lt;'Season Lookup'!$D$17),"Summer",IF(AND(D4479&gt;='Season Lookup'!$D$17,D4479&lt;'Season Lookup'!$D$18),"Fall",IF(OR(D4479&gt;='Season Lookup'!$D$18,D4479&lt;'Season Lookup'!$D$15),"Winter"))))</f>
        <v>Fall</v>
      </c>
      <c r="L4479" s="3" t="str">
        <f>VLOOKUP(F4479,'Season Lookup'!$A$1:$B$13,2,0)</f>
        <v>Fall</v>
      </c>
      <c r="M4479" t="s">
        <v>73</v>
      </c>
      <c r="N4479" t="s">
        <v>13</v>
      </c>
      <c r="O4479" t="s">
        <v>13</v>
      </c>
      <c r="P4479" t="str">
        <f t="shared" si="884"/>
        <v>Yes</v>
      </c>
      <c r="Q4479" t="str">
        <f t="shared" si="885"/>
        <v>No</v>
      </c>
      <c r="R4479" t="str">
        <f t="shared" si="886"/>
        <v>No</v>
      </c>
      <c r="T4479" t="s">
        <v>104</v>
      </c>
      <c r="U4479" t="s">
        <v>316</v>
      </c>
      <c r="V4479" t="str">
        <f t="shared" si="887"/>
        <v>Intersection</v>
      </c>
      <c r="W4479" t="s">
        <v>1839</v>
      </c>
      <c r="X4479">
        <v>42.367334999999997</v>
      </c>
      <c r="Y4479">
        <v>-71.104827</v>
      </c>
      <c r="Z4479" t="s">
        <v>1840</v>
      </c>
    </row>
    <row r="4480" spans="1:26">
      <c r="A4480">
        <v>31590</v>
      </c>
      <c r="B4480" s="1">
        <v>41233.510405092595</v>
      </c>
      <c r="C4480" s="1">
        <f t="shared" si="876"/>
        <v>40909</v>
      </c>
      <c r="D4480" s="4">
        <f t="shared" si="877"/>
        <v>0.88611111111111107</v>
      </c>
      <c r="E4480" s="3">
        <f t="shared" si="878"/>
        <v>2012</v>
      </c>
      <c r="F4480" s="3">
        <f t="shared" si="879"/>
        <v>11</v>
      </c>
      <c r="G4480" s="3">
        <f t="shared" si="880"/>
        <v>20</v>
      </c>
      <c r="H4480" s="3">
        <f t="shared" si="881"/>
        <v>12</v>
      </c>
      <c r="I4480" s="3">
        <f t="shared" si="882"/>
        <v>14</v>
      </c>
      <c r="J4480" s="3">
        <f t="shared" si="883"/>
        <v>3</v>
      </c>
      <c r="K4480" s="3" t="str">
        <f>IF(AND(D4480&gt;='Season Lookup'!$D$15,D4480&lt;'Season Lookup'!$D$16),"Spring",IF(AND(D4480&gt;='Season Lookup'!$D$16,D4480&lt;'Season Lookup'!$D$17),"Summer",IF(AND(D4480&gt;='Season Lookup'!$D$17,D4480&lt;'Season Lookup'!$D$18),"Fall",IF(OR(D4480&gt;='Season Lookup'!$D$18,D4480&lt;'Season Lookup'!$D$15),"Winter"))))</f>
        <v>Fall</v>
      </c>
      <c r="L4480" s="3" t="str">
        <f>VLOOKUP(F4480,'Season Lookup'!$A$1:$B$13,2,0)</f>
        <v>Fall</v>
      </c>
      <c r="M4480" t="s">
        <v>73</v>
      </c>
      <c r="N4480" t="s">
        <v>13</v>
      </c>
      <c r="O4480" t="s">
        <v>23</v>
      </c>
      <c r="P4480" t="str">
        <f t="shared" si="884"/>
        <v>Yes</v>
      </c>
      <c r="Q4480" t="str">
        <f t="shared" si="885"/>
        <v>No</v>
      </c>
      <c r="R4480" t="str">
        <f t="shared" si="886"/>
        <v>No</v>
      </c>
      <c r="T4480" t="s">
        <v>170</v>
      </c>
      <c r="V4480" t="str">
        <f t="shared" si="887"/>
        <v>Intersection</v>
      </c>
      <c r="W4480" t="s">
        <v>604</v>
      </c>
      <c r="X4480">
        <v>0</v>
      </c>
      <c r="Y4480">
        <v>0</v>
      </c>
      <c r="Z4480" t="s">
        <v>81</v>
      </c>
    </row>
    <row r="4481" spans="1:26">
      <c r="A4481">
        <v>31591</v>
      </c>
      <c r="B4481" s="1">
        <v>41233.590277777781</v>
      </c>
      <c r="C4481" s="1">
        <f t="shared" si="876"/>
        <v>40909</v>
      </c>
      <c r="D4481" s="4">
        <f t="shared" si="877"/>
        <v>0.88611111111111107</v>
      </c>
      <c r="E4481" s="3">
        <f t="shared" si="878"/>
        <v>2012</v>
      </c>
      <c r="F4481" s="3">
        <f t="shared" si="879"/>
        <v>11</v>
      </c>
      <c r="G4481" s="3">
        <f t="shared" si="880"/>
        <v>20</v>
      </c>
      <c r="H4481" s="3">
        <f t="shared" si="881"/>
        <v>14</v>
      </c>
      <c r="I4481" s="3">
        <f t="shared" si="882"/>
        <v>10</v>
      </c>
      <c r="J4481" s="3">
        <f t="shared" si="883"/>
        <v>3</v>
      </c>
      <c r="K4481" s="3" t="str">
        <f>IF(AND(D4481&gt;='Season Lookup'!$D$15,D4481&lt;'Season Lookup'!$D$16),"Spring",IF(AND(D4481&gt;='Season Lookup'!$D$16,D4481&lt;'Season Lookup'!$D$17),"Summer",IF(AND(D4481&gt;='Season Lookup'!$D$17,D4481&lt;'Season Lookup'!$D$18),"Fall",IF(OR(D4481&gt;='Season Lookup'!$D$18,D4481&lt;'Season Lookup'!$D$15),"Winter"))))</f>
        <v>Fall</v>
      </c>
      <c r="L4481" s="3" t="str">
        <f>VLOOKUP(F4481,'Season Lookup'!$A$1:$B$13,2,0)</f>
        <v>Fall</v>
      </c>
      <c r="M4481" t="s">
        <v>73</v>
      </c>
      <c r="N4481" t="s">
        <v>13</v>
      </c>
      <c r="O4481" t="s">
        <v>132</v>
      </c>
      <c r="P4481" t="str">
        <f t="shared" si="884"/>
        <v>Yes</v>
      </c>
      <c r="Q4481" t="str">
        <f t="shared" si="885"/>
        <v>Yes</v>
      </c>
      <c r="R4481" t="str">
        <f t="shared" si="886"/>
        <v>No</v>
      </c>
      <c r="S4481">
        <v>363</v>
      </c>
      <c r="T4481" t="s">
        <v>189</v>
      </c>
      <c r="V4481" t="str">
        <f t="shared" si="887"/>
        <v>Non Intersection</v>
      </c>
      <c r="W4481" t="s">
        <v>5128</v>
      </c>
      <c r="X4481">
        <v>42.370052999999999</v>
      </c>
      <c r="Y4481">
        <v>-71.094421999999994</v>
      </c>
      <c r="Z4481" t="s">
        <v>5129</v>
      </c>
    </row>
    <row r="4482" spans="1:26">
      <c r="A4482">
        <v>31592</v>
      </c>
      <c r="B4482" s="1">
        <v>41233.715277777781</v>
      </c>
      <c r="C4482" s="1">
        <f t="shared" si="876"/>
        <v>40909</v>
      </c>
      <c r="D4482" s="4">
        <f t="shared" si="877"/>
        <v>0.88611111111111107</v>
      </c>
      <c r="E4482" s="3">
        <f t="shared" si="878"/>
        <v>2012</v>
      </c>
      <c r="F4482" s="3">
        <f t="shared" si="879"/>
        <v>11</v>
      </c>
      <c r="G4482" s="3">
        <f t="shared" si="880"/>
        <v>20</v>
      </c>
      <c r="H4482" s="3">
        <f t="shared" si="881"/>
        <v>17</v>
      </c>
      <c r="I4482" s="3">
        <f t="shared" si="882"/>
        <v>10</v>
      </c>
      <c r="J4482" s="3">
        <f t="shared" si="883"/>
        <v>3</v>
      </c>
      <c r="K4482" s="3" t="str">
        <f>IF(AND(D4482&gt;='Season Lookup'!$D$15,D4482&lt;'Season Lookup'!$D$16),"Spring",IF(AND(D4482&gt;='Season Lookup'!$D$16,D4482&lt;'Season Lookup'!$D$17),"Summer",IF(AND(D4482&gt;='Season Lookup'!$D$17,D4482&lt;'Season Lookup'!$D$18),"Fall",IF(OR(D4482&gt;='Season Lookup'!$D$18,D4482&lt;'Season Lookup'!$D$15),"Winter"))))</f>
        <v>Fall</v>
      </c>
      <c r="L4482" s="3" t="str">
        <f>VLOOKUP(F4482,'Season Lookup'!$A$1:$B$13,2,0)</f>
        <v>Fall</v>
      </c>
      <c r="M4482" t="s">
        <v>73</v>
      </c>
      <c r="N4482" t="s">
        <v>13</v>
      </c>
      <c r="O4482" t="s">
        <v>13</v>
      </c>
      <c r="P4482" t="str">
        <f t="shared" si="884"/>
        <v>Yes</v>
      </c>
      <c r="Q4482" t="str">
        <f t="shared" si="885"/>
        <v>No</v>
      </c>
      <c r="R4482" t="str">
        <f t="shared" si="886"/>
        <v>No</v>
      </c>
      <c r="T4482" t="s">
        <v>269</v>
      </c>
      <c r="V4482" t="str">
        <f t="shared" si="887"/>
        <v>Intersection</v>
      </c>
      <c r="W4482" t="s">
        <v>923</v>
      </c>
      <c r="X4482">
        <v>0</v>
      </c>
      <c r="Y4482">
        <v>0</v>
      </c>
      <c r="Z4482" t="s">
        <v>81</v>
      </c>
    </row>
    <row r="4483" spans="1:26">
      <c r="A4483">
        <v>31593</v>
      </c>
      <c r="B4483" s="1">
        <v>41233.743043981478</v>
      </c>
      <c r="C4483" s="1">
        <f t="shared" si="876"/>
        <v>40909</v>
      </c>
      <c r="D4483" s="4">
        <f t="shared" si="877"/>
        <v>0.88611111111111107</v>
      </c>
      <c r="E4483" s="3">
        <f t="shared" si="878"/>
        <v>2012</v>
      </c>
      <c r="F4483" s="3">
        <f t="shared" si="879"/>
        <v>11</v>
      </c>
      <c r="G4483" s="3">
        <f t="shared" si="880"/>
        <v>20</v>
      </c>
      <c r="H4483" s="3">
        <f t="shared" si="881"/>
        <v>17</v>
      </c>
      <c r="I4483" s="3">
        <f t="shared" si="882"/>
        <v>49</v>
      </c>
      <c r="J4483" s="3">
        <f t="shared" si="883"/>
        <v>3</v>
      </c>
      <c r="K4483" s="3" t="str">
        <f>IF(AND(D4483&gt;='Season Lookup'!$D$15,D4483&lt;'Season Lookup'!$D$16),"Spring",IF(AND(D4483&gt;='Season Lookup'!$D$16,D4483&lt;'Season Lookup'!$D$17),"Summer",IF(AND(D4483&gt;='Season Lookup'!$D$17,D4483&lt;'Season Lookup'!$D$18),"Fall",IF(OR(D4483&gt;='Season Lookup'!$D$18,D4483&lt;'Season Lookup'!$D$15),"Winter"))))</f>
        <v>Fall</v>
      </c>
      <c r="L4483" s="3" t="str">
        <f>VLOOKUP(F4483,'Season Lookup'!$A$1:$B$13,2,0)</f>
        <v>Fall</v>
      </c>
      <c r="M4483" t="s">
        <v>73</v>
      </c>
      <c r="N4483" t="s">
        <v>329</v>
      </c>
      <c r="O4483" t="s">
        <v>13</v>
      </c>
      <c r="P4483" t="str">
        <f t="shared" si="884"/>
        <v>Yes</v>
      </c>
      <c r="Q4483" t="str">
        <f t="shared" si="885"/>
        <v>No</v>
      </c>
      <c r="R4483" t="str">
        <f t="shared" si="886"/>
        <v>No</v>
      </c>
      <c r="T4483" t="s">
        <v>19</v>
      </c>
      <c r="U4483" t="s">
        <v>138</v>
      </c>
      <c r="V4483" t="str">
        <f t="shared" si="887"/>
        <v>Intersection</v>
      </c>
      <c r="W4483" t="s">
        <v>3406</v>
      </c>
      <c r="X4483">
        <v>42.375202000000002</v>
      </c>
      <c r="Y4483">
        <v>-71.112233000000003</v>
      </c>
      <c r="Z4483" t="s">
        <v>3407</v>
      </c>
    </row>
    <row r="4484" spans="1:26">
      <c r="A4484">
        <v>31737</v>
      </c>
      <c r="B4484" s="1">
        <v>41234.666655092595</v>
      </c>
      <c r="C4484" s="1">
        <f t="shared" si="876"/>
        <v>40909</v>
      </c>
      <c r="D4484" s="4">
        <f t="shared" si="877"/>
        <v>0.88888888888888884</v>
      </c>
      <c r="E4484" s="3">
        <f t="shared" si="878"/>
        <v>2012</v>
      </c>
      <c r="F4484" s="3">
        <f t="shared" si="879"/>
        <v>11</v>
      </c>
      <c r="G4484" s="3">
        <f t="shared" si="880"/>
        <v>21</v>
      </c>
      <c r="H4484" s="3">
        <f t="shared" si="881"/>
        <v>15</v>
      </c>
      <c r="I4484" s="3">
        <f t="shared" si="882"/>
        <v>59</v>
      </c>
      <c r="J4484" s="3">
        <f t="shared" si="883"/>
        <v>4</v>
      </c>
      <c r="K4484" s="3" t="str">
        <f>IF(AND(D4484&gt;='Season Lookup'!$D$15,D4484&lt;'Season Lookup'!$D$16),"Spring",IF(AND(D4484&gt;='Season Lookup'!$D$16,D4484&lt;'Season Lookup'!$D$17),"Summer",IF(AND(D4484&gt;='Season Lookup'!$D$17,D4484&lt;'Season Lookup'!$D$18),"Fall",IF(OR(D4484&gt;='Season Lookup'!$D$18,D4484&lt;'Season Lookup'!$D$15),"Winter"))))</f>
        <v>Fall</v>
      </c>
      <c r="L4484" s="3" t="str">
        <f>VLOOKUP(F4484,'Season Lookup'!$A$1:$B$13,2,0)</f>
        <v>Fall</v>
      </c>
      <c r="M4484" t="s">
        <v>82</v>
      </c>
      <c r="N4484" t="s">
        <v>13</v>
      </c>
      <c r="O4484" t="s">
        <v>13</v>
      </c>
      <c r="P4484" t="str">
        <f t="shared" si="884"/>
        <v>Yes</v>
      </c>
      <c r="Q4484" t="str">
        <f t="shared" si="885"/>
        <v>No</v>
      </c>
      <c r="R4484" t="str">
        <f t="shared" si="886"/>
        <v>No</v>
      </c>
      <c r="T4484" t="s">
        <v>325</v>
      </c>
      <c r="U4484" t="s">
        <v>162</v>
      </c>
      <c r="V4484" t="str">
        <f t="shared" si="887"/>
        <v>Intersection</v>
      </c>
      <c r="W4484" t="s">
        <v>1229</v>
      </c>
      <c r="X4484">
        <v>42.372315999999998</v>
      </c>
      <c r="Y4484">
        <v>-71.121860999999996</v>
      </c>
      <c r="Z4484" t="s">
        <v>1230</v>
      </c>
    </row>
    <row r="4485" spans="1:26">
      <c r="A4485">
        <v>31597</v>
      </c>
      <c r="B4485" s="1">
        <v>41235.000694444447</v>
      </c>
      <c r="C4485" s="1">
        <f t="shared" si="876"/>
        <v>40909</v>
      </c>
      <c r="D4485" s="4">
        <f t="shared" si="877"/>
        <v>0.89166666666666672</v>
      </c>
      <c r="E4485" s="3">
        <f t="shared" si="878"/>
        <v>2012</v>
      </c>
      <c r="F4485" s="3">
        <f t="shared" si="879"/>
        <v>11</v>
      </c>
      <c r="G4485" s="3">
        <f t="shared" si="880"/>
        <v>22</v>
      </c>
      <c r="H4485" s="3">
        <f t="shared" si="881"/>
        <v>0</v>
      </c>
      <c r="I4485" s="3">
        <f t="shared" si="882"/>
        <v>1</v>
      </c>
      <c r="J4485" s="3">
        <f t="shared" si="883"/>
        <v>5</v>
      </c>
      <c r="K4485" s="3" t="str">
        <f>IF(AND(D4485&gt;='Season Lookup'!$D$15,D4485&lt;'Season Lookup'!$D$16),"Spring",IF(AND(D4485&gt;='Season Lookup'!$D$16,D4485&lt;'Season Lookup'!$D$17),"Summer",IF(AND(D4485&gt;='Season Lookup'!$D$17,D4485&lt;'Season Lookup'!$D$18),"Fall",IF(OR(D4485&gt;='Season Lookup'!$D$18,D4485&lt;'Season Lookup'!$D$15),"Winter"))))</f>
        <v>Fall</v>
      </c>
      <c r="L4485" s="3" t="str">
        <f>VLOOKUP(F4485,'Season Lookup'!$A$1:$B$13,2,0)</f>
        <v>Fall</v>
      </c>
      <c r="N4485" t="s">
        <v>35</v>
      </c>
      <c r="O4485" t="s">
        <v>18</v>
      </c>
      <c r="P4485" t="str">
        <f t="shared" si="884"/>
        <v>Yes</v>
      </c>
      <c r="Q4485" t="str">
        <f t="shared" si="885"/>
        <v>No</v>
      </c>
      <c r="R4485" t="str">
        <f t="shared" si="886"/>
        <v>No</v>
      </c>
      <c r="T4485" t="s">
        <v>14</v>
      </c>
      <c r="U4485" t="s">
        <v>315</v>
      </c>
      <c r="V4485" t="str">
        <f t="shared" si="887"/>
        <v>Intersection</v>
      </c>
      <c r="W4485" t="s">
        <v>1383</v>
      </c>
      <c r="X4485">
        <v>42.365079999999999</v>
      </c>
      <c r="Y4485">
        <v>-71.103179999999995</v>
      </c>
      <c r="Z4485" t="s">
        <v>1384</v>
      </c>
    </row>
    <row r="4486" spans="1:26">
      <c r="A4486">
        <v>31598</v>
      </c>
      <c r="B4486" s="1">
        <v>41235.838182870371</v>
      </c>
      <c r="C4486" s="1">
        <f t="shared" si="876"/>
        <v>40909</v>
      </c>
      <c r="D4486" s="4">
        <f t="shared" si="877"/>
        <v>0.89166666666666672</v>
      </c>
      <c r="E4486" s="3">
        <f t="shared" si="878"/>
        <v>2012</v>
      </c>
      <c r="F4486" s="3">
        <f t="shared" si="879"/>
        <v>11</v>
      </c>
      <c r="G4486" s="3">
        <f t="shared" si="880"/>
        <v>22</v>
      </c>
      <c r="H4486" s="3">
        <f t="shared" si="881"/>
        <v>20</v>
      </c>
      <c r="I4486" s="3">
        <f t="shared" si="882"/>
        <v>6</v>
      </c>
      <c r="J4486" s="3">
        <f t="shared" si="883"/>
        <v>5</v>
      </c>
      <c r="K4486" s="3" t="str">
        <f>IF(AND(D4486&gt;='Season Lookup'!$D$15,D4486&lt;'Season Lookup'!$D$16),"Spring",IF(AND(D4486&gt;='Season Lookup'!$D$16,D4486&lt;'Season Lookup'!$D$17),"Summer",IF(AND(D4486&gt;='Season Lookup'!$D$17,D4486&lt;'Season Lookup'!$D$18),"Fall",IF(OR(D4486&gt;='Season Lookup'!$D$18,D4486&lt;'Season Lookup'!$D$15),"Winter"))))</f>
        <v>Fall</v>
      </c>
      <c r="L4486" s="3" t="str">
        <f>VLOOKUP(F4486,'Season Lookup'!$A$1:$B$13,2,0)</f>
        <v>Fall</v>
      </c>
      <c r="M4486" t="s">
        <v>78</v>
      </c>
      <c r="N4486" t="s">
        <v>13</v>
      </c>
      <c r="O4486" t="s">
        <v>132</v>
      </c>
      <c r="P4486" t="str">
        <f t="shared" si="884"/>
        <v>Yes</v>
      </c>
      <c r="Q4486" t="str">
        <f t="shared" si="885"/>
        <v>Yes</v>
      </c>
      <c r="R4486" t="str">
        <f t="shared" si="886"/>
        <v>No</v>
      </c>
      <c r="T4486" t="s">
        <v>14</v>
      </c>
      <c r="U4486" t="s">
        <v>94</v>
      </c>
      <c r="V4486" t="str">
        <f t="shared" si="887"/>
        <v>Intersection</v>
      </c>
      <c r="W4486" t="s">
        <v>95</v>
      </c>
      <c r="X4486">
        <v>42.381853</v>
      </c>
      <c r="Y4486">
        <v>-71.119722999999993</v>
      </c>
      <c r="Z4486" t="s">
        <v>96</v>
      </c>
    </row>
    <row r="4487" spans="1:26">
      <c r="A4487">
        <v>31599</v>
      </c>
      <c r="B4487" s="1">
        <v>41236.583333333336</v>
      </c>
      <c r="C4487" s="1">
        <f t="shared" si="876"/>
        <v>40909</v>
      </c>
      <c r="D4487" s="4">
        <f t="shared" si="877"/>
        <v>0.89444444444444449</v>
      </c>
      <c r="E4487" s="3">
        <f t="shared" si="878"/>
        <v>2012</v>
      </c>
      <c r="F4487" s="3">
        <f t="shared" si="879"/>
        <v>11</v>
      </c>
      <c r="G4487" s="3">
        <f t="shared" si="880"/>
        <v>23</v>
      </c>
      <c r="H4487" s="3">
        <f t="shared" si="881"/>
        <v>14</v>
      </c>
      <c r="I4487" s="3">
        <f t="shared" si="882"/>
        <v>0</v>
      </c>
      <c r="J4487" s="3">
        <f t="shared" si="883"/>
        <v>6</v>
      </c>
      <c r="K4487" s="3" t="str">
        <f>IF(AND(D4487&gt;='Season Lookup'!$D$15,D4487&lt;'Season Lookup'!$D$16),"Spring",IF(AND(D4487&gt;='Season Lookup'!$D$16,D4487&lt;'Season Lookup'!$D$17),"Summer",IF(AND(D4487&gt;='Season Lookup'!$D$17,D4487&lt;'Season Lookup'!$D$18),"Fall",IF(OR(D4487&gt;='Season Lookup'!$D$18,D4487&lt;'Season Lookup'!$D$15),"Winter"))))</f>
        <v>Fall</v>
      </c>
      <c r="L4487" s="3" t="str">
        <f>VLOOKUP(F4487,'Season Lookup'!$A$1:$B$13,2,0)</f>
        <v>Fall</v>
      </c>
      <c r="M4487" t="s">
        <v>12</v>
      </c>
      <c r="N4487" t="s">
        <v>13</v>
      </c>
      <c r="O4487" t="s">
        <v>13</v>
      </c>
      <c r="P4487" t="str">
        <f t="shared" si="884"/>
        <v>Yes</v>
      </c>
      <c r="Q4487" t="str">
        <f t="shared" si="885"/>
        <v>No</v>
      </c>
      <c r="R4487" t="str">
        <f t="shared" si="886"/>
        <v>No</v>
      </c>
      <c r="S4487">
        <v>615</v>
      </c>
      <c r="T4487" t="s">
        <v>186</v>
      </c>
      <c r="V4487" t="str">
        <f t="shared" si="887"/>
        <v>Non Intersection</v>
      </c>
      <c r="W4487" t="s">
        <v>2303</v>
      </c>
      <c r="X4487">
        <v>42.389046</v>
      </c>
      <c r="Y4487">
        <v>-71.144819999999996</v>
      </c>
      <c r="Z4487" t="s">
        <v>2304</v>
      </c>
    </row>
    <row r="4488" spans="1:26">
      <c r="A4488">
        <v>31600</v>
      </c>
      <c r="B4488" s="1">
        <v>41236.840277777781</v>
      </c>
      <c r="C4488" s="1">
        <f t="shared" si="876"/>
        <v>40909</v>
      </c>
      <c r="D4488" s="4">
        <f t="shared" si="877"/>
        <v>0.89444444444444449</v>
      </c>
      <c r="E4488" s="3">
        <f t="shared" si="878"/>
        <v>2012</v>
      </c>
      <c r="F4488" s="3">
        <f t="shared" si="879"/>
        <v>11</v>
      </c>
      <c r="G4488" s="3">
        <f t="shared" si="880"/>
        <v>23</v>
      </c>
      <c r="H4488" s="3">
        <f t="shared" si="881"/>
        <v>20</v>
      </c>
      <c r="I4488" s="3">
        <f t="shared" si="882"/>
        <v>10</v>
      </c>
      <c r="J4488" s="3">
        <f t="shared" si="883"/>
        <v>6</v>
      </c>
      <c r="K4488" s="3" t="str">
        <f>IF(AND(D4488&gt;='Season Lookup'!$D$15,D4488&lt;'Season Lookup'!$D$16),"Spring",IF(AND(D4488&gt;='Season Lookup'!$D$16,D4488&lt;'Season Lookup'!$D$17),"Summer",IF(AND(D4488&gt;='Season Lookup'!$D$17,D4488&lt;'Season Lookup'!$D$18),"Fall",IF(OR(D4488&gt;='Season Lookup'!$D$18,D4488&lt;'Season Lookup'!$D$15),"Winter"))))</f>
        <v>Fall</v>
      </c>
      <c r="L4488" s="3" t="str">
        <f>VLOOKUP(F4488,'Season Lookup'!$A$1:$B$13,2,0)</f>
        <v>Fall</v>
      </c>
      <c r="M4488" t="s">
        <v>12</v>
      </c>
      <c r="N4488" t="s">
        <v>13</v>
      </c>
      <c r="O4488" t="s">
        <v>13</v>
      </c>
      <c r="P4488" t="str">
        <f t="shared" si="884"/>
        <v>Yes</v>
      </c>
      <c r="Q4488" t="str">
        <f t="shared" si="885"/>
        <v>No</v>
      </c>
      <c r="R4488" t="str">
        <f t="shared" si="886"/>
        <v>No</v>
      </c>
      <c r="T4488" t="s">
        <v>186</v>
      </c>
      <c r="U4488" t="s">
        <v>1132</v>
      </c>
      <c r="V4488" t="str">
        <f t="shared" si="887"/>
        <v>Intersection</v>
      </c>
      <c r="W4488" t="s">
        <v>1133</v>
      </c>
      <c r="X4488">
        <v>42.389614999999999</v>
      </c>
      <c r="Y4488">
        <v>-71.148118999999994</v>
      </c>
      <c r="Z4488" t="s">
        <v>1134</v>
      </c>
    </row>
    <row r="4489" spans="1:26">
      <c r="A4489">
        <v>31601</v>
      </c>
      <c r="B4489" s="1">
        <v>41237.822905092595</v>
      </c>
      <c r="C4489" s="1">
        <f t="shared" si="876"/>
        <v>40909</v>
      </c>
      <c r="D4489" s="4">
        <f t="shared" si="877"/>
        <v>0.89722222222222225</v>
      </c>
      <c r="E4489" s="3">
        <f t="shared" si="878"/>
        <v>2012</v>
      </c>
      <c r="F4489" s="3">
        <f t="shared" si="879"/>
        <v>11</v>
      </c>
      <c r="G4489" s="3">
        <f t="shared" si="880"/>
        <v>24</v>
      </c>
      <c r="H4489" s="3">
        <f t="shared" si="881"/>
        <v>19</v>
      </c>
      <c r="I4489" s="3">
        <f t="shared" si="882"/>
        <v>44</v>
      </c>
      <c r="J4489" s="3">
        <f t="shared" si="883"/>
        <v>7</v>
      </c>
      <c r="K4489" s="3" t="str">
        <f>IF(AND(D4489&gt;='Season Lookup'!$D$15,D4489&lt;'Season Lookup'!$D$16),"Spring",IF(AND(D4489&gt;='Season Lookup'!$D$16,D4489&lt;'Season Lookup'!$D$17),"Summer",IF(AND(D4489&gt;='Season Lookup'!$D$17,D4489&lt;'Season Lookup'!$D$18),"Fall",IF(OR(D4489&gt;='Season Lookup'!$D$18,D4489&lt;'Season Lookup'!$D$15),"Winter"))))</f>
        <v>Fall</v>
      </c>
      <c r="L4489" s="3" t="str">
        <f>VLOOKUP(F4489,'Season Lookup'!$A$1:$B$13,2,0)</f>
        <v>Fall</v>
      </c>
      <c r="M4489" t="s">
        <v>31</v>
      </c>
      <c r="N4489" t="s">
        <v>13</v>
      </c>
      <c r="O4489" t="s">
        <v>13</v>
      </c>
      <c r="P4489" t="str">
        <f t="shared" si="884"/>
        <v>Yes</v>
      </c>
      <c r="Q4489" t="str">
        <f t="shared" si="885"/>
        <v>No</v>
      </c>
      <c r="R4489" t="str">
        <f t="shared" si="886"/>
        <v>No</v>
      </c>
      <c r="T4489" t="s">
        <v>37</v>
      </c>
      <c r="U4489" t="s">
        <v>3376</v>
      </c>
      <c r="V4489" t="str">
        <f t="shared" si="887"/>
        <v>Intersection</v>
      </c>
      <c r="W4489" t="s">
        <v>3377</v>
      </c>
      <c r="X4489">
        <v>42.361260999999999</v>
      </c>
      <c r="Y4489">
        <v>-71.108718999999994</v>
      </c>
      <c r="Z4489" t="s">
        <v>3378</v>
      </c>
    </row>
    <row r="4490" spans="1:26">
      <c r="A4490">
        <v>31602</v>
      </c>
      <c r="B4490" s="1">
        <v>41237.260405092595</v>
      </c>
      <c r="C4490" s="1">
        <f t="shared" si="876"/>
        <v>40909</v>
      </c>
      <c r="D4490" s="4">
        <f t="shared" si="877"/>
        <v>0.89722222222222225</v>
      </c>
      <c r="E4490" s="3">
        <f t="shared" si="878"/>
        <v>2012</v>
      </c>
      <c r="F4490" s="3">
        <f t="shared" si="879"/>
        <v>11</v>
      </c>
      <c r="G4490" s="3">
        <f t="shared" si="880"/>
        <v>24</v>
      </c>
      <c r="H4490" s="3">
        <f t="shared" si="881"/>
        <v>6</v>
      </c>
      <c r="I4490" s="3">
        <f t="shared" si="882"/>
        <v>14</v>
      </c>
      <c r="J4490" s="3">
        <f t="shared" si="883"/>
        <v>7</v>
      </c>
      <c r="K4490" s="3" t="str">
        <f>IF(AND(D4490&gt;='Season Lookup'!$D$15,D4490&lt;'Season Lookup'!$D$16),"Spring",IF(AND(D4490&gt;='Season Lookup'!$D$16,D4490&lt;'Season Lookup'!$D$17),"Summer",IF(AND(D4490&gt;='Season Lookup'!$D$17,D4490&lt;'Season Lookup'!$D$18),"Fall",IF(OR(D4490&gt;='Season Lookup'!$D$18,D4490&lt;'Season Lookup'!$D$15),"Winter"))))</f>
        <v>Fall</v>
      </c>
      <c r="L4490" s="3" t="str">
        <f>VLOOKUP(F4490,'Season Lookup'!$A$1:$B$13,2,0)</f>
        <v>Fall</v>
      </c>
      <c r="M4490" t="s">
        <v>31</v>
      </c>
      <c r="N4490" t="s">
        <v>13</v>
      </c>
      <c r="O4490" t="s">
        <v>23</v>
      </c>
      <c r="P4490" t="str">
        <f t="shared" si="884"/>
        <v>Yes</v>
      </c>
      <c r="Q4490" t="str">
        <f t="shared" si="885"/>
        <v>No</v>
      </c>
      <c r="R4490" t="str">
        <f t="shared" si="886"/>
        <v>No</v>
      </c>
      <c r="T4490" t="s">
        <v>2570</v>
      </c>
      <c r="U4490" t="s">
        <v>203</v>
      </c>
      <c r="V4490" t="str">
        <f t="shared" si="887"/>
        <v>Intersection</v>
      </c>
      <c r="W4490" t="s">
        <v>5130</v>
      </c>
      <c r="X4490">
        <v>0</v>
      </c>
      <c r="Y4490">
        <v>0</v>
      </c>
      <c r="Z4490" t="s">
        <v>81</v>
      </c>
    </row>
    <row r="4491" spans="1:26">
      <c r="A4491">
        <v>31603</v>
      </c>
      <c r="B4491" s="1">
        <v>41239.3125</v>
      </c>
      <c r="C4491" s="1">
        <f t="shared" si="876"/>
        <v>40909</v>
      </c>
      <c r="D4491" s="4">
        <f t="shared" si="877"/>
        <v>0.90277777777777779</v>
      </c>
      <c r="E4491" s="3">
        <f t="shared" si="878"/>
        <v>2012</v>
      </c>
      <c r="F4491" s="3">
        <f t="shared" si="879"/>
        <v>11</v>
      </c>
      <c r="G4491" s="3">
        <f t="shared" si="880"/>
        <v>26</v>
      </c>
      <c r="H4491" s="3">
        <f t="shared" si="881"/>
        <v>7</v>
      </c>
      <c r="I4491" s="3">
        <f t="shared" si="882"/>
        <v>30</v>
      </c>
      <c r="J4491" s="3">
        <f t="shared" si="883"/>
        <v>2</v>
      </c>
      <c r="K4491" s="3" t="str">
        <f>IF(AND(D4491&gt;='Season Lookup'!$D$15,D4491&lt;'Season Lookup'!$D$16),"Spring",IF(AND(D4491&gt;='Season Lookup'!$D$16,D4491&lt;'Season Lookup'!$D$17),"Summer",IF(AND(D4491&gt;='Season Lookup'!$D$17,D4491&lt;'Season Lookup'!$D$18),"Fall",IF(OR(D4491&gt;='Season Lookup'!$D$18,D4491&lt;'Season Lookup'!$D$15),"Winter"))))</f>
        <v>Fall</v>
      </c>
      <c r="L4491" s="3" t="str">
        <f>VLOOKUP(F4491,'Season Lookup'!$A$1:$B$13,2,0)</f>
        <v>Fall</v>
      </c>
      <c r="M4491" t="s">
        <v>56</v>
      </c>
      <c r="N4491" t="s">
        <v>13</v>
      </c>
      <c r="O4491" t="s">
        <v>23</v>
      </c>
      <c r="P4491" t="str">
        <f t="shared" si="884"/>
        <v>Yes</v>
      </c>
      <c r="Q4491" t="str">
        <f t="shared" si="885"/>
        <v>No</v>
      </c>
      <c r="R4491" t="str">
        <f t="shared" si="886"/>
        <v>No</v>
      </c>
      <c r="T4491" t="s">
        <v>864</v>
      </c>
      <c r="U4491" t="s">
        <v>15</v>
      </c>
      <c r="V4491" t="str">
        <f t="shared" si="887"/>
        <v>Intersection</v>
      </c>
      <c r="W4491" t="s">
        <v>5131</v>
      </c>
      <c r="X4491">
        <v>42.393382000000003</v>
      </c>
      <c r="Y4491">
        <v>-71.131032000000005</v>
      </c>
      <c r="Z4491" t="s">
        <v>1585</v>
      </c>
    </row>
    <row r="4492" spans="1:26">
      <c r="A4492">
        <v>31604</v>
      </c>
      <c r="B4492" s="1">
        <v>41239.510405092595</v>
      </c>
      <c r="C4492" s="1">
        <f t="shared" si="876"/>
        <v>40909</v>
      </c>
      <c r="D4492" s="4">
        <f t="shared" si="877"/>
        <v>0.90277777777777779</v>
      </c>
      <c r="E4492" s="3">
        <f t="shared" si="878"/>
        <v>2012</v>
      </c>
      <c r="F4492" s="3">
        <f t="shared" si="879"/>
        <v>11</v>
      </c>
      <c r="G4492" s="3">
        <f t="shared" si="880"/>
        <v>26</v>
      </c>
      <c r="H4492" s="3">
        <f t="shared" si="881"/>
        <v>12</v>
      </c>
      <c r="I4492" s="3">
        <f t="shared" si="882"/>
        <v>14</v>
      </c>
      <c r="J4492" s="3">
        <f t="shared" si="883"/>
        <v>2</v>
      </c>
      <c r="K4492" s="3" t="str">
        <f>IF(AND(D4492&gt;='Season Lookup'!$D$15,D4492&lt;'Season Lookup'!$D$16),"Spring",IF(AND(D4492&gt;='Season Lookup'!$D$16,D4492&lt;'Season Lookup'!$D$17),"Summer",IF(AND(D4492&gt;='Season Lookup'!$D$17,D4492&lt;'Season Lookup'!$D$18),"Fall",IF(OR(D4492&gt;='Season Lookup'!$D$18,D4492&lt;'Season Lookup'!$D$15),"Winter"))))</f>
        <v>Fall</v>
      </c>
      <c r="L4492" s="3" t="str">
        <f>VLOOKUP(F4492,'Season Lookup'!$A$1:$B$13,2,0)</f>
        <v>Fall</v>
      </c>
      <c r="M4492" t="s">
        <v>56</v>
      </c>
      <c r="N4492" t="s">
        <v>13</v>
      </c>
      <c r="O4492" t="s">
        <v>23</v>
      </c>
      <c r="P4492" t="str">
        <f t="shared" si="884"/>
        <v>Yes</v>
      </c>
      <c r="Q4492" t="str">
        <f t="shared" si="885"/>
        <v>No</v>
      </c>
      <c r="R4492" t="str">
        <f t="shared" si="886"/>
        <v>No</v>
      </c>
      <c r="S4492">
        <v>726</v>
      </c>
      <c r="T4492" t="s">
        <v>186</v>
      </c>
      <c r="V4492" t="str">
        <f t="shared" si="887"/>
        <v>Non Intersection</v>
      </c>
      <c r="W4492" t="s">
        <v>5132</v>
      </c>
      <c r="X4492">
        <v>0</v>
      </c>
      <c r="Y4492">
        <v>0</v>
      </c>
      <c r="Z4492" t="s">
        <v>81</v>
      </c>
    </row>
    <row r="4493" spans="1:26">
      <c r="A4493">
        <v>31606</v>
      </c>
      <c r="B4493" s="1">
        <v>41239.375</v>
      </c>
      <c r="C4493" s="1">
        <f t="shared" si="876"/>
        <v>40909</v>
      </c>
      <c r="D4493" s="4">
        <f t="shared" si="877"/>
        <v>0.90277777777777779</v>
      </c>
      <c r="E4493" s="3">
        <f t="shared" si="878"/>
        <v>2012</v>
      </c>
      <c r="F4493" s="3">
        <f t="shared" si="879"/>
        <v>11</v>
      </c>
      <c r="G4493" s="3">
        <f t="shared" si="880"/>
        <v>26</v>
      </c>
      <c r="H4493" s="3">
        <f t="shared" si="881"/>
        <v>9</v>
      </c>
      <c r="I4493" s="3">
        <f t="shared" si="882"/>
        <v>0</v>
      </c>
      <c r="J4493" s="3">
        <f t="shared" si="883"/>
        <v>2</v>
      </c>
      <c r="K4493" s="3" t="str">
        <f>IF(AND(D4493&gt;='Season Lookup'!$D$15,D4493&lt;'Season Lookup'!$D$16),"Spring",IF(AND(D4493&gt;='Season Lookup'!$D$16,D4493&lt;'Season Lookup'!$D$17),"Summer",IF(AND(D4493&gt;='Season Lookup'!$D$17,D4493&lt;'Season Lookup'!$D$18),"Fall",IF(OR(D4493&gt;='Season Lookup'!$D$18,D4493&lt;'Season Lookup'!$D$15),"Winter"))))</f>
        <v>Fall</v>
      </c>
      <c r="L4493" s="3" t="str">
        <f>VLOOKUP(F4493,'Season Lookup'!$A$1:$B$13,2,0)</f>
        <v>Fall</v>
      </c>
      <c r="M4493" t="s">
        <v>56</v>
      </c>
      <c r="N4493" t="s">
        <v>13</v>
      </c>
      <c r="O4493" t="s">
        <v>23</v>
      </c>
      <c r="P4493" t="str">
        <f t="shared" si="884"/>
        <v>Yes</v>
      </c>
      <c r="Q4493" t="str">
        <f t="shared" si="885"/>
        <v>No</v>
      </c>
      <c r="R4493" t="str">
        <f t="shared" si="886"/>
        <v>No</v>
      </c>
      <c r="T4493" t="s">
        <v>1991</v>
      </c>
      <c r="U4493" t="s">
        <v>280</v>
      </c>
      <c r="V4493" t="str">
        <f t="shared" si="887"/>
        <v>Intersection</v>
      </c>
      <c r="W4493" t="s">
        <v>5133</v>
      </c>
      <c r="X4493">
        <v>42.393619000000001</v>
      </c>
      <c r="Y4493">
        <v>-71.135182</v>
      </c>
      <c r="Z4493" t="s">
        <v>1410</v>
      </c>
    </row>
    <row r="4494" spans="1:26">
      <c r="A4494">
        <v>31607</v>
      </c>
      <c r="B4494" s="1">
        <v>41239.705555555556</v>
      </c>
      <c r="C4494" s="1">
        <f t="shared" si="876"/>
        <v>40909</v>
      </c>
      <c r="D4494" s="4">
        <f t="shared" si="877"/>
        <v>0.90277777777777779</v>
      </c>
      <c r="E4494" s="3">
        <f t="shared" si="878"/>
        <v>2012</v>
      </c>
      <c r="F4494" s="3">
        <f t="shared" si="879"/>
        <v>11</v>
      </c>
      <c r="G4494" s="3">
        <f t="shared" si="880"/>
        <v>26</v>
      </c>
      <c r="H4494" s="3">
        <f t="shared" si="881"/>
        <v>16</v>
      </c>
      <c r="I4494" s="3">
        <f t="shared" si="882"/>
        <v>56</v>
      </c>
      <c r="J4494" s="3">
        <f t="shared" si="883"/>
        <v>2</v>
      </c>
      <c r="K4494" s="3" t="str">
        <f>IF(AND(D4494&gt;='Season Lookup'!$D$15,D4494&lt;'Season Lookup'!$D$16),"Spring",IF(AND(D4494&gt;='Season Lookup'!$D$16,D4494&lt;'Season Lookup'!$D$17),"Summer",IF(AND(D4494&gt;='Season Lookup'!$D$17,D4494&lt;'Season Lookup'!$D$18),"Fall",IF(OR(D4494&gt;='Season Lookup'!$D$18,D4494&lt;'Season Lookup'!$D$15),"Winter"))))</f>
        <v>Fall</v>
      </c>
      <c r="L4494" s="3" t="str">
        <f>VLOOKUP(F4494,'Season Lookup'!$A$1:$B$13,2,0)</f>
        <v>Fall</v>
      </c>
      <c r="M4494" t="s">
        <v>56</v>
      </c>
      <c r="N4494" t="s">
        <v>13</v>
      </c>
      <c r="O4494" t="s">
        <v>132</v>
      </c>
      <c r="P4494" t="str">
        <f t="shared" si="884"/>
        <v>Yes</v>
      </c>
      <c r="Q4494" t="str">
        <f t="shared" si="885"/>
        <v>Yes</v>
      </c>
      <c r="R4494" t="str">
        <f t="shared" si="886"/>
        <v>No</v>
      </c>
      <c r="T4494" t="s">
        <v>186</v>
      </c>
      <c r="U4494" t="s">
        <v>459</v>
      </c>
      <c r="V4494" t="str">
        <f t="shared" si="887"/>
        <v>Intersection</v>
      </c>
      <c r="W4494" t="s">
        <v>4392</v>
      </c>
      <c r="X4494">
        <v>42.384591</v>
      </c>
      <c r="Y4494">
        <v>-71.135791999999995</v>
      </c>
      <c r="Z4494" t="s">
        <v>4293</v>
      </c>
    </row>
    <row r="4495" spans="1:26">
      <c r="A4495">
        <v>31608</v>
      </c>
      <c r="B4495" s="1">
        <v>41240.020833333336</v>
      </c>
      <c r="C4495" s="1">
        <f t="shared" si="876"/>
        <v>40909</v>
      </c>
      <c r="D4495" s="4">
        <f t="shared" si="877"/>
        <v>0.90555555555555556</v>
      </c>
      <c r="E4495" s="3">
        <f t="shared" si="878"/>
        <v>2012</v>
      </c>
      <c r="F4495" s="3">
        <f t="shared" si="879"/>
        <v>11</v>
      </c>
      <c r="G4495" s="3">
        <f t="shared" si="880"/>
        <v>27</v>
      </c>
      <c r="H4495" s="3">
        <f t="shared" si="881"/>
        <v>0</v>
      </c>
      <c r="I4495" s="3">
        <f t="shared" si="882"/>
        <v>30</v>
      </c>
      <c r="J4495" s="3">
        <f t="shared" si="883"/>
        <v>3</v>
      </c>
      <c r="K4495" s="3" t="str">
        <f>IF(AND(D4495&gt;='Season Lookup'!$D$15,D4495&lt;'Season Lookup'!$D$16),"Spring",IF(AND(D4495&gt;='Season Lookup'!$D$16,D4495&lt;'Season Lookup'!$D$17),"Summer",IF(AND(D4495&gt;='Season Lookup'!$D$17,D4495&lt;'Season Lookup'!$D$18),"Fall",IF(OR(D4495&gt;='Season Lookup'!$D$18,D4495&lt;'Season Lookup'!$D$15),"Winter"))))</f>
        <v>Fall</v>
      </c>
      <c r="L4495" s="3" t="str">
        <f>VLOOKUP(F4495,'Season Lookup'!$A$1:$B$13,2,0)</f>
        <v>Fall</v>
      </c>
      <c r="M4495" t="s">
        <v>73</v>
      </c>
      <c r="N4495" t="s">
        <v>13</v>
      </c>
      <c r="O4495" t="s">
        <v>18</v>
      </c>
      <c r="P4495" t="str">
        <f t="shared" si="884"/>
        <v>Yes</v>
      </c>
      <c r="Q4495" t="str">
        <f t="shared" si="885"/>
        <v>No</v>
      </c>
      <c r="R4495" t="str">
        <f t="shared" si="886"/>
        <v>No</v>
      </c>
      <c r="S4495">
        <v>188</v>
      </c>
      <c r="T4495" t="s">
        <v>380</v>
      </c>
      <c r="V4495" t="str">
        <f t="shared" si="887"/>
        <v>Non Intersection</v>
      </c>
      <c r="W4495" t="s">
        <v>5134</v>
      </c>
      <c r="X4495">
        <v>42.367911999999997</v>
      </c>
      <c r="Y4495">
        <v>-71.083624999999998</v>
      </c>
      <c r="Z4495" t="s">
        <v>5135</v>
      </c>
    </row>
    <row r="4496" spans="1:26">
      <c r="A4496">
        <v>31609</v>
      </c>
      <c r="B4496" s="1">
        <v>41240.697905092595</v>
      </c>
      <c r="C4496" s="1">
        <f t="shared" si="876"/>
        <v>40909</v>
      </c>
      <c r="D4496" s="4">
        <f t="shared" si="877"/>
        <v>0.90555555555555556</v>
      </c>
      <c r="E4496" s="3">
        <f t="shared" si="878"/>
        <v>2012</v>
      </c>
      <c r="F4496" s="3">
        <f t="shared" si="879"/>
        <v>11</v>
      </c>
      <c r="G4496" s="3">
        <f t="shared" si="880"/>
        <v>27</v>
      </c>
      <c r="H4496" s="3">
        <f t="shared" si="881"/>
        <v>16</v>
      </c>
      <c r="I4496" s="3">
        <f t="shared" si="882"/>
        <v>44</v>
      </c>
      <c r="J4496" s="3">
        <f t="shared" si="883"/>
        <v>3</v>
      </c>
      <c r="K4496" s="3" t="str">
        <f>IF(AND(D4496&gt;='Season Lookup'!$D$15,D4496&lt;'Season Lookup'!$D$16),"Spring",IF(AND(D4496&gt;='Season Lookup'!$D$16,D4496&lt;'Season Lookup'!$D$17),"Summer",IF(AND(D4496&gt;='Season Lookup'!$D$17,D4496&lt;'Season Lookup'!$D$18),"Fall",IF(OR(D4496&gt;='Season Lookup'!$D$18,D4496&lt;'Season Lookup'!$D$15),"Winter"))))</f>
        <v>Fall</v>
      </c>
      <c r="L4496" s="3" t="str">
        <f>VLOOKUP(F4496,'Season Lookup'!$A$1:$B$13,2,0)</f>
        <v>Fall</v>
      </c>
      <c r="M4496" t="s">
        <v>73</v>
      </c>
      <c r="N4496" t="s">
        <v>13</v>
      </c>
      <c r="O4496" t="s">
        <v>23</v>
      </c>
      <c r="P4496" t="str">
        <f t="shared" si="884"/>
        <v>Yes</v>
      </c>
      <c r="Q4496" t="str">
        <f t="shared" si="885"/>
        <v>No</v>
      </c>
      <c r="R4496" t="str">
        <f t="shared" si="886"/>
        <v>No</v>
      </c>
      <c r="S4496">
        <v>1687</v>
      </c>
      <c r="T4496" t="s">
        <v>14</v>
      </c>
      <c r="V4496" t="str">
        <f t="shared" si="887"/>
        <v>Non Intersection</v>
      </c>
      <c r="W4496" t="s">
        <v>5136</v>
      </c>
      <c r="X4496">
        <v>42.382756999999998</v>
      </c>
      <c r="Y4496">
        <v>-71.119435999999993</v>
      </c>
      <c r="Z4496" t="s">
        <v>5137</v>
      </c>
    </row>
    <row r="4497" spans="1:26">
      <c r="A4497">
        <v>31610</v>
      </c>
      <c r="B4497" s="1">
        <v>41240.285405092596</v>
      </c>
      <c r="C4497" s="1">
        <f t="shared" si="876"/>
        <v>40909</v>
      </c>
      <c r="D4497" s="4">
        <f t="shared" si="877"/>
        <v>0.90555555555555556</v>
      </c>
      <c r="E4497" s="3">
        <f t="shared" si="878"/>
        <v>2012</v>
      </c>
      <c r="F4497" s="3">
        <f t="shared" si="879"/>
        <v>11</v>
      </c>
      <c r="G4497" s="3">
        <f t="shared" si="880"/>
        <v>27</v>
      </c>
      <c r="H4497" s="3">
        <f t="shared" si="881"/>
        <v>6</v>
      </c>
      <c r="I4497" s="3">
        <f t="shared" si="882"/>
        <v>50</v>
      </c>
      <c r="J4497" s="3">
        <f t="shared" si="883"/>
        <v>3</v>
      </c>
      <c r="K4497" s="3" t="str">
        <f>IF(AND(D4497&gt;='Season Lookup'!$D$15,D4497&lt;'Season Lookup'!$D$16),"Spring",IF(AND(D4497&gt;='Season Lookup'!$D$16,D4497&lt;'Season Lookup'!$D$17),"Summer",IF(AND(D4497&gt;='Season Lookup'!$D$17,D4497&lt;'Season Lookup'!$D$18),"Fall",IF(OR(D4497&gt;='Season Lookup'!$D$18,D4497&lt;'Season Lookup'!$D$15),"Winter"))))</f>
        <v>Fall</v>
      </c>
      <c r="L4497" s="3" t="str">
        <f>VLOOKUP(F4497,'Season Lookup'!$A$1:$B$13,2,0)</f>
        <v>Fall</v>
      </c>
      <c r="M4497" t="s">
        <v>73</v>
      </c>
      <c r="N4497" t="s">
        <v>13</v>
      </c>
      <c r="O4497" t="s">
        <v>13</v>
      </c>
      <c r="P4497" t="str">
        <f t="shared" si="884"/>
        <v>Yes</v>
      </c>
      <c r="Q4497" t="str">
        <f t="shared" si="885"/>
        <v>No</v>
      </c>
      <c r="R4497" t="str">
        <f t="shared" si="886"/>
        <v>No</v>
      </c>
      <c r="S4497">
        <v>575</v>
      </c>
      <c r="T4497" t="s">
        <v>198</v>
      </c>
      <c r="V4497" t="str">
        <f t="shared" si="887"/>
        <v>Non Intersection</v>
      </c>
      <c r="W4497" t="s">
        <v>823</v>
      </c>
      <c r="X4497">
        <v>42.375576000000002</v>
      </c>
      <c r="Y4497">
        <v>-71.144447999999997</v>
      </c>
      <c r="Z4497" t="s">
        <v>824</v>
      </c>
    </row>
    <row r="4498" spans="1:26">
      <c r="A4498">
        <v>31611</v>
      </c>
      <c r="B4498" s="1">
        <v>41240.371527777781</v>
      </c>
      <c r="C4498" s="1">
        <f t="shared" si="876"/>
        <v>40909</v>
      </c>
      <c r="D4498" s="4">
        <f t="shared" si="877"/>
        <v>0.90555555555555556</v>
      </c>
      <c r="E4498" s="3">
        <f t="shared" si="878"/>
        <v>2012</v>
      </c>
      <c r="F4498" s="3">
        <f t="shared" si="879"/>
        <v>11</v>
      </c>
      <c r="G4498" s="3">
        <f t="shared" si="880"/>
        <v>27</v>
      </c>
      <c r="H4498" s="3">
        <f t="shared" si="881"/>
        <v>8</v>
      </c>
      <c r="I4498" s="3">
        <f t="shared" si="882"/>
        <v>55</v>
      </c>
      <c r="J4498" s="3">
        <f t="shared" si="883"/>
        <v>3</v>
      </c>
      <c r="K4498" s="3" t="str">
        <f>IF(AND(D4498&gt;='Season Lookup'!$D$15,D4498&lt;'Season Lookup'!$D$16),"Spring",IF(AND(D4498&gt;='Season Lookup'!$D$16,D4498&lt;'Season Lookup'!$D$17),"Summer",IF(AND(D4498&gt;='Season Lookup'!$D$17,D4498&lt;'Season Lookup'!$D$18),"Fall",IF(OR(D4498&gt;='Season Lookup'!$D$18,D4498&lt;'Season Lookup'!$D$15),"Winter"))))</f>
        <v>Fall</v>
      </c>
      <c r="L4498" s="3" t="str">
        <f>VLOOKUP(F4498,'Season Lookup'!$A$1:$B$13,2,0)</f>
        <v>Fall</v>
      </c>
      <c r="M4498" t="s">
        <v>73</v>
      </c>
      <c r="N4498" t="s">
        <v>13</v>
      </c>
      <c r="O4498" t="s">
        <v>23</v>
      </c>
      <c r="P4498" t="str">
        <f t="shared" si="884"/>
        <v>Yes</v>
      </c>
      <c r="Q4498" t="str">
        <f t="shared" si="885"/>
        <v>No</v>
      </c>
      <c r="R4498" t="str">
        <f t="shared" si="886"/>
        <v>No</v>
      </c>
      <c r="S4498">
        <v>2464</v>
      </c>
      <c r="T4498" t="s">
        <v>14</v>
      </c>
      <c r="V4498" t="str">
        <f t="shared" si="887"/>
        <v>Non Intersection</v>
      </c>
      <c r="W4498" t="s">
        <v>5138</v>
      </c>
      <c r="X4498">
        <v>42.398448999999999</v>
      </c>
      <c r="Y4498">
        <v>-71.131821000000002</v>
      </c>
      <c r="Z4498" t="s">
        <v>5139</v>
      </c>
    </row>
    <row r="4499" spans="1:26">
      <c r="A4499">
        <v>31612</v>
      </c>
      <c r="B4499" s="1">
        <v>41240.436793981484</v>
      </c>
      <c r="C4499" s="1">
        <f t="shared" si="876"/>
        <v>40909</v>
      </c>
      <c r="D4499" s="4">
        <f t="shared" si="877"/>
        <v>0.90555555555555556</v>
      </c>
      <c r="E4499" s="3">
        <f t="shared" si="878"/>
        <v>2012</v>
      </c>
      <c r="F4499" s="3">
        <f t="shared" si="879"/>
        <v>11</v>
      </c>
      <c r="G4499" s="3">
        <f t="shared" si="880"/>
        <v>27</v>
      </c>
      <c r="H4499" s="3">
        <f t="shared" si="881"/>
        <v>10</v>
      </c>
      <c r="I4499" s="3">
        <f t="shared" si="882"/>
        <v>28</v>
      </c>
      <c r="J4499" s="3">
        <f t="shared" si="883"/>
        <v>3</v>
      </c>
      <c r="K4499" s="3" t="str">
        <f>IF(AND(D4499&gt;='Season Lookup'!$D$15,D4499&lt;'Season Lookup'!$D$16),"Spring",IF(AND(D4499&gt;='Season Lookup'!$D$16,D4499&lt;'Season Lookup'!$D$17),"Summer",IF(AND(D4499&gt;='Season Lookup'!$D$17,D4499&lt;'Season Lookup'!$D$18),"Fall",IF(OR(D4499&gt;='Season Lookup'!$D$18,D4499&lt;'Season Lookup'!$D$15),"Winter"))))</f>
        <v>Fall</v>
      </c>
      <c r="L4499" s="3" t="str">
        <f>VLOOKUP(F4499,'Season Lookup'!$A$1:$B$13,2,0)</f>
        <v>Fall</v>
      </c>
      <c r="M4499" t="s">
        <v>73</v>
      </c>
      <c r="N4499" t="s">
        <v>13</v>
      </c>
      <c r="O4499" t="s">
        <v>13</v>
      </c>
      <c r="P4499" t="str">
        <f t="shared" si="884"/>
        <v>Yes</v>
      </c>
      <c r="Q4499" t="str">
        <f t="shared" si="885"/>
        <v>No</v>
      </c>
      <c r="R4499" t="str">
        <f t="shared" si="886"/>
        <v>No</v>
      </c>
      <c r="T4499" t="s">
        <v>133</v>
      </c>
      <c r="U4499" t="s">
        <v>192</v>
      </c>
      <c r="V4499" t="str">
        <f t="shared" si="887"/>
        <v>Intersection</v>
      </c>
      <c r="W4499" t="s">
        <v>370</v>
      </c>
      <c r="X4499">
        <v>42.370049999999999</v>
      </c>
      <c r="Y4499">
        <v>-71.106890000000007</v>
      </c>
      <c r="Z4499" t="s">
        <v>371</v>
      </c>
    </row>
    <row r="4500" spans="1:26">
      <c r="A4500">
        <v>31613</v>
      </c>
      <c r="B4500" s="1">
        <v>41240.758321759262</v>
      </c>
      <c r="C4500" s="1">
        <f t="shared" si="876"/>
        <v>40909</v>
      </c>
      <c r="D4500" s="4">
        <f t="shared" si="877"/>
        <v>0.90555555555555556</v>
      </c>
      <c r="E4500" s="3">
        <f t="shared" si="878"/>
        <v>2012</v>
      </c>
      <c r="F4500" s="3">
        <f t="shared" si="879"/>
        <v>11</v>
      </c>
      <c r="G4500" s="3">
        <f t="shared" si="880"/>
        <v>27</v>
      </c>
      <c r="H4500" s="3">
        <f t="shared" si="881"/>
        <v>18</v>
      </c>
      <c r="I4500" s="3">
        <f t="shared" si="882"/>
        <v>11</v>
      </c>
      <c r="J4500" s="3">
        <f t="shared" si="883"/>
        <v>3</v>
      </c>
      <c r="K4500" s="3" t="str">
        <f>IF(AND(D4500&gt;='Season Lookup'!$D$15,D4500&lt;'Season Lookup'!$D$16),"Spring",IF(AND(D4500&gt;='Season Lookup'!$D$16,D4500&lt;'Season Lookup'!$D$17),"Summer",IF(AND(D4500&gt;='Season Lookup'!$D$17,D4500&lt;'Season Lookup'!$D$18),"Fall",IF(OR(D4500&gt;='Season Lookup'!$D$18,D4500&lt;'Season Lookup'!$D$15),"Winter"))))</f>
        <v>Fall</v>
      </c>
      <c r="L4500" s="3" t="str">
        <f>VLOOKUP(F4500,'Season Lookup'!$A$1:$B$13,2,0)</f>
        <v>Fall</v>
      </c>
      <c r="M4500" t="s">
        <v>73</v>
      </c>
      <c r="N4500" t="s">
        <v>13</v>
      </c>
      <c r="O4500" t="s">
        <v>132</v>
      </c>
      <c r="P4500" t="str">
        <f t="shared" si="884"/>
        <v>Yes</v>
      </c>
      <c r="Q4500" t="str">
        <f t="shared" si="885"/>
        <v>Yes</v>
      </c>
      <c r="R4500" t="str">
        <f t="shared" si="886"/>
        <v>No</v>
      </c>
      <c r="T4500" t="s">
        <v>42</v>
      </c>
      <c r="U4500" t="s">
        <v>195</v>
      </c>
      <c r="V4500" t="str">
        <f t="shared" si="887"/>
        <v>Intersection</v>
      </c>
      <c r="W4500" t="s">
        <v>2887</v>
      </c>
      <c r="X4500">
        <v>42.356627000000003</v>
      </c>
      <c r="Y4500">
        <v>-71.106729999999999</v>
      </c>
      <c r="Z4500" t="s">
        <v>1484</v>
      </c>
    </row>
    <row r="4501" spans="1:26">
      <c r="A4501">
        <v>31651</v>
      </c>
      <c r="B4501" s="1">
        <v>41240.53125</v>
      </c>
      <c r="C4501" s="1">
        <f t="shared" si="876"/>
        <v>40909</v>
      </c>
      <c r="D4501" s="4">
        <f t="shared" si="877"/>
        <v>0.90555555555555556</v>
      </c>
      <c r="E4501" s="3">
        <f t="shared" si="878"/>
        <v>2012</v>
      </c>
      <c r="F4501" s="3">
        <f t="shared" si="879"/>
        <v>11</v>
      </c>
      <c r="G4501" s="3">
        <f t="shared" si="880"/>
        <v>27</v>
      </c>
      <c r="H4501" s="3">
        <f t="shared" si="881"/>
        <v>12</v>
      </c>
      <c r="I4501" s="3">
        <f t="shared" si="882"/>
        <v>45</v>
      </c>
      <c r="J4501" s="3">
        <f t="shared" si="883"/>
        <v>3</v>
      </c>
      <c r="K4501" s="3" t="str">
        <f>IF(AND(D4501&gt;='Season Lookup'!$D$15,D4501&lt;'Season Lookup'!$D$16),"Spring",IF(AND(D4501&gt;='Season Lookup'!$D$16,D4501&lt;'Season Lookup'!$D$17),"Summer",IF(AND(D4501&gt;='Season Lookup'!$D$17,D4501&lt;'Season Lookup'!$D$18),"Fall",IF(OR(D4501&gt;='Season Lookup'!$D$18,D4501&lt;'Season Lookup'!$D$15),"Winter"))))</f>
        <v>Fall</v>
      </c>
      <c r="L4501" s="3" t="str">
        <f>VLOOKUP(F4501,'Season Lookup'!$A$1:$B$13,2,0)</f>
        <v>Fall</v>
      </c>
      <c r="N4501" t="s">
        <v>13</v>
      </c>
      <c r="O4501" t="s">
        <v>132</v>
      </c>
      <c r="P4501" t="str">
        <f t="shared" si="884"/>
        <v>Yes</v>
      </c>
      <c r="Q4501" t="str">
        <f t="shared" si="885"/>
        <v>Yes</v>
      </c>
      <c r="R4501" t="str">
        <f t="shared" si="886"/>
        <v>No</v>
      </c>
      <c r="T4501" t="s">
        <v>14</v>
      </c>
      <c r="V4501" t="str">
        <f t="shared" si="887"/>
        <v>Intersection</v>
      </c>
      <c r="W4501" t="s">
        <v>137</v>
      </c>
      <c r="X4501">
        <v>0</v>
      </c>
      <c r="Y4501">
        <v>0</v>
      </c>
      <c r="Z4501" t="s">
        <v>81</v>
      </c>
    </row>
    <row r="4502" spans="1:26">
      <c r="A4502">
        <v>31614</v>
      </c>
      <c r="B4502" s="1">
        <v>41241.3125</v>
      </c>
      <c r="C4502" s="1">
        <f t="shared" si="876"/>
        <v>40909</v>
      </c>
      <c r="D4502" s="4">
        <f t="shared" si="877"/>
        <v>0.90833333333333333</v>
      </c>
      <c r="E4502" s="3">
        <f t="shared" si="878"/>
        <v>2012</v>
      </c>
      <c r="F4502" s="3">
        <f t="shared" si="879"/>
        <v>11</v>
      </c>
      <c r="G4502" s="3">
        <f t="shared" si="880"/>
        <v>28</v>
      </c>
      <c r="H4502" s="3">
        <f t="shared" si="881"/>
        <v>7</v>
      </c>
      <c r="I4502" s="3">
        <f t="shared" si="882"/>
        <v>30</v>
      </c>
      <c r="J4502" s="3">
        <f t="shared" si="883"/>
        <v>4</v>
      </c>
      <c r="K4502" s="3" t="str">
        <f>IF(AND(D4502&gt;='Season Lookup'!$D$15,D4502&lt;'Season Lookup'!$D$16),"Spring",IF(AND(D4502&gt;='Season Lookup'!$D$16,D4502&lt;'Season Lookup'!$D$17),"Summer",IF(AND(D4502&gt;='Season Lookup'!$D$17,D4502&lt;'Season Lookup'!$D$18),"Fall",IF(OR(D4502&gt;='Season Lookup'!$D$18,D4502&lt;'Season Lookup'!$D$15),"Winter"))))</f>
        <v>Fall</v>
      </c>
      <c r="L4502" s="3" t="str">
        <f>VLOOKUP(F4502,'Season Lookup'!$A$1:$B$13,2,0)</f>
        <v>Fall</v>
      </c>
      <c r="M4502" t="s">
        <v>82</v>
      </c>
      <c r="N4502" t="s">
        <v>13</v>
      </c>
      <c r="O4502" t="s">
        <v>23</v>
      </c>
      <c r="P4502" t="str">
        <f t="shared" si="884"/>
        <v>Yes</v>
      </c>
      <c r="Q4502" t="str">
        <f t="shared" si="885"/>
        <v>No</v>
      </c>
      <c r="R4502" t="str">
        <f t="shared" si="886"/>
        <v>No</v>
      </c>
      <c r="S4502">
        <v>114</v>
      </c>
      <c r="T4502" t="s">
        <v>104</v>
      </c>
      <c r="V4502" t="str">
        <f t="shared" si="887"/>
        <v>Non Intersection</v>
      </c>
      <c r="W4502" t="s">
        <v>5140</v>
      </c>
      <c r="X4502">
        <v>42.372726</v>
      </c>
      <c r="Y4502">
        <v>-71.100926999999999</v>
      </c>
      <c r="Z4502" t="s">
        <v>5141</v>
      </c>
    </row>
    <row r="4503" spans="1:26">
      <c r="A4503">
        <v>31615</v>
      </c>
      <c r="B4503" s="1">
        <v>41241.695138888892</v>
      </c>
      <c r="C4503" s="1">
        <f t="shared" si="876"/>
        <v>40909</v>
      </c>
      <c r="D4503" s="4">
        <f t="shared" si="877"/>
        <v>0.90833333333333333</v>
      </c>
      <c r="E4503" s="3">
        <f t="shared" si="878"/>
        <v>2012</v>
      </c>
      <c r="F4503" s="3">
        <f t="shared" si="879"/>
        <v>11</v>
      </c>
      <c r="G4503" s="3">
        <f t="shared" si="880"/>
        <v>28</v>
      </c>
      <c r="H4503" s="3">
        <f t="shared" si="881"/>
        <v>16</v>
      </c>
      <c r="I4503" s="3">
        <f t="shared" si="882"/>
        <v>41</v>
      </c>
      <c r="J4503" s="3">
        <f t="shared" si="883"/>
        <v>4</v>
      </c>
      <c r="K4503" s="3" t="str">
        <f>IF(AND(D4503&gt;='Season Lookup'!$D$15,D4503&lt;'Season Lookup'!$D$16),"Spring",IF(AND(D4503&gt;='Season Lookup'!$D$16,D4503&lt;'Season Lookup'!$D$17),"Summer",IF(AND(D4503&gt;='Season Lookup'!$D$17,D4503&lt;'Season Lookup'!$D$18),"Fall",IF(OR(D4503&gt;='Season Lookup'!$D$18,D4503&lt;'Season Lookup'!$D$15),"Winter"))))</f>
        <v>Fall</v>
      </c>
      <c r="L4503" s="3" t="str">
        <f>VLOOKUP(F4503,'Season Lookup'!$A$1:$B$13,2,0)</f>
        <v>Fall</v>
      </c>
      <c r="M4503" t="s">
        <v>82</v>
      </c>
      <c r="N4503" t="s">
        <v>13</v>
      </c>
      <c r="O4503" t="s">
        <v>23</v>
      </c>
      <c r="P4503" t="str">
        <f t="shared" si="884"/>
        <v>Yes</v>
      </c>
      <c r="Q4503" t="str">
        <f t="shared" si="885"/>
        <v>No</v>
      </c>
      <c r="R4503" t="str">
        <f t="shared" si="886"/>
        <v>No</v>
      </c>
      <c r="S4503">
        <v>788</v>
      </c>
      <c r="T4503" t="s">
        <v>186</v>
      </c>
      <c r="V4503" t="str">
        <f t="shared" si="887"/>
        <v>Non Intersection</v>
      </c>
      <c r="W4503" t="s">
        <v>5142</v>
      </c>
      <c r="X4503">
        <v>0</v>
      </c>
      <c r="Y4503">
        <v>0</v>
      </c>
      <c r="Z4503" t="s">
        <v>81</v>
      </c>
    </row>
    <row r="4504" spans="1:26">
      <c r="A4504">
        <v>31616</v>
      </c>
      <c r="B4504" s="1">
        <v>41241.774293981478</v>
      </c>
      <c r="C4504" s="1">
        <f t="shared" si="876"/>
        <v>40909</v>
      </c>
      <c r="D4504" s="4">
        <f t="shared" si="877"/>
        <v>0.90833333333333333</v>
      </c>
      <c r="E4504" s="3">
        <f t="shared" si="878"/>
        <v>2012</v>
      </c>
      <c r="F4504" s="3">
        <f t="shared" si="879"/>
        <v>11</v>
      </c>
      <c r="G4504" s="3">
        <f t="shared" si="880"/>
        <v>28</v>
      </c>
      <c r="H4504" s="3">
        <f t="shared" si="881"/>
        <v>18</v>
      </c>
      <c r="I4504" s="3">
        <f t="shared" si="882"/>
        <v>34</v>
      </c>
      <c r="J4504" s="3">
        <f t="shared" si="883"/>
        <v>4</v>
      </c>
      <c r="K4504" s="3" t="str">
        <f>IF(AND(D4504&gt;='Season Lookup'!$D$15,D4504&lt;'Season Lookup'!$D$16),"Spring",IF(AND(D4504&gt;='Season Lookup'!$D$16,D4504&lt;'Season Lookup'!$D$17),"Summer",IF(AND(D4504&gt;='Season Lookup'!$D$17,D4504&lt;'Season Lookup'!$D$18),"Fall",IF(OR(D4504&gt;='Season Lookup'!$D$18,D4504&lt;'Season Lookup'!$D$15),"Winter"))))</f>
        <v>Fall</v>
      </c>
      <c r="L4504" s="3" t="str">
        <f>VLOOKUP(F4504,'Season Lookup'!$A$1:$B$13,2,0)</f>
        <v>Fall</v>
      </c>
      <c r="M4504" t="s">
        <v>82</v>
      </c>
      <c r="N4504" t="s">
        <v>13</v>
      </c>
      <c r="O4504" t="s">
        <v>132</v>
      </c>
      <c r="P4504" t="str">
        <f t="shared" si="884"/>
        <v>Yes</v>
      </c>
      <c r="Q4504" t="str">
        <f t="shared" si="885"/>
        <v>Yes</v>
      </c>
      <c r="R4504" t="str">
        <f t="shared" si="886"/>
        <v>No</v>
      </c>
      <c r="S4504">
        <v>305</v>
      </c>
      <c r="T4504" t="s">
        <v>587</v>
      </c>
      <c r="V4504" t="str">
        <f t="shared" si="887"/>
        <v>Non Intersection</v>
      </c>
      <c r="W4504" t="s">
        <v>5143</v>
      </c>
      <c r="X4504">
        <v>42.373528</v>
      </c>
      <c r="Y4504">
        <v>-71.094399999999993</v>
      </c>
      <c r="Z4504" t="s">
        <v>5144</v>
      </c>
    </row>
    <row r="4505" spans="1:26">
      <c r="A4505">
        <v>31617</v>
      </c>
      <c r="B4505" s="1">
        <v>41241.833333333336</v>
      </c>
      <c r="C4505" s="1">
        <f t="shared" si="876"/>
        <v>40909</v>
      </c>
      <c r="D4505" s="4">
        <f t="shared" si="877"/>
        <v>0.90833333333333333</v>
      </c>
      <c r="E4505" s="3">
        <f t="shared" si="878"/>
        <v>2012</v>
      </c>
      <c r="F4505" s="3">
        <f t="shared" si="879"/>
        <v>11</v>
      </c>
      <c r="G4505" s="3">
        <f t="shared" si="880"/>
        <v>28</v>
      </c>
      <c r="H4505" s="3">
        <f t="shared" si="881"/>
        <v>20</v>
      </c>
      <c r="I4505" s="3">
        <f t="shared" si="882"/>
        <v>0</v>
      </c>
      <c r="J4505" s="3">
        <f t="shared" si="883"/>
        <v>4</v>
      </c>
      <c r="K4505" s="3" t="str">
        <f>IF(AND(D4505&gt;='Season Lookup'!$D$15,D4505&lt;'Season Lookup'!$D$16),"Spring",IF(AND(D4505&gt;='Season Lookup'!$D$16,D4505&lt;'Season Lookup'!$D$17),"Summer",IF(AND(D4505&gt;='Season Lookup'!$D$17,D4505&lt;'Season Lookup'!$D$18),"Fall",IF(OR(D4505&gt;='Season Lookup'!$D$18,D4505&lt;'Season Lookup'!$D$15),"Winter"))))</f>
        <v>Fall</v>
      </c>
      <c r="L4505" s="3" t="str">
        <f>VLOOKUP(F4505,'Season Lookup'!$A$1:$B$13,2,0)</f>
        <v>Fall</v>
      </c>
      <c r="M4505" t="s">
        <v>82</v>
      </c>
      <c r="N4505" t="s">
        <v>13</v>
      </c>
      <c r="O4505" t="s">
        <v>23</v>
      </c>
      <c r="P4505" t="str">
        <f t="shared" si="884"/>
        <v>Yes</v>
      </c>
      <c r="Q4505" t="str">
        <f t="shared" si="885"/>
        <v>No</v>
      </c>
      <c r="R4505" t="str">
        <f t="shared" si="886"/>
        <v>No</v>
      </c>
      <c r="S4505">
        <v>21</v>
      </c>
      <c r="T4505" t="s">
        <v>2848</v>
      </c>
      <c r="V4505" t="str">
        <f t="shared" si="887"/>
        <v>Non Intersection</v>
      </c>
      <c r="W4505" t="s">
        <v>5145</v>
      </c>
      <c r="X4505">
        <v>42.395584999999997</v>
      </c>
      <c r="Y4505">
        <v>-71.129465999999994</v>
      </c>
      <c r="Z4505" t="s">
        <v>5146</v>
      </c>
    </row>
    <row r="4506" spans="1:26">
      <c r="A4506">
        <v>31618</v>
      </c>
      <c r="B4506" s="1">
        <v>41242.023599537039</v>
      </c>
      <c r="C4506" s="1">
        <f t="shared" si="876"/>
        <v>40909</v>
      </c>
      <c r="D4506" s="4">
        <f t="shared" si="877"/>
        <v>0.91111111111111109</v>
      </c>
      <c r="E4506" s="3">
        <f t="shared" si="878"/>
        <v>2012</v>
      </c>
      <c r="F4506" s="3">
        <f t="shared" si="879"/>
        <v>11</v>
      </c>
      <c r="G4506" s="3">
        <f t="shared" si="880"/>
        <v>29</v>
      </c>
      <c r="H4506" s="3">
        <f t="shared" si="881"/>
        <v>0</v>
      </c>
      <c r="I4506" s="3">
        <f t="shared" si="882"/>
        <v>33</v>
      </c>
      <c r="J4506" s="3">
        <f t="shared" si="883"/>
        <v>5</v>
      </c>
      <c r="K4506" s="3" t="str">
        <f>IF(AND(D4506&gt;='Season Lookup'!$D$15,D4506&lt;'Season Lookup'!$D$16),"Spring",IF(AND(D4506&gt;='Season Lookup'!$D$16,D4506&lt;'Season Lookup'!$D$17),"Summer",IF(AND(D4506&gt;='Season Lookup'!$D$17,D4506&lt;'Season Lookup'!$D$18),"Fall",IF(OR(D4506&gt;='Season Lookup'!$D$18,D4506&lt;'Season Lookup'!$D$15),"Winter"))))</f>
        <v>Fall</v>
      </c>
      <c r="L4506" s="3" t="str">
        <f>VLOOKUP(F4506,'Season Lookup'!$A$1:$B$13,2,0)</f>
        <v>Fall</v>
      </c>
      <c r="M4506" t="s">
        <v>78</v>
      </c>
      <c r="N4506" t="s">
        <v>13</v>
      </c>
      <c r="O4506" t="s">
        <v>23</v>
      </c>
      <c r="P4506" t="str">
        <f t="shared" si="884"/>
        <v>Yes</v>
      </c>
      <c r="Q4506" t="str">
        <f t="shared" si="885"/>
        <v>No</v>
      </c>
      <c r="R4506" t="str">
        <f t="shared" si="886"/>
        <v>No</v>
      </c>
      <c r="S4506">
        <v>415</v>
      </c>
      <c r="T4506" t="s">
        <v>14</v>
      </c>
      <c r="V4506" t="str">
        <f t="shared" si="887"/>
        <v>Non Intersection</v>
      </c>
      <c r="W4506" t="s">
        <v>5147</v>
      </c>
      <c r="X4506">
        <v>42.363584000000003</v>
      </c>
      <c r="Y4506">
        <v>-71.100216000000003</v>
      </c>
      <c r="Z4506" t="s">
        <v>5148</v>
      </c>
    </row>
    <row r="4507" spans="1:26">
      <c r="A4507">
        <v>31619</v>
      </c>
      <c r="B4507" s="1">
        <v>41242.343043981484</v>
      </c>
      <c r="C4507" s="1">
        <f t="shared" si="876"/>
        <v>40909</v>
      </c>
      <c r="D4507" s="4">
        <f t="shared" si="877"/>
        <v>0.91111111111111109</v>
      </c>
      <c r="E4507" s="3">
        <f t="shared" si="878"/>
        <v>2012</v>
      </c>
      <c r="F4507" s="3">
        <f t="shared" si="879"/>
        <v>11</v>
      </c>
      <c r="G4507" s="3">
        <f t="shared" si="880"/>
        <v>29</v>
      </c>
      <c r="H4507" s="3">
        <f t="shared" si="881"/>
        <v>8</v>
      </c>
      <c r="I4507" s="3">
        <f t="shared" si="882"/>
        <v>13</v>
      </c>
      <c r="J4507" s="3">
        <f t="shared" si="883"/>
        <v>5</v>
      </c>
      <c r="K4507" s="3" t="str">
        <f>IF(AND(D4507&gt;='Season Lookup'!$D$15,D4507&lt;'Season Lookup'!$D$16),"Spring",IF(AND(D4507&gt;='Season Lookup'!$D$16,D4507&lt;'Season Lookup'!$D$17),"Summer",IF(AND(D4507&gt;='Season Lookup'!$D$17,D4507&lt;'Season Lookup'!$D$18),"Fall",IF(OR(D4507&gt;='Season Lookup'!$D$18,D4507&lt;'Season Lookup'!$D$15),"Winter"))))</f>
        <v>Fall</v>
      </c>
      <c r="L4507" s="3" t="str">
        <f>VLOOKUP(F4507,'Season Lookup'!$A$1:$B$13,2,0)</f>
        <v>Fall</v>
      </c>
      <c r="M4507" t="s">
        <v>78</v>
      </c>
      <c r="N4507" t="s">
        <v>13</v>
      </c>
      <c r="O4507" t="s">
        <v>13</v>
      </c>
      <c r="P4507" t="str">
        <f t="shared" si="884"/>
        <v>Yes</v>
      </c>
      <c r="Q4507" t="str">
        <f t="shared" si="885"/>
        <v>No</v>
      </c>
      <c r="R4507" t="str">
        <f t="shared" si="886"/>
        <v>No</v>
      </c>
      <c r="T4507" t="s">
        <v>86</v>
      </c>
      <c r="U4507" t="s">
        <v>5149</v>
      </c>
      <c r="V4507" t="str">
        <f t="shared" si="887"/>
        <v>Intersection</v>
      </c>
      <c r="W4507" t="s">
        <v>5150</v>
      </c>
      <c r="X4507">
        <v>42.355590999999997</v>
      </c>
      <c r="Y4507">
        <v>-71.111312999999996</v>
      </c>
      <c r="Z4507" t="s">
        <v>852</v>
      </c>
    </row>
    <row r="4508" spans="1:26">
      <c r="A4508">
        <v>31620</v>
      </c>
      <c r="B4508" s="1">
        <v>41243.375</v>
      </c>
      <c r="C4508" s="1">
        <f t="shared" si="876"/>
        <v>40909</v>
      </c>
      <c r="D4508" s="4">
        <f t="shared" si="877"/>
        <v>0.91388888888888886</v>
      </c>
      <c r="E4508" s="3">
        <f t="shared" si="878"/>
        <v>2012</v>
      </c>
      <c r="F4508" s="3">
        <f t="shared" si="879"/>
        <v>11</v>
      </c>
      <c r="G4508" s="3">
        <f t="shared" si="880"/>
        <v>30</v>
      </c>
      <c r="H4508" s="3">
        <f t="shared" si="881"/>
        <v>9</v>
      </c>
      <c r="I4508" s="3">
        <f t="shared" si="882"/>
        <v>0</v>
      </c>
      <c r="J4508" s="3">
        <f t="shared" si="883"/>
        <v>6</v>
      </c>
      <c r="K4508" s="3" t="str">
        <f>IF(AND(D4508&gt;='Season Lookup'!$D$15,D4508&lt;'Season Lookup'!$D$16),"Spring",IF(AND(D4508&gt;='Season Lookup'!$D$16,D4508&lt;'Season Lookup'!$D$17),"Summer",IF(AND(D4508&gt;='Season Lookup'!$D$17,D4508&lt;'Season Lookup'!$D$18),"Fall",IF(OR(D4508&gt;='Season Lookup'!$D$18,D4508&lt;'Season Lookup'!$D$15),"Winter"))))</f>
        <v>Fall</v>
      </c>
      <c r="L4508" s="3" t="str">
        <f>VLOOKUP(F4508,'Season Lookup'!$A$1:$B$13,2,0)</f>
        <v>Fall</v>
      </c>
      <c r="M4508" t="s">
        <v>12</v>
      </c>
      <c r="N4508" t="s">
        <v>13</v>
      </c>
      <c r="O4508" t="s">
        <v>23</v>
      </c>
      <c r="P4508" t="str">
        <f t="shared" si="884"/>
        <v>Yes</v>
      </c>
      <c r="Q4508" t="str">
        <f t="shared" si="885"/>
        <v>No</v>
      </c>
      <c r="R4508" t="str">
        <f t="shared" si="886"/>
        <v>No</v>
      </c>
      <c r="S4508">
        <v>160</v>
      </c>
      <c r="T4508" t="s">
        <v>155</v>
      </c>
      <c r="V4508" t="str">
        <f t="shared" si="887"/>
        <v>Non Intersection</v>
      </c>
      <c r="W4508" t="s">
        <v>5151</v>
      </c>
      <c r="X4508">
        <v>42.389130000000002</v>
      </c>
      <c r="Y4508">
        <v>-71.127060999999998</v>
      </c>
      <c r="Z4508" t="s">
        <v>5152</v>
      </c>
    </row>
    <row r="4509" spans="1:26">
      <c r="A4509">
        <v>31621</v>
      </c>
      <c r="B4509" s="1">
        <v>41243.416655092595</v>
      </c>
      <c r="C4509" s="1">
        <f t="shared" si="876"/>
        <v>40909</v>
      </c>
      <c r="D4509" s="4">
        <f t="shared" si="877"/>
        <v>0.91388888888888886</v>
      </c>
      <c r="E4509" s="3">
        <f t="shared" si="878"/>
        <v>2012</v>
      </c>
      <c r="F4509" s="3">
        <f t="shared" si="879"/>
        <v>11</v>
      </c>
      <c r="G4509" s="3">
        <f t="shared" si="880"/>
        <v>30</v>
      </c>
      <c r="H4509" s="3">
        <f t="shared" si="881"/>
        <v>9</v>
      </c>
      <c r="I4509" s="3">
        <f t="shared" si="882"/>
        <v>59</v>
      </c>
      <c r="J4509" s="3">
        <f t="shared" si="883"/>
        <v>6</v>
      </c>
      <c r="K4509" s="3" t="str">
        <f>IF(AND(D4509&gt;='Season Lookup'!$D$15,D4509&lt;'Season Lookup'!$D$16),"Spring",IF(AND(D4509&gt;='Season Lookup'!$D$16,D4509&lt;'Season Lookup'!$D$17),"Summer",IF(AND(D4509&gt;='Season Lookup'!$D$17,D4509&lt;'Season Lookup'!$D$18),"Fall",IF(OR(D4509&gt;='Season Lookup'!$D$18,D4509&lt;'Season Lookup'!$D$15),"Winter"))))</f>
        <v>Fall</v>
      </c>
      <c r="L4509" s="3" t="str">
        <f>VLOOKUP(F4509,'Season Lookup'!$A$1:$B$13,2,0)</f>
        <v>Fall</v>
      </c>
      <c r="M4509" t="s">
        <v>12</v>
      </c>
      <c r="N4509" t="s">
        <v>13</v>
      </c>
      <c r="O4509" t="s">
        <v>23</v>
      </c>
      <c r="P4509" t="str">
        <f t="shared" si="884"/>
        <v>Yes</v>
      </c>
      <c r="Q4509" t="str">
        <f t="shared" si="885"/>
        <v>No</v>
      </c>
      <c r="R4509" t="str">
        <f t="shared" si="886"/>
        <v>No</v>
      </c>
      <c r="T4509" t="s">
        <v>1032</v>
      </c>
      <c r="U4509" t="s">
        <v>3409</v>
      </c>
      <c r="V4509" t="str">
        <f t="shared" si="887"/>
        <v>Intersection</v>
      </c>
      <c r="W4509" t="s">
        <v>5153</v>
      </c>
      <c r="X4509">
        <v>42.395829999999997</v>
      </c>
      <c r="Y4509">
        <v>-71.126384000000002</v>
      </c>
      <c r="Z4509" t="s">
        <v>5154</v>
      </c>
    </row>
    <row r="4510" spans="1:26">
      <c r="A4510">
        <v>31622</v>
      </c>
      <c r="B4510" s="1">
        <v>41243.434027777781</v>
      </c>
      <c r="C4510" s="1">
        <f t="shared" si="876"/>
        <v>40909</v>
      </c>
      <c r="D4510" s="4">
        <f t="shared" si="877"/>
        <v>0.91388888888888886</v>
      </c>
      <c r="E4510" s="3">
        <f t="shared" si="878"/>
        <v>2012</v>
      </c>
      <c r="F4510" s="3">
        <f t="shared" si="879"/>
        <v>11</v>
      </c>
      <c r="G4510" s="3">
        <f t="shared" si="880"/>
        <v>30</v>
      </c>
      <c r="H4510" s="3">
        <f t="shared" si="881"/>
        <v>10</v>
      </c>
      <c r="I4510" s="3">
        <f t="shared" si="882"/>
        <v>25</v>
      </c>
      <c r="J4510" s="3">
        <f t="shared" si="883"/>
        <v>6</v>
      </c>
      <c r="K4510" s="3" t="str">
        <f>IF(AND(D4510&gt;='Season Lookup'!$D$15,D4510&lt;'Season Lookup'!$D$16),"Spring",IF(AND(D4510&gt;='Season Lookup'!$D$16,D4510&lt;'Season Lookup'!$D$17),"Summer",IF(AND(D4510&gt;='Season Lookup'!$D$17,D4510&lt;'Season Lookup'!$D$18),"Fall",IF(OR(D4510&gt;='Season Lookup'!$D$18,D4510&lt;'Season Lookup'!$D$15),"Winter"))))</f>
        <v>Fall</v>
      </c>
      <c r="L4510" s="3" t="str">
        <f>VLOOKUP(F4510,'Season Lookup'!$A$1:$B$13,2,0)</f>
        <v>Fall</v>
      </c>
      <c r="M4510" t="s">
        <v>12</v>
      </c>
      <c r="N4510" t="s">
        <v>13</v>
      </c>
      <c r="O4510" t="s">
        <v>13</v>
      </c>
      <c r="P4510" t="str">
        <f t="shared" si="884"/>
        <v>Yes</v>
      </c>
      <c r="Q4510" t="str">
        <f t="shared" si="885"/>
        <v>No</v>
      </c>
      <c r="R4510" t="str">
        <f t="shared" si="886"/>
        <v>No</v>
      </c>
      <c r="S4510">
        <v>14</v>
      </c>
      <c r="T4510" t="s">
        <v>5155</v>
      </c>
      <c r="V4510" t="str">
        <f t="shared" si="887"/>
        <v>Non Intersection</v>
      </c>
      <c r="W4510" t="s">
        <v>5156</v>
      </c>
      <c r="X4510">
        <v>42.383797000000001</v>
      </c>
      <c r="Y4510">
        <v>-71.120497999999998</v>
      </c>
      <c r="Z4510" t="s">
        <v>5157</v>
      </c>
    </row>
    <row r="4511" spans="1:26">
      <c r="A4511">
        <v>31623</v>
      </c>
      <c r="B4511" s="1">
        <v>41243.476388888892</v>
      </c>
      <c r="C4511" s="1">
        <f t="shared" si="876"/>
        <v>40909</v>
      </c>
      <c r="D4511" s="4">
        <f t="shared" si="877"/>
        <v>0.91388888888888886</v>
      </c>
      <c r="E4511" s="3">
        <f t="shared" si="878"/>
        <v>2012</v>
      </c>
      <c r="F4511" s="3">
        <f t="shared" si="879"/>
        <v>11</v>
      </c>
      <c r="G4511" s="3">
        <f t="shared" si="880"/>
        <v>30</v>
      </c>
      <c r="H4511" s="3">
        <f t="shared" si="881"/>
        <v>11</v>
      </c>
      <c r="I4511" s="3">
        <f t="shared" si="882"/>
        <v>26</v>
      </c>
      <c r="J4511" s="3">
        <f t="shared" si="883"/>
        <v>6</v>
      </c>
      <c r="K4511" s="3" t="str">
        <f>IF(AND(D4511&gt;='Season Lookup'!$D$15,D4511&lt;'Season Lookup'!$D$16),"Spring",IF(AND(D4511&gt;='Season Lookup'!$D$16,D4511&lt;'Season Lookup'!$D$17),"Summer",IF(AND(D4511&gt;='Season Lookup'!$D$17,D4511&lt;'Season Lookup'!$D$18),"Fall",IF(OR(D4511&gt;='Season Lookup'!$D$18,D4511&lt;'Season Lookup'!$D$15),"Winter"))))</f>
        <v>Fall</v>
      </c>
      <c r="L4511" s="3" t="str">
        <f>VLOOKUP(F4511,'Season Lookup'!$A$1:$B$13,2,0)</f>
        <v>Fall</v>
      </c>
      <c r="M4511" t="s">
        <v>12</v>
      </c>
      <c r="N4511" t="s">
        <v>13</v>
      </c>
      <c r="O4511" t="s">
        <v>152</v>
      </c>
      <c r="P4511" t="str">
        <f t="shared" si="884"/>
        <v>Yes</v>
      </c>
      <c r="Q4511" t="str">
        <f t="shared" si="885"/>
        <v>No</v>
      </c>
      <c r="R4511" t="str">
        <f t="shared" si="886"/>
        <v>Yes</v>
      </c>
      <c r="S4511">
        <v>196</v>
      </c>
      <c r="T4511" t="s">
        <v>342</v>
      </c>
      <c r="V4511" t="str">
        <f t="shared" si="887"/>
        <v>Non Intersection</v>
      </c>
      <c r="W4511" t="s">
        <v>5158</v>
      </c>
      <c r="X4511">
        <v>42.370164000000003</v>
      </c>
      <c r="Y4511">
        <v>-71.100282000000007</v>
      </c>
      <c r="Z4511" t="s">
        <v>5159</v>
      </c>
    </row>
    <row r="4512" spans="1:26">
      <c r="A4512">
        <v>31624</v>
      </c>
      <c r="B4512" s="1">
        <v>41243.538194444445</v>
      </c>
      <c r="C4512" s="1">
        <f t="shared" si="876"/>
        <v>40909</v>
      </c>
      <c r="D4512" s="4">
        <f t="shared" si="877"/>
        <v>0.91388888888888886</v>
      </c>
      <c r="E4512" s="3">
        <f t="shared" si="878"/>
        <v>2012</v>
      </c>
      <c r="F4512" s="3">
        <f t="shared" si="879"/>
        <v>11</v>
      </c>
      <c r="G4512" s="3">
        <f t="shared" si="880"/>
        <v>30</v>
      </c>
      <c r="H4512" s="3">
        <f t="shared" si="881"/>
        <v>12</v>
      </c>
      <c r="I4512" s="3">
        <f t="shared" si="882"/>
        <v>55</v>
      </c>
      <c r="J4512" s="3">
        <f t="shared" si="883"/>
        <v>6</v>
      </c>
      <c r="K4512" s="3" t="str">
        <f>IF(AND(D4512&gt;='Season Lookup'!$D$15,D4512&lt;'Season Lookup'!$D$16),"Spring",IF(AND(D4512&gt;='Season Lookup'!$D$16,D4512&lt;'Season Lookup'!$D$17),"Summer",IF(AND(D4512&gt;='Season Lookup'!$D$17,D4512&lt;'Season Lookup'!$D$18),"Fall",IF(OR(D4512&gt;='Season Lookup'!$D$18,D4512&lt;'Season Lookup'!$D$15),"Winter"))))</f>
        <v>Fall</v>
      </c>
      <c r="L4512" s="3" t="str">
        <f>VLOOKUP(F4512,'Season Lookup'!$A$1:$B$13,2,0)</f>
        <v>Fall</v>
      </c>
      <c r="M4512" t="s">
        <v>12</v>
      </c>
      <c r="N4512" t="s">
        <v>13</v>
      </c>
      <c r="O4512" t="s">
        <v>13</v>
      </c>
      <c r="P4512" t="str">
        <f t="shared" si="884"/>
        <v>Yes</v>
      </c>
      <c r="Q4512" t="str">
        <f t="shared" si="885"/>
        <v>No</v>
      </c>
      <c r="R4512" t="str">
        <f t="shared" si="886"/>
        <v>No</v>
      </c>
      <c r="T4512" t="s">
        <v>260</v>
      </c>
      <c r="V4512" t="str">
        <f t="shared" si="887"/>
        <v>Intersection</v>
      </c>
      <c r="W4512" t="s">
        <v>2589</v>
      </c>
      <c r="X4512">
        <v>0</v>
      </c>
      <c r="Y4512">
        <v>0</v>
      </c>
      <c r="Z4512" t="s">
        <v>81</v>
      </c>
    </row>
    <row r="4513" spans="1:26">
      <c r="A4513">
        <v>31625</v>
      </c>
      <c r="B4513" s="1">
        <v>41243.616666666669</v>
      </c>
      <c r="C4513" s="1">
        <f t="shared" si="876"/>
        <v>40909</v>
      </c>
      <c r="D4513" s="4">
        <f t="shared" si="877"/>
        <v>0.91388888888888886</v>
      </c>
      <c r="E4513" s="3">
        <f t="shared" si="878"/>
        <v>2012</v>
      </c>
      <c r="F4513" s="3">
        <f t="shared" si="879"/>
        <v>11</v>
      </c>
      <c r="G4513" s="3">
        <f t="shared" si="880"/>
        <v>30</v>
      </c>
      <c r="H4513" s="3">
        <f t="shared" si="881"/>
        <v>14</v>
      </c>
      <c r="I4513" s="3">
        <f t="shared" si="882"/>
        <v>48</v>
      </c>
      <c r="J4513" s="3">
        <f t="shared" si="883"/>
        <v>6</v>
      </c>
      <c r="K4513" s="3" t="str">
        <f>IF(AND(D4513&gt;='Season Lookup'!$D$15,D4513&lt;'Season Lookup'!$D$16),"Spring",IF(AND(D4513&gt;='Season Lookup'!$D$16,D4513&lt;'Season Lookup'!$D$17),"Summer",IF(AND(D4513&gt;='Season Lookup'!$D$17,D4513&lt;'Season Lookup'!$D$18),"Fall",IF(OR(D4513&gt;='Season Lookup'!$D$18,D4513&lt;'Season Lookup'!$D$15),"Winter"))))</f>
        <v>Fall</v>
      </c>
      <c r="L4513" s="3" t="str">
        <f>VLOOKUP(F4513,'Season Lookup'!$A$1:$B$13,2,0)</f>
        <v>Fall</v>
      </c>
      <c r="M4513" t="s">
        <v>12</v>
      </c>
      <c r="N4513" t="s">
        <v>13</v>
      </c>
      <c r="O4513" t="s">
        <v>152</v>
      </c>
      <c r="P4513" t="str">
        <f t="shared" si="884"/>
        <v>Yes</v>
      </c>
      <c r="Q4513" t="str">
        <f t="shared" si="885"/>
        <v>No</v>
      </c>
      <c r="R4513" t="str">
        <f t="shared" si="886"/>
        <v>Yes</v>
      </c>
      <c r="T4513" t="s">
        <v>296</v>
      </c>
      <c r="U4513" t="s">
        <v>199</v>
      </c>
      <c r="V4513" t="str">
        <f t="shared" si="887"/>
        <v>Intersection</v>
      </c>
      <c r="W4513" t="s">
        <v>5160</v>
      </c>
      <c r="X4513">
        <v>42.375985999999997</v>
      </c>
      <c r="Y4513">
        <v>-71.124613999999994</v>
      </c>
      <c r="Z4513" t="s">
        <v>2404</v>
      </c>
    </row>
    <row r="4514" spans="1:26">
      <c r="A4514">
        <v>31626</v>
      </c>
      <c r="B4514" s="1">
        <v>41243.635405092595</v>
      </c>
      <c r="C4514" s="1">
        <f t="shared" si="876"/>
        <v>40909</v>
      </c>
      <c r="D4514" s="4">
        <f t="shared" si="877"/>
        <v>0.91388888888888886</v>
      </c>
      <c r="E4514" s="3">
        <f t="shared" si="878"/>
        <v>2012</v>
      </c>
      <c r="F4514" s="3">
        <f t="shared" si="879"/>
        <v>11</v>
      </c>
      <c r="G4514" s="3">
        <f t="shared" si="880"/>
        <v>30</v>
      </c>
      <c r="H4514" s="3">
        <f t="shared" si="881"/>
        <v>15</v>
      </c>
      <c r="I4514" s="3">
        <f t="shared" si="882"/>
        <v>14</v>
      </c>
      <c r="J4514" s="3">
        <f t="shared" si="883"/>
        <v>6</v>
      </c>
      <c r="K4514" s="3" t="str">
        <f>IF(AND(D4514&gt;='Season Lookup'!$D$15,D4514&lt;'Season Lookup'!$D$16),"Spring",IF(AND(D4514&gt;='Season Lookup'!$D$16,D4514&lt;'Season Lookup'!$D$17),"Summer",IF(AND(D4514&gt;='Season Lookup'!$D$17,D4514&lt;'Season Lookup'!$D$18),"Fall",IF(OR(D4514&gt;='Season Lookup'!$D$18,D4514&lt;'Season Lookup'!$D$15),"Winter"))))</f>
        <v>Fall</v>
      </c>
      <c r="L4514" s="3" t="str">
        <f>VLOOKUP(F4514,'Season Lookup'!$A$1:$B$13,2,0)</f>
        <v>Fall</v>
      </c>
      <c r="M4514" t="s">
        <v>12</v>
      </c>
      <c r="N4514" t="s">
        <v>13</v>
      </c>
      <c r="O4514" t="s">
        <v>132</v>
      </c>
      <c r="P4514" t="str">
        <f t="shared" si="884"/>
        <v>Yes</v>
      </c>
      <c r="Q4514" t="str">
        <f t="shared" si="885"/>
        <v>Yes</v>
      </c>
      <c r="R4514" t="str">
        <f t="shared" si="886"/>
        <v>No</v>
      </c>
      <c r="T4514" t="s">
        <v>32</v>
      </c>
      <c r="U4514" t="s">
        <v>202</v>
      </c>
      <c r="V4514" t="str">
        <f t="shared" si="887"/>
        <v>Intersection</v>
      </c>
      <c r="W4514" t="s">
        <v>772</v>
      </c>
      <c r="X4514">
        <v>42.362709000000002</v>
      </c>
      <c r="Y4514">
        <v>-71.089933000000002</v>
      </c>
      <c r="Z4514" t="s">
        <v>625</v>
      </c>
    </row>
    <row r="4515" spans="1:26">
      <c r="A4515">
        <v>31627</v>
      </c>
      <c r="B4515" s="1">
        <v>41243.746527777781</v>
      </c>
      <c r="C4515" s="1">
        <f t="shared" si="876"/>
        <v>40909</v>
      </c>
      <c r="D4515" s="4">
        <f t="shared" si="877"/>
        <v>0.91388888888888886</v>
      </c>
      <c r="E4515" s="3">
        <f t="shared" si="878"/>
        <v>2012</v>
      </c>
      <c r="F4515" s="3">
        <f t="shared" si="879"/>
        <v>11</v>
      </c>
      <c r="G4515" s="3">
        <f t="shared" si="880"/>
        <v>30</v>
      </c>
      <c r="H4515" s="3">
        <f t="shared" si="881"/>
        <v>17</v>
      </c>
      <c r="I4515" s="3">
        <f t="shared" si="882"/>
        <v>55</v>
      </c>
      <c r="J4515" s="3">
        <f t="shared" si="883"/>
        <v>6</v>
      </c>
      <c r="K4515" s="3" t="str">
        <f>IF(AND(D4515&gt;='Season Lookup'!$D$15,D4515&lt;'Season Lookup'!$D$16),"Spring",IF(AND(D4515&gt;='Season Lookup'!$D$16,D4515&lt;'Season Lookup'!$D$17),"Summer",IF(AND(D4515&gt;='Season Lookup'!$D$17,D4515&lt;'Season Lookup'!$D$18),"Fall",IF(OR(D4515&gt;='Season Lookup'!$D$18,D4515&lt;'Season Lookup'!$D$15),"Winter"))))</f>
        <v>Fall</v>
      </c>
      <c r="L4515" s="3" t="str">
        <f>VLOOKUP(F4515,'Season Lookup'!$A$1:$B$13,2,0)</f>
        <v>Fall</v>
      </c>
      <c r="M4515" t="s">
        <v>12</v>
      </c>
      <c r="N4515" t="s">
        <v>13</v>
      </c>
      <c r="O4515" t="s">
        <v>13</v>
      </c>
      <c r="P4515" t="str">
        <f t="shared" si="884"/>
        <v>Yes</v>
      </c>
      <c r="Q4515" t="str">
        <f t="shared" si="885"/>
        <v>No</v>
      </c>
      <c r="R4515" t="str">
        <f t="shared" si="886"/>
        <v>No</v>
      </c>
      <c r="T4515" t="s">
        <v>199</v>
      </c>
      <c r="V4515" t="str">
        <f t="shared" si="887"/>
        <v>Intersection</v>
      </c>
      <c r="W4515" t="s">
        <v>1010</v>
      </c>
      <c r="X4515">
        <v>0</v>
      </c>
      <c r="Y4515">
        <v>0</v>
      </c>
      <c r="Z4515" t="s">
        <v>81</v>
      </c>
    </row>
    <row r="4516" spans="1:26">
      <c r="A4516">
        <v>31632</v>
      </c>
      <c r="B4516" s="1">
        <v>41243.604155092595</v>
      </c>
      <c r="C4516" s="1">
        <f t="shared" si="876"/>
        <v>40909</v>
      </c>
      <c r="D4516" s="4">
        <f t="shared" si="877"/>
        <v>0.91388888888888886</v>
      </c>
      <c r="E4516" s="3">
        <f t="shared" si="878"/>
        <v>2012</v>
      </c>
      <c r="F4516" s="3">
        <f t="shared" si="879"/>
        <v>11</v>
      </c>
      <c r="G4516" s="3">
        <f t="shared" si="880"/>
        <v>30</v>
      </c>
      <c r="H4516" s="3">
        <f t="shared" si="881"/>
        <v>14</v>
      </c>
      <c r="I4516" s="3">
        <f t="shared" si="882"/>
        <v>29</v>
      </c>
      <c r="J4516" s="3">
        <f t="shared" si="883"/>
        <v>6</v>
      </c>
      <c r="K4516" s="3" t="str">
        <f>IF(AND(D4516&gt;='Season Lookup'!$D$15,D4516&lt;'Season Lookup'!$D$16),"Spring",IF(AND(D4516&gt;='Season Lookup'!$D$16,D4516&lt;'Season Lookup'!$D$17),"Summer",IF(AND(D4516&gt;='Season Lookup'!$D$17,D4516&lt;'Season Lookup'!$D$18),"Fall",IF(OR(D4516&gt;='Season Lookup'!$D$18,D4516&lt;'Season Lookup'!$D$15),"Winter"))))</f>
        <v>Fall</v>
      </c>
      <c r="L4516" s="3" t="str">
        <f>VLOOKUP(F4516,'Season Lookup'!$A$1:$B$13,2,0)</f>
        <v>Fall</v>
      </c>
      <c r="M4516" t="s">
        <v>12</v>
      </c>
      <c r="N4516" t="s">
        <v>13</v>
      </c>
      <c r="O4516" t="s">
        <v>13</v>
      </c>
      <c r="P4516" t="str">
        <f t="shared" si="884"/>
        <v>Yes</v>
      </c>
      <c r="Q4516" t="str">
        <f t="shared" si="885"/>
        <v>No</v>
      </c>
      <c r="R4516" t="str">
        <f t="shared" si="886"/>
        <v>No</v>
      </c>
      <c r="T4516" t="s">
        <v>14</v>
      </c>
      <c r="U4516" t="s">
        <v>3980</v>
      </c>
      <c r="V4516" t="str">
        <f t="shared" si="887"/>
        <v>Intersection</v>
      </c>
      <c r="W4516" t="s">
        <v>3981</v>
      </c>
      <c r="X4516">
        <v>42.369168999999999</v>
      </c>
      <c r="Y4516">
        <v>-71.110776000000001</v>
      </c>
      <c r="Z4516" t="s">
        <v>3982</v>
      </c>
    </row>
    <row r="4517" spans="1:26">
      <c r="A4517">
        <v>31642</v>
      </c>
      <c r="B4517" s="1">
        <v>41243.5</v>
      </c>
      <c r="C4517" s="1">
        <f t="shared" si="876"/>
        <v>40909</v>
      </c>
      <c r="D4517" s="4">
        <f t="shared" si="877"/>
        <v>0.91388888888888886</v>
      </c>
      <c r="E4517" s="3">
        <f t="shared" si="878"/>
        <v>2012</v>
      </c>
      <c r="F4517" s="3">
        <f t="shared" si="879"/>
        <v>11</v>
      </c>
      <c r="G4517" s="3">
        <f t="shared" si="880"/>
        <v>30</v>
      </c>
      <c r="H4517" s="3">
        <f t="shared" si="881"/>
        <v>12</v>
      </c>
      <c r="I4517" s="3">
        <f t="shared" si="882"/>
        <v>0</v>
      </c>
      <c r="J4517" s="3">
        <f t="shared" si="883"/>
        <v>6</v>
      </c>
      <c r="K4517" s="3" t="str">
        <f>IF(AND(D4517&gt;='Season Lookup'!$D$15,D4517&lt;'Season Lookup'!$D$16),"Spring",IF(AND(D4517&gt;='Season Lookup'!$D$16,D4517&lt;'Season Lookup'!$D$17),"Summer",IF(AND(D4517&gt;='Season Lookup'!$D$17,D4517&lt;'Season Lookup'!$D$18),"Fall",IF(OR(D4517&gt;='Season Lookup'!$D$18,D4517&lt;'Season Lookup'!$D$15),"Winter"))))</f>
        <v>Fall</v>
      </c>
      <c r="L4517" s="3" t="str">
        <f>VLOOKUP(F4517,'Season Lookup'!$A$1:$B$13,2,0)</f>
        <v>Fall</v>
      </c>
      <c r="N4517" t="s">
        <v>13</v>
      </c>
      <c r="O4517" t="s">
        <v>23</v>
      </c>
      <c r="P4517" t="str">
        <f t="shared" si="884"/>
        <v>Yes</v>
      </c>
      <c r="Q4517" t="str">
        <f t="shared" si="885"/>
        <v>No</v>
      </c>
      <c r="R4517" t="str">
        <f t="shared" si="886"/>
        <v>No</v>
      </c>
      <c r="T4517" t="s">
        <v>202</v>
      </c>
      <c r="V4517" t="str">
        <f t="shared" si="887"/>
        <v>Intersection</v>
      </c>
      <c r="W4517" t="s">
        <v>5161</v>
      </c>
      <c r="X4517">
        <v>0</v>
      </c>
      <c r="Y4517">
        <v>0</v>
      </c>
      <c r="Z4517" t="s">
        <v>81</v>
      </c>
    </row>
    <row r="4518" spans="1:26">
      <c r="A4518">
        <v>31628</v>
      </c>
      <c r="B4518" s="1">
        <v>41244.416655092595</v>
      </c>
      <c r="C4518" s="1">
        <f t="shared" si="876"/>
        <v>40909</v>
      </c>
      <c r="D4518" s="4">
        <f t="shared" si="877"/>
        <v>0.91666666666666663</v>
      </c>
      <c r="E4518" s="3">
        <f t="shared" si="878"/>
        <v>2012</v>
      </c>
      <c r="F4518" s="3">
        <f t="shared" si="879"/>
        <v>12</v>
      </c>
      <c r="G4518" s="3">
        <f t="shared" si="880"/>
        <v>1</v>
      </c>
      <c r="H4518" s="3">
        <f t="shared" si="881"/>
        <v>9</v>
      </c>
      <c r="I4518" s="3">
        <f t="shared" si="882"/>
        <v>59</v>
      </c>
      <c r="J4518" s="3">
        <f t="shared" si="883"/>
        <v>7</v>
      </c>
      <c r="K4518" s="3" t="str">
        <f>IF(AND(D4518&gt;='Season Lookup'!$D$15,D4518&lt;'Season Lookup'!$D$16),"Spring",IF(AND(D4518&gt;='Season Lookup'!$D$16,D4518&lt;'Season Lookup'!$D$17),"Summer",IF(AND(D4518&gt;='Season Lookup'!$D$17,D4518&lt;'Season Lookup'!$D$18),"Fall",IF(OR(D4518&gt;='Season Lookup'!$D$18,D4518&lt;'Season Lookup'!$D$15),"Winter"))))</f>
        <v>Fall</v>
      </c>
      <c r="L4518" s="3" t="str">
        <f>VLOOKUP(F4518,'Season Lookup'!$A$1:$B$13,2,0)</f>
        <v>Winter</v>
      </c>
      <c r="M4518" t="s">
        <v>31</v>
      </c>
      <c r="N4518" t="s">
        <v>13</v>
      </c>
      <c r="O4518" t="s">
        <v>13</v>
      </c>
      <c r="P4518" t="str">
        <f t="shared" si="884"/>
        <v>Yes</v>
      </c>
      <c r="Q4518" t="str">
        <f t="shared" si="885"/>
        <v>No</v>
      </c>
      <c r="R4518" t="str">
        <f t="shared" si="886"/>
        <v>No</v>
      </c>
      <c r="S4518">
        <v>186</v>
      </c>
      <c r="T4518" t="s">
        <v>170</v>
      </c>
      <c r="V4518" t="str">
        <f t="shared" si="887"/>
        <v>Non Intersection</v>
      </c>
      <c r="W4518" t="s">
        <v>242</v>
      </c>
      <c r="X4518">
        <v>42.391032000000003</v>
      </c>
      <c r="Y4518">
        <v>-71.141350000000003</v>
      </c>
      <c r="Z4518" t="s">
        <v>243</v>
      </c>
    </row>
    <row r="4519" spans="1:26">
      <c r="A4519">
        <v>31629</v>
      </c>
      <c r="B4519" s="1">
        <v>41244.479155092595</v>
      </c>
      <c r="C4519" s="1">
        <f t="shared" si="876"/>
        <v>40909</v>
      </c>
      <c r="D4519" s="4">
        <f t="shared" si="877"/>
        <v>0.91666666666666663</v>
      </c>
      <c r="E4519" s="3">
        <f t="shared" si="878"/>
        <v>2012</v>
      </c>
      <c r="F4519" s="3">
        <f t="shared" si="879"/>
        <v>12</v>
      </c>
      <c r="G4519" s="3">
        <f t="shared" si="880"/>
        <v>1</v>
      </c>
      <c r="H4519" s="3">
        <f t="shared" si="881"/>
        <v>11</v>
      </c>
      <c r="I4519" s="3">
        <f t="shared" si="882"/>
        <v>29</v>
      </c>
      <c r="J4519" s="3">
        <f t="shared" si="883"/>
        <v>7</v>
      </c>
      <c r="K4519" s="3" t="str">
        <f>IF(AND(D4519&gt;='Season Lookup'!$D$15,D4519&lt;'Season Lookup'!$D$16),"Spring",IF(AND(D4519&gt;='Season Lookup'!$D$16,D4519&lt;'Season Lookup'!$D$17),"Summer",IF(AND(D4519&gt;='Season Lookup'!$D$17,D4519&lt;'Season Lookup'!$D$18),"Fall",IF(OR(D4519&gt;='Season Lookup'!$D$18,D4519&lt;'Season Lookup'!$D$15),"Winter"))))</f>
        <v>Fall</v>
      </c>
      <c r="L4519" s="3" t="str">
        <f>VLOOKUP(F4519,'Season Lookup'!$A$1:$B$13,2,0)</f>
        <v>Winter</v>
      </c>
      <c r="M4519" t="s">
        <v>31</v>
      </c>
      <c r="N4519" t="s">
        <v>13</v>
      </c>
      <c r="O4519" t="s">
        <v>13</v>
      </c>
      <c r="P4519" t="str">
        <f t="shared" si="884"/>
        <v>Yes</v>
      </c>
      <c r="Q4519" t="str">
        <f t="shared" si="885"/>
        <v>No</v>
      </c>
      <c r="R4519" t="str">
        <f t="shared" si="886"/>
        <v>No</v>
      </c>
      <c r="S4519">
        <v>41</v>
      </c>
      <c r="T4519" t="s">
        <v>484</v>
      </c>
      <c r="V4519" t="str">
        <f t="shared" si="887"/>
        <v>Non Intersection</v>
      </c>
      <c r="W4519" t="s">
        <v>5162</v>
      </c>
      <c r="X4519">
        <v>42.373612000000001</v>
      </c>
      <c r="Y4519">
        <v>-71.089170999999993</v>
      </c>
      <c r="Z4519" t="s">
        <v>5163</v>
      </c>
    </row>
    <row r="4520" spans="1:26">
      <c r="A4520">
        <v>31630</v>
      </c>
      <c r="B4520" s="1">
        <v>41244.625</v>
      </c>
      <c r="C4520" s="1">
        <f t="shared" si="876"/>
        <v>40909</v>
      </c>
      <c r="D4520" s="4">
        <f t="shared" si="877"/>
        <v>0.91666666666666663</v>
      </c>
      <c r="E4520" s="3">
        <f t="shared" si="878"/>
        <v>2012</v>
      </c>
      <c r="F4520" s="3">
        <f t="shared" si="879"/>
        <v>12</v>
      </c>
      <c r="G4520" s="3">
        <f t="shared" si="880"/>
        <v>1</v>
      </c>
      <c r="H4520" s="3">
        <f t="shared" si="881"/>
        <v>15</v>
      </c>
      <c r="I4520" s="3">
        <f t="shared" si="882"/>
        <v>0</v>
      </c>
      <c r="J4520" s="3">
        <f t="shared" si="883"/>
        <v>7</v>
      </c>
      <c r="K4520" s="3" t="str">
        <f>IF(AND(D4520&gt;='Season Lookup'!$D$15,D4520&lt;'Season Lookup'!$D$16),"Spring",IF(AND(D4520&gt;='Season Lookup'!$D$16,D4520&lt;'Season Lookup'!$D$17),"Summer",IF(AND(D4520&gt;='Season Lookup'!$D$17,D4520&lt;'Season Lookup'!$D$18),"Fall",IF(OR(D4520&gt;='Season Lookup'!$D$18,D4520&lt;'Season Lookup'!$D$15),"Winter"))))</f>
        <v>Fall</v>
      </c>
      <c r="L4520" s="3" t="str">
        <f>VLOOKUP(F4520,'Season Lookup'!$A$1:$B$13,2,0)</f>
        <v>Winter</v>
      </c>
      <c r="M4520" t="s">
        <v>31</v>
      </c>
      <c r="N4520" t="s">
        <v>13</v>
      </c>
      <c r="O4520" t="s">
        <v>36</v>
      </c>
      <c r="P4520" t="str">
        <f t="shared" si="884"/>
        <v>Yes</v>
      </c>
      <c r="Q4520" t="str">
        <f t="shared" si="885"/>
        <v>No</v>
      </c>
      <c r="R4520" t="str">
        <f t="shared" si="886"/>
        <v>No</v>
      </c>
      <c r="S4520">
        <v>330</v>
      </c>
      <c r="T4520" t="s">
        <v>41</v>
      </c>
      <c r="V4520" t="str">
        <f t="shared" si="887"/>
        <v>Non Intersection</v>
      </c>
      <c r="W4520" t="s">
        <v>1098</v>
      </c>
      <c r="X4520">
        <v>42.361815</v>
      </c>
      <c r="Y4520">
        <v>-71.114017000000004</v>
      </c>
      <c r="Z4520" t="s">
        <v>1099</v>
      </c>
    </row>
    <row r="4521" spans="1:26">
      <c r="A4521">
        <v>31643</v>
      </c>
      <c r="B4521" s="1">
        <v>41244.11109953704</v>
      </c>
      <c r="C4521" s="1">
        <f t="shared" si="876"/>
        <v>40909</v>
      </c>
      <c r="D4521" s="4">
        <f t="shared" si="877"/>
        <v>0.91666666666666663</v>
      </c>
      <c r="E4521" s="3">
        <f t="shared" si="878"/>
        <v>2012</v>
      </c>
      <c r="F4521" s="3">
        <f t="shared" si="879"/>
        <v>12</v>
      </c>
      <c r="G4521" s="3">
        <f t="shared" si="880"/>
        <v>1</v>
      </c>
      <c r="H4521" s="3">
        <f t="shared" si="881"/>
        <v>2</v>
      </c>
      <c r="I4521" s="3">
        <f t="shared" si="882"/>
        <v>39</v>
      </c>
      <c r="J4521" s="3">
        <f t="shared" si="883"/>
        <v>7</v>
      </c>
      <c r="K4521" s="3" t="str">
        <f>IF(AND(D4521&gt;='Season Lookup'!$D$15,D4521&lt;'Season Lookup'!$D$16),"Spring",IF(AND(D4521&gt;='Season Lookup'!$D$16,D4521&lt;'Season Lookup'!$D$17),"Summer",IF(AND(D4521&gt;='Season Lookup'!$D$17,D4521&lt;'Season Lookup'!$D$18),"Fall",IF(OR(D4521&gt;='Season Lookup'!$D$18,D4521&lt;'Season Lookup'!$D$15),"Winter"))))</f>
        <v>Fall</v>
      </c>
      <c r="L4521" s="3" t="str">
        <f>VLOOKUP(F4521,'Season Lookup'!$A$1:$B$13,2,0)</f>
        <v>Winter</v>
      </c>
      <c r="N4521" t="s">
        <v>13</v>
      </c>
      <c r="O4521" t="s">
        <v>18</v>
      </c>
      <c r="P4521" t="str">
        <f t="shared" si="884"/>
        <v>Yes</v>
      </c>
      <c r="Q4521" t="str">
        <f t="shared" si="885"/>
        <v>No</v>
      </c>
      <c r="R4521" t="str">
        <f t="shared" si="886"/>
        <v>No</v>
      </c>
      <c r="T4521" t="s">
        <v>14</v>
      </c>
      <c r="U4521" t="s">
        <v>203</v>
      </c>
      <c r="V4521" t="str">
        <f t="shared" si="887"/>
        <v>Intersection</v>
      </c>
      <c r="W4521" t="s">
        <v>3246</v>
      </c>
      <c r="X4521">
        <v>42.357363999999997</v>
      </c>
      <c r="Y4521">
        <v>-71.092567000000003</v>
      </c>
      <c r="Z4521" t="s">
        <v>3247</v>
      </c>
    </row>
    <row r="4522" spans="1:26">
      <c r="A4522">
        <v>31631</v>
      </c>
      <c r="B4522" s="1">
        <v>41245.145833333336</v>
      </c>
      <c r="C4522" s="1">
        <f t="shared" si="876"/>
        <v>40909</v>
      </c>
      <c r="D4522" s="4">
        <f t="shared" si="877"/>
        <v>0.9194444444444444</v>
      </c>
      <c r="E4522" s="3">
        <f t="shared" si="878"/>
        <v>2012</v>
      </c>
      <c r="F4522" s="3">
        <f t="shared" si="879"/>
        <v>12</v>
      </c>
      <c r="G4522" s="3">
        <f t="shared" si="880"/>
        <v>2</v>
      </c>
      <c r="H4522" s="3">
        <f t="shared" si="881"/>
        <v>3</v>
      </c>
      <c r="I4522" s="3">
        <f t="shared" si="882"/>
        <v>30</v>
      </c>
      <c r="J4522" s="3">
        <f t="shared" si="883"/>
        <v>1</v>
      </c>
      <c r="K4522" s="3" t="str">
        <f>IF(AND(D4522&gt;='Season Lookup'!$D$15,D4522&lt;'Season Lookup'!$D$16),"Spring",IF(AND(D4522&gt;='Season Lookup'!$D$16,D4522&lt;'Season Lookup'!$D$17),"Summer",IF(AND(D4522&gt;='Season Lookup'!$D$17,D4522&lt;'Season Lookup'!$D$18),"Fall",IF(OR(D4522&gt;='Season Lookup'!$D$18,D4522&lt;'Season Lookup'!$D$15),"Winter"))))</f>
        <v>Fall</v>
      </c>
      <c r="L4522" s="3" t="str">
        <f>VLOOKUP(F4522,'Season Lookup'!$A$1:$B$13,2,0)</f>
        <v>Winter</v>
      </c>
      <c r="M4522" t="s">
        <v>48</v>
      </c>
      <c r="N4522" t="s">
        <v>13</v>
      </c>
      <c r="O4522" t="s">
        <v>13</v>
      </c>
      <c r="P4522" t="str">
        <f t="shared" si="884"/>
        <v>Yes</v>
      </c>
      <c r="Q4522" t="str">
        <f t="shared" si="885"/>
        <v>No</v>
      </c>
      <c r="R4522" t="str">
        <f t="shared" si="886"/>
        <v>No</v>
      </c>
      <c r="T4522" t="s">
        <v>74</v>
      </c>
      <c r="U4522" t="s">
        <v>129</v>
      </c>
      <c r="V4522" t="str">
        <f t="shared" si="887"/>
        <v>Intersection</v>
      </c>
      <c r="W4522" t="s">
        <v>4878</v>
      </c>
      <c r="X4522">
        <v>42.366295000000001</v>
      </c>
      <c r="Y4522">
        <v>-71.091781999999995</v>
      </c>
      <c r="Z4522" t="s">
        <v>3890</v>
      </c>
    </row>
    <row r="4523" spans="1:26">
      <c r="A4523">
        <v>31641</v>
      </c>
      <c r="B4523" s="1">
        <v>41245.708333333336</v>
      </c>
      <c r="C4523" s="1">
        <f t="shared" si="876"/>
        <v>40909</v>
      </c>
      <c r="D4523" s="4">
        <f t="shared" si="877"/>
        <v>0.9194444444444444</v>
      </c>
      <c r="E4523" s="3">
        <f t="shared" si="878"/>
        <v>2012</v>
      </c>
      <c r="F4523" s="3">
        <f t="shared" si="879"/>
        <v>12</v>
      </c>
      <c r="G4523" s="3">
        <f t="shared" si="880"/>
        <v>2</v>
      </c>
      <c r="H4523" s="3">
        <f t="shared" si="881"/>
        <v>17</v>
      </c>
      <c r="I4523" s="3">
        <f t="shared" si="882"/>
        <v>0</v>
      </c>
      <c r="J4523" s="3">
        <f t="shared" si="883"/>
        <v>1</v>
      </c>
      <c r="K4523" s="3" t="str">
        <f>IF(AND(D4523&gt;='Season Lookup'!$D$15,D4523&lt;'Season Lookup'!$D$16),"Spring",IF(AND(D4523&gt;='Season Lookup'!$D$16,D4523&lt;'Season Lookup'!$D$17),"Summer",IF(AND(D4523&gt;='Season Lookup'!$D$17,D4523&lt;'Season Lookup'!$D$18),"Fall",IF(OR(D4523&gt;='Season Lookup'!$D$18,D4523&lt;'Season Lookup'!$D$15),"Winter"))))</f>
        <v>Fall</v>
      </c>
      <c r="L4523" s="3" t="str">
        <f>VLOOKUP(F4523,'Season Lookup'!$A$1:$B$13,2,0)</f>
        <v>Winter</v>
      </c>
      <c r="M4523" t="s">
        <v>48</v>
      </c>
      <c r="N4523" t="s">
        <v>13</v>
      </c>
      <c r="O4523" t="s">
        <v>23</v>
      </c>
      <c r="P4523" t="str">
        <f t="shared" si="884"/>
        <v>Yes</v>
      </c>
      <c r="Q4523" t="str">
        <f t="shared" si="885"/>
        <v>No</v>
      </c>
      <c r="R4523" t="str">
        <f t="shared" si="886"/>
        <v>No</v>
      </c>
      <c r="T4523" t="s">
        <v>985</v>
      </c>
      <c r="V4523" t="str">
        <f t="shared" si="887"/>
        <v>Intersection</v>
      </c>
      <c r="W4523" t="s">
        <v>5164</v>
      </c>
      <c r="X4523">
        <v>0</v>
      </c>
      <c r="Y4523">
        <v>0</v>
      </c>
      <c r="Z4523" t="s">
        <v>81</v>
      </c>
    </row>
    <row r="4524" spans="1:26">
      <c r="A4524">
        <v>31633</v>
      </c>
      <c r="B4524" s="1">
        <v>41246.322905092595</v>
      </c>
      <c r="C4524" s="1">
        <f t="shared" si="876"/>
        <v>40909</v>
      </c>
      <c r="D4524" s="4">
        <f t="shared" si="877"/>
        <v>0.92222222222222228</v>
      </c>
      <c r="E4524" s="3">
        <f t="shared" si="878"/>
        <v>2012</v>
      </c>
      <c r="F4524" s="3">
        <f t="shared" si="879"/>
        <v>12</v>
      </c>
      <c r="G4524" s="3">
        <f t="shared" si="880"/>
        <v>3</v>
      </c>
      <c r="H4524" s="3">
        <f t="shared" si="881"/>
        <v>7</v>
      </c>
      <c r="I4524" s="3">
        <f t="shared" si="882"/>
        <v>44</v>
      </c>
      <c r="J4524" s="3">
        <f t="shared" si="883"/>
        <v>2</v>
      </c>
      <c r="K4524" s="3" t="str">
        <f>IF(AND(D4524&gt;='Season Lookup'!$D$15,D4524&lt;'Season Lookup'!$D$16),"Spring",IF(AND(D4524&gt;='Season Lookup'!$D$16,D4524&lt;'Season Lookup'!$D$17),"Summer",IF(AND(D4524&gt;='Season Lookup'!$D$17,D4524&lt;'Season Lookup'!$D$18),"Fall",IF(OR(D4524&gt;='Season Lookup'!$D$18,D4524&lt;'Season Lookup'!$D$15),"Winter"))))</f>
        <v>Fall</v>
      </c>
      <c r="L4524" s="3" t="str">
        <f>VLOOKUP(F4524,'Season Lookup'!$A$1:$B$13,2,0)</f>
        <v>Winter</v>
      </c>
      <c r="M4524" t="s">
        <v>31</v>
      </c>
      <c r="N4524" t="s">
        <v>13</v>
      </c>
      <c r="O4524" t="s">
        <v>13</v>
      </c>
      <c r="P4524" t="str">
        <f t="shared" si="884"/>
        <v>Yes</v>
      </c>
      <c r="Q4524" t="str">
        <f t="shared" si="885"/>
        <v>No</v>
      </c>
      <c r="R4524" t="str">
        <f t="shared" si="886"/>
        <v>No</v>
      </c>
      <c r="T4524" t="s">
        <v>105</v>
      </c>
      <c r="U4524" t="s">
        <v>667</v>
      </c>
      <c r="V4524" t="str">
        <f t="shared" si="887"/>
        <v>Intersection</v>
      </c>
      <c r="W4524" t="s">
        <v>1721</v>
      </c>
      <c r="X4524">
        <v>42.368893999999997</v>
      </c>
      <c r="Y4524">
        <v>-71.099952000000002</v>
      </c>
      <c r="Z4524" t="s">
        <v>1722</v>
      </c>
    </row>
    <row r="4525" spans="1:26">
      <c r="A4525">
        <v>31634</v>
      </c>
      <c r="B4525" s="1">
        <v>41246.357638888891</v>
      </c>
      <c r="C4525" s="1">
        <f t="shared" si="876"/>
        <v>40909</v>
      </c>
      <c r="D4525" s="4">
        <f t="shared" si="877"/>
        <v>0.92222222222222228</v>
      </c>
      <c r="E4525" s="3">
        <f t="shared" si="878"/>
        <v>2012</v>
      </c>
      <c r="F4525" s="3">
        <f t="shared" si="879"/>
        <v>12</v>
      </c>
      <c r="G4525" s="3">
        <f t="shared" si="880"/>
        <v>3</v>
      </c>
      <c r="H4525" s="3">
        <f t="shared" si="881"/>
        <v>8</v>
      </c>
      <c r="I4525" s="3">
        <f t="shared" si="882"/>
        <v>35</v>
      </c>
      <c r="J4525" s="3">
        <f t="shared" si="883"/>
        <v>2</v>
      </c>
      <c r="K4525" s="3" t="str">
        <f>IF(AND(D4525&gt;='Season Lookup'!$D$15,D4525&lt;'Season Lookup'!$D$16),"Spring",IF(AND(D4525&gt;='Season Lookup'!$D$16,D4525&lt;'Season Lookup'!$D$17),"Summer",IF(AND(D4525&gt;='Season Lookup'!$D$17,D4525&lt;'Season Lookup'!$D$18),"Fall",IF(OR(D4525&gt;='Season Lookup'!$D$18,D4525&lt;'Season Lookup'!$D$15),"Winter"))))</f>
        <v>Fall</v>
      </c>
      <c r="L4525" s="3" t="str">
        <f>VLOOKUP(F4525,'Season Lookup'!$A$1:$B$13,2,0)</f>
        <v>Winter</v>
      </c>
      <c r="M4525" t="s">
        <v>31</v>
      </c>
      <c r="N4525" t="s">
        <v>13</v>
      </c>
      <c r="O4525" t="s">
        <v>152</v>
      </c>
      <c r="P4525" t="str">
        <f t="shared" si="884"/>
        <v>Yes</v>
      </c>
      <c r="Q4525" t="str">
        <f t="shared" si="885"/>
        <v>No</v>
      </c>
      <c r="R4525" t="str">
        <f t="shared" si="886"/>
        <v>Yes</v>
      </c>
      <c r="T4525" t="s">
        <v>3339</v>
      </c>
      <c r="U4525" t="s">
        <v>5065</v>
      </c>
      <c r="V4525" t="str">
        <f t="shared" si="887"/>
        <v>Intersection</v>
      </c>
      <c r="W4525" t="s">
        <v>5165</v>
      </c>
      <c r="X4525">
        <v>42.386200000000002</v>
      </c>
      <c r="Y4525">
        <v>-71.136549000000002</v>
      </c>
      <c r="Z4525" t="s">
        <v>5166</v>
      </c>
    </row>
    <row r="4526" spans="1:26">
      <c r="A4526">
        <v>31635</v>
      </c>
      <c r="B4526" s="1">
        <v>41246.788194444445</v>
      </c>
      <c r="C4526" s="1">
        <f t="shared" si="876"/>
        <v>40909</v>
      </c>
      <c r="D4526" s="4">
        <f t="shared" si="877"/>
        <v>0.92222222222222228</v>
      </c>
      <c r="E4526" s="3">
        <f t="shared" si="878"/>
        <v>2012</v>
      </c>
      <c r="F4526" s="3">
        <f t="shared" si="879"/>
        <v>12</v>
      </c>
      <c r="G4526" s="3">
        <f t="shared" si="880"/>
        <v>3</v>
      </c>
      <c r="H4526" s="3">
        <f t="shared" si="881"/>
        <v>18</v>
      </c>
      <c r="I4526" s="3">
        <f t="shared" si="882"/>
        <v>55</v>
      </c>
      <c r="J4526" s="3">
        <f t="shared" si="883"/>
        <v>2</v>
      </c>
      <c r="K4526" s="3" t="str">
        <f>IF(AND(D4526&gt;='Season Lookup'!$D$15,D4526&lt;'Season Lookup'!$D$16),"Spring",IF(AND(D4526&gt;='Season Lookup'!$D$16,D4526&lt;'Season Lookup'!$D$17),"Summer",IF(AND(D4526&gt;='Season Lookup'!$D$17,D4526&lt;'Season Lookup'!$D$18),"Fall",IF(OR(D4526&gt;='Season Lookup'!$D$18,D4526&lt;'Season Lookup'!$D$15),"Winter"))))</f>
        <v>Fall</v>
      </c>
      <c r="L4526" s="3" t="str">
        <f>VLOOKUP(F4526,'Season Lookup'!$A$1:$B$13,2,0)</f>
        <v>Winter</v>
      </c>
      <c r="M4526" t="s">
        <v>56</v>
      </c>
      <c r="N4526" t="s">
        <v>13</v>
      </c>
      <c r="O4526" t="s">
        <v>132</v>
      </c>
      <c r="P4526" t="str">
        <f t="shared" si="884"/>
        <v>Yes</v>
      </c>
      <c r="Q4526" t="str">
        <f t="shared" si="885"/>
        <v>Yes</v>
      </c>
      <c r="R4526" t="str">
        <f t="shared" si="886"/>
        <v>No</v>
      </c>
      <c r="T4526" t="s">
        <v>105</v>
      </c>
      <c r="U4526" t="s">
        <v>288</v>
      </c>
      <c r="V4526" t="str">
        <f t="shared" si="887"/>
        <v>Intersection</v>
      </c>
      <c r="W4526" t="s">
        <v>289</v>
      </c>
      <c r="X4526">
        <v>42.364812000000001</v>
      </c>
      <c r="Y4526">
        <v>-71.089386000000005</v>
      </c>
      <c r="Z4526" t="s">
        <v>290</v>
      </c>
    </row>
    <row r="4527" spans="1:26">
      <c r="A4527">
        <v>31640</v>
      </c>
      <c r="B4527" s="1">
        <v>41246.770833333336</v>
      </c>
      <c r="C4527" s="1">
        <f t="shared" si="876"/>
        <v>40909</v>
      </c>
      <c r="D4527" s="4">
        <f t="shared" si="877"/>
        <v>0.92222222222222228</v>
      </c>
      <c r="E4527" s="3">
        <f t="shared" si="878"/>
        <v>2012</v>
      </c>
      <c r="F4527" s="3">
        <f t="shared" si="879"/>
        <v>12</v>
      </c>
      <c r="G4527" s="3">
        <f t="shared" si="880"/>
        <v>3</v>
      </c>
      <c r="H4527" s="3">
        <f t="shared" si="881"/>
        <v>18</v>
      </c>
      <c r="I4527" s="3">
        <f t="shared" si="882"/>
        <v>30</v>
      </c>
      <c r="J4527" s="3">
        <f t="shared" si="883"/>
        <v>2</v>
      </c>
      <c r="K4527" s="3" t="str">
        <f>IF(AND(D4527&gt;='Season Lookup'!$D$15,D4527&lt;'Season Lookup'!$D$16),"Spring",IF(AND(D4527&gt;='Season Lookup'!$D$16,D4527&lt;'Season Lookup'!$D$17),"Summer",IF(AND(D4527&gt;='Season Lookup'!$D$17,D4527&lt;'Season Lookup'!$D$18),"Fall",IF(OR(D4527&gt;='Season Lookup'!$D$18,D4527&lt;'Season Lookup'!$D$15),"Winter"))))</f>
        <v>Fall</v>
      </c>
      <c r="L4527" s="3" t="str">
        <f>VLOOKUP(F4527,'Season Lookup'!$A$1:$B$13,2,0)</f>
        <v>Winter</v>
      </c>
      <c r="M4527" t="s">
        <v>56</v>
      </c>
      <c r="N4527" t="s">
        <v>13</v>
      </c>
      <c r="O4527" t="s">
        <v>23</v>
      </c>
      <c r="P4527" t="str">
        <f t="shared" si="884"/>
        <v>Yes</v>
      </c>
      <c r="Q4527" t="str">
        <f t="shared" si="885"/>
        <v>No</v>
      </c>
      <c r="R4527" t="str">
        <f t="shared" si="886"/>
        <v>No</v>
      </c>
      <c r="S4527">
        <v>111</v>
      </c>
      <c r="T4527" t="s">
        <v>216</v>
      </c>
      <c r="V4527" t="str">
        <f t="shared" si="887"/>
        <v>Non Intersection</v>
      </c>
      <c r="W4527" t="s">
        <v>2708</v>
      </c>
      <c r="X4527">
        <v>42.364162999999998</v>
      </c>
      <c r="Y4527">
        <v>-71.093671999999998</v>
      </c>
      <c r="Z4527" t="s">
        <v>2709</v>
      </c>
    </row>
    <row r="4528" spans="1:26">
      <c r="A4528">
        <v>31644</v>
      </c>
      <c r="B4528" s="1">
        <v>41246.507638888892</v>
      </c>
      <c r="C4528" s="1">
        <f t="shared" si="876"/>
        <v>40909</v>
      </c>
      <c r="D4528" s="4">
        <f t="shared" si="877"/>
        <v>0.92222222222222228</v>
      </c>
      <c r="E4528" s="3">
        <f t="shared" si="878"/>
        <v>2012</v>
      </c>
      <c r="F4528" s="3">
        <f t="shared" si="879"/>
        <v>12</v>
      </c>
      <c r="G4528" s="3">
        <f t="shared" si="880"/>
        <v>3</v>
      </c>
      <c r="H4528" s="3">
        <f t="shared" si="881"/>
        <v>12</v>
      </c>
      <c r="I4528" s="3">
        <f t="shared" si="882"/>
        <v>11</v>
      </c>
      <c r="J4528" s="3">
        <f t="shared" si="883"/>
        <v>2</v>
      </c>
      <c r="K4528" s="3" t="str">
        <f>IF(AND(D4528&gt;='Season Lookup'!$D$15,D4528&lt;'Season Lookup'!$D$16),"Spring",IF(AND(D4528&gt;='Season Lookup'!$D$16,D4528&lt;'Season Lookup'!$D$17),"Summer",IF(AND(D4528&gt;='Season Lookup'!$D$17,D4528&lt;'Season Lookup'!$D$18),"Fall",IF(OR(D4528&gt;='Season Lookup'!$D$18,D4528&lt;'Season Lookup'!$D$15),"Winter"))))</f>
        <v>Fall</v>
      </c>
      <c r="L4528" s="3" t="str">
        <f>VLOOKUP(F4528,'Season Lookup'!$A$1:$B$13,2,0)</f>
        <v>Winter</v>
      </c>
      <c r="N4528" t="s">
        <v>13</v>
      </c>
      <c r="O4528" t="s">
        <v>35</v>
      </c>
      <c r="P4528" t="str">
        <f t="shared" si="884"/>
        <v>Yes</v>
      </c>
      <c r="Q4528" t="str">
        <f t="shared" si="885"/>
        <v>No</v>
      </c>
      <c r="R4528" t="str">
        <f t="shared" si="886"/>
        <v>No</v>
      </c>
      <c r="T4528" t="s">
        <v>19</v>
      </c>
      <c r="U4528" t="s">
        <v>2820</v>
      </c>
      <c r="V4528" t="str">
        <f t="shared" si="887"/>
        <v>Intersection</v>
      </c>
      <c r="W4528" t="s">
        <v>3582</v>
      </c>
      <c r="X4528">
        <v>42.372478999999998</v>
      </c>
      <c r="Y4528">
        <v>-71.091201999999996</v>
      </c>
      <c r="Z4528" t="s">
        <v>2822</v>
      </c>
    </row>
    <row r="4529" spans="1:26">
      <c r="A4529">
        <v>31637</v>
      </c>
      <c r="B4529" s="1">
        <v>41247.822905092595</v>
      </c>
      <c r="C4529" s="1">
        <f t="shared" si="876"/>
        <v>40909</v>
      </c>
      <c r="D4529" s="4">
        <f t="shared" si="877"/>
        <v>0.92500000000000004</v>
      </c>
      <c r="E4529" s="3">
        <f t="shared" si="878"/>
        <v>2012</v>
      </c>
      <c r="F4529" s="3">
        <f t="shared" si="879"/>
        <v>12</v>
      </c>
      <c r="G4529" s="3">
        <f t="shared" si="880"/>
        <v>4</v>
      </c>
      <c r="H4529" s="3">
        <f t="shared" si="881"/>
        <v>19</v>
      </c>
      <c r="I4529" s="3">
        <f t="shared" si="882"/>
        <v>44</v>
      </c>
      <c r="J4529" s="3">
        <f t="shared" si="883"/>
        <v>3</v>
      </c>
      <c r="K4529" s="3" t="str">
        <f>IF(AND(D4529&gt;='Season Lookup'!$D$15,D4529&lt;'Season Lookup'!$D$16),"Spring",IF(AND(D4529&gt;='Season Lookup'!$D$16,D4529&lt;'Season Lookup'!$D$17),"Summer",IF(AND(D4529&gt;='Season Lookup'!$D$17,D4529&lt;'Season Lookup'!$D$18),"Fall",IF(OR(D4529&gt;='Season Lookup'!$D$18,D4529&lt;'Season Lookup'!$D$15),"Winter"))))</f>
        <v>Fall</v>
      </c>
      <c r="L4529" s="3" t="str">
        <f>VLOOKUP(F4529,'Season Lookup'!$A$1:$B$13,2,0)</f>
        <v>Winter</v>
      </c>
      <c r="M4529" t="s">
        <v>73</v>
      </c>
      <c r="N4529" t="s">
        <v>13</v>
      </c>
      <c r="O4529" t="s">
        <v>23</v>
      </c>
      <c r="P4529" t="str">
        <f t="shared" si="884"/>
        <v>Yes</v>
      </c>
      <c r="Q4529" t="str">
        <f t="shared" si="885"/>
        <v>No</v>
      </c>
      <c r="R4529" t="str">
        <f t="shared" si="886"/>
        <v>No</v>
      </c>
      <c r="S4529">
        <v>139</v>
      </c>
      <c r="T4529" t="s">
        <v>533</v>
      </c>
      <c r="V4529" t="str">
        <f t="shared" si="887"/>
        <v>Non Intersection</v>
      </c>
      <c r="W4529" t="s">
        <v>5167</v>
      </c>
      <c r="X4529">
        <v>42.365755</v>
      </c>
      <c r="Y4529">
        <v>-71.096908999999997</v>
      </c>
      <c r="Z4529" t="s">
        <v>5168</v>
      </c>
    </row>
    <row r="4530" spans="1:26">
      <c r="A4530">
        <v>31638</v>
      </c>
      <c r="B4530" s="1">
        <v>41247.907627314817</v>
      </c>
      <c r="C4530" s="1">
        <f t="shared" si="876"/>
        <v>40909</v>
      </c>
      <c r="D4530" s="4">
        <f t="shared" si="877"/>
        <v>0.92500000000000004</v>
      </c>
      <c r="E4530" s="3">
        <f t="shared" si="878"/>
        <v>2012</v>
      </c>
      <c r="F4530" s="3">
        <f t="shared" si="879"/>
        <v>12</v>
      </c>
      <c r="G4530" s="3">
        <f t="shared" si="880"/>
        <v>4</v>
      </c>
      <c r="H4530" s="3">
        <f t="shared" si="881"/>
        <v>21</v>
      </c>
      <c r="I4530" s="3">
        <f t="shared" si="882"/>
        <v>46</v>
      </c>
      <c r="J4530" s="3">
        <f t="shared" si="883"/>
        <v>3</v>
      </c>
      <c r="K4530" s="3" t="str">
        <f>IF(AND(D4530&gt;='Season Lookup'!$D$15,D4530&lt;'Season Lookup'!$D$16),"Spring",IF(AND(D4530&gt;='Season Lookup'!$D$16,D4530&lt;'Season Lookup'!$D$17),"Summer",IF(AND(D4530&gt;='Season Lookup'!$D$17,D4530&lt;'Season Lookup'!$D$18),"Fall",IF(OR(D4530&gt;='Season Lookup'!$D$18,D4530&lt;'Season Lookup'!$D$15),"Winter"))))</f>
        <v>Fall</v>
      </c>
      <c r="L4530" s="3" t="str">
        <f>VLOOKUP(F4530,'Season Lookup'!$A$1:$B$13,2,0)</f>
        <v>Winter</v>
      </c>
      <c r="M4530" t="s">
        <v>73</v>
      </c>
      <c r="N4530" t="s">
        <v>13</v>
      </c>
      <c r="O4530" t="s">
        <v>152</v>
      </c>
      <c r="P4530" t="str">
        <f t="shared" si="884"/>
        <v>Yes</v>
      </c>
      <c r="Q4530" t="str">
        <f t="shared" si="885"/>
        <v>No</v>
      </c>
      <c r="R4530" t="str">
        <f t="shared" si="886"/>
        <v>Yes</v>
      </c>
      <c r="T4530" t="s">
        <v>19</v>
      </c>
      <c r="U4530" t="s">
        <v>61</v>
      </c>
      <c r="V4530" t="str">
        <f t="shared" si="887"/>
        <v>Intersection</v>
      </c>
      <c r="W4530" t="s">
        <v>494</v>
      </c>
      <c r="X4530">
        <v>42.370635999999998</v>
      </c>
      <c r="Y4530">
        <v>-71.076933999999994</v>
      </c>
      <c r="Z4530" t="s">
        <v>495</v>
      </c>
    </row>
    <row r="4531" spans="1:26">
      <c r="A4531">
        <v>31645</v>
      </c>
      <c r="B4531" s="1">
        <v>41247.520833333336</v>
      </c>
      <c r="C4531" s="1">
        <f t="shared" si="876"/>
        <v>40909</v>
      </c>
      <c r="D4531" s="4">
        <f t="shared" si="877"/>
        <v>0.92500000000000004</v>
      </c>
      <c r="E4531" s="3">
        <f t="shared" si="878"/>
        <v>2012</v>
      </c>
      <c r="F4531" s="3">
        <f t="shared" si="879"/>
        <v>12</v>
      </c>
      <c r="G4531" s="3">
        <f t="shared" si="880"/>
        <v>4</v>
      </c>
      <c r="H4531" s="3">
        <f t="shared" si="881"/>
        <v>12</v>
      </c>
      <c r="I4531" s="3">
        <f t="shared" si="882"/>
        <v>30</v>
      </c>
      <c r="J4531" s="3">
        <f t="shared" si="883"/>
        <v>3</v>
      </c>
      <c r="K4531" s="3" t="str">
        <f>IF(AND(D4531&gt;='Season Lookup'!$D$15,D4531&lt;'Season Lookup'!$D$16),"Spring",IF(AND(D4531&gt;='Season Lookup'!$D$16,D4531&lt;'Season Lookup'!$D$17),"Summer",IF(AND(D4531&gt;='Season Lookup'!$D$17,D4531&lt;'Season Lookup'!$D$18),"Fall",IF(OR(D4531&gt;='Season Lookup'!$D$18,D4531&lt;'Season Lookup'!$D$15),"Winter"))))</f>
        <v>Fall</v>
      </c>
      <c r="L4531" s="3" t="str">
        <f>VLOOKUP(F4531,'Season Lookup'!$A$1:$B$13,2,0)</f>
        <v>Winter</v>
      </c>
      <c r="N4531" t="s">
        <v>13</v>
      </c>
      <c r="O4531" t="s">
        <v>152</v>
      </c>
      <c r="P4531" t="str">
        <f t="shared" si="884"/>
        <v>Yes</v>
      </c>
      <c r="Q4531" t="str">
        <f t="shared" si="885"/>
        <v>No</v>
      </c>
      <c r="R4531" t="str">
        <f t="shared" si="886"/>
        <v>Yes</v>
      </c>
      <c r="S4531">
        <v>211</v>
      </c>
      <c r="T4531" t="s">
        <v>14</v>
      </c>
      <c r="V4531" t="str">
        <f t="shared" si="887"/>
        <v>Non Intersection</v>
      </c>
      <c r="W4531" t="s">
        <v>4966</v>
      </c>
      <c r="X4531">
        <v>42.361421999999997</v>
      </c>
      <c r="Y4531">
        <v>-71.096683999999996</v>
      </c>
      <c r="Z4531" t="s">
        <v>4967</v>
      </c>
    </row>
    <row r="4532" spans="1:26">
      <c r="A4532">
        <v>31639</v>
      </c>
      <c r="B4532" s="1">
        <v>41248.378460648149</v>
      </c>
      <c r="C4532" s="1">
        <f t="shared" si="876"/>
        <v>40909</v>
      </c>
      <c r="D4532" s="4">
        <f t="shared" si="877"/>
        <v>0.92777777777777781</v>
      </c>
      <c r="E4532" s="3">
        <f t="shared" si="878"/>
        <v>2012</v>
      </c>
      <c r="F4532" s="3">
        <f t="shared" si="879"/>
        <v>12</v>
      </c>
      <c r="G4532" s="3">
        <f t="shared" si="880"/>
        <v>5</v>
      </c>
      <c r="H4532" s="3">
        <f t="shared" si="881"/>
        <v>9</v>
      </c>
      <c r="I4532" s="3">
        <f t="shared" si="882"/>
        <v>4</v>
      </c>
      <c r="J4532" s="3">
        <f t="shared" si="883"/>
        <v>4</v>
      </c>
      <c r="K4532" s="3" t="str">
        <f>IF(AND(D4532&gt;='Season Lookup'!$D$15,D4532&lt;'Season Lookup'!$D$16),"Spring",IF(AND(D4532&gt;='Season Lookup'!$D$16,D4532&lt;'Season Lookup'!$D$17),"Summer",IF(AND(D4532&gt;='Season Lookup'!$D$17,D4532&lt;'Season Lookup'!$D$18),"Fall",IF(OR(D4532&gt;='Season Lookup'!$D$18,D4532&lt;'Season Lookup'!$D$15),"Winter"))))</f>
        <v>Fall</v>
      </c>
      <c r="L4532" s="3" t="str">
        <f>VLOOKUP(F4532,'Season Lookup'!$A$1:$B$13,2,0)</f>
        <v>Winter</v>
      </c>
      <c r="M4532" t="s">
        <v>82</v>
      </c>
      <c r="N4532" t="s">
        <v>13</v>
      </c>
      <c r="O4532" t="s">
        <v>549</v>
      </c>
      <c r="P4532" t="str">
        <f t="shared" si="884"/>
        <v>Yes</v>
      </c>
      <c r="Q4532" t="str">
        <f t="shared" si="885"/>
        <v>No</v>
      </c>
      <c r="R4532" t="str">
        <f t="shared" si="886"/>
        <v>No</v>
      </c>
      <c r="T4532" t="s">
        <v>260</v>
      </c>
      <c r="U4532" t="s">
        <v>3803</v>
      </c>
      <c r="V4532" t="str">
        <f t="shared" si="887"/>
        <v>Intersection</v>
      </c>
      <c r="W4532" t="s">
        <v>5169</v>
      </c>
      <c r="X4532">
        <v>42.363934</v>
      </c>
      <c r="Y4532">
        <v>-71.083404999999999</v>
      </c>
      <c r="Z4532" t="s">
        <v>4527</v>
      </c>
    </row>
    <row r="4533" spans="1:26">
      <c r="A4533">
        <v>31646</v>
      </c>
      <c r="B4533" s="1">
        <v>41248.333333333336</v>
      </c>
      <c r="C4533" s="1">
        <f t="shared" si="876"/>
        <v>40909</v>
      </c>
      <c r="D4533" s="4">
        <f t="shared" si="877"/>
        <v>0.92777777777777781</v>
      </c>
      <c r="E4533" s="3">
        <f t="shared" si="878"/>
        <v>2012</v>
      </c>
      <c r="F4533" s="3">
        <f t="shared" si="879"/>
        <v>12</v>
      </c>
      <c r="G4533" s="3">
        <f t="shared" si="880"/>
        <v>5</v>
      </c>
      <c r="H4533" s="3">
        <f t="shared" si="881"/>
        <v>8</v>
      </c>
      <c r="I4533" s="3">
        <f t="shared" si="882"/>
        <v>0</v>
      </c>
      <c r="J4533" s="3">
        <f t="shared" si="883"/>
        <v>4</v>
      </c>
      <c r="K4533" s="3" t="str">
        <f>IF(AND(D4533&gt;='Season Lookup'!$D$15,D4533&lt;'Season Lookup'!$D$16),"Spring",IF(AND(D4533&gt;='Season Lookup'!$D$16,D4533&lt;'Season Lookup'!$D$17),"Summer",IF(AND(D4533&gt;='Season Lookup'!$D$17,D4533&lt;'Season Lookup'!$D$18),"Fall",IF(OR(D4533&gt;='Season Lookup'!$D$18,D4533&lt;'Season Lookup'!$D$15),"Winter"))))</f>
        <v>Fall</v>
      </c>
      <c r="L4533" s="3" t="str">
        <f>VLOOKUP(F4533,'Season Lookup'!$A$1:$B$13,2,0)</f>
        <v>Winter</v>
      </c>
      <c r="N4533" t="s">
        <v>13</v>
      </c>
      <c r="O4533" t="s">
        <v>23</v>
      </c>
      <c r="P4533" t="str">
        <f t="shared" si="884"/>
        <v>Yes</v>
      </c>
      <c r="Q4533" t="str">
        <f t="shared" si="885"/>
        <v>No</v>
      </c>
      <c r="R4533" t="str">
        <f t="shared" si="886"/>
        <v>No</v>
      </c>
      <c r="S4533">
        <v>850</v>
      </c>
      <c r="T4533" t="s">
        <v>19</v>
      </c>
      <c r="V4533" t="str">
        <f t="shared" si="887"/>
        <v>Non Intersection</v>
      </c>
      <c r="W4533" t="s">
        <v>3953</v>
      </c>
      <c r="X4533">
        <v>42.372323999999999</v>
      </c>
      <c r="Y4533">
        <v>-71.091316000000006</v>
      </c>
      <c r="Z4533" t="s">
        <v>3954</v>
      </c>
    </row>
    <row r="4534" spans="1:26">
      <c r="A4534">
        <v>31647</v>
      </c>
      <c r="B4534" s="1">
        <v>41249.34375</v>
      </c>
      <c r="C4534" s="1">
        <f t="shared" si="876"/>
        <v>40909</v>
      </c>
      <c r="D4534" s="4">
        <f t="shared" si="877"/>
        <v>0.93055555555555558</v>
      </c>
      <c r="E4534" s="3">
        <f t="shared" si="878"/>
        <v>2012</v>
      </c>
      <c r="F4534" s="3">
        <f t="shared" si="879"/>
        <v>12</v>
      </c>
      <c r="G4534" s="3">
        <f t="shared" si="880"/>
        <v>6</v>
      </c>
      <c r="H4534" s="3">
        <f t="shared" si="881"/>
        <v>8</v>
      </c>
      <c r="I4534" s="3">
        <f t="shared" si="882"/>
        <v>15</v>
      </c>
      <c r="J4534" s="3">
        <f t="shared" si="883"/>
        <v>5</v>
      </c>
      <c r="K4534" s="3" t="str">
        <f>IF(AND(D4534&gt;='Season Lookup'!$D$15,D4534&lt;'Season Lookup'!$D$16),"Spring",IF(AND(D4534&gt;='Season Lookup'!$D$16,D4534&lt;'Season Lookup'!$D$17),"Summer",IF(AND(D4534&gt;='Season Lookup'!$D$17,D4534&lt;'Season Lookup'!$D$18),"Fall",IF(OR(D4534&gt;='Season Lookup'!$D$18,D4534&lt;'Season Lookup'!$D$15),"Winter"))))</f>
        <v>Fall</v>
      </c>
      <c r="L4534" s="3" t="str">
        <f>VLOOKUP(F4534,'Season Lookup'!$A$1:$B$13,2,0)</f>
        <v>Winter</v>
      </c>
      <c r="N4534" t="s">
        <v>132</v>
      </c>
      <c r="O4534" t="s">
        <v>152</v>
      </c>
      <c r="P4534" t="str">
        <f t="shared" si="884"/>
        <v>No</v>
      </c>
      <c r="Q4534" t="str">
        <f t="shared" si="885"/>
        <v>Yes</v>
      </c>
      <c r="R4534" t="str">
        <f t="shared" si="886"/>
        <v>Yes</v>
      </c>
      <c r="T4534" t="s">
        <v>202</v>
      </c>
      <c r="U4534" t="s">
        <v>14</v>
      </c>
      <c r="V4534" t="str">
        <f t="shared" si="887"/>
        <v>Intersection</v>
      </c>
      <c r="W4534" t="s">
        <v>222</v>
      </c>
      <c r="X4534">
        <v>42.360154000000001</v>
      </c>
      <c r="Y4534">
        <v>-71.094881999999998</v>
      </c>
      <c r="Z4534" t="s">
        <v>223</v>
      </c>
    </row>
    <row r="4535" spans="1:26">
      <c r="A4535">
        <v>31648</v>
      </c>
      <c r="B4535" s="1">
        <v>41249.770833333336</v>
      </c>
      <c r="C4535" s="1">
        <f t="shared" ref="C4535:C4597" si="888">EOMONTH(B4535,MONTH(B4535)*-1)+1</f>
        <v>40909</v>
      </c>
      <c r="D4535" s="4">
        <f t="shared" ref="D4535:D4597" si="889">YEARFRAC(C4535,B4535)</f>
        <v>0.93055555555555558</v>
      </c>
      <c r="E4535" s="3">
        <f t="shared" ref="E4535:E4597" si="890">YEAR(B4535)</f>
        <v>2012</v>
      </c>
      <c r="F4535" s="3">
        <f t="shared" ref="F4535:F4597" si="891">MONTH(B4535)</f>
        <v>12</v>
      </c>
      <c r="G4535" s="3">
        <f t="shared" ref="G4535:G4597" si="892">DAY(B4535)</f>
        <v>6</v>
      </c>
      <c r="H4535" s="3">
        <f t="shared" ref="H4535:H4597" si="893">HOUR(B4535)</f>
        <v>18</v>
      </c>
      <c r="I4535" s="3">
        <f t="shared" ref="I4535:I4597" si="894">MINUTE(B4535)</f>
        <v>30</v>
      </c>
      <c r="J4535" s="3">
        <f t="shared" ref="J4535:J4597" si="895">WEEKDAY(B4535,1)</f>
        <v>5</v>
      </c>
      <c r="K4535" s="3" t="str">
        <f>IF(AND(D4535&gt;='Season Lookup'!$D$15,D4535&lt;'Season Lookup'!$D$16),"Spring",IF(AND(D4535&gt;='Season Lookup'!$D$16,D4535&lt;'Season Lookup'!$D$17),"Summer",IF(AND(D4535&gt;='Season Lookup'!$D$17,D4535&lt;'Season Lookup'!$D$18),"Fall",IF(OR(D4535&gt;='Season Lookup'!$D$18,D4535&lt;'Season Lookup'!$D$15),"Winter"))))</f>
        <v>Fall</v>
      </c>
      <c r="L4535" s="3" t="str">
        <f>VLOOKUP(F4535,'Season Lookup'!$A$1:$B$13,2,0)</f>
        <v>Winter</v>
      </c>
      <c r="N4535" t="s">
        <v>13</v>
      </c>
      <c r="O4535" t="s">
        <v>23</v>
      </c>
      <c r="P4535" t="str">
        <f t="shared" ref="P4535:P4597" si="896">IF(OR(N4535="Auto",O4535="Auto"),"Yes",IF(OR(N4535="Taxi",O4535="Taxi"),"Yes",IF(OR(N4535="Truck",O4535="Truck"),"Yes",IF(OR(N4535="Van",O4535="Van"),"Yes","No"))))</f>
        <v>Yes</v>
      </c>
      <c r="Q4535" t="str">
        <f t="shared" ref="Q4535:Q4597" si="897">IF(OR(N4535="Bicycle",O4535="Bicycle"),"Yes","No")</f>
        <v>No</v>
      </c>
      <c r="R4535" t="str">
        <f t="shared" ref="R4535:R4597" si="898">IF(OR(N4535="Pedestrian",O4535="Pedestrian"),"Yes","No")</f>
        <v>No</v>
      </c>
      <c r="S4535">
        <v>100</v>
      </c>
      <c r="T4535" t="s">
        <v>209</v>
      </c>
      <c r="V4535" t="str">
        <f t="shared" ref="V4535:V4597" si="899">IF(ISBLANK(S4535),"Intersection","Non Intersection")</f>
        <v>Non Intersection</v>
      </c>
      <c r="W4535" t="s">
        <v>3673</v>
      </c>
      <c r="X4535">
        <v>42.365116999999998</v>
      </c>
      <c r="Y4535">
        <v>-71.080832999999998</v>
      </c>
      <c r="Z4535" t="s">
        <v>3674</v>
      </c>
    </row>
    <row r="4536" spans="1:26">
      <c r="A4536">
        <v>31649</v>
      </c>
      <c r="B4536" s="1">
        <v>41249.708333333336</v>
      </c>
      <c r="C4536" s="1">
        <f t="shared" si="888"/>
        <v>40909</v>
      </c>
      <c r="D4536" s="4">
        <f t="shared" si="889"/>
        <v>0.93055555555555558</v>
      </c>
      <c r="E4536" s="3">
        <f t="shared" si="890"/>
        <v>2012</v>
      </c>
      <c r="F4536" s="3">
        <f t="shared" si="891"/>
        <v>12</v>
      </c>
      <c r="G4536" s="3">
        <f t="shared" si="892"/>
        <v>6</v>
      </c>
      <c r="H4536" s="3">
        <f t="shared" si="893"/>
        <v>17</v>
      </c>
      <c r="I4536" s="3">
        <f t="shared" si="894"/>
        <v>0</v>
      </c>
      <c r="J4536" s="3">
        <f t="shared" si="895"/>
        <v>5</v>
      </c>
      <c r="K4536" s="3" t="str">
        <f>IF(AND(D4536&gt;='Season Lookup'!$D$15,D4536&lt;'Season Lookup'!$D$16),"Spring",IF(AND(D4536&gt;='Season Lookup'!$D$16,D4536&lt;'Season Lookup'!$D$17),"Summer",IF(AND(D4536&gt;='Season Lookup'!$D$17,D4536&lt;'Season Lookup'!$D$18),"Fall",IF(OR(D4536&gt;='Season Lookup'!$D$18,D4536&lt;'Season Lookup'!$D$15),"Winter"))))</f>
        <v>Fall</v>
      </c>
      <c r="L4536" s="3" t="str">
        <f>VLOOKUP(F4536,'Season Lookup'!$A$1:$B$13,2,0)</f>
        <v>Winter</v>
      </c>
      <c r="N4536" t="s">
        <v>13</v>
      </c>
      <c r="O4536" t="s">
        <v>23</v>
      </c>
      <c r="P4536" t="str">
        <f t="shared" si="896"/>
        <v>Yes</v>
      </c>
      <c r="Q4536" t="str">
        <f t="shared" si="897"/>
        <v>No</v>
      </c>
      <c r="R4536" t="str">
        <f t="shared" si="898"/>
        <v>No</v>
      </c>
      <c r="S4536">
        <v>22</v>
      </c>
      <c r="T4536" t="s">
        <v>5170</v>
      </c>
      <c r="V4536" t="str">
        <f t="shared" si="899"/>
        <v>Non Intersection</v>
      </c>
      <c r="W4536" t="s">
        <v>5171</v>
      </c>
      <c r="X4536">
        <v>42.392890999999999</v>
      </c>
      <c r="Y4536">
        <v>-71.120756</v>
      </c>
      <c r="Z4536" t="s">
        <v>5172</v>
      </c>
    </row>
    <row r="4537" spans="1:26">
      <c r="A4537">
        <v>31650</v>
      </c>
      <c r="B4537" s="1">
        <v>41249.597210648149</v>
      </c>
      <c r="C4537" s="1">
        <f t="shared" si="888"/>
        <v>40909</v>
      </c>
      <c r="D4537" s="4">
        <f t="shared" si="889"/>
        <v>0.93055555555555558</v>
      </c>
      <c r="E4537" s="3">
        <f t="shared" si="890"/>
        <v>2012</v>
      </c>
      <c r="F4537" s="3">
        <f t="shared" si="891"/>
        <v>12</v>
      </c>
      <c r="G4537" s="3">
        <f t="shared" si="892"/>
        <v>6</v>
      </c>
      <c r="H4537" s="3">
        <f t="shared" si="893"/>
        <v>14</v>
      </c>
      <c r="I4537" s="3">
        <f t="shared" si="894"/>
        <v>19</v>
      </c>
      <c r="J4537" s="3">
        <f t="shared" si="895"/>
        <v>5</v>
      </c>
      <c r="K4537" s="3" t="str">
        <f>IF(AND(D4537&gt;='Season Lookup'!$D$15,D4537&lt;'Season Lookup'!$D$16),"Spring",IF(AND(D4537&gt;='Season Lookup'!$D$16,D4537&lt;'Season Lookup'!$D$17),"Summer",IF(AND(D4537&gt;='Season Lookup'!$D$17,D4537&lt;'Season Lookup'!$D$18),"Fall",IF(OR(D4537&gt;='Season Lookup'!$D$18,D4537&lt;'Season Lookup'!$D$15),"Winter"))))</f>
        <v>Fall</v>
      </c>
      <c r="L4537" s="3" t="str">
        <f>VLOOKUP(F4537,'Season Lookup'!$A$1:$B$13,2,0)</f>
        <v>Winter</v>
      </c>
      <c r="N4537" t="s">
        <v>13</v>
      </c>
      <c r="O4537" t="s">
        <v>152</v>
      </c>
      <c r="P4537" t="str">
        <f t="shared" si="896"/>
        <v>Yes</v>
      </c>
      <c r="Q4537" t="str">
        <f t="shared" si="897"/>
        <v>No</v>
      </c>
      <c r="R4537" t="str">
        <f t="shared" si="898"/>
        <v>Yes</v>
      </c>
      <c r="S4537">
        <v>200</v>
      </c>
      <c r="T4537" t="s">
        <v>32</v>
      </c>
      <c r="V4537" t="str">
        <f t="shared" si="899"/>
        <v>Non Intersection</v>
      </c>
      <c r="W4537" t="s">
        <v>5173</v>
      </c>
      <c r="X4537">
        <v>42.362780000000001</v>
      </c>
      <c r="Y4537">
        <v>-71.091820999999996</v>
      </c>
      <c r="Z4537" t="s">
        <v>5174</v>
      </c>
    </row>
    <row r="4538" spans="1:26">
      <c r="A4538">
        <v>31652</v>
      </c>
      <c r="B4538" s="1">
        <v>41249.819444444445</v>
      </c>
      <c r="C4538" s="1">
        <f t="shared" si="888"/>
        <v>40909</v>
      </c>
      <c r="D4538" s="4">
        <f t="shared" si="889"/>
        <v>0.93055555555555558</v>
      </c>
      <c r="E4538" s="3">
        <f t="shared" si="890"/>
        <v>2012</v>
      </c>
      <c r="F4538" s="3">
        <f t="shared" si="891"/>
        <v>12</v>
      </c>
      <c r="G4538" s="3">
        <f t="shared" si="892"/>
        <v>6</v>
      </c>
      <c r="H4538" s="3">
        <f t="shared" si="893"/>
        <v>19</v>
      </c>
      <c r="I4538" s="3">
        <f t="shared" si="894"/>
        <v>40</v>
      </c>
      <c r="J4538" s="3">
        <f t="shared" si="895"/>
        <v>5</v>
      </c>
      <c r="K4538" s="3" t="str">
        <f>IF(AND(D4538&gt;='Season Lookup'!$D$15,D4538&lt;'Season Lookup'!$D$16),"Spring",IF(AND(D4538&gt;='Season Lookup'!$D$16,D4538&lt;'Season Lookup'!$D$17),"Summer",IF(AND(D4538&gt;='Season Lookup'!$D$17,D4538&lt;'Season Lookup'!$D$18),"Fall",IF(OR(D4538&gt;='Season Lookup'!$D$18,D4538&lt;'Season Lookup'!$D$15),"Winter"))))</f>
        <v>Fall</v>
      </c>
      <c r="L4538" s="3" t="str">
        <f>VLOOKUP(F4538,'Season Lookup'!$A$1:$B$13,2,0)</f>
        <v>Winter</v>
      </c>
      <c r="N4538" t="s">
        <v>13</v>
      </c>
      <c r="O4538" t="s">
        <v>23</v>
      </c>
      <c r="P4538" t="str">
        <f t="shared" si="896"/>
        <v>Yes</v>
      </c>
      <c r="Q4538" t="str">
        <f t="shared" si="897"/>
        <v>No</v>
      </c>
      <c r="R4538" t="str">
        <f t="shared" si="898"/>
        <v>No</v>
      </c>
      <c r="S4538">
        <v>11</v>
      </c>
      <c r="T4538" t="s">
        <v>1272</v>
      </c>
      <c r="V4538" t="str">
        <f t="shared" si="899"/>
        <v>Non Intersection</v>
      </c>
      <c r="W4538" t="s">
        <v>5175</v>
      </c>
      <c r="X4538">
        <v>42.38541</v>
      </c>
      <c r="Y4538">
        <v>-71.117773</v>
      </c>
      <c r="Z4538" t="s">
        <v>5176</v>
      </c>
    </row>
    <row r="4539" spans="1:26">
      <c r="A4539">
        <v>31653</v>
      </c>
      <c r="B4539" s="1">
        <v>41250.444444444445</v>
      </c>
      <c r="C4539" s="1">
        <f t="shared" si="888"/>
        <v>40909</v>
      </c>
      <c r="D4539" s="4">
        <f t="shared" si="889"/>
        <v>0.93333333333333335</v>
      </c>
      <c r="E4539" s="3">
        <f t="shared" si="890"/>
        <v>2012</v>
      </c>
      <c r="F4539" s="3">
        <f t="shared" si="891"/>
        <v>12</v>
      </c>
      <c r="G4539" s="3">
        <f t="shared" si="892"/>
        <v>7</v>
      </c>
      <c r="H4539" s="3">
        <f t="shared" si="893"/>
        <v>10</v>
      </c>
      <c r="I4539" s="3">
        <f t="shared" si="894"/>
        <v>40</v>
      </c>
      <c r="J4539" s="3">
        <f t="shared" si="895"/>
        <v>6</v>
      </c>
      <c r="K4539" s="3" t="str">
        <f>IF(AND(D4539&gt;='Season Lookup'!$D$15,D4539&lt;'Season Lookup'!$D$16),"Spring",IF(AND(D4539&gt;='Season Lookup'!$D$16,D4539&lt;'Season Lookup'!$D$17),"Summer",IF(AND(D4539&gt;='Season Lookup'!$D$17,D4539&lt;'Season Lookup'!$D$18),"Fall",IF(OR(D4539&gt;='Season Lookup'!$D$18,D4539&lt;'Season Lookup'!$D$15),"Winter"))))</f>
        <v>Fall</v>
      </c>
      <c r="L4539" s="3" t="str">
        <f>VLOOKUP(F4539,'Season Lookup'!$A$1:$B$13,2,0)</f>
        <v>Winter</v>
      </c>
      <c r="N4539" t="s">
        <v>13</v>
      </c>
      <c r="O4539" t="s">
        <v>23</v>
      </c>
      <c r="P4539" t="str">
        <f t="shared" si="896"/>
        <v>Yes</v>
      </c>
      <c r="Q4539" t="str">
        <f t="shared" si="897"/>
        <v>No</v>
      </c>
      <c r="R4539" t="str">
        <f t="shared" si="898"/>
        <v>No</v>
      </c>
      <c r="S4539">
        <v>625</v>
      </c>
      <c r="T4539" t="s">
        <v>198</v>
      </c>
      <c r="V4539" t="str">
        <f t="shared" si="899"/>
        <v>Non Intersection</v>
      </c>
      <c r="W4539" t="s">
        <v>2427</v>
      </c>
      <c r="X4539">
        <v>42.375376000000003</v>
      </c>
      <c r="Y4539">
        <v>-71.147144999999995</v>
      </c>
      <c r="Z4539" t="s">
        <v>2428</v>
      </c>
    </row>
    <row r="4540" spans="1:26">
      <c r="A4540">
        <v>31654</v>
      </c>
      <c r="B4540" s="1">
        <v>41250.763888888891</v>
      </c>
      <c r="C4540" s="1">
        <f t="shared" si="888"/>
        <v>40909</v>
      </c>
      <c r="D4540" s="4">
        <f t="shared" si="889"/>
        <v>0.93333333333333335</v>
      </c>
      <c r="E4540" s="3">
        <f t="shared" si="890"/>
        <v>2012</v>
      </c>
      <c r="F4540" s="3">
        <f t="shared" si="891"/>
        <v>12</v>
      </c>
      <c r="G4540" s="3">
        <f t="shared" si="892"/>
        <v>7</v>
      </c>
      <c r="H4540" s="3">
        <f t="shared" si="893"/>
        <v>18</v>
      </c>
      <c r="I4540" s="3">
        <f t="shared" si="894"/>
        <v>20</v>
      </c>
      <c r="J4540" s="3">
        <f t="shared" si="895"/>
        <v>6</v>
      </c>
      <c r="K4540" s="3" t="str">
        <f>IF(AND(D4540&gt;='Season Lookup'!$D$15,D4540&lt;'Season Lookup'!$D$16),"Spring",IF(AND(D4540&gt;='Season Lookup'!$D$16,D4540&lt;'Season Lookup'!$D$17),"Summer",IF(AND(D4540&gt;='Season Lookup'!$D$17,D4540&lt;'Season Lookup'!$D$18),"Fall",IF(OR(D4540&gt;='Season Lookup'!$D$18,D4540&lt;'Season Lookup'!$D$15),"Winter"))))</f>
        <v>Fall</v>
      </c>
      <c r="L4540" s="3" t="str">
        <f>VLOOKUP(F4540,'Season Lookup'!$A$1:$B$13,2,0)</f>
        <v>Winter</v>
      </c>
      <c r="N4540" t="s">
        <v>13</v>
      </c>
      <c r="O4540" t="s">
        <v>132</v>
      </c>
      <c r="P4540" t="str">
        <f t="shared" si="896"/>
        <v>Yes</v>
      </c>
      <c r="Q4540" t="str">
        <f t="shared" si="897"/>
        <v>Yes</v>
      </c>
      <c r="R4540" t="str">
        <f t="shared" si="898"/>
        <v>No</v>
      </c>
      <c r="T4540" t="s">
        <v>1177</v>
      </c>
      <c r="U4540" t="s">
        <v>3829</v>
      </c>
      <c r="V4540" t="str">
        <f t="shared" si="899"/>
        <v>Intersection</v>
      </c>
      <c r="W4540" t="s">
        <v>3830</v>
      </c>
      <c r="X4540">
        <v>42.370249999999999</v>
      </c>
      <c r="Y4540">
        <v>-71.117750999999998</v>
      </c>
      <c r="Z4540" t="s">
        <v>3831</v>
      </c>
    </row>
    <row r="4541" spans="1:26">
      <c r="A4541">
        <v>31655</v>
      </c>
      <c r="B4541" s="1">
        <v>41250.25</v>
      </c>
      <c r="C4541" s="1">
        <f t="shared" si="888"/>
        <v>40909</v>
      </c>
      <c r="D4541" s="4">
        <f t="shared" si="889"/>
        <v>0.93333333333333335</v>
      </c>
      <c r="E4541" s="3">
        <f t="shared" si="890"/>
        <v>2012</v>
      </c>
      <c r="F4541" s="3">
        <f t="shared" si="891"/>
        <v>12</v>
      </c>
      <c r="G4541" s="3">
        <f t="shared" si="892"/>
        <v>7</v>
      </c>
      <c r="H4541" s="3">
        <f t="shared" si="893"/>
        <v>6</v>
      </c>
      <c r="I4541" s="3">
        <f t="shared" si="894"/>
        <v>0</v>
      </c>
      <c r="J4541" s="3">
        <f t="shared" si="895"/>
        <v>6</v>
      </c>
      <c r="K4541" s="3" t="str">
        <f>IF(AND(D4541&gt;='Season Lookup'!$D$15,D4541&lt;'Season Lookup'!$D$16),"Spring",IF(AND(D4541&gt;='Season Lookup'!$D$16,D4541&lt;'Season Lookup'!$D$17),"Summer",IF(AND(D4541&gt;='Season Lookup'!$D$17,D4541&lt;'Season Lookup'!$D$18),"Fall",IF(OR(D4541&gt;='Season Lookup'!$D$18,D4541&lt;'Season Lookup'!$D$15),"Winter"))))</f>
        <v>Fall</v>
      </c>
      <c r="L4541" s="3" t="str">
        <f>VLOOKUP(F4541,'Season Lookup'!$A$1:$B$13,2,0)</f>
        <v>Winter</v>
      </c>
      <c r="N4541" t="s">
        <v>13</v>
      </c>
      <c r="O4541" t="s">
        <v>36</v>
      </c>
      <c r="P4541" t="str">
        <f t="shared" si="896"/>
        <v>Yes</v>
      </c>
      <c r="Q4541" t="str">
        <f t="shared" si="897"/>
        <v>No</v>
      </c>
      <c r="R4541" t="str">
        <f t="shared" si="898"/>
        <v>No</v>
      </c>
      <c r="T4541" t="s">
        <v>129</v>
      </c>
      <c r="U4541" t="s">
        <v>19</v>
      </c>
      <c r="V4541" t="str">
        <f t="shared" si="899"/>
        <v>Intersection</v>
      </c>
      <c r="W4541" t="s">
        <v>2125</v>
      </c>
      <c r="X4541">
        <v>42.372123000000002</v>
      </c>
      <c r="Y4541">
        <v>-71.088455999999994</v>
      </c>
      <c r="Z4541" t="s">
        <v>131</v>
      </c>
    </row>
    <row r="4542" spans="1:26">
      <c r="A4542">
        <v>31656</v>
      </c>
      <c r="B4542" s="1">
        <v>41250.96875</v>
      </c>
      <c r="C4542" s="1">
        <f t="shared" si="888"/>
        <v>40909</v>
      </c>
      <c r="D4542" s="4">
        <f t="shared" si="889"/>
        <v>0.93333333333333335</v>
      </c>
      <c r="E4542" s="3">
        <f t="shared" si="890"/>
        <v>2012</v>
      </c>
      <c r="F4542" s="3">
        <f t="shared" si="891"/>
        <v>12</v>
      </c>
      <c r="G4542" s="3">
        <f t="shared" si="892"/>
        <v>7</v>
      </c>
      <c r="H4542" s="3">
        <f t="shared" si="893"/>
        <v>23</v>
      </c>
      <c r="I4542" s="3">
        <f t="shared" si="894"/>
        <v>15</v>
      </c>
      <c r="J4542" s="3">
        <f t="shared" si="895"/>
        <v>6</v>
      </c>
      <c r="K4542" s="3" t="str">
        <f>IF(AND(D4542&gt;='Season Lookup'!$D$15,D4542&lt;'Season Lookup'!$D$16),"Spring",IF(AND(D4542&gt;='Season Lookup'!$D$16,D4542&lt;'Season Lookup'!$D$17),"Summer",IF(AND(D4542&gt;='Season Lookup'!$D$17,D4542&lt;'Season Lookup'!$D$18),"Fall",IF(OR(D4542&gt;='Season Lookup'!$D$18,D4542&lt;'Season Lookup'!$D$15),"Winter"))))</f>
        <v>Fall</v>
      </c>
      <c r="L4542" s="3" t="str">
        <f>VLOOKUP(F4542,'Season Lookup'!$A$1:$B$13,2,0)</f>
        <v>Winter</v>
      </c>
      <c r="N4542" t="s">
        <v>13</v>
      </c>
      <c r="O4542" t="s">
        <v>23</v>
      </c>
      <c r="P4542" t="str">
        <f t="shared" si="896"/>
        <v>Yes</v>
      </c>
      <c r="Q4542" t="str">
        <f t="shared" si="897"/>
        <v>No</v>
      </c>
      <c r="R4542" t="str">
        <f t="shared" si="898"/>
        <v>No</v>
      </c>
      <c r="S4542">
        <v>8</v>
      </c>
      <c r="T4542" t="s">
        <v>1111</v>
      </c>
      <c r="V4542" t="str">
        <f t="shared" si="899"/>
        <v>Non Intersection</v>
      </c>
      <c r="W4542" t="s">
        <v>1112</v>
      </c>
      <c r="X4542">
        <v>42.370041999999998</v>
      </c>
      <c r="Y4542">
        <v>-71.071678000000006</v>
      </c>
      <c r="Z4542" t="s">
        <v>1113</v>
      </c>
    </row>
    <row r="4543" spans="1:26">
      <c r="A4543">
        <v>31657</v>
      </c>
      <c r="B4543" s="1">
        <v>41250.820138888892</v>
      </c>
      <c r="C4543" s="1">
        <f t="shared" si="888"/>
        <v>40909</v>
      </c>
      <c r="D4543" s="4">
        <f t="shared" si="889"/>
        <v>0.93333333333333335</v>
      </c>
      <c r="E4543" s="3">
        <f t="shared" si="890"/>
        <v>2012</v>
      </c>
      <c r="F4543" s="3">
        <f t="shared" si="891"/>
        <v>12</v>
      </c>
      <c r="G4543" s="3">
        <f t="shared" si="892"/>
        <v>7</v>
      </c>
      <c r="H4543" s="3">
        <f t="shared" si="893"/>
        <v>19</v>
      </c>
      <c r="I4543" s="3">
        <f t="shared" si="894"/>
        <v>41</v>
      </c>
      <c r="J4543" s="3">
        <f t="shared" si="895"/>
        <v>6</v>
      </c>
      <c r="K4543" s="3" t="str">
        <f>IF(AND(D4543&gt;='Season Lookup'!$D$15,D4543&lt;'Season Lookup'!$D$16),"Spring",IF(AND(D4543&gt;='Season Lookup'!$D$16,D4543&lt;'Season Lookup'!$D$17),"Summer",IF(AND(D4543&gt;='Season Lookup'!$D$17,D4543&lt;'Season Lookup'!$D$18),"Fall",IF(OR(D4543&gt;='Season Lookup'!$D$18,D4543&lt;'Season Lookup'!$D$15),"Winter"))))</f>
        <v>Fall</v>
      </c>
      <c r="L4543" s="3" t="str">
        <f>VLOOKUP(F4543,'Season Lookup'!$A$1:$B$13,2,0)</f>
        <v>Winter</v>
      </c>
      <c r="N4543" t="s">
        <v>13</v>
      </c>
      <c r="O4543" t="s">
        <v>152</v>
      </c>
      <c r="P4543" t="str">
        <f t="shared" si="896"/>
        <v>Yes</v>
      </c>
      <c r="Q4543" t="str">
        <f t="shared" si="897"/>
        <v>No</v>
      </c>
      <c r="R4543" t="str">
        <f t="shared" si="898"/>
        <v>Yes</v>
      </c>
      <c r="S4543">
        <v>65</v>
      </c>
      <c r="T4543" t="s">
        <v>993</v>
      </c>
      <c r="V4543" t="str">
        <f t="shared" si="899"/>
        <v>Non Intersection</v>
      </c>
      <c r="W4543" t="s">
        <v>5177</v>
      </c>
      <c r="X4543">
        <v>42.371025000000003</v>
      </c>
      <c r="Y4543">
        <v>-71.083333999999994</v>
      </c>
      <c r="Z4543" t="s">
        <v>5178</v>
      </c>
    </row>
    <row r="4544" spans="1:26">
      <c r="A4544">
        <v>31662</v>
      </c>
      <c r="B4544" s="1">
        <v>41250.48609953704</v>
      </c>
      <c r="C4544" s="1">
        <f t="shared" si="888"/>
        <v>40909</v>
      </c>
      <c r="D4544" s="4">
        <f t="shared" si="889"/>
        <v>0.93333333333333335</v>
      </c>
      <c r="E4544" s="3">
        <f t="shared" si="890"/>
        <v>2012</v>
      </c>
      <c r="F4544" s="3">
        <f t="shared" si="891"/>
        <v>12</v>
      </c>
      <c r="G4544" s="3">
        <f t="shared" si="892"/>
        <v>7</v>
      </c>
      <c r="H4544" s="3">
        <f t="shared" si="893"/>
        <v>11</v>
      </c>
      <c r="I4544" s="3">
        <f t="shared" si="894"/>
        <v>39</v>
      </c>
      <c r="J4544" s="3">
        <f t="shared" si="895"/>
        <v>6</v>
      </c>
      <c r="K4544" s="3" t="str">
        <f>IF(AND(D4544&gt;='Season Lookup'!$D$15,D4544&lt;'Season Lookup'!$D$16),"Spring",IF(AND(D4544&gt;='Season Lookup'!$D$16,D4544&lt;'Season Lookup'!$D$17),"Summer",IF(AND(D4544&gt;='Season Lookup'!$D$17,D4544&lt;'Season Lookup'!$D$18),"Fall",IF(OR(D4544&gt;='Season Lookup'!$D$18,D4544&lt;'Season Lookup'!$D$15),"Winter"))))</f>
        <v>Fall</v>
      </c>
      <c r="L4544" s="3" t="str">
        <f>VLOOKUP(F4544,'Season Lookup'!$A$1:$B$13,2,0)</f>
        <v>Winter</v>
      </c>
      <c r="N4544" t="s">
        <v>13</v>
      </c>
      <c r="O4544" t="s">
        <v>13</v>
      </c>
      <c r="P4544" t="str">
        <f t="shared" si="896"/>
        <v>Yes</v>
      </c>
      <c r="Q4544" t="str">
        <f t="shared" si="897"/>
        <v>No</v>
      </c>
      <c r="R4544" t="str">
        <f t="shared" si="898"/>
        <v>No</v>
      </c>
      <c r="T4544" t="s">
        <v>379</v>
      </c>
      <c r="U4544" t="s">
        <v>556</v>
      </c>
      <c r="V4544" t="str">
        <f t="shared" si="899"/>
        <v>Intersection</v>
      </c>
      <c r="W4544" t="s">
        <v>5179</v>
      </c>
      <c r="X4544">
        <v>42.366768999999998</v>
      </c>
      <c r="Y4544">
        <v>-71.079538999999997</v>
      </c>
      <c r="Z4544" t="s">
        <v>5180</v>
      </c>
    </row>
    <row r="4545" spans="1:26">
      <c r="A4545">
        <v>31682</v>
      </c>
      <c r="B4545" s="1">
        <v>41250.520833333336</v>
      </c>
      <c r="C4545" s="1">
        <f t="shared" si="888"/>
        <v>40909</v>
      </c>
      <c r="D4545" s="4">
        <f t="shared" si="889"/>
        <v>0.93333333333333335</v>
      </c>
      <c r="E4545" s="3">
        <f t="shared" si="890"/>
        <v>2012</v>
      </c>
      <c r="F4545" s="3">
        <f t="shared" si="891"/>
        <v>12</v>
      </c>
      <c r="G4545" s="3">
        <f t="shared" si="892"/>
        <v>7</v>
      </c>
      <c r="H4545" s="3">
        <f t="shared" si="893"/>
        <v>12</v>
      </c>
      <c r="I4545" s="3">
        <f t="shared" si="894"/>
        <v>30</v>
      </c>
      <c r="J4545" s="3">
        <f t="shared" si="895"/>
        <v>6</v>
      </c>
      <c r="K4545" s="3" t="str">
        <f>IF(AND(D4545&gt;='Season Lookup'!$D$15,D4545&lt;'Season Lookup'!$D$16),"Spring",IF(AND(D4545&gt;='Season Lookup'!$D$16,D4545&lt;'Season Lookup'!$D$17),"Summer",IF(AND(D4545&gt;='Season Lookup'!$D$17,D4545&lt;'Season Lookup'!$D$18),"Fall",IF(OR(D4545&gt;='Season Lookup'!$D$18,D4545&lt;'Season Lookup'!$D$15),"Winter"))))</f>
        <v>Fall</v>
      </c>
      <c r="L4545" s="3" t="str">
        <f>VLOOKUP(F4545,'Season Lookup'!$A$1:$B$13,2,0)</f>
        <v>Winter</v>
      </c>
      <c r="M4545" t="s">
        <v>12</v>
      </c>
      <c r="N4545" t="s">
        <v>13</v>
      </c>
      <c r="O4545" t="s">
        <v>13</v>
      </c>
      <c r="P4545" t="str">
        <f t="shared" si="896"/>
        <v>Yes</v>
      </c>
      <c r="Q4545" t="str">
        <f t="shared" si="897"/>
        <v>No</v>
      </c>
      <c r="R4545" t="str">
        <f t="shared" si="898"/>
        <v>No</v>
      </c>
      <c r="S4545">
        <v>30</v>
      </c>
      <c r="T4545" t="s">
        <v>185</v>
      </c>
      <c r="U4545" t="s">
        <v>296</v>
      </c>
      <c r="V4545" t="str">
        <f t="shared" si="899"/>
        <v>Non Intersection</v>
      </c>
      <c r="W4545" t="s">
        <v>5181</v>
      </c>
      <c r="X4545">
        <v>42.378756000000003</v>
      </c>
      <c r="Y4545">
        <v>-71.124190999999996</v>
      </c>
      <c r="Z4545" t="s">
        <v>5182</v>
      </c>
    </row>
    <row r="4546" spans="1:26">
      <c r="A4546">
        <v>31658</v>
      </c>
      <c r="B4546" s="1">
        <v>41251.763182870367</v>
      </c>
      <c r="C4546" s="1">
        <f t="shared" si="888"/>
        <v>40909</v>
      </c>
      <c r="D4546" s="4">
        <f t="shared" si="889"/>
        <v>0.93611111111111112</v>
      </c>
      <c r="E4546" s="3">
        <f t="shared" si="890"/>
        <v>2012</v>
      </c>
      <c r="F4546" s="3">
        <f t="shared" si="891"/>
        <v>12</v>
      </c>
      <c r="G4546" s="3">
        <f t="shared" si="892"/>
        <v>8</v>
      </c>
      <c r="H4546" s="3">
        <f t="shared" si="893"/>
        <v>18</v>
      </c>
      <c r="I4546" s="3">
        <f t="shared" si="894"/>
        <v>18</v>
      </c>
      <c r="J4546" s="3">
        <f t="shared" si="895"/>
        <v>7</v>
      </c>
      <c r="K4546" s="3" t="str">
        <f>IF(AND(D4546&gt;='Season Lookup'!$D$15,D4546&lt;'Season Lookup'!$D$16),"Spring",IF(AND(D4546&gt;='Season Lookup'!$D$16,D4546&lt;'Season Lookup'!$D$17),"Summer",IF(AND(D4546&gt;='Season Lookup'!$D$17,D4546&lt;'Season Lookup'!$D$18),"Fall",IF(OR(D4546&gt;='Season Lookup'!$D$18,D4546&lt;'Season Lookup'!$D$15),"Winter"))))</f>
        <v>Fall</v>
      </c>
      <c r="L4546" s="3" t="str">
        <f>VLOOKUP(F4546,'Season Lookup'!$A$1:$B$13,2,0)</f>
        <v>Winter</v>
      </c>
      <c r="N4546" t="s">
        <v>13</v>
      </c>
      <c r="O4546" t="s">
        <v>13</v>
      </c>
      <c r="P4546" t="str">
        <f t="shared" si="896"/>
        <v>Yes</v>
      </c>
      <c r="Q4546" t="str">
        <f t="shared" si="897"/>
        <v>No</v>
      </c>
      <c r="R4546" t="str">
        <f t="shared" si="898"/>
        <v>No</v>
      </c>
      <c r="T4546" t="s">
        <v>97</v>
      </c>
      <c r="U4546" t="s">
        <v>14</v>
      </c>
      <c r="V4546" t="str">
        <f t="shared" si="899"/>
        <v>Intersection</v>
      </c>
      <c r="W4546" t="s">
        <v>98</v>
      </c>
      <c r="X4546">
        <v>42.374070000000003</v>
      </c>
      <c r="Y4546">
        <v>-71.118838999999994</v>
      </c>
      <c r="Z4546" t="s">
        <v>99</v>
      </c>
    </row>
    <row r="4547" spans="1:26">
      <c r="A4547">
        <v>31659</v>
      </c>
      <c r="B4547" s="1">
        <v>41251.416655092595</v>
      </c>
      <c r="C4547" s="1">
        <f t="shared" si="888"/>
        <v>40909</v>
      </c>
      <c r="D4547" s="4">
        <f t="shared" si="889"/>
        <v>0.93611111111111112</v>
      </c>
      <c r="E4547" s="3">
        <f t="shared" si="890"/>
        <v>2012</v>
      </c>
      <c r="F4547" s="3">
        <f t="shared" si="891"/>
        <v>12</v>
      </c>
      <c r="G4547" s="3">
        <f t="shared" si="892"/>
        <v>8</v>
      </c>
      <c r="H4547" s="3">
        <f t="shared" si="893"/>
        <v>9</v>
      </c>
      <c r="I4547" s="3">
        <f t="shared" si="894"/>
        <v>59</v>
      </c>
      <c r="J4547" s="3">
        <f t="shared" si="895"/>
        <v>7</v>
      </c>
      <c r="K4547" s="3" t="str">
        <f>IF(AND(D4547&gt;='Season Lookup'!$D$15,D4547&lt;'Season Lookup'!$D$16),"Spring",IF(AND(D4547&gt;='Season Lookup'!$D$16,D4547&lt;'Season Lookup'!$D$17),"Summer",IF(AND(D4547&gt;='Season Lookup'!$D$17,D4547&lt;'Season Lookup'!$D$18),"Fall",IF(OR(D4547&gt;='Season Lookup'!$D$18,D4547&lt;'Season Lookup'!$D$15),"Winter"))))</f>
        <v>Fall</v>
      </c>
      <c r="L4547" s="3" t="str">
        <f>VLOOKUP(F4547,'Season Lookup'!$A$1:$B$13,2,0)</f>
        <v>Winter</v>
      </c>
      <c r="N4547" t="s">
        <v>13</v>
      </c>
      <c r="O4547" t="s">
        <v>23</v>
      </c>
      <c r="P4547" t="str">
        <f t="shared" si="896"/>
        <v>Yes</v>
      </c>
      <c r="Q4547" t="str">
        <f t="shared" si="897"/>
        <v>No</v>
      </c>
      <c r="R4547" t="str">
        <f t="shared" si="898"/>
        <v>No</v>
      </c>
      <c r="S4547">
        <v>19</v>
      </c>
      <c r="T4547" t="s">
        <v>335</v>
      </c>
      <c r="V4547" t="str">
        <f t="shared" si="899"/>
        <v>Non Intersection</v>
      </c>
      <c r="W4547" t="s">
        <v>5183</v>
      </c>
      <c r="X4547">
        <v>42.373350000000002</v>
      </c>
      <c r="Y4547">
        <v>-71.112868000000006</v>
      </c>
      <c r="Z4547" t="s">
        <v>5184</v>
      </c>
    </row>
    <row r="4548" spans="1:26">
      <c r="A4548">
        <v>31676</v>
      </c>
      <c r="B4548" s="1">
        <v>41251.819444444445</v>
      </c>
      <c r="C4548" s="1">
        <f t="shared" si="888"/>
        <v>40909</v>
      </c>
      <c r="D4548" s="4">
        <f t="shared" si="889"/>
        <v>0.93611111111111112</v>
      </c>
      <c r="E4548" s="3">
        <f t="shared" si="890"/>
        <v>2012</v>
      </c>
      <c r="F4548" s="3">
        <f t="shared" si="891"/>
        <v>12</v>
      </c>
      <c r="G4548" s="3">
        <f t="shared" si="892"/>
        <v>8</v>
      </c>
      <c r="H4548" s="3">
        <f t="shared" si="893"/>
        <v>19</v>
      </c>
      <c r="I4548" s="3">
        <f t="shared" si="894"/>
        <v>40</v>
      </c>
      <c r="J4548" s="3">
        <f t="shared" si="895"/>
        <v>7</v>
      </c>
      <c r="K4548" s="3" t="str">
        <f>IF(AND(D4548&gt;='Season Lookup'!$D$15,D4548&lt;'Season Lookup'!$D$16),"Spring",IF(AND(D4548&gt;='Season Lookup'!$D$16,D4548&lt;'Season Lookup'!$D$17),"Summer",IF(AND(D4548&gt;='Season Lookup'!$D$17,D4548&lt;'Season Lookup'!$D$18),"Fall",IF(OR(D4548&gt;='Season Lookup'!$D$18,D4548&lt;'Season Lookup'!$D$15),"Winter"))))</f>
        <v>Fall</v>
      </c>
      <c r="L4548" s="3" t="str">
        <f>VLOOKUP(F4548,'Season Lookup'!$A$1:$B$13,2,0)</f>
        <v>Winter</v>
      </c>
      <c r="M4548" t="s">
        <v>31</v>
      </c>
      <c r="N4548" t="s">
        <v>13</v>
      </c>
      <c r="O4548" t="s">
        <v>152</v>
      </c>
      <c r="P4548" t="str">
        <f t="shared" si="896"/>
        <v>Yes</v>
      </c>
      <c r="Q4548" t="str">
        <f t="shared" si="897"/>
        <v>No</v>
      </c>
      <c r="R4548" t="str">
        <f t="shared" si="898"/>
        <v>Yes</v>
      </c>
      <c r="T4548" t="s">
        <v>185</v>
      </c>
      <c r="U4548" t="s">
        <v>5185</v>
      </c>
      <c r="V4548" t="str">
        <f t="shared" si="899"/>
        <v>Intersection</v>
      </c>
      <c r="W4548" t="s">
        <v>5186</v>
      </c>
      <c r="X4548">
        <v>42.378965999999998</v>
      </c>
      <c r="Y4548">
        <v>-71.124161999999998</v>
      </c>
      <c r="Z4548" t="s">
        <v>5187</v>
      </c>
    </row>
    <row r="4549" spans="1:26">
      <c r="A4549">
        <v>31683</v>
      </c>
      <c r="B4549" s="1">
        <v>41251.5</v>
      </c>
      <c r="C4549" s="1">
        <f t="shared" si="888"/>
        <v>40909</v>
      </c>
      <c r="D4549" s="4">
        <f t="shared" si="889"/>
        <v>0.93611111111111112</v>
      </c>
      <c r="E4549" s="3">
        <f t="shared" si="890"/>
        <v>2012</v>
      </c>
      <c r="F4549" s="3">
        <f t="shared" si="891"/>
        <v>12</v>
      </c>
      <c r="G4549" s="3">
        <f t="shared" si="892"/>
        <v>8</v>
      </c>
      <c r="H4549" s="3">
        <f t="shared" si="893"/>
        <v>12</v>
      </c>
      <c r="I4549" s="3">
        <f t="shared" si="894"/>
        <v>0</v>
      </c>
      <c r="J4549" s="3">
        <f t="shared" si="895"/>
        <v>7</v>
      </c>
      <c r="K4549" s="3" t="str">
        <f>IF(AND(D4549&gt;='Season Lookup'!$D$15,D4549&lt;'Season Lookup'!$D$16),"Spring",IF(AND(D4549&gt;='Season Lookup'!$D$16,D4549&lt;'Season Lookup'!$D$17),"Summer",IF(AND(D4549&gt;='Season Lookup'!$D$17,D4549&lt;'Season Lookup'!$D$18),"Fall",IF(OR(D4549&gt;='Season Lookup'!$D$18,D4549&lt;'Season Lookup'!$D$15),"Winter"))))</f>
        <v>Fall</v>
      </c>
      <c r="L4549" s="3" t="str">
        <f>VLOOKUP(F4549,'Season Lookup'!$A$1:$B$13,2,0)</f>
        <v>Winter</v>
      </c>
      <c r="M4549" t="s">
        <v>31</v>
      </c>
      <c r="N4549" t="s">
        <v>13</v>
      </c>
      <c r="O4549" t="s">
        <v>13</v>
      </c>
      <c r="P4549" t="str">
        <f t="shared" si="896"/>
        <v>Yes</v>
      </c>
      <c r="Q4549" t="str">
        <f t="shared" si="897"/>
        <v>No</v>
      </c>
      <c r="R4549" t="str">
        <f t="shared" si="898"/>
        <v>No</v>
      </c>
      <c r="T4549" t="s">
        <v>340</v>
      </c>
      <c r="U4549" t="s">
        <v>1976</v>
      </c>
      <c r="V4549" t="str">
        <f t="shared" si="899"/>
        <v>Intersection</v>
      </c>
      <c r="W4549" t="s">
        <v>5188</v>
      </c>
      <c r="X4549">
        <v>42.390051</v>
      </c>
      <c r="Y4549">
        <v>-71.118897000000004</v>
      </c>
      <c r="Z4549" t="s">
        <v>5189</v>
      </c>
    </row>
    <row r="4550" spans="1:26">
      <c r="A4550">
        <v>31684</v>
      </c>
      <c r="B4550" s="1">
        <v>41251.802083333336</v>
      </c>
      <c r="C4550" s="1">
        <f t="shared" si="888"/>
        <v>40909</v>
      </c>
      <c r="D4550" s="4">
        <f t="shared" si="889"/>
        <v>0.93611111111111112</v>
      </c>
      <c r="E4550" s="3">
        <f t="shared" si="890"/>
        <v>2012</v>
      </c>
      <c r="F4550" s="3">
        <f t="shared" si="891"/>
        <v>12</v>
      </c>
      <c r="G4550" s="3">
        <f t="shared" si="892"/>
        <v>8</v>
      </c>
      <c r="H4550" s="3">
        <f t="shared" si="893"/>
        <v>19</v>
      </c>
      <c r="I4550" s="3">
        <f t="shared" si="894"/>
        <v>15</v>
      </c>
      <c r="J4550" s="3">
        <f t="shared" si="895"/>
        <v>7</v>
      </c>
      <c r="K4550" s="3" t="str">
        <f>IF(AND(D4550&gt;='Season Lookup'!$D$15,D4550&lt;'Season Lookup'!$D$16),"Spring",IF(AND(D4550&gt;='Season Lookup'!$D$16,D4550&lt;'Season Lookup'!$D$17),"Summer",IF(AND(D4550&gt;='Season Lookup'!$D$17,D4550&lt;'Season Lookup'!$D$18),"Fall",IF(OR(D4550&gt;='Season Lookup'!$D$18,D4550&lt;'Season Lookup'!$D$15),"Winter"))))</f>
        <v>Fall</v>
      </c>
      <c r="L4550" s="3" t="str">
        <f>VLOOKUP(F4550,'Season Lookup'!$A$1:$B$13,2,0)</f>
        <v>Winter</v>
      </c>
      <c r="M4550" t="s">
        <v>31</v>
      </c>
      <c r="N4550" t="s">
        <v>13</v>
      </c>
      <c r="O4550" t="s">
        <v>152</v>
      </c>
      <c r="P4550" t="str">
        <f t="shared" si="896"/>
        <v>Yes</v>
      </c>
      <c r="Q4550" t="str">
        <f t="shared" si="897"/>
        <v>No</v>
      </c>
      <c r="R4550" t="str">
        <f t="shared" si="898"/>
        <v>Yes</v>
      </c>
      <c r="T4550" t="s">
        <v>634</v>
      </c>
      <c r="U4550" t="s">
        <v>185</v>
      </c>
      <c r="V4550" t="str">
        <f t="shared" si="899"/>
        <v>Intersection</v>
      </c>
      <c r="W4550" t="s">
        <v>2004</v>
      </c>
      <c r="X4550">
        <v>42.378968999999998</v>
      </c>
      <c r="Y4550">
        <v>-71.124176000000006</v>
      </c>
      <c r="Z4550" t="s">
        <v>2005</v>
      </c>
    </row>
    <row r="4551" spans="1:26">
      <c r="A4551">
        <v>31661</v>
      </c>
      <c r="B4551" s="1">
        <v>41252.5</v>
      </c>
      <c r="C4551" s="1">
        <f t="shared" si="888"/>
        <v>40909</v>
      </c>
      <c r="D4551" s="4">
        <f t="shared" si="889"/>
        <v>0.93888888888888888</v>
      </c>
      <c r="E4551" s="3">
        <f t="shared" si="890"/>
        <v>2012</v>
      </c>
      <c r="F4551" s="3">
        <f t="shared" si="891"/>
        <v>12</v>
      </c>
      <c r="G4551" s="3">
        <f t="shared" si="892"/>
        <v>9</v>
      </c>
      <c r="H4551" s="3">
        <f t="shared" si="893"/>
        <v>12</v>
      </c>
      <c r="I4551" s="3">
        <f t="shared" si="894"/>
        <v>0</v>
      </c>
      <c r="J4551" s="3">
        <f t="shared" si="895"/>
        <v>1</v>
      </c>
      <c r="K4551" s="3" t="str">
        <f>IF(AND(D4551&gt;='Season Lookup'!$D$15,D4551&lt;'Season Lookup'!$D$16),"Spring",IF(AND(D4551&gt;='Season Lookup'!$D$16,D4551&lt;'Season Lookup'!$D$17),"Summer",IF(AND(D4551&gt;='Season Lookup'!$D$17,D4551&lt;'Season Lookup'!$D$18),"Fall",IF(OR(D4551&gt;='Season Lookup'!$D$18,D4551&lt;'Season Lookup'!$D$15),"Winter"))))</f>
        <v>Fall</v>
      </c>
      <c r="L4551" s="3" t="str">
        <f>VLOOKUP(F4551,'Season Lookup'!$A$1:$B$13,2,0)</f>
        <v>Winter</v>
      </c>
      <c r="N4551" t="s">
        <v>13</v>
      </c>
      <c r="O4551" t="s">
        <v>23</v>
      </c>
      <c r="P4551" t="str">
        <f t="shared" si="896"/>
        <v>Yes</v>
      </c>
      <c r="Q4551" t="str">
        <f t="shared" si="897"/>
        <v>No</v>
      </c>
      <c r="R4551" t="str">
        <f t="shared" si="898"/>
        <v>No</v>
      </c>
      <c r="T4551" t="s">
        <v>198</v>
      </c>
      <c r="V4551" t="str">
        <f t="shared" si="899"/>
        <v>Intersection</v>
      </c>
      <c r="W4551" t="s">
        <v>441</v>
      </c>
      <c r="X4551">
        <v>0</v>
      </c>
      <c r="Y4551">
        <v>0</v>
      </c>
      <c r="Z4551" t="s">
        <v>81</v>
      </c>
    </row>
    <row r="4552" spans="1:26">
      <c r="A4552">
        <v>31663</v>
      </c>
      <c r="B4552" s="1">
        <v>41252.095821759256</v>
      </c>
      <c r="C4552" s="1">
        <f t="shared" si="888"/>
        <v>40909</v>
      </c>
      <c r="D4552" s="4">
        <f t="shared" si="889"/>
        <v>0.93888888888888888</v>
      </c>
      <c r="E4552" s="3">
        <f t="shared" si="890"/>
        <v>2012</v>
      </c>
      <c r="F4552" s="3">
        <f t="shared" si="891"/>
        <v>12</v>
      </c>
      <c r="G4552" s="3">
        <f t="shared" si="892"/>
        <v>9</v>
      </c>
      <c r="H4552" s="3">
        <f t="shared" si="893"/>
        <v>2</v>
      </c>
      <c r="I4552" s="3">
        <f t="shared" si="894"/>
        <v>17</v>
      </c>
      <c r="J4552" s="3">
        <f t="shared" si="895"/>
        <v>1</v>
      </c>
      <c r="K4552" s="3" t="str">
        <f>IF(AND(D4552&gt;='Season Lookup'!$D$15,D4552&lt;'Season Lookup'!$D$16),"Spring",IF(AND(D4552&gt;='Season Lookup'!$D$16,D4552&lt;'Season Lookup'!$D$17),"Summer",IF(AND(D4552&gt;='Season Lookup'!$D$17,D4552&lt;'Season Lookup'!$D$18),"Fall",IF(OR(D4552&gt;='Season Lookup'!$D$18,D4552&lt;'Season Lookup'!$D$15),"Winter"))))</f>
        <v>Fall</v>
      </c>
      <c r="L4552" s="3" t="str">
        <f>VLOOKUP(F4552,'Season Lookup'!$A$1:$B$13,2,0)</f>
        <v>Winter</v>
      </c>
      <c r="N4552" t="s">
        <v>13</v>
      </c>
      <c r="O4552" t="s">
        <v>13</v>
      </c>
      <c r="P4552" t="str">
        <f t="shared" si="896"/>
        <v>Yes</v>
      </c>
      <c r="Q4552" t="str">
        <f t="shared" si="897"/>
        <v>No</v>
      </c>
      <c r="R4552" t="str">
        <f t="shared" si="898"/>
        <v>No</v>
      </c>
      <c r="S4552">
        <v>402</v>
      </c>
      <c r="T4552" t="s">
        <v>14</v>
      </c>
      <c r="V4552" t="str">
        <f t="shared" si="899"/>
        <v>Non Intersection</v>
      </c>
      <c r="W4552" t="s">
        <v>5190</v>
      </c>
      <c r="X4552">
        <v>42.363121999999997</v>
      </c>
      <c r="Y4552">
        <v>-71.100283000000005</v>
      </c>
      <c r="Z4552" t="s">
        <v>5191</v>
      </c>
    </row>
    <row r="4553" spans="1:26">
      <c r="A4553">
        <v>31664</v>
      </c>
      <c r="B4553" s="1">
        <v>41252.125</v>
      </c>
      <c r="C4553" s="1">
        <f t="shared" si="888"/>
        <v>40909</v>
      </c>
      <c r="D4553" s="4">
        <f t="shared" si="889"/>
        <v>0.93888888888888888</v>
      </c>
      <c r="E4553" s="3">
        <f t="shared" si="890"/>
        <v>2012</v>
      </c>
      <c r="F4553" s="3">
        <f t="shared" si="891"/>
        <v>12</v>
      </c>
      <c r="G4553" s="3">
        <f t="shared" si="892"/>
        <v>9</v>
      </c>
      <c r="H4553" s="3">
        <f t="shared" si="893"/>
        <v>3</v>
      </c>
      <c r="I4553" s="3">
        <f t="shared" si="894"/>
        <v>0</v>
      </c>
      <c r="J4553" s="3">
        <f t="shared" si="895"/>
        <v>1</v>
      </c>
      <c r="K4553" s="3" t="str">
        <f>IF(AND(D4553&gt;='Season Lookup'!$D$15,D4553&lt;'Season Lookup'!$D$16),"Spring",IF(AND(D4553&gt;='Season Lookup'!$D$16,D4553&lt;'Season Lookup'!$D$17),"Summer",IF(AND(D4553&gt;='Season Lookup'!$D$17,D4553&lt;'Season Lookup'!$D$18),"Fall",IF(OR(D4553&gt;='Season Lookup'!$D$18,D4553&lt;'Season Lookup'!$D$15),"Winter"))))</f>
        <v>Fall</v>
      </c>
      <c r="L4553" s="3" t="str">
        <f>VLOOKUP(F4553,'Season Lookup'!$A$1:$B$13,2,0)</f>
        <v>Winter</v>
      </c>
      <c r="M4553" t="s">
        <v>48</v>
      </c>
      <c r="N4553" t="s">
        <v>13</v>
      </c>
      <c r="O4553" t="s">
        <v>23</v>
      </c>
      <c r="P4553" t="str">
        <f t="shared" si="896"/>
        <v>Yes</v>
      </c>
      <c r="Q4553" t="str">
        <f t="shared" si="897"/>
        <v>No</v>
      </c>
      <c r="R4553" t="str">
        <f t="shared" si="898"/>
        <v>No</v>
      </c>
      <c r="S4553">
        <v>1815</v>
      </c>
      <c r="T4553" t="s">
        <v>14</v>
      </c>
      <c r="V4553" t="str">
        <f t="shared" si="899"/>
        <v>Non Intersection</v>
      </c>
      <c r="W4553" t="s">
        <v>2783</v>
      </c>
      <c r="X4553">
        <v>42.387127</v>
      </c>
      <c r="Y4553">
        <v>-71.118973999999994</v>
      </c>
      <c r="Z4553" t="s">
        <v>2784</v>
      </c>
    </row>
    <row r="4554" spans="1:26">
      <c r="A4554">
        <v>31665</v>
      </c>
      <c r="B4554" s="1">
        <v>41252.609722222223</v>
      </c>
      <c r="C4554" s="1">
        <f t="shared" si="888"/>
        <v>40909</v>
      </c>
      <c r="D4554" s="4">
        <f t="shared" si="889"/>
        <v>0.93888888888888888</v>
      </c>
      <c r="E4554" s="3">
        <f t="shared" si="890"/>
        <v>2012</v>
      </c>
      <c r="F4554" s="3">
        <f t="shared" si="891"/>
        <v>12</v>
      </c>
      <c r="G4554" s="3">
        <f t="shared" si="892"/>
        <v>9</v>
      </c>
      <c r="H4554" s="3">
        <f t="shared" si="893"/>
        <v>14</v>
      </c>
      <c r="I4554" s="3">
        <f t="shared" si="894"/>
        <v>38</v>
      </c>
      <c r="J4554" s="3">
        <f t="shared" si="895"/>
        <v>1</v>
      </c>
      <c r="K4554" s="3" t="str">
        <f>IF(AND(D4554&gt;='Season Lookup'!$D$15,D4554&lt;'Season Lookup'!$D$16),"Spring",IF(AND(D4554&gt;='Season Lookup'!$D$16,D4554&lt;'Season Lookup'!$D$17),"Summer",IF(AND(D4554&gt;='Season Lookup'!$D$17,D4554&lt;'Season Lookup'!$D$18),"Fall",IF(OR(D4554&gt;='Season Lookup'!$D$18,D4554&lt;'Season Lookup'!$D$15),"Winter"))))</f>
        <v>Fall</v>
      </c>
      <c r="L4554" s="3" t="str">
        <f>VLOOKUP(F4554,'Season Lookup'!$A$1:$B$13,2,0)</f>
        <v>Winter</v>
      </c>
      <c r="M4554" t="s">
        <v>48</v>
      </c>
      <c r="N4554" t="s">
        <v>13</v>
      </c>
      <c r="O4554" t="s">
        <v>18</v>
      </c>
      <c r="P4554" t="str">
        <f t="shared" si="896"/>
        <v>Yes</v>
      </c>
      <c r="Q4554" t="str">
        <f t="shared" si="897"/>
        <v>No</v>
      </c>
      <c r="R4554" t="str">
        <f t="shared" si="898"/>
        <v>No</v>
      </c>
      <c r="T4554" t="s">
        <v>74</v>
      </c>
      <c r="U4554" t="s">
        <v>104</v>
      </c>
      <c r="V4554" t="str">
        <f t="shared" si="899"/>
        <v>Intersection</v>
      </c>
      <c r="W4554" t="s">
        <v>3593</v>
      </c>
      <c r="X4554">
        <v>42.373474999999999</v>
      </c>
      <c r="Y4554">
        <v>-71.100531000000004</v>
      </c>
      <c r="Z4554" t="s">
        <v>3145</v>
      </c>
    </row>
    <row r="4555" spans="1:26">
      <c r="A4555">
        <v>31666</v>
      </c>
      <c r="B4555" s="1">
        <v>41253.125</v>
      </c>
      <c r="C4555" s="1">
        <f t="shared" si="888"/>
        <v>40909</v>
      </c>
      <c r="D4555" s="4">
        <f t="shared" si="889"/>
        <v>0.94166666666666665</v>
      </c>
      <c r="E4555" s="3">
        <f t="shared" si="890"/>
        <v>2012</v>
      </c>
      <c r="F4555" s="3">
        <f t="shared" si="891"/>
        <v>12</v>
      </c>
      <c r="G4555" s="3">
        <f t="shared" si="892"/>
        <v>10</v>
      </c>
      <c r="H4555" s="3">
        <f t="shared" si="893"/>
        <v>3</v>
      </c>
      <c r="I4555" s="3">
        <f t="shared" si="894"/>
        <v>0</v>
      </c>
      <c r="J4555" s="3">
        <f t="shared" si="895"/>
        <v>2</v>
      </c>
      <c r="K4555" s="3" t="str">
        <f>IF(AND(D4555&gt;='Season Lookup'!$D$15,D4555&lt;'Season Lookup'!$D$16),"Spring",IF(AND(D4555&gt;='Season Lookup'!$D$16,D4555&lt;'Season Lookup'!$D$17),"Summer",IF(AND(D4555&gt;='Season Lookup'!$D$17,D4555&lt;'Season Lookup'!$D$18),"Fall",IF(OR(D4555&gt;='Season Lookup'!$D$18,D4555&lt;'Season Lookup'!$D$15),"Winter"))))</f>
        <v>Fall</v>
      </c>
      <c r="L4555" s="3" t="str">
        <f>VLOOKUP(F4555,'Season Lookup'!$A$1:$B$13,2,0)</f>
        <v>Winter</v>
      </c>
      <c r="M4555" t="s">
        <v>56</v>
      </c>
      <c r="N4555" t="s">
        <v>13</v>
      </c>
      <c r="O4555" t="s">
        <v>36</v>
      </c>
      <c r="P4555" t="str">
        <f t="shared" si="896"/>
        <v>Yes</v>
      </c>
      <c r="Q4555" t="str">
        <f t="shared" si="897"/>
        <v>No</v>
      </c>
      <c r="R4555" t="str">
        <f t="shared" si="898"/>
        <v>No</v>
      </c>
      <c r="S4555">
        <v>5</v>
      </c>
      <c r="T4555" t="s">
        <v>27</v>
      </c>
      <c r="V4555" t="str">
        <f t="shared" si="899"/>
        <v>Non Intersection</v>
      </c>
      <c r="W4555" t="s">
        <v>5192</v>
      </c>
      <c r="X4555">
        <v>42.365307000000001</v>
      </c>
      <c r="Y4555">
        <v>-71.105467000000004</v>
      </c>
      <c r="Z4555" t="s">
        <v>5193</v>
      </c>
    </row>
    <row r="4556" spans="1:26">
      <c r="A4556">
        <v>31667</v>
      </c>
      <c r="B4556" s="1">
        <v>41253.162488425929</v>
      </c>
      <c r="C4556" s="1">
        <f t="shared" si="888"/>
        <v>40909</v>
      </c>
      <c r="D4556" s="4">
        <f t="shared" si="889"/>
        <v>0.94166666666666665</v>
      </c>
      <c r="E4556" s="3">
        <f t="shared" si="890"/>
        <v>2012</v>
      </c>
      <c r="F4556" s="3">
        <f t="shared" si="891"/>
        <v>12</v>
      </c>
      <c r="G4556" s="3">
        <f t="shared" si="892"/>
        <v>10</v>
      </c>
      <c r="H4556" s="3">
        <f t="shared" si="893"/>
        <v>3</v>
      </c>
      <c r="I4556" s="3">
        <f t="shared" si="894"/>
        <v>53</v>
      </c>
      <c r="J4556" s="3">
        <f t="shared" si="895"/>
        <v>2</v>
      </c>
      <c r="K4556" s="3" t="str">
        <f>IF(AND(D4556&gt;='Season Lookup'!$D$15,D4556&lt;'Season Lookup'!$D$16),"Spring",IF(AND(D4556&gt;='Season Lookup'!$D$16,D4556&lt;'Season Lookup'!$D$17),"Summer",IF(AND(D4556&gt;='Season Lookup'!$D$17,D4556&lt;'Season Lookup'!$D$18),"Fall",IF(OR(D4556&gt;='Season Lookup'!$D$18,D4556&lt;'Season Lookup'!$D$15),"Winter"))))</f>
        <v>Fall</v>
      </c>
      <c r="L4556" s="3" t="str">
        <f>VLOOKUP(F4556,'Season Lookup'!$A$1:$B$13,2,0)</f>
        <v>Winter</v>
      </c>
      <c r="M4556" t="s">
        <v>56</v>
      </c>
      <c r="N4556" t="s">
        <v>13</v>
      </c>
      <c r="O4556" t="s">
        <v>13</v>
      </c>
      <c r="P4556" t="str">
        <f t="shared" si="896"/>
        <v>Yes</v>
      </c>
      <c r="Q4556" t="str">
        <f t="shared" si="897"/>
        <v>No</v>
      </c>
      <c r="R4556" t="str">
        <f t="shared" si="898"/>
        <v>No</v>
      </c>
      <c r="T4556" t="s">
        <v>19</v>
      </c>
      <c r="U4556" t="s">
        <v>342</v>
      </c>
      <c r="V4556" t="str">
        <f t="shared" si="899"/>
        <v>Intersection</v>
      </c>
      <c r="W4556" t="s">
        <v>821</v>
      </c>
      <c r="X4556">
        <v>42.373379999999997</v>
      </c>
      <c r="Y4556">
        <v>-71.098140000000001</v>
      </c>
      <c r="Z4556" t="s">
        <v>822</v>
      </c>
    </row>
    <row r="4557" spans="1:26">
      <c r="A4557">
        <v>31668</v>
      </c>
      <c r="B4557" s="1">
        <v>41253.395833333336</v>
      </c>
      <c r="C4557" s="1">
        <f t="shared" si="888"/>
        <v>40909</v>
      </c>
      <c r="D4557" s="4">
        <f t="shared" si="889"/>
        <v>0.94166666666666665</v>
      </c>
      <c r="E4557" s="3">
        <f t="shared" si="890"/>
        <v>2012</v>
      </c>
      <c r="F4557" s="3">
        <f t="shared" si="891"/>
        <v>12</v>
      </c>
      <c r="G4557" s="3">
        <f t="shared" si="892"/>
        <v>10</v>
      </c>
      <c r="H4557" s="3">
        <f t="shared" si="893"/>
        <v>9</v>
      </c>
      <c r="I4557" s="3">
        <f t="shared" si="894"/>
        <v>30</v>
      </c>
      <c r="J4557" s="3">
        <f t="shared" si="895"/>
        <v>2</v>
      </c>
      <c r="K4557" s="3" t="str">
        <f>IF(AND(D4557&gt;='Season Lookup'!$D$15,D4557&lt;'Season Lookup'!$D$16),"Spring",IF(AND(D4557&gt;='Season Lookup'!$D$16,D4557&lt;'Season Lookup'!$D$17),"Summer",IF(AND(D4557&gt;='Season Lookup'!$D$17,D4557&lt;'Season Lookup'!$D$18),"Fall",IF(OR(D4557&gt;='Season Lookup'!$D$18,D4557&lt;'Season Lookup'!$D$15),"Winter"))))</f>
        <v>Fall</v>
      </c>
      <c r="L4557" s="3" t="str">
        <f>VLOOKUP(F4557,'Season Lookup'!$A$1:$B$13,2,0)</f>
        <v>Winter</v>
      </c>
      <c r="M4557" t="s">
        <v>56</v>
      </c>
      <c r="N4557" t="s">
        <v>13</v>
      </c>
      <c r="O4557" t="s">
        <v>132</v>
      </c>
      <c r="P4557" t="str">
        <f t="shared" si="896"/>
        <v>Yes</v>
      </c>
      <c r="Q4557" t="str">
        <f t="shared" si="897"/>
        <v>Yes</v>
      </c>
      <c r="R4557" t="str">
        <f t="shared" si="898"/>
        <v>No</v>
      </c>
      <c r="T4557" t="s">
        <v>32</v>
      </c>
      <c r="U4557" t="s">
        <v>79</v>
      </c>
      <c r="V4557" t="str">
        <f t="shared" si="899"/>
        <v>Intersection</v>
      </c>
      <c r="W4557" t="s">
        <v>4050</v>
      </c>
      <c r="X4557">
        <v>42.362578999999997</v>
      </c>
      <c r="Y4557">
        <v>-71.088165000000004</v>
      </c>
      <c r="Z4557" t="s">
        <v>2408</v>
      </c>
    </row>
    <row r="4558" spans="1:26">
      <c r="A4558">
        <v>31669</v>
      </c>
      <c r="B4558" s="1">
        <v>41253.5</v>
      </c>
      <c r="C4558" s="1">
        <f t="shared" si="888"/>
        <v>40909</v>
      </c>
      <c r="D4558" s="4">
        <f t="shared" si="889"/>
        <v>0.94166666666666665</v>
      </c>
      <c r="E4558" s="3">
        <f t="shared" si="890"/>
        <v>2012</v>
      </c>
      <c r="F4558" s="3">
        <f t="shared" si="891"/>
        <v>12</v>
      </c>
      <c r="G4558" s="3">
        <f t="shared" si="892"/>
        <v>10</v>
      </c>
      <c r="H4558" s="3">
        <f t="shared" si="893"/>
        <v>12</v>
      </c>
      <c r="I4558" s="3">
        <f t="shared" si="894"/>
        <v>0</v>
      </c>
      <c r="J4558" s="3">
        <f t="shared" si="895"/>
        <v>2</v>
      </c>
      <c r="K4558" s="3" t="str">
        <f>IF(AND(D4558&gt;='Season Lookup'!$D$15,D4558&lt;'Season Lookup'!$D$16),"Spring",IF(AND(D4558&gt;='Season Lookup'!$D$16,D4558&lt;'Season Lookup'!$D$17),"Summer",IF(AND(D4558&gt;='Season Lookup'!$D$17,D4558&lt;'Season Lookup'!$D$18),"Fall",IF(OR(D4558&gt;='Season Lookup'!$D$18,D4558&lt;'Season Lookup'!$D$15),"Winter"))))</f>
        <v>Fall</v>
      </c>
      <c r="L4558" s="3" t="str">
        <f>VLOOKUP(F4558,'Season Lookup'!$A$1:$B$13,2,0)</f>
        <v>Winter</v>
      </c>
      <c r="M4558" t="s">
        <v>56</v>
      </c>
      <c r="N4558" t="s">
        <v>13</v>
      </c>
      <c r="O4558" t="s">
        <v>13</v>
      </c>
      <c r="P4558" t="str">
        <f t="shared" si="896"/>
        <v>Yes</v>
      </c>
      <c r="Q4558" t="str">
        <f t="shared" si="897"/>
        <v>No</v>
      </c>
      <c r="R4558" t="str">
        <f t="shared" si="898"/>
        <v>No</v>
      </c>
      <c r="T4558" t="s">
        <v>186</v>
      </c>
      <c r="U4558" t="s">
        <v>92</v>
      </c>
      <c r="V4558" t="str">
        <f t="shared" si="899"/>
        <v>Intersection</v>
      </c>
      <c r="W4558" t="s">
        <v>1072</v>
      </c>
      <c r="X4558">
        <v>42.388627999999997</v>
      </c>
      <c r="Y4558">
        <v>-71.144098</v>
      </c>
      <c r="Z4558" t="s">
        <v>1073</v>
      </c>
    </row>
    <row r="4559" spans="1:26">
      <c r="A4559">
        <v>31670</v>
      </c>
      <c r="B4559" s="1">
        <v>41253.650682870371</v>
      </c>
      <c r="C4559" s="1">
        <f t="shared" si="888"/>
        <v>40909</v>
      </c>
      <c r="D4559" s="4">
        <f t="shared" si="889"/>
        <v>0.94166666666666665</v>
      </c>
      <c r="E4559" s="3">
        <f t="shared" si="890"/>
        <v>2012</v>
      </c>
      <c r="F4559" s="3">
        <f t="shared" si="891"/>
        <v>12</v>
      </c>
      <c r="G4559" s="3">
        <f t="shared" si="892"/>
        <v>10</v>
      </c>
      <c r="H4559" s="3">
        <f t="shared" si="893"/>
        <v>15</v>
      </c>
      <c r="I4559" s="3">
        <f t="shared" si="894"/>
        <v>36</v>
      </c>
      <c r="J4559" s="3">
        <f t="shared" si="895"/>
        <v>2</v>
      </c>
      <c r="K4559" s="3" t="str">
        <f>IF(AND(D4559&gt;='Season Lookup'!$D$15,D4559&lt;'Season Lookup'!$D$16),"Spring",IF(AND(D4559&gt;='Season Lookup'!$D$16,D4559&lt;'Season Lookup'!$D$17),"Summer",IF(AND(D4559&gt;='Season Lookup'!$D$17,D4559&lt;'Season Lookup'!$D$18),"Fall",IF(OR(D4559&gt;='Season Lookup'!$D$18,D4559&lt;'Season Lookup'!$D$15),"Winter"))))</f>
        <v>Fall</v>
      </c>
      <c r="L4559" s="3" t="str">
        <f>VLOOKUP(F4559,'Season Lookup'!$A$1:$B$13,2,0)</f>
        <v>Winter</v>
      </c>
      <c r="M4559" t="s">
        <v>56</v>
      </c>
      <c r="N4559" t="s">
        <v>13</v>
      </c>
      <c r="O4559" t="s">
        <v>132</v>
      </c>
      <c r="P4559" t="str">
        <f t="shared" si="896"/>
        <v>Yes</v>
      </c>
      <c r="Q4559" t="str">
        <f t="shared" si="897"/>
        <v>Yes</v>
      </c>
      <c r="R4559" t="str">
        <f t="shared" si="898"/>
        <v>No</v>
      </c>
      <c r="S4559">
        <v>6</v>
      </c>
      <c r="T4559" t="s">
        <v>186</v>
      </c>
      <c r="V4559" t="str">
        <f t="shared" si="899"/>
        <v>Non Intersection</v>
      </c>
      <c r="W4559" t="s">
        <v>5194</v>
      </c>
      <c r="X4559">
        <v>42.390909999999998</v>
      </c>
      <c r="Y4559">
        <v>-71.157562999999996</v>
      </c>
      <c r="Z4559" t="s">
        <v>5195</v>
      </c>
    </row>
    <row r="4560" spans="1:26">
      <c r="A4560">
        <v>31671</v>
      </c>
      <c r="B4560" s="1">
        <v>41254.354155092595</v>
      </c>
      <c r="C4560" s="1">
        <f t="shared" si="888"/>
        <v>40909</v>
      </c>
      <c r="D4560" s="4">
        <f t="shared" si="889"/>
        <v>0.94444444444444442</v>
      </c>
      <c r="E4560" s="3">
        <f t="shared" si="890"/>
        <v>2012</v>
      </c>
      <c r="F4560" s="3">
        <f t="shared" si="891"/>
        <v>12</v>
      </c>
      <c r="G4560" s="3">
        <f t="shared" si="892"/>
        <v>11</v>
      </c>
      <c r="H4560" s="3">
        <f t="shared" si="893"/>
        <v>8</v>
      </c>
      <c r="I4560" s="3">
        <f t="shared" si="894"/>
        <v>29</v>
      </c>
      <c r="J4560" s="3">
        <f t="shared" si="895"/>
        <v>3</v>
      </c>
      <c r="K4560" s="3" t="str">
        <f>IF(AND(D4560&gt;='Season Lookup'!$D$15,D4560&lt;'Season Lookup'!$D$16),"Spring",IF(AND(D4560&gt;='Season Lookup'!$D$16,D4560&lt;'Season Lookup'!$D$17),"Summer",IF(AND(D4560&gt;='Season Lookup'!$D$17,D4560&lt;'Season Lookup'!$D$18),"Fall",IF(OR(D4560&gt;='Season Lookup'!$D$18,D4560&lt;'Season Lookup'!$D$15),"Winter"))))</f>
        <v>Fall</v>
      </c>
      <c r="L4560" s="3" t="str">
        <f>VLOOKUP(F4560,'Season Lookup'!$A$1:$B$13,2,0)</f>
        <v>Winter</v>
      </c>
      <c r="M4560" t="s">
        <v>73</v>
      </c>
      <c r="N4560" t="s">
        <v>13</v>
      </c>
      <c r="O4560" t="s">
        <v>13</v>
      </c>
      <c r="P4560" t="str">
        <f t="shared" si="896"/>
        <v>Yes</v>
      </c>
      <c r="Q4560" t="str">
        <f t="shared" si="897"/>
        <v>No</v>
      </c>
      <c r="R4560" t="str">
        <f t="shared" si="898"/>
        <v>No</v>
      </c>
      <c r="T4560" t="s">
        <v>105</v>
      </c>
      <c r="V4560" t="str">
        <f t="shared" si="899"/>
        <v>Intersection</v>
      </c>
      <c r="W4560" t="s">
        <v>974</v>
      </c>
      <c r="X4560">
        <v>0</v>
      </c>
      <c r="Y4560">
        <v>0</v>
      </c>
      <c r="Z4560" t="s">
        <v>81</v>
      </c>
    </row>
    <row r="4561" spans="1:26">
      <c r="A4561">
        <v>31672</v>
      </c>
      <c r="B4561" s="1">
        <v>41254.365960648145</v>
      </c>
      <c r="C4561" s="1">
        <f t="shared" si="888"/>
        <v>40909</v>
      </c>
      <c r="D4561" s="4">
        <f t="shared" si="889"/>
        <v>0.94444444444444442</v>
      </c>
      <c r="E4561" s="3">
        <f t="shared" si="890"/>
        <v>2012</v>
      </c>
      <c r="F4561" s="3">
        <f t="shared" si="891"/>
        <v>12</v>
      </c>
      <c r="G4561" s="3">
        <f t="shared" si="892"/>
        <v>11</v>
      </c>
      <c r="H4561" s="3">
        <f t="shared" si="893"/>
        <v>8</v>
      </c>
      <c r="I4561" s="3">
        <f t="shared" si="894"/>
        <v>46</v>
      </c>
      <c r="J4561" s="3">
        <f t="shared" si="895"/>
        <v>3</v>
      </c>
      <c r="K4561" s="3" t="str">
        <f>IF(AND(D4561&gt;='Season Lookup'!$D$15,D4561&lt;'Season Lookup'!$D$16),"Spring",IF(AND(D4561&gt;='Season Lookup'!$D$16,D4561&lt;'Season Lookup'!$D$17),"Summer",IF(AND(D4561&gt;='Season Lookup'!$D$17,D4561&lt;'Season Lookup'!$D$18),"Fall",IF(OR(D4561&gt;='Season Lookup'!$D$18,D4561&lt;'Season Lookup'!$D$15),"Winter"))))</f>
        <v>Fall</v>
      </c>
      <c r="L4561" s="3" t="str">
        <f>VLOOKUP(F4561,'Season Lookup'!$A$1:$B$13,2,0)</f>
        <v>Winter</v>
      </c>
      <c r="M4561" t="s">
        <v>73</v>
      </c>
      <c r="N4561" t="s">
        <v>13</v>
      </c>
      <c r="O4561" t="s">
        <v>35</v>
      </c>
      <c r="P4561" t="str">
        <f t="shared" si="896"/>
        <v>Yes</v>
      </c>
      <c r="Q4561" t="str">
        <f t="shared" si="897"/>
        <v>No</v>
      </c>
      <c r="R4561" t="str">
        <f t="shared" si="898"/>
        <v>No</v>
      </c>
      <c r="S4561">
        <v>153</v>
      </c>
      <c r="T4561" t="s">
        <v>198</v>
      </c>
      <c r="V4561" t="str">
        <f t="shared" si="899"/>
        <v>Non Intersection</v>
      </c>
      <c r="W4561" t="s">
        <v>5196</v>
      </c>
      <c r="X4561">
        <v>42.374459999999999</v>
      </c>
      <c r="Y4561">
        <v>-71.125508999999994</v>
      </c>
      <c r="Z4561" t="s">
        <v>5197</v>
      </c>
    </row>
    <row r="4562" spans="1:26">
      <c r="A4562">
        <v>31673</v>
      </c>
      <c r="B4562" s="1">
        <v>41254.375</v>
      </c>
      <c r="C4562" s="1">
        <f t="shared" si="888"/>
        <v>40909</v>
      </c>
      <c r="D4562" s="4">
        <f t="shared" si="889"/>
        <v>0.94444444444444442</v>
      </c>
      <c r="E4562" s="3">
        <f t="shared" si="890"/>
        <v>2012</v>
      </c>
      <c r="F4562" s="3">
        <f t="shared" si="891"/>
        <v>12</v>
      </c>
      <c r="G4562" s="3">
        <f t="shared" si="892"/>
        <v>11</v>
      </c>
      <c r="H4562" s="3">
        <f t="shared" si="893"/>
        <v>9</v>
      </c>
      <c r="I4562" s="3">
        <f t="shared" si="894"/>
        <v>0</v>
      </c>
      <c r="J4562" s="3">
        <f t="shared" si="895"/>
        <v>3</v>
      </c>
      <c r="K4562" s="3" t="str">
        <f>IF(AND(D4562&gt;='Season Lookup'!$D$15,D4562&lt;'Season Lookup'!$D$16),"Spring",IF(AND(D4562&gt;='Season Lookup'!$D$16,D4562&lt;'Season Lookup'!$D$17),"Summer",IF(AND(D4562&gt;='Season Lookup'!$D$17,D4562&lt;'Season Lookup'!$D$18),"Fall",IF(OR(D4562&gt;='Season Lookup'!$D$18,D4562&lt;'Season Lookup'!$D$15),"Winter"))))</f>
        <v>Fall</v>
      </c>
      <c r="L4562" s="3" t="str">
        <f>VLOOKUP(F4562,'Season Lookup'!$A$1:$B$13,2,0)</f>
        <v>Winter</v>
      </c>
      <c r="M4562" t="s">
        <v>73</v>
      </c>
      <c r="N4562" t="s">
        <v>13</v>
      </c>
      <c r="O4562" t="s">
        <v>23</v>
      </c>
      <c r="P4562" t="str">
        <f t="shared" si="896"/>
        <v>Yes</v>
      </c>
      <c r="Q4562" t="str">
        <f t="shared" si="897"/>
        <v>No</v>
      </c>
      <c r="R4562" t="str">
        <f t="shared" si="898"/>
        <v>No</v>
      </c>
      <c r="T4562" t="s">
        <v>3385</v>
      </c>
      <c r="U4562" t="s">
        <v>698</v>
      </c>
      <c r="V4562" t="str">
        <f t="shared" si="899"/>
        <v>Intersection</v>
      </c>
      <c r="W4562" t="s">
        <v>4294</v>
      </c>
      <c r="X4562">
        <v>42.370370000000001</v>
      </c>
      <c r="Y4562">
        <v>-71.085858999999999</v>
      </c>
      <c r="Z4562" t="s">
        <v>3386</v>
      </c>
    </row>
    <row r="4563" spans="1:26">
      <c r="A4563">
        <v>31675</v>
      </c>
      <c r="B4563" s="1">
        <v>41254.729155092595</v>
      </c>
      <c r="C4563" s="1">
        <f t="shared" si="888"/>
        <v>40909</v>
      </c>
      <c r="D4563" s="4">
        <f t="shared" si="889"/>
        <v>0.94444444444444442</v>
      </c>
      <c r="E4563" s="3">
        <f t="shared" si="890"/>
        <v>2012</v>
      </c>
      <c r="F4563" s="3">
        <f t="shared" si="891"/>
        <v>12</v>
      </c>
      <c r="G4563" s="3">
        <f t="shared" si="892"/>
        <v>11</v>
      </c>
      <c r="H4563" s="3">
        <f t="shared" si="893"/>
        <v>17</v>
      </c>
      <c r="I4563" s="3">
        <f t="shared" si="894"/>
        <v>29</v>
      </c>
      <c r="J4563" s="3">
        <f t="shared" si="895"/>
        <v>3</v>
      </c>
      <c r="K4563" s="3" t="str">
        <f>IF(AND(D4563&gt;='Season Lookup'!$D$15,D4563&lt;'Season Lookup'!$D$16),"Spring",IF(AND(D4563&gt;='Season Lookup'!$D$16,D4563&lt;'Season Lookup'!$D$17),"Summer",IF(AND(D4563&gt;='Season Lookup'!$D$17,D4563&lt;'Season Lookup'!$D$18),"Fall",IF(OR(D4563&gt;='Season Lookup'!$D$18,D4563&lt;'Season Lookup'!$D$15),"Winter"))))</f>
        <v>Fall</v>
      </c>
      <c r="L4563" s="3" t="str">
        <f>VLOOKUP(F4563,'Season Lookup'!$A$1:$B$13,2,0)</f>
        <v>Winter</v>
      </c>
      <c r="M4563" t="s">
        <v>73</v>
      </c>
      <c r="N4563" t="s">
        <v>13</v>
      </c>
      <c r="O4563" t="s">
        <v>23</v>
      </c>
      <c r="P4563" t="str">
        <f t="shared" si="896"/>
        <v>Yes</v>
      </c>
      <c r="Q4563" t="str">
        <f t="shared" si="897"/>
        <v>No</v>
      </c>
      <c r="R4563" t="str">
        <f t="shared" si="898"/>
        <v>No</v>
      </c>
      <c r="S4563">
        <v>20</v>
      </c>
      <c r="T4563" t="s">
        <v>195</v>
      </c>
      <c r="V4563" t="str">
        <f t="shared" si="899"/>
        <v>Non Intersection</v>
      </c>
      <c r="W4563" t="s">
        <v>5198</v>
      </c>
      <c r="X4563">
        <v>42.362088999999997</v>
      </c>
      <c r="Y4563">
        <v>-71.099875999999995</v>
      </c>
      <c r="Z4563" t="s">
        <v>5199</v>
      </c>
    </row>
    <row r="4564" spans="1:26">
      <c r="A4564">
        <v>31677</v>
      </c>
      <c r="B4564" s="1">
        <v>41255.305543981478</v>
      </c>
      <c r="C4564" s="1">
        <f t="shared" si="888"/>
        <v>40909</v>
      </c>
      <c r="D4564" s="4">
        <f t="shared" si="889"/>
        <v>0.94722222222222219</v>
      </c>
      <c r="E4564" s="3">
        <f t="shared" si="890"/>
        <v>2012</v>
      </c>
      <c r="F4564" s="3">
        <f t="shared" si="891"/>
        <v>12</v>
      </c>
      <c r="G4564" s="3">
        <f t="shared" si="892"/>
        <v>12</v>
      </c>
      <c r="H4564" s="3">
        <f t="shared" si="893"/>
        <v>7</v>
      </c>
      <c r="I4564" s="3">
        <f t="shared" si="894"/>
        <v>19</v>
      </c>
      <c r="J4564" s="3">
        <f t="shared" si="895"/>
        <v>4</v>
      </c>
      <c r="K4564" s="3" t="str">
        <f>IF(AND(D4564&gt;='Season Lookup'!$D$15,D4564&lt;'Season Lookup'!$D$16),"Spring",IF(AND(D4564&gt;='Season Lookup'!$D$16,D4564&lt;'Season Lookup'!$D$17),"Summer",IF(AND(D4564&gt;='Season Lookup'!$D$17,D4564&lt;'Season Lookup'!$D$18),"Fall",IF(OR(D4564&gt;='Season Lookup'!$D$18,D4564&lt;'Season Lookup'!$D$15),"Winter"))))</f>
        <v>Fall</v>
      </c>
      <c r="L4564" s="3" t="str">
        <f>VLOOKUP(F4564,'Season Lookup'!$A$1:$B$13,2,0)</f>
        <v>Winter</v>
      </c>
      <c r="M4564" t="s">
        <v>82</v>
      </c>
      <c r="N4564" t="s">
        <v>13</v>
      </c>
      <c r="O4564" t="s">
        <v>23</v>
      </c>
      <c r="P4564" t="str">
        <f t="shared" si="896"/>
        <v>Yes</v>
      </c>
      <c r="Q4564" t="str">
        <f t="shared" si="897"/>
        <v>No</v>
      </c>
      <c r="R4564" t="str">
        <f t="shared" si="898"/>
        <v>No</v>
      </c>
      <c r="S4564">
        <v>13</v>
      </c>
      <c r="T4564" t="s">
        <v>1389</v>
      </c>
      <c r="V4564" t="str">
        <f t="shared" si="899"/>
        <v>Non Intersection</v>
      </c>
      <c r="W4564" t="s">
        <v>5200</v>
      </c>
      <c r="X4564">
        <v>42.394891000000001</v>
      </c>
      <c r="Y4564">
        <v>-71.126630000000006</v>
      </c>
      <c r="Z4564" t="s">
        <v>5201</v>
      </c>
    </row>
    <row r="4565" spans="1:26">
      <c r="A4565">
        <v>31678</v>
      </c>
      <c r="B4565" s="1">
        <v>41255.583333333336</v>
      </c>
      <c r="C4565" s="1">
        <f t="shared" si="888"/>
        <v>40909</v>
      </c>
      <c r="D4565" s="4">
        <f t="shared" si="889"/>
        <v>0.94722222222222219</v>
      </c>
      <c r="E4565" s="3">
        <f t="shared" si="890"/>
        <v>2012</v>
      </c>
      <c r="F4565" s="3">
        <f t="shared" si="891"/>
        <v>12</v>
      </c>
      <c r="G4565" s="3">
        <f t="shared" si="892"/>
        <v>12</v>
      </c>
      <c r="H4565" s="3">
        <f t="shared" si="893"/>
        <v>14</v>
      </c>
      <c r="I4565" s="3">
        <f t="shared" si="894"/>
        <v>0</v>
      </c>
      <c r="J4565" s="3">
        <f t="shared" si="895"/>
        <v>4</v>
      </c>
      <c r="K4565" s="3" t="str">
        <f>IF(AND(D4565&gt;='Season Lookup'!$D$15,D4565&lt;'Season Lookup'!$D$16),"Spring",IF(AND(D4565&gt;='Season Lookup'!$D$16,D4565&lt;'Season Lookup'!$D$17),"Summer",IF(AND(D4565&gt;='Season Lookup'!$D$17,D4565&lt;'Season Lookup'!$D$18),"Fall",IF(OR(D4565&gt;='Season Lookup'!$D$18,D4565&lt;'Season Lookup'!$D$15),"Winter"))))</f>
        <v>Fall</v>
      </c>
      <c r="L4565" s="3" t="str">
        <f>VLOOKUP(F4565,'Season Lookup'!$A$1:$B$13,2,0)</f>
        <v>Winter</v>
      </c>
      <c r="M4565" t="s">
        <v>82</v>
      </c>
      <c r="N4565" t="s">
        <v>13</v>
      </c>
      <c r="O4565" t="s">
        <v>13</v>
      </c>
      <c r="P4565" t="str">
        <f t="shared" si="896"/>
        <v>Yes</v>
      </c>
      <c r="Q4565" t="str">
        <f t="shared" si="897"/>
        <v>No</v>
      </c>
      <c r="R4565" t="str">
        <f t="shared" si="898"/>
        <v>No</v>
      </c>
      <c r="T4565" t="s">
        <v>41</v>
      </c>
      <c r="U4565" t="s">
        <v>757</v>
      </c>
      <c r="V4565" t="str">
        <f t="shared" si="899"/>
        <v>Intersection</v>
      </c>
      <c r="W4565" t="s">
        <v>758</v>
      </c>
      <c r="X4565">
        <v>42.362009</v>
      </c>
      <c r="Y4565">
        <v>-71.114306999999997</v>
      </c>
      <c r="Z4565" t="s">
        <v>759</v>
      </c>
    </row>
    <row r="4566" spans="1:26">
      <c r="A4566">
        <v>31679</v>
      </c>
      <c r="B4566" s="1">
        <v>41255.731238425928</v>
      </c>
      <c r="C4566" s="1">
        <f t="shared" si="888"/>
        <v>40909</v>
      </c>
      <c r="D4566" s="4">
        <f t="shared" si="889"/>
        <v>0.94722222222222219</v>
      </c>
      <c r="E4566" s="3">
        <f t="shared" si="890"/>
        <v>2012</v>
      </c>
      <c r="F4566" s="3">
        <f t="shared" si="891"/>
        <v>12</v>
      </c>
      <c r="G4566" s="3">
        <f t="shared" si="892"/>
        <v>12</v>
      </c>
      <c r="H4566" s="3">
        <f t="shared" si="893"/>
        <v>17</v>
      </c>
      <c r="I4566" s="3">
        <f t="shared" si="894"/>
        <v>32</v>
      </c>
      <c r="J4566" s="3">
        <f t="shared" si="895"/>
        <v>4</v>
      </c>
      <c r="K4566" s="3" t="str">
        <f>IF(AND(D4566&gt;='Season Lookup'!$D$15,D4566&lt;'Season Lookup'!$D$16),"Spring",IF(AND(D4566&gt;='Season Lookup'!$D$16,D4566&lt;'Season Lookup'!$D$17),"Summer",IF(AND(D4566&gt;='Season Lookup'!$D$17,D4566&lt;'Season Lookup'!$D$18),"Fall",IF(OR(D4566&gt;='Season Lookup'!$D$18,D4566&lt;'Season Lookup'!$D$15),"Winter"))))</f>
        <v>Fall</v>
      </c>
      <c r="L4566" s="3" t="str">
        <f>VLOOKUP(F4566,'Season Lookup'!$A$1:$B$13,2,0)</f>
        <v>Winter</v>
      </c>
      <c r="M4566" t="s">
        <v>82</v>
      </c>
      <c r="N4566" t="s">
        <v>13</v>
      </c>
      <c r="O4566" t="s">
        <v>132</v>
      </c>
      <c r="P4566" t="str">
        <f t="shared" si="896"/>
        <v>Yes</v>
      </c>
      <c r="Q4566" t="str">
        <f t="shared" si="897"/>
        <v>Yes</v>
      </c>
      <c r="R4566" t="str">
        <f t="shared" si="898"/>
        <v>No</v>
      </c>
      <c r="S4566">
        <v>229</v>
      </c>
      <c r="T4566" t="s">
        <v>202</v>
      </c>
      <c r="V4566" t="str">
        <f t="shared" si="899"/>
        <v>Non Intersection</v>
      </c>
      <c r="W4566" t="s">
        <v>5202</v>
      </c>
      <c r="X4566">
        <v>42.357354999999998</v>
      </c>
      <c r="Y4566">
        <v>-71.100904</v>
      </c>
      <c r="Z4566" t="s">
        <v>5203</v>
      </c>
    </row>
    <row r="4567" spans="1:26">
      <c r="A4567">
        <v>31680</v>
      </c>
      <c r="B4567" s="1">
        <v>41255.940960648149</v>
      </c>
      <c r="C4567" s="1">
        <f t="shared" si="888"/>
        <v>40909</v>
      </c>
      <c r="D4567" s="4">
        <f t="shared" si="889"/>
        <v>0.94722222222222219</v>
      </c>
      <c r="E4567" s="3">
        <f t="shared" si="890"/>
        <v>2012</v>
      </c>
      <c r="F4567" s="3">
        <f t="shared" si="891"/>
        <v>12</v>
      </c>
      <c r="G4567" s="3">
        <f t="shared" si="892"/>
        <v>12</v>
      </c>
      <c r="H4567" s="3">
        <f t="shared" si="893"/>
        <v>22</v>
      </c>
      <c r="I4567" s="3">
        <f t="shared" si="894"/>
        <v>34</v>
      </c>
      <c r="J4567" s="3">
        <f t="shared" si="895"/>
        <v>4</v>
      </c>
      <c r="K4567" s="3" t="str">
        <f>IF(AND(D4567&gt;='Season Lookup'!$D$15,D4567&lt;'Season Lookup'!$D$16),"Spring",IF(AND(D4567&gt;='Season Lookup'!$D$16,D4567&lt;'Season Lookup'!$D$17),"Summer",IF(AND(D4567&gt;='Season Lookup'!$D$17,D4567&lt;'Season Lookup'!$D$18),"Fall",IF(OR(D4567&gt;='Season Lookup'!$D$18,D4567&lt;'Season Lookup'!$D$15),"Winter"))))</f>
        <v>Fall</v>
      </c>
      <c r="L4567" s="3" t="str">
        <f>VLOOKUP(F4567,'Season Lookup'!$A$1:$B$13,2,0)</f>
        <v>Winter</v>
      </c>
      <c r="M4567" t="s">
        <v>82</v>
      </c>
      <c r="N4567" t="s">
        <v>13</v>
      </c>
      <c r="O4567" t="s">
        <v>13</v>
      </c>
      <c r="P4567" t="str">
        <f t="shared" si="896"/>
        <v>Yes</v>
      </c>
      <c r="Q4567" t="str">
        <f t="shared" si="897"/>
        <v>No</v>
      </c>
      <c r="R4567" t="str">
        <f t="shared" si="898"/>
        <v>No</v>
      </c>
      <c r="T4567" t="s">
        <v>105</v>
      </c>
      <c r="U4567" t="s">
        <v>79</v>
      </c>
      <c r="V4567" t="str">
        <f t="shared" si="899"/>
        <v>Intersection</v>
      </c>
      <c r="W4567" t="s">
        <v>1346</v>
      </c>
      <c r="X4567">
        <v>42.363981000000003</v>
      </c>
      <c r="Y4567">
        <v>-71.087416000000005</v>
      </c>
      <c r="Z4567" t="s">
        <v>1347</v>
      </c>
    </row>
    <row r="4568" spans="1:26">
      <c r="A4568">
        <v>31681</v>
      </c>
      <c r="B4568" s="1">
        <v>41255.961793981478</v>
      </c>
      <c r="C4568" s="1">
        <f t="shared" si="888"/>
        <v>40909</v>
      </c>
      <c r="D4568" s="4">
        <f t="shared" si="889"/>
        <v>0.94722222222222219</v>
      </c>
      <c r="E4568" s="3">
        <f t="shared" si="890"/>
        <v>2012</v>
      </c>
      <c r="F4568" s="3">
        <f t="shared" si="891"/>
        <v>12</v>
      </c>
      <c r="G4568" s="3">
        <f t="shared" si="892"/>
        <v>12</v>
      </c>
      <c r="H4568" s="3">
        <f t="shared" si="893"/>
        <v>23</v>
      </c>
      <c r="I4568" s="3">
        <f t="shared" si="894"/>
        <v>4</v>
      </c>
      <c r="J4568" s="3">
        <f t="shared" si="895"/>
        <v>4</v>
      </c>
      <c r="K4568" s="3" t="str">
        <f>IF(AND(D4568&gt;='Season Lookup'!$D$15,D4568&lt;'Season Lookup'!$D$16),"Spring",IF(AND(D4568&gt;='Season Lookup'!$D$16,D4568&lt;'Season Lookup'!$D$17),"Summer",IF(AND(D4568&gt;='Season Lookup'!$D$17,D4568&lt;'Season Lookup'!$D$18),"Fall",IF(OR(D4568&gt;='Season Lookup'!$D$18,D4568&lt;'Season Lookup'!$D$15),"Winter"))))</f>
        <v>Fall</v>
      </c>
      <c r="L4568" s="3" t="str">
        <f>VLOOKUP(F4568,'Season Lookup'!$A$1:$B$13,2,0)</f>
        <v>Winter</v>
      </c>
      <c r="M4568" t="s">
        <v>82</v>
      </c>
      <c r="N4568" t="s">
        <v>18</v>
      </c>
      <c r="O4568" t="s">
        <v>18</v>
      </c>
      <c r="P4568" t="str">
        <f t="shared" si="896"/>
        <v>Yes</v>
      </c>
      <c r="Q4568" t="str">
        <f t="shared" si="897"/>
        <v>No</v>
      </c>
      <c r="R4568" t="str">
        <f t="shared" si="898"/>
        <v>No</v>
      </c>
      <c r="T4568" t="s">
        <v>14</v>
      </c>
      <c r="U4568" t="s">
        <v>195</v>
      </c>
      <c r="V4568" t="str">
        <f t="shared" si="899"/>
        <v>Intersection</v>
      </c>
      <c r="W4568" t="s">
        <v>196</v>
      </c>
      <c r="X4568">
        <v>42.362949999999998</v>
      </c>
      <c r="Y4568">
        <v>-71.099580000000003</v>
      </c>
      <c r="Z4568" t="s">
        <v>197</v>
      </c>
    </row>
    <row r="4569" spans="1:26">
      <c r="A4569">
        <v>31685</v>
      </c>
      <c r="B4569" s="1">
        <v>41256.541655092595</v>
      </c>
      <c r="C4569" s="1">
        <f t="shared" si="888"/>
        <v>40909</v>
      </c>
      <c r="D4569" s="4">
        <f t="shared" si="889"/>
        <v>0.95</v>
      </c>
      <c r="E4569" s="3">
        <f t="shared" si="890"/>
        <v>2012</v>
      </c>
      <c r="F4569" s="3">
        <f t="shared" si="891"/>
        <v>12</v>
      </c>
      <c r="G4569" s="3">
        <f t="shared" si="892"/>
        <v>13</v>
      </c>
      <c r="H4569" s="3">
        <f t="shared" si="893"/>
        <v>12</v>
      </c>
      <c r="I4569" s="3">
        <f t="shared" si="894"/>
        <v>59</v>
      </c>
      <c r="J4569" s="3">
        <f t="shared" si="895"/>
        <v>5</v>
      </c>
      <c r="K4569" s="3" t="str">
        <f>IF(AND(D4569&gt;='Season Lookup'!$D$15,D4569&lt;'Season Lookup'!$D$16),"Spring",IF(AND(D4569&gt;='Season Lookup'!$D$16,D4569&lt;'Season Lookup'!$D$17),"Summer",IF(AND(D4569&gt;='Season Lookup'!$D$17,D4569&lt;'Season Lookup'!$D$18),"Fall",IF(OR(D4569&gt;='Season Lookup'!$D$18,D4569&lt;'Season Lookup'!$D$15),"Winter"))))</f>
        <v>Fall</v>
      </c>
      <c r="L4569" s="3" t="str">
        <f>VLOOKUP(F4569,'Season Lookup'!$A$1:$B$13,2,0)</f>
        <v>Winter</v>
      </c>
      <c r="M4569" t="s">
        <v>78</v>
      </c>
      <c r="N4569" t="s">
        <v>13</v>
      </c>
      <c r="O4569" t="s">
        <v>23</v>
      </c>
      <c r="P4569" t="str">
        <f t="shared" si="896"/>
        <v>Yes</v>
      </c>
      <c r="Q4569" t="str">
        <f t="shared" si="897"/>
        <v>No</v>
      </c>
      <c r="R4569" t="str">
        <f t="shared" si="898"/>
        <v>No</v>
      </c>
      <c r="T4569" t="s">
        <v>316</v>
      </c>
      <c r="V4569" t="str">
        <f t="shared" si="899"/>
        <v>Intersection</v>
      </c>
      <c r="W4569" t="s">
        <v>1374</v>
      </c>
      <c r="X4569">
        <v>0</v>
      </c>
      <c r="Y4569">
        <v>0</v>
      </c>
      <c r="Z4569" t="s">
        <v>81</v>
      </c>
    </row>
    <row r="4570" spans="1:26">
      <c r="A4570">
        <v>31686</v>
      </c>
      <c r="B4570" s="1">
        <v>41257.030543981484</v>
      </c>
      <c r="C4570" s="1">
        <f t="shared" si="888"/>
        <v>40909</v>
      </c>
      <c r="D4570" s="4">
        <f t="shared" si="889"/>
        <v>0.95277777777777772</v>
      </c>
      <c r="E4570" s="3">
        <f t="shared" si="890"/>
        <v>2012</v>
      </c>
      <c r="F4570" s="3">
        <f t="shared" si="891"/>
        <v>12</v>
      </c>
      <c r="G4570" s="3">
        <f t="shared" si="892"/>
        <v>14</v>
      </c>
      <c r="H4570" s="3">
        <f t="shared" si="893"/>
        <v>0</v>
      </c>
      <c r="I4570" s="3">
        <f t="shared" si="894"/>
        <v>43</v>
      </c>
      <c r="J4570" s="3">
        <f t="shared" si="895"/>
        <v>6</v>
      </c>
      <c r="K4570" s="3" t="str">
        <f>IF(AND(D4570&gt;='Season Lookup'!$D$15,D4570&lt;'Season Lookup'!$D$16),"Spring",IF(AND(D4570&gt;='Season Lookup'!$D$16,D4570&lt;'Season Lookup'!$D$17),"Summer",IF(AND(D4570&gt;='Season Lookup'!$D$17,D4570&lt;'Season Lookup'!$D$18),"Fall",IF(OR(D4570&gt;='Season Lookup'!$D$18,D4570&lt;'Season Lookup'!$D$15),"Winter"))))</f>
        <v>Fall</v>
      </c>
      <c r="L4570" s="3" t="str">
        <f>VLOOKUP(F4570,'Season Lookup'!$A$1:$B$13,2,0)</f>
        <v>Winter</v>
      </c>
      <c r="N4570" t="s">
        <v>13</v>
      </c>
      <c r="O4570" t="s">
        <v>23</v>
      </c>
      <c r="P4570" t="str">
        <f t="shared" si="896"/>
        <v>Yes</v>
      </c>
      <c r="Q4570" t="str">
        <f t="shared" si="897"/>
        <v>No</v>
      </c>
      <c r="R4570" t="str">
        <f t="shared" si="898"/>
        <v>No</v>
      </c>
      <c r="S4570">
        <v>1868</v>
      </c>
      <c r="T4570" t="s">
        <v>14</v>
      </c>
      <c r="V4570" t="str">
        <f t="shared" si="899"/>
        <v>Non Intersection</v>
      </c>
      <c r="W4570" t="s">
        <v>1937</v>
      </c>
      <c r="X4570">
        <v>42.388075000000001</v>
      </c>
      <c r="Y4570">
        <v>-71.119574</v>
      </c>
      <c r="Z4570" t="s">
        <v>1938</v>
      </c>
    </row>
    <row r="4571" spans="1:26">
      <c r="A4571">
        <v>31687</v>
      </c>
      <c r="B4571" s="1">
        <v>41257.654861111114</v>
      </c>
      <c r="C4571" s="1">
        <f t="shared" si="888"/>
        <v>40909</v>
      </c>
      <c r="D4571" s="4">
        <f t="shared" si="889"/>
        <v>0.95277777777777772</v>
      </c>
      <c r="E4571" s="3">
        <f t="shared" si="890"/>
        <v>2012</v>
      </c>
      <c r="F4571" s="3">
        <f t="shared" si="891"/>
        <v>12</v>
      </c>
      <c r="G4571" s="3">
        <f t="shared" si="892"/>
        <v>14</v>
      </c>
      <c r="H4571" s="3">
        <f t="shared" si="893"/>
        <v>15</v>
      </c>
      <c r="I4571" s="3">
        <f t="shared" si="894"/>
        <v>43</v>
      </c>
      <c r="J4571" s="3">
        <f t="shared" si="895"/>
        <v>6</v>
      </c>
      <c r="K4571" s="3" t="str">
        <f>IF(AND(D4571&gt;='Season Lookup'!$D$15,D4571&lt;'Season Lookup'!$D$16),"Spring",IF(AND(D4571&gt;='Season Lookup'!$D$16,D4571&lt;'Season Lookup'!$D$17),"Summer",IF(AND(D4571&gt;='Season Lookup'!$D$17,D4571&lt;'Season Lookup'!$D$18),"Fall",IF(OR(D4571&gt;='Season Lookup'!$D$18,D4571&lt;'Season Lookup'!$D$15),"Winter"))))</f>
        <v>Fall</v>
      </c>
      <c r="L4571" s="3" t="str">
        <f>VLOOKUP(F4571,'Season Lookup'!$A$1:$B$13,2,0)</f>
        <v>Winter</v>
      </c>
      <c r="N4571" t="s">
        <v>13</v>
      </c>
      <c r="O4571" t="s">
        <v>23</v>
      </c>
      <c r="P4571" t="str">
        <f t="shared" si="896"/>
        <v>Yes</v>
      </c>
      <c r="Q4571" t="str">
        <f t="shared" si="897"/>
        <v>No</v>
      </c>
      <c r="R4571" t="str">
        <f t="shared" si="898"/>
        <v>No</v>
      </c>
      <c r="S4571">
        <v>2240</v>
      </c>
      <c r="T4571" t="s">
        <v>14</v>
      </c>
      <c r="V4571" t="str">
        <f t="shared" si="899"/>
        <v>Non Intersection</v>
      </c>
      <c r="W4571" t="s">
        <v>5204</v>
      </c>
      <c r="X4571">
        <v>42.393839</v>
      </c>
      <c r="Y4571">
        <v>-71.126610999999997</v>
      </c>
      <c r="Z4571" t="s">
        <v>5205</v>
      </c>
    </row>
    <row r="4572" spans="1:26">
      <c r="A4572">
        <v>31688</v>
      </c>
      <c r="B4572" s="1">
        <v>41257.833333333336</v>
      </c>
      <c r="C4572" s="1">
        <f t="shared" si="888"/>
        <v>40909</v>
      </c>
      <c r="D4572" s="4">
        <f t="shared" si="889"/>
        <v>0.95277777777777772</v>
      </c>
      <c r="E4572" s="3">
        <f t="shared" si="890"/>
        <v>2012</v>
      </c>
      <c r="F4572" s="3">
        <f t="shared" si="891"/>
        <v>12</v>
      </c>
      <c r="G4572" s="3">
        <f t="shared" si="892"/>
        <v>14</v>
      </c>
      <c r="H4572" s="3">
        <f t="shared" si="893"/>
        <v>20</v>
      </c>
      <c r="I4572" s="3">
        <f t="shared" si="894"/>
        <v>0</v>
      </c>
      <c r="J4572" s="3">
        <f t="shared" si="895"/>
        <v>6</v>
      </c>
      <c r="K4572" s="3" t="str">
        <f>IF(AND(D4572&gt;='Season Lookup'!$D$15,D4572&lt;'Season Lookup'!$D$16),"Spring",IF(AND(D4572&gt;='Season Lookup'!$D$16,D4572&lt;'Season Lookup'!$D$17),"Summer",IF(AND(D4572&gt;='Season Lookup'!$D$17,D4572&lt;'Season Lookup'!$D$18),"Fall",IF(OR(D4572&gt;='Season Lookup'!$D$18,D4572&lt;'Season Lookup'!$D$15),"Winter"))))</f>
        <v>Fall</v>
      </c>
      <c r="L4572" s="3" t="str">
        <f>VLOOKUP(F4572,'Season Lookup'!$A$1:$B$13,2,0)</f>
        <v>Winter</v>
      </c>
      <c r="N4572" t="s">
        <v>13</v>
      </c>
      <c r="O4572" t="s">
        <v>23</v>
      </c>
      <c r="P4572" t="str">
        <f t="shared" si="896"/>
        <v>Yes</v>
      </c>
      <c r="Q4572" t="str">
        <f t="shared" si="897"/>
        <v>No</v>
      </c>
      <c r="R4572" t="str">
        <f t="shared" si="898"/>
        <v>No</v>
      </c>
      <c r="S4572">
        <v>460</v>
      </c>
      <c r="T4572" t="s">
        <v>105</v>
      </c>
      <c r="V4572" t="str">
        <f t="shared" si="899"/>
        <v>Non Intersection</v>
      </c>
      <c r="W4572" t="s">
        <v>5206</v>
      </c>
      <c r="X4572">
        <v>42.37377</v>
      </c>
      <c r="Y4572">
        <v>-71.112657999999996</v>
      </c>
      <c r="Z4572" t="s">
        <v>5207</v>
      </c>
    </row>
    <row r="4573" spans="1:26">
      <c r="A4573">
        <v>31689</v>
      </c>
      <c r="B4573" s="1">
        <v>41257.693738425929</v>
      </c>
      <c r="C4573" s="1">
        <f t="shared" si="888"/>
        <v>40909</v>
      </c>
      <c r="D4573" s="4">
        <f t="shared" si="889"/>
        <v>0.95277777777777772</v>
      </c>
      <c r="E4573" s="3">
        <f t="shared" si="890"/>
        <v>2012</v>
      </c>
      <c r="F4573" s="3">
        <f t="shared" si="891"/>
        <v>12</v>
      </c>
      <c r="G4573" s="3">
        <f t="shared" si="892"/>
        <v>14</v>
      </c>
      <c r="H4573" s="3">
        <f t="shared" si="893"/>
        <v>16</v>
      </c>
      <c r="I4573" s="3">
        <f t="shared" si="894"/>
        <v>38</v>
      </c>
      <c r="J4573" s="3">
        <f t="shared" si="895"/>
        <v>6</v>
      </c>
      <c r="K4573" s="3" t="str">
        <f>IF(AND(D4573&gt;='Season Lookup'!$D$15,D4573&lt;'Season Lookup'!$D$16),"Spring",IF(AND(D4573&gt;='Season Lookup'!$D$16,D4573&lt;'Season Lookup'!$D$17),"Summer",IF(AND(D4573&gt;='Season Lookup'!$D$17,D4573&lt;'Season Lookup'!$D$18),"Fall",IF(OR(D4573&gt;='Season Lookup'!$D$18,D4573&lt;'Season Lookup'!$D$15),"Winter"))))</f>
        <v>Fall</v>
      </c>
      <c r="L4573" s="3" t="str">
        <f>VLOOKUP(F4573,'Season Lookup'!$A$1:$B$13,2,0)</f>
        <v>Winter</v>
      </c>
      <c r="N4573" t="s">
        <v>13</v>
      </c>
      <c r="O4573" t="s">
        <v>36</v>
      </c>
      <c r="P4573" t="str">
        <f t="shared" si="896"/>
        <v>Yes</v>
      </c>
      <c r="Q4573" t="str">
        <f t="shared" si="897"/>
        <v>No</v>
      </c>
      <c r="R4573" t="str">
        <f t="shared" si="898"/>
        <v>No</v>
      </c>
      <c r="S4573">
        <v>43</v>
      </c>
      <c r="T4573" t="s">
        <v>2650</v>
      </c>
      <c r="V4573" t="str">
        <f t="shared" si="899"/>
        <v>Non Intersection</v>
      </c>
      <c r="W4573" t="s">
        <v>5208</v>
      </c>
      <c r="X4573">
        <v>42.382581000000002</v>
      </c>
      <c r="Y4573">
        <v>-71.132287000000005</v>
      </c>
      <c r="Z4573" t="s">
        <v>5209</v>
      </c>
    </row>
    <row r="4574" spans="1:26">
      <c r="A4574">
        <v>31690</v>
      </c>
      <c r="B4574" s="1">
        <v>41257.969444444447</v>
      </c>
      <c r="C4574" s="1">
        <f t="shared" si="888"/>
        <v>40909</v>
      </c>
      <c r="D4574" s="4">
        <f t="shared" si="889"/>
        <v>0.95277777777777772</v>
      </c>
      <c r="E4574" s="3">
        <f t="shared" si="890"/>
        <v>2012</v>
      </c>
      <c r="F4574" s="3">
        <f t="shared" si="891"/>
        <v>12</v>
      </c>
      <c r="G4574" s="3">
        <f t="shared" si="892"/>
        <v>14</v>
      </c>
      <c r="H4574" s="3">
        <f t="shared" si="893"/>
        <v>23</v>
      </c>
      <c r="I4574" s="3">
        <f t="shared" si="894"/>
        <v>16</v>
      </c>
      <c r="J4574" s="3">
        <f t="shared" si="895"/>
        <v>6</v>
      </c>
      <c r="K4574" s="3" t="str">
        <f>IF(AND(D4574&gt;='Season Lookup'!$D$15,D4574&lt;'Season Lookup'!$D$16),"Spring",IF(AND(D4574&gt;='Season Lookup'!$D$16,D4574&lt;'Season Lookup'!$D$17),"Summer",IF(AND(D4574&gt;='Season Lookup'!$D$17,D4574&lt;'Season Lookup'!$D$18),"Fall",IF(OR(D4574&gt;='Season Lookup'!$D$18,D4574&lt;'Season Lookup'!$D$15),"Winter"))))</f>
        <v>Fall</v>
      </c>
      <c r="L4574" s="3" t="str">
        <f>VLOOKUP(F4574,'Season Lookup'!$A$1:$B$13,2,0)</f>
        <v>Winter</v>
      </c>
      <c r="N4574" t="s">
        <v>13</v>
      </c>
      <c r="O4574" t="s">
        <v>13</v>
      </c>
      <c r="P4574" t="str">
        <f t="shared" si="896"/>
        <v>Yes</v>
      </c>
      <c r="Q4574" t="str">
        <f t="shared" si="897"/>
        <v>No</v>
      </c>
      <c r="R4574" t="str">
        <f t="shared" si="898"/>
        <v>No</v>
      </c>
      <c r="T4574" t="s">
        <v>19</v>
      </c>
      <c r="U4574" t="s">
        <v>918</v>
      </c>
      <c r="V4574" t="str">
        <f t="shared" si="899"/>
        <v>Intersection</v>
      </c>
      <c r="W4574" t="s">
        <v>919</v>
      </c>
      <c r="X4574">
        <v>42.374284000000003</v>
      </c>
      <c r="Y4574">
        <v>-71.105138999999994</v>
      </c>
      <c r="Z4574" t="s">
        <v>920</v>
      </c>
    </row>
    <row r="4575" spans="1:26">
      <c r="A4575">
        <v>31691</v>
      </c>
      <c r="B4575" s="1">
        <v>41257.375</v>
      </c>
      <c r="C4575" s="1">
        <f t="shared" si="888"/>
        <v>40909</v>
      </c>
      <c r="D4575" s="4">
        <f t="shared" si="889"/>
        <v>0.95277777777777772</v>
      </c>
      <c r="E4575" s="3">
        <f t="shared" si="890"/>
        <v>2012</v>
      </c>
      <c r="F4575" s="3">
        <f t="shared" si="891"/>
        <v>12</v>
      </c>
      <c r="G4575" s="3">
        <f t="shared" si="892"/>
        <v>14</v>
      </c>
      <c r="H4575" s="3">
        <f t="shared" si="893"/>
        <v>9</v>
      </c>
      <c r="I4575" s="3">
        <f t="shared" si="894"/>
        <v>0</v>
      </c>
      <c r="J4575" s="3">
        <f t="shared" si="895"/>
        <v>6</v>
      </c>
      <c r="K4575" s="3" t="str">
        <f>IF(AND(D4575&gt;='Season Lookup'!$D$15,D4575&lt;'Season Lookup'!$D$16),"Spring",IF(AND(D4575&gt;='Season Lookup'!$D$16,D4575&lt;'Season Lookup'!$D$17),"Summer",IF(AND(D4575&gt;='Season Lookup'!$D$17,D4575&lt;'Season Lookup'!$D$18),"Fall",IF(OR(D4575&gt;='Season Lookup'!$D$18,D4575&lt;'Season Lookup'!$D$15),"Winter"))))</f>
        <v>Fall</v>
      </c>
      <c r="L4575" s="3" t="str">
        <f>VLOOKUP(F4575,'Season Lookup'!$A$1:$B$13,2,0)</f>
        <v>Winter</v>
      </c>
      <c r="N4575" t="s">
        <v>13</v>
      </c>
      <c r="O4575" t="s">
        <v>23</v>
      </c>
      <c r="P4575" t="str">
        <f t="shared" si="896"/>
        <v>Yes</v>
      </c>
      <c r="Q4575" t="str">
        <f t="shared" si="897"/>
        <v>No</v>
      </c>
      <c r="R4575" t="str">
        <f t="shared" si="898"/>
        <v>No</v>
      </c>
      <c r="S4575">
        <v>158</v>
      </c>
      <c r="T4575" t="s">
        <v>261</v>
      </c>
      <c r="V4575" t="str">
        <f t="shared" si="899"/>
        <v>Non Intersection</v>
      </c>
      <c r="W4575" t="s">
        <v>5210</v>
      </c>
      <c r="X4575">
        <v>42.371009000000001</v>
      </c>
      <c r="Y4575">
        <v>-71.085862000000006</v>
      </c>
      <c r="Z4575" t="s">
        <v>5211</v>
      </c>
    </row>
    <row r="4576" spans="1:26">
      <c r="A4576">
        <v>31693</v>
      </c>
      <c r="B4576" s="1">
        <v>41257.958333333336</v>
      </c>
      <c r="C4576" s="1">
        <f t="shared" si="888"/>
        <v>40909</v>
      </c>
      <c r="D4576" s="4">
        <f t="shared" si="889"/>
        <v>0.95277777777777772</v>
      </c>
      <c r="E4576" s="3">
        <f t="shared" si="890"/>
        <v>2012</v>
      </c>
      <c r="F4576" s="3">
        <f t="shared" si="891"/>
        <v>12</v>
      </c>
      <c r="G4576" s="3">
        <f t="shared" si="892"/>
        <v>14</v>
      </c>
      <c r="H4576" s="3">
        <f t="shared" si="893"/>
        <v>23</v>
      </c>
      <c r="I4576" s="3">
        <f t="shared" si="894"/>
        <v>0</v>
      </c>
      <c r="J4576" s="3">
        <f t="shared" si="895"/>
        <v>6</v>
      </c>
      <c r="K4576" s="3" t="str">
        <f>IF(AND(D4576&gt;='Season Lookup'!$D$15,D4576&lt;'Season Lookup'!$D$16),"Spring",IF(AND(D4576&gt;='Season Lookup'!$D$16,D4576&lt;'Season Lookup'!$D$17),"Summer",IF(AND(D4576&gt;='Season Lookup'!$D$17,D4576&lt;'Season Lookup'!$D$18),"Fall",IF(OR(D4576&gt;='Season Lookup'!$D$18,D4576&lt;'Season Lookup'!$D$15),"Winter"))))</f>
        <v>Fall</v>
      </c>
      <c r="L4576" s="3" t="str">
        <f>VLOOKUP(F4576,'Season Lookup'!$A$1:$B$13,2,0)</f>
        <v>Winter</v>
      </c>
      <c r="N4576" t="s">
        <v>13</v>
      </c>
      <c r="O4576" t="s">
        <v>23</v>
      </c>
      <c r="P4576" t="str">
        <f t="shared" si="896"/>
        <v>Yes</v>
      </c>
      <c r="Q4576" t="str">
        <f t="shared" si="897"/>
        <v>No</v>
      </c>
      <c r="R4576" t="str">
        <f t="shared" si="898"/>
        <v>No</v>
      </c>
      <c r="S4576">
        <v>211</v>
      </c>
      <c r="T4576" t="s">
        <v>5212</v>
      </c>
      <c r="V4576" t="str">
        <f t="shared" si="899"/>
        <v>Non Intersection</v>
      </c>
      <c r="W4576" t="s">
        <v>5213</v>
      </c>
      <c r="X4576">
        <v>42.399734000000002</v>
      </c>
      <c r="Y4576">
        <v>-71.149659999999997</v>
      </c>
      <c r="Z4576" t="s">
        <v>5214</v>
      </c>
    </row>
    <row r="4577" spans="1:26">
      <c r="A4577">
        <v>31694</v>
      </c>
      <c r="B4577" s="1">
        <v>41259.795138888891</v>
      </c>
      <c r="C4577" s="1">
        <f t="shared" si="888"/>
        <v>40909</v>
      </c>
      <c r="D4577" s="4">
        <f t="shared" si="889"/>
        <v>0.95833333333333337</v>
      </c>
      <c r="E4577" s="3">
        <f t="shared" si="890"/>
        <v>2012</v>
      </c>
      <c r="F4577" s="3">
        <f t="shared" si="891"/>
        <v>12</v>
      </c>
      <c r="G4577" s="3">
        <f t="shared" si="892"/>
        <v>16</v>
      </c>
      <c r="H4577" s="3">
        <f t="shared" si="893"/>
        <v>19</v>
      </c>
      <c r="I4577" s="3">
        <f t="shared" si="894"/>
        <v>5</v>
      </c>
      <c r="J4577" s="3">
        <f t="shared" si="895"/>
        <v>1</v>
      </c>
      <c r="K4577" s="3" t="str">
        <f>IF(AND(D4577&gt;='Season Lookup'!$D$15,D4577&lt;'Season Lookup'!$D$16),"Spring",IF(AND(D4577&gt;='Season Lookup'!$D$16,D4577&lt;'Season Lookup'!$D$17),"Summer",IF(AND(D4577&gt;='Season Lookup'!$D$17,D4577&lt;'Season Lookup'!$D$18),"Fall",IF(OR(D4577&gt;='Season Lookup'!$D$18,D4577&lt;'Season Lookup'!$D$15),"Winter"))))</f>
        <v>Fall</v>
      </c>
      <c r="L4577" s="3" t="str">
        <f>VLOOKUP(F4577,'Season Lookup'!$A$1:$B$13,2,0)</f>
        <v>Winter</v>
      </c>
      <c r="N4577" t="s">
        <v>13</v>
      </c>
      <c r="O4577" t="s">
        <v>13</v>
      </c>
      <c r="P4577" t="str">
        <f t="shared" si="896"/>
        <v>Yes</v>
      </c>
      <c r="Q4577" t="str">
        <f t="shared" si="897"/>
        <v>No</v>
      </c>
      <c r="R4577" t="str">
        <f t="shared" si="898"/>
        <v>No</v>
      </c>
      <c r="T4577" t="s">
        <v>101</v>
      </c>
      <c r="U4577" t="s">
        <v>342</v>
      </c>
      <c r="V4577" t="str">
        <f t="shared" si="899"/>
        <v>Intersection</v>
      </c>
      <c r="W4577" t="s">
        <v>5215</v>
      </c>
      <c r="X4577">
        <v>0</v>
      </c>
      <c r="Y4577">
        <v>0</v>
      </c>
      <c r="Z4577" t="s">
        <v>81</v>
      </c>
    </row>
    <row r="4578" spans="1:26">
      <c r="A4578">
        <v>31703</v>
      </c>
      <c r="B4578" s="1">
        <v>41259.625</v>
      </c>
      <c r="C4578" s="1">
        <f t="shared" si="888"/>
        <v>40909</v>
      </c>
      <c r="D4578" s="4">
        <f t="shared" si="889"/>
        <v>0.95833333333333337</v>
      </c>
      <c r="E4578" s="3">
        <f t="shared" si="890"/>
        <v>2012</v>
      </c>
      <c r="F4578" s="3">
        <f t="shared" si="891"/>
        <v>12</v>
      </c>
      <c r="G4578" s="3">
        <f t="shared" si="892"/>
        <v>16</v>
      </c>
      <c r="H4578" s="3">
        <f t="shared" si="893"/>
        <v>15</v>
      </c>
      <c r="I4578" s="3">
        <f t="shared" si="894"/>
        <v>0</v>
      </c>
      <c r="J4578" s="3">
        <f t="shared" si="895"/>
        <v>1</v>
      </c>
      <c r="K4578" s="3" t="str">
        <f>IF(AND(D4578&gt;='Season Lookup'!$D$15,D4578&lt;'Season Lookup'!$D$16),"Spring",IF(AND(D4578&gt;='Season Lookup'!$D$16,D4578&lt;'Season Lookup'!$D$17),"Summer",IF(AND(D4578&gt;='Season Lookup'!$D$17,D4578&lt;'Season Lookup'!$D$18),"Fall",IF(OR(D4578&gt;='Season Lookup'!$D$18,D4578&lt;'Season Lookup'!$D$15),"Winter"))))</f>
        <v>Fall</v>
      </c>
      <c r="L4578" s="3" t="str">
        <f>VLOOKUP(F4578,'Season Lookup'!$A$1:$B$13,2,0)</f>
        <v>Winter</v>
      </c>
      <c r="N4578" t="s">
        <v>13</v>
      </c>
      <c r="O4578" t="s">
        <v>23</v>
      </c>
      <c r="P4578" t="str">
        <f t="shared" si="896"/>
        <v>Yes</v>
      </c>
      <c r="Q4578" t="str">
        <f t="shared" si="897"/>
        <v>No</v>
      </c>
      <c r="R4578" t="str">
        <f t="shared" si="898"/>
        <v>No</v>
      </c>
      <c r="T4578" t="s">
        <v>4108</v>
      </c>
      <c r="V4578" t="str">
        <f t="shared" si="899"/>
        <v>Intersection</v>
      </c>
      <c r="W4578" t="s">
        <v>5216</v>
      </c>
      <c r="X4578">
        <v>0</v>
      </c>
      <c r="Y4578">
        <v>0</v>
      </c>
      <c r="Z4578" t="s">
        <v>81</v>
      </c>
    </row>
    <row r="4579" spans="1:26">
      <c r="A4579">
        <v>31695</v>
      </c>
      <c r="B4579" s="1">
        <v>41260.686111111114</v>
      </c>
      <c r="C4579" s="1">
        <f t="shared" si="888"/>
        <v>40909</v>
      </c>
      <c r="D4579" s="4">
        <f t="shared" si="889"/>
        <v>0.96111111111111114</v>
      </c>
      <c r="E4579" s="3">
        <f t="shared" si="890"/>
        <v>2012</v>
      </c>
      <c r="F4579" s="3">
        <f t="shared" si="891"/>
        <v>12</v>
      </c>
      <c r="G4579" s="3">
        <f t="shared" si="892"/>
        <v>17</v>
      </c>
      <c r="H4579" s="3">
        <f t="shared" si="893"/>
        <v>16</v>
      </c>
      <c r="I4579" s="3">
        <f t="shared" si="894"/>
        <v>28</v>
      </c>
      <c r="J4579" s="3">
        <f t="shared" si="895"/>
        <v>2</v>
      </c>
      <c r="K4579" s="3" t="str">
        <f>IF(AND(D4579&gt;='Season Lookup'!$D$15,D4579&lt;'Season Lookup'!$D$16),"Spring",IF(AND(D4579&gt;='Season Lookup'!$D$16,D4579&lt;'Season Lookup'!$D$17),"Summer",IF(AND(D4579&gt;='Season Lookup'!$D$17,D4579&lt;'Season Lookup'!$D$18),"Fall",IF(OR(D4579&gt;='Season Lookup'!$D$18,D4579&lt;'Season Lookup'!$D$15),"Winter"))))</f>
        <v>Fall</v>
      </c>
      <c r="L4579" s="3" t="str">
        <f>VLOOKUP(F4579,'Season Lookup'!$A$1:$B$13,2,0)</f>
        <v>Winter</v>
      </c>
      <c r="N4579" t="s">
        <v>13</v>
      </c>
      <c r="O4579" t="s">
        <v>152</v>
      </c>
      <c r="P4579" t="str">
        <f t="shared" si="896"/>
        <v>Yes</v>
      </c>
      <c r="Q4579" t="str">
        <f t="shared" si="897"/>
        <v>No</v>
      </c>
      <c r="R4579" t="str">
        <f t="shared" si="898"/>
        <v>Yes</v>
      </c>
      <c r="T4579" t="s">
        <v>198</v>
      </c>
      <c r="U4579" t="s">
        <v>1813</v>
      </c>
      <c r="V4579" t="str">
        <f t="shared" si="899"/>
        <v>Intersection</v>
      </c>
      <c r="W4579" t="s">
        <v>3088</v>
      </c>
      <c r="X4579">
        <v>42.373362999999998</v>
      </c>
      <c r="Y4579">
        <v>-71.122960000000006</v>
      </c>
      <c r="Z4579" t="s">
        <v>3089</v>
      </c>
    </row>
    <row r="4580" spans="1:26">
      <c r="A4580">
        <v>31696</v>
      </c>
      <c r="B4580" s="1">
        <v>41260.713877314818</v>
      </c>
      <c r="C4580" s="1">
        <f t="shared" si="888"/>
        <v>40909</v>
      </c>
      <c r="D4580" s="4">
        <f t="shared" si="889"/>
        <v>0.96111111111111114</v>
      </c>
      <c r="E4580" s="3">
        <f t="shared" si="890"/>
        <v>2012</v>
      </c>
      <c r="F4580" s="3">
        <f t="shared" si="891"/>
        <v>12</v>
      </c>
      <c r="G4580" s="3">
        <f t="shared" si="892"/>
        <v>17</v>
      </c>
      <c r="H4580" s="3">
        <f t="shared" si="893"/>
        <v>17</v>
      </c>
      <c r="I4580" s="3">
        <f t="shared" si="894"/>
        <v>7</v>
      </c>
      <c r="J4580" s="3">
        <f t="shared" si="895"/>
        <v>2</v>
      </c>
      <c r="K4580" s="3" t="str">
        <f>IF(AND(D4580&gt;='Season Lookup'!$D$15,D4580&lt;'Season Lookup'!$D$16),"Spring",IF(AND(D4580&gt;='Season Lookup'!$D$16,D4580&lt;'Season Lookup'!$D$17),"Summer",IF(AND(D4580&gt;='Season Lookup'!$D$17,D4580&lt;'Season Lookup'!$D$18),"Fall",IF(OR(D4580&gt;='Season Lookup'!$D$18,D4580&lt;'Season Lookup'!$D$15),"Winter"))))</f>
        <v>Fall</v>
      </c>
      <c r="L4580" s="3" t="str">
        <f>VLOOKUP(F4580,'Season Lookup'!$A$1:$B$13,2,0)</f>
        <v>Winter</v>
      </c>
      <c r="N4580" t="s">
        <v>13</v>
      </c>
      <c r="O4580" t="s">
        <v>13</v>
      </c>
      <c r="P4580" t="str">
        <f t="shared" si="896"/>
        <v>Yes</v>
      </c>
      <c r="Q4580" t="str">
        <f t="shared" si="897"/>
        <v>No</v>
      </c>
      <c r="R4580" t="str">
        <f t="shared" si="898"/>
        <v>No</v>
      </c>
      <c r="S4580">
        <v>773</v>
      </c>
      <c r="T4580" t="s">
        <v>186</v>
      </c>
      <c r="V4580" t="str">
        <f t="shared" si="899"/>
        <v>Non Intersection</v>
      </c>
      <c r="W4580" t="s">
        <v>5217</v>
      </c>
      <c r="X4580">
        <v>42.390771999999998</v>
      </c>
      <c r="Y4580">
        <v>-71.154613999999995</v>
      </c>
      <c r="Z4580" t="s">
        <v>5218</v>
      </c>
    </row>
    <row r="4581" spans="1:26">
      <c r="A4581">
        <v>31704</v>
      </c>
      <c r="B4581" s="1">
        <v>41260.336793981478</v>
      </c>
      <c r="C4581" s="1">
        <f t="shared" si="888"/>
        <v>40909</v>
      </c>
      <c r="D4581" s="4">
        <f t="shared" si="889"/>
        <v>0.96111111111111114</v>
      </c>
      <c r="E4581" s="3">
        <f t="shared" si="890"/>
        <v>2012</v>
      </c>
      <c r="F4581" s="3">
        <f t="shared" si="891"/>
        <v>12</v>
      </c>
      <c r="G4581" s="3">
        <f t="shared" si="892"/>
        <v>17</v>
      </c>
      <c r="H4581" s="3">
        <f t="shared" si="893"/>
        <v>8</v>
      </c>
      <c r="I4581" s="3">
        <f t="shared" si="894"/>
        <v>4</v>
      </c>
      <c r="J4581" s="3">
        <f t="shared" si="895"/>
        <v>2</v>
      </c>
      <c r="K4581" s="3" t="str">
        <f>IF(AND(D4581&gt;='Season Lookup'!$D$15,D4581&lt;'Season Lookup'!$D$16),"Spring",IF(AND(D4581&gt;='Season Lookup'!$D$16,D4581&lt;'Season Lookup'!$D$17),"Summer",IF(AND(D4581&gt;='Season Lookup'!$D$17,D4581&lt;'Season Lookup'!$D$18),"Fall",IF(OR(D4581&gt;='Season Lookup'!$D$18,D4581&lt;'Season Lookup'!$D$15),"Winter"))))</f>
        <v>Fall</v>
      </c>
      <c r="L4581" s="3" t="str">
        <f>VLOOKUP(F4581,'Season Lookup'!$A$1:$B$13,2,0)</f>
        <v>Winter</v>
      </c>
      <c r="N4581" t="s">
        <v>13</v>
      </c>
      <c r="O4581" t="s">
        <v>13</v>
      </c>
      <c r="P4581" t="str">
        <f t="shared" si="896"/>
        <v>Yes</v>
      </c>
      <c r="Q4581" t="str">
        <f t="shared" si="897"/>
        <v>No</v>
      </c>
      <c r="R4581" t="str">
        <f t="shared" si="898"/>
        <v>No</v>
      </c>
      <c r="T4581" t="s">
        <v>186</v>
      </c>
      <c r="U4581" t="s">
        <v>5219</v>
      </c>
      <c r="V4581" t="str">
        <f t="shared" si="899"/>
        <v>Intersection</v>
      </c>
      <c r="W4581" t="s">
        <v>5220</v>
      </c>
      <c r="X4581">
        <v>42.381160000000001</v>
      </c>
      <c r="Y4581">
        <v>-71.128853000000007</v>
      </c>
      <c r="Z4581" t="s">
        <v>5221</v>
      </c>
    </row>
    <row r="4582" spans="1:26">
      <c r="A4582">
        <v>31697</v>
      </c>
      <c r="B4582" s="1">
        <v>41261.722905092596</v>
      </c>
      <c r="C4582" s="1">
        <f t="shared" si="888"/>
        <v>40909</v>
      </c>
      <c r="D4582" s="4">
        <f t="shared" si="889"/>
        <v>0.96388888888888891</v>
      </c>
      <c r="E4582" s="3">
        <f t="shared" si="890"/>
        <v>2012</v>
      </c>
      <c r="F4582" s="3">
        <f t="shared" si="891"/>
        <v>12</v>
      </c>
      <c r="G4582" s="3">
        <f t="shared" si="892"/>
        <v>18</v>
      </c>
      <c r="H4582" s="3">
        <f t="shared" si="893"/>
        <v>17</v>
      </c>
      <c r="I4582" s="3">
        <f t="shared" si="894"/>
        <v>20</v>
      </c>
      <c r="J4582" s="3">
        <f t="shared" si="895"/>
        <v>3</v>
      </c>
      <c r="K4582" s="3" t="str">
        <f>IF(AND(D4582&gt;='Season Lookup'!$D$15,D4582&lt;'Season Lookup'!$D$16),"Spring",IF(AND(D4582&gt;='Season Lookup'!$D$16,D4582&lt;'Season Lookup'!$D$17),"Summer",IF(AND(D4582&gt;='Season Lookup'!$D$17,D4582&lt;'Season Lookup'!$D$18),"Fall",IF(OR(D4582&gt;='Season Lookup'!$D$18,D4582&lt;'Season Lookup'!$D$15),"Winter"))))</f>
        <v>Fall</v>
      </c>
      <c r="L4582" s="3" t="str">
        <f>VLOOKUP(F4582,'Season Lookup'!$A$1:$B$13,2,0)</f>
        <v>Winter</v>
      </c>
      <c r="N4582" t="s">
        <v>13</v>
      </c>
      <c r="O4582" t="s">
        <v>471</v>
      </c>
      <c r="P4582" t="str">
        <f t="shared" si="896"/>
        <v>Yes</v>
      </c>
      <c r="Q4582" t="str">
        <f t="shared" si="897"/>
        <v>No</v>
      </c>
      <c r="R4582" t="str">
        <f t="shared" si="898"/>
        <v>No</v>
      </c>
      <c r="S4582" s="2">
        <v>42029</v>
      </c>
      <c r="T4582" t="s">
        <v>4933</v>
      </c>
      <c r="V4582" t="str">
        <f t="shared" si="899"/>
        <v>Non Intersection</v>
      </c>
      <c r="W4582" t="s">
        <v>5222</v>
      </c>
      <c r="X4582">
        <v>42.391736999999999</v>
      </c>
      <c r="Y4582">
        <v>-71.156880000000001</v>
      </c>
      <c r="Z4582" t="s">
        <v>5223</v>
      </c>
    </row>
    <row r="4583" spans="1:26">
      <c r="A4583">
        <v>31698</v>
      </c>
      <c r="B4583" s="1">
        <v>41261.354155092595</v>
      </c>
      <c r="C4583" s="1">
        <f t="shared" si="888"/>
        <v>40909</v>
      </c>
      <c r="D4583" s="4">
        <f t="shared" si="889"/>
        <v>0.96388888888888891</v>
      </c>
      <c r="E4583" s="3">
        <f t="shared" si="890"/>
        <v>2012</v>
      </c>
      <c r="F4583" s="3">
        <f t="shared" si="891"/>
        <v>12</v>
      </c>
      <c r="G4583" s="3">
        <f t="shared" si="892"/>
        <v>18</v>
      </c>
      <c r="H4583" s="3">
        <f t="shared" si="893"/>
        <v>8</v>
      </c>
      <c r="I4583" s="3">
        <f t="shared" si="894"/>
        <v>29</v>
      </c>
      <c r="J4583" s="3">
        <f t="shared" si="895"/>
        <v>3</v>
      </c>
      <c r="K4583" s="3" t="str">
        <f>IF(AND(D4583&gt;='Season Lookup'!$D$15,D4583&lt;'Season Lookup'!$D$16),"Spring",IF(AND(D4583&gt;='Season Lookup'!$D$16,D4583&lt;'Season Lookup'!$D$17),"Summer",IF(AND(D4583&gt;='Season Lookup'!$D$17,D4583&lt;'Season Lookup'!$D$18),"Fall",IF(OR(D4583&gt;='Season Lookup'!$D$18,D4583&lt;'Season Lookup'!$D$15),"Winter"))))</f>
        <v>Fall</v>
      </c>
      <c r="L4583" s="3" t="str">
        <f>VLOOKUP(F4583,'Season Lookup'!$A$1:$B$13,2,0)</f>
        <v>Winter</v>
      </c>
      <c r="N4583" t="s">
        <v>13</v>
      </c>
      <c r="O4583" t="s">
        <v>23</v>
      </c>
      <c r="P4583" t="str">
        <f t="shared" si="896"/>
        <v>Yes</v>
      </c>
      <c r="Q4583" t="str">
        <f t="shared" si="897"/>
        <v>No</v>
      </c>
      <c r="R4583" t="str">
        <f t="shared" si="898"/>
        <v>No</v>
      </c>
      <c r="S4583">
        <v>10</v>
      </c>
      <c r="T4583" t="s">
        <v>1111</v>
      </c>
      <c r="V4583" t="str">
        <f t="shared" si="899"/>
        <v>Non Intersection</v>
      </c>
      <c r="W4583" t="s">
        <v>5224</v>
      </c>
      <c r="X4583">
        <v>42.370221000000001</v>
      </c>
      <c r="Y4583">
        <v>-71.071507999999994</v>
      </c>
      <c r="Z4583" t="s">
        <v>5225</v>
      </c>
    </row>
    <row r="4584" spans="1:26">
      <c r="A4584">
        <v>31699</v>
      </c>
      <c r="B4584" s="1">
        <v>41261.291655092595</v>
      </c>
      <c r="C4584" s="1">
        <f t="shared" si="888"/>
        <v>40909</v>
      </c>
      <c r="D4584" s="4">
        <f t="shared" si="889"/>
        <v>0.96388888888888891</v>
      </c>
      <c r="E4584" s="3">
        <f t="shared" si="890"/>
        <v>2012</v>
      </c>
      <c r="F4584" s="3">
        <f t="shared" si="891"/>
        <v>12</v>
      </c>
      <c r="G4584" s="3">
        <f t="shared" si="892"/>
        <v>18</v>
      </c>
      <c r="H4584" s="3">
        <f t="shared" si="893"/>
        <v>6</v>
      </c>
      <c r="I4584" s="3">
        <f t="shared" si="894"/>
        <v>59</v>
      </c>
      <c r="J4584" s="3">
        <f t="shared" si="895"/>
        <v>3</v>
      </c>
      <c r="K4584" s="3" t="str">
        <f>IF(AND(D4584&gt;='Season Lookup'!$D$15,D4584&lt;'Season Lookup'!$D$16),"Spring",IF(AND(D4584&gt;='Season Lookup'!$D$16,D4584&lt;'Season Lookup'!$D$17),"Summer",IF(AND(D4584&gt;='Season Lookup'!$D$17,D4584&lt;'Season Lookup'!$D$18),"Fall",IF(OR(D4584&gt;='Season Lookup'!$D$18,D4584&lt;'Season Lookup'!$D$15),"Winter"))))</f>
        <v>Fall</v>
      </c>
      <c r="L4584" s="3" t="str">
        <f>VLOOKUP(F4584,'Season Lookup'!$A$1:$B$13,2,0)</f>
        <v>Winter</v>
      </c>
      <c r="N4584" t="s">
        <v>13</v>
      </c>
      <c r="O4584" t="s">
        <v>23</v>
      </c>
      <c r="P4584" t="str">
        <f t="shared" si="896"/>
        <v>Yes</v>
      </c>
      <c r="Q4584" t="str">
        <f t="shared" si="897"/>
        <v>No</v>
      </c>
      <c r="R4584" t="str">
        <f t="shared" si="898"/>
        <v>No</v>
      </c>
      <c r="S4584">
        <v>201</v>
      </c>
      <c r="T4584" t="s">
        <v>75</v>
      </c>
      <c r="V4584" t="str">
        <f t="shared" si="899"/>
        <v>Non Intersection</v>
      </c>
      <c r="W4584" t="s">
        <v>4846</v>
      </c>
      <c r="X4584">
        <v>42.371617000000001</v>
      </c>
      <c r="Y4584">
        <v>-71.096294999999998</v>
      </c>
      <c r="Z4584" t="s">
        <v>4847</v>
      </c>
    </row>
    <row r="4585" spans="1:26">
      <c r="A4585">
        <v>31705</v>
      </c>
      <c r="B4585" s="1">
        <v>41261.350694444445</v>
      </c>
      <c r="C4585" s="1">
        <f t="shared" si="888"/>
        <v>40909</v>
      </c>
      <c r="D4585" s="4">
        <f t="shared" si="889"/>
        <v>0.96388888888888891</v>
      </c>
      <c r="E4585" s="3">
        <f t="shared" si="890"/>
        <v>2012</v>
      </c>
      <c r="F4585" s="3">
        <f t="shared" si="891"/>
        <v>12</v>
      </c>
      <c r="G4585" s="3">
        <f t="shared" si="892"/>
        <v>18</v>
      </c>
      <c r="H4585" s="3">
        <f t="shared" si="893"/>
        <v>8</v>
      </c>
      <c r="I4585" s="3">
        <f t="shared" si="894"/>
        <v>25</v>
      </c>
      <c r="J4585" s="3">
        <f t="shared" si="895"/>
        <v>3</v>
      </c>
      <c r="K4585" s="3" t="str">
        <f>IF(AND(D4585&gt;='Season Lookup'!$D$15,D4585&lt;'Season Lookup'!$D$16),"Spring",IF(AND(D4585&gt;='Season Lookup'!$D$16,D4585&lt;'Season Lookup'!$D$17),"Summer",IF(AND(D4585&gt;='Season Lookup'!$D$17,D4585&lt;'Season Lookup'!$D$18),"Fall",IF(OR(D4585&gt;='Season Lookup'!$D$18,D4585&lt;'Season Lookup'!$D$15),"Winter"))))</f>
        <v>Fall</v>
      </c>
      <c r="L4585" s="3" t="str">
        <f>VLOOKUP(F4585,'Season Lookup'!$A$1:$B$13,2,0)</f>
        <v>Winter</v>
      </c>
      <c r="N4585" t="s">
        <v>13</v>
      </c>
      <c r="O4585" t="s">
        <v>13</v>
      </c>
      <c r="P4585" t="str">
        <f t="shared" si="896"/>
        <v>Yes</v>
      </c>
      <c r="Q4585" t="str">
        <f t="shared" si="897"/>
        <v>No</v>
      </c>
      <c r="R4585" t="str">
        <f t="shared" si="898"/>
        <v>No</v>
      </c>
      <c r="S4585">
        <v>2055</v>
      </c>
      <c r="T4585" t="s">
        <v>14</v>
      </c>
      <c r="V4585" t="str">
        <f t="shared" si="899"/>
        <v>Non Intersection</v>
      </c>
      <c r="W4585" t="s">
        <v>3399</v>
      </c>
      <c r="X4585">
        <v>42.391393000000001</v>
      </c>
      <c r="Y4585">
        <v>-71.122275999999999</v>
      </c>
      <c r="Z4585" t="s">
        <v>3400</v>
      </c>
    </row>
    <row r="4586" spans="1:26">
      <c r="A4586">
        <v>31706</v>
      </c>
      <c r="B4586" s="1">
        <v>41261.326388888891</v>
      </c>
      <c r="C4586" s="1">
        <f t="shared" si="888"/>
        <v>40909</v>
      </c>
      <c r="D4586" s="4">
        <f t="shared" si="889"/>
        <v>0.96388888888888891</v>
      </c>
      <c r="E4586" s="3">
        <f t="shared" si="890"/>
        <v>2012</v>
      </c>
      <c r="F4586" s="3">
        <f t="shared" si="891"/>
        <v>12</v>
      </c>
      <c r="G4586" s="3">
        <f t="shared" si="892"/>
        <v>18</v>
      </c>
      <c r="H4586" s="3">
        <f t="shared" si="893"/>
        <v>7</v>
      </c>
      <c r="I4586" s="3">
        <f t="shared" si="894"/>
        <v>50</v>
      </c>
      <c r="J4586" s="3">
        <f t="shared" si="895"/>
        <v>3</v>
      </c>
      <c r="K4586" s="3" t="str">
        <f>IF(AND(D4586&gt;='Season Lookup'!$D$15,D4586&lt;'Season Lookup'!$D$16),"Spring",IF(AND(D4586&gt;='Season Lookup'!$D$16,D4586&lt;'Season Lookup'!$D$17),"Summer",IF(AND(D4586&gt;='Season Lookup'!$D$17,D4586&lt;'Season Lookup'!$D$18),"Fall",IF(OR(D4586&gt;='Season Lookup'!$D$18,D4586&lt;'Season Lookup'!$D$15),"Winter"))))</f>
        <v>Fall</v>
      </c>
      <c r="L4586" s="3" t="str">
        <f>VLOOKUP(F4586,'Season Lookup'!$A$1:$B$13,2,0)</f>
        <v>Winter</v>
      </c>
      <c r="N4586" t="s">
        <v>13</v>
      </c>
      <c r="O4586" t="s">
        <v>132</v>
      </c>
      <c r="P4586" t="str">
        <f t="shared" si="896"/>
        <v>Yes</v>
      </c>
      <c r="Q4586" t="str">
        <f t="shared" si="897"/>
        <v>Yes</v>
      </c>
      <c r="R4586" t="str">
        <f t="shared" si="898"/>
        <v>No</v>
      </c>
      <c r="T4586" t="s">
        <v>19</v>
      </c>
      <c r="U4586" t="s">
        <v>803</v>
      </c>
      <c r="V4586" t="str">
        <f t="shared" si="899"/>
        <v>Intersection</v>
      </c>
      <c r="W4586" t="s">
        <v>1561</v>
      </c>
      <c r="X4586">
        <v>42.374028000000003</v>
      </c>
      <c r="Y4586">
        <v>-71.103097000000005</v>
      </c>
      <c r="Z4586" t="s">
        <v>1562</v>
      </c>
    </row>
    <row r="4587" spans="1:26">
      <c r="A4587">
        <v>31707</v>
      </c>
      <c r="B4587" s="1">
        <v>41261.51734953704</v>
      </c>
      <c r="C4587" s="1">
        <f t="shared" si="888"/>
        <v>40909</v>
      </c>
      <c r="D4587" s="4">
        <f t="shared" si="889"/>
        <v>0.96388888888888891</v>
      </c>
      <c r="E4587" s="3">
        <f t="shared" si="890"/>
        <v>2012</v>
      </c>
      <c r="F4587" s="3">
        <f t="shared" si="891"/>
        <v>12</v>
      </c>
      <c r="G4587" s="3">
        <f t="shared" si="892"/>
        <v>18</v>
      </c>
      <c r="H4587" s="3">
        <f t="shared" si="893"/>
        <v>12</v>
      </c>
      <c r="I4587" s="3">
        <f t="shared" si="894"/>
        <v>24</v>
      </c>
      <c r="J4587" s="3">
        <f t="shared" si="895"/>
        <v>3</v>
      </c>
      <c r="K4587" s="3" t="str">
        <f>IF(AND(D4587&gt;='Season Lookup'!$D$15,D4587&lt;'Season Lookup'!$D$16),"Spring",IF(AND(D4587&gt;='Season Lookup'!$D$16,D4587&lt;'Season Lookup'!$D$17),"Summer",IF(AND(D4587&gt;='Season Lookup'!$D$17,D4587&lt;'Season Lookup'!$D$18),"Fall",IF(OR(D4587&gt;='Season Lookup'!$D$18,D4587&lt;'Season Lookup'!$D$15),"Winter"))))</f>
        <v>Fall</v>
      </c>
      <c r="L4587" s="3" t="str">
        <f>VLOOKUP(F4587,'Season Lookup'!$A$1:$B$13,2,0)</f>
        <v>Winter</v>
      </c>
      <c r="N4587" t="s">
        <v>35</v>
      </c>
      <c r="O4587" t="s">
        <v>36</v>
      </c>
      <c r="P4587" t="str">
        <f t="shared" si="896"/>
        <v>Yes</v>
      </c>
      <c r="Q4587" t="str">
        <f t="shared" si="897"/>
        <v>No</v>
      </c>
      <c r="R4587" t="str">
        <f t="shared" si="898"/>
        <v>No</v>
      </c>
      <c r="T4587" t="s">
        <v>19</v>
      </c>
      <c r="U4587" t="s">
        <v>526</v>
      </c>
      <c r="V4587" t="str">
        <f t="shared" si="899"/>
        <v>Intersection</v>
      </c>
      <c r="W4587" t="s">
        <v>527</v>
      </c>
      <c r="X4587">
        <v>42.373688999999999</v>
      </c>
      <c r="Y4587">
        <v>-71.100528999999995</v>
      </c>
      <c r="Z4587" t="s">
        <v>528</v>
      </c>
    </row>
    <row r="4588" spans="1:26">
      <c r="A4588">
        <v>31692</v>
      </c>
      <c r="B4588" s="1">
        <v>41262.48609953704</v>
      </c>
      <c r="C4588" s="1">
        <f t="shared" si="888"/>
        <v>40909</v>
      </c>
      <c r="D4588" s="4">
        <f t="shared" si="889"/>
        <v>0.96666666666666667</v>
      </c>
      <c r="E4588" s="3">
        <f t="shared" si="890"/>
        <v>2012</v>
      </c>
      <c r="F4588" s="3">
        <f t="shared" si="891"/>
        <v>12</v>
      </c>
      <c r="G4588" s="3">
        <f t="shared" si="892"/>
        <v>19</v>
      </c>
      <c r="H4588" s="3">
        <f t="shared" si="893"/>
        <v>11</v>
      </c>
      <c r="I4588" s="3">
        <f t="shared" si="894"/>
        <v>39</v>
      </c>
      <c r="J4588" s="3">
        <f t="shared" si="895"/>
        <v>4</v>
      </c>
      <c r="K4588" s="3" t="str">
        <f>IF(AND(D4588&gt;='Season Lookup'!$D$15,D4588&lt;'Season Lookup'!$D$16),"Spring",IF(AND(D4588&gt;='Season Lookup'!$D$16,D4588&lt;'Season Lookup'!$D$17),"Summer",IF(AND(D4588&gt;='Season Lookup'!$D$17,D4588&lt;'Season Lookup'!$D$18),"Fall",IF(OR(D4588&gt;='Season Lookup'!$D$18,D4588&lt;'Season Lookup'!$D$15),"Winter"))))</f>
        <v>Fall</v>
      </c>
      <c r="L4588" s="3" t="str">
        <f>VLOOKUP(F4588,'Season Lookup'!$A$1:$B$13,2,0)</f>
        <v>Winter</v>
      </c>
      <c r="N4588" t="s">
        <v>13</v>
      </c>
      <c r="O4588" t="s">
        <v>13</v>
      </c>
      <c r="P4588" t="str">
        <f t="shared" si="896"/>
        <v>Yes</v>
      </c>
      <c r="Q4588" t="str">
        <f t="shared" si="897"/>
        <v>No</v>
      </c>
      <c r="R4588" t="str">
        <f t="shared" si="898"/>
        <v>No</v>
      </c>
      <c r="T4588" t="s">
        <v>14</v>
      </c>
      <c r="U4588" t="s">
        <v>252</v>
      </c>
      <c r="V4588" t="str">
        <f t="shared" si="899"/>
        <v>Intersection</v>
      </c>
      <c r="W4588" t="s">
        <v>2600</v>
      </c>
      <c r="X4588">
        <v>42.391373000000002</v>
      </c>
      <c r="Y4588">
        <v>-71.123272</v>
      </c>
      <c r="Z4588" t="s">
        <v>2601</v>
      </c>
    </row>
    <row r="4589" spans="1:26">
      <c r="A4589">
        <v>31700</v>
      </c>
      <c r="B4589" s="1">
        <v>41262.211793981478</v>
      </c>
      <c r="C4589" s="1">
        <f t="shared" si="888"/>
        <v>40909</v>
      </c>
      <c r="D4589" s="4">
        <f t="shared" si="889"/>
        <v>0.96666666666666667</v>
      </c>
      <c r="E4589" s="3">
        <f t="shared" si="890"/>
        <v>2012</v>
      </c>
      <c r="F4589" s="3">
        <f t="shared" si="891"/>
        <v>12</v>
      </c>
      <c r="G4589" s="3">
        <f t="shared" si="892"/>
        <v>19</v>
      </c>
      <c r="H4589" s="3">
        <f t="shared" si="893"/>
        <v>5</v>
      </c>
      <c r="I4589" s="3">
        <f t="shared" si="894"/>
        <v>4</v>
      </c>
      <c r="J4589" s="3">
        <f t="shared" si="895"/>
        <v>4</v>
      </c>
      <c r="K4589" s="3" t="str">
        <f>IF(AND(D4589&gt;='Season Lookup'!$D$15,D4589&lt;'Season Lookup'!$D$16),"Spring",IF(AND(D4589&gt;='Season Lookup'!$D$16,D4589&lt;'Season Lookup'!$D$17),"Summer",IF(AND(D4589&gt;='Season Lookup'!$D$17,D4589&lt;'Season Lookup'!$D$18),"Fall",IF(OR(D4589&gt;='Season Lookup'!$D$18,D4589&lt;'Season Lookup'!$D$15),"Winter"))))</f>
        <v>Fall</v>
      </c>
      <c r="L4589" s="3" t="str">
        <f>VLOOKUP(F4589,'Season Lookup'!$A$1:$B$13,2,0)</f>
        <v>Winter</v>
      </c>
      <c r="N4589" t="s">
        <v>13</v>
      </c>
      <c r="O4589" t="s">
        <v>18</v>
      </c>
      <c r="P4589" t="str">
        <f t="shared" si="896"/>
        <v>Yes</v>
      </c>
      <c r="Q4589" t="str">
        <f t="shared" si="897"/>
        <v>No</v>
      </c>
      <c r="R4589" t="str">
        <f t="shared" si="898"/>
        <v>No</v>
      </c>
      <c r="T4589" t="s">
        <v>195</v>
      </c>
      <c r="U4589" t="s">
        <v>509</v>
      </c>
      <c r="V4589" t="str">
        <f t="shared" si="899"/>
        <v>Intersection</v>
      </c>
      <c r="W4589" t="s">
        <v>3036</v>
      </c>
      <c r="X4589">
        <v>42.362383999999999</v>
      </c>
      <c r="Y4589">
        <v>-71.100192000000007</v>
      </c>
      <c r="Z4589" t="s">
        <v>3037</v>
      </c>
    </row>
    <row r="4590" spans="1:26">
      <c r="A4590">
        <v>31701</v>
      </c>
      <c r="B4590" s="1">
        <v>41262.819444444445</v>
      </c>
      <c r="C4590" s="1">
        <f t="shared" si="888"/>
        <v>40909</v>
      </c>
      <c r="D4590" s="4">
        <f t="shared" si="889"/>
        <v>0.96666666666666667</v>
      </c>
      <c r="E4590" s="3">
        <f t="shared" si="890"/>
        <v>2012</v>
      </c>
      <c r="F4590" s="3">
        <f t="shared" si="891"/>
        <v>12</v>
      </c>
      <c r="G4590" s="3">
        <f t="shared" si="892"/>
        <v>19</v>
      </c>
      <c r="H4590" s="3">
        <f t="shared" si="893"/>
        <v>19</v>
      </c>
      <c r="I4590" s="3">
        <f t="shared" si="894"/>
        <v>40</v>
      </c>
      <c r="J4590" s="3">
        <f t="shared" si="895"/>
        <v>4</v>
      </c>
      <c r="K4590" s="3" t="str">
        <f>IF(AND(D4590&gt;='Season Lookup'!$D$15,D4590&lt;'Season Lookup'!$D$16),"Spring",IF(AND(D4590&gt;='Season Lookup'!$D$16,D4590&lt;'Season Lookup'!$D$17),"Summer",IF(AND(D4590&gt;='Season Lookup'!$D$17,D4590&lt;'Season Lookup'!$D$18),"Fall",IF(OR(D4590&gt;='Season Lookup'!$D$18,D4590&lt;'Season Lookup'!$D$15),"Winter"))))</f>
        <v>Fall</v>
      </c>
      <c r="L4590" s="3" t="str">
        <f>VLOOKUP(F4590,'Season Lookup'!$A$1:$B$13,2,0)</f>
        <v>Winter</v>
      </c>
      <c r="N4590" t="s">
        <v>13</v>
      </c>
      <c r="O4590" t="s">
        <v>36</v>
      </c>
      <c r="P4590" t="str">
        <f t="shared" si="896"/>
        <v>Yes</v>
      </c>
      <c r="Q4590" t="str">
        <f t="shared" si="897"/>
        <v>No</v>
      </c>
      <c r="R4590" t="str">
        <f t="shared" si="898"/>
        <v>No</v>
      </c>
      <c r="T4590" t="s">
        <v>5226</v>
      </c>
      <c r="U4590" t="s">
        <v>1013</v>
      </c>
      <c r="V4590" t="str">
        <f t="shared" si="899"/>
        <v>Intersection</v>
      </c>
      <c r="W4590" t="s">
        <v>5227</v>
      </c>
      <c r="X4590">
        <v>42.386479000000001</v>
      </c>
      <c r="Y4590">
        <v>-71.160314</v>
      </c>
      <c r="Z4590" t="s">
        <v>5228</v>
      </c>
    </row>
    <row r="4591" spans="1:26">
      <c r="A4591">
        <v>31702</v>
      </c>
      <c r="B4591" s="1">
        <v>41262.875</v>
      </c>
      <c r="C4591" s="1">
        <f t="shared" si="888"/>
        <v>40909</v>
      </c>
      <c r="D4591" s="4">
        <f t="shared" si="889"/>
        <v>0.96666666666666667</v>
      </c>
      <c r="E4591" s="3">
        <f t="shared" si="890"/>
        <v>2012</v>
      </c>
      <c r="F4591" s="3">
        <f t="shared" si="891"/>
        <v>12</v>
      </c>
      <c r="G4591" s="3">
        <f t="shared" si="892"/>
        <v>19</v>
      </c>
      <c r="H4591" s="3">
        <f t="shared" si="893"/>
        <v>21</v>
      </c>
      <c r="I4591" s="3">
        <f t="shared" si="894"/>
        <v>0</v>
      </c>
      <c r="J4591" s="3">
        <f t="shared" si="895"/>
        <v>4</v>
      </c>
      <c r="K4591" s="3" t="str">
        <f>IF(AND(D4591&gt;='Season Lookup'!$D$15,D4591&lt;'Season Lookup'!$D$16),"Spring",IF(AND(D4591&gt;='Season Lookup'!$D$16,D4591&lt;'Season Lookup'!$D$17),"Summer",IF(AND(D4591&gt;='Season Lookup'!$D$17,D4591&lt;'Season Lookup'!$D$18),"Fall",IF(OR(D4591&gt;='Season Lookup'!$D$18,D4591&lt;'Season Lookup'!$D$15),"Winter"))))</f>
        <v>Fall</v>
      </c>
      <c r="L4591" s="3" t="str">
        <f>VLOOKUP(F4591,'Season Lookup'!$A$1:$B$13,2,0)</f>
        <v>Winter</v>
      </c>
      <c r="N4591" t="s">
        <v>13</v>
      </c>
      <c r="O4591" t="s">
        <v>23</v>
      </c>
      <c r="P4591" t="str">
        <f t="shared" si="896"/>
        <v>Yes</v>
      </c>
      <c r="Q4591" t="str">
        <f t="shared" si="897"/>
        <v>No</v>
      </c>
      <c r="R4591" t="str">
        <f t="shared" si="898"/>
        <v>No</v>
      </c>
      <c r="S4591" t="s">
        <v>5229</v>
      </c>
      <c r="T4591" t="s">
        <v>316</v>
      </c>
      <c r="V4591" t="str">
        <f t="shared" si="899"/>
        <v>Non Intersection</v>
      </c>
      <c r="W4591" t="s">
        <v>5230</v>
      </c>
      <c r="X4591">
        <v>0</v>
      </c>
      <c r="Y4591">
        <v>0</v>
      </c>
      <c r="Z4591" t="s">
        <v>81</v>
      </c>
    </row>
    <row r="4592" spans="1:26">
      <c r="A4592">
        <v>31715</v>
      </c>
      <c r="B4592" s="1">
        <v>41262.48609953704</v>
      </c>
      <c r="C4592" s="1">
        <f t="shared" si="888"/>
        <v>40909</v>
      </c>
      <c r="D4592" s="4">
        <f t="shared" si="889"/>
        <v>0.96666666666666667</v>
      </c>
      <c r="E4592" s="3">
        <f t="shared" si="890"/>
        <v>2012</v>
      </c>
      <c r="F4592" s="3">
        <f t="shared" si="891"/>
        <v>12</v>
      </c>
      <c r="G4592" s="3">
        <f t="shared" si="892"/>
        <v>19</v>
      </c>
      <c r="H4592" s="3">
        <f t="shared" si="893"/>
        <v>11</v>
      </c>
      <c r="I4592" s="3">
        <f t="shared" si="894"/>
        <v>39</v>
      </c>
      <c r="J4592" s="3">
        <f t="shared" si="895"/>
        <v>4</v>
      </c>
      <c r="K4592" s="3" t="str">
        <f>IF(AND(D4592&gt;='Season Lookup'!$D$15,D4592&lt;'Season Lookup'!$D$16),"Spring",IF(AND(D4592&gt;='Season Lookup'!$D$16,D4592&lt;'Season Lookup'!$D$17),"Summer",IF(AND(D4592&gt;='Season Lookup'!$D$17,D4592&lt;'Season Lookup'!$D$18),"Fall",IF(OR(D4592&gt;='Season Lookup'!$D$18,D4592&lt;'Season Lookup'!$D$15),"Winter"))))</f>
        <v>Fall</v>
      </c>
      <c r="L4592" s="3" t="str">
        <f>VLOOKUP(F4592,'Season Lookup'!$A$1:$B$13,2,0)</f>
        <v>Winter</v>
      </c>
      <c r="N4592" t="s">
        <v>13</v>
      </c>
      <c r="O4592" t="s">
        <v>23</v>
      </c>
      <c r="P4592" t="str">
        <f t="shared" si="896"/>
        <v>Yes</v>
      </c>
      <c r="Q4592" t="str">
        <f t="shared" si="897"/>
        <v>No</v>
      </c>
      <c r="R4592" t="str">
        <f t="shared" si="898"/>
        <v>No</v>
      </c>
      <c r="S4592">
        <v>26</v>
      </c>
      <c r="T4592" t="s">
        <v>484</v>
      </c>
      <c r="V4592" t="str">
        <f t="shared" si="899"/>
        <v>Non Intersection</v>
      </c>
      <c r="W4592" t="s">
        <v>5231</v>
      </c>
      <c r="X4592">
        <v>42.373434000000003</v>
      </c>
      <c r="Y4592">
        <v>-71.088800000000006</v>
      </c>
      <c r="Z4592" t="s">
        <v>5232</v>
      </c>
    </row>
    <row r="4593" spans="1:26">
      <c r="A4593">
        <v>31708</v>
      </c>
      <c r="B4593" s="1">
        <v>41263.899293981478</v>
      </c>
      <c r="C4593" s="1">
        <f t="shared" si="888"/>
        <v>40909</v>
      </c>
      <c r="D4593" s="4">
        <f t="shared" si="889"/>
        <v>0.96944444444444444</v>
      </c>
      <c r="E4593" s="3">
        <f t="shared" si="890"/>
        <v>2012</v>
      </c>
      <c r="F4593" s="3">
        <f t="shared" si="891"/>
        <v>12</v>
      </c>
      <c r="G4593" s="3">
        <f t="shared" si="892"/>
        <v>20</v>
      </c>
      <c r="H4593" s="3">
        <f t="shared" si="893"/>
        <v>21</v>
      </c>
      <c r="I4593" s="3">
        <f t="shared" si="894"/>
        <v>34</v>
      </c>
      <c r="J4593" s="3">
        <f t="shared" si="895"/>
        <v>5</v>
      </c>
      <c r="K4593" s="3" t="str">
        <f>IF(AND(D4593&gt;='Season Lookup'!$D$15,D4593&lt;'Season Lookup'!$D$16),"Spring",IF(AND(D4593&gt;='Season Lookup'!$D$16,D4593&lt;'Season Lookup'!$D$17),"Summer",IF(AND(D4593&gt;='Season Lookup'!$D$17,D4593&lt;'Season Lookup'!$D$18),"Fall",IF(OR(D4593&gt;='Season Lookup'!$D$18,D4593&lt;'Season Lookup'!$D$15),"Winter"))))</f>
        <v>Fall</v>
      </c>
      <c r="L4593" s="3" t="str">
        <f>VLOOKUP(F4593,'Season Lookup'!$A$1:$B$13,2,0)</f>
        <v>Winter</v>
      </c>
      <c r="N4593" t="s">
        <v>13</v>
      </c>
      <c r="O4593" t="s">
        <v>471</v>
      </c>
      <c r="P4593" t="str">
        <f t="shared" si="896"/>
        <v>Yes</v>
      </c>
      <c r="Q4593" t="str">
        <f t="shared" si="897"/>
        <v>No</v>
      </c>
      <c r="R4593" t="str">
        <f t="shared" si="898"/>
        <v>No</v>
      </c>
      <c r="S4593">
        <v>133</v>
      </c>
      <c r="T4593" t="s">
        <v>42</v>
      </c>
      <c r="V4593" t="str">
        <f t="shared" si="899"/>
        <v>Non Intersection</v>
      </c>
      <c r="W4593" t="s">
        <v>4951</v>
      </c>
      <c r="X4593">
        <v>42.366163999999998</v>
      </c>
      <c r="Y4593">
        <v>-71.113662000000005</v>
      </c>
      <c r="Z4593" t="s">
        <v>4952</v>
      </c>
    </row>
    <row r="4594" spans="1:26">
      <c r="A4594">
        <v>31709</v>
      </c>
      <c r="B4594" s="1">
        <v>41263.895833333336</v>
      </c>
      <c r="C4594" s="1">
        <f t="shared" si="888"/>
        <v>40909</v>
      </c>
      <c r="D4594" s="4">
        <f t="shared" si="889"/>
        <v>0.96944444444444444</v>
      </c>
      <c r="E4594" s="3">
        <f t="shared" si="890"/>
        <v>2012</v>
      </c>
      <c r="F4594" s="3">
        <f t="shared" si="891"/>
        <v>12</v>
      </c>
      <c r="G4594" s="3">
        <f t="shared" si="892"/>
        <v>20</v>
      </c>
      <c r="H4594" s="3">
        <f t="shared" si="893"/>
        <v>21</v>
      </c>
      <c r="I4594" s="3">
        <f t="shared" si="894"/>
        <v>30</v>
      </c>
      <c r="J4594" s="3">
        <f t="shared" si="895"/>
        <v>5</v>
      </c>
      <c r="K4594" s="3" t="str">
        <f>IF(AND(D4594&gt;='Season Lookup'!$D$15,D4594&lt;'Season Lookup'!$D$16),"Spring",IF(AND(D4594&gt;='Season Lookup'!$D$16,D4594&lt;'Season Lookup'!$D$17),"Summer",IF(AND(D4594&gt;='Season Lookup'!$D$17,D4594&lt;'Season Lookup'!$D$18),"Fall",IF(OR(D4594&gt;='Season Lookup'!$D$18,D4594&lt;'Season Lookup'!$D$15),"Winter"))))</f>
        <v>Fall</v>
      </c>
      <c r="L4594" s="3" t="str">
        <f>VLOOKUP(F4594,'Season Lookup'!$A$1:$B$13,2,0)</f>
        <v>Winter</v>
      </c>
      <c r="N4594" t="s">
        <v>13</v>
      </c>
      <c r="O4594" t="s">
        <v>13</v>
      </c>
      <c r="P4594" t="str">
        <f t="shared" si="896"/>
        <v>Yes</v>
      </c>
      <c r="Q4594" t="str">
        <f t="shared" si="897"/>
        <v>No</v>
      </c>
      <c r="R4594" t="str">
        <f t="shared" si="898"/>
        <v>No</v>
      </c>
      <c r="T4594" t="s">
        <v>75</v>
      </c>
      <c r="U4594" t="s">
        <v>19</v>
      </c>
      <c r="V4594" t="str">
        <f t="shared" si="899"/>
        <v>Intersection</v>
      </c>
      <c r="W4594" t="s">
        <v>5233</v>
      </c>
      <c r="X4594">
        <v>42.373016999999997</v>
      </c>
      <c r="Y4594">
        <v>-71.095346000000006</v>
      </c>
      <c r="Z4594" t="s">
        <v>322</v>
      </c>
    </row>
    <row r="4595" spans="1:26">
      <c r="A4595">
        <v>31716</v>
      </c>
      <c r="B4595" s="1">
        <v>41263.5625</v>
      </c>
      <c r="C4595" s="1">
        <f t="shared" si="888"/>
        <v>40909</v>
      </c>
      <c r="D4595" s="4">
        <f t="shared" si="889"/>
        <v>0.96944444444444444</v>
      </c>
      <c r="E4595" s="3">
        <f t="shared" si="890"/>
        <v>2012</v>
      </c>
      <c r="F4595" s="3">
        <f t="shared" si="891"/>
        <v>12</v>
      </c>
      <c r="G4595" s="3">
        <f t="shared" si="892"/>
        <v>20</v>
      </c>
      <c r="H4595" s="3">
        <f t="shared" si="893"/>
        <v>13</v>
      </c>
      <c r="I4595" s="3">
        <f t="shared" si="894"/>
        <v>30</v>
      </c>
      <c r="J4595" s="3">
        <f t="shared" si="895"/>
        <v>5</v>
      </c>
      <c r="K4595" s="3" t="str">
        <f>IF(AND(D4595&gt;='Season Lookup'!$D$15,D4595&lt;'Season Lookup'!$D$16),"Spring",IF(AND(D4595&gt;='Season Lookup'!$D$16,D4595&lt;'Season Lookup'!$D$17),"Summer",IF(AND(D4595&gt;='Season Lookup'!$D$17,D4595&lt;'Season Lookup'!$D$18),"Fall",IF(OR(D4595&gt;='Season Lookup'!$D$18,D4595&lt;'Season Lookup'!$D$15),"Winter"))))</f>
        <v>Fall</v>
      </c>
      <c r="L4595" s="3" t="str">
        <f>VLOOKUP(F4595,'Season Lookup'!$A$1:$B$13,2,0)</f>
        <v>Winter</v>
      </c>
      <c r="N4595" t="s">
        <v>13</v>
      </c>
      <c r="O4595" t="s">
        <v>23</v>
      </c>
      <c r="P4595" t="str">
        <f t="shared" si="896"/>
        <v>Yes</v>
      </c>
      <c r="Q4595" t="str">
        <f t="shared" si="897"/>
        <v>No</v>
      </c>
      <c r="R4595" t="str">
        <f t="shared" si="898"/>
        <v>No</v>
      </c>
      <c r="T4595" t="s">
        <v>5234</v>
      </c>
      <c r="V4595" t="str">
        <f t="shared" si="899"/>
        <v>Intersection</v>
      </c>
      <c r="W4595" t="s">
        <v>5235</v>
      </c>
      <c r="X4595">
        <v>0</v>
      </c>
      <c r="Y4595">
        <v>0</v>
      </c>
      <c r="Z4595" t="s">
        <v>81</v>
      </c>
    </row>
    <row r="4596" spans="1:26">
      <c r="A4596">
        <v>31710</v>
      </c>
      <c r="B4596" s="1">
        <v>41264.577766203707</v>
      </c>
      <c r="C4596" s="1">
        <f t="shared" si="888"/>
        <v>40909</v>
      </c>
      <c r="D4596" s="4">
        <f t="shared" si="889"/>
        <v>0.97222222222222221</v>
      </c>
      <c r="E4596" s="3">
        <f t="shared" si="890"/>
        <v>2012</v>
      </c>
      <c r="F4596" s="3">
        <f t="shared" si="891"/>
        <v>12</v>
      </c>
      <c r="G4596" s="3">
        <f t="shared" si="892"/>
        <v>21</v>
      </c>
      <c r="H4596" s="3">
        <f t="shared" si="893"/>
        <v>13</v>
      </c>
      <c r="I4596" s="3">
        <f t="shared" si="894"/>
        <v>51</v>
      </c>
      <c r="J4596" s="3">
        <f t="shared" si="895"/>
        <v>6</v>
      </c>
      <c r="K4596" s="3" t="str">
        <f>IF(AND(D4596&gt;='Season Lookup'!$D$15,D4596&lt;'Season Lookup'!$D$16),"Spring",IF(AND(D4596&gt;='Season Lookup'!$D$16,D4596&lt;'Season Lookup'!$D$17),"Summer",IF(AND(D4596&gt;='Season Lookup'!$D$17,D4596&lt;'Season Lookup'!$D$18),"Fall",IF(OR(D4596&gt;='Season Lookup'!$D$18,D4596&lt;'Season Lookup'!$D$15),"Winter"))))</f>
        <v>Winter</v>
      </c>
      <c r="L4596" s="3" t="str">
        <f>VLOOKUP(F4596,'Season Lookup'!$A$1:$B$13,2,0)</f>
        <v>Winter</v>
      </c>
      <c r="N4596" t="s">
        <v>13</v>
      </c>
      <c r="O4596" t="s">
        <v>23</v>
      </c>
      <c r="P4596" t="str">
        <f t="shared" si="896"/>
        <v>Yes</v>
      </c>
      <c r="Q4596" t="str">
        <f t="shared" si="897"/>
        <v>No</v>
      </c>
      <c r="R4596" t="str">
        <f t="shared" si="898"/>
        <v>No</v>
      </c>
      <c r="S4596">
        <v>1815</v>
      </c>
      <c r="T4596" t="s">
        <v>14</v>
      </c>
      <c r="V4596" t="str">
        <f t="shared" si="899"/>
        <v>Non Intersection</v>
      </c>
      <c r="W4596" t="s">
        <v>2783</v>
      </c>
      <c r="X4596">
        <v>42.387127</v>
      </c>
      <c r="Y4596">
        <v>-71.118973999999994</v>
      </c>
      <c r="Z4596" t="s">
        <v>2784</v>
      </c>
    </row>
    <row r="4597" spans="1:26">
      <c r="A4597">
        <v>31711</v>
      </c>
      <c r="B4597" s="1">
        <v>41264.645833333336</v>
      </c>
      <c r="C4597" s="1">
        <f t="shared" si="888"/>
        <v>40909</v>
      </c>
      <c r="D4597" s="4">
        <f t="shared" si="889"/>
        <v>0.97222222222222221</v>
      </c>
      <c r="E4597" s="3">
        <f t="shared" si="890"/>
        <v>2012</v>
      </c>
      <c r="F4597" s="3">
        <f t="shared" si="891"/>
        <v>12</v>
      </c>
      <c r="G4597" s="3">
        <f t="shared" si="892"/>
        <v>21</v>
      </c>
      <c r="H4597" s="3">
        <f t="shared" si="893"/>
        <v>15</v>
      </c>
      <c r="I4597" s="3">
        <f t="shared" si="894"/>
        <v>30</v>
      </c>
      <c r="J4597" s="3">
        <f t="shared" si="895"/>
        <v>6</v>
      </c>
      <c r="K4597" s="3" t="str">
        <f>IF(AND(D4597&gt;='Season Lookup'!$D$15,D4597&lt;'Season Lookup'!$D$16),"Spring",IF(AND(D4597&gt;='Season Lookup'!$D$16,D4597&lt;'Season Lookup'!$D$17),"Summer",IF(AND(D4597&gt;='Season Lookup'!$D$17,D4597&lt;'Season Lookup'!$D$18),"Fall",IF(OR(D4597&gt;='Season Lookup'!$D$18,D4597&lt;'Season Lookup'!$D$15),"Winter"))))</f>
        <v>Winter</v>
      </c>
      <c r="L4597" s="3" t="str">
        <f>VLOOKUP(F4597,'Season Lookup'!$A$1:$B$13,2,0)</f>
        <v>Winter</v>
      </c>
      <c r="N4597" t="s">
        <v>13</v>
      </c>
      <c r="O4597" t="s">
        <v>13</v>
      </c>
      <c r="P4597" t="str">
        <f t="shared" si="896"/>
        <v>Yes</v>
      </c>
      <c r="Q4597" t="str">
        <f t="shared" si="897"/>
        <v>No</v>
      </c>
      <c r="R4597" t="str">
        <f t="shared" si="898"/>
        <v>No</v>
      </c>
      <c r="T4597" t="s">
        <v>326</v>
      </c>
      <c r="U4597" t="s">
        <v>325</v>
      </c>
      <c r="V4597" t="str">
        <f t="shared" si="899"/>
        <v>Intersection</v>
      </c>
      <c r="W4597" t="s">
        <v>1420</v>
      </c>
      <c r="X4597">
        <v>42.371416000000004</v>
      </c>
      <c r="Y4597">
        <v>-71.121105</v>
      </c>
      <c r="Z4597" t="s">
        <v>328</v>
      </c>
    </row>
    <row r="4598" spans="1:26">
      <c r="A4598">
        <v>31712</v>
      </c>
      <c r="B4598" s="1">
        <v>41264.48541666667</v>
      </c>
      <c r="C4598" s="1">
        <f t="shared" ref="C4598:C4660" si="900">EOMONTH(B4598,MONTH(B4598)*-1)+1</f>
        <v>40909</v>
      </c>
      <c r="D4598" s="4">
        <f t="shared" ref="D4598:D4660" si="901">YEARFRAC(C4598,B4598)</f>
        <v>0.97222222222222221</v>
      </c>
      <c r="E4598" s="3">
        <f t="shared" ref="E4598:E4660" si="902">YEAR(B4598)</f>
        <v>2012</v>
      </c>
      <c r="F4598" s="3">
        <f t="shared" ref="F4598:F4660" si="903">MONTH(B4598)</f>
        <v>12</v>
      </c>
      <c r="G4598" s="3">
        <f t="shared" ref="G4598:G4660" si="904">DAY(B4598)</f>
        <v>21</v>
      </c>
      <c r="H4598" s="3">
        <f t="shared" ref="H4598:H4660" si="905">HOUR(B4598)</f>
        <v>11</v>
      </c>
      <c r="I4598" s="3">
        <f t="shared" ref="I4598:I4660" si="906">MINUTE(B4598)</f>
        <v>39</v>
      </c>
      <c r="J4598" s="3">
        <f t="shared" ref="J4598:J4660" si="907">WEEKDAY(B4598,1)</f>
        <v>6</v>
      </c>
      <c r="K4598" s="3" t="str">
        <f>IF(AND(D4598&gt;='Season Lookup'!$D$15,D4598&lt;'Season Lookup'!$D$16),"Spring",IF(AND(D4598&gt;='Season Lookup'!$D$16,D4598&lt;'Season Lookup'!$D$17),"Summer",IF(AND(D4598&gt;='Season Lookup'!$D$17,D4598&lt;'Season Lookup'!$D$18),"Fall",IF(OR(D4598&gt;='Season Lookup'!$D$18,D4598&lt;'Season Lookup'!$D$15),"Winter"))))</f>
        <v>Winter</v>
      </c>
      <c r="L4598" s="3" t="str">
        <f>VLOOKUP(F4598,'Season Lookup'!$A$1:$B$13,2,0)</f>
        <v>Winter</v>
      </c>
      <c r="N4598" t="s">
        <v>13</v>
      </c>
      <c r="O4598" t="s">
        <v>13</v>
      </c>
      <c r="P4598" t="str">
        <f t="shared" ref="P4598:P4660" si="908">IF(OR(N4598="Auto",O4598="Auto"),"Yes",IF(OR(N4598="Taxi",O4598="Taxi"),"Yes",IF(OR(N4598="Truck",O4598="Truck"),"Yes",IF(OR(N4598="Van",O4598="Van"),"Yes","No"))))</f>
        <v>Yes</v>
      </c>
      <c r="Q4598" t="str">
        <f t="shared" ref="Q4598:Q4660" si="909">IF(OR(N4598="Bicycle",O4598="Bicycle"),"Yes","No")</f>
        <v>No</v>
      </c>
      <c r="R4598" t="str">
        <f t="shared" ref="R4598:R4660" si="910">IF(OR(N4598="Pedestrian",O4598="Pedestrian"),"Yes","No")</f>
        <v>No</v>
      </c>
      <c r="T4598" t="s">
        <v>14</v>
      </c>
      <c r="U4598" t="s">
        <v>126</v>
      </c>
      <c r="V4598" t="str">
        <f t="shared" ref="V4598:V4660" si="911">IF(ISBLANK(S4598),"Intersection","Non Intersection")</f>
        <v>Intersection</v>
      </c>
      <c r="W4598" t="s">
        <v>127</v>
      </c>
      <c r="X4598">
        <v>42.388964999999999</v>
      </c>
      <c r="Y4598">
        <v>-71.119694999999993</v>
      </c>
      <c r="Z4598" t="s">
        <v>128</v>
      </c>
    </row>
    <row r="4599" spans="1:26">
      <c r="A4599">
        <v>31713</v>
      </c>
      <c r="B4599" s="1">
        <v>41264.978472222225</v>
      </c>
      <c r="C4599" s="1">
        <f t="shared" si="900"/>
        <v>40909</v>
      </c>
      <c r="D4599" s="4">
        <f t="shared" si="901"/>
        <v>0.97222222222222221</v>
      </c>
      <c r="E4599" s="3">
        <f t="shared" si="902"/>
        <v>2012</v>
      </c>
      <c r="F4599" s="3">
        <f t="shared" si="903"/>
        <v>12</v>
      </c>
      <c r="G4599" s="3">
        <f t="shared" si="904"/>
        <v>21</v>
      </c>
      <c r="H4599" s="3">
        <f t="shared" si="905"/>
        <v>23</v>
      </c>
      <c r="I4599" s="3">
        <f t="shared" si="906"/>
        <v>29</v>
      </c>
      <c r="J4599" s="3">
        <f t="shared" si="907"/>
        <v>6</v>
      </c>
      <c r="K4599" s="3" t="str">
        <f>IF(AND(D4599&gt;='Season Lookup'!$D$15,D4599&lt;'Season Lookup'!$D$16),"Spring",IF(AND(D4599&gt;='Season Lookup'!$D$16,D4599&lt;'Season Lookup'!$D$17),"Summer",IF(AND(D4599&gt;='Season Lookup'!$D$17,D4599&lt;'Season Lookup'!$D$18),"Fall",IF(OR(D4599&gt;='Season Lookup'!$D$18,D4599&lt;'Season Lookup'!$D$15),"Winter"))))</f>
        <v>Winter</v>
      </c>
      <c r="L4599" s="3" t="str">
        <f>VLOOKUP(F4599,'Season Lookup'!$A$1:$B$13,2,0)</f>
        <v>Winter</v>
      </c>
      <c r="N4599" t="s">
        <v>13</v>
      </c>
      <c r="O4599" t="s">
        <v>152</v>
      </c>
      <c r="P4599" t="str">
        <f t="shared" si="908"/>
        <v>Yes</v>
      </c>
      <c r="Q4599" t="str">
        <f t="shared" si="909"/>
        <v>No</v>
      </c>
      <c r="R4599" t="str">
        <f t="shared" si="910"/>
        <v>Yes</v>
      </c>
      <c r="T4599" t="s">
        <v>316</v>
      </c>
      <c r="V4599" t="str">
        <f t="shared" si="911"/>
        <v>Intersection</v>
      </c>
      <c r="W4599" t="s">
        <v>1374</v>
      </c>
      <c r="X4599">
        <v>0</v>
      </c>
      <c r="Y4599">
        <v>0</v>
      </c>
      <c r="Z4599" t="s">
        <v>81</v>
      </c>
    </row>
    <row r="4600" spans="1:26">
      <c r="A4600">
        <v>31714</v>
      </c>
      <c r="B4600" s="1">
        <v>41264.940960648149</v>
      </c>
      <c r="C4600" s="1">
        <f t="shared" si="900"/>
        <v>40909</v>
      </c>
      <c r="D4600" s="4">
        <f t="shared" si="901"/>
        <v>0.97222222222222221</v>
      </c>
      <c r="E4600" s="3">
        <f t="shared" si="902"/>
        <v>2012</v>
      </c>
      <c r="F4600" s="3">
        <f t="shared" si="903"/>
        <v>12</v>
      </c>
      <c r="G4600" s="3">
        <f t="shared" si="904"/>
        <v>21</v>
      </c>
      <c r="H4600" s="3">
        <f t="shared" si="905"/>
        <v>22</v>
      </c>
      <c r="I4600" s="3">
        <f t="shared" si="906"/>
        <v>34</v>
      </c>
      <c r="J4600" s="3">
        <f t="shared" si="907"/>
        <v>6</v>
      </c>
      <c r="K4600" s="3" t="str">
        <f>IF(AND(D4600&gt;='Season Lookup'!$D$15,D4600&lt;'Season Lookup'!$D$16),"Spring",IF(AND(D4600&gt;='Season Lookup'!$D$16,D4600&lt;'Season Lookup'!$D$17),"Summer",IF(AND(D4600&gt;='Season Lookup'!$D$17,D4600&lt;'Season Lookup'!$D$18),"Fall",IF(OR(D4600&gt;='Season Lookup'!$D$18,D4600&lt;'Season Lookup'!$D$15),"Winter"))))</f>
        <v>Winter</v>
      </c>
      <c r="L4600" s="3" t="str">
        <f>VLOOKUP(F4600,'Season Lookup'!$A$1:$B$13,2,0)</f>
        <v>Winter</v>
      </c>
      <c r="N4600" t="s">
        <v>13</v>
      </c>
      <c r="O4600" t="s">
        <v>132</v>
      </c>
      <c r="P4600" t="str">
        <f t="shared" si="908"/>
        <v>Yes</v>
      </c>
      <c r="Q4600" t="str">
        <f t="shared" si="909"/>
        <v>Yes</v>
      </c>
      <c r="R4600" t="str">
        <f t="shared" si="910"/>
        <v>No</v>
      </c>
      <c r="T4600" t="s">
        <v>199</v>
      </c>
      <c r="U4600" t="s">
        <v>518</v>
      </c>
      <c r="V4600" t="str">
        <f t="shared" si="911"/>
        <v>Intersection</v>
      </c>
      <c r="W4600" t="s">
        <v>5236</v>
      </c>
      <c r="X4600">
        <v>42.376809999999999</v>
      </c>
      <c r="Y4600">
        <v>-71.127649000000005</v>
      </c>
      <c r="Z4600" t="s">
        <v>5237</v>
      </c>
    </row>
    <row r="4601" spans="1:26">
      <c r="A4601">
        <v>31717</v>
      </c>
      <c r="B4601" s="1">
        <v>41265.875</v>
      </c>
      <c r="C4601" s="1">
        <f t="shared" si="900"/>
        <v>40909</v>
      </c>
      <c r="D4601" s="4">
        <f t="shared" si="901"/>
        <v>0.97499999999999998</v>
      </c>
      <c r="E4601" s="3">
        <f t="shared" si="902"/>
        <v>2012</v>
      </c>
      <c r="F4601" s="3">
        <f t="shared" si="903"/>
        <v>12</v>
      </c>
      <c r="G4601" s="3">
        <f t="shared" si="904"/>
        <v>22</v>
      </c>
      <c r="H4601" s="3">
        <f t="shared" si="905"/>
        <v>21</v>
      </c>
      <c r="I4601" s="3">
        <f t="shared" si="906"/>
        <v>0</v>
      </c>
      <c r="J4601" s="3">
        <f t="shared" si="907"/>
        <v>7</v>
      </c>
      <c r="K4601" s="3" t="str">
        <f>IF(AND(D4601&gt;='Season Lookup'!$D$15,D4601&lt;'Season Lookup'!$D$16),"Spring",IF(AND(D4601&gt;='Season Lookup'!$D$16,D4601&lt;'Season Lookup'!$D$17),"Summer",IF(AND(D4601&gt;='Season Lookup'!$D$17,D4601&lt;'Season Lookup'!$D$18),"Fall",IF(OR(D4601&gt;='Season Lookup'!$D$18,D4601&lt;'Season Lookup'!$D$15),"Winter"))))</f>
        <v>Winter</v>
      </c>
      <c r="L4601" s="3" t="str">
        <f>VLOOKUP(F4601,'Season Lookup'!$A$1:$B$13,2,0)</f>
        <v>Winter</v>
      </c>
      <c r="N4601" t="s">
        <v>13</v>
      </c>
      <c r="O4601" t="s">
        <v>23</v>
      </c>
      <c r="P4601" t="str">
        <f t="shared" si="908"/>
        <v>Yes</v>
      </c>
      <c r="Q4601" t="str">
        <f t="shared" si="909"/>
        <v>No</v>
      </c>
      <c r="R4601" t="str">
        <f t="shared" si="910"/>
        <v>No</v>
      </c>
      <c r="S4601">
        <v>13</v>
      </c>
      <c r="T4601" t="s">
        <v>1612</v>
      </c>
      <c r="V4601" t="str">
        <f t="shared" si="911"/>
        <v>Non Intersection</v>
      </c>
      <c r="W4601" t="s">
        <v>5238</v>
      </c>
      <c r="X4601">
        <v>42.363261000000001</v>
      </c>
      <c r="Y4601">
        <v>-71.105423000000002</v>
      </c>
      <c r="Z4601" t="s">
        <v>5239</v>
      </c>
    </row>
    <row r="4602" spans="1:26">
      <c r="A4602">
        <v>31718</v>
      </c>
      <c r="B4602" s="1">
        <v>41266.725694444445</v>
      </c>
      <c r="C4602" s="1">
        <f t="shared" si="900"/>
        <v>40909</v>
      </c>
      <c r="D4602" s="4">
        <f t="shared" si="901"/>
        <v>0.97777777777777775</v>
      </c>
      <c r="E4602" s="3">
        <f t="shared" si="902"/>
        <v>2012</v>
      </c>
      <c r="F4602" s="3">
        <f t="shared" si="903"/>
        <v>12</v>
      </c>
      <c r="G4602" s="3">
        <f t="shared" si="904"/>
        <v>23</v>
      </c>
      <c r="H4602" s="3">
        <f t="shared" si="905"/>
        <v>17</v>
      </c>
      <c r="I4602" s="3">
        <f t="shared" si="906"/>
        <v>25</v>
      </c>
      <c r="J4602" s="3">
        <f t="shared" si="907"/>
        <v>1</v>
      </c>
      <c r="K4602" s="3" t="str">
        <f>IF(AND(D4602&gt;='Season Lookup'!$D$15,D4602&lt;'Season Lookup'!$D$16),"Spring",IF(AND(D4602&gt;='Season Lookup'!$D$16,D4602&lt;'Season Lookup'!$D$17),"Summer",IF(AND(D4602&gt;='Season Lookup'!$D$17,D4602&lt;'Season Lookup'!$D$18),"Fall",IF(OR(D4602&gt;='Season Lookup'!$D$18,D4602&lt;'Season Lookup'!$D$15),"Winter"))))</f>
        <v>Winter</v>
      </c>
      <c r="L4602" s="3" t="str">
        <f>VLOOKUP(F4602,'Season Lookup'!$A$1:$B$13,2,0)</f>
        <v>Winter</v>
      </c>
      <c r="N4602" t="s">
        <v>13</v>
      </c>
      <c r="O4602" t="s">
        <v>35</v>
      </c>
      <c r="P4602" t="str">
        <f t="shared" si="908"/>
        <v>Yes</v>
      </c>
      <c r="Q4602" t="str">
        <f t="shared" si="909"/>
        <v>No</v>
      </c>
      <c r="R4602" t="str">
        <f t="shared" si="910"/>
        <v>No</v>
      </c>
      <c r="T4602" t="s">
        <v>19</v>
      </c>
      <c r="U4602" t="s">
        <v>526</v>
      </c>
      <c r="V4602" t="str">
        <f t="shared" si="911"/>
        <v>Intersection</v>
      </c>
      <c r="W4602" t="s">
        <v>527</v>
      </c>
      <c r="X4602">
        <v>42.373688999999999</v>
      </c>
      <c r="Y4602">
        <v>-71.100528999999995</v>
      </c>
      <c r="Z4602" t="s">
        <v>528</v>
      </c>
    </row>
    <row r="4603" spans="1:26">
      <c r="A4603">
        <v>31719</v>
      </c>
      <c r="B4603" s="1">
        <v>41266.122210648151</v>
      </c>
      <c r="C4603" s="1">
        <f t="shared" si="900"/>
        <v>40909</v>
      </c>
      <c r="D4603" s="4">
        <f t="shared" si="901"/>
        <v>0.97777777777777775</v>
      </c>
      <c r="E4603" s="3">
        <f t="shared" si="902"/>
        <v>2012</v>
      </c>
      <c r="F4603" s="3">
        <f t="shared" si="903"/>
        <v>12</v>
      </c>
      <c r="G4603" s="3">
        <f t="shared" si="904"/>
        <v>23</v>
      </c>
      <c r="H4603" s="3">
        <f t="shared" si="905"/>
        <v>2</v>
      </c>
      <c r="I4603" s="3">
        <f t="shared" si="906"/>
        <v>55</v>
      </c>
      <c r="J4603" s="3">
        <f t="shared" si="907"/>
        <v>1</v>
      </c>
      <c r="K4603" s="3" t="str">
        <f>IF(AND(D4603&gt;='Season Lookup'!$D$15,D4603&lt;'Season Lookup'!$D$16),"Spring",IF(AND(D4603&gt;='Season Lookup'!$D$16,D4603&lt;'Season Lookup'!$D$17),"Summer",IF(AND(D4603&gt;='Season Lookup'!$D$17,D4603&lt;'Season Lookup'!$D$18),"Fall",IF(OR(D4603&gt;='Season Lookup'!$D$18,D4603&lt;'Season Lookup'!$D$15),"Winter"))))</f>
        <v>Winter</v>
      </c>
      <c r="L4603" s="3" t="str">
        <f>VLOOKUP(F4603,'Season Lookup'!$A$1:$B$13,2,0)</f>
        <v>Winter</v>
      </c>
      <c r="N4603" t="s">
        <v>13</v>
      </c>
      <c r="O4603" t="s">
        <v>13</v>
      </c>
      <c r="P4603" t="str">
        <f t="shared" si="908"/>
        <v>Yes</v>
      </c>
      <c r="Q4603" t="str">
        <f t="shared" si="909"/>
        <v>No</v>
      </c>
      <c r="R4603" t="str">
        <f t="shared" si="910"/>
        <v>No</v>
      </c>
      <c r="T4603" t="s">
        <v>342</v>
      </c>
      <c r="U4603" t="s">
        <v>74</v>
      </c>
      <c r="V4603" t="str">
        <f t="shared" si="911"/>
        <v>Intersection</v>
      </c>
      <c r="W4603" t="s">
        <v>964</v>
      </c>
      <c r="X4603">
        <v>42.372202000000001</v>
      </c>
      <c r="Y4603">
        <v>-71.098974999999996</v>
      </c>
      <c r="Z4603" t="s">
        <v>463</v>
      </c>
    </row>
    <row r="4604" spans="1:26">
      <c r="A4604">
        <v>31723</v>
      </c>
      <c r="B4604" s="1">
        <v>41266.884027777778</v>
      </c>
      <c r="C4604" s="1">
        <f t="shared" si="900"/>
        <v>40909</v>
      </c>
      <c r="D4604" s="4">
        <f t="shared" si="901"/>
        <v>0.97777777777777775</v>
      </c>
      <c r="E4604" s="3">
        <f t="shared" si="902"/>
        <v>2012</v>
      </c>
      <c r="F4604" s="3">
        <f t="shared" si="903"/>
        <v>12</v>
      </c>
      <c r="G4604" s="3">
        <f t="shared" si="904"/>
        <v>23</v>
      </c>
      <c r="H4604" s="3">
        <f t="shared" si="905"/>
        <v>21</v>
      </c>
      <c r="I4604" s="3">
        <f t="shared" si="906"/>
        <v>13</v>
      </c>
      <c r="J4604" s="3">
        <f t="shared" si="907"/>
        <v>1</v>
      </c>
      <c r="K4604" s="3" t="str">
        <f>IF(AND(D4604&gt;='Season Lookup'!$D$15,D4604&lt;'Season Lookup'!$D$16),"Spring",IF(AND(D4604&gt;='Season Lookup'!$D$16,D4604&lt;'Season Lookup'!$D$17),"Summer",IF(AND(D4604&gt;='Season Lookup'!$D$17,D4604&lt;'Season Lookup'!$D$18),"Fall",IF(OR(D4604&gt;='Season Lookup'!$D$18,D4604&lt;'Season Lookup'!$D$15),"Winter"))))</f>
        <v>Winter</v>
      </c>
      <c r="L4604" s="3" t="str">
        <f>VLOOKUP(F4604,'Season Lookup'!$A$1:$B$13,2,0)</f>
        <v>Winter</v>
      </c>
      <c r="N4604" t="s">
        <v>13</v>
      </c>
      <c r="O4604" t="s">
        <v>23</v>
      </c>
      <c r="P4604" t="str">
        <f t="shared" si="908"/>
        <v>Yes</v>
      </c>
      <c r="Q4604" t="str">
        <f t="shared" si="909"/>
        <v>No</v>
      </c>
      <c r="R4604" t="str">
        <f t="shared" si="910"/>
        <v>No</v>
      </c>
      <c r="S4604">
        <v>49</v>
      </c>
      <c r="T4604" t="s">
        <v>268</v>
      </c>
      <c r="V4604" t="str">
        <f t="shared" si="911"/>
        <v>Non Intersection</v>
      </c>
      <c r="W4604" t="s">
        <v>270</v>
      </c>
      <c r="X4604">
        <v>42.389702999999997</v>
      </c>
      <c r="Y4604">
        <v>-71.118303999999995</v>
      </c>
      <c r="Z4604" t="s">
        <v>271</v>
      </c>
    </row>
    <row r="4605" spans="1:26">
      <c r="A4605">
        <v>31724</v>
      </c>
      <c r="B4605" s="1">
        <v>41267.888888888891</v>
      </c>
      <c r="C4605" s="1">
        <f t="shared" si="900"/>
        <v>40909</v>
      </c>
      <c r="D4605" s="4">
        <f t="shared" si="901"/>
        <v>0.98055555555555551</v>
      </c>
      <c r="E4605" s="3">
        <f t="shared" si="902"/>
        <v>2012</v>
      </c>
      <c r="F4605" s="3">
        <f t="shared" si="903"/>
        <v>12</v>
      </c>
      <c r="G4605" s="3">
        <f t="shared" si="904"/>
        <v>24</v>
      </c>
      <c r="H4605" s="3">
        <f t="shared" si="905"/>
        <v>21</v>
      </c>
      <c r="I4605" s="3">
        <f t="shared" si="906"/>
        <v>20</v>
      </c>
      <c r="J4605" s="3">
        <f t="shared" si="907"/>
        <v>2</v>
      </c>
      <c r="K4605" s="3" t="str">
        <f>IF(AND(D4605&gt;='Season Lookup'!$D$15,D4605&lt;'Season Lookup'!$D$16),"Spring",IF(AND(D4605&gt;='Season Lookup'!$D$16,D4605&lt;'Season Lookup'!$D$17),"Summer",IF(AND(D4605&gt;='Season Lookup'!$D$17,D4605&lt;'Season Lookup'!$D$18),"Fall",IF(OR(D4605&gt;='Season Lookup'!$D$18,D4605&lt;'Season Lookup'!$D$15),"Winter"))))</f>
        <v>Winter</v>
      </c>
      <c r="L4605" s="3" t="str">
        <f>VLOOKUP(F4605,'Season Lookup'!$A$1:$B$13,2,0)</f>
        <v>Winter</v>
      </c>
      <c r="N4605" t="s">
        <v>13</v>
      </c>
      <c r="O4605" t="s">
        <v>23</v>
      </c>
      <c r="P4605" t="str">
        <f t="shared" si="908"/>
        <v>Yes</v>
      </c>
      <c r="Q4605" t="str">
        <f t="shared" si="909"/>
        <v>No</v>
      </c>
      <c r="R4605" t="str">
        <f t="shared" si="910"/>
        <v>No</v>
      </c>
      <c r="S4605">
        <v>49</v>
      </c>
      <c r="T4605" t="s">
        <v>268</v>
      </c>
      <c r="V4605" t="str">
        <f t="shared" si="911"/>
        <v>Non Intersection</v>
      </c>
      <c r="W4605" t="s">
        <v>270</v>
      </c>
      <c r="X4605">
        <v>42.389702999999997</v>
      </c>
      <c r="Y4605">
        <v>-71.118303999999995</v>
      </c>
      <c r="Z4605" t="s">
        <v>271</v>
      </c>
    </row>
    <row r="4606" spans="1:26">
      <c r="A4606">
        <v>31725</v>
      </c>
      <c r="B4606" s="1">
        <v>41268.561793981484</v>
      </c>
      <c r="C4606" s="1">
        <f t="shared" si="900"/>
        <v>40909</v>
      </c>
      <c r="D4606" s="4">
        <f t="shared" si="901"/>
        <v>0.98333333333333328</v>
      </c>
      <c r="E4606" s="3">
        <f t="shared" si="902"/>
        <v>2012</v>
      </c>
      <c r="F4606" s="3">
        <f t="shared" si="903"/>
        <v>12</v>
      </c>
      <c r="G4606" s="3">
        <f t="shared" si="904"/>
        <v>25</v>
      </c>
      <c r="H4606" s="3">
        <f t="shared" si="905"/>
        <v>13</v>
      </c>
      <c r="I4606" s="3">
        <f t="shared" si="906"/>
        <v>28</v>
      </c>
      <c r="J4606" s="3">
        <f t="shared" si="907"/>
        <v>3</v>
      </c>
      <c r="K4606" s="3" t="str">
        <f>IF(AND(D4606&gt;='Season Lookup'!$D$15,D4606&lt;'Season Lookup'!$D$16),"Spring",IF(AND(D4606&gt;='Season Lookup'!$D$16,D4606&lt;'Season Lookup'!$D$17),"Summer",IF(AND(D4606&gt;='Season Lookup'!$D$17,D4606&lt;'Season Lookup'!$D$18),"Fall",IF(OR(D4606&gt;='Season Lookup'!$D$18,D4606&lt;'Season Lookup'!$D$15),"Winter"))))</f>
        <v>Winter</v>
      </c>
      <c r="L4606" s="3" t="str">
        <f>VLOOKUP(F4606,'Season Lookup'!$A$1:$B$13,2,0)</f>
        <v>Winter</v>
      </c>
      <c r="N4606" t="s">
        <v>13</v>
      </c>
      <c r="O4606" t="s">
        <v>13</v>
      </c>
      <c r="P4606" t="str">
        <f t="shared" si="908"/>
        <v>Yes</v>
      </c>
      <c r="Q4606" t="str">
        <f t="shared" si="909"/>
        <v>No</v>
      </c>
      <c r="R4606" t="str">
        <f t="shared" si="910"/>
        <v>No</v>
      </c>
      <c r="T4606" t="s">
        <v>37</v>
      </c>
      <c r="U4606" t="s">
        <v>1152</v>
      </c>
      <c r="V4606" t="str">
        <f t="shared" si="911"/>
        <v>Intersection</v>
      </c>
      <c r="W4606" t="s">
        <v>3915</v>
      </c>
      <c r="X4606">
        <v>42.360407000000002</v>
      </c>
      <c r="Y4606">
        <v>-71.109658999999994</v>
      </c>
      <c r="Z4606" t="s">
        <v>3916</v>
      </c>
    </row>
    <row r="4607" spans="1:26">
      <c r="A4607">
        <v>31726</v>
      </c>
      <c r="B4607" s="1">
        <v>41269.375</v>
      </c>
      <c r="C4607" s="1">
        <f t="shared" si="900"/>
        <v>40909</v>
      </c>
      <c r="D4607" s="4">
        <f t="shared" si="901"/>
        <v>0.98611111111111116</v>
      </c>
      <c r="E4607" s="3">
        <f t="shared" si="902"/>
        <v>2012</v>
      </c>
      <c r="F4607" s="3">
        <f t="shared" si="903"/>
        <v>12</v>
      </c>
      <c r="G4607" s="3">
        <f t="shared" si="904"/>
        <v>26</v>
      </c>
      <c r="H4607" s="3">
        <f t="shared" si="905"/>
        <v>9</v>
      </c>
      <c r="I4607" s="3">
        <f t="shared" si="906"/>
        <v>0</v>
      </c>
      <c r="J4607" s="3">
        <f t="shared" si="907"/>
        <v>4</v>
      </c>
      <c r="K4607" s="3" t="str">
        <f>IF(AND(D4607&gt;='Season Lookup'!$D$15,D4607&lt;'Season Lookup'!$D$16),"Spring",IF(AND(D4607&gt;='Season Lookup'!$D$16,D4607&lt;'Season Lookup'!$D$17),"Summer",IF(AND(D4607&gt;='Season Lookup'!$D$17,D4607&lt;'Season Lookup'!$D$18),"Fall",IF(OR(D4607&gt;='Season Lookup'!$D$18,D4607&lt;'Season Lookup'!$D$15),"Winter"))))</f>
        <v>Winter</v>
      </c>
      <c r="L4607" s="3" t="str">
        <f>VLOOKUP(F4607,'Season Lookup'!$A$1:$B$13,2,0)</f>
        <v>Winter</v>
      </c>
      <c r="N4607" t="s">
        <v>13</v>
      </c>
      <c r="O4607" t="s">
        <v>13</v>
      </c>
      <c r="P4607" t="str">
        <f t="shared" si="908"/>
        <v>Yes</v>
      </c>
      <c r="Q4607" t="str">
        <f t="shared" si="909"/>
        <v>No</v>
      </c>
      <c r="R4607" t="str">
        <f t="shared" si="910"/>
        <v>No</v>
      </c>
      <c r="T4607" t="s">
        <v>260</v>
      </c>
      <c r="U4607" t="s">
        <v>19</v>
      </c>
      <c r="V4607" t="str">
        <f t="shared" si="911"/>
        <v>Intersection</v>
      </c>
      <c r="W4607" t="s">
        <v>2227</v>
      </c>
      <c r="X4607">
        <v>42.371020000000001</v>
      </c>
      <c r="Y4607">
        <v>-71.079847999999998</v>
      </c>
      <c r="Z4607" t="s">
        <v>641</v>
      </c>
    </row>
    <row r="4608" spans="1:26">
      <c r="A4608">
        <v>31727</v>
      </c>
      <c r="B4608" s="1">
        <v>41270.537488425929</v>
      </c>
      <c r="C4608" s="1">
        <f t="shared" si="900"/>
        <v>40909</v>
      </c>
      <c r="D4608" s="4">
        <f t="shared" si="901"/>
        <v>0.98888888888888893</v>
      </c>
      <c r="E4608" s="3">
        <f t="shared" si="902"/>
        <v>2012</v>
      </c>
      <c r="F4608" s="3">
        <f t="shared" si="903"/>
        <v>12</v>
      </c>
      <c r="G4608" s="3">
        <f t="shared" si="904"/>
        <v>27</v>
      </c>
      <c r="H4608" s="3">
        <f t="shared" si="905"/>
        <v>12</v>
      </c>
      <c r="I4608" s="3">
        <f t="shared" si="906"/>
        <v>53</v>
      </c>
      <c r="J4608" s="3">
        <f t="shared" si="907"/>
        <v>5</v>
      </c>
      <c r="K4608" s="3" t="str">
        <f>IF(AND(D4608&gt;='Season Lookup'!$D$15,D4608&lt;'Season Lookup'!$D$16),"Spring",IF(AND(D4608&gt;='Season Lookup'!$D$16,D4608&lt;'Season Lookup'!$D$17),"Summer",IF(AND(D4608&gt;='Season Lookup'!$D$17,D4608&lt;'Season Lookup'!$D$18),"Fall",IF(OR(D4608&gt;='Season Lookup'!$D$18,D4608&lt;'Season Lookup'!$D$15),"Winter"))))</f>
        <v>Winter</v>
      </c>
      <c r="L4608" s="3" t="str">
        <f>VLOOKUP(F4608,'Season Lookup'!$A$1:$B$13,2,0)</f>
        <v>Winter</v>
      </c>
      <c r="N4608" t="s">
        <v>13</v>
      </c>
      <c r="O4608" t="s">
        <v>23</v>
      </c>
      <c r="P4608" t="str">
        <f t="shared" si="908"/>
        <v>Yes</v>
      </c>
      <c r="Q4608" t="str">
        <f t="shared" si="909"/>
        <v>No</v>
      </c>
      <c r="R4608" t="str">
        <f t="shared" si="910"/>
        <v>No</v>
      </c>
      <c r="S4608">
        <v>67</v>
      </c>
      <c r="T4608" t="s">
        <v>104</v>
      </c>
      <c r="V4608" t="str">
        <f t="shared" si="911"/>
        <v>Non Intersection</v>
      </c>
      <c r="W4608" t="s">
        <v>5240</v>
      </c>
      <c r="X4608">
        <v>42.370666</v>
      </c>
      <c r="Y4608">
        <v>-71.102645999999993</v>
      </c>
      <c r="Z4608" t="s">
        <v>5241</v>
      </c>
    </row>
    <row r="4609" spans="1:26">
      <c r="A4609">
        <v>31733</v>
      </c>
      <c r="B4609" s="1">
        <v>41270.715277777781</v>
      </c>
      <c r="C4609" s="1">
        <f t="shared" si="900"/>
        <v>40909</v>
      </c>
      <c r="D4609" s="4">
        <f t="shared" si="901"/>
        <v>0.98888888888888893</v>
      </c>
      <c r="E4609" s="3">
        <f t="shared" si="902"/>
        <v>2012</v>
      </c>
      <c r="F4609" s="3">
        <f t="shared" si="903"/>
        <v>12</v>
      </c>
      <c r="G4609" s="3">
        <f t="shared" si="904"/>
        <v>27</v>
      </c>
      <c r="H4609" s="3">
        <f t="shared" si="905"/>
        <v>17</v>
      </c>
      <c r="I4609" s="3">
        <f t="shared" si="906"/>
        <v>10</v>
      </c>
      <c r="J4609" s="3">
        <f t="shared" si="907"/>
        <v>5</v>
      </c>
      <c r="K4609" s="3" t="str">
        <f>IF(AND(D4609&gt;='Season Lookup'!$D$15,D4609&lt;'Season Lookup'!$D$16),"Spring",IF(AND(D4609&gt;='Season Lookup'!$D$16,D4609&lt;'Season Lookup'!$D$17),"Summer",IF(AND(D4609&gt;='Season Lookup'!$D$17,D4609&lt;'Season Lookup'!$D$18),"Fall",IF(OR(D4609&gt;='Season Lookup'!$D$18,D4609&lt;'Season Lookup'!$D$15),"Winter"))))</f>
        <v>Winter</v>
      </c>
      <c r="L4609" s="3" t="str">
        <f>VLOOKUP(F4609,'Season Lookup'!$A$1:$B$13,2,0)</f>
        <v>Winter</v>
      </c>
      <c r="M4609" t="s">
        <v>78</v>
      </c>
      <c r="N4609" t="s">
        <v>13</v>
      </c>
      <c r="O4609" t="s">
        <v>13</v>
      </c>
      <c r="P4609" t="str">
        <f t="shared" si="908"/>
        <v>Yes</v>
      </c>
      <c r="Q4609" t="str">
        <f t="shared" si="909"/>
        <v>No</v>
      </c>
      <c r="R4609" t="str">
        <f t="shared" si="910"/>
        <v>No</v>
      </c>
      <c r="T4609" t="s">
        <v>19</v>
      </c>
      <c r="U4609" t="s">
        <v>189</v>
      </c>
      <c r="V4609" t="str">
        <f t="shared" si="911"/>
        <v>Intersection</v>
      </c>
      <c r="W4609" t="s">
        <v>244</v>
      </c>
      <c r="X4609">
        <v>42.372750000000003</v>
      </c>
      <c r="Y4609">
        <v>-71.093288000000001</v>
      </c>
      <c r="Z4609" t="s">
        <v>245</v>
      </c>
    </row>
    <row r="4610" spans="1:26">
      <c r="A4610">
        <v>31728</v>
      </c>
      <c r="B4610" s="1">
        <v>41271.958333333336</v>
      </c>
      <c r="C4610" s="1">
        <f t="shared" si="900"/>
        <v>40909</v>
      </c>
      <c r="D4610" s="4">
        <f t="shared" si="901"/>
        <v>0.9916666666666667</v>
      </c>
      <c r="E4610" s="3">
        <f t="shared" si="902"/>
        <v>2012</v>
      </c>
      <c r="F4610" s="3">
        <f t="shared" si="903"/>
        <v>12</v>
      </c>
      <c r="G4610" s="3">
        <f t="shared" si="904"/>
        <v>28</v>
      </c>
      <c r="H4610" s="3">
        <f t="shared" si="905"/>
        <v>23</v>
      </c>
      <c r="I4610" s="3">
        <f t="shared" si="906"/>
        <v>0</v>
      </c>
      <c r="J4610" s="3">
        <f t="shared" si="907"/>
        <v>6</v>
      </c>
      <c r="K4610" s="3" t="str">
        <f>IF(AND(D4610&gt;='Season Lookup'!$D$15,D4610&lt;'Season Lookup'!$D$16),"Spring",IF(AND(D4610&gt;='Season Lookup'!$D$16,D4610&lt;'Season Lookup'!$D$17),"Summer",IF(AND(D4610&gt;='Season Lookup'!$D$17,D4610&lt;'Season Lookup'!$D$18),"Fall",IF(OR(D4610&gt;='Season Lookup'!$D$18,D4610&lt;'Season Lookup'!$D$15),"Winter"))))</f>
        <v>Winter</v>
      </c>
      <c r="L4610" s="3" t="str">
        <f>VLOOKUP(F4610,'Season Lookup'!$A$1:$B$13,2,0)</f>
        <v>Winter</v>
      </c>
      <c r="N4610" t="s">
        <v>13</v>
      </c>
      <c r="O4610" t="s">
        <v>23</v>
      </c>
      <c r="P4610" t="str">
        <f t="shared" si="908"/>
        <v>Yes</v>
      </c>
      <c r="Q4610" t="str">
        <f t="shared" si="909"/>
        <v>No</v>
      </c>
      <c r="R4610" t="str">
        <f t="shared" si="910"/>
        <v>No</v>
      </c>
      <c r="S4610">
        <v>41</v>
      </c>
      <c r="T4610" t="s">
        <v>1114</v>
      </c>
      <c r="V4610" t="str">
        <f t="shared" si="911"/>
        <v>Non Intersection</v>
      </c>
      <c r="W4610" t="s">
        <v>1115</v>
      </c>
      <c r="X4610">
        <v>42.368507000000001</v>
      </c>
      <c r="Y4610">
        <v>-71.096192000000002</v>
      </c>
      <c r="Z4610" t="s">
        <v>1116</v>
      </c>
    </row>
    <row r="4611" spans="1:26">
      <c r="A4611">
        <v>31729</v>
      </c>
      <c r="B4611" s="1">
        <v>41271.809027777781</v>
      </c>
      <c r="C4611" s="1">
        <f t="shared" si="900"/>
        <v>40909</v>
      </c>
      <c r="D4611" s="4">
        <f t="shared" si="901"/>
        <v>0.9916666666666667</v>
      </c>
      <c r="E4611" s="3">
        <f t="shared" si="902"/>
        <v>2012</v>
      </c>
      <c r="F4611" s="3">
        <f t="shared" si="903"/>
        <v>12</v>
      </c>
      <c r="G4611" s="3">
        <f t="shared" si="904"/>
        <v>28</v>
      </c>
      <c r="H4611" s="3">
        <f t="shared" si="905"/>
        <v>19</v>
      </c>
      <c r="I4611" s="3">
        <f t="shared" si="906"/>
        <v>25</v>
      </c>
      <c r="J4611" s="3">
        <f t="shared" si="907"/>
        <v>6</v>
      </c>
      <c r="K4611" s="3" t="str">
        <f>IF(AND(D4611&gt;='Season Lookup'!$D$15,D4611&lt;'Season Lookup'!$D$16),"Spring",IF(AND(D4611&gt;='Season Lookup'!$D$16,D4611&lt;'Season Lookup'!$D$17),"Summer",IF(AND(D4611&gt;='Season Lookup'!$D$17,D4611&lt;'Season Lookup'!$D$18),"Fall",IF(OR(D4611&gt;='Season Lookup'!$D$18,D4611&lt;'Season Lookup'!$D$15),"Winter"))))</f>
        <v>Winter</v>
      </c>
      <c r="L4611" s="3" t="str">
        <f>VLOOKUP(F4611,'Season Lookup'!$A$1:$B$13,2,0)</f>
        <v>Winter</v>
      </c>
      <c r="N4611" t="s">
        <v>13</v>
      </c>
      <c r="O4611" t="s">
        <v>13</v>
      </c>
      <c r="P4611" t="str">
        <f t="shared" si="908"/>
        <v>Yes</v>
      </c>
      <c r="Q4611" t="str">
        <f t="shared" si="909"/>
        <v>No</v>
      </c>
      <c r="R4611" t="str">
        <f t="shared" si="910"/>
        <v>No</v>
      </c>
      <c r="S4611">
        <v>14</v>
      </c>
      <c r="T4611" t="s">
        <v>260</v>
      </c>
      <c r="V4611" t="str">
        <f t="shared" si="911"/>
        <v>Non Intersection</v>
      </c>
      <c r="W4611" t="s">
        <v>5242</v>
      </c>
      <c r="X4611">
        <v>42.372067999999999</v>
      </c>
      <c r="Y4611">
        <v>-71.079451000000006</v>
      </c>
      <c r="Z4611" t="s">
        <v>5243</v>
      </c>
    </row>
    <row r="4612" spans="1:26">
      <c r="A4612">
        <v>31730</v>
      </c>
      <c r="B4612" s="1">
        <v>41271.597210648149</v>
      </c>
      <c r="C4612" s="1">
        <f t="shared" si="900"/>
        <v>40909</v>
      </c>
      <c r="D4612" s="4">
        <f t="shared" si="901"/>
        <v>0.9916666666666667</v>
      </c>
      <c r="E4612" s="3">
        <f t="shared" si="902"/>
        <v>2012</v>
      </c>
      <c r="F4612" s="3">
        <f t="shared" si="903"/>
        <v>12</v>
      </c>
      <c r="G4612" s="3">
        <f t="shared" si="904"/>
        <v>28</v>
      </c>
      <c r="H4612" s="3">
        <f t="shared" si="905"/>
        <v>14</v>
      </c>
      <c r="I4612" s="3">
        <f t="shared" si="906"/>
        <v>19</v>
      </c>
      <c r="J4612" s="3">
        <f t="shared" si="907"/>
        <v>6</v>
      </c>
      <c r="K4612" s="3" t="str">
        <f>IF(AND(D4612&gt;='Season Lookup'!$D$15,D4612&lt;'Season Lookup'!$D$16),"Spring",IF(AND(D4612&gt;='Season Lookup'!$D$16,D4612&lt;'Season Lookup'!$D$17),"Summer",IF(AND(D4612&gt;='Season Lookup'!$D$17,D4612&lt;'Season Lookup'!$D$18),"Fall",IF(OR(D4612&gt;='Season Lookup'!$D$18,D4612&lt;'Season Lookup'!$D$15),"Winter"))))</f>
        <v>Winter</v>
      </c>
      <c r="L4612" s="3" t="str">
        <f>VLOOKUP(F4612,'Season Lookup'!$A$1:$B$13,2,0)</f>
        <v>Winter</v>
      </c>
      <c r="N4612" t="s">
        <v>13</v>
      </c>
      <c r="O4612" t="s">
        <v>13</v>
      </c>
      <c r="P4612" t="str">
        <f t="shared" si="908"/>
        <v>Yes</v>
      </c>
      <c r="Q4612" t="str">
        <f t="shared" si="909"/>
        <v>No</v>
      </c>
      <c r="R4612" t="str">
        <f t="shared" si="910"/>
        <v>No</v>
      </c>
      <c r="S4612">
        <v>42</v>
      </c>
      <c r="T4612" t="s">
        <v>665</v>
      </c>
      <c r="V4612" t="str">
        <f t="shared" si="911"/>
        <v>Non Intersection</v>
      </c>
      <c r="W4612" t="s">
        <v>5244</v>
      </c>
      <c r="X4612">
        <v>42.388088000000003</v>
      </c>
      <c r="Y4612">
        <v>-71.140668000000005</v>
      </c>
      <c r="Z4612" t="s">
        <v>5245</v>
      </c>
    </row>
    <row r="4613" spans="1:26">
      <c r="A4613">
        <v>31731</v>
      </c>
      <c r="B4613" s="1">
        <v>41271.458333333336</v>
      </c>
      <c r="C4613" s="1">
        <f t="shared" si="900"/>
        <v>40909</v>
      </c>
      <c r="D4613" s="4">
        <f t="shared" si="901"/>
        <v>0.9916666666666667</v>
      </c>
      <c r="E4613" s="3">
        <f t="shared" si="902"/>
        <v>2012</v>
      </c>
      <c r="F4613" s="3">
        <f t="shared" si="903"/>
        <v>12</v>
      </c>
      <c r="G4613" s="3">
        <f t="shared" si="904"/>
        <v>28</v>
      </c>
      <c r="H4613" s="3">
        <f t="shared" si="905"/>
        <v>11</v>
      </c>
      <c r="I4613" s="3">
        <f t="shared" si="906"/>
        <v>0</v>
      </c>
      <c r="J4613" s="3">
        <f t="shared" si="907"/>
        <v>6</v>
      </c>
      <c r="K4613" s="3" t="str">
        <f>IF(AND(D4613&gt;='Season Lookup'!$D$15,D4613&lt;'Season Lookup'!$D$16),"Spring",IF(AND(D4613&gt;='Season Lookup'!$D$16,D4613&lt;'Season Lookup'!$D$17),"Summer",IF(AND(D4613&gt;='Season Lookup'!$D$17,D4613&lt;'Season Lookup'!$D$18),"Fall",IF(OR(D4613&gt;='Season Lookup'!$D$18,D4613&lt;'Season Lookup'!$D$15),"Winter"))))</f>
        <v>Winter</v>
      </c>
      <c r="L4613" s="3" t="str">
        <f>VLOOKUP(F4613,'Season Lookup'!$A$1:$B$13,2,0)</f>
        <v>Winter</v>
      </c>
      <c r="N4613" t="s">
        <v>13</v>
      </c>
      <c r="O4613" t="s">
        <v>23</v>
      </c>
      <c r="P4613" t="str">
        <f t="shared" si="908"/>
        <v>Yes</v>
      </c>
      <c r="Q4613" t="str">
        <f t="shared" si="909"/>
        <v>No</v>
      </c>
      <c r="R4613" t="str">
        <f t="shared" si="910"/>
        <v>No</v>
      </c>
      <c r="S4613">
        <v>39</v>
      </c>
      <c r="T4613" t="s">
        <v>601</v>
      </c>
      <c r="V4613" t="str">
        <f t="shared" si="911"/>
        <v>Non Intersection</v>
      </c>
      <c r="W4613" t="s">
        <v>5246</v>
      </c>
      <c r="X4613">
        <v>42.395474999999998</v>
      </c>
      <c r="Y4613">
        <v>-71.131015000000005</v>
      </c>
      <c r="Z4613" t="s">
        <v>5247</v>
      </c>
    </row>
    <row r="4614" spans="1:26">
      <c r="A4614">
        <v>31734</v>
      </c>
      <c r="B4614" s="1">
        <v>41271.75</v>
      </c>
      <c r="C4614" s="1">
        <f t="shared" si="900"/>
        <v>40909</v>
      </c>
      <c r="D4614" s="4">
        <f t="shared" si="901"/>
        <v>0.9916666666666667</v>
      </c>
      <c r="E4614" s="3">
        <f t="shared" si="902"/>
        <v>2012</v>
      </c>
      <c r="F4614" s="3">
        <f t="shared" si="903"/>
        <v>12</v>
      </c>
      <c r="G4614" s="3">
        <f t="shared" si="904"/>
        <v>28</v>
      </c>
      <c r="H4614" s="3">
        <f t="shared" si="905"/>
        <v>18</v>
      </c>
      <c r="I4614" s="3">
        <f t="shared" si="906"/>
        <v>0</v>
      </c>
      <c r="J4614" s="3">
        <f t="shared" si="907"/>
        <v>6</v>
      </c>
      <c r="K4614" s="3" t="str">
        <f>IF(AND(D4614&gt;='Season Lookup'!$D$15,D4614&lt;'Season Lookup'!$D$16),"Spring",IF(AND(D4614&gt;='Season Lookup'!$D$16,D4614&lt;'Season Lookup'!$D$17),"Summer",IF(AND(D4614&gt;='Season Lookup'!$D$17,D4614&lt;'Season Lookup'!$D$18),"Fall",IF(OR(D4614&gt;='Season Lookup'!$D$18,D4614&lt;'Season Lookup'!$D$15),"Winter"))))</f>
        <v>Winter</v>
      </c>
      <c r="L4614" s="3" t="str">
        <f>VLOOKUP(F4614,'Season Lookup'!$A$1:$B$13,2,0)</f>
        <v>Winter</v>
      </c>
      <c r="M4614" t="s">
        <v>12</v>
      </c>
      <c r="N4614" t="s">
        <v>13</v>
      </c>
      <c r="O4614" t="s">
        <v>23</v>
      </c>
      <c r="P4614" t="str">
        <f t="shared" si="908"/>
        <v>Yes</v>
      </c>
      <c r="Q4614" t="str">
        <f t="shared" si="909"/>
        <v>No</v>
      </c>
      <c r="R4614" t="str">
        <f t="shared" si="910"/>
        <v>No</v>
      </c>
      <c r="S4614">
        <v>1904</v>
      </c>
      <c r="T4614" t="s">
        <v>14</v>
      </c>
      <c r="V4614" t="str">
        <f t="shared" si="911"/>
        <v>Non Intersection</v>
      </c>
      <c r="W4614" t="s">
        <v>5248</v>
      </c>
      <c r="X4614">
        <v>42.388837000000002</v>
      </c>
      <c r="Y4614">
        <v>-71.119845999999995</v>
      </c>
      <c r="Z4614" t="s">
        <v>5249</v>
      </c>
    </row>
    <row r="4615" spans="1:26">
      <c r="A4615">
        <v>31720</v>
      </c>
      <c r="B4615" s="1">
        <v>41272.833333333336</v>
      </c>
      <c r="C4615" s="1">
        <f t="shared" si="900"/>
        <v>40909</v>
      </c>
      <c r="D4615" s="4">
        <f t="shared" si="901"/>
        <v>0.99444444444444446</v>
      </c>
      <c r="E4615" s="3">
        <f t="shared" si="902"/>
        <v>2012</v>
      </c>
      <c r="F4615" s="3">
        <f t="shared" si="903"/>
        <v>12</v>
      </c>
      <c r="G4615" s="3">
        <f t="shared" si="904"/>
        <v>29</v>
      </c>
      <c r="H4615" s="3">
        <f t="shared" si="905"/>
        <v>20</v>
      </c>
      <c r="I4615" s="3">
        <f t="shared" si="906"/>
        <v>0</v>
      </c>
      <c r="J4615" s="3">
        <f t="shared" si="907"/>
        <v>7</v>
      </c>
      <c r="K4615" s="3" t="str">
        <f>IF(AND(D4615&gt;='Season Lookup'!$D$15,D4615&lt;'Season Lookup'!$D$16),"Spring",IF(AND(D4615&gt;='Season Lookup'!$D$16,D4615&lt;'Season Lookup'!$D$17),"Summer",IF(AND(D4615&gt;='Season Lookup'!$D$17,D4615&lt;'Season Lookup'!$D$18),"Fall",IF(OR(D4615&gt;='Season Lookup'!$D$18,D4615&lt;'Season Lookup'!$D$15),"Winter"))))</f>
        <v>Winter</v>
      </c>
      <c r="L4615" s="3" t="str">
        <f>VLOOKUP(F4615,'Season Lookup'!$A$1:$B$13,2,0)</f>
        <v>Winter</v>
      </c>
      <c r="M4615" t="s">
        <v>31</v>
      </c>
      <c r="N4615" t="s">
        <v>13</v>
      </c>
      <c r="O4615" t="s">
        <v>13</v>
      </c>
      <c r="P4615" t="str">
        <f t="shared" si="908"/>
        <v>Yes</v>
      </c>
      <c r="Q4615" t="str">
        <f t="shared" si="909"/>
        <v>No</v>
      </c>
      <c r="R4615" t="str">
        <f t="shared" si="910"/>
        <v>No</v>
      </c>
      <c r="T4615" t="s">
        <v>199</v>
      </c>
      <c r="U4615" t="s">
        <v>710</v>
      </c>
      <c r="V4615" t="str">
        <f t="shared" si="911"/>
        <v>Intersection</v>
      </c>
      <c r="W4615" t="s">
        <v>2153</v>
      </c>
      <c r="X4615">
        <v>42.376154</v>
      </c>
      <c r="Y4615">
        <v>-71.140758000000005</v>
      </c>
      <c r="Z4615" t="s">
        <v>2154</v>
      </c>
    </row>
    <row r="4616" spans="1:26">
      <c r="A4616">
        <v>31735</v>
      </c>
      <c r="B4616" s="1">
        <v>41272.9375</v>
      </c>
      <c r="C4616" s="1">
        <f t="shared" si="900"/>
        <v>40909</v>
      </c>
      <c r="D4616" s="4">
        <f t="shared" si="901"/>
        <v>0.99444444444444446</v>
      </c>
      <c r="E4616" s="3">
        <f t="shared" si="902"/>
        <v>2012</v>
      </c>
      <c r="F4616" s="3">
        <f t="shared" si="903"/>
        <v>12</v>
      </c>
      <c r="G4616" s="3">
        <f t="shared" si="904"/>
        <v>29</v>
      </c>
      <c r="H4616" s="3">
        <f t="shared" si="905"/>
        <v>22</v>
      </c>
      <c r="I4616" s="3">
        <f t="shared" si="906"/>
        <v>30</v>
      </c>
      <c r="J4616" s="3">
        <f t="shared" si="907"/>
        <v>7</v>
      </c>
      <c r="K4616" s="3" t="str">
        <f>IF(AND(D4616&gt;='Season Lookup'!$D$15,D4616&lt;'Season Lookup'!$D$16),"Spring",IF(AND(D4616&gt;='Season Lookup'!$D$16,D4616&lt;'Season Lookup'!$D$17),"Summer",IF(AND(D4616&gt;='Season Lookup'!$D$17,D4616&lt;'Season Lookup'!$D$18),"Fall",IF(OR(D4616&gt;='Season Lookup'!$D$18,D4616&lt;'Season Lookup'!$D$15),"Winter"))))</f>
        <v>Winter</v>
      </c>
      <c r="L4616" s="3" t="str">
        <f>VLOOKUP(F4616,'Season Lookup'!$A$1:$B$13,2,0)</f>
        <v>Winter</v>
      </c>
      <c r="M4616" t="s">
        <v>31</v>
      </c>
      <c r="N4616" t="s">
        <v>13</v>
      </c>
      <c r="O4616" t="s">
        <v>23</v>
      </c>
      <c r="P4616" t="str">
        <f t="shared" si="908"/>
        <v>Yes</v>
      </c>
      <c r="Q4616" t="str">
        <f t="shared" si="909"/>
        <v>No</v>
      </c>
      <c r="R4616" t="str">
        <f t="shared" si="910"/>
        <v>No</v>
      </c>
      <c r="S4616">
        <v>2254</v>
      </c>
      <c r="T4616" t="s">
        <v>14</v>
      </c>
      <c r="V4616" t="str">
        <f t="shared" si="911"/>
        <v>Non Intersection</v>
      </c>
      <c r="W4616" t="s">
        <v>4036</v>
      </c>
      <c r="X4616">
        <v>42.394061999999998</v>
      </c>
      <c r="Y4616">
        <v>-71.127054999999999</v>
      </c>
      <c r="Z4616" t="s">
        <v>4037</v>
      </c>
    </row>
    <row r="4617" spans="1:26">
      <c r="A4617">
        <v>31721</v>
      </c>
      <c r="B4617" s="1">
        <v>41273.833333333336</v>
      </c>
      <c r="C4617" s="1">
        <f t="shared" si="900"/>
        <v>40909</v>
      </c>
      <c r="D4617" s="4">
        <f t="shared" si="901"/>
        <v>0.99722222222222223</v>
      </c>
      <c r="E4617" s="3">
        <f t="shared" si="902"/>
        <v>2012</v>
      </c>
      <c r="F4617" s="3">
        <f t="shared" si="903"/>
        <v>12</v>
      </c>
      <c r="G4617" s="3">
        <f t="shared" si="904"/>
        <v>30</v>
      </c>
      <c r="H4617" s="3">
        <f t="shared" si="905"/>
        <v>20</v>
      </c>
      <c r="I4617" s="3">
        <f t="shared" si="906"/>
        <v>0</v>
      </c>
      <c r="J4617" s="3">
        <f t="shared" si="907"/>
        <v>1</v>
      </c>
      <c r="K4617" s="3" t="str">
        <f>IF(AND(D4617&gt;='Season Lookup'!$D$15,D4617&lt;'Season Lookup'!$D$16),"Spring",IF(AND(D4617&gt;='Season Lookup'!$D$16,D4617&lt;'Season Lookup'!$D$17),"Summer",IF(AND(D4617&gt;='Season Lookup'!$D$17,D4617&lt;'Season Lookup'!$D$18),"Fall",IF(OR(D4617&gt;='Season Lookup'!$D$18,D4617&lt;'Season Lookup'!$D$15),"Winter"))))</f>
        <v>Winter</v>
      </c>
      <c r="L4617" s="3" t="str">
        <f>VLOOKUP(F4617,'Season Lookup'!$A$1:$B$13,2,0)</f>
        <v>Winter</v>
      </c>
      <c r="M4617" t="s">
        <v>48</v>
      </c>
      <c r="N4617" t="s">
        <v>13</v>
      </c>
      <c r="O4617" t="s">
        <v>23</v>
      </c>
      <c r="P4617" t="str">
        <f t="shared" si="908"/>
        <v>Yes</v>
      </c>
      <c r="Q4617" t="str">
        <f t="shared" si="909"/>
        <v>No</v>
      </c>
      <c r="R4617" t="str">
        <f t="shared" si="910"/>
        <v>No</v>
      </c>
      <c r="T4617" t="s">
        <v>291</v>
      </c>
      <c r="U4617" t="s">
        <v>252</v>
      </c>
      <c r="V4617" t="str">
        <f t="shared" si="911"/>
        <v>Intersection</v>
      </c>
      <c r="W4617" t="s">
        <v>3345</v>
      </c>
      <c r="X4617">
        <v>42.387396000000003</v>
      </c>
      <c r="Y4617">
        <v>-71.127554000000003</v>
      </c>
      <c r="Z4617" t="s">
        <v>2264</v>
      </c>
    </row>
    <row r="4618" spans="1:26">
      <c r="A4618">
        <v>31732</v>
      </c>
      <c r="B4618" s="1">
        <v>41273.708333333336</v>
      </c>
      <c r="C4618" s="1">
        <f t="shared" si="900"/>
        <v>40909</v>
      </c>
      <c r="D4618" s="4">
        <f t="shared" si="901"/>
        <v>0.99722222222222223</v>
      </c>
      <c r="E4618" s="3">
        <f t="shared" si="902"/>
        <v>2012</v>
      </c>
      <c r="F4618" s="3">
        <f t="shared" si="903"/>
        <v>12</v>
      </c>
      <c r="G4618" s="3">
        <f t="shared" si="904"/>
        <v>30</v>
      </c>
      <c r="H4618" s="3">
        <f t="shared" si="905"/>
        <v>17</v>
      </c>
      <c r="I4618" s="3">
        <f t="shared" si="906"/>
        <v>0</v>
      </c>
      <c r="J4618" s="3">
        <f t="shared" si="907"/>
        <v>1</v>
      </c>
      <c r="K4618" s="3" t="str">
        <f>IF(AND(D4618&gt;='Season Lookup'!$D$15,D4618&lt;'Season Lookup'!$D$16),"Spring",IF(AND(D4618&gt;='Season Lookup'!$D$16,D4618&lt;'Season Lookup'!$D$17),"Summer",IF(AND(D4618&gt;='Season Lookup'!$D$17,D4618&lt;'Season Lookup'!$D$18),"Fall",IF(OR(D4618&gt;='Season Lookup'!$D$18,D4618&lt;'Season Lookup'!$D$15),"Winter"))))</f>
        <v>Winter</v>
      </c>
      <c r="L4618" s="3" t="str">
        <f>VLOOKUP(F4618,'Season Lookup'!$A$1:$B$13,2,0)</f>
        <v>Winter</v>
      </c>
      <c r="N4618" t="s">
        <v>13</v>
      </c>
      <c r="O4618" t="s">
        <v>23</v>
      </c>
      <c r="P4618" t="str">
        <f t="shared" si="908"/>
        <v>Yes</v>
      </c>
      <c r="Q4618" t="str">
        <f t="shared" si="909"/>
        <v>No</v>
      </c>
      <c r="R4618" t="str">
        <f t="shared" si="910"/>
        <v>No</v>
      </c>
      <c r="S4618">
        <v>35</v>
      </c>
      <c r="T4618" t="s">
        <v>431</v>
      </c>
      <c r="V4618" t="str">
        <f t="shared" si="911"/>
        <v>Non Intersection</v>
      </c>
      <c r="W4618" t="s">
        <v>5250</v>
      </c>
      <c r="X4618">
        <v>42.375787000000003</v>
      </c>
      <c r="Y4618">
        <v>-71.107705999999993</v>
      </c>
      <c r="Z4618" t="s">
        <v>5251</v>
      </c>
    </row>
    <row r="4619" spans="1:26">
      <c r="A4619">
        <v>31722</v>
      </c>
      <c r="B4619" s="1">
        <v>41274.979155092595</v>
      </c>
      <c r="C4619" s="1">
        <f t="shared" si="900"/>
        <v>40909</v>
      </c>
      <c r="D4619" s="4">
        <f t="shared" si="901"/>
        <v>1</v>
      </c>
      <c r="E4619" s="3">
        <f t="shared" si="902"/>
        <v>2012</v>
      </c>
      <c r="F4619" s="3">
        <f t="shared" si="903"/>
        <v>12</v>
      </c>
      <c r="G4619" s="3">
        <f t="shared" si="904"/>
        <v>31</v>
      </c>
      <c r="H4619" s="3">
        <f t="shared" si="905"/>
        <v>23</v>
      </c>
      <c r="I4619" s="3">
        <f t="shared" si="906"/>
        <v>29</v>
      </c>
      <c r="J4619" s="3">
        <f t="shared" si="907"/>
        <v>2</v>
      </c>
      <c r="K4619" s="3" t="str">
        <f>IF(AND(D4619&gt;='Season Lookup'!$D$15,D4619&lt;'Season Lookup'!$D$16),"Spring",IF(AND(D4619&gt;='Season Lookup'!$D$16,D4619&lt;'Season Lookup'!$D$17),"Summer",IF(AND(D4619&gt;='Season Lookup'!$D$17,D4619&lt;'Season Lookup'!$D$18),"Fall",IF(OR(D4619&gt;='Season Lookup'!$D$18,D4619&lt;'Season Lookup'!$D$15),"Winter"))))</f>
        <v>Winter</v>
      </c>
      <c r="L4619" s="3" t="str">
        <f>VLOOKUP(F4619,'Season Lookup'!$A$1:$B$13,2,0)</f>
        <v>Winter</v>
      </c>
      <c r="M4619" t="s">
        <v>56</v>
      </c>
      <c r="N4619" t="s">
        <v>13</v>
      </c>
      <c r="O4619" t="s">
        <v>23</v>
      </c>
      <c r="P4619" t="str">
        <f t="shared" si="908"/>
        <v>Yes</v>
      </c>
      <c r="Q4619" t="str">
        <f t="shared" si="909"/>
        <v>No</v>
      </c>
      <c r="R4619" t="str">
        <f t="shared" si="910"/>
        <v>No</v>
      </c>
      <c r="S4619">
        <v>70</v>
      </c>
      <c r="T4619" t="s">
        <v>899</v>
      </c>
      <c r="V4619" t="str">
        <f t="shared" si="911"/>
        <v>Non Intersection</v>
      </c>
      <c r="W4619" t="s">
        <v>5252</v>
      </c>
      <c r="X4619">
        <v>42.376672999999997</v>
      </c>
      <c r="Y4619">
        <v>-71.151915000000002</v>
      </c>
      <c r="Z4619" t="s">
        <v>5253</v>
      </c>
    </row>
    <row r="4620" spans="1:26">
      <c r="A4620">
        <v>28550</v>
      </c>
      <c r="B4620" s="1">
        <v>41275.131944444445</v>
      </c>
      <c r="C4620" s="1">
        <f t="shared" si="900"/>
        <v>41275</v>
      </c>
      <c r="D4620" s="4">
        <f t="shared" si="901"/>
        <v>0</v>
      </c>
      <c r="E4620" s="3">
        <f t="shared" si="902"/>
        <v>2013</v>
      </c>
      <c r="F4620" s="3">
        <f t="shared" si="903"/>
        <v>1</v>
      </c>
      <c r="G4620" s="3">
        <f t="shared" si="904"/>
        <v>1</v>
      </c>
      <c r="H4620" s="3">
        <f t="shared" si="905"/>
        <v>3</v>
      </c>
      <c r="I4620" s="3">
        <f t="shared" si="906"/>
        <v>10</v>
      </c>
      <c r="J4620" s="3">
        <f t="shared" si="907"/>
        <v>3</v>
      </c>
      <c r="K4620" s="3" t="str">
        <f>IF(AND(D4620&gt;='Season Lookup'!$D$15,D4620&lt;'Season Lookup'!$D$16),"Spring",IF(AND(D4620&gt;='Season Lookup'!$D$16,D4620&lt;'Season Lookup'!$D$17),"Summer",IF(AND(D4620&gt;='Season Lookup'!$D$17,D4620&lt;'Season Lookup'!$D$18),"Fall",IF(OR(D4620&gt;='Season Lookup'!$D$18,D4620&lt;'Season Lookup'!$D$15),"Winter"))))</f>
        <v>Winter</v>
      </c>
      <c r="L4620" s="3" t="str">
        <f>VLOOKUP(F4620,'Season Lookup'!$A$1:$B$13,2,0)</f>
        <v>Winter</v>
      </c>
      <c r="M4620" t="s">
        <v>73</v>
      </c>
      <c r="N4620" t="s">
        <v>13</v>
      </c>
      <c r="O4620" t="s">
        <v>13</v>
      </c>
      <c r="P4620" t="str">
        <f t="shared" si="908"/>
        <v>Yes</v>
      </c>
      <c r="Q4620" t="str">
        <f t="shared" si="909"/>
        <v>No</v>
      </c>
      <c r="R4620" t="str">
        <f t="shared" si="910"/>
        <v>No</v>
      </c>
      <c r="S4620">
        <v>258</v>
      </c>
      <c r="T4620" t="s">
        <v>342</v>
      </c>
      <c r="U4620" t="s">
        <v>74</v>
      </c>
      <c r="V4620" t="str">
        <f t="shared" si="911"/>
        <v>Non Intersection</v>
      </c>
      <c r="W4620" t="s">
        <v>5254</v>
      </c>
      <c r="X4620">
        <v>42.371670999999999</v>
      </c>
      <c r="Y4620">
        <v>-71.099207000000007</v>
      </c>
      <c r="Z4620" t="s">
        <v>5255</v>
      </c>
    </row>
    <row r="4621" spans="1:26">
      <c r="A4621">
        <v>28551</v>
      </c>
      <c r="B4621" s="1">
        <v>41275.609722222223</v>
      </c>
      <c r="C4621" s="1">
        <f t="shared" si="900"/>
        <v>41275</v>
      </c>
      <c r="D4621" s="4">
        <f t="shared" si="901"/>
        <v>0</v>
      </c>
      <c r="E4621" s="3">
        <f t="shared" si="902"/>
        <v>2013</v>
      </c>
      <c r="F4621" s="3">
        <f t="shared" si="903"/>
        <v>1</v>
      </c>
      <c r="G4621" s="3">
        <f t="shared" si="904"/>
        <v>1</v>
      </c>
      <c r="H4621" s="3">
        <f t="shared" si="905"/>
        <v>14</v>
      </c>
      <c r="I4621" s="3">
        <f t="shared" si="906"/>
        <v>38</v>
      </c>
      <c r="J4621" s="3">
        <f t="shared" si="907"/>
        <v>3</v>
      </c>
      <c r="K4621" s="3" t="str">
        <f>IF(AND(D4621&gt;='Season Lookup'!$D$15,D4621&lt;'Season Lookup'!$D$16),"Spring",IF(AND(D4621&gt;='Season Lookup'!$D$16,D4621&lt;'Season Lookup'!$D$17),"Summer",IF(AND(D4621&gt;='Season Lookup'!$D$17,D4621&lt;'Season Lookup'!$D$18),"Fall",IF(OR(D4621&gt;='Season Lookup'!$D$18,D4621&lt;'Season Lookup'!$D$15),"Winter"))))</f>
        <v>Winter</v>
      </c>
      <c r="L4621" s="3" t="str">
        <f>VLOOKUP(F4621,'Season Lookup'!$A$1:$B$13,2,0)</f>
        <v>Winter</v>
      </c>
      <c r="M4621" t="s">
        <v>73</v>
      </c>
      <c r="N4621" t="s">
        <v>13</v>
      </c>
      <c r="O4621" t="s">
        <v>13</v>
      </c>
      <c r="P4621" t="str">
        <f t="shared" si="908"/>
        <v>Yes</v>
      </c>
      <c r="Q4621" t="str">
        <f t="shared" si="909"/>
        <v>No</v>
      </c>
      <c r="R4621" t="str">
        <f t="shared" si="910"/>
        <v>No</v>
      </c>
      <c r="S4621">
        <v>18</v>
      </c>
      <c r="T4621" t="s">
        <v>899</v>
      </c>
      <c r="V4621" t="str">
        <f t="shared" si="911"/>
        <v>Non Intersection</v>
      </c>
      <c r="W4621" t="s">
        <v>5256</v>
      </c>
      <c r="X4621">
        <v>42.375287</v>
      </c>
      <c r="Y4621">
        <v>-71.151548000000005</v>
      </c>
      <c r="Z4621" t="s">
        <v>5257</v>
      </c>
    </row>
    <row r="4622" spans="1:26">
      <c r="A4622">
        <v>28562</v>
      </c>
      <c r="B4622" s="1">
        <v>41275.53125</v>
      </c>
      <c r="C4622" s="1">
        <f t="shared" si="900"/>
        <v>41275</v>
      </c>
      <c r="D4622" s="4">
        <f t="shared" si="901"/>
        <v>0</v>
      </c>
      <c r="E4622" s="3">
        <f t="shared" si="902"/>
        <v>2013</v>
      </c>
      <c r="F4622" s="3">
        <f t="shared" si="903"/>
        <v>1</v>
      </c>
      <c r="G4622" s="3">
        <f t="shared" si="904"/>
        <v>1</v>
      </c>
      <c r="H4622" s="3">
        <f t="shared" si="905"/>
        <v>12</v>
      </c>
      <c r="I4622" s="3">
        <f t="shared" si="906"/>
        <v>45</v>
      </c>
      <c r="J4622" s="3">
        <f t="shared" si="907"/>
        <v>3</v>
      </c>
      <c r="K4622" s="3" t="str">
        <f>IF(AND(D4622&gt;='Season Lookup'!$D$15,D4622&lt;'Season Lookup'!$D$16),"Spring",IF(AND(D4622&gt;='Season Lookup'!$D$16,D4622&lt;'Season Lookup'!$D$17),"Summer",IF(AND(D4622&gt;='Season Lookup'!$D$17,D4622&lt;'Season Lookup'!$D$18),"Fall",IF(OR(D4622&gt;='Season Lookup'!$D$18,D4622&lt;'Season Lookup'!$D$15),"Winter"))))</f>
        <v>Winter</v>
      </c>
      <c r="L4622" s="3" t="str">
        <f>VLOOKUP(F4622,'Season Lookup'!$A$1:$B$13,2,0)</f>
        <v>Winter</v>
      </c>
      <c r="M4622" t="s">
        <v>73</v>
      </c>
      <c r="N4622" t="s">
        <v>13</v>
      </c>
      <c r="O4622" t="s">
        <v>23</v>
      </c>
      <c r="P4622" t="str">
        <f t="shared" si="908"/>
        <v>Yes</v>
      </c>
      <c r="Q4622" t="str">
        <f t="shared" si="909"/>
        <v>No</v>
      </c>
      <c r="R4622" t="str">
        <f t="shared" si="910"/>
        <v>No</v>
      </c>
      <c r="S4622">
        <v>51</v>
      </c>
      <c r="T4622" t="s">
        <v>1013</v>
      </c>
      <c r="V4622" t="str">
        <f t="shared" si="911"/>
        <v>Non Intersection</v>
      </c>
      <c r="W4622" t="s">
        <v>5258</v>
      </c>
      <c r="X4622">
        <v>42.392521000000002</v>
      </c>
      <c r="Y4622">
        <v>-71.157505</v>
      </c>
      <c r="Z4622" t="s">
        <v>5259</v>
      </c>
    </row>
    <row r="4623" spans="1:26">
      <c r="A4623">
        <v>28576</v>
      </c>
      <c r="B4623" s="1">
        <v>41275.75</v>
      </c>
      <c r="C4623" s="1">
        <f t="shared" si="900"/>
        <v>41275</v>
      </c>
      <c r="D4623" s="4">
        <f t="shared" si="901"/>
        <v>0</v>
      </c>
      <c r="E4623" s="3">
        <f t="shared" si="902"/>
        <v>2013</v>
      </c>
      <c r="F4623" s="3">
        <f t="shared" si="903"/>
        <v>1</v>
      </c>
      <c r="G4623" s="3">
        <f t="shared" si="904"/>
        <v>1</v>
      </c>
      <c r="H4623" s="3">
        <f t="shared" si="905"/>
        <v>18</v>
      </c>
      <c r="I4623" s="3">
        <f t="shared" si="906"/>
        <v>0</v>
      </c>
      <c r="J4623" s="3">
        <f t="shared" si="907"/>
        <v>3</v>
      </c>
      <c r="K4623" s="3" t="str">
        <f>IF(AND(D4623&gt;='Season Lookup'!$D$15,D4623&lt;'Season Lookup'!$D$16),"Spring",IF(AND(D4623&gt;='Season Lookup'!$D$16,D4623&lt;'Season Lookup'!$D$17),"Summer",IF(AND(D4623&gt;='Season Lookup'!$D$17,D4623&lt;'Season Lookup'!$D$18),"Fall",IF(OR(D4623&gt;='Season Lookup'!$D$18,D4623&lt;'Season Lookup'!$D$15),"Winter"))))</f>
        <v>Winter</v>
      </c>
      <c r="L4623" s="3" t="str">
        <f>VLOOKUP(F4623,'Season Lookup'!$A$1:$B$13,2,0)</f>
        <v>Winter</v>
      </c>
      <c r="M4623" t="s">
        <v>78</v>
      </c>
      <c r="N4623" t="s">
        <v>13</v>
      </c>
      <c r="O4623" t="s">
        <v>23</v>
      </c>
      <c r="P4623" t="str">
        <f t="shared" si="908"/>
        <v>Yes</v>
      </c>
      <c r="Q4623" t="str">
        <f t="shared" si="909"/>
        <v>No</v>
      </c>
      <c r="R4623" t="str">
        <f t="shared" si="910"/>
        <v>No</v>
      </c>
      <c r="S4623">
        <v>151</v>
      </c>
      <c r="T4623" t="s">
        <v>189</v>
      </c>
      <c r="V4623" t="str">
        <f t="shared" si="911"/>
        <v>Non Intersection</v>
      </c>
      <c r="W4623" t="s">
        <v>5260</v>
      </c>
      <c r="X4623">
        <v>42.365129000000003</v>
      </c>
      <c r="Y4623">
        <v>-71.096303000000006</v>
      </c>
      <c r="Z4623" t="s">
        <v>5261</v>
      </c>
    </row>
    <row r="4624" spans="1:26">
      <c r="A4624">
        <v>28588</v>
      </c>
      <c r="B4624" s="1">
        <v>41275.25</v>
      </c>
      <c r="C4624" s="1">
        <f t="shared" si="900"/>
        <v>41275</v>
      </c>
      <c r="D4624" s="4">
        <f t="shared" si="901"/>
        <v>0</v>
      </c>
      <c r="E4624" s="3">
        <f t="shared" si="902"/>
        <v>2013</v>
      </c>
      <c r="F4624" s="3">
        <f t="shared" si="903"/>
        <v>1</v>
      </c>
      <c r="G4624" s="3">
        <f t="shared" si="904"/>
        <v>1</v>
      </c>
      <c r="H4624" s="3">
        <f t="shared" si="905"/>
        <v>6</v>
      </c>
      <c r="I4624" s="3">
        <f t="shared" si="906"/>
        <v>0</v>
      </c>
      <c r="J4624" s="3">
        <f t="shared" si="907"/>
        <v>3</v>
      </c>
      <c r="K4624" s="3" t="str">
        <f>IF(AND(D4624&gt;='Season Lookup'!$D$15,D4624&lt;'Season Lookup'!$D$16),"Spring",IF(AND(D4624&gt;='Season Lookup'!$D$16,D4624&lt;'Season Lookup'!$D$17),"Summer",IF(AND(D4624&gt;='Season Lookup'!$D$17,D4624&lt;'Season Lookup'!$D$18),"Fall",IF(OR(D4624&gt;='Season Lookup'!$D$18,D4624&lt;'Season Lookup'!$D$15),"Winter"))))</f>
        <v>Winter</v>
      </c>
      <c r="L4624" s="3" t="str">
        <f>VLOOKUP(F4624,'Season Lookup'!$A$1:$B$13,2,0)</f>
        <v>Winter</v>
      </c>
      <c r="M4624" t="s">
        <v>73</v>
      </c>
      <c r="N4624" t="s">
        <v>13</v>
      </c>
      <c r="O4624" t="s">
        <v>13</v>
      </c>
      <c r="P4624" t="str">
        <f t="shared" si="908"/>
        <v>Yes</v>
      </c>
      <c r="Q4624" t="str">
        <f t="shared" si="909"/>
        <v>No</v>
      </c>
      <c r="R4624" t="str">
        <f t="shared" si="910"/>
        <v>No</v>
      </c>
      <c r="T4624" t="s">
        <v>19</v>
      </c>
      <c r="U4624" t="s">
        <v>74</v>
      </c>
      <c r="V4624" t="str">
        <f t="shared" si="911"/>
        <v>Intersection</v>
      </c>
      <c r="W4624" t="s">
        <v>111</v>
      </c>
      <c r="X4624">
        <v>42.373728999999997</v>
      </c>
      <c r="Y4624">
        <v>-71.100836999999999</v>
      </c>
      <c r="Z4624" t="s">
        <v>112</v>
      </c>
    </row>
    <row r="4625" spans="1:26">
      <c r="A4625">
        <v>28563</v>
      </c>
      <c r="B4625" s="1">
        <v>41276.5</v>
      </c>
      <c r="C4625" s="1">
        <f t="shared" si="900"/>
        <v>41275</v>
      </c>
      <c r="D4625" s="4">
        <f t="shared" si="901"/>
        <v>2.7777777777777779E-3</v>
      </c>
      <c r="E4625" s="3">
        <f t="shared" si="902"/>
        <v>2013</v>
      </c>
      <c r="F4625" s="3">
        <f t="shared" si="903"/>
        <v>1</v>
      </c>
      <c r="G4625" s="3">
        <f t="shared" si="904"/>
        <v>2</v>
      </c>
      <c r="H4625" s="3">
        <f t="shared" si="905"/>
        <v>12</v>
      </c>
      <c r="I4625" s="3">
        <f t="shared" si="906"/>
        <v>0</v>
      </c>
      <c r="J4625" s="3">
        <f t="shared" si="907"/>
        <v>4</v>
      </c>
      <c r="K4625" s="3" t="str">
        <f>IF(AND(D4625&gt;='Season Lookup'!$D$15,D4625&lt;'Season Lookup'!$D$16),"Spring",IF(AND(D4625&gt;='Season Lookup'!$D$16,D4625&lt;'Season Lookup'!$D$17),"Summer",IF(AND(D4625&gt;='Season Lookup'!$D$17,D4625&lt;'Season Lookup'!$D$18),"Fall",IF(OR(D4625&gt;='Season Lookup'!$D$18,D4625&lt;'Season Lookup'!$D$15),"Winter"))))</f>
        <v>Winter</v>
      </c>
      <c r="L4625" s="3" t="str">
        <f>VLOOKUP(F4625,'Season Lookup'!$A$1:$B$13,2,0)</f>
        <v>Winter</v>
      </c>
      <c r="M4625" t="s">
        <v>82</v>
      </c>
      <c r="N4625" t="s">
        <v>13</v>
      </c>
      <c r="O4625" t="s">
        <v>23</v>
      </c>
      <c r="P4625" t="str">
        <f t="shared" si="908"/>
        <v>Yes</v>
      </c>
      <c r="Q4625" t="str">
        <f t="shared" si="909"/>
        <v>No</v>
      </c>
      <c r="R4625" t="str">
        <f t="shared" si="910"/>
        <v>No</v>
      </c>
      <c r="S4625">
        <v>770</v>
      </c>
      <c r="T4625" t="s">
        <v>203</v>
      </c>
      <c r="V4625" t="str">
        <f t="shared" si="911"/>
        <v>Non Intersection</v>
      </c>
      <c r="W4625" t="s">
        <v>5262</v>
      </c>
      <c r="X4625">
        <v>42.357748999999998</v>
      </c>
      <c r="Y4625">
        <v>-71.115397999999999</v>
      </c>
      <c r="Z4625" t="s">
        <v>5263</v>
      </c>
    </row>
    <row r="4626" spans="1:26">
      <c r="A4626">
        <v>28564</v>
      </c>
      <c r="B4626" s="1">
        <v>41276.524293981478</v>
      </c>
      <c r="C4626" s="1">
        <f t="shared" si="900"/>
        <v>41275</v>
      </c>
      <c r="D4626" s="4">
        <f t="shared" si="901"/>
        <v>2.7777777777777779E-3</v>
      </c>
      <c r="E4626" s="3">
        <f t="shared" si="902"/>
        <v>2013</v>
      </c>
      <c r="F4626" s="3">
        <f t="shared" si="903"/>
        <v>1</v>
      </c>
      <c r="G4626" s="3">
        <f t="shared" si="904"/>
        <v>2</v>
      </c>
      <c r="H4626" s="3">
        <f t="shared" si="905"/>
        <v>12</v>
      </c>
      <c r="I4626" s="3">
        <f t="shared" si="906"/>
        <v>34</v>
      </c>
      <c r="J4626" s="3">
        <f t="shared" si="907"/>
        <v>4</v>
      </c>
      <c r="K4626" s="3" t="str">
        <f>IF(AND(D4626&gt;='Season Lookup'!$D$15,D4626&lt;'Season Lookup'!$D$16),"Spring",IF(AND(D4626&gt;='Season Lookup'!$D$16,D4626&lt;'Season Lookup'!$D$17),"Summer",IF(AND(D4626&gt;='Season Lookup'!$D$17,D4626&lt;'Season Lookup'!$D$18),"Fall",IF(OR(D4626&gt;='Season Lookup'!$D$18,D4626&lt;'Season Lookup'!$D$15),"Winter"))))</f>
        <v>Winter</v>
      </c>
      <c r="L4626" s="3" t="str">
        <f>VLOOKUP(F4626,'Season Lookup'!$A$1:$B$13,2,0)</f>
        <v>Winter</v>
      </c>
      <c r="M4626" t="s">
        <v>82</v>
      </c>
      <c r="N4626" t="s">
        <v>13</v>
      </c>
      <c r="O4626" t="s">
        <v>13</v>
      </c>
      <c r="P4626" t="str">
        <f t="shared" si="908"/>
        <v>Yes</v>
      </c>
      <c r="Q4626" t="str">
        <f t="shared" si="909"/>
        <v>No</v>
      </c>
      <c r="R4626" t="str">
        <f t="shared" si="910"/>
        <v>No</v>
      </c>
      <c r="T4626" t="s">
        <v>14</v>
      </c>
      <c r="U4626" t="s">
        <v>487</v>
      </c>
      <c r="V4626" t="str">
        <f t="shared" si="911"/>
        <v>Intersection</v>
      </c>
      <c r="W4626" t="s">
        <v>787</v>
      </c>
      <c r="X4626">
        <v>42.390293999999997</v>
      </c>
      <c r="Y4626">
        <v>-71.120996000000005</v>
      </c>
      <c r="Z4626" t="s">
        <v>788</v>
      </c>
    </row>
    <row r="4627" spans="1:26">
      <c r="A4627">
        <v>28565</v>
      </c>
      <c r="B4627" s="1">
        <v>41276.5625</v>
      </c>
      <c r="C4627" s="1">
        <f t="shared" si="900"/>
        <v>41275</v>
      </c>
      <c r="D4627" s="4">
        <f t="shared" si="901"/>
        <v>2.7777777777777779E-3</v>
      </c>
      <c r="E4627" s="3">
        <f t="shared" si="902"/>
        <v>2013</v>
      </c>
      <c r="F4627" s="3">
        <f t="shared" si="903"/>
        <v>1</v>
      </c>
      <c r="G4627" s="3">
        <f t="shared" si="904"/>
        <v>2</v>
      </c>
      <c r="H4627" s="3">
        <f t="shared" si="905"/>
        <v>13</v>
      </c>
      <c r="I4627" s="3">
        <f t="shared" si="906"/>
        <v>30</v>
      </c>
      <c r="J4627" s="3">
        <f t="shared" si="907"/>
        <v>4</v>
      </c>
      <c r="K4627" s="3" t="str">
        <f>IF(AND(D4627&gt;='Season Lookup'!$D$15,D4627&lt;'Season Lookup'!$D$16),"Spring",IF(AND(D4627&gt;='Season Lookup'!$D$16,D4627&lt;'Season Lookup'!$D$17),"Summer",IF(AND(D4627&gt;='Season Lookup'!$D$17,D4627&lt;'Season Lookup'!$D$18),"Fall",IF(OR(D4627&gt;='Season Lookup'!$D$18,D4627&lt;'Season Lookup'!$D$15),"Winter"))))</f>
        <v>Winter</v>
      </c>
      <c r="L4627" s="3" t="str">
        <f>VLOOKUP(F4627,'Season Lookup'!$A$1:$B$13,2,0)</f>
        <v>Winter</v>
      </c>
      <c r="M4627" t="s">
        <v>82</v>
      </c>
      <c r="N4627" t="s">
        <v>13</v>
      </c>
      <c r="O4627" t="s">
        <v>23</v>
      </c>
      <c r="P4627" t="str">
        <f t="shared" si="908"/>
        <v>Yes</v>
      </c>
      <c r="Q4627" t="str">
        <f t="shared" si="909"/>
        <v>No</v>
      </c>
      <c r="R4627" t="str">
        <f t="shared" si="910"/>
        <v>No</v>
      </c>
      <c r="S4627">
        <v>35</v>
      </c>
      <c r="T4627" t="s">
        <v>4313</v>
      </c>
      <c r="V4627" t="str">
        <f t="shared" si="911"/>
        <v>Non Intersection</v>
      </c>
      <c r="W4627" t="s">
        <v>5264</v>
      </c>
      <c r="X4627">
        <v>42.380211000000003</v>
      </c>
      <c r="Y4627">
        <v>-71.134885999999995</v>
      </c>
      <c r="Z4627" t="s">
        <v>4315</v>
      </c>
    </row>
    <row r="4628" spans="1:26">
      <c r="A4628">
        <v>28566</v>
      </c>
      <c r="B4628" s="1">
        <v>41276.604155092595</v>
      </c>
      <c r="C4628" s="1">
        <f t="shared" si="900"/>
        <v>41275</v>
      </c>
      <c r="D4628" s="4">
        <f t="shared" si="901"/>
        <v>2.7777777777777779E-3</v>
      </c>
      <c r="E4628" s="3">
        <f t="shared" si="902"/>
        <v>2013</v>
      </c>
      <c r="F4628" s="3">
        <f t="shared" si="903"/>
        <v>1</v>
      </c>
      <c r="G4628" s="3">
        <f t="shared" si="904"/>
        <v>2</v>
      </c>
      <c r="H4628" s="3">
        <f t="shared" si="905"/>
        <v>14</v>
      </c>
      <c r="I4628" s="3">
        <f t="shared" si="906"/>
        <v>29</v>
      </c>
      <c r="J4628" s="3">
        <f t="shared" si="907"/>
        <v>4</v>
      </c>
      <c r="K4628" s="3" t="str">
        <f>IF(AND(D4628&gt;='Season Lookup'!$D$15,D4628&lt;'Season Lookup'!$D$16),"Spring",IF(AND(D4628&gt;='Season Lookup'!$D$16,D4628&lt;'Season Lookup'!$D$17),"Summer",IF(AND(D4628&gt;='Season Lookup'!$D$17,D4628&lt;'Season Lookup'!$D$18),"Fall",IF(OR(D4628&gt;='Season Lookup'!$D$18,D4628&lt;'Season Lookup'!$D$15),"Winter"))))</f>
        <v>Winter</v>
      </c>
      <c r="L4628" s="3" t="str">
        <f>VLOOKUP(F4628,'Season Lookup'!$A$1:$B$13,2,0)</f>
        <v>Winter</v>
      </c>
      <c r="M4628" t="s">
        <v>82</v>
      </c>
      <c r="N4628" t="s">
        <v>13</v>
      </c>
      <c r="O4628" t="s">
        <v>13</v>
      </c>
      <c r="P4628" t="str">
        <f t="shared" si="908"/>
        <v>Yes</v>
      </c>
      <c r="Q4628" t="str">
        <f t="shared" si="909"/>
        <v>No</v>
      </c>
      <c r="R4628" t="str">
        <f t="shared" si="910"/>
        <v>No</v>
      </c>
      <c r="T4628" t="s">
        <v>342</v>
      </c>
      <c r="U4628" t="s">
        <v>133</v>
      </c>
      <c r="V4628" t="str">
        <f t="shared" si="911"/>
        <v>Intersection</v>
      </c>
      <c r="W4628" t="s">
        <v>884</v>
      </c>
      <c r="X4628">
        <v>42.368301000000002</v>
      </c>
      <c r="Y4628">
        <v>-71.101742999999999</v>
      </c>
      <c r="Z4628" t="s">
        <v>885</v>
      </c>
    </row>
    <row r="4629" spans="1:26">
      <c r="A4629">
        <v>28567</v>
      </c>
      <c r="B4629" s="1">
        <v>41276.666655092595</v>
      </c>
      <c r="C4629" s="1">
        <f t="shared" si="900"/>
        <v>41275</v>
      </c>
      <c r="D4629" s="4">
        <f t="shared" si="901"/>
        <v>2.7777777777777779E-3</v>
      </c>
      <c r="E4629" s="3">
        <f t="shared" si="902"/>
        <v>2013</v>
      </c>
      <c r="F4629" s="3">
        <f t="shared" si="903"/>
        <v>1</v>
      </c>
      <c r="G4629" s="3">
        <f t="shared" si="904"/>
        <v>2</v>
      </c>
      <c r="H4629" s="3">
        <f t="shared" si="905"/>
        <v>15</v>
      </c>
      <c r="I4629" s="3">
        <f t="shared" si="906"/>
        <v>59</v>
      </c>
      <c r="J4629" s="3">
        <f t="shared" si="907"/>
        <v>4</v>
      </c>
      <c r="K4629" s="3" t="str">
        <f>IF(AND(D4629&gt;='Season Lookup'!$D$15,D4629&lt;'Season Lookup'!$D$16),"Spring",IF(AND(D4629&gt;='Season Lookup'!$D$16,D4629&lt;'Season Lookup'!$D$17),"Summer",IF(AND(D4629&gt;='Season Lookup'!$D$17,D4629&lt;'Season Lookup'!$D$18),"Fall",IF(OR(D4629&gt;='Season Lookup'!$D$18,D4629&lt;'Season Lookup'!$D$15),"Winter"))))</f>
        <v>Winter</v>
      </c>
      <c r="L4629" s="3" t="str">
        <f>VLOOKUP(F4629,'Season Lookup'!$A$1:$B$13,2,0)</f>
        <v>Winter</v>
      </c>
      <c r="M4629" t="s">
        <v>82</v>
      </c>
      <c r="N4629" t="s">
        <v>13</v>
      </c>
      <c r="O4629" t="s">
        <v>23</v>
      </c>
      <c r="P4629" t="str">
        <f t="shared" si="908"/>
        <v>Yes</v>
      </c>
      <c r="Q4629" t="str">
        <f t="shared" si="909"/>
        <v>No</v>
      </c>
      <c r="R4629" t="str">
        <f t="shared" si="910"/>
        <v>No</v>
      </c>
      <c r="T4629" t="s">
        <v>185</v>
      </c>
      <c r="V4629" t="str">
        <f t="shared" si="911"/>
        <v>Intersection</v>
      </c>
      <c r="W4629" t="s">
        <v>566</v>
      </c>
      <c r="X4629">
        <v>0</v>
      </c>
      <c r="Y4629">
        <v>0</v>
      </c>
      <c r="Z4629" t="s">
        <v>81</v>
      </c>
    </row>
    <row r="4630" spans="1:26">
      <c r="A4630">
        <v>28568</v>
      </c>
      <c r="B4630" s="1">
        <v>41276.6875</v>
      </c>
      <c r="C4630" s="1">
        <f t="shared" si="900"/>
        <v>41275</v>
      </c>
      <c r="D4630" s="4">
        <f t="shared" si="901"/>
        <v>2.7777777777777779E-3</v>
      </c>
      <c r="E4630" s="3">
        <f t="shared" si="902"/>
        <v>2013</v>
      </c>
      <c r="F4630" s="3">
        <f t="shared" si="903"/>
        <v>1</v>
      </c>
      <c r="G4630" s="3">
        <f t="shared" si="904"/>
        <v>2</v>
      </c>
      <c r="H4630" s="3">
        <f t="shared" si="905"/>
        <v>16</v>
      </c>
      <c r="I4630" s="3">
        <f t="shared" si="906"/>
        <v>30</v>
      </c>
      <c r="J4630" s="3">
        <f t="shared" si="907"/>
        <v>4</v>
      </c>
      <c r="K4630" s="3" t="str">
        <f>IF(AND(D4630&gt;='Season Lookup'!$D$15,D4630&lt;'Season Lookup'!$D$16),"Spring",IF(AND(D4630&gt;='Season Lookup'!$D$16,D4630&lt;'Season Lookup'!$D$17),"Summer",IF(AND(D4630&gt;='Season Lookup'!$D$17,D4630&lt;'Season Lookup'!$D$18),"Fall",IF(OR(D4630&gt;='Season Lookup'!$D$18,D4630&lt;'Season Lookup'!$D$15),"Winter"))))</f>
        <v>Winter</v>
      </c>
      <c r="L4630" s="3" t="str">
        <f>VLOOKUP(F4630,'Season Lookup'!$A$1:$B$13,2,0)</f>
        <v>Winter</v>
      </c>
      <c r="M4630" t="s">
        <v>82</v>
      </c>
      <c r="N4630" t="s">
        <v>13</v>
      </c>
      <c r="O4630" t="s">
        <v>13</v>
      </c>
      <c r="P4630" t="str">
        <f t="shared" si="908"/>
        <v>Yes</v>
      </c>
      <c r="Q4630" t="str">
        <f t="shared" si="909"/>
        <v>No</v>
      </c>
      <c r="R4630" t="str">
        <f t="shared" si="910"/>
        <v>No</v>
      </c>
      <c r="T4630" t="s">
        <v>185</v>
      </c>
      <c r="U4630" t="s">
        <v>296</v>
      </c>
      <c r="V4630" t="str">
        <f t="shared" si="911"/>
        <v>Intersection</v>
      </c>
      <c r="W4630" t="s">
        <v>594</v>
      </c>
      <c r="X4630">
        <v>42.376564000000002</v>
      </c>
      <c r="Y4630">
        <v>-71.122185000000002</v>
      </c>
      <c r="Z4630" t="s">
        <v>298</v>
      </c>
    </row>
    <row r="4631" spans="1:26">
      <c r="A4631">
        <v>28569</v>
      </c>
      <c r="B4631" s="1">
        <v>41276.705555555556</v>
      </c>
      <c r="C4631" s="1">
        <f t="shared" si="900"/>
        <v>41275</v>
      </c>
      <c r="D4631" s="4">
        <f t="shared" si="901"/>
        <v>2.7777777777777779E-3</v>
      </c>
      <c r="E4631" s="3">
        <f t="shared" si="902"/>
        <v>2013</v>
      </c>
      <c r="F4631" s="3">
        <f t="shared" si="903"/>
        <v>1</v>
      </c>
      <c r="G4631" s="3">
        <f t="shared" si="904"/>
        <v>2</v>
      </c>
      <c r="H4631" s="3">
        <f t="shared" si="905"/>
        <v>16</v>
      </c>
      <c r="I4631" s="3">
        <f t="shared" si="906"/>
        <v>56</v>
      </c>
      <c r="J4631" s="3">
        <f t="shared" si="907"/>
        <v>4</v>
      </c>
      <c r="K4631" s="3" t="str">
        <f>IF(AND(D4631&gt;='Season Lookup'!$D$15,D4631&lt;'Season Lookup'!$D$16),"Spring",IF(AND(D4631&gt;='Season Lookup'!$D$16,D4631&lt;'Season Lookup'!$D$17),"Summer",IF(AND(D4631&gt;='Season Lookup'!$D$17,D4631&lt;'Season Lookup'!$D$18),"Fall",IF(OR(D4631&gt;='Season Lookup'!$D$18,D4631&lt;'Season Lookup'!$D$15),"Winter"))))</f>
        <v>Winter</v>
      </c>
      <c r="L4631" s="3" t="str">
        <f>VLOOKUP(F4631,'Season Lookup'!$A$1:$B$13,2,0)</f>
        <v>Winter</v>
      </c>
      <c r="M4631" t="s">
        <v>82</v>
      </c>
      <c r="N4631" t="s">
        <v>13</v>
      </c>
      <c r="O4631" t="s">
        <v>13</v>
      </c>
      <c r="P4631" t="str">
        <f t="shared" si="908"/>
        <v>Yes</v>
      </c>
      <c r="Q4631" t="str">
        <f t="shared" si="909"/>
        <v>No</v>
      </c>
      <c r="R4631" t="str">
        <f t="shared" si="910"/>
        <v>No</v>
      </c>
      <c r="T4631" t="s">
        <v>198</v>
      </c>
      <c r="U4631" t="s">
        <v>518</v>
      </c>
      <c r="V4631" t="str">
        <f t="shared" si="911"/>
        <v>Intersection</v>
      </c>
      <c r="W4631" t="s">
        <v>519</v>
      </c>
      <c r="X4631">
        <v>42.374569000000001</v>
      </c>
      <c r="Y4631">
        <v>-71.128428</v>
      </c>
      <c r="Z4631" t="s">
        <v>520</v>
      </c>
    </row>
    <row r="4632" spans="1:26">
      <c r="A4632">
        <v>28570</v>
      </c>
      <c r="B4632" s="1">
        <v>41276.78125</v>
      </c>
      <c r="C4632" s="1">
        <f t="shared" si="900"/>
        <v>41275</v>
      </c>
      <c r="D4632" s="4">
        <f t="shared" si="901"/>
        <v>2.7777777777777779E-3</v>
      </c>
      <c r="E4632" s="3">
        <f t="shared" si="902"/>
        <v>2013</v>
      </c>
      <c r="F4632" s="3">
        <f t="shared" si="903"/>
        <v>1</v>
      </c>
      <c r="G4632" s="3">
        <f t="shared" si="904"/>
        <v>2</v>
      </c>
      <c r="H4632" s="3">
        <f t="shared" si="905"/>
        <v>18</v>
      </c>
      <c r="I4632" s="3">
        <f t="shared" si="906"/>
        <v>45</v>
      </c>
      <c r="J4632" s="3">
        <f t="shared" si="907"/>
        <v>4</v>
      </c>
      <c r="K4632" s="3" t="str">
        <f>IF(AND(D4632&gt;='Season Lookup'!$D$15,D4632&lt;'Season Lookup'!$D$16),"Spring",IF(AND(D4632&gt;='Season Lookup'!$D$16,D4632&lt;'Season Lookup'!$D$17),"Summer",IF(AND(D4632&gt;='Season Lookup'!$D$17,D4632&lt;'Season Lookup'!$D$18),"Fall",IF(OR(D4632&gt;='Season Lookup'!$D$18,D4632&lt;'Season Lookup'!$D$15),"Winter"))))</f>
        <v>Winter</v>
      </c>
      <c r="L4632" s="3" t="str">
        <f>VLOOKUP(F4632,'Season Lookup'!$A$1:$B$13,2,0)</f>
        <v>Winter</v>
      </c>
      <c r="M4632" t="s">
        <v>82</v>
      </c>
      <c r="N4632" t="s">
        <v>13</v>
      </c>
      <c r="O4632" t="s">
        <v>13</v>
      </c>
      <c r="P4632" t="str">
        <f t="shared" si="908"/>
        <v>Yes</v>
      </c>
      <c r="Q4632" t="str">
        <f t="shared" si="909"/>
        <v>No</v>
      </c>
      <c r="R4632" t="str">
        <f t="shared" si="910"/>
        <v>No</v>
      </c>
      <c r="S4632">
        <v>701</v>
      </c>
      <c r="T4632" t="s">
        <v>186</v>
      </c>
      <c r="V4632" t="str">
        <f t="shared" si="911"/>
        <v>Non Intersection</v>
      </c>
      <c r="W4632" t="s">
        <v>5265</v>
      </c>
      <c r="X4632">
        <v>42.390304999999998</v>
      </c>
      <c r="Y4632">
        <v>-71.151329000000004</v>
      </c>
      <c r="Z4632" t="s">
        <v>5266</v>
      </c>
    </row>
    <row r="4633" spans="1:26">
      <c r="A4633">
        <v>28571</v>
      </c>
      <c r="B4633" s="1">
        <v>41276.888888888891</v>
      </c>
      <c r="C4633" s="1">
        <f t="shared" si="900"/>
        <v>41275</v>
      </c>
      <c r="D4633" s="4">
        <f t="shared" si="901"/>
        <v>2.7777777777777779E-3</v>
      </c>
      <c r="E4633" s="3">
        <f t="shared" si="902"/>
        <v>2013</v>
      </c>
      <c r="F4633" s="3">
        <f t="shared" si="903"/>
        <v>1</v>
      </c>
      <c r="G4633" s="3">
        <f t="shared" si="904"/>
        <v>2</v>
      </c>
      <c r="H4633" s="3">
        <f t="shared" si="905"/>
        <v>21</v>
      </c>
      <c r="I4633" s="3">
        <f t="shared" si="906"/>
        <v>20</v>
      </c>
      <c r="J4633" s="3">
        <f t="shared" si="907"/>
        <v>4</v>
      </c>
      <c r="K4633" s="3" t="str">
        <f>IF(AND(D4633&gt;='Season Lookup'!$D$15,D4633&lt;'Season Lookup'!$D$16),"Spring",IF(AND(D4633&gt;='Season Lookup'!$D$16,D4633&lt;'Season Lookup'!$D$17),"Summer",IF(AND(D4633&gt;='Season Lookup'!$D$17,D4633&lt;'Season Lookup'!$D$18),"Fall",IF(OR(D4633&gt;='Season Lookup'!$D$18,D4633&lt;'Season Lookup'!$D$15),"Winter"))))</f>
        <v>Winter</v>
      </c>
      <c r="L4633" s="3" t="str">
        <f>VLOOKUP(F4633,'Season Lookup'!$A$1:$B$13,2,0)</f>
        <v>Winter</v>
      </c>
      <c r="M4633" t="s">
        <v>82</v>
      </c>
      <c r="N4633" t="s">
        <v>13</v>
      </c>
      <c r="O4633" t="s">
        <v>132</v>
      </c>
      <c r="P4633" t="str">
        <f t="shared" si="908"/>
        <v>Yes</v>
      </c>
      <c r="Q4633" t="str">
        <f t="shared" si="909"/>
        <v>Yes</v>
      </c>
      <c r="R4633" t="str">
        <f t="shared" si="910"/>
        <v>No</v>
      </c>
      <c r="T4633" t="s">
        <v>19</v>
      </c>
      <c r="U4633" t="s">
        <v>101</v>
      </c>
      <c r="V4633" t="str">
        <f t="shared" si="911"/>
        <v>Intersection</v>
      </c>
      <c r="W4633" t="s">
        <v>438</v>
      </c>
      <c r="X4633">
        <v>42.372911999999999</v>
      </c>
      <c r="Y4633">
        <v>-71.094511999999995</v>
      </c>
      <c r="Z4633" t="s">
        <v>207</v>
      </c>
    </row>
    <row r="4634" spans="1:26">
      <c r="A4634">
        <v>28573</v>
      </c>
      <c r="B4634" s="1">
        <v>41277.291655092595</v>
      </c>
      <c r="C4634" s="1">
        <f t="shared" si="900"/>
        <v>41275</v>
      </c>
      <c r="D4634" s="4">
        <f t="shared" si="901"/>
        <v>5.5555555555555558E-3</v>
      </c>
      <c r="E4634" s="3">
        <f t="shared" si="902"/>
        <v>2013</v>
      </c>
      <c r="F4634" s="3">
        <f t="shared" si="903"/>
        <v>1</v>
      </c>
      <c r="G4634" s="3">
        <f t="shared" si="904"/>
        <v>3</v>
      </c>
      <c r="H4634" s="3">
        <f t="shared" si="905"/>
        <v>6</v>
      </c>
      <c r="I4634" s="3">
        <f t="shared" si="906"/>
        <v>59</v>
      </c>
      <c r="J4634" s="3">
        <f t="shared" si="907"/>
        <v>5</v>
      </c>
      <c r="K4634" s="3" t="str">
        <f>IF(AND(D4634&gt;='Season Lookup'!$D$15,D4634&lt;'Season Lookup'!$D$16),"Spring",IF(AND(D4634&gt;='Season Lookup'!$D$16,D4634&lt;'Season Lookup'!$D$17),"Summer",IF(AND(D4634&gt;='Season Lookup'!$D$17,D4634&lt;'Season Lookup'!$D$18),"Fall",IF(OR(D4634&gt;='Season Lookup'!$D$18,D4634&lt;'Season Lookup'!$D$15),"Winter"))))</f>
        <v>Winter</v>
      </c>
      <c r="L4634" s="3" t="str">
        <f>VLOOKUP(F4634,'Season Lookup'!$A$1:$B$13,2,0)</f>
        <v>Winter</v>
      </c>
      <c r="M4634" t="s">
        <v>78</v>
      </c>
      <c r="N4634" t="s">
        <v>13</v>
      </c>
      <c r="O4634" t="s">
        <v>13</v>
      </c>
      <c r="P4634" t="str">
        <f t="shared" si="908"/>
        <v>Yes</v>
      </c>
      <c r="Q4634" t="str">
        <f t="shared" si="909"/>
        <v>No</v>
      </c>
      <c r="R4634" t="str">
        <f t="shared" si="910"/>
        <v>No</v>
      </c>
      <c r="T4634" t="s">
        <v>147</v>
      </c>
      <c r="U4634" t="s">
        <v>556</v>
      </c>
      <c r="V4634" t="str">
        <f t="shared" si="911"/>
        <v>Intersection</v>
      </c>
      <c r="W4634" t="s">
        <v>557</v>
      </c>
      <c r="X4634">
        <v>42.367562</v>
      </c>
      <c r="Y4634">
        <v>-71.085740999999999</v>
      </c>
      <c r="Z4634" t="s">
        <v>558</v>
      </c>
    </row>
    <row r="4635" spans="1:26">
      <c r="A4635">
        <v>28577</v>
      </c>
      <c r="B4635" s="1">
        <v>41277.340277777781</v>
      </c>
      <c r="C4635" s="1">
        <f t="shared" si="900"/>
        <v>41275</v>
      </c>
      <c r="D4635" s="4">
        <f t="shared" si="901"/>
        <v>5.5555555555555558E-3</v>
      </c>
      <c r="E4635" s="3">
        <f t="shared" si="902"/>
        <v>2013</v>
      </c>
      <c r="F4635" s="3">
        <f t="shared" si="903"/>
        <v>1</v>
      </c>
      <c r="G4635" s="3">
        <f t="shared" si="904"/>
        <v>3</v>
      </c>
      <c r="H4635" s="3">
        <f t="shared" si="905"/>
        <v>8</v>
      </c>
      <c r="I4635" s="3">
        <f t="shared" si="906"/>
        <v>10</v>
      </c>
      <c r="J4635" s="3">
        <f t="shared" si="907"/>
        <v>5</v>
      </c>
      <c r="K4635" s="3" t="str">
        <f>IF(AND(D4635&gt;='Season Lookup'!$D$15,D4635&lt;'Season Lookup'!$D$16),"Spring",IF(AND(D4635&gt;='Season Lookup'!$D$16,D4635&lt;'Season Lookup'!$D$17),"Summer",IF(AND(D4635&gt;='Season Lookup'!$D$17,D4635&lt;'Season Lookup'!$D$18),"Fall",IF(OR(D4635&gt;='Season Lookup'!$D$18,D4635&lt;'Season Lookup'!$D$15),"Winter"))))</f>
        <v>Winter</v>
      </c>
      <c r="L4635" s="3" t="str">
        <f>VLOOKUP(F4635,'Season Lookup'!$A$1:$B$13,2,0)</f>
        <v>Winter</v>
      </c>
      <c r="M4635" t="s">
        <v>78</v>
      </c>
      <c r="N4635" t="s">
        <v>13</v>
      </c>
      <c r="O4635" t="s">
        <v>23</v>
      </c>
      <c r="P4635" t="str">
        <f t="shared" si="908"/>
        <v>Yes</v>
      </c>
      <c r="Q4635" t="str">
        <f t="shared" si="909"/>
        <v>No</v>
      </c>
      <c r="R4635" t="str">
        <f t="shared" si="910"/>
        <v>No</v>
      </c>
      <c r="T4635" t="s">
        <v>45</v>
      </c>
      <c r="U4635" t="s">
        <v>1145</v>
      </c>
      <c r="V4635" t="str">
        <f t="shared" si="911"/>
        <v>Intersection</v>
      </c>
      <c r="W4635" t="s">
        <v>5267</v>
      </c>
      <c r="X4635">
        <v>42.391190999999999</v>
      </c>
      <c r="Y4635">
        <v>-71.132754000000006</v>
      </c>
      <c r="Z4635" t="s">
        <v>5268</v>
      </c>
    </row>
    <row r="4636" spans="1:26">
      <c r="A4636">
        <v>28578</v>
      </c>
      <c r="B4636" s="1">
        <v>41277.947905092595</v>
      </c>
      <c r="C4636" s="1">
        <f t="shared" si="900"/>
        <v>41275</v>
      </c>
      <c r="D4636" s="4">
        <f t="shared" si="901"/>
        <v>5.5555555555555558E-3</v>
      </c>
      <c r="E4636" s="3">
        <f t="shared" si="902"/>
        <v>2013</v>
      </c>
      <c r="F4636" s="3">
        <f t="shared" si="903"/>
        <v>1</v>
      </c>
      <c r="G4636" s="3">
        <f t="shared" si="904"/>
        <v>3</v>
      </c>
      <c r="H4636" s="3">
        <f t="shared" si="905"/>
        <v>22</v>
      </c>
      <c r="I4636" s="3">
        <f t="shared" si="906"/>
        <v>44</v>
      </c>
      <c r="J4636" s="3">
        <f t="shared" si="907"/>
        <v>5</v>
      </c>
      <c r="K4636" s="3" t="str">
        <f>IF(AND(D4636&gt;='Season Lookup'!$D$15,D4636&lt;'Season Lookup'!$D$16),"Spring",IF(AND(D4636&gt;='Season Lookup'!$D$16,D4636&lt;'Season Lookup'!$D$17),"Summer",IF(AND(D4636&gt;='Season Lookup'!$D$17,D4636&lt;'Season Lookup'!$D$18),"Fall",IF(OR(D4636&gt;='Season Lookup'!$D$18,D4636&lt;'Season Lookup'!$D$15),"Winter"))))</f>
        <v>Winter</v>
      </c>
      <c r="L4636" s="3" t="str">
        <f>VLOOKUP(F4636,'Season Lookup'!$A$1:$B$13,2,0)</f>
        <v>Winter</v>
      </c>
      <c r="M4636" t="s">
        <v>78</v>
      </c>
      <c r="N4636" t="s">
        <v>13</v>
      </c>
      <c r="O4636" t="s">
        <v>23</v>
      </c>
      <c r="P4636" t="str">
        <f t="shared" si="908"/>
        <v>Yes</v>
      </c>
      <c r="Q4636" t="str">
        <f t="shared" si="909"/>
        <v>No</v>
      </c>
      <c r="R4636" t="str">
        <f t="shared" si="910"/>
        <v>No</v>
      </c>
      <c r="T4636" t="s">
        <v>1582</v>
      </c>
      <c r="V4636" t="str">
        <f t="shared" si="911"/>
        <v>Intersection</v>
      </c>
      <c r="W4636" t="s">
        <v>1583</v>
      </c>
      <c r="X4636">
        <v>0</v>
      </c>
      <c r="Y4636">
        <v>0</v>
      </c>
      <c r="Z4636" t="s">
        <v>81</v>
      </c>
    </row>
    <row r="4637" spans="1:26">
      <c r="A4637">
        <v>28579</v>
      </c>
      <c r="B4637" s="1">
        <v>41278.3125</v>
      </c>
      <c r="C4637" s="1">
        <f t="shared" si="900"/>
        <v>41275</v>
      </c>
      <c r="D4637" s="4">
        <f t="shared" si="901"/>
        <v>8.3333333333333332E-3</v>
      </c>
      <c r="E4637" s="3">
        <f t="shared" si="902"/>
        <v>2013</v>
      </c>
      <c r="F4637" s="3">
        <f t="shared" si="903"/>
        <v>1</v>
      </c>
      <c r="G4637" s="3">
        <f t="shared" si="904"/>
        <v>4</v>
      </c>
      <c r="H4637" s="3">
        <f t="shared" si="905"/>
        <v>7</v>
      </c>
      <c r="I4637" s="3">
        <f t="shared" si="906"/>
        <v>30</v>
      </c>
      <c r="J4637" s="3">
        <f t="shared" si="907"/>
        <v>6</v>
      </c>
      <c r="K4637" s="3" t="str">
        <f>IF(AND(D4637&gt;='Season Lookup'!$D$15,D4637&lt;'Season Lookup'!$D$16),"Spring",IF(AND(D4637&gt;='Season Lookup'!$D$16,D4637&lt;'Season Lookup'!$D$17),"Summer",IF(AND(D4637&gt;='Season Lookup'!$D$17,D4637&lt;'Season Lookup'!$D$18),"Fall",IF(OR(D4637&gt;='Season Lookup'!$D$18,D4637&lt;'Season Lookup'!$D$15),"Winter"))))</f>
        <v>Winter</v>
      </c>
      <c r="L4637" s="3" t="str">
        <f>VLOOKUP(F4637,'Season Lookup'!$A$1:$B$13,2,0)</f>
        <v>Winter</v>
      </c>
      <c r="M4637" t="s">
        <v>12</v>
      </c>
      <c r="N4637" t="s">
        <v>13</v>
      </c>
      <c r="O4637" t="s">
        <v>23</v>
      </c>
      <c r="P4637" t="str">
        <f t="shared" si="908"/>
        <v>Yes</v>
      </c>
      <c r="Q4637" t="str">
        <f t="shared" si="909"/>
        <v>No</v>
      </c>
      <c r="R4637" t="str">
        <f t="shared" si="910"/>
        <v>No</v>
      </c>
      <c r="T4637" t="s">
        <v>189</v>
      </c>
      <c r="U4637" t="s">
        <v>133</v>
      </c>
      <c r="V4637" t="str">
        <f t="shared" si="911"/>
        <v>Intersection</v>
      </c>
      <c r="W4637" t="s">
        <v>1715</v>
      </c>
      <c r="X4637">
        <v>42.366188000000001</v>
      </c>
      <c r="Y4637">
        <v>-71.095765</v>
      </c>
      <c r="Z4637" t="s">
        <v>1716</v>
      </c>
    </row>
    <row r="4638" spans="1:26">
      <c r="A4638">
        <v>28580</v>
      </c>
      <c r="B4638" s="1">
        <v>41278.479155092595</v>
      </c>
      <c r="C4638" s="1">
        <f t="shared" si="900"/>
        <v>41275</v>
      </c>
      <c r="D4638" s="4">
        <f t="shared" si="901"/>
        <v>8.3333333333333332E-3</v>
      </c>
      <c r="E4638" s="3">
        <f t="shared" si="902"/>
        <v>2013</v>
      </c>
      <c r="F4638" s="3">
        <f t="shared" si="903"/>
        <v>1</v>
      </c>
      <c r="G4638" s="3">
        <f t="shared" si="904"/>
        <v>4</v>
      </c>
      <c r="H4638" s="3">
        <f t="shared" si="905"/>
        <v>11</v>
      </c>
      <c r="I4638" s="3">
        <f t="shared" si="906"/>
        <v>29</v>
      </c>
      <c r="J4638" s="3">
        <f t="shared" si="907"/>
        <v>6</v>
      </c>
      <c r="K4638" s="3" t="str">
        <f>IF(AND(D4638&gt;='Season Lookup'!$D$15,D4638&lt;'Season Lookup'!$D$16),"Spring",IF(AND(D4638&gt;='Season Lookup'!$D$16,D4638&lt;'Season Lookup'!$D$17),"Summer",IF(AND(D4638&gt;='Season Lookup'!$D$17,D4638&lt;'Season Lookup'!$D$18),"Fall",IF(OR(D4638&gt;='Season Lookup'!$D$18,D4638&lt;'Season Lookup'!$D$15),"Winter"))))</f>
        <v>Winter</v>
      </c>
      <c r="L4638" s="3" t="str">
        <f>VLOOKUP(F4638,'Season Lookup'!$A$1:$B$13,2,0)</f>
        <v>Winter</v>
      </c>
      <c r="M4638" t="s">
        <v>12</v>
      </c>
      <c r="N4638" t="s">
        <v>13</v>
      </c>
      <c r="O4638" t="s">
        <v>13</v>
      </c>
      <c r="P4638" t="str">
        <f t="shared" si="908"/>
        <v>Yes</v>
      </c>
      <c r="Q4638" t="str">
        <f t="shared" si="909"/>
        <v>No</v>
      </c>
      <c r="R4638" t="str">
        <f t="shared" si="910"/>
        <v>No</v>
      </c>
      <c r="T4638" t="s">
        <v>105</v>
      </c>
      <c r="U4638" t="s">
        <v>260</v>
      </c>
      <c r="V4638" t="str">
        <f t="shared" si="911"/>
        <v>Intersection</v>
      </c>
      <c r="W4638" t="s">
        <v>2506</v>
      </c>
      <c r="X4638">
        <v>42.362667000000002</v>
      </c>
      <c r="Y4638">
        <v>-71.084325000000007</v>
      </c>
      <c r="Z4638" t="s">
        <v>2507</v>
      </c>
    </row>
    <row r="4639" spans="1:26">
      <c r="A4639">
        <v>28581</v>
      </c>
      <c r="B4639" s="1">
        <v>41278.515972222223</v>
      </c>
      <c r="C4639" s="1">
        <f t="shared" si="900"/>
        <v>41275</v>
      </c>
      <c r="D4639" s="4">
        <f t="shared" si="901"/>
        <v>8.3333333333333332E-3</v>
      </c>
      <c r="E4639" s="3">
        <f t="shared" si="902"/>
        <v>2013</v>
      </c>
      <c r="F4639" s="3">
        <f t="shared" si="903"/>
        <v>1</v>
      </c>
      <c r="G4639" s="3">
        <f t="shared" si="904"/>
        <v>4</v>
      </c>
      <c r="H4639" s="3">
        <f t="shared" si="905"/>
        <v>12</v>
      </c>
      <c r="I4639" s="3">
        <f t="shared" si="906"/>
        <v>23</v>
      </c>
      <c r="J4639" s="3">
        <f t="shared" si="907"/>
        <v>6</v>
      </c>
      <c r="K4639" s="3" t="str">
        <f>IF(AND(D4639&gt;='Season Lookup'!$D$15,D4639&lt;'Season Lookup'!$D$16),"Spring",IF(AND(D4639&gt;='Season Lookup'!$D$16,D4639&lt;'Season Lookup'!$D$17),"Summer",IF(AND(D4639&gt;='Season Lookup'!$D$17,D4639&lt;'Season Lookup'!$D$18),"Fall",IF(OR(D4639&gt;='Season Lookup'!$D$18,D4639&lt;'Season Lookup'!$D$15),"Winter"))))</f>
        <v>Winter</v>
      </c>
      <c r="L4639" s="3" t="str">
        <f>VLOOKUP(F4639,'Season Lookup'!$A$1:$B$13,2,0)</f>
        <v>Winter</v>
      </c>
      <c r="M4639" t="s">
        <v>12</v>
      </c>
      <c r="N4639" t="s">
        <v>13</v>
      </c>
      <c r="O4639" t="s">
        <v>13</v>
      </c>
      <c r="P4639" t="str">
        <f t="shared" si="908"/>
        <v>Yes</v>
      </c>
      <c r="Q4639" t="str">
        <f t="shared" si="909"/>
        <v>No</v>
      </c>
      <c r="R4639" t="str">
        <f t="shared" si="910"/>
        <v>No</v>
      </c>
      <c r="T4639" t="s">
        <v>3732</v>
      </c>
      <c r="U4639" t="s">
        <v>249</v>
      </c>
      <c r="V4639" t="str">
        <f t="shared" si="911"/>
        <v>Intersection</v>
      </c>
      <c r="W4639" t="s">
        <v>5269</v>
      </c>
      <c r="X4639">
        <v>0</v>
      </c>
      <c r="Y4639">
        <v>0</v>
      </c>
      <c r="Z4639" t="s">
        <v>81</v>
      </c>
    </row>
    <row r="4640" spans="1:26">
      <c r="A4640">
        <v>28582</v>
      </c>
      <c r="B4640" s="1">
        <v>41278.8125</v>
      </c>
      <c r="C4640" s="1">
        <f t="shared" si="900"/>
        <v>41275</v>
      </c>
      <c r="D4640" s="4">
        <f t="shared" si="901"/>
        <v>8.3333333333333332E-3</v>
      </c>
      <c r="E4640" s="3">
        <f t="shared" si="902"/>
        <v>2013</v>
      </c>
      <c r="F4640" s="3">
        <f t="shared" si="903"/>
        <v>1</v>
      </c>
      <c r="G4640" s="3">
        <f t="shared" si="904"/>
        <v>4</v>
      </c>
      <c r="H4640" s="3">
        <f t="shared" si="905"/>
        <v>19</v>
      </c>
      <c r="I4640" s="3">
        <f t="shared" si="906"/>
        <v>30</v>
      </c>
      <c r="J4640" s="3">
        <f t="shared" si="907"/>
        <v>6</v>
      </c>
      <c r="K4640" s="3" t="str">
        <f>IF(AND(D4640&gt;='Season Lookup'!$D$15,D4640&lt;'Season Lookup'!$D$16),"Spring",IF(AND(D4640&gt;='Season Lookup'!$D$16,D4640&lt;'Season Lookup'!$D$17),"Summer",IF(AND(D4640&gt;='Season Lookup'!$D$17,D4640&lt;'Season Lookup'!$D$18),"Fall",IF(OR(D4640&gt;='Season Lookup'!$D$18,D4640&lt;'Season Lookup'!$D$15),"Winter"))))</f>
        <v>Winter</v>
      </c>
      <c r="L4640" s="3" t="str">
        <f>VLOOKUP(F4640,'Season Lookup'!$A$1:$B$13,2,0)</f>
        <v>Winter</v>
      </c>
      <c r="M4640" t="s">
        <v>12</v>
      </c>
      <c r="N4640" t="s">
        <v>13</v>
      </c>
      <c r="O4640" t="s">
        <v>23</v>
      </c>
      <c r="P4640" t="str">
        <f t="shared" si="908"/>
        <v>Yes</v>
      </c>
      <c r="Q4640" t="str">
        <f t="shared" si="909"/>
        <v>No</v>
      </c>
      <c r="R4640" t="str">
        <f t="shared" si="910"/>
        <v>No</v>
      </c>
      <c r="S4640">
        <v>99</v>
      </c>
      <c r="T4640" t="s">
        <v>2319</v>
      </c>
      <c r="V4640" t="str">
        <f t="shared" si="911"/>
        <v>Non Intersection</v>
      </c>
      <c r="W4640" t="s">
        <v>5270</v>
      </c>
      <c r="X4640">
        <v>42.366134000000002</v>
      </c>
      <c r="Y4640">
        <v>-71.093739999999997</v>
      </c>
      <c r="Z4640" t="s">
        <v>5271</v>
      </c>
    </row>
    <row r="4641" spans="1:26">
      <c r="A4641">
        <v>28583</v>
      </c>
      <c r="B4641" s="1">
        <v>41279.409710648149</v>
      </c>
      <c r="C4641" s="1">
        <f t="shared" si="900"/>
        <v>41275</v>
      </c>
      <c r="D4641" s="4">
        <f t="shared" si="901"/>
        <v>1.1111111111111112E-2</v>
      </c>
      <c r="E4641" s="3">
        <f t="shared" si="902"/>
        <v>2013</v>
      </c>
      <c r="F4641" s="3">
        <f t="shared" si="903"/>
        <v>1</v>
      </c>
      <c r="G4641" s="3">
        <f t="shared" si="904"/>
        <v>5</v>
      </c>
      <c r="H4641" s="3">
        <f t="shared" si="905"/>
        <v>9</v>
      </c>
      <c r="I4641" s="3">
        <f t="shared" si="906"/>
        <v>49</v>
      </c>
      <c r="J4641" s="3">
        <f t="shared" si="907"/>
        <v>7</v>
      </c>
      <c r="K4641" s="3" t="str">
        <f>IF(AND(D4641&gt;='Season Lookup'!$D$15,D4641&lt;'Season Lookup'!$D$16),"Spring",IF(AND(D4641&gt;='Season Lookup'!$D$16,D4641&lt;'Season Lookup'!$D$17),"Summer",IF(AND(D4641&gt;='Season Lookup'!$D$17,D4641&lt;'Season Lookup'!$D$18),"Fall",IF(OR(D4641&gt;='Season Lookup'!$D$18,D4641&lt;'Season Lookup'!$D$15),"Winter"))))</f>
        <v>Winter</v>
      </c>
      <c r="L4641" s="3" t="str">
        <f>VLOOKUP(F4641,'Season Lookup'!$A$1:$B$13,2,0)</f>
        <v>Winter</v>
      </c>
      <c r="M4641" t="s">
        <v>31</v>
      </c>
      <c r="N4641" t="s">
        <v>13</v>
      </c>
      <c r="O4641" t="s">
        <v>35</v>
      </c>
      <c r="P4641" t="str">
        <f t="shared" si="908"/>
        <v>Yes</v>
      </c>
      <c r="Q4641" t="str">
        <f t="shared" si="909"/>
        <v>No</v>
      </c>
      <c r="R4641" t="str">
        <f t="shared" si="910"/>
        <v>No</v>
      </c>
      <c r="T4641" t="s">
        <v>5272</v>
      </c>
      <c r="U4641" t="s">
        <v>53</v>
      </c>
      <c r="V4641" t="str">
        <f t="shared" si="911"/>
        <v>Intersection</v>
      </c>
      <c r="W4641" t="s">
        <v>5273</v>
      </c>
      <c r="X4641">
        <v>42.370780000000003</v>
      </c>
      <c r="Y4641">
        <v>-71.075984000000005</v>
      </c>
      <c r="Z4641" t="s">
        <v>5274</v>
      </c>
    </row>
    <row r="4642" spans="1:26">
      <c r="A4642">
        <v>28584</v>
      </c>
      <c r="B4642" s="1">
        <v>41279.96875</v>
      </c>
      <c r="C4642" s="1">
        <f t="shared" si="900"/>
        <v>41275</v>
      </c>
      <c r="D4642" s="4">
        <f t="shared" si="901"/>
        <v>1.1111111111111112E-2</v>
      </c>
      <c r="E4642" s="3">
        <f t="shared" si="902"/>
        <v>2013</v>
      </c>
      <c r="F4642" s="3">
        <f t="shared" si="903"/>
        <v>1</v>
      </c>
      <c r="G4642" s="3">
        <f t="shared" si="904"/>
        <v>5</v>
      </c>
      <c r="H4642" s="3">
        <f t="shared" si="905"/>
        <v>23</v>
      </c>
      <c r="I4642" s="3">
        <f t="shared" si="906"/>
        <v>15</v>
      </c>
      <c r="J4642" s="3">
        <f t="shared" si="907"/>
        <v>7</v>
      </c>
      <c r="K4642" s="3" t="str">
        <f>IF(AND(D4642&gt;='Season Lookup'!$D$15,D4642&lt;'Season Lookup'!$D$16),"Spring",IF(AND(D4642&gt;='Season Lookup'!$D$16,D4642&lt;'Season Lookup'!$D$17),"Summer",IF(AND(D4642&gt;='Season Lookup'!$D$17,D4642&lt;'Season Lookup'!$D$18),"Fall",IF(OR(D4642&gt;='Season Lookup'!$D$18,D4642&lt;'Season Lookup'!$D$15),"Winter"))))</f>
        <v>Winter</v>
      </c>
      <c r="L4642" s="3" t="str">
        <f>VLOOKUP(F4642,'Season Lookup'!$A$1:$B$13,2,0)</f>
        <v>Winter</v>
      </c>
      <c r="M4642" t="s">
        <v>31</v>
      </c>
      <c r="N4642" t="s">
        <v>13</v>
      </c>
      <c r="O4642" t="s">
        <v>13</v>
      </c>
      <c r="P4642" t="str">
        <f t="shared" si="908"/>
        <v>Yes</v>
      </c>
      <c r="Q4642" t="str">
        <f t="shared" si="909"/>
        <v>No</v>
      </c>
      <c r="R4642" t="str">
        <f t="shared" si="910"/>
        <v>No</v>
      </c>
      <c r="T4642" t="s">
        <v>316</v>
      </c>
      <c r="U4642" t="s">
        <v>342</v>
      </c>
      <c r="V4642" t="str">
        <f t="shared" si="911"/>
        <v>Intersection</v>
      </c>
      <c r="W4642" t="s">
        <v>642</v>
      </c>
      <c r="X4642">
        <v>42.366343000000001</v>
      </c>
      <c r="Y4642">
        <v>-71.103160000000003</v>
      </c>
      <c r="Z4642" t="s">
        <v>643</v>
      </c>
    </row>
    <row r="4643" spans="1:26">
      <c r="A4643">
        <v>28597</v>
      </c>
      <c r="B4643" s="1">
        <v>41279.458333333336</v>
      </c>
      <c r="C4643" s="1">
        <f t="shared" si="900"/>
        <v>41275</v>
      </c>
      <c r="D4643" s="4">
        <f t="shared" si="901"/>
        <v>1.1111111111111112E-2</v>
      </c>
      <c r="E4643" s="3">
        <f t="shared" si="902"/>
        <v>2013</v>
      </c>
      <c r="F4643" s="3">
        <f t="shared" si="903"/>
        <v>1</v>
      </c>
      <c r="G4643" s="3">
        <f t="shared" si="904"/>
        <v>5</v>
      </c>
      <c r="H4643" s="3">
        <f t="shared" si="905"/>
        <v>11</v>
      </c>
      <c r="I4643" s="3">
        <f t="shared" si="906"/>
        <v>0</v>
      </c>
      <c r="J4643" s="3">
        <f t="shared" si="907"/>
        <v>7</v>
      </c>
      <c r="K4643" s="3" t="str">
        <f>IF(AND(D4643&gt;='Season Lookup'!$D$15,D4643&lt;'Season Lookup'!$D$16),"Spring",IF(AND(D4643&gt;='Season Lookup'!$D$16,D4643&lt;'Season Lookup'!$D$17),"Summer",IF(AND(D4643&gt;='Season Lookup'!$D$17,D4643&lt;'Season Lookup'!$D$18),"Fall",IF(OR(D4643&gt;='Season Lookup'!$D$18,D4643&lt;'Season Lookup'!$D$15),"Winter"))))</f>
        <v>Winter</v>
      </c>
      <c r="L4643" s="3" t="str">
        <f>VLOOKUP(F4643,'Season Lookup'!$A$1:$B$13,2,0)</f>
        <v>Winter</v>
      </c>
      <c r="M4643" t="s">
        <v>31</v>
      </c>
      <c r="N4643" t="s">
        <v>13</v>
      </c>
      <c r="O4643" t="s">
        <v>23</v>
      </c>
      <c r="P4643" t="str">
        <f t="shared" si="908"/>
        <v>Yes</v>
      </c>
      <c r="Q4643" t="str">
        <f t="shared" si="909"/>
        <v>No</v>
      </c>
      <c r="R4643" t="str">
        <f t="shared" si="910"/>
        <v>No</v>
      </c>
      <c r="S4643">
        <v>812</v>
      </c>
      <c r="T4643" t="s">
        <v>203</v>
      </c>
      <c r="V4643" t="str">
        <f t="shared" si="911"/>
        <v>Non Intersection</v>
      </c>
      <c r="W4643" t="s">
        <v>1634</v>
      </c>
      <c r="X4643">
        <v>42.361199999999997</v>
      </c>
      <c r="Y4643">
        <v>-71.115055999999996</v>
      </c>
      <c r="Z4643" t="s">
        <v>1635</v>
      </c>
    </row>
    <row r="4644" spans="1:26">
      <c r="A4644">
        <v>28590</v>
      </c>
      <c r="B4644" s="1">
        <v>41281.479155092595</v>
      </c>
      <c r="C4644" s="1">
        <f t="shared" si="900"/>
        <v>41275</v>
      </c>
      <c r="D4644" s="4">
        <f t="shared" si="901"/>
        <v>1.6666666666666666E-2</v>
      </c>
      <c r="E4644" s="3">
        <f t="shared" si="902"/>
        <v>2013</v>
      </c>
      <c r="F4644" s="3">
        <f t="shared" si="903"/>
        <v>1</v>
      </c>
      <c r="G4644" s="3">
        <f t="shared" si="904"/>
        <v>7</v>
      </c>
      <c r="H4644" s="3">
        <f t="shared" si="905"/>
        <v>11</v>
      </c>
      <c r="I4644" s="3">
        <f t="shared" si="906"/>
        <v>29</v>
      </c>
      <c r="J4644" s="3">
        <f t="shared" si="907"/>
        <v>2</v>
      </c>
      <c r="K4644" s="3" t="str">
        <f>IF(AND(D4644&gt;='Season Lookup'!$D$15,D4644&lt;'Season Lookup'!$D$16),"Spring",IF(AND(D4644&gt;='Season Lookup'!$D$16,D4644&lt;'Season Lookup'!$D$17),"Summer",IF(AND(D4644&gt;='Season Lookup'!$D$17,D4644&lt;'Season Lookup'!$D$18),"Fall",IF(OR(D4644&gt;='Season Lookup'!$D$18,D4644&lt;'Season Lookup'!$D$15),"Winter"))))</f>
        <v>Winter</v>
      </c>
      <c r="L4644" s="3" t="str">
        <f>VLOOKUP(F4644,'Season Lookup'!$A$1:$B$13,2,0)</f>
        <v>Winter</v>
      </c>
      <c r="M4644" t="s">
        <v>56</v>
      </c>
      <c r="N4644" t="s">
        <v>13</v>
      </c>
      <c r="O4644" t="s">
        <v>13</v>
      </c>
      <c r="P4644" t="str">
        <f t="shared" si="908"/>
        <v>Yes</v>
      </c>
      <c r="Q4644" t="str">
        <f t="shared" si="909"/>
        <v>No</v>
      </c>
      <c r="R4644" t="str">
        <f t="shared" si="910"/>
        <v>No</v>
      </c>
      <c r="T4644" t="s">
        <v>105</v>
      </c>
      <c r="U4644" t="s">
        <v>498</v>
      </c>
      <c r="V4644" t="str">
        <f t="shared" si="911"/>
        <v>Intersection</v>
      </c>
      <c r="W4644" t="s">
        <v>499</v>
      </c>
      <c r="X4644">
        <v>42.372751999999998</v>
      </c>
      <c r="Y4644">
        <v>-71.109728000000004</v>
      </c>
      <c r="Z4644" t="s">
        <v>500</v>
      </c>
    </row>
    <row r="4645" spans="1:26">
      <c r="A4645">
        <v>28591</v>
      </c>
      <c r="B4645" s="1">
        <v>41281.479155092595</v>
      </c>
      <c r="C4645" s="1">
        <f t="shared" si="900"/>
        <v>41275</v>
      </c>
      <c r="D4645" s="4">
        <f t="shared" si="901"/>
        <v>1.6666666666666666E-2</v>
      </c>
      <c r="E4645" s="3">
        <f t="shared" si="902"/>
        <v>2013</v>
      </c>
      <c r="F4645" s="3">
        <f t="shared" si="903"/>
        <v>1</v>
      </c>
      <c r="G4645" s="3">
        <f t="shared" si="904"/>
        <v>7</v>
      </c>
      <c r="H4645" s="3">
        <f t="shared" si="905"/>
        <v>11</v>
      </c>
      <c r="I4645" s="3">
        <f t="shared" si="906"/>
        <v>29</v>
      </c>
      <c r="J4645" s="3">
        <f t="shared" si="907"/>
        <v>2</v>
      </c>
      <c r="K4645" s="3" t="str">
        <f>IF(AND(D4645&gt;='Season Lookup'!$D$15,D4645&lt;'Season Lookup'!$D$16),"Spring",IF(AND(D4645&gt;='Season Lookup'!$D$16,D4645&lt;'Season Lookup'!$D$17),"Summer",IF(AND(D4645&gt;='Season Lookup'!$D$17,D4645&lt;'Season Lookup'!$D$18),"Fall",IF(OR(D4645&gt;='Season Lookup'!$D$18,D4645&lt;'Season Lookup'!$D$15),"Winter"))))</f>
        <v>Winter</v>
      </c>
      <c r="L4645" s="3" t="str">
        <f>VLOOKUP(F4645,'Season Lookup'!$A$1:$B$13,2,0)</f>
        <v>Winter</v>
      </c>
      <c r="M4645" t="s">
        <v>56</v>
      </c>
      <c r="N4645" t="s">
        <v>13</v>
      </c>
      <c r="O4645" t="s">
        <v>13</v>
      </c>
      <c r="P4645" t="str">
        <f t="shared" si="908"/>
        <v>Yes</v>
      </c>
      <c r="Q4645" t="str">
        <f t="shared" si="909"/>
        <v>No</v>
      </c>
      <c r="R4645" t="str">
        <f t="shared" si="910"/>
        <v>No</v>
      </c>
      <c r="T4645" t="s">
        <v>19</v>
      </c>
      <c r="U4645" t="s">
        <v>1174</v>
      </c>
      <c r="V4645" t="str">
        <f t="shared" si="911"/>
        <v>Intersection</v>
      </c>
      <c r="W4645" t="s">
        <v>1175</v>
      </c>
      <c r="X4645">
        <v>42.374760000000002</v>
      </c>
      <c r="Y4645">
        <v>-71.108823999999998</v>
      </c>
      <c r="Z4645" t="s">
        <v>1176</v>
      </c>
    </row>
    <row r="4646" spans="1:26">
      <c r="A4646">
        <v>28592</v>
      </c>
      <c r="B4646" s="1">
        <v>41281.5</v>
      </c>
      <c r="C4646" s="1">
        <f t="shared" si="900"/>
        <v>41275</v>
      </c>
      <c r="D4646" s="4">
        <f t="shared" si="901"/>
        <v>1.6666666666666666E-2</v>
      </c>
      <c r="E4646" s="3">
        <f t="shared" si="902"/>
        <v>2013</v>
      </c>
      <c r="F4646" s="3">
        <f t="shared" si="903"/>
        <v>1</v>
      </c>
      <c r="G4646" s="3">
        <f t="shared" si="904"/>
        <v>7</v>
      </c>
      <c r="H4646" s="3">
        <f t="shared" si="905"/>
        <v>12</v>
      </c>
      <c r="I4646" s="3">
        <f t="shared" si="906"/>
        <v>0</v>
      </c>
      <c r="J4646" s="3">
        <f t="shared" si="907"/>
        <v>2</v>
      </c>
      <c r="K4646" s="3" t="str">
        <f>IF(AND(D4646&gt;='Season Lookup'!$D$15,D4646&lt;'Season Lookup'!$D$16),"Spring",IF(AND(D4646&gt;='Season Lookup'!$D$16,D4646&lt;'Season Lookup'!$D$17),"Summer",IF(AND(D4646&gt;='Season Lookup'!$D$17,D4646&lt;'Season Lookup'!$D$18),"Fall",IF(OR(D4646&gt;='Season Lookup'!$D$18,D4646&lt;'Season Lookup'!$D$15),"Winter"))))</f>
        <v>Winter</v>
      </c>
      <c r="L4646" s="3" t="str">
        <f>VLOOKUP(F4646,'Season Lookup'!$A$1:$B$13,2,0)</f>
        <v>Winter</v>
      </c>
      <c r="M4646" t="s">
        <v>56</v>
      </c>
      <c r="N4646" t="s">
        <v>13</v>
      </c>
      <c r="O4646" t="s">
        <v>23</v>
      </c>
      <c r="P4646" t="str">
        <f t="shared" si="908"/>
        <v>Yes</v>
      </c>
      <c r="Q4646" t="str">
        <f t="shared" si="909"/>
        <v>No</v>
      </c>
      <c r="R4646" t="str">
        <f t="shared" si="910"/>
        <v>No</v>
      </c>
      <c r="S4646">
        <v>1868</v>
      </c>
      <c r="T4646" t="s">
        <v>14</v>
      </c>
      <c r="V4646" t="str">
        <f t="shared" si="911"/>
        <v>Non Intersection</v>
      </c>
      <c r="W4646" t="s">
        <v>1937</v>
      </c>
      <c r="X4646">
        <v>42.388075000000001</v>
      </c>
      <c r="Y4646">
        <v>-71.119574</v>
      </c>
      <c r="Z4646" t="s">
        <v>1938</v>
      </c>
    </row>
    <row r="4647" spans="1:26">
      <c r="A4647">
        <v>28593</v>
      </c>
      <c r="B4647" s="1">
        <v>41281.618043981478</v>
      </c>
      <c r="C4647" s="1">
        <f t="shared" si="900"/>
        <v>41275</v>
      </c>
      <c r="D4647" s="4">
        <f t="shared" si="901"/>
        <v>1.6666666666666666E-2</v>
      </c>
      <c r="E4647" s="3">
        <f t="shared" si="902"/>
        <v>2013</v>
      </c>
      <c r="F4647" s="3">
        <f t="shared" si="903"/>
        <v>1</v>
      </c>
      <c r="G4647" s="3">
        <f t="shared" si="904"/>
        <v>7</v>
      </c>
      <c r="H4647" s="3">
        <f t="shared" si="905"/>
        <v>14</v>
      </c>
      <c r="I4647" s="3">
        <f t="shared" si="906"/>
        <v>49</v>
      </c>
      <c r="J4647" s="3">
        <f t="shared" si="907"/>
        <v>2</v>
      </c>
      <c r="K4647" s="3" t="str">
        <f>IF(AND(D4647&gt;='Season Lookup'!$D$15,D4647&lt;'Season Lookup'!$D$16),"Spring",IF(AND(D4647&gt;='Season Lookup'!$D$16,D4647&lt;'Season Lookup'!$D$17),"Summer",IF(AND(D4647&gt;='Season Lookup'!$D$17,D4647&lt;'Season Lookup'!$D$18),"Fall",IF(OR(D4647&gt;='Season Lookup'!$D$18,D4647&lt;'Season Lookup'!$D$15),"Winter"))))</f>
        <v>Winter</v>
      </c>
      <c r="L4647" s="3" t="str">
        <f>VLOOKUP(F4647,'Season Lookup'!$A$1:$B$13,2,0)</f>
        <v>Winter</v>
      </c>
      <c r="M4647" t="s">
        <v>56</v>
      </c>
      <c r="N4647" t="s">
        <v>13</v>
      </c>
      <c r="O4647" t="s">
        <v>152</v>
      </c>
      <c r="P4647" t="str">
        <f t="shared" si="908"/>
        <v>Yes</v>
      </c>
      <c r="Q4647" t="str">
        <f t="shared" si="909"/>
        <v>No</v>
      </c>
      <c r="R4647" t="str">
        <f t="shared" si="910"/>
        <v>Yes</v>
      </c>
      <c r="T4647" t="s">
        <v>252</v>
      </c>
      <c r="U4647" t="s">
        <v>155</v>
      </c>
      <c r="V4647" t="str">
        <f t="shared" si="911"/>
        <v>Intersection</v>
      </c>
      <c r="W4647" t="s">
        <v>1763</v>
      </c>
      <c r="X4647">
        <v>42.388942</v>
      </c>
      <c r="Y4647">
        <v>-71.125</v>
      </c>
      <c r="Z4647" t="s">
        <v>1764</v>
      </c>
    </row>
    <row r="4648" spans="1:26">
      <c r="A4648">
        <v>28594</v>
      </c>
      <c r="B4648" s="1">
        <v>41281.625</v>
      </c>
      <c r="C4648" s="1">
        <f t="shared" si="900"/>
        <v>41275</v>
      </c>
      <c r="D4648" s="4">
        <f t="shared" si="901"/>
        <v>1.6666666666666666E-2</v>
      </c>
      <c r="E4648" s="3">
        <f t="shared" si="902"/>
        <v>2013</v>
      </c>
      <c r="F4648" s="3">
        <f t="shared" si="903"/>
        <v>1</v>
      </c>
      <c r="G4648" s="3">
        <f t="shared" si="904"/>
        <v>7</v>
      </c>
      <c r="H4648" s="3">
        <f t="shared" si="905"/>
        <v>15</v>
      </c>
      <c r="I4648" s="3">
        <f t="shared" si="906"/>
        <v>0</v>
      </c>
      <c r="J4648" s="3">
        <f t="shared" si="907"/>
        <v>2</v>
      </c>
      <c r="K4648" s="3" t="str">
        <f>IF(AND(D4648&gt;='Season Lookup'!$D$15,D4648&lt;'Season Lookup'!$D$16),"Spring",IF(AND(D4648&gt;='Season Lookup'!$D$16,D4648&lt;'Season Lookup'!$D$17),"Summer",IF(AND(D4648&gt;='Season Lookup'!$D$17,D4648&lt;'Season Lookup'!$D$18),"Fall",IF(OR(D4648&gt;='Season Lookup'!$D$18,D4648&lt;'Season Lookup'!$D$15),"Winter"))))</f>
        <v>Winter</v>
      </c>
      <c r="L4648" s="3" t="str">
        <f>VLOOKUP(F4648,'Season Lookup'!$A$1:$B$13,2,0)</f>
        <v>Winter</v>
      </c>
      <c r="M4648" t="s">
        <v>56</v>
      </c>
      <c r="N4648" t="s">
        <v>13</v>
      </c>
      <c r="O4648" t="s">
        <v>23</v>
      </c>
      <c r="P4648" t="str">
        <f t="shared" si="908"/>
        <v>Yes</v>
      </c>
      <c r="Q4648" t="str">
        <f t="shared" si="909"/>
        <v>No</v>
      </c>
      <c r="R4648" t="str">
        <f t="shared" si="910"/>
        <v>No</v>
      </c>
      <c r="T4648" t="s">
        <v>5275</v>
      </c>
      <c r="U4648" t="s">
        <v>185</v>
      </c>
      <c r="V4648" t="str">
        <f t="shared" si="911"/>
        <v>Intersection</v>
      </c>
      <c r="W4648" t="s">
        <v>5276</v>
      </c>
      <c r="X4648">
        <v>42.386046999999998</v>
      </c>
      <c r="Y4648">
        <v>-71.133348999999995</v>
      </c>
      <c r="Z4648" t="s">
        <v>5277</v>
      </c>
    </row>
    <row r="4649" spans="1:26">
      <c r="A4649">
        <v>28595</v>
      </c>
      <c r="B4649" s="1">
        <v>41281.827766203707</v>
      </c>
      <c r="C4649" s="1">
        <f t="shared" si="900"/>
        <v>41275</v>
      </c>
      <c r="D4649" s="4">
        <f t="shared" si="901"/>
        <v>1.6666666666666666E-2</v>
      </c>
      <c r="E4649" s="3">
        <f t="shared" si="902"/>
        <v>2013</v>
      </c>
      <c r="F4649" s="3">
        <f t="shared" si="903"/>
        <v>1</v>
      </c>
      <c r="G4649" s="3">
        <f t="shared" si="904"/>
        <v>7</v>
      </c>
      <c r="H4649" s="3">
        <f t="shared" si="905"/>
        <v>19</v>
      </c>
      <c r="I4649" s="3">
        <f t="shared" si="906"/>
        <v>51</v>
      </c>
      <c r="J4649" s="3">
        <f t="shared" si="907"/>
        <v>2</v>
      </c>
      <c r="K4649" s="3" t="str">
        <f>IF(AND(D4649&gt;='Season Lookup'!$D$15,D4649&lt;'Season Lookup'!$D$16),"Spring",IF(AND(D4649&gt;='Season Lookup'!$D$16,D4649&lt;'Season Lookup'!$D$17),"Summer",IF(AND(D4649&gt;='Season Lookup'!$D$17,D4649&lt;'Season Lookup'!$D$18),"Fall",IF(OR(D4649&gt;='Season Lookup'!$D$18,D4649&lt;'Season Lookup'!$D$15),"Winter"))))</f>
        <v>Winter</v>
      </c>
      <c r="L4649" s="3" t="str">
        <f>VLOOKUP(F4649,'Season Lookup'!$A$1:$B$13,2,0)</f>
        <v>Winter</v>
      </c>
      <c r="M4649" t="s">
        <v>56</v>
      </c>
      <c r="N4649" t="s">
        <v>13</v>
      </c>
      <c r="O4649" t="s">
        <v>13</v>
      </c>
      <c r="P4649" t="str">
        <f t="shared" si="908"/>
        <v>Yes</v>
      </c>
      <c r="Q4649" t="str">
        <f t="shared" si="909"/>
        <v>No</v>
      </c>
      <c r="R4649" t="str">
        <f t="shared" si="910"/>
        <v>No</v>
      </c>
      <c r="S4649">
        <v>142</v>
      </c>
      <c r="T4649" t="s">
        <v>342</v>
      </c>
      <c r="V4649" t="str">
        <f t="shared" si="911"/>
        <v>Non Intersection</v>
      </c>
      <c r="W4649" t="s">
        <v>4078</v>
      </c>
      <c r="X4649">
        <v>42.368656000000001</v>
      </c>
      <c r="Y4649">
        <v>-71.101309000000001</v>
      </c>
      <c r="Z4649" t="s">
        <v>4079</v>
      </c>
    </row>
    <row r="4650" spans="1:26">
      <c r="A4650">
        <v>28598</v>
      </c>
      <c r="B4650" s="1">
        <v>41281.78125</v>
      </c>
      <c r="C4650" s="1">
        <f t="shared" si="900"/>
        <v>41275</v>
      </c>
      <c r="D4650" s="4">
        <f t="shared" si="901"/>
        <v>1.6666666666666666E-2</v>
      </c>
      <c r="E4650" s="3">
        <f t="shared" si="902"/>
        <v>2013</v>
      </c>
      <c r="F4650" s="3">
        <f t="shared" si="903"/>
        <v>1</v>
      </c>
      <c r="G4650" s="3">
        <f t="shared" si="904"/>
        <v>7</v>
      </c>
      <c r="H4650" s="3">
        <f t="shared" si="905"/>
        <v>18</v>
      </c>
      <c r="I4650" s="3">
        <f t="shared" si="906"/>
        <v>45</v>
      </c>
      <c r="J4650" s="3">
        <f t="shared" si="907"/>
        <v>2</v>
      </c>
      <c r="K4650" s="3" t="str">
        <f>IF(AND(D4650&gt;='Season Lookup'!$D$15,D4650&lt;'Season Lookup'!$D$16),"Spring",IF(AND(D4650&gt;='Season Lookup'!$D$16,D4650&lt;'Season Lookup'!$D$17),"Summer",IF(AND(D4650&gt;='Season Lookup'!$D$17,D4650&lt;'Season Lookup'!$D$18),"Fall",IF(OR(D4650&gt;='Season Lookup'!$D$18,D4650&lt;'Season Lookup'!$D$15),"Winter"))))</f>
        <v>Winter</v>
      </c>
      <c r="L4650" s="3" t="str">
        <f>VLOOKUP(F4650,'Season Lookup'!$A$1:$B$13,2,0)</f>
        <v>Winter</v>
      </c>
      <c r="M4650" t="s">
        <v>56</v>
      </c>
      <c r="N4650" t="s">
        <v>13</v>
      </c>
      <c r="O4650" t="s">
        <v>23</v>
      </c>
      <c r="P4650" t="str">
        <f t="shared" si="908"/>
        <v>Yes</v>
      </c>
      <c r="Q4650" t="str">
        <f t="shared" si="909"/>
        <v>No</v>
      </c>
      <c r="R4650" t="str">
        <f t="shared" si="910"/>
        <v>No</v>
      </c>
      <c r="T4650" t="s">
        <v>269</v>
      </c>
      <c r="V4650" t="str">
        <f t="shared" si="911"/>
        <v>Intersection</v>
      </c>
      <c r="W4650" t="s">
        <v>923</v>
      </c>
      <c r="X4650">
        <v>0</v>
      </c>
      <c r="Y4650">
        <v>0</v>
      </c>
      <c r="Z4650" t="s">
        <v>81</v>
      </c>
    </row>
    <row r="4651" spans="1:26">
      <c r="A4651">
        <v>28596</v>
      </c>
      <c r="B4651" s="1">
        <v>41282.45484953704</v>
      </c>
      <c r="C4651" s="1">
        <f t="shared" si="900"/>
        <v>41275</v>
      </c>
      <c r="D4651" s="4">
        <f t="shared" si="901"/>
        <v>1.9444444444444445E-2</v>
      </c>
      <c r="E4651" s="3">
        <f t="shared" si="902"/>
        <v>2013</v>
      </c>
      <c r="F4651" s="3">
        <f t="shared" si="903"/>
        <v>1</v>
      </c>
      <c r="G4651" s="3">
        <f t="shared" si="904"/>
        <v>8</v>
      </c>
      <c r="H4651" s="3">
        <f t="shared" si="905"/>
        <v>10</v>
      </c>
      <c r="I4651" s="3">
        <f t="shared" si="906"/>
        <v>54</v>
      </c>
      <c r="J4651" s="3">
        <f t="shared" si="907"/>
        <v>3</v>
      </c>
      <c r="K4651" s="3" t="str">
        <f>IF(AND(D4651&gt;='Season Lookup'!$D$15,D4651&lt;'Season Lookup'!$D$16),"Spring",IF(AND(D4651&gt;='Season Lookup'!$D$16,D4651&lt;'Season Lookup'!$D$17),"Summer",IF(AND(D4651&gt;='Season Lookup'!$D$17,D4651&lt;'Season Lookup'!$D$18),"Fall",IF(OR(D4651&gt;='Season Lookup'!$D$18,D4651&lt;'Season Lookup'!$D$15),"Winter"))))</f>
        <v>Winter</v>
      </c>
      <c r="L4651" s="3" t="str">
        <f>VLOOKUP(F4651,'Season Lookup'!$A$1:$B$13,2,0)</f>
        <v>Winter</v>
      </c>
      <c r="M4651" t="s">
        <v>73</v>
      </c>
      <c r="N4651" t="s">
        <v>13</v>
      </c>
      <c r="O4651" t="s">
        <v>13</v>
      </c>
      <c r="P4651" t="str">
        <f t="shared" si="908"/>
        <v>Yes</v>
      </c>
      <c r="Q4651" t="str">
        <f t="shared" si="909"/>
        <v>No</v>
      </c>
      <c r="R4651" t="str">
        <f t="shared" si="910"/>
        <v>No</v>
      </c>
      <c r="T4651" t="s">
        <v>19</v>
      </c>
      <c r="U4651" t="s">
        <v>147</v>
      </c>
      <c r="V4651" t="str">
        <f t="shared" si="911"/>
        <v>Intersection</v>
      </c>
      <c r="W4651" t="s">
        <v>536</v>
      </c>
      <c r="X4651">
        <v>42.371654999999997</v>
      </c>
      <c r="Y4651">
        <v>-71.084789999999998</v>
      </c>
      <c r="Z4651" t="s">
        <v>537</v>
      </c>
    </row>
    <row r="4652" spans="1:26">
      <c r="A4652">
        <v>28601</v>
      </c>
      <c r="B4652" s="1">
        <v>41282.166655092595</v>
      </c>
      <c r="C4652" s="1">
        <f t="shared" si="900"/>
        <v>41275</v>
      </c>
      <c r="D4652" s="4">
        <f t="shared" si="901"/>
        <v>1.9444444444444445E-2</v>
      </c>
      <c r="E4652" s="3">
        <f t="shared" si="902"/>
        <v>2013</v>
      </c>
      <c r="F4652" s="3">
        <f t="shared" si="903"/>
        <v>1</v>
      </c>
      <c r="G4652" s="3">
        <f t="shared" si="904"/>
        <v>8</v>
      </c>
      <c r="H4652" s="3">
        <f t="shared" si="905"/>
        <v>3</v>
      </c>
      <c r="I4652" s="3">
        <f t="shared" si="906"/>
        <v>59</v>
      </c>
      <c r="J4652" s="3">
        <f t="shared" si="907"/>
        <v>3</v>
      </c>
      <c r="K4652" s="3" t="str">
        <f>IF(AND(D4652&gt;='Season Lookup'!$D$15,D4652&lt;'Season Lookup'!$D$16),"Spring",IF(AND(D4652&gt;='Season Lookup'!$D$16,D4652&lt;'Season Lookup'!$D$17),"Summer",IF(AND(D4652&gt;='Season Lookup'!$D$17,D4652&lt;'Season Lookup'!$D$18),"Fall",IF(OR(D4652&gt;='Season Lookup'!$D$18,D4652&lt;'Season Lookup'!$D$15),"Winter"))))</f>
        <v>Winter</v>
      </c>
      <c r="L4652" s="3" t="str">
        <f>VLOOKUP(F4652,'Season Lookup'!$A$1:$B$13,2,0)</f>
        <v>Winter</v>
      </c>
      <c r="M4652" t="s">
        <v>73</v>
      </c>
      <c r="N4652" t="s">
        <v>13</v>
      </c>
      <c r="O4652" t="s">
        <v>23</v>
      </c>
      <c r="P4652" t="str">
        <f t="shared" si="908"/>
        <v>Yes</v>
      </c>
      <c r="Q4652" t="str">
        <f t="shared" si="909"/>
        <v>No</v>
      </c>
      <c r="R4652" t="str">
        <f t="shared" si="910"/>
        <v>No</v>
      </c>
      <c r="T4652" t="s">
        <v>177</v>
      </c>
      <c r="V4652" t="str">
        <f t="shared" si="911"/>
        <v>Intersection</v>
      </c>
      <c r="W4652" t="s">
        <v>5278</v>
      </c>
      <c r="X4652">
        <v>0</v>
      </c>
      <c r="Y4652">
        <v>0</v>
      </c>
      <c r="Z4652" t="s">
        <v>81</v>
      </c>
    </row>
    <row r="4653" spans="1:26">
      <c r="A4653">
        <v>28602</v>
      </c>
      <c r="B4653" s="1">
        <v>41282.550000000003</v>
      </c>
      <c r="C4653" s="1">
        <f t="shared" si="900"/>
        <v>41275</v>
      </c>
      <c r="D4653" s="4">
        <f t="shared" si="901"/>
        <v>1.9444444444444445E-2</v>
      </c>
      <c r="E4653" s="3">
        <f t="shared" si="902"/>
        <v>2013</v>
      </c>
      <c r="F4653" s="3">
        <f t="shared" si="903"/>
        <v>1</v>
      </c>
      <c r="G4653" s="3">
        <f t="shared" si="904"/>
        <v>8</v>
      </c>
      <c r="H4653" s="3">
        <f t="shared" si="905"/>
        <v>13</v>
      </c>
      <c r="I4653" s="3">
        <f t="shared" si="906"/>
        <v>12</v>
      </c>
      <c r="J4653" s="3">
        <f t="shared" si="907"/>
        <v>3</v>
      </c>
      <c r="K4653" s="3" t="str">
        <f>IF(AND(D4653&gt;='Season Lookup'!$D$15,D4653&lt;'Season Lookup'!$D$16),"Spring",IF(AND(D4653&gt;='Season Lookup'!$D$16,D4653&lt;'Season Lookup'!$D$17),"Summer",IF(AND(D4653&gt;='Season Lookup'!$D$17,D4653&lt;'Season Lookup'!$D$18),"Fall",IF(OR(D4653&gt;='Season Lookup'!$D$18,D4653&lt;'Season Lookup'!$D$15),"Winter"))))</f>
        <v>Winter</v>
      </c>
      <c r="L4653" s="3" t="str">
        <f>VLOOKUP(F4653,'Season Lookup'!$A$1:$B$13,2,0)</f>
        <v>Winter</v>
      </c>
      <c r="M4653" t="s">
        <v>73</v>
      </c>
      <c r="N4653" t="s">
        <v>13</v>
      </c>
      <c r="O4653" t="s">
        <v>152</v>
      </c>
      <c r="P4653" t="str">
        <f t="shared" si="908"/>
        <v>Yes</v>
      </c>
      <c r="Q4653" t="str">
        <f t="shared" si="909"/>
        <v>No</v>
      </c>
      <c r="R4653" t="str">
        <f t="shared" si="910"/>
        <v>Yes</v>
      </c>
      <c r="S4653">
        <v>200</v>
      </c>
      <c r="T4653" t="s">
        <v>170</v>
      </c>
      <c r="V4653" t="str">
        <f t="shared" si="911"/>
        <v>Non Intersection</v>
      </c>
      <c r="W4653" t="s">
        <v>2274</v>
      </c>
      <c r="X4653">
        <v>42.389764</v>
      </c>
      <c r="Y4653">
        <v>-71.142318000000003</v>
      </c>
      <c r="Z4653" t="s">
        <v>2275</v>
      </c>
    </row>
    <row r="4654" spans="1:26">
      <c r="A4654">
        <v>28599</v>
      </c>
      <c r="B4654" s="1">
        <v>41283.520833333336</v>
      </c>
      <c r="C4654" s="1">
        <f t="shared" si="900"/>
        <v>41275</v>
      </c>
      <c r="D4654" s="4">
        <f t="shared" si="901"/>
        <v>2.2222222222222223E-2</v>
      </c>
      <c r="E4654" s="3">
        <f t="shared" si="902"/>
        <v>2013</v>
      </c>
      <c r="F4654" s="3">
        <f t="shared" si="903"/>
        <v>1</v>
      </c>
      <c r="G4654" s="3">
        <f t="shared" si="904"/>
        <v>9</v>
      </c>
      <c r="H4654" s="3">
        <f t="shared" si="905"/>
        <v>12</v>
      </c>
      <c r="I4654" s="3">
        <f t="shared" si="906"/>
        <v>30</v>
      </c>
      <c r="J4654" s="3">
        <f t="shared" si="907"/>
        <v>4</v>
      </c>
      <c r="K4654" s="3" t="str">
        <f>IF(AND(D4654&gt;='Season Lookup'!$D$15,D4654&lt;'Season Lookup'!$D$16),"Spring",IF(AND(D4654&gt;='Season Lookup'!$D$16,D4654&lt;'Season Lookup'!$D$17),"Summer",IF(AND(D4654&gt;='Season Lookup'!$D$17,D4654&lt;'Season Lookup'!$D$18),"Fall",IF(OR(D4654&gt;='Season Lookup'!$D$18,D4654&lt;'Season Lookup'!$D$15),"Winter"))))</f>
        <v>Winter</v>
      </c>
      <c r="L4654" s="3" t="str">
        <f>VLOOKUP(F4654,'Season Lookup'!$A$1:$B$13,2,0)</f>
        <v>Winter</v>
      </c>
      <c r="M4654" t="s">
        <v>82</v>
      </c>
      <c r="N4654" t="s">
        <v>13</v>
      </c>
      <c r="O4654" t="s">
        <v>13</v>
      </c>
      <c r="P4654" t="str">
        <f t="shared" si="908"/>
        <v>Yes</v>
      </c>
      <c r="Q4654" t="str">
        <f t="shared" si="909"/>
        <v>No</v>
      </c>
      <c r="R4654" t="str">
        <f t="shared" si="910"/>
        <v>No</v>
      </c>
      <c r="T4654" t="s">
        <v>14</v>
      </c>
      <c r="U4654" t="s">
        <v>178</v>
      </c>
      <c r="V4654" t="str">
        <f t="shared" si="911"/>
        <v>Intersection</v>
      </c>
      <c r="W4654" t="s">
        <v>1866</v>
      </c>
      <c r="X4654">
        <v>42.366408</v>
      </c>
      <c r="Y4654">
        <v>-71.105391999999995</v>
      </c>
      <c r="Z4654" t="s">
        <v>1867</v>
      </c>
    </row>
    <row r="4655" spans="1:26">
      <c r="A4655">
        <v>28600</v>
      </c>
      <c r="B4655" s="1">
        <v>41283.5625</v>
      </c>
      <c r="C4655" s="1">
        <f t="shared" si="900"/>
        <v>41275</v>
      </c>
      <c r="D4655" s="4">
        <f t="shared" si="901"/>
        <v>2.2222222222222223E-2</v>
      </c>
      <c r="E4655" s="3">
        <f t="shared" si="902"/>
        <v>2013</v>
      </c>
      <c r="F4655" s="3">
        <f t="shared" si="903"/>
        <v>1</v>
      </c>
      <c r="G4655" s="3">
        <f t="shared" si="904"/>
        <v>9</v>
      </c>
      <c r="H4655" s="3">
        <f t="shared" si="905"/>
        <v>13</v>
      </c>
      <c r="I4655" s="3">
        <f t="shared" si="906"/>
        <v>30</v>
      </c>
      <c r="J4655" s="3">
        <f t="shared" si="907"/>
        <v>4</v>
      </c>
      <c r="K4655" s="3" t="str">
        <f>IF(AND(D4655&gt;='Season Lookup'!$D$15,D4655&lt;'Season Lookup'!$D$16),"Spring",IF(AND(D4655&gt;='Season Lookup'!$D$16,D4655&lt;'Season Lookup'!$D$17),"Summer",IF(AND(D4655&gt;='Season Lookup'!$D$17,D4655&lt;'Season Lookup'!$D$18),"Fall",IF(OR(D4655&gt;='Season Lookup'!$D$18,D4655&lt;'Season Lookup'!$D$15),"Winter"))))</f>
        <v>Winter</v>
      </c>
      <c r="L4655" s="3" t="str">
        <f>VLOOKUP(F4655,'Season Lookup'!$A$1:$B$13,2,0)</f>
        <v>Winter</v>
      </c>
      <c r="M4655" t="s">
        <v>82</v>
      </c>
      <c r="N4655" t="s">
        <v>13</v>
      </c>
      <c r="O4655" t="s">
        <v>23</v>
      </c>
      <c r="P4655" t="str">
        <f t="shared" si="908"/>
        <v>Yes</v>
      </c>
      <c r="Q4655" t="str">
        <f t="shared" si="909"/>
        <v>No</v>
      </c>
      <c r="R4655" t="str">
        <f t="shared" si="910"/>
        <v>No</v>
      </c>
      <c r="S4655">
        <v>16</v>
      </c>
      <c r="T4655" t="s">
        <v>4933</v>
      </c>
      <c r="V4655" t="str">
        <f t="shared" si="911"/>
        <v>Non Intersection</v>
      </c>
      <c r="W4655" t="s">
        <v>5279</v>
      </c>
      <c r="X4655">
        <v>42.391401999999999</v>
      </c>
      <c r="Y4655">
        <v>-71.156662999999995</v>
      </c>
      <c r="Z4655" t="s">
        <v>5280</v>
      </c>
    </row>
    <row r="4656" spans="1:26">
      <c r="A4656">
        <v>28603</v>
      </c>
      <c r="B4656" s="1">
        <v>41283.36109953704</v>
      </c>
      <c r="C4656" s="1">
        <f t="shared" si="900"/>
        <v>41275</v>
      </c>
      <c r="D4656" s="4">
        <f t="shared" si="901"/>
        <v>2.2222222222222223E-2</v>
      </c>
      <c r="E4656" s="3">
        <f t="shared" si="902"/>
        <v>2013</v>
      </c>
      <c r="F4656" s="3">
        <f t="shared" si="903"/>
        <v>1</v>
      </c>
      <c r="G4656" s="3">
        <f t="shared" si="904"/>
        <v>9</v>
      </c>
      <c r="H4656" s="3">
        <f t="shared" si="905"/>
        <v>8</v>
      </c>
      <c r="I4656" s="3">
        <f t="shared" si="906"/>
        <v>39</v>
      </c>
      <c r="J4656" s="3">
        <f t="shared" si="907"/>
        <v>4</v>
      </c>
      <c r="K4656" s="3" t="str">
        <f>IF(AND(D4656&gt;='Season Lookup'!$D$15,D4656&lt;'Season Lookup'!$D$16),"Spring",IF(AND(D4656&gt;='Season Lookup'!$D$16,D4656&lt;'Season Lookup'!$D$17),"Summer",IF(AND(D4656&gt;='Season Lookup'!$D$17,D4656&lt;'Season Lookup'!$D$18),"Fall",IF(OR(D4656&gt;='Season Lookup'!$D$18,D4656&lt;'Season Lookup'!$D$15),"Winter"))))</f>
        <v>Winter</v>
      </c>
      <c r="L4656" s="3" t="str">
        <f>VLOOKUP(F4656,'Season Lookup'!$A$1:$B$13,2,0)</f>
        <v>Winter</v>
      </c>
      <c r="M4656" t="s">
        <v>82</v>
      </c>
      <c r="N4656" t="s">
        <v>13</v>
      </c>
      <c r="O4656" t="s">
        <v>23</v>
      </c>
      <c r="P4656" t="str">
        <f t="shared" si="908"/>
        <v>Yes</v>
      </c>
      <c r="Q4656" t="str">
        <f t="shared" si="909"/>
        <v>No</v>
      </c>
      <c r="R4656" t="str">
        <f t="shared" si="910"/>
        <v>No</v>
      </c>
      <c r="S4656">
        <v>40</v>
      </c>
      <c r="T4656" t="s">
        <v>506</v>
      </c>
      <c r="U4656" t="s">
        <v>133</v>
      </c>
      <c r="V4656" t="str">
        <f t="shared" si="911"/>
        <v>Non Intersection</v>
      </c>
      <c r="W4656" t="s">
        <v>5281</v>
      </c>
      <c r="X4656">
        <v>42.368642000000001</v>
      </c>
      <c r="Y4656">
        <v>-71.104609999999994</v>
      </c>
      <c r="Z4656" t="s">
        <v>5282</v>
      </c>
    </row>
    <row r="4657" spans="1:26">
      <c r="A4657">
        <v>28604</v>
      </c>
      <c r="B4657" s="1">
        <v>41283.803460648145</v>
      </c>
      <c r="C4657" s="1">
        <f t="shared" si="900"/>
        <v>41275</v>
      </c>
      <c r="D4657" s="4">
        <f t="shared" si="901"/>
        <v>2.2222222222222223E-2</v>
      </c>
      <c r="E4657" s="3">
        <f t="shared" si="902"/>
        <v>2013</v>
      </c>
      <c r="F4657" s="3">
        <f t="shared" si="903"/>
        <v>1</v>
      </c>
      <c r="G4657" s="3">
        <f t="shared" si="904"/>
        <v>9</v>
      </c>
      <c r="H4657" s="3">
        <f t="shared" si="905"/>
        <v>19</v>
      </c>
      <c r="I4657" s="3">
        <f t="shared" si="906"/>
        <v>16</v>
      </c>
      <c r="J4657" s="3">
        <f t="shared" si="907"/>
        <v>4</v>
      </c>
      <c r="K4657" s="3" t="str">
        <f>IF(AND(D4657&gt;='Season Lookup'!$D$15,D4657&lt;'Season Lookup'!$D$16),"Spring",IF(AND(D4657&gt;='Season Lookup'!$D$16,D4657&lt;'Season Lookup'!$D$17),"Summer",IF(AND(D4657&gt;='Season Lookup'!$D$17,D4657&lt;'Season Lookup'!$D$18),"Fall",IF(OR(D4657&gt;='Season Lookup'!$D$18,D4657&lt;'Season Lookup'!$D$15),"Winter"))))</f>
        <v>Winter</v>
      </c>
      <c r="L4657" s="3" t="str">
        <f>VLOOKUP(F4657,'Season Lookup'!$A$1:$B$13,2,0)</f>
        <v>Winter</v>
      </c>
      <c r="M4657" t="s">
        <v>82</v>
      </c>
      <c r="N4657" t="s">
        <v>13</v>
      </c>
      <c r="O4657" t="s">
        <v>13</v>
      </c>
      <c r="P4657" t="str">
        <f t="shared" si="908"/>
        <v>Yes</v>
      </c>
      <c r="Q4657" t="str">
        <f t="shared" si="909"/>
        <v>No</v>
      </c>
      <c r="R4657" t="str">
        <f t="shared" si="910"/>
        <v>No</v>
      </c>
      <c r="T4657" t="s">
        <v>186</v>
      </c>
      <c r="U4657" t="s">
        <v>2754</v>
      </c>
      <c r="V4657" t="str">
        <f t="shared" si="911"/>
        <v>Intersection</v>
      </c>
      <c r="W4657" t="s">
        <v>2755</v>
      </c>
      <c r="X4657">
        <v>42.389156</v>
      </c>
      <c r="Y4657">
        <v>-71.145993000000004</v>
      </c>
      <c r="Z4657" t="s">
        <v>2756</v>
      </c>
    </row>
    <row r="4658" spans="1:26">
      <c r="A4658">
        <v>28605</v>
      </c>
      <c r="B4658" s="1">
        <v>41284.409710648149</v>
      </c>
      <c r="C4658" s="1">
        <f t="shared" si="900"/>
        <v>41275</v>
      </c>
      <c r="D4658" s="4">
        <f t="shared" si="901"/>
        <v>2.5000000000000001E-2</v>
      </c>
      <c r="E4658" s="3">
        <f t="shared" si="902"/>
        <v>2013</v>
      </c>
      <c r="F4658" s="3">
        <f t="shared" si="903"/>
        <v>1</v>
      </c>
      <c r="G4658" s="3">
        <f t="shared" si="904"/>
        <v>10</v>
      </c>
      <c r="H4658" s="3">
        <f t="shared" si="905"/>
        <v>9</v>
      </c>
      <c r="I4658" s="3">
        <f t="shared" si="906"/>
        <v>49</v>
      </c>
      <c r="J4658" s="3">
        <f t="shared" si="907"/>
        <v>5</v>
      </c>
      <c r="K4658" s="3" t="str">
        <f>IF(AND(D4658&gt;='Season Lookup'!$D$15,D4658&lt;'Season Lookup'!$D$16),"Spring",IF(AND(D4658&gt;='Season Lookup'!$D$16,D4658&lt;'Season Lookup'!$D$17),"Summer",IF(AND(D4658&gt;='Season Lookup'!$D$17,D4658&lt;'Season Lookup'!$D$18),"Fall",IF(OR(D4658&gt;='Season Lookup'!$D$18,D4658&lt;'Season Lookup'!$D$15),"Winter"))))</f>
        <v>Winter</v>
      </c>
      <c r="L4658" s="3" t="str">
        <f>VLOOKUP(F4658,'Season Lookup'!$A$1:$B$13,2,0)</f>
        <v>Winter</v>
      </c>
      <c r="M4658" t="s">
        <v>78</v>
      </c>
      <c r="N4658" t="s">
        <v>13</v>
      </c>
      <c r="O4658" t="s">
        <v>35</v>
      </c>
      <c r="P4658" t="str">
        <f t="shared" si="908"/>
        <v>Yes</v>
      </c>
      <c r="Q4658" t="str">
        <f t="shared" si="909"/>
        <v>No</v>
      </c>
      <c r="R4658" t="str">
        <f t="shared" si="910"/>
        <v>No</v>
      </c>
      <c r="T4658" t="s">
        <v>260</v>
      </c>
      <c r="U4658" t="s">
        <v>146</v>
      </c>
      <c r="V4658" t="str">
        <f t="shared" si="911"/>
        <v>Intersection</v>
      </c>
      <c r="W4658" t="s">
        <v>544</v>
      </c>
      <c r="X4658">
        <v>42.368965000000003</v>
      </c>
      <c r="Y4658">
        <v>-71.080324000000005</v>
      </c>
      <c r="Z4658" t="s">
        <v>545</v>
      </c>
    </row>
    <row r="4659" spans="1:26">
      <c r="A4659">
        <v>28606</v>
      </c>
      <c r="B4659" s="1">
        <v>41284.600694444445</v>
      </c>
      <c r="C4659" s="1">
        <f t="shared" si="900"/>
        <v>41275</v>
      </c>
      <c r="D4659" s="4">
        <f t="shared" si="901"/>
        <v>2.5000000000000001E-2</v>
      </c>
      <c r="E4659" s="3">
        <f t="shared" si="902"/>
        <v>2013</v>
      </c>
      <c r="F4659" s="3">
        <f t="shared" si="903"/>
        <v>1</v>
      </c>
      <c r="G4659" s="3">
        <f t="shared" si="904"/>
        <v>10</v>
      </c>
      <c r="H4659" s="3">
        <f t="shared" si="905"/>
        <v>14</v>
      </c>
      <c r="I4659" s="3">
        <f t="shared" si="906"/>
        <v>25</v>
      </c>
      <c r="J4659" s="3">
        <f t="shared" si="907"/>
        <v>5</v>
      </c>
      <c r="K4659" s="3" t="str">
        <f>IF(AND(D4659&gt;='Season Lookup'!$D$15,D4659&lt;'Season Lookup'!$D$16),"Spring",IF(AND(D4659&gt;='Season Lookup'!$D$16,D4659&lt;'Season Lookup'!$D$17),"Summer",IF(AND(D4659&gt;='Season Lookup'!$D$17,D4659&lt;'Season Lookup'!$D$18),"Fall",IF(OR(D4659&gt;='Season Lookup'!$D$18,D4659&lt;'Season Lookup'!$D$15),"Winter"))))</f>
        <v>Winter</v>
      </c>
      <c r="L4659" s="3" t="str">
        <f>VLOOKUP(F4659,'Season Lookup'!$A$1:$B$13,2,0)</f>
        <v>Winter</v>
      </c>
      <c r="M4659" t="s">
        <v>78</v>
      </c>
      <c r="N4659" t="s">
        <v>13</v>
      </c>
      <c r="O4659" t="s">
        <v>13</v>
      </c>
      <c r="P4659" t="str">
        <f t="shared" si="908"/>
        <v>Yes</v>
      </c>
      <c r="Q4659" t="str">
        <f t="shared" si="909"/>
        <v>No</v>
      </c>
      <c r="R4659" t="str">
        <f t="shared" si="910"/>
        <v>No</v>
      </c>
      <c r="T4659" t="s">
        <v>19</v>
      </c>
      <c r="U4659" t="s">
        <v>189</v>
      </c>
      <c r="V4659" t="str">
        <f t="shared" si="911"/>
        <v>Intersection</v>
      </c>
      <c r="W4659" t="s">
        <v>244</v>
      </c>
      <c r="X4659">
        <v>42.372750000000003</v>
      </c>
      <c r="Y4659">
        <v>-71.093288000000001</v>
      </c>
      <c r="Z4659" t="s">
        <v>245</v>
      </c>
    </row>
    <row r="4660" spans="1:26">
      <c r="A4660">
        <v>28607</v>
      </c>
      <c r="B4660" s="1">
        <v>41285.381944444445</v>
      </c>
      <c r="C4660" s="1">
        <f t="shared" si="900"/>
        <v>41275</v>
      </c>
      <c r="D4660" s="4">
        <f t="shared" si="901"/>
        <v>2.7777777777777776E-2</v>
      </c>
      <c r="E4660" s="3">
        <f t="shared" si="902"/>
        <v>2013</v>
      </c>
      <c r="F4660" s="3">
        <f t="shared" si="903"/>
        <v>1</v>
      </c>
      <c r="G4660" s="3">
        <f t="shared" si="904"/>
        <v>11</v>
      </c>
      <c r="H4660" s="3">
        <f t="shared" si="905"/>
        <v>9</v>
      </c>
      <c r="I4660" s="3">
        <f t="shared" si="906"/>
        <v>10</v>
      </c>
      <c r="J4660" s="3">
        <f t="shared" si="907"/>
        <v>6</v>
      </c>
      <c r="K4660" s="3" t="str">
        <f>IF(AND(D4660&gt;='Season Lookup'!$D$15,D4660&lt;'Season Lookup'!$D$16),"Spring",IF(AND(D4660&gt;='Season Lookup'!$D$16,D4660&lt;'Season Lookup'!$D$17),"Summer",IF(AND(D4660&gt;='Season Lookup'!$D$17,D4660&lt;'Season Lookup'!$D$18),"Fall",IF(OR(D4660&gt;='Season Lookup'!$D$18,D4660&lt;'Season Lookup'!$D$15),"Winter"))))</f>
        <v>Winter</v>
      </c>
      <c r="L4660" s="3" t="str">
        <f>VLOOKUP(F4660,'Season Lookup'!$A$1:$B$13,2,0)</f>
        <v>Winter</v>
      </c>
      <c r="M4660" t="s">
        <v>12</v>
      </c>
      <c r="N4660" t="s">
        <v>13</v>
      </c>
      <c r="O4660" t="s">
        <v>35</v>
      </c>
      <c r="P4660" t="str">
        <f t="shared" si="908"/>
        <v>Yes</v>
      </c>
      <c r="Q4660" t="str">
        <f t="shared" si="909"/>
        <v>No</v>
      </c>
      <c r="R4660" t="str">
        <f t="shared" si="910"/>
        <v>No</v>
      </c>
      <c r="T4660" t="s">
        <v>316</v>
      </c>
      <c r="U4660" t="s">
        <v>101</v>
      </c>
      <c r="V4660" t="str">
        <f t="shared" si="911"/>
        <v>Intersection</v>
      </c>
      <c r="W4660" t="s">
        <v>688</v>
      </c>
      <c r="X4660">
        <v>42.364153999999999</v>
      </c>
      <c r="Y4660">
        <v>-71.099474000000001</v>
      </c>
      <c r="Z4660" t="s">
        <v>689</v>
      </c>
    </row>
    <row r="4661" spans="1:26">
      <c r="A4661">
        <v>28610</v>
      </c>
      <c r="B4661" s="1">
        <v>41286.083333333336</v>
      </c>
      <c r="C4661" s="1">
        <f t="shared" ref="C4661:C4722" si="912">EOMONTH(B4661,MONTH(B4661)*-1)+1</f>
        <v>41275</v>
      </c>
      <c r="D4661" s="4">
        <f t="shared" ref="D4661:D4722" si="913">YEARFRAC(C4661,B4661)</f>
        <v>3.0555555555555555E-2</v>
      </c>
      <c r="E4661" s="3">
        <f t="shared" ref="E4661:E4722" si="914">YEAR(B4661)</f>
        <v>2013</v>
      </c>
      <c r="F4661" s="3">
        <f t="shared" ref="F4661:F4722" si="915">MONTH(B4661)</f>
        <v>1</v>
      </c>
      <c r="G4661" s="3">
        <f t="shared" ref="G4661:G4722" si="916">DAY(B4661)</f>
        <v>12</v>
      </c>
      <c r="H4661" s="3">
        <f t="shared" ref="H4661:H4722" si="917">HOUR(B4661)</f>
        <v>2</v>
      </c>
      <c r="I4661" s="3">
        <f t="shared" ref="I4661:I4722" si="918">MINUTE(B4661)</f>
        <v>0</v>
      </c>
      <c r="J4661" s="3">
        <f t="shared" ref="J4661:J4722" si="919">WEEKDAY(B4661,1)</f>
        <v>7</v>
      </c>
      <c r="K4661" s="3" t="str">
        <f>IF(AND(D4661&gt;='Season Lookup'!$D$15,D4661&lt;'Season Lookup'!$D$16),"Spring",IF(AND(D4661&gt;='Season Lookup'!$D$16,D4661&lt;'Season Lookup'!$D$17),"Summer",IF(AND(D4661&gt;='Season Lookup'!$D$17,D4661&lt;'Season Lookup'!$D$18),"Fall",IF(OR(D4661&gt;='Season Lookup'!$D$18,D4661&lt;'Season Lookup'!$D$15),"Winter"))))</f>
        <v>Winter</v>
      </c>
      <c r="L4661" s="3" t="str">
        <f>VLOOKUP(F4661,'Season Lookup'!$A$1:$B$13,2,0)</f>
        <v>Winter</v>
      </c>
      <c r="M4661" t="s">
        <v>31</v>
      </c>
      <c r="N4661" t="s">
        <v>13</v>
      </c>
      <c r="O4661" t="s">
        <v>13</v>
      </c>
      <c r="P4661" t="str">
        <f t="shared" ref="P4661:P4722" si="920">IF(OR(N4661="Auto",O4661="Auto"),"Yes",IF(OR(N4661="Taxi",O4661="Taxi"),"Yes",IF(OR(N4661="Truck",O4661="Truck"),"Yes",IF(OR(N4661="Van",O4661="Van"),"Yes","No"))))</f>
        <v>Yes</v>
      </c>
      <c r="Q4661" t="str">
        <f t="shared" ref="Q4661:Q4722" si="921">IF(OR(N4661="Bicycle",O4661="Bicycle"),"Yes","No")</f>
        <v>No</v>
      </c>
      <c r="R4661" t="str">
        <f t="shared" ref="R4661:R4722" si="922">IF(OR(N4661="Pedestrian",O4661="Pedestrian"),"Yes","No")</f>
        <v>No</v>
      </c>
      <c r="T4661" t="s">
        <v>198</v>
      </c>
      <c r="U4661" t="s">
        <v>710</v>
      </c>
      <c r="V4661" t="str">
        <f t="shared" ref="V4661:V4722" si="923">IF(ISBLANK(S4661),"Intersection","Non Intersection")</f>
        <v>Intersection</v>
      </c>
      <c r="W4661" t="s">
        <v>4048</v>
      </c>
      <c r="X4661">
        <v>42.374850000000002</v>
      </c>
      <c r="Y4661">
        <v>-71.138299000000004</v>
      </c>
      <c r="Z4661" t="s">
        <v>4049</v>
      </c>
    </row>
    <row r="4662" spans="1:26">
      <c r="A4662">
        <v>28611</v>
      </c>
      <c r="B4662" s="1">
        <v>41286.809027777781</v>
      </c>
      <c r="C4662" s="1">
        <f t="shared" si="912"/>
        <v>41275</v>
      </c>
      <c r="D4662" s="4">
        <f t="shared" si="913"/>
        <v>3.0555555555555555E-2</v>
      </c>
      <c r="E4662" s="3">
        <f t="shared" si="914"/>
        <v>2013</v>
      </c>
      <c r="F4662" s="3">
        <f t="shared" si="915"/>
        <v>1</v>
      </c>
      <c r="G4662" s="3">
        <f t="shared" si="916"/>
        <v>12</v>
      </c>
      <c r="H4662" s="3">
        <f t="shared" si="917"/>
        <v>19</v>
      </c>
      <c r="I4662" s="3">
        <f t="shared" si="918"/>
        <v>25</v>
      </c>
      <c r="J4662" s="3">
        <f t="shared" si="919"/>
        <v>7</v>
      </c>
      <c r="K4662" s="3" t="str">
        <f>IF(AND(D4662&gt;='Season Lookup'!$D$15,D4662&lt;'Season Lookup'!$D$16),"Spring",IF(AND(D4662&gt;='Season Lookup'!$D$16,D4662&lt;'Season Lookup'!$D$17),"Summer",IF(AND(D4662&gt;='Season Lookup'!$D$17,D4662&lt;'Season Lookup'!$D$18),"Fall",IF(OR(D4662&gt;='Season Lookup'!$D$18,D4662&lt;'Season Lookup'!$D$15),"Winter"))))</f>
        <v>Winter</v>
      </c>
      <c r="L4662" s="3" t="str">
        <f>VLOOKUP(F4662,'Season Lookup'!$A$1:$B$13,2,0)</f>
        <v>Winter</v>
      </c>
      <c r="M4662" t="s">
        <v>31</v>
      </c>
      <c r="N4662" t="s">
        <v>13</v>
      </c>
      <c r="O4662" t="s">
        <v>152</v>
      </c>
      <c r="P4662" t="str">
        <f t="shared" si="920"/>
        <v>Yes</v>
      </c>
      <c r="Q4662" t="str">
        <f t="shared" si="921"/>
        <v>No</v>
      </c>
      <c r="R4662" t="str">
        <f t="shared" si="922"/>
        <v>Yes</v>
      </c>
      <c r="T4662" t="s">
        <v>105</v>
      </c>
      <c r="U4662" t="s">
        <v>288</v>
      </c>
      <c r="V4662" t="str">
        <f t="shared" si="923"/>
        <v>Intersection</v>
      </c>
      <c r="W4662" t="s">
        <v>289</v>
      </c>
      <c r="X4662">
        <v>42.364812000000001</v>
      </c>
      <c r="Y4662">
        <v>-71.089386000000005</v>
      </c>
      <c r="Z4662" t="s">
        <v>290</v>
      </c>
    </row>
    <row r="4663" spans="1:26">
      <c r="A4663">
        <v>28609</v>
      </c>
      <c r="B4663" s="1">
        <v>41287.652777777781</v>
      </c>
      <c r="C4663" s="1">
        <f t="shared" si="912"/>
        <v>41275</v>
      </c>
      <c r="D4663" s="4">
        <f t="shared" si="913"/>
        <v>3.3333333333333333E-2</v>
      </c>
      <c r="E4663" s="3">
        <f t="shared" si="914"/>
        <v>2013</v>
      </c>
      <c r="F4663" s="3">
        <f t="shared" si="915"/>
        <v>1</v>
      </c>
      <c r="G4663" s="3">
        <f t="shared" si="916"/>
        <v>13</v>
      </c>
      <c r="H4663" s="3">
        <f t="shared" si="917"/>
        <v>15</v>
      </c>
      <c r="I4663" s="3">
        <f t="shared" si="918"/>
        <v>40</v>
      </c>
      <c r="J4663" s="3">
        <f t="shared" si="919"/>
        <v>1</v>
      </c>
      <c r="K4663" s="3" t="str">
        <f>IF(AND(D4663&gt;='Season Lookup'!$D$15,D4663&lt;'Season Lookup'!$D$16),"Spring",IF(AND(D4663&gt;='Season Lookup'!$D$16,D4663&lt;'Season Lookup'!$D$17),"Summer",IF(AND(D4663&gt;='Season Lookup'!$D$17,D4663&lt;'Season Lookup'!$D$18),"Fall",IF(OR(D4663&gt;='Season Lookup'!$D$18,D4663&lt;'Season Lookup'!$D$15),"Winter"))))</f>
        <v>Winter</v>
      </c>
      <c r="L4663" s="3" t="str">
        <f>VLOOKUP(F4663,'Season Lookup'!$A$1:$B$13,2,0)</f>
        <v>Winter</v>
      </c>
      <c r="M4663" t="s">
        <v>48</v>
      </c>
      <c r="N4663" t="s">
        <v>13</v>
      </c>
      <c r="O4663" t="s">
        <v>23</v>
      </c>
      <c r="P4663" t="str">
        <f t="shared" si="920"/>
        <v>Yes</v>
      </c>
      <c r="Q4663" t="str">
        <f t="shared" si="921"/>
        <v>No</v>
      </c>
      <c r="R4663" t="str">
        <f t="shared" si="922"/>
        <v>No</v>
      </c>
      <c r="T4663" t="s">
        <v>14</v>
      </c>
      <c r="U4663" t="s">
        <v>2694</v>
      </c>
      <c r="V4663" t="str">
        <f t="shared" si="923"/>
        <v>Intersection</v>
      </c>
      <c r="W4663" t="s">
        <v>5283</v>
      </c>
      <c r="X4663">
        <v>42.385561000000003</v>
      </c>
      <c r="Y4663">
        <v>-71.119315</v>
      </c>
      <c r="Z4663" t="s">
        <v>5284</v>
      </c>
    </row>
    <row r="4664" spans="1:26">
      <c r="A4664">
        <v>28613</v>
      </c>
      <c r="B4664" s="1">
        <v>41288.447905092595</v>
      </c>
      <c r="C4664" s="1">
        <f t="shared" si="912"/>
        <v>41275</v>
      </c>
      <c r="D4664" s="4">
        <f t="shared" si="913"/>
        <v>3.6111111111111108E-2</v>
      </c>
      <c r="E4664" s="3">
        <f t="shared" si="914"/>
        <v>2013</v>
      </c>
      <c r="F4664" s="3">
        <f t="shared" si="915"/>
        <v>1</v>
      </c>
      <c r="G4664" s="3">
        <f t="shared" si="916"/>
        <v>14</v>
      </c>
      <c r="H4664" s="3">
        <f t="shared" si="917"/>
        <v>10</v>
      </c>
      <c r="I4664" s="3">
        <f t="shared" si="918"/>
        <v>44</v>
      </c>
      <c r="J4664" s="3">
        <f t="shared" si="919"/>
        <v>2</v>
      </c>
      <c r="K4664" s="3" t="str">
        <f>IF(AND(D4664&gt;='Season Lookup'!$D$15,D4664&lt;'Season Lookup'!$D$16),"Spring",IF(AND(D4664&gt;='Season Lookup'!$D$16,D4664&lt;'Season Lookup'!$D$17),"Summer",IF(AND(D4664&gt;='Season Lookup'!$D$17,D4664&lt;'Season Lookup'!$D$18),"Fall",IF(OR(D4664&gt;='Season Lookup'!$D$18,D4664&lt;'Season Lookup'!$D$15),"Winter"))))</f>
        <v>Winter</v>
      </c>
      <c r="L4664" s="3" t="str">
        <f>VLOOKUP(F4664,'Season Lookup'!$A$1:$B$13,2,0)</f>
        <v>Winter</v>
      </c>
      <c r="M4664" t="s">
        <v>56</v>
      </c>
      <c r="N4664" t="s">
        <v>13</v>
      </c>
      <c r="O4664" t="s">
        <v>18</v>
      </c>
      <c r="P4664" t="str">
        <f t="shared" si="920"/>
        <v>Yes</v>
      </c>
      <c r="Q4664" t="str">
        <f t="shared" si="921"/>
        <v>No</v>
      </c>
      <c r="R4664" t="str">
        <f t="shared" si="922"/>
        <v>No</v>
      </c>
      <c r="S4664">
        <v>233</v>
      </c>
      <c r="T4664" t="s">
        <v>170</v>
      </c>
      <c r="V4664" t="str">
        <f t="shared" si="923"/>
        <v>Non Intersection</v>
      </c>
      <c r="W4664" t="s">
        <v>5285</v>
      </c>
      <c r="X4664">
        <v>42.388601000000001</v>
      </c>
      <c r="Y4664">
        <v>-71.143390999999994</v>
      </c>
      <c r="Z4664" t="s">
        <v>5286</v>
      </c>
    </row>
    <row r="4665" spans="1:26">
      <c r="A4665">
        <v>28614</v>
      </c>
      <c r="B4665" s="1">
        <v>41289.9375</v>
      </c>
      <c r="C4665" s="1">
        <f t="shared" si="912"/>
        <v>41275</v>
      </c>
      <c r="D4665" s="4">
        <f t="shared" si="913"/>
        <v>3.888888888888889E-2</v>
      </c>
      <c r="E4665" s="3">
        <f t="shared" si="914"/>
        <v>2013</v>
      </c>
      <c r="F4665" s="3">
        <f t="shared" si="915"/>
        <v>1</v>
      </c>
      <c r="G4665" s="3">
        <f t="shared" si="916"/>
        <v>15</v>
      </c>
      <c r="H4665" s="3">
        <f t="shared" si="917"/>
        <v>22</v>
      </c>
      <c r="I4665" s="3">
        <f t="shared" si="918"/>
        <v>30</v>
      </c>
      <c r="J4665" s="3">
        <f t="shared" si="919"/>
        <v>3</v>
      </c>
      <c r="K4665" s="3" t="str">
        <f>IF(AND(D4665&gt;='Season Lookup'!$D$15,D4665&lt;'Season Lookup'!$D$16),"Spring",IF(AND(D4665&gt;='Season Lookup'!$D$16,D4665&lt;'Season Lookup'!$D$17),"Summer",IF(AND(D4665&gt;='Season Lookup'!$D$17,D4665&lt;'Season Lookup'!$D$18),"Fall",IF(OR(D4665&gt;='Season Lookup'!$D$18,D4665&lt;'Season Lookup'!$D$15),"Winter"))))</f>
        <v>Winter</v>
      </c>
      <c r="L4665" s="3" t="str">
        <f>VLOOKUP(F4665,'Season Lookup'!$A$1:$B$13,2,0)</f>
        <v>Winter</v>
      </c>
      <c r="M4665" t="s">
        <v>73</v>
      </c>
      <c r="N4665" t="s">
        <v>13</v>
      </c>
      <c r="O4665" t="s">
        <v>23</v>
      </c>
      <c r="P4665" t="str">
        <f t="shared" si="920"/>
        <v>Yes</v>
      </c>
      <c r="Q4665" t="str">
        <f t="shared" si="921"/>
        <v>No</v>
      </c>
      <c r="R4665" t="str">
        <f t="shared" si="922"/>
        <v>No</v>
      </c>
      <c r="S4665">
        <v>54</v>
      </c>
      <c r="T4665" t="s">
        <v>1174</v>
      </c>
      <c r="V4665" t="str">
        <f t="shared" si="923"/>
        <v>Non Intersection</v>
      </c>
      <c r="W4665" t="s">
        <v>5287</v>
      </c>
      <c r="X4665">
        <v>42.377651</v>
      </c>
      <c r="Y4665">
        <v>-71.108018999999999</v>
      </c>
      <c r="Z4665" t="s">
        <v>5288</v>
      </c>
    </row>
    <row r="4666" spans="1:26">
      <c r="A4666">
        <v>28615</v>
      </c>
      <c r="B4666" s="1">
        <v>41289.48332175926</v>
      </c>
      <c r="C4666" s="1">
        <f t="shared" si="912"/>
        <v>41275</v>
      </c>
      <c r="D4666" s="4">
        <f t="shared" si="913"/>
        <v>3.888888888888889E-2</v>
      </c>
      <c r="E4666" s="3">
        <f t="shared" si="914"/>
        <v>2013</v>
      </c>
      <c r="F4666" s="3">
        <f t="shared" si="915"/>
        <v>1</v>
      </c>
      <c r="G4666" s="3">
        <f t="shared" si="916"/>
        <v>15</v>
      </c>
      <c r="H4666" s="3">
        <f t="shared" si="917"/>
        <v>11</v>
      </c>
      <c r="I4666" s="3">
        <f t="shared" si="918"/>
        <v>35</v>
      </c>
      <c r="J4666" s="3">
        <f t="shared" si="919"/>
        <v>3</v>
      </c>
      <c r="K4666" s="3" t="str">
        <f>IF(AND(D4666&gt;='Season Lookup'!$D$15,D4666&lt;'Season Lookup'!$D$16),"Spring",IF(AND(D4666&gt;='Season Lookup'!$D$16,D4666&lt;'Season Lookup'!$D$17),"Summer",IF(AND(D4666&gt;='Season Lookup'!$D$17,D4666&lt;'Season Lookup'!$D$18),"Fall",IF(OR(D4666&gt;='Season Lookup'!$D$18,D4666&lt;'Season Lookup'!$D$15),"Winter"))))</f>
        <v>Winter</v>
      </c>
      <c r="L4666" s="3" t="str">
        <f>VLOOKUP(F4666,'Season Lookup'!$A$1:$B$13,2,0)</f>
        <v>Winter</v>
      </c>
      <c r="M4666" t="s">
        <v>73</v>
      </c>
      <c r="N4666" t="s">
        <v>13</v>
      </c>
      <c r="O4666" t="s">
        <v>132</v>
      </c>
      <c r="P4666" t="str">
        <f t="shared" si="920"/>
        <v>Yes</v>
      </c>
      <c r="Q4666" t="str">
        <f t="shared" si="921"/>
        <v>Yes</v>
      </c>
      <c r="R4666" t="str">
        <f t="shared" si="922"/>
        <v>No</v>
      </c>
      <c r="S4666">
        <v>1334</v>
      </c>
      <c r="T4666" t="s">
        <v>19</v>
      </c>
      <c r="V4666" t="str">
        <f t="shared" si="923"/>
        <v>Non Intersection</v>
      </c>
      <c r="W4666" t="s">
        <v>1105</v>
      </c>
      <c r="X4666">
        <v>42.373493000000003</v>
      </c>
      <c r="Y4666">
        <v>-71.099759000000006</v>
      </c>
      <c r="Z4666" t="s">
        <v>1106</v>
      </c>
    </row>
    <row r="4667" spans="1:26">
      <c r="A4667">
        <v>28616</v>
      </c>
      <c r="B4667" s="1">
        <v>41289.840277777781</v>
      </c>
      <c r="C4667" s="1">
        <f t="shared" si="912"/>
        <v>41275</v>
      </c>
      <c r="D4667" s="4">
        <f t="shared" si="913"/>
        <v>3.888888888888889E-2</v>
      </c>
      <c r="E4667" s="3">
        <f t="shared" si="914"/>
        <v>2013</v>
      </c>
      <c r="F4667" s="3">
        <f t="shared" si="915"/>
        <v>1</v>
      </c>
      <c r="G4667" s="3">
        <f t="shared" si="916"/>
        <v>15</v>
      </c>
      <c r="H4667" s="3">
        <f t="shared" si="917"/>
        <v>20</v>
      </c>
      <c r="I4667" s="3">
        <f t="shared" si="918"/>
        <v>10</v>
      </c>
      <c r="J4667" s="3">
        <f t="shared" si="919"/>
        <v>3</v>
      </c>
      <c r="K4667" s="3" t="str">
        <f>IF(AND(D4667&gt;='Season Lookup'!$D$15,D4667&lt;'Season Lookup'!$D$16),"Spring",IF(AND(D4667&gt;='Season Lookup'!$D$16,D4667&lt;'Season Lookup'!$D$17),"Summer",IF(AND(D4667&gt;='Season Lookup'!$D$17,D4667&lt;'Season Lookup'!$D$18),"Fall",IF(OR(D4667&gt;='Season Lookup'!$D$18,D4667&lt;'Season Lookup'!$D$15),"Winter"))))</f>
        <v>Winter</v>
      </c>
      <c r="L4667" s="3" t="str">
        <f>VLOOKUP(F4667,'Season Lookup'!$A$1:$B$13,2,0)</f>
        <v>Winter</v>
      </c>
      <c r="M4667" t="s">
        <v>73</v>
      </c>
      <c r="N4667" t="s">
        <v>13</v>
      </c>
      <c r="O4667" t="s">
        <v>36</v>
      </c>
      <c r="P4667" t="str">
        <f t="shared" si="920"/>
        <v>Yes</v>
      </c>
      <c r="Q4667" t="str">
        <f t="shared" si="921"/>
        <v>No</v>
      </c>
      <c r="R4667" t="str">
        <f t="shared" si="922"/>
        <v>No</v>
      </c>
      <c r="T4667" t="s">
        <v>105</v>
      </c>
      <c r="U4667" t="s">
        <v>342</v>
      </c>
      <c r="V4667" t="str">
        <f t="shared" si="923"/>
        <v>Intersection</v>
      </c>
      <c r="W4667" t="s">
        <v>343</v>
      </c>
      <c r="X4667">
        <v>42.369317000000002</v>
      </c>
      <c r="Y4667">
        <v>-71.101021000000003</v>
      </c>
      <c r="Z4667" t="s">
        <v>344</v>
      </c>
    </row>
    <row r="4668" spans="1:26">
      <c r="A4668">
        <v>28617</v>
      </c>
      <c r="B4668" s="1">
        <v>41289.701388888891</v>
      </c>
      <c r="C4668" s="1">
        <f t="shared" si="912"/>
        <v>41275</v>
      </c>
      <c r="D4668" s="4">
        <f t="shared" si="913"/>
        <v>3.888888888888889E-2</v>
      </c>
      <c r="E4668" s="3">
        <f t="shared" si="914"/>
        <v>2013</v>
      </c>
      <c r="F4668" s="3">
        <f t="shared" si="915"/>
        <v>1</v>
      </c>
      <c r="G4668" s="3">
        <f t="shared" si="916"/>
        <v>15</v>
      </c>
      <c r="H4668" s="3">
        <f t="shared" si="917"/>
        <v>16</v>
      </c>
      <c r="I4668" s="3">
        <f t="shared" si="918"/>
        <v>50</v>
      </c>
      <c r="J4668" s="3">
        <f t="shared" si="919"/>
        <v>3</v>
      </c>
      <c r="K4668" s="3" t="str">
        <f>IF(AND(D4668&gt;='Season Lookup'!$D$15,D4668&lt;'Season Lookup'!$D$16),"Spring",IF(AND(D4668&gt;='Season Lookup'!$D$16,D4668&lt;'Season Lookup'!$D$17),"Summer",IF(AND(D4668&gt;='Season Lookup'!$D$17,D4668&lt;'Season Lookup'!$D$18),"Fall",IF(OR(D4668&gt;='Season Lookup'!$D$18,D4668&lt;'Season Lookup'!$D$15),"Winter"))))</f>
        <v>Winter</v>
      </c>
      <c r="L4668" s="3" t="str">
        <f>VLOOKUP(F4668,'Season Lookup'!$A$1:$B$13,2,0)</f>
        <v>Winter</v>
      </c>
      <c r="M4668" t="s">
        <v>73</v>
      </c>
      <c r="N4668" t="s">
        <v>35</v>
      </c>
      <c r="O4668" t="s">
        <v>13</v>
      </c>
      <c r="P4668" t="str">
        <f t="shared" si="920"/>
        <v>Yes</v>
      </c>
      <c r="Q4668" t="str">
        <f t="shared" si="921"/>
        <v>No</v>
      </c>
      <c r="R4668" t="str">
        <f t="shared" si="922"/>
        <v>No</v>
      </c>
      <c r="T4668" t="s">
        <v>14</v>
      </c>
      <c r="U4668" t="s">
        <v>185</v>
      </c>
      <c r="V4668" t="str">
        <f t="shared" si="923"/>
        <v>Intersection</v>
      </c>
      <c r="W4668" t="s">
        <v>1247</v>
      </c>
      <c r="X4668">
        <v>42.375131000000003</v>
      </c>
      <c r="Y4668">
        <v>-71.119151000000002</v>
      </c>
      <c r="Z4668" t="s">
        <v>1248</v>
      </c>
    </row>
    <row r="4669" spans="1:26">
      <c r="A4669">
        <v>28618</v>
      </c>
      <c r="B4669" s="1">
        <v>41289.506944444445</v>
      </c>
      <c r="C4669" s="1">
        <f t="shared" si="912"/>
        <v>41275</v>
      </c>
      <c r="D4669" s="4">
        <f t="shared" si="913"/>
        <v>3.888888888888889E-2</v>
      </c>
      <c r="E4669" s="3">
        <f t="shared" si="914"/>
        <v>2013</v>
      </c>
      <c r="F4669" s="3">
        <f t="shared" si="915"/>
        <v>1</v>
      </c>
      <c r="G4669" s="3">
        <f t="shared" si="916"/>
        <v>15</v>
      </c>
      <c r="H4669" s="3">
        <f t="shared" si="917"/>
        <v>12</v>
      </c>
      <c r="I4669" s="3">
        <f t="shared" si="918"/>
        <v>10</v>
      </c>
      <c r="J4669" s="3">
        <f t="shared" si="919"/>
        <v>3</v>
      </c>
      <c r="K4669" s="3" t="str">
        <f>IF(AND(D4669&gt;='Season Lookup'!$D$15,D4669&lt;'Season Lookup'!$D$16),"Spring",IF(AND(D4669&gt;='Season Lookup'!$D$16,D4669&lt;'Season Lookup'!$D$17),"Summer",IF(AND(D4669&gt;='Season Lookup'!$D$17,D4669&lt;'Season Lookup'!$D$18),"Fall",IF(OR(D4669&gt;='Season Lookup'!$D$18,D4669&lt;'Season Lookup'!$D$15),"Winter"))))</f>
        <v>Winter</v>
      </c>
      <c r="L4669" s="3" t="str">
        <f>VLOOKUP(F4669,'Season Lookup'!$A$1:$B$13,2,0)</f>
        <v>Winter</v>
      </c>
      <c r="M4669" t="s">
        <v>73</v>
      </c>
      <c r="N4669" t="s">
        <v>13</v>
      </c>
      <c r="O4669" t="s">
        <v>13</v>
      </c>
      <c r="P4669" t="str">
        <f t="shared" si="920"/>
        <v>Yes</v>
      </c>
      <c r="Q4669" t="str">
        <f t="shared" si="921"/>
        <v>No</v>
      </c>
      <c r="R4669" t="str">
        <f t="shared" si="922"/>
        <v>No</v>
      </c>
      <c r="T4669" t="s">
        <v>14</v>
      </c>
      <c r="U4669" t="s">
        <v>15</v>
      </c>
      <c r="V4669" t="str">
        <f t="shared" si="923"/>
        <v>Intersection</v>
      </c>
      <c r="W4669" t="s">
        <v>16</v>
      </c>
      <c r="X4669">
        <v>42.392614999999999</v>
      </c>
      <c r="Y4669">
        <v>-71.124874000000005</v>
      </c>
      <c r="Z4669" t="s">
        <v>17</v>
      </c>
    </row>
    <row r="4670" spans="1:26">
      <c r="A4670">
        <v>28620</v>
      </c>
      <c r="B4670" s="1">
        <v>41289.59652777778</v>
      </c>
      <c r="C4670" s="1">
        <f t="shared" si="912"/>
        <v>41275</v>
      </c>
      <c r="D4670" s="4">
        <f t="shared" si="913"/>
        <v>3.888888888888889E-2</v>
      </c>
      <c r="E4670" s="3">
        <f t="shared" si="914"/>
        <v>2013</v>
      </c>
      <c r="F4670" s="3">
        <f t="shared" si="915"/>
        <v>1</v>
      </c>
      <c r="G4670" s="3">
        <f t="shared" si="916"/>
        <v>15</v>
      </c>
      <c r="H4670" s="3">
        <f t="shared" si="917"/>
        <v>14</v>
      </c>
      <c r="I4670" s="3">
        <f t="shared" si="918"/>
        <v>19</v>
      </c>
      <c r="J4670" s="3">
        <f t="shared" si="919"/>
        <v>3</v>
      </c>
      <c r="K4670" s="3" t="str">
        <f>IF(AND(D4670&gt;='Season Lookup'!$D$15,D4670&lt;'Season Lookup'!$D$16),"Spring",IF(AND(D4670&gt;='Season Lookup'!$D$16,D4670&lt;'Season Lookup'!$D$17),"Summer",IF(AND(D4670&gt;='Season Lookup'!$D$17,D4670&lt;'Season Lookup'!$D$18),"Fall",IF(OR(D4670&gt;='Season Lookup'!$D$18,D4670&lt;'Season Lookup'!$D$15),"Winter"))))</f>
        <v>Winter</v>
      </c>
      <c r="L4670" s="3" t="str">
        <f>VLOOKUP(F4670,'Season Lookup'!$A$1:$B$13,2,0)</f>
        <v>Winter</v>
      </c>
      <c r="M4670" t="s">
        <v>73</v>
      </c>
      <c r="N4670" t="s">
        <v>13</v>
      </c>
      <c r="O4670" t="s">
        <v>23</v>
      </c>
      <c r="P4670" t="str">
        <f t="shared" si="920"/>
        <v>Yes</v>
      </c>
      <c r="Q4670" t="str">
        <f t="shared" si="921"/>
        <v>No</v>
      </c>
      <c r="R4670" t="str">
        <f t="shared" si="922"/>
        <v>No</v>
      </c>
      <c r="T4670" t="s">
        <v>509</v>
      </c>
      <c r="U4670" t="s">
        <v>453</v>
      </c>
      <c r="V4670" t="str">
        <f t="shared" si="923"/>
        <v>Intersection</v>
      </c>
      <c r="W4670" t="s">
        <v>3462</v>
      </c>
      <c r="X4670">
        <v>42.363416999999998</v>
      </c>
      <c r="Y4670">
        <v>-71.101934999999997</v>
      </c>
      <c r="Z4670" t="s">
        <v>1370</v>
      </c>
    </row>
    <row r="4671" spans="1:26">
      <c r="A4671">
        <v>28619</v>
      </c>
      <c r="B4671" s="1">
        <v>41290.555543981478</v>
      </c>
      <c r="C4671" s="1">
        <f t="shared" si="912"/>
        <v>41275</v>
      </c>
      <c r="D4671" s="4">
        <f t="shared" si="913"/>
        <v>4.1666666666666664E-2</v>
      </c>
      <c r="E4671" s="3">
        <f t="shared" si="914"/>
        <v>2013</v>
      </c>
      <c r="F4671" s="3">
        <f t="shared" si="915"/>
        <v>1</v>
      </c>
      <c r="G4671" s="3">
        <f t="shared" si="916"/>
        <v>16</v>
      </c>
      <c r="H4671" s="3">
        <f t="shared" si="917"/>
        <v>13</v>
      </c>
      <c r="I4671" s="3">
        <f t="shared" si="918"/>
        <v>19</v>
      </c>
      <c r="J4671" s="3">
        <f t="shared" si="919"/>
        <v>4</v>
      </c>
      <c r="K4671" s="3" t="str">
        <f>IF(AND(D4671&gt;='Season Lookup'!$D$15,D4671&lt;'Season Lookup'!$D$16),"Spring",IF(AND(D4671&gt;='Season Lookup'!$D$16,D4671&lt;'Season Lookup'!$D$17),"Summer",IF(AND(D4671&gt;='Season Lookup'!$D$17,D4671&lt;'Season Lookup'!$D$18),"Fall",IF(OR(D4671&gt;='Season Lookup'!$D$18,D4671&lt;'Season Lookup'!$D$15),"Winter"))))</f>
        <v>Winter</v>
      </c>
      <c r="L4671" s="3" t="str">
        <f>VLOOKUP(F4671,'Season Lookup'!$A$1:$B$13,2,0)</f>
        <v>Winter</v>
      </c>
      <c r="M4671" t="s">
        <v>82</v>
      </c>
      <c r="N4671" t="s">
        <v>13</v>
      </c>
      <c r="O4671" t="s">
        <v>36</v>
      </c>
      <c r="P4671" t="str">
        <f t="shared" si="920"/>
        <v>Yes</v>
      </c>
      <c r="Q4671" t="str">
        <f t="shared" si="921"/>
        <v>No</v>
      </c>
      <c r="R4671" t="str">
        <f t="shared" si="922"/>
        <v>No</v>
      </c>
      <c r="S4671">
        <v>40</v>
      </c>
      <c r="T4671" t="s">
        <v>342</v>
      </c>
      <c r="V4671" t="str">
        <f t="shared" si="923"/>
        <v>Non Intersection</v>
      </c>
      <c r="W4671" t="s">
        <v>5289</v>
      </c>
      <c r="X4671">
        <v>42.366118</v>
      </c>
      <c r="Y4671">
        <v>-71.103274999999996</v>
      </c>
      <c r="Z4671" t="s">
        <v>5290</v>
      </c>
    </row>
    <row r="4672" spans="1:26">
      <c r="A4672">
        <v>28621</v>
      </c>
      <c r="B4672" s="1">
        <v>41290.729849537034</v>
      </c>
      <c r="C4672" s="1">
        <f t="shared" si="912"/>
        <v>41275</v>
      </c>
      <c r="D4672" s="4">
        <f t="shared" si="913"/>
        <v>4.1666666666666664E-2</v>
      </c>
      <c r="E4672" s="3">
        <f t="shared" si="914"/>
        <v>2013</v>
      </c>
      <c r="F4672" s="3">
        <f t="shared" si="915"/>
        <v>1</v>
      </c>
      <c r="G4672" s="3">
        <f t="shared" si="916"/>
        <v>16</v>
      </c>
      <c r="H4672" s="3">
        <f t="shared" si="917"/>
        <v>17</v>
      </c>
      <c r="I4672" s="3">
        <f t="shared" si="918"/>
        <v>30</v>
      </c>
      <c r="J4672" s="3">
        <f t="shared" si="919"/>
        <v>4</v>
      </c>
      <c r="K4672" s="3" t="str">
        <f>IF(AND(D4672&gt;='Season Lookup'!$D$15,D4672&lt;'Season Lookup'!$D$16),"Spring",IF(AND(D4672&gt;='Season Lookup'!$D$16,D4672&lt;'Season Lookup'!$D$17),"Summer",IF(AND(D4672&gt;='Season Lookup'!$D$17,D4672&lt;'Season Lookup'!$D$18),"Fall",IF(OR(D4672&gt;='Season Lookup'!$D$18,D4672&lt;'Season Lookup'!$D$15),"Winter"))))</f>
        <v>Winter</v>
      </c>
      <c r="L4672" s="3" t="str">
        <f>VLOOKUP(F4672,'Season Lookup'!$A$1:$B$13,2,0)</f>
        <v>Winter</v>
      </c>
      <c r="M4672" t="s">
        <v>82</v>
      </c>
      <c r="N4672" t="s">
        <v>35</v>
      </c>
      <c r="O4672" t="s">
        <v>13</v>
      </c>
      <c r="P4672" t="str">
        <f t="shared" si="920"/>
        <v>Yes</v>
      </c>
      <c r="Q4672" t="str">
        <f t="shared" si="921"/>
        <v>No</v>
      </c>
      <c r="R4672" t="str">
        <f t="shared" si="922"/>
        <v>No</v>
      </c>
      <c r="T4672" t="s">
        <v>19</v>
      </c>
      <c r="V4672" t="str">
        <f t="shared" si="923"/>
        <v>Intersection</v>
      </c>
      <c r="W4672" t="s">
        <v>2237</v>
      </c>
      <c r="X4672">
        <v>0</v>
      </c>
      <c r="Y4672">
        <v>0</v>
      </c>
      <c r="Z4672" t="s">
        <v>81</v>
      </c>
    </row>
    <row r="4673" spans="1:26">
      <c r="A4673">
        <v>28624</v>
      </c>
      <c r="B4673" s="1">
        <v>41290.791655092595</v>
      </c>
      <c r="C4673" s="1">
        <f t="shared" si="912"/>
        <v>41275</v>
      </c>
      <c r="D4673" s="4">
        <f t="shared" si="913"/>
        <v>4.1666666666666664E-2</v>
      </c>
      <c r="E4673" s="3">
        <f t="shared" si="914"/>
        <v>2013</v>
      </c>
      <c r="F4673" s="3">
        <f t="shared" si="915"/>
        <v>1</v>
      </c>
      <c r="G4673" s="3">
        <f t="shared" si="916"/>
        <v>16</v>
      </c>
      <c r="H4673" s="3">
        <f t="shared" si="917"/>
        <v>18</v>
      </c>
      <c r="I4673" s="3">
        <f t="shared" si="918"/>
        <v>59</v>
      </c>
      <c r="J4673" s="3">
        <f t="shared" si="919"/>
        <v>4</v>
      </c>
      <c r="K4673" s="3" t="str">
        <f>IF(AND(D4673&gt;='Season Lookup'!$D$15,D4673&lt;'Season Lookup'!$D$16),"Spring",IF(AND(D4673&gt;='Season Lookup'!$D$16,D4673&lt;'Season Lookup'!$D$17),"Summer",IF(AND(D4673&gt;='Season Lookup'!$D$17,D4673&lt;'Season Lookup'!$D$18),"Fall",IF(OR(D4673&gt;='Season Lookup'!$D$18,D4673&lt;'Season Lookup'!$D$15),"Winter"))))</f>
        <v>Winter</v>
      </c>
      <c r="L4673" s="3" t="str">
        <f>VLOOKUP(F4673,'Season Lookup'!$A$1:$B$13,2,0)</f>
        <v>Winter</v>
      </c>
      <c r="M4673" t="s">
        <v>82</v>
      </c>
      <c r="N4673" t="s">
        <v>13</v>
      </c>
      <c r="O4673" t="s">
        <v>23</v>
      </c>
      <c r="P4673" t="str">
        <f t="shared" si="920"/>
        <v>Yes</v>
      </c>
      <c r="Q4673" t="str">
        <f t="shared" si="921"/>
        <v>No</v>
      </c>
      <c r="R4673" t="str">
        <f t="shared" si="922"/>
        <v>No</v>
      </c>
      <c r="T4673" t="s">
        <v>814</v>
      </c>
      <c r="U4673" t="s">
        <v>410</v>
      </c>
      <c r="V4673" t="str">
        <f t="shared" si="923"/>
        <v>Intersection</v>
      </c>
      <c r="W4673" t="s">
        <v>5291</v>
      </c>
      <c r="X4673">
        <v>42.373874999999998</v>
      </c>
      <c r="Y4673">
        <v>-71.105023000000003</v>
      </c>
      <c r="Z4673" t="s">
        <v>816</v>
      </c>
    </row>
    <row r="4674" spans="1:26">
      <c r="A4674">
        <v>28623</v>
      </c>
      <c r="B4674" s="1">
        <v>41291.497916666667</v>
      </c>
      <c r="C4674" s="1">
        <f t="shared" si="912"/>
        <v>41275</v>
      </c>
      <c r="D4674" s="4">
        <f t="shared" si="913"/>
        <v>4.4444444444444446E-2</v>
      </c>
      <c r="E4674" s="3">
        <f t="shared" si="914"/>
        <v>2013</v>
      </c>
      <c r="F4674" s="3">
        <f t="shared" si="915"/>
        <v>1</v>
      </c>
      <c r="G4674" s="3">
        <f t="shared" si="916"/>
        <v>17</v>
      </c>
      <c r="H4674" s="3">
        <f t="shared" si="917"/>
        <v>11</v>
      </c>
      <c r="I4674" s="3">
        <f t="shared" si="918"/>
        <v>57</v>
      </c>
      <c r="J4674" s="3">
        <f t="shared" si="919"/>
        <v>5</v>
      </c>
      <c r="K4674" s="3" t="str">
        <f>IF(AND(D4674&gt;='Season Lookup'!$D$15,D4674&lt;'Season Lookup'!$D$16),"Spring",IF(AND(D4674&gt;='Season Lookup'!$D$16,D4674&lt;'Season Lookup'!$D$17),"Summer",IF(AND(D4674&gt;='Season Lookup'!$D$17,D4674&lt;'Season Lookup'!$D$18),"Fall",IF(OR(D4674&gt;='Season Lookup'!$D$18,D4674&lt;'Season Lookup'!$D$15),"Winter"))))</f>
        <v>Winter</v>
      </c>
      <c r="L4674" s="3" t="str">
        <f>VLOOKUP(F4674,'Season Lookup'!$A$1:$B$13,2,0)</f>
        <v>Winter</v>
      </c>
      <c r="M4674" t="s">
        <v>78</v>
      </c>
      <c r="N4674" t="s">
        <v>246</v>
      </c>
      <c r="O4674" t="s">
        <v>152</v>
      </c>
      <c r="P4674" t="str">
        <f t="shared" si="920"/>
        <v>No</v>
      </c>
      <c r="Q4674" t="str">
        <f t="shared" si="921"/>
        <v>No</v>
      </c>
      <c r="R4674" t="str">
        <f t="shared" si="922"/>
        <v>Yes</v>
      </c>
      <c r="S4674">
        <v>119</v>
      </c>
      <c r="T4674" t="s">
        <v>189</v>
      </c>
      <c r="V4674" t="str">
        <f t="shared" si="923"/>
        <v>Non Intersection</v>
      </c>
      <c r="W4674" t="s">
        <v>1030</v>
      </c>
      <c r="X4674">
        <v>42.364485999999999</v>
      </c>
      <c r="Y4674">
        <v>-71.096737000000005</v>
      </c>
      <c r="Z4674" t="s">
        <v>1031</v>
      </c>
    </row>
    <row r="4675" spans="1:26">
      <c r="A4675">
        <v>28625</v>
      </c>
      <c r="B4675" s="1">
        <v>41291.71875</v>
      </c>
      <c r="C4675" s="1">
        <f t="shared" si="912"/>
        <v>41275</v>
      </c>
      <c r="D4675" s="4">
        <f t="shared" si="913"/>
        <v>4.4444444444444446E-2</v>
      </c>
      <c r="E4675" s="3">
        <f t="shared" si="914"/>
        <v>2013</v>
      </c>
      <c r="F4675" s="3">
        <f t="shared" si="915"/>
        <v>1</v>
      </c>
      <c r="G4675" s="3">
        <f t="shared" si="916"/>
        <v>17</v>
      </c>
      <c r="H4675" s="3">
        <f t="shared" si="917"/>
        <v>17</v>
      </c>
      <c r="I4675" s="3">
        <f t="shared" si="918"/>
        <v>15</v>
      </c>
      <c r="J4675" s="3">
        <f t="shared" si="919"/>
        <v>5</v>
      </c>
      <c r="K4675" s="3" t="str">
        <f>IF(AND(D4675&gt;='Season Lookup'!$D$15,D4675&lt;'Season Lookup'!$D$16),"Spring",IF(AND(D4675&gt;='Season Lookup'!$D$16,D4675&lt;'Season Lookup'!$D$17),"Summer",IF(AND(D4675&gt;='Season Lookup'!$D$17,D4675&lt;'Season Lookup'!$D$18),"Fall",IF(OR(D4675&gt;='Season Lookup'!$D$18,D4675&lt;'Season Lookup'!$D$15),"Winter"))))</f>
        <v>Winter</v>
      </c>
      <c r="L4675" s="3" t="str">
        <f>VLOOKUP(F4675,'Season Lookup'!$A$1:$B$13,2,0)</f>
        <v>Winter</v>
      </c>
      <c r="M4675" t="s">
        <v>78</v>
      </c>
      <c r="N4675" t="s">
        <v>13</v>
      </c>
      <c r="O4675" t="s">
        <v>23</v>
      </c>
      <c r="P4675" t="str">
        <f t="shared" si="920"/>
        <v>Yes</v>
      </c>
      <c r="Q4675" t="str">
        <f t="shared" si="921"/>
        <v>No</v>
      </c>
      <c r="R4675" t="str">
        <f t="shared" si="922"/>
        <v>No</v>
      </c>
      <c r="T4675" t="s">
        <v>14</v>
      </c>
      <c r="U4675" t="s">
        <v>15</v>
      </c>
      <c r="V4675" t="str">
        <f t="shared" si="923"/>
        <v>Intersection</v>
      </c>
      <c r="W4675" t="s">
        <v>16</v>
      </c>
      <c r="X4675">
        <v>42.392614999999999</v>
      </c>
      <c r="Y4675">
        <v>-71.124874000000005</v>
      </c>
      <c r="Z4675" t="s">
        <v>17</v>
      </c>
    </row>
    <row r="4676" spans="1:26">
      <c r="A4676">
        <v>28627</v>
      </c>
      <c r="B4676" s="1">
        <v>41292.398599537039</v>
      </c>
      <c r="C4676" s="1">
        <f t="shared" si="912"/>
        <v>41275</v>
      </c>
      <c r="D4676" s="4">
        <f t="shared" si="913"/>
        <v>4.7222222222222221E-2</v>
      </c>
      <c r="E4676" s="3">
        <f t="shared" si="914"/>
        <v>2013</v>
      </c>
      <c r="F4676" s="3">
        <f t="shared" si="915"/>
        <v>1</v>
      </c>
      <c r="G4676" s="3">
        <f t="shared" si="916"/>
        <v>18</v>
      </c>
      <c r="H4676" s="3">
        <f t="shared" si="917"/>
        <v>9</v>
      </c>
      <c r="I4676" s="3">
        <f t="shared" si="918"/>
        <v>33</v>
      </c>
      <c r="J4676" s="3">
        <f t="shared" si="919"/>
        <v>6</v>
      </c>
      <c r="K4676" s="3" t="str">
        <f>IF(AND(D4676&gt;='Season Lookup'!$D$15,D4676&lt;'Season Lookup'!$D$16),"Spring",IF(AND(D4676&gt;='Season Lookup'!$D$16,D4676&lt;'Season Lookup'!$D$17),"Summer",IF(AND(D4676&gt;='Season Lookup'!$D$17,D4676&lt;'Season Lookup'!$D$18),"Fall",IF(OR(D4676&gt;='Season Lookup'!$D$18,D4676&lt;'Season Lookup'!$D$15),"Winter"))))</f>
        <v>Winter</v>
      </c>
      <c r="L4676" s="3" t="str">
        <f>VLOOKUP(F4676,'Season Lookup'!$A$1:$B$13,2,0)</f>
        <v>Winter</v>
      </c>
      <c r="M4676" t="s">
        <v>12</v>
      </c>
      <c r="N4676" t="s">
        <v>13</v>
      </c>
      <c r="O4676" t="s">
        <v>13</v>
      </c>
      <c r="P4676" t="str">
        <f t="shared" si="920"/>
        <v>Yes</v>
      </c>
      <c r="Q4676" t="str">
        <f t="shared" si="921"/>
        <v>No</v>
      </c>
      <c r="R4676" t="str">
        <f t="shared" si="922"/>
        <v>No</v>
      </c>
      <c r="T4676" t="s">
        <v>760</v>
      </c>
      <c r="U4676" t="s">
        <v>209</v>
      </c>
      <c r="V4676" t="str">
        <f t="shared" si="923"/>
        <v>Intersection</v>
      </c>
      <c r="W4676" t="s">
        <v>761</v>
      </c>
      <c r="X4676">
        <v>42.366591999999997</v>
      </c>
      <c r="Y4676">
        <v>-71.088200000000001</v>
      </c>
      <c r="Z4676" t="s">
        <v>762</v>
      </c>
    </row>
    <row r="4677" spans="1:26">
      <c r="A4677">
        <v>28628</v>
      </c>
      <c r="B4677" s="1">
        <v>41292.527777777781</v>
      </c>
      <c r="C4677" s="1">
        <f t="shared" si="912"/>
        <v>41275</v>
      </c>
      <c r="D4677" s="4">
        <f t="shared" si="913"/>
        <v>4.7222222222222221E-2</v>
      </c>
      <c r="E4677" s="3">
        <f t="shared" si="914"/>
        <v>2013</v>
      </c>
      <c r="F4677" s="3">
        <f t="shared" si="915"/>
        <v>1</v>
      </c>
      <c r="G4677" s="3">
        <f t="shared" si="916"/>
        <v>18</v>
      </c>
      <c r="H4677" s="3">
        <f t="shared" si="917"/>
        <v>12</v>
      </c>
      <c r="I4677" s="3">
        <f t="shared" si="918"/>
        <v>40</v>
      </c>
      <c r="J4677" s="3">
        <f t="shared" si="919"/>
        <v>6</v>
      </c>
      <c r="K4677" s="3" t="str">
        <f>IF(AND(D4677&gt;='Season Lookup'!$D$15,D4677&lt;'Season Lookup'!$D$16),"Spring",IF(AND(D4677&gt;='Season Lookup'!$D$16,D4677&lt;'Season Lookup'!$D$17),"Summer",IF(AND(D4677&gt;='Season Lookup'!$D$17,D4677&lt;'Season Lookup'!$D$18),"Fall",IF(OR(D4677&gt;='Season Lookup'!$D$18,D4677&lt;'Season Lookup'!$D$15),"Winter"))))</f>
        <v>Winter</v>
      </c>
      <c r="L4677" s="3" t="str">
        <f>VLOOKUP(F4677,'Season Lookup'!$A$1:$B$13,2,0)</f>
        <v>Winter</v>
      </c>
      <c r="M4677" t="s">
        <v>12</v>
      </c>
      <c r="N4677" t="s">
        <v>13</v>
      </c>
      <c r="O4677" t="s">
        <v>152</v>
      </c>
      <c r="P4677" t="str">
        <f t="shared" si="920"/>
        <v>Yes</v>
      </c>
      <c r="Q4677" t="str">
        <f t="shared" si="921"/>
        <v>No</v>
      </c>
      <c r="R4677" t="str">
        <f t="shared" si="922"/>
        <v>Yes</v>
      </c>
      <c r="T4677" t="s">
        <v>342</v>
      </c>
      <c r="U4677" t="s">
        <v>316</v>
      </c>
      <c r="V4677" t="str">
        <f t="shared" si="923"/>
        <v>Intersection</v>
      </c>
      <c r="W4677" t="s">
        <v>2529</v>
      </c>
      <c r="X4677">
        <v>42.366343000000001</v>
      </c>
      <c r="Y4677">
        <v>-71.103160000000003</v>
      </c>
      <c r="Z4677" t="s">
        <v>643</v>
      </c>
    </row>
    <row r="4678" spans="1:26">
      <c r="A4678">
        <v>28629</v>
      </c>
      <c r="B4678" s="1">
        <v>41292.752071759256</v>
      </c>
      <c r="C4678" s="1">
        <f t="shared" si="912"/>
        <v>41275</v>
      </c>
      <c r="D4678" s="4">
        <f t="shared" si="913"/>
        <v>4.7222222222222221E-2</v>
      </c>
      <c r="E4678" s="3">
        <f t="shared" si="914"/>
        <v>2013</v>
      </c>
      <c r="F4678" s="3">
        <f t="shared" si="915"/>
        <v>1</v>
      </c>
      <c r="G4678" s="3">
        <f t="shared" si="916"/>
        <v>18</v>
      </c>
      <c r="H4678" s="3">
        <f t="shared" si="917"/>
        <v>18</v>
      </c>
      <c r="I4678" s="3">
        <f t="shared" si="918"/>
        <v>2</v>
      </c>
      <c r="J4678" s="3">
        <f t="shared" si="919"/>
        <v>6</v>
      </c>
      <c r="K4678" s="3" t="str">
        <f>IF(AND(D4678&gt;='Season Lookup'!$D$15,D4678&lt;'Season Lookup'!$D$16),"Spring",IF(AND(D4678&gt;='Season Lookup'!$D$16,D4678&lt;'Season Lookup'!$D$17),"Summer",IF(AND(D4678&gt;='Season Lookup'!$D$17,D4678&lt;'Season Lookup'!$D$18),"Fall",IF(OR(D4678&gt;='Season Lookup'!$D$18,D4678&lt;'Season Lookup'!$D$15),"Winter"))))</f>
        <v>Winter</v>
      </c>
      <c r="L4678" s="3" t="str">
        <f>VLOOKUP(F4678,'Season Lookup'!$A$1:$B$13,2,0)</f>
        <v>Winter</v>
      </c>
      <c r="M4678" t="s">
        <v>12</v>
      </c>
      <c r="N4678" t="s">
        <v>13</v>
      </c>
      <c r="O4678" t="s">
        <v>36</v>
      </c>
      <c r="P4678" t="str">
        <f t="shared" si="920"/>
        <v>Yes</v>
      </c>
      <c r="Q4678" t="str">
        <f t="shared" si="921"/>
        <v>No</v>
      </c>
      <c r="R4678" t="str">
        <f t="shared" si="922"/>
        <v>No</v>
      </c>
      <c r="T4678" t="s">
        <v>209</v>
      </c>
      <c r="U4678" t="s">
        <v>260</v>
      </c>
      <c r="V4678" t="str">
        <f t="shared" si="923"/>
        <v>Intersection</v>
      </c>
      <c r="W4678" t="s">
        <v>531</v>
      </c>
      <c r="X4678">
        <v>42.365678000000003</v>
      </c>
      <c r="Y4678">
        <v>-71.082406000000006</v>
      </c>
      <c r="Z4678" t="s">
        <v>532</v>
      </c>
    </row>
    <row r="4679" spans="1:26">
      <c r="A4679">
        <v>28630</v>
      </c>
      <c r="B4679" s="1">
        <v>41292.8125</v>
      </c>
      <c r="C4679" s="1">
        <f t="shared" si="912"/>
        <v>41275</v>
      </c>
      <c r="D4679" s="4">
        <f t="shared" si="913"/>
        <v>4.7222222222222221E-2</v>
      </c>
      <c r="E4679" s="3">
        <f t="shared" si="914"/>
        <v>2013</v>
      </c>
      <c r="F4679" s="3">
        <f t="shared" si="915"/>
        <v>1</v>
      </c>
      <c r="G4679" s="3">
        <f t="shared" si="916"/>
        <v>18</v>
      </c>
      <c r="H4679" s="3">
        <f t="shared" si="917"/>
        <v>19</v>
      </c>
      <c r="I4679" s="3">
        <f t="shared" si="918"/>
        <v>30</v>
      </c>
      <c r="J4679" s="3">
        <f t="shared" si="919"/>
        <v>6</v>
      </c>
      <c r="K4679" s="3" t="str">
        <f>IF(AND(D4679&gt;='Season Lookup'!$D$15,D4679&lt;'Season Lookup'!$D$16),"Spring",IF(AND(D4679&gt;='Season Lookup'!$D$16,D4679&lt;'Season Lookup'!$D$17),"Summer",IF(AND(D4679&gt;='Season Lookup'!$D$17,D4679&lt;'Season Lookup'!$D$18),"Fall",IF(OR(D4679&gt;='Season Lookup'!$D$18,D4679&lt;'Season Lookup'!$D$15),"Winter"))))</f>
        <v>Winter</v>
      </c>
      <c r="L4679" s="3" t="str">
        <f>VLOOKUP(F4679,'Season Lookup'!$A$1:$B$13,2,0)</f>
        <v>Winter</v>
      </c>
      <c r="M4679" t="s">
        <v>12</v>
      </c>
      <c r="N4679" t="s">
        <v>13</v>
      </c>
      <c r="O4679" t="s">
        <v>23</v>
      </c>
      <c r="P4679" t="str">
        <f t="shared" si="920"/>
        <v>Yes</v>
      </c>
      <c r="Q4679" t="str">
        <f t="shared" si="921"/>
        <v>No</v>
      </c>
      <c r="R4679" t="str">
        <f t="shared" si="922"/>
        <v>No</v>
      </c>
      <c r="S4679">
        <v>131</v>
      </c>
      <c r="T4679" t="s">
        <v>45</v>
      </c>
      <c r="V4679" t="str">
        <f t="shared" si="923"/>
        <v>Non Intersection</v>
      </c>
      <c r="W4679" t="s">
        <v>5292</v>
      </c>
      <c r="X4679">
        <v>42.390217999999997</v>
      </c>
      <c r="Y4679">
        <v>-71.132801999999998</v>
      </c>
      <c r="Z4679" t="s">
        <v>5293</v>
      </c>
    </row>
    <row r="4680" spans="1:26">
      <c r="A4680">
        <v>28631</v>
      </c>
      <c r="B4680" s="1">
        <v>41293.092361111114</v>
      </c>
      <c r="C4680" s="1">
        <f t="shared" si="912"/>
        <v>41275</v>
      </c>
      <c r="D4680" s="4">
        <f t="shared" si="913"/>
        <v>0.05</v>
      </c>
      <c r="E4680" s="3">
        <f t="shared" si="914"/>
        <v>2013</v>
      </c>
      <c r="F4680" s="3">
        <f t="shared" si="915"/>
        <v>1</v>
      </c>
      <c r="G4680" s="3">
        <f t="shared" si="916"/>
        <v>19</v>
      </c>
      <c r="H4680" s="3">
        <f t="shared" si="917"/>
        <v>2</v>
      </c>
      <c r="I4680" s="3">
        <f t="shared" si="918"/>
        <v>13</v>
      </c>
      <c r="J4680" s="3">
        <f t="shared" si="919"/>
        <v>7</v>
      </c>
      <c r="K4680" s="3" t="str">
        <f>IF(AND(D4680&gt;='Season Lookup'!$D$15,D4680&lt;'Season Lookup'!$D$16),"Spring",IF(AND(D4680&gt;='Season Lookup'!$D$16,D4680&lt;'Season Lookup'!$D$17),"Summer",IF(AND(D4680&gt;='Season Lookup'!$D$17,D4680&lt;'Season Lookup'!$D$18),"Fall",IF(OR(D4680&gt;='Season Lookup'!$D$18,D4680&lt;'Season Lookup'!$D$15),"Winter"))))</f>
        <v>Winter</v>
      </c>
      <c r="L4680" s="3" t="str">
        <f>VLOOKUP(F4680,'Season Lookup'!$A$1:$B$13,2,0)</f>
        <v>Winter</v>
      </c>
      <c r="M4680" t="s">
        <v>31</v>
      </c>
      <c r="N4680" t="s">
        <v>13</v>
      </c>
      <c r="O4680" t="s">
        <v>13</v>
      </c>
      <c r="P4680" t="str">
        <f t="shared" si="920"/>
        <v>Yes</v>
      </c>
      <c r="Q4680" t="str">
        <f t="shared" si="921"/>
        <v>No</v>
      </c>
      <c r="R4680" t="str">
        <f t="shared" si="922"/>
        <v>No</v>
      </c>
      <c r="T4680" t="s">
        <v>203</v>
      </c>
      <c r="U4680" t="s">
        <v>41</v>
      </c>
      <c r="V4680" t="str">
        <f t="shared" si="923"/>
        <v>Intersection</v>
      </c>
      <c r="W4680" t="s">
        <v>5294</v>
      </c>
      <c r="X4680">
        <v>42.361462000000003</v>
      </c>
      <c r="Y4680">
        <v>-71.115962999999994</v>
      </c>
      <c r="Z4680" t="s">
        <v>3111</v>
      </c>
    </row>
    <row r="4681" spans="1:26">
      <c r="A4681">
        <v>28646</v>
      </c>
      <c r="B4681" s="1">
        <v>41293.583333333336</v>
      </c>
      <c r="C4681" s="1">
        <f t="shared" si="912"/>
        <v>41275</v>
      </c>
      <c r="D4681" s="4">
        <f t="shared" si="913"/>
        <v>0.05</v>
      </c>
      <c r="E4681" s="3">
        <f t="shared" si="914"/>
        <v>2013</v>
      </c>
      <c r="F4681" s="3">
        <f t="shared" si="915"/>
        <v>1</v>
      </c>
      <c r="G4681" s="3">
        <f t="shared" si="916"/>
        <v>19</v>
      </c>
      <c r="H4681" s="3">
        <f t="shared" si="917"/>
        <v>14</v>
      </c>
      <c r="I4681" s="3">
        <f t="shared" si="918"/>
        <v>0</v>
      </c>
      <c r="J4681" s="3">
        <f t="shared" si="919"/>
        <v>7</v>
      </c>
      <c r="K4681" s="3" t="str">
        <f>IF(AND(D4681&gt;='Season Lookup'!$D$15,D4681&lt;'Season Lookup'!$D$16),"Spring",IF(AND(D4681&gt;='Season Lookup'!$D$16,D4681&lt;'Season Lookup'!$D$17),"Summer",IF(AND(D4681&gt;='Season Lookup'!$D$17,D4681&lt;'Season Lookup'!$D$18),"Fall",IF(OR(D4681&gt;='Season Lookup'!$D$18,D4681&lt;'Season Lookup'!$D$15),"Winter"))))</f>
        <v>Winter</v>
      </c>
      <c r="L4681" s="3" t="str">
        <f>VLOOKUP(F4681,'Season Lookup'!$A$1:$B$13,2,0)</f>
        <v>Winter</v>
      </c>
      <c r="M4681" t="s">
        <v>31</v>
      </c>
      <c r="N4681" t="s">
        <v>13</v>
      </c>
      <c r="O4681" t="s">
        <v>23</v>
      </c>
      <c r="P4681" t="str">
        <f t="shared" si="920"/>
        <v>Yes</v>
      </c>
      <c r="Q4681" t="str">
        <f t="shared" si="921"/>
        <v>No</v>
      </c>
      <c r="R4681" t="str">
        <f t="shared" si="922"/>
        <v>No</v>
      </c>
      <c r="S4681">
        <v>1</v>
      </c>
      <c r="T4681" t="s">
        <v>268</v>
      </c>
      <c r="V4681" t="str">
        <f t="shared" si="923"/>
        <v>Non Intersection</v>
      </c>
      <c r="W4681" t="s">
        <v>272</v>
      </c>
      <c r="X4681">
        <v>42.389237999999999</v>
      </c>
      <c r="Y4681">
        <v>-71.119527000000005</v>
      </c>
      <c r="Z4681" t="s">
        <v>273</v>
      </c>
    </row>
    <row r="4682" spans="1:26">
      <c r="A4682">
        <v>28632</v>
      </c>
      <c r="B4682" s="1">
        <v>41294.916655092595</v>
      </c>
      <c r="C4682" s="1">
        <f t="shared" si="912"/>
        <v>41275</v>
      </c>
      <c r="D4682" s="4">
        <f t="shared" si="913"/>
        <v>5.2777777777777778E-2</v>
      </c>
      <c r="E4682" s="3">
        <f t="shared" si="914"/>
        <v>2013</v>
      </c>
      <c r="F4682" s="3">
        <f t="shared" si="915"/>
        <v>1</v>
      </c>
      <c r="G4682" s="3">
        <f t="shared" si="916"/>
        <v>20</v>
      </c>
      <c r="H4682" s="3">
        <f t="shared" si="917"/>
        <v>21</v>
      </c>
      <c r="I4682" s="3">
        <f t="shared" si="918"/>
        <v>59</v>
      </c>
      <c r="J4682" s="3">
        <f t="shared" si="919"/>
        <v>1</v>
      </c>
      <c r="K4682" s="3" t="str">
        <f>IF(AND(D4682&gt;='Season Lookup'!$D$15,D4682&lt;'Season Lookup'!$D$16),"Spring",IF(AND(D4682&gt;='Season Lookup'!$D$16,D4682&lt;'Season Lookup'!$D$17),"Summer",IF(AND(D4682&gt;='Season Lookup'!$D$17,D4682&lt;'Season Lookup'!$D$18),"Fall",IF(OR(D4682&gt;='Season Lookup'!$D$18,D4682&lt;'Season Lookup'!$D$15),"Winter"))))</f>
        <v>Winter</v>
      </c>
      <c r="L4682" s="3" t="str">
        <f>VLOOKUP(F4682,'Season Lookup'!$A$1:$B$13,2,0)</f>
        <v>Winter</v>
      </c>
      <c r="M4682" t="s">
        <v>48</v>
      </c>
      <c r="N4682" t="s">
        <v>13</v>
      </c>
      <c r="O4682" t="s">
        <v>23</v>
      </c>
      <c r="P4682" t="str">
        <f t="shared" si="920"/>
        <v>Yes</v>
      </c>
      <c r="Q4682" t="str">
        <f t="shared" si="921"/>
        <v>No</v>
      </c>
      <c r="R4682" t="str">
        <f t="shared" si="922"/>
        <v>No</v>
      </c>
      <c r="S4682">
        <v>9</v>
      </c>
      <c r="T4682" t="s">
        <v>985</v>
      </c>
      <c r="V4682" t="str">
        <f t="shared" si="923"/>
        <v>Non Intersection</v>
      </c>
      <c r="W4682" t="s">
        <v>3135</v>
      </c>
      <c r="X4682">
        <v>42.368572</v>
      </c>
      <c r="Y4682">
        <v>-71.090981999999997</v>
      </c>
      <c r="Z4682" t="s">
        <v>3136</v>
      </c>
    </row>
    <row r="4683" spans="1:26">
      <c r="A4683">
        <v>28634</v>
      </c>
      <c r="B4683" s="1">
        <v>41295.385405092595</v>
      </c>
      <c r="C4683" s="1">
        <f t="shared" si="912"/>
        <v>41275</v>
      </c>
      <c r="D4683" s="4">
        <f t="shared" si="913"/>
        <v>5.5555555555555552E-2</v>
      </c>
      <c r="E4683" s="3">
        <f t="shared" si="914"/>
        <v>2013</v>
      </c>
      <c r="F4683" s="3">
        <f t="shared" si="915"/>
        <v>1</v>
      </c>
      <c r="G4683" s="3">
        <f t="shared" si="916"/>
        <v>21</v>
      </c>
      <c r="H4683" s="3">
        <f t="shared" si="917"/>
        <v>9</v>
      </c>
      <c r="I4683" s="3">
        <f t="shared" si="918"/>
        <v>14</v>
      </c>
      <c r="J4683" s="3">
        <f t="shared" si="919"/>
        <v>2</v>
      </c>
      <c r="K4683" s="3" t="str">
        <f>IF(AND(D4683&gt;='Season Lookup'!$D$15,D4683&lt;'Season Lookup'!$D$16),"Spring",IF(AND(D4683&gt;='Season Lookup'!$D$16,D4683&lt;'Season Lookup'!$D$17),"Summer",IF(AND(D4683&gt;='Season Lookup'!$D$17,D4683&lt;'Season Lookup'!$D$18),"Fall",IF(OR(D4683&gt;='Season Lookup'!$D$18,D4683&lt;'Season Lookup'!$D$15),"Winter"))))</f>
        <v>Winter</v>
      </c>
      <c r="L4683" s="3" t="str">
        <f>VLOOKUP(F4683,'Season Lookup'!$A$1:$B$13,2,0)</f>
        <v>Winter</v>
      </c>
      <c r="M4683" t="s">
        <v>56</v>
      </c>
      <c r="N4683" t="s">
        <v>13</v>
      </c>
      <c r="O4683" t="s">
        <v>13</v>
      </c>
      <c r="P4683" t="str">
        <f t="shared" si="920"/>
        <v>Yes</v>
      </c>
      <c r="Q4683" t="str">
        <f t="shared" si="921"/>
        <v>No</v>
      </c>
      <c r="R4683" t="str">
        <f t="shared" si="922"/>
        <v>No</v>
      </c>
      <c r="S4683">
        <v>57</v>
      </c>
      <c r="T4683" t="s">
        <v>5295</v>
      </c>
      <c r="V4683" t="str">
        <f t="shared" si="923"/>
        <v>Non Intersection</v>
      </c>
      <c r="W4683" t="s">
        <v>5296</v>
      </c>
      <c r="X4683">
        <v>42.379238999999998</v>
      </c>
      <c r="Y4683">
        <v>-71.141683</v>
      </c>
      <c r="Z4683" t="s">
        <v>5297</v>
      </c>
    </row>
    <row r="4684" spans="1:26">
      <c r="A4684">
        <v>28635</v>
      </c>
      <c r="B4684" s="1">
        <v>41295.845821759256</v>
      </c>
      <c r="C4684" s="1">
        <f t="shared" si="912"/>
        <v>41275</v>
      </c>
      <c r="D4684" s="4">
        <f t="shared" si="913"/>
        <v>5.5555555555555552E-2</v>
      </c>
      <c r="E4684" s="3">
        <f t="shared" si="914"/>
        <v>2013</v>
      </c>
      <c r="F4684" s="3">
        <f t="shared" si="915"/>
        <v>1</v>
      </c>
      <c r="G4684" s="3">
        <f t="shared" si="916"/>
        <v>21</v>
      </c>
      <c r="H4684" s="3">
        <f t="shared" si="917"/>
        <v>20</v>
      </c>
      <c r="I4684" s="3">
        <f t="shared" si="918"/>
        <v>17</v>
      </c>
      <c r="J4684" s="3">
        <f t="shared" si="919"/>
        <v>2</v>
      </c>
      <c r="K4684" s="3" t="str">
        <f>IF(AND(D4684&gt;='Season Lookup'!$D$15,D4684&lt;'Season Lookup'!$D$16),"Spring",IF(AND(D4684&gt;='Season Lookup'!$D$16,D4684&lt;'Season Lookup'!$D$17),"Summer",IF(AND(D4684&gt;='Season Lookup'!$D$17,D4684&lt;'Season Lookup'!$D$18),"Fall",IF(OR(D4684&gt;='Season Lookup'!$D$18,D4684&lt;'Season Lookup'!$D$15),"Winter"))))</f>
        <v>Winter</v>
      </c>
      <c r="L4684" s="3" t="str">
        <f>VLOOKUP(F4684,'Season Lookup'!$A$1:$B$13,2,0)</f>
        <v>Winter</v>
      </c>
      <c r="M4684" t="s">
        <v>56</v>
      </c>
      <c r="N4684" t="s">
        <v>13</v>
      </c>
      <c r="O4684" t="s">
        <v>23</v>
      </c>
      <c r="P4684" t="str">
        <f t="shared" si="920"/>
        <v>Yes</v>
      </c>
      <c r="Q4684" t="str">
        <f t="shared" si="921"/>
        <v>No</v>
      </c>
      <c r="R4684" t="str">
        <f t="shared" si="922"/>
        <v>No</v>
      </c>
      <c r="T4684" t="s">
        <v>41</v>
      </c>
      <c r="U4684" t="s">
        <v>14</v>
      </c>
      <c r="V4684" t="str">
        <f t="shared" si="923"/>
        <v>Intersection</v>
      </c>
      <c r="W4684" t="s">
        <v>3619</v>
      </c>
      <c r="X4684">
        <v>42.365591000000002</v>
      </c>
      <c r="Y4684">
        <v>-71.104027000000002</v>
      </c>
      <c r="Z4684" t="s">
        <v>3620</v>
      </c>
    </row>
    <row r="4685" spans="1:26">
      <c r="A4685">
        <v>28636</v>
      </c>
      <c r="B4685" s="1">
        <v>41295.833333333336</v>
      </c>
      <c r="C4685" s="1">
        <f t="shared" si="912"/>
        <v>41275</v>
      </c>
      <c r="D4685" s="4">
        <f t="shared" si="913"/>
        <v>5.5555555555555552E-2</v>
      </c>
      <c r="E4685" s="3">
        <f t="shared" si="914"/>
        <v>2013</v>
      </c>
      <c r="F4685" s="3">
        <f t="shared" si="915"/>
        <v>1</v>
      </c>
      <c r="G4685" s="3">
        <f t="shared" si="916"/>
        <v>21</v>
      </c>
      <c r="H4685" s="3">
        <f t="shared" si="917"/>
        <v>20</v>
      </c>
      <c r="I4685" s="3">
        <f t="shared" si="918"/>
        <v>0</v>
      </c>
      <c r="J4685" s="3">
        <f t="shared" si="919"/>
        <v>2</v>
      </c>
      <c r="K4685" s="3" t="str">
        <f>IF(AND(D4685&gt;='Season Lookup'!$D$15,D4685&lt;'Season Lookup'!$D$16),"Spring",IF(AND(D4685&gt;='Season Lookup'!$D$16,D4685&lt;'Season Lookup'!$D$17),"Summer",IF(AND(D4685&gt;='Season Lookup'!$D$17,D4685&lt;'Season Lookup'!$D$18),"Fall",IF(OR(D4685&gt;='Season Lookup'!$D$18,D4685&lt;'Season Lookup'!$D$15),"Winter"))))</f>
        <v>Winter</v>
      </c>
      <c r="L4685" s="3" t="str">
        <f>VLOOKUP(F4685,'Season Lookup'!$A$1:$B$13,2,0)</f>
        <v>Winter</v>
      </c>
      <c r="M4685" t="s">
        <v>56</v>
      </c>
      <c r="N4685" t="s">
        <v>13</v>
      </c>
      <c r="O4685" t="s">
        <v>13</v>
      </c>
      <c r="P4685" t="str">
        <f t="shared" si="920"/>
        <v>Yes</v>
      </c>
      <c r="Q4685" t="str">
        <f t="shared" si="921"/>
        <v>No</v>
      </c>
      <c r="R4685" t="str">
        <f t="shared" si="922"/>
        <v>No</v>
      </c>
      <c r="T4685" t="s">
        <v>796</v>
      </c>
      <c r="U4685" t="s">
        <v>32</v>
      </c>
      <c r="V4685" t="str">
        <f t="shared" si="923"/>
        <v>Intersection</v>
      </c>
      <c r="W4685" t="s">
        <v>812</v>
      </c>
      <c r="X4685">
        <v>42.362974000000001</v>
      </c>
      <c r="Y4685">
        <v>-71.093633999999994</v>
      </c>
      <c r="Z4685" t="s">
        <v>813</v>
      </c>
    </row>
    <row r="4686" spans="1:26">
      <c r="A4686">
        <v>28637</v>
      </c>
      <c r="B4686" s="1">
        <v>41296.59375</v>
      </c>
      <c r="C4686" s="1">
        <f t="shared" si="912"/>
        <v>41275</v>
      </c>
      <c r="D4686" s="4">
        <f t="shared" si="913"/>
        <v>5.8333333333333334E-2</v>
      </c>
      <c r="E4686" s="3">
        <f t="shared" si="914"/>
        <v>2013</v>
      </c>
      <c r="F4686" s="3">
        <f t="shared" si="915"/>
        <v>1</v>
      </c>
      <c r="G4686" s="3">
        <f t="shared" si="916"/>
        <v>22</v>
      </c>
      <c r="H4686" s="3">
        <f t="shared" si="917"/>
        <v>14</v>
      </c>
      <c r="I4686" s="3">
        <f t="shared" si="918"/>
        <v>15</v>
      </c>
      <c r="J4686" s="3">
        <f t="shared" si="919"/>
        <v>3</v>
      </c>
      <c r="K4686" s="3" t="str">
        <f>IF(AND(D4686&gt;='Season Lookup'!$D$15,D4686&lt;'Season Lookup'!$D$16),"Spring",IF(AND(D4686&gt;='Season Lookup'!$D$16,D4686&lt;'Season Lookup'!$D$17),"Summer",IF(AND(D4686&gt;='Season Lookup'!$D$17,D4686&lt;'Season Lookup'!$D$18),"Fall",IF(OR(D4686&gt;='Season Lookup'!$D$18,D4686&lt;'Season Lookup'!$D$15),"Winter"))))</f>
        <v>Winter</v>
      </c>
      <c r="L4686" s="3" t="str">
        <f>VLOOKUP(F4686,'Season Lookup'!$A$1:$B$13,2,0)</f>
        <v>Winter</v>
      </c>
      <c r="M4686" t="s">
        <v>73</v>
      </c>
      <c r="N4686" t="s">
        <v>13</v>
      </c>
      <c r="O4686" t="s">
        <v>13</v>
      </c>
      <c r="P4686" t="str">
        <f t="shared" si="920"/>
        <v>Yes</v>
      </c>
      <c r="Q4686" t="str">
        <f t="shared" si="921"/>
        <v>No</v>
      </c>
      <c r="R4686" t="str">
        <f t="shared" si="922"/>
        <v>No</v>
      </c>
      <c r="T4686" t="s">
        <v>14</v>
      </c>
      <c r="U4686" t="s">
        <v>119</v>
      </c>
      <c r="V4686" t="str">
        <f t="shared" si="923"/>
        <v>Intersection</v>
      </c>
      <c r="W4686" t="s">
        <v>247</v>
      </c>
      <c r="X4686">
        <v>42.360827999999998</v>
      </c>
      <c r="Y4686">
        <v>-71.096012000000002</v>
      </c>
      <c r="Z4686" t="s">
        <v>248</v>
      </c>
    </row>
    <row r="4687" spans="1:26">
      <c r="A4687">
        <v>28638</v>
      </c>
      <c r="B4687" s="1">
        <v>41297.347210648149</v>
      </c>
      <c r="C4687" s="1">
        <f t="shared" si="912"/>
        <v>41275</v>
      </c>
      <c r="D4687" s="4">
        <f t="shared" si="913"/>
        <v>6.1111111111111109E-2</v>
      </c>
      <c r="E4687" s="3">
        <f t="shared" si="914"/>
        <v>2013</v>
      </c>
      <c r="F4687" s="3">
        <f t="shared" si="915"/>
        <v>1</v>
      </c>
      <c r="G4687" s="3">
        <f t="shared" si="916"/>
        <v>23</v>
      </c>
      <c r="H4687" s="3">
        <f t="shared" si="917"/>
        <v>8</v>
      </c>
      <c r="I4687" s="3">
        <f t="shared" si="918"/>
        <v>19</v>
      </c>
      <c r="J4687" s="3">
        <f t="shared" si="919"/>
        <v>4</v>
      </c>
      <c r="K4687" s="3" t="str">
        <f>IF(AND(D4687&gt;='Season Lookup'!$D$15,D4687&lt;'Season Lookup'!$D$16),"Spring",IF(AND(D4687&gt;='Season Lookup'!$D$16,D4687&lt;'Season Lookup'!$D$17),"Summer",IF(AND(D4687&gt;='Season Lookup'!$D$17,D4687&lt;'Season Lookup'!$D$18),"Fall",IF(OR(D4687&gt;='Season Lookup'!$D$18,D4687&lt;'Season Lookup'!$D$15),"Winter"))))</f>
        <v>Winter</v>
      </c>
      <c r="L4687" s="3" t="str">
        <f>VLOOKUP(F4687,'Season Lookup'!$A$1:$B$13,2,0)</f>
        <v>Winter</v>
      </c>
      <c r="M4687" t="s">
        <v>82</v>
      </c>
      <c r="N4687" t="s">
        <v>246</v>
      </c>
      <c r="O4687" t="s">
        <v>13</v>
      </c>
      <c r="P4687" t="str">
        <f t="shared" si="920"/>
        <v>Yes</v>
      </c>
      <c r="Q4687" t="str">
        <f t="shared" si="921"/>
        <v>No</v>
      </c>
      <c r="R4687" t="str">
        <f t="shared" si="922"/>
        <v>No</v>
      </c>
      <c r="S4687">
        <v>362</v>
      </c>
      <c r="T4687" t="s">
        <v>15</v>
      </c>
      <c r="V4687" t="str">
        <f t="shared" si="923"/>
        <v>Non Intersection</v>
      </c>
      <c r="W4687" t="s">
        <v>3320</v>
      </c>
      <c r="X4687">
        <v>42.392536</v>
      </c>
      <c r="Y4687">
        <v>-71.138227000000001</v>
      </c>
      <c r="Z4687" t="s">
        <v>3321</v>
      </c>
    </row>
    <row r="4688" spans="1:26">
      <c r="A4688">
        <v>28639</v>
      </c>
      <c r="B4688" s="1">
        <v>41297.434027777781</v>
      </c>
      <c r="C4688" s="1">
        <f t="shared" si="912"/>
        <v>41275</v>
      </c>
      <c r="D4688" s="4">
        <f t="shared" si="913"/>
        <v>6.1111111111111109E-2</v>
      </c>
      <c r="E4688" s="3">
        <f t="shared" si="914"/>
        <v>2013</v>
      </c>
      <c r="F4688" s="3">
        <f t="shared" si="915"/>
        <v>1</v>
      </c>
      <c r="G4688" s="3">
        <f t="shared" si="916"/>
        <v>23</v>
      </c>
      <c r="H4688" s="3">
        <f t="shared" si="917"/>
        <v>10</v>
      </c>
      <c r="I4688" s="3">
        <f t="shared" si="918"/>
        <v>25</v>
      </c>
      <c r="J4688" s="3">
        <f t="shared" si="919"/>
        <v>4</v>
      </c>
      <c r="K4688" s="3" t="str">
        <f>IF(AND(D4688&gt;='Season Lookup'!$D$15,D4688&lt;'Season Lookup'!$D$16),"Spring",IF(AND(D4688&gt;='Season Lookup'!$D$16,D4688&lt;'Season Lookup'!$D$17),"Summer",IF(AND(D4688&gt;='Season Lookup'!$D$17,D4688&lt;'Season Lookup'!$D$18),"Fall",IF(OR(D4688&gt;='Season Lookup'!$D$18,D4688&lt;'Season Lookup'!$D$15),"Winter"))))</f>
        <v>Winter</v>
      </c>
      <c r="L4688" s="3" t="str">
        <f>VLOOKUP(F4688,'Season Lookup'!$A$1:$B$13,2,0)</f>
        <v>Winter</v>
      </c>
      <c r="M4688" t="s">
        <v>82</v>
      </c>
      <c r="N4688" t="s">
        <v>13</v>
      </c>
      <c r="O4688" t="s">
        <v>13</v>
      </c>
      <c r="P4688" t="str">
        <f t="shared" si="920"/>
        <v>Yes</v>
      </c>
      <c r="Q4688" t="str">
        <f t="shared" si="921"/>
        <v>No</v>
      </c>
      <c r="R4688" t="str">
        <f t="shared" si="922"/>
        <v>No</v>
      </c>
      <c r="T4688" t="s">
        <v>14</v>
      </c>
      <c r="U4688" t="s">
        <v>498</v>
      </c>
      <c r="V4688" t="str">
        <f t="shared" si="923"/>
        <v>Intersection</v>
      </c>
      <c r="W4688" t="s">
        <v>2747</v>
      </c>
      <c r="X4688">
        <v>42.369567000000004</v>
      </c>
      <c r="Y4688">
        <v>-71.111861000000005</v>
      </c>
      <c r="Z4688" t="s">
        <v>2748</v>
      </c>
    </row>
    <row r="4689" spans="1:26">
      <c r="A4689">
        <v>28640</v>
      </c>
      <c r="B4689" s="1">
        <v>41297.416655092595</v>
      </c>
      <c r="C4689" s="1">
        <f t="shared" si="912"/>
        <v>41275</v>
      </c>
      <c r="D4689" s="4">
        <f t="shared" si="913"/>
        <v>6.1111111111111109E-2</v>
      </c>
      <c r="E4689" s="3">
        <f t="shared" si="914"/>
        <v>2013</v>
      </c>
      <c r="F4689" s="3">
        <f t="shared" si="915"/>
        <v>1</v>
      </c>
      <c r="G4689" s="3">
        <f t="shared" si="916"/>
        <v>23</v>
      </c>
      <c r="H4689" s="3">
        <f t="shared" si="917"/>
        <v>9</v>
      </c>
      <c r="I4689" s="3">
        <f t="shared" si="918"/>
        <v>59</v>
      </c>
      <c r="J4689" s="3">
        <f t="shared" si="919"/>
        <v>4</v>
      </c>
      <c r="K4689" s="3" t="str">
        <f>IF(AND(D4689&gt;='Season Lookup'!$D$15,D4689&lt;'Season Lookup'!$D$16),"Spring",IF(AND(D4689&gt;='Season Lookup'!$D$16,D4689&lt;'Season Lookup'!$D$17),"Summer",IF(AND(D4689&gt;='Season Lookup'!$D$17,D4689&lt;'Season Lookup'!$D$18),"Fall",IF(OR(D4689&gt;='Season Lookup'!$D$18,D4689&lt;'Season Lookup'!$D$15),"Winter"))))</f>
        <v>Winter</v>
      </c>
      <c r="L4689" s="3" t="str">
        <f>VLOOKUP(F4689,'Season Lookup'!$A$1:$B$13,2,0)</f>
        <v>Winter</v>
      </c>
      <c r="M4689" t="s">
        <v>82</v>
      </c>
      <c r="N4689" t="s">
        <v>13</v>
      </c>
      <c r="O4689" t="s">
        <v>23</v>
      </c>
      <c r="P4689" t="str">
        <f t="shared" si="920"/>
        <v>Yes</v>
      </c>
      <c r="Q4689" t="str">
        <f t="shared" si="921"/>
        <v>No</v>
      </c>
      <c r="R4689" t="str">
        <f t="shared" si="922"/>
        <v>No</v>
      </c>
      <c r="T4689" t="s">
        <v>20</v>
      </c>
      <c r="V4689" t="str">
        <f t="shared" si="923"/>
        <v>Intersection</v>
      </c>
      <c r="W4689" t="s">
        <v>5298</v>
      </c>
      <c r="X4689">
        <v>0</v>
      </c>
      <c r="Y4689">
        <v>0</v>
      </c>
      <c r="Z4689" t="s">
        <v>81</v>
      </c>
    </row>
    <row r="4690" spans="1:26">
      <c r="A4690">
        <v>28674</v>
      </c>
      <c r="B4690" s="1">
        <v>41297.742349537039</v>
      </c>
      <c r="C4690" s="1">
        <f t="shared" si="912"/>
        <v>41275</v>
      </c>
      <c r="D4690" s="4">
        <f t="shared" si="913"/>
        <v>6.1111111111111109E-2</v>
      </c>
      <c r="E4690" s="3">
        <f t="shared" si="914"/>
        <v>2013</v>
      </c>
      <c r="F4690" s="3">
        <f t="shared" si="915"/>
        <v>1</v>
      </c>
      <c r="G4690" s="3">
        <f t="shared" si="916"/>
        <v>23</v>
      </c>
      <c r="H4690" s="3">
        <f t="shared" si="917"/>
        <v>17</v>
      </c>
      <c r="I4690" s="3">
        <f t="shared" si="918"/>
        <v>48</v>
      </c>
      <c r="J4690" s="3">
        <f t="shared" si="919"/>
        <v>4</v>
      </c>
      <c r="K4690" s="3" t="str">
        <f>IF(AND(D4690&gt;='Season Lookup'!$D$15,D4690&lt;'Season Lookup'!$D$16),"Spring",IF(AND(D4690&gt;='Season Lookup'!$D$16,D4690&lt;'Season Lookup'!$D$17),"Summer",IF(AND(D4690&gt;='Season Lookup'!$D$17,D4690&lt;'Season Lookup'!$D$18),"Fall",IF(OR(D4690&gt;='Season Lookup'!$D$18,D4690&lt;'Season Lookup'!$D$15),"Winter"))))</f>
        <v>Winter</v>
      </c>
      <c r="L4690" s="3" t="str">
        <f>VLOOKUP(F4690,'Season Lookup'!$A$1:$B$13,2,0)</f>
        <v>Winter</v>
      </c>
      <c r="M4690" t="s">
        <v>82</v>
      </c>
      <c r="N4690" t="s">
        <v>13</v>
      </c>
      <c r="O4690" t="s">
        <v>13</v>
      </c>
      <c r="P4690" t="str">
        <f t="shared" si="920"/>
        <v>Yes</v>
      </c>
      <c r="Q4690" t="str">
        <f t="shared" si="921"/>
        <v>No</v>
      </c>
      <c r="R4690" t="str">
        <f t="shared" si="922"/>
        <v>No</v>
      </c>
      <c r="T4690" t="s">
        <v>14</v>
      </c>
      <c r="U4690" t="s">
        <v>506</v>
      </c>
      <c r="V4690" t="str">
        <f t="shared" si="923"/>
        <v>Intersection</v>
      </c>
      <c r="W4690" t="s">
        <v>2362</v>
      </c>
      <c r="X4690">
        <v>42.366995000000003</v>
      </c>
      <c r="Y4690">
        <v>-71.106342999999995</v>
      </c>
      <c r="Z4690" t="s">
        <v>508</v>
      </c>
    </row>
    <row r="4691" spans="1:26">
      <c r="A4691">
        <v>28641</v>
      </c>
      <c r="B4691" s="1">
        <v>41298.458333333336</v>
      </c>
      <c r="C4691" s="1">
        <f t="shared" si="912"/>
        <v>41275</v>
      </c>
      <c r="D4691" s="4">
        <f t="shared" si="913"/>
        <v>6.3888888888888884E-2</v>
      </c>
      <c r="E4691" s="3">
        <f t="shared" si="914"/>
        <v>2013</v>
      </c>
      <c r="F4691" s="3">
        <f t="shared" si="915"/>
        <v>1</v>
      </c>
      <c r="G4691" s="3">
        <f t="shared" si="916"/>
        <v>24</v>
      </c>
      <c r="H4691" s="3">
        <f t="shared" si="917"/>
        <v>11</v>
      </c>
      <c r="I4691" s="3">
        <f t="shared" si="918"/>
        <v>0</v>
      </c>
      <c r="J4691" s="3">
        <f t="shared" si="919"/>
        <v>5</v>
      </c>
      <c r="K4691" s="3" t="str">
        <f>IF(AND(D4691&gt;='Season Lookup'!$D$15,D4691&lt;'Season Lookup'!$D$16),"Spring",IF(AND(D4691&gt;='Season Lookup'!$D$16,D4691&lt;'Season Lookup'!$D$17),"Summer",IF(AND(D4691&gt;='Season Lookup'!$D$17,D4691&lt;'Season Lookup'!$D$18),"Fall",IF(OR(D4691&gt;='Season Lookup'!$D$18,D4691&lt;'Season Lookup'!$D$15),"Winter"))))</f>
        <v>Winter</v>
      </c>
      <c r="L4691" s="3" t="str">
        <f>VLOOKUP(F4691,'Season Lookup'!$A$1:$B$13,2,0)</f>
        <v>Winter</v>
      </c>
      <c r="M4691" t="s">
        <v>78</v>
      </c>
      <c r="N4691" t="s">
        <v>13</v>
      </c>
      <c r="O4691" t="s">
        <v>23</v>
      </c>
      <c r="P4691" t="str">
        <f t="shared" si="920"/>
        <v>Yes</v>
      </c>
      <c r="Q4691" t="str">
        <f t="shared" si="921"/>
        <v>No</v>
      </c>
      <c r="R4691" t="str">
        <f t="shared" si="922"/>
        <v>No</v>
      </c>
      <c r="T4691" t="s">
        <v>142</v>
      </c>
      <c r="U4691" t="s">
        <v>409</v>
      </c>
      <c r="V4691" t="str">
        <f t="shared" si="923"/>
        <v>Intersection</v>
      </c>
      <c r="W4691" t="s">
        <v>1329</v>
      </c>
      <c r="X4691">
        <v>42.381520999999999</v>
      </c>
      <c r="Y4691">
        <v>-71.134101999999999</v>
      </c>
      <c r="Z4691" t="s">
        <v>1330</v>
      </c>
    </row>
    <row r="4692" spans="1:26">
      <c r="A4692">
        <v>28642</v>
      </c>
      <c r="B4692" s="1">
        <v>41298.510405092595</v>
      </c>
      <c r="C4692" s="1">
        <f t="shared" si="912"/>
        <v>41275</v>
      </c>
      <c r="D4692" s="4">
        <f t="shared" si="913"/>
        <v>6.3888888888888884E-2</v>
      </c>
      <c r="E4692" s="3">
        <f t="shared" si="914"/>
        <v>2013</v>
      </c>
      <c r="F4692" s="3">
        <f t="shared" si="915"/>
        <v>1</v>
      </c>
      <c r="G4692" s="3">
        <f t="shared" si="916"/>
        <v>24</v>
      </c>
      <c r="H4692" s="3">
        <f t="shared" si="917"/>
        <v>12</v>
      </c>
      <c r="I4692" s="3">
        <f t="shared" si="918"/>
        <v>14</v>
      </c>
      <c r="J4692" s="3">
        <f t="shared" si="919"/>
        <v>5</v>
      </c>
      <c r="K4692" s="3" t="str">
        <f>IF(AND(D4692&gt;='Season Lookup'!$D$15,D4692&lt;'Season Lookup'!$D$16),"Spring",IF(AND(D4692&gt;='Season Lookup'!$D$16,D4692&lt;'Season Lookup'!$D$17),"Summer",IF(AND(D4692&gt;='Season Lookup'!$D$17,D4692&lt;'Season Lookup'!$D$18),"Fall",IF(OR(D4692&gt;='Season Lookup'!$D$18,D4692&lt;'Season Lookup'!$D$15),"Winter"))))</f>
        <v>Winter</v>
      </c>
      <c r="L4692" s="3" t="str">
        <f>VLOOKUP(F4692,'Season Lookup'!$A$1:$B$13,2,0)</f>
        <v>Winter</v>
      </c>
      <c r="M4692" t="s">
        <v>78</v>
      </c>
      <c r="N4692" t="s">
        <v>13</v>
      </c>
      <c r="O4692" t="s">
        <v>23</v>
      </c>
      <c r="P4692" t="str">
        <f t="shared" si="920"/>
        <v>Yes</v>
      </c>
      <c r="Q4692" t="str">
        <f t="shared" si="921"/>
        <v>No</v>
      </c>
      <c r="R4692" t="str">
        <f t="shared" si="922"/>
        <v>No</v>
      </c>
      <c r="S4692">
        <v>364</v>
      </c>
      <c r="T4692" t="s">
        <v>142</v>
      </c>
      <c r="V4692" t="str">
        <f t="shared" si="923"/>
        <v>Non Intersection</v>
      </c>
      <c r="W4692" t="s">
        <v>5299</v>
      </c>
      <c r="X4692">
        <v>42.381059</v>
      </c>
      <c r="Y4692">
        <v>-71.138816000000006</v>
      </c>
      <c r="Z4692" t="s">
        <v>5300</v>
      </c>
    </row>
    <row r="4693" spans="1:26">
      <c r="A4693">
        <v>28643</v>
      </c>
      <c r="B4693" s="1">
        <v>41298.753460648149</v>
      </c>
      <c r="C4693" s="1">
        <f t="shared" si="912"/>
        <v>41275</v>
      </c>
      <c r="D4693" s="4">
        <f t="shared" si="913"/>
        <v>6.3888888888888884E-2</v>
      </c>
      <c r="E4693" s="3">
        <f t="shared" si="914"/>
        <v>2013</v>
      </c>
      <c r="F4693" s="3">
        <f t="shared" si="915"/>
        <v>1</v>
      </c>
      <c r="G4693" s="3">
        <f t="shared" si="916"/>
        <v>24</v>
      </c>
      <c r="H4693" s="3">
        <f t="shared" si="917"/>
        <v>18</v>
      </c>
      <c r="I4693" s="3">
        <f t="shared" si="918"/>
        <v>4</v>
      </c>
      <c r="J4693" s="3">
        <f t="shared" si="919"/>
        <v>5</v>
      </c>
      <c r="K4693" s="3" t="str">
        <f>IF(AND(D4693&gt;='Season Lookup'!$D$15,D4693&lt;'Season Lookup'!$D$16),"Spring",IF(AND(D4693&gt;='Season Lookup'!$D$16,D4693&lt;'Season Lookup'!$D$17),"Summer",IF(AND(D4693&gt;='Season Lookup'!$D$17,D4693&lt;'Season Lookup'!$D$18),"Fall",IF(OR(D4693&gt;='Season Lookup'!$D$18,D4693&lt;'Season Lookup'!$D$15),"Winter"))))</f>
        <v>Winter</v>
      </c>
      <c r="L4693" s="3" t="str">
        <f>VLOOKUP(F4693,'Season Lookup'!$A$1:$B$13,2,0)</f>
        <v>Winter</v>
      </c>
      <c r="M4693" t="s">
        <v>78</v>
      </c>
      <c r="N4693" t="s">
        <v>13</v>
      </c>
      <c r="O4693" t="s">
        <v>23</v>
      </c>
      <c r="P4693" t="str">
        <f t="shared" si="920"/>
        <v>Yes</v>
      </c>
      <c r="Q4693" t="str">
        <f t="shared" si="921"/>
        <v>No</v>
      </c>
      <c r="R4693" t="str">
        <f t="shared" si="922"/>
        <v>No</v>
      </c>
      <c r="T4693" t="s">
        <v>216</v>
      </c>
      <c r="U4693" t="s">
        <v>101</v>
      </c>
      <c r="V4693" t="str">
        <f t="shared" si="923"/>
        <v>Intersection</v>
      </c>
      <c r="W4693" t="s">
        <v>5301</v>
      </c>
      <c r="X4693">
        <v>42.365402000000003</v>
      </c>
      <c r="Y4693">
        <v>-71.098765</v>
      </c>
      <c r="Z4693" t="s">
        <v>5302</v>
      </c>
    </row>
    <row r="4694" spans="1:26">
      <c r="A4694">
        <v>28644</v>
      </c>
      <c r="B4694" s="1">
        <v>41299.067361111112</v>
      </c>
      <c r="C4694" s="1">
        <f t="shared" si="912"/>
        <v>41275</v>
      </c>
      <c r="D4694" s="4">
        <f t="shared" si="913"/>
        <v>6.6666666666666666E-2</v>
      </c>
      <c r="E4694" s="3">
        <f t="shared" si="914"/>
        <v>2013</v>
      </c>
      <c r="F4694" s="3">
        <f t="shared" si="915"/>
        <v>1</v>
      </c>
      <c r="G4694" s="3">
        <f t="shared" si="916"/>
        <v>25</v>
      </c>
      <c r="H4694" s="3">
        <f t="shared" si="917"/>
        <v>1</v>
      </c>
      <c r="I4694" s="3">
        <f t="shared" si="918"/>
        <v>37</v>
      </c>
      <c r="J4694" s="3">
        <f t="shared" si="919"/>
        <v>6</v>
      </c>
      <c r="K4694" s="3" t="str">
        <f>IF(AND(D4694&gt;='Season Lookup'!$D$15,D4694&lt;'Season Lookup'!$D$16),"Spring",IF(AND(D4694&gt;='Season Lookup'!$D$16,D4694&lt;'Season Lookup'!$D$17),"Summer",IF(AND(D4694&gt;='Season Lookup'!$D$17,D4694&lt;'Season Lookup'!$D$18),"Fall",IF(OR(D4694&gt;='Season Lookup'!$D$18,D4694&lt;'Season Lookup'!$D$15),"Winter"))))</f>
        <v>Winter</v>
      </c>
      <c r="L4694" s="3" t="str">
        <f>VLOOKUP(F4694,'Season Lookup'!$A$1:$B$13,2,0)</f>
        <v>Winter</v>
      </c>
      <c r="M4694" t="s">
        <v>12</v>
      </c>
      <c r="N4694" t="s">
        <v>13</v>
      </c>
      <c r="O4694" t="s">
        <v>23</v>
      </c>
      <c r="P4694" t="str">
        <f t="shared" si="920"/>
        <v>Yes</v>
      </c>
      <c r="Q4694" t="str">
        <f t="shared" si="921"/>
        <v>No</v>
      </c>
      <c r="R4694" t="str">
        <f t="shared" si="922"/>
        <v>No</v>
      </c>
      <c r="T4694" t="s">
        <v>199</v>
      </c>
      <c r="U4694" t="s">
        <v>2683</v>
      </c>
      <c r="V4694" t="str">
        <f t="shared" si="923"/>
        <v>Intersection</v>
      </c>
      <c r="W4694" t="s">
        <v>5303</v>
      </c>
      <c r="X4694">
        <v>42.377049</v>
      </c>
      <c r="Y4694">
        <v>-71.135913000000002</v>
      </c>
      <c r="Z4694" t="s">
        <v>5304</v>
      </c>
    </row>
    <row r="4695" spans="1:26">
      <c r="A4695">
        <v>28647</v>
      </c>
      <c r="B4695" s="1">
        <v>41299.364583333336</v>
      </c>
      <c r="C4695" s="1">
        <f t="shared" si="912"/>
        <v>41275</v>
      </c>
      <c r="D4695" s="4">
        <f t="shared" si="913"/>
        <v>6.6666666666666666E-2</v>
      </c>
      <c r="E4695" s="3">
        <f t="shared" si="914"/>
        <v>2013</v>
      </c>
      <c r="F4695" s="3">
        <f t="shared" si="915"/>
        <v>1</v>
      </c>
      <c r="G4695" s="3">
        <f t="shared" si="916"/>
        <v>25</v>
      </c>
      <c r="H4695" s="3">
        <f t="shared" si="917"/>
        <v>8</v>
      </c>
      <c r="I4695" s="3">
        <f t="shared" si="918"/>
        <v>45</v>
      </c>
      <c r="J4695" s="3">
        <f t="shared" si="919"/>
        <v>6</v>
      </c>
      <c r="K4695" s="3" t="str">
        <f>IF(AND(D4695&gt;='Season Lookup'!$D$15,D4695&lt;'Season Lookup'!$D$16),"Spring",IF(AND(D4695&gt;='Season Lookup'!$D$16,D4695&lt;'Season Lookup'!$D$17),"Summer",IF(AND(D4695&gt;='Season Lookup'!$D$17,D4695&lt;'Season Lookup'!$D$18),"Fall",IF(OR(D4695&gt;='Season Lookup'!$D$18,D4695&lt;'Season Lookup'!$D$15),"Winter"))))</f>
        <v>Winter</v>
      </c>
      <c r="L4695" s="3" t="str">
        <f>VLOOKUP(F4695,'Season Lookup'!$A$1:$B$13,2,0)</f>
        <v>Winter</v>
      </c>
      <c r="M4695" t="s">
        <v>12</v>
      </c>
      <c r="N4695" t="s">
        <v>13</v>
      </c>
      <c r="O4695" t="s">
        <v>246</v>
      </c>
      <c r="P4695" t="str">
        <f t="shared" si="920"/>
        <v>Yes</v>
      </c>
      <c r="Q4695" t="str">
        <f t="shared" si="921"/>
        <v>No</v>
      </c>
      <c r="R4695" t="str">
        <f t="shared" si="922"/>
        <v>No</v>
      </c>
      <c r="T4695" t="s">
        <v>1006</v>
      </c>
      <c r="U4695" t="s">
        <v>3588</v>
      </c>
      <c r="V4695" t="str">
        <f t="shared" si="923"/>
        <v>Intersection</v>
      </c>
      <c r="W4695" t="s">
        <v>5305</v>
      </c>
      <c r="X4695">
        <v>42.377383999999999</v>
      </c>
      <c r="Y4695">
        <v>-71.110589000000004</v>
      </c>
      <c r="Z4695" t="s">
        <v>5306</v>
      </c>
    </row>
    <row r="4696" spans="1:26">
      <c r="A4696">
        <v>28648</v>
      </c>
      <c r="B4696" s="1">
        <v>41299.395833333336</v>
      </c>
      <c r="C4696" s="1">
        <f t="shared" si="912"/>
        <v>41275</v>
      </c>
      <c r="D4696" s="4">
        <f t="shared" si="913"/>
        <v>6.6666666666666666E-2</v>
      </c>
      <c r="E4696" s="3">
        <f t="shared" si="914"/>
        <v>2013</v>
      </c>
      <c r="F4696" s="3">
        <f t="shared" si="915"/>
        <v>1</v>
      </c>
      <c r="G4696" s="3">
        <f t="shared" si="916"/>
        <v>25</v>
      </c>
      <c r="H4696" s="3">
        <f t="shared" si="917"/>
        <v>9</v>
      </c>
      <c r="I4696" s="3">
        <f t="shared" si="918"/>
        <v>30</v>
      </c>
      <c r="J4696" s="3">
        <f t="shared" si="919"/>
        <v>6</v>
      </c>
      <c r="K4696" s="3" t="str">
        <f>IF(AND(D4696&gt;='Season Lookup'!$D$15,D4696&lt;'Season Lookup'!$D$16),"Spring",IF(AND(D4696&gt;='Season Lookup'!$D$16,D4696&lt;'Season Lookup'!$D$17),"Summer",IF(AND(D4696&gt;='Season Lookup'!$D$17,D4696&lt;'Season Lookup'!$D$18),"Fall",IF(OR(D4696&gt;='Season Lookup'!$D$18,D4696&lt;'Season Lookup'!$D$15),"Winter"))))</f>
        <v>Winter</v>
      </c>
      <c r="L4696" s="3" t="str">
        <f>VLOOKUP(F4696,'Season Lookup'!$A$1:$B$13,2,0)</f>
        <v>Winter</v>
      </c>
      <c r="M4696" t="s">
        <v>12</v>
      </c>
      <c r="N4696" t="s">
        <v>13</v>
      </c>
      <c r="O4696" t="s">
        <v>13</v>
      </c>
      <c r="P4696" t="str">
        <f t="shared" si="920"/>
        <v>Yes</v>
      </c>
      <c r="Q4696" t="str">
        <f t="shared" si="921"/>
        <v>No</v>
      </c>
      <c r="R4696" t="str">
        <f t="shared" si="922"/>
        <v>No</v>
      </c>
      <c r="S4696">
        <v>11</v>
      </c>
      <c r="T4696" t="s">
        <v>335</v>
      </c>
      <c r="V4696" t="str">
        <f t="shared" si="923"/>
        <v>Non Intersection</v>
      </c>
      <c r="W4696" t="s">
        <v>5307</v>
      </c>
      <c r="X4696">
        <v>42.372776999999999</v>
      </c>
      <c r="Y4696">
        <v>-71.113369000000006</v>
      </c>
      <c r="Z4696" t="s">
        <v>5308</v>
      </c>
    </row>
    <row r="4697" spans="1:26">
      <c r="A4697">
        <v>28649</v>
      </c>
      <c r="B4697" s="1">
        <v>41299.510405092595</v>
      </c>
      <c r="C4697" s="1">
        <f t="shared" si="912"/>
        <v>41275</v>
      </c>
      <c r="D4697" s="4">
        <f t="shared" si="913"/>
        <v>6.6666666666666666E-2</v>
      </c>
      <c r="E4697" s="3">
        <f t="shared" si="914"/>
        <v>2013</v>
      </c>
      <c r="F4697" s="3">
        <f t="shared" si="915"/>
        <v>1</v>
      </c>
      <c r="G4697" s="3">
        <f t="shared" si="916"/>
        <v>25</v>
      </c>
      <c r="H4697" s="3">
        <f t="shared" si="917"/>
        <v>12</v>
      </c>
      <c r="I4697" s="3">
        <f t="shared" si="918"/>
        <v>14</v>
      </c>
      <c r="J4697" s="3">
        <f t="shared" si="919"/>
        <v>6</v>
      </c>
      <c r="K4697" s="3" t="str">
        <f>IF(AND(D4697&gt;='Season Lookup'!$D$15,D4697&lt;'Season Lookup'!$D$16),"Spring",IF(AND(D4697&gt;='Season Lookup'!$D$16,D4697&lt;'Season Lookup'!$D$17),"Summer",IF(AND(D4697&gt;='Season Lookup'!$D$17,D4697&lt;'Season Lookup'!$D$18),"Fall",IF(OR(D4697&gt;='Season Lookup'!$D$18,D4697&lt;'Season Lookup'!$D$15),"Winter"))))</f>
        <v>Winter</v>
      </c>
      <c r="L4697" s="3" t="str">
        <f>VLOOKUP(F4697,'Season Lookup'!$A$1:$B$13,2,0)</f>
        <v>Winter</v>
      </c>
      <c r="M4697" t="s">
        <v>12</v>
      </c>
      <c r="N4697" t="s">
        <v>13</v>
      </c>
      <c r="O4697" t="s">
        <v>13</v>
      </c>
      <c r="P4697" t="str">
        <f t="shared" si="920"/>
        <v>Yes</v>
      </c>
      <c r="Q4697" t="str">
        <f t="shared" si="921"/>
        <v>No</v>
      </c>
      <c r="R4697" t="str">
        <f t="shared" si="922"/>
        <v>No</v>
      </c>
      <c r="S4697">
        <v>333</v>
      </c>
      <c r="T4697" t="s">
        <v>587</v>
      </c>
      <c r="V4697" t="str">
        <f t="shared" si="923"/>
        <v>Non Intersection</v>
      </c>
      <c r="W4697" t="s">
        <v>3028</v>
      </c>
      <c r="X4697">
        <v>42.374178000000001</v>
      </c>
      <c r="Y4697">
        <v>-71.094550999999996</v>
      </c>
      <c r="Z4697" t="s">
        <v>3029</v>
      </c>
    </row>
    <row r="4698" spans="1:26">
      <c r="A4698">
        <v>28650</v>
      </c>
      <c r="B4698" s="1">
        <v>41299.625</v>
      </c>
      <c r="C4698" s="1">
        <f t="shared" si="912"/>
        <v>41275</v>
      </c>
      <c r="D4698" s="4">
        <f t="shared" si="913"/>
        <v>6.6666666666666666E-2</v>
      </c>
      <c r="E4698" s="3">
        <f t="shared" si="914"/>
        <v>2013</v>
      </c>
      <c r="F4698" s="3">
        <f t="shared" si="915"/>
        <v>1</v>
      </c>
      <c r="G4698" s="3">
        <f t="shared" si="916"/>
        <v>25</v>
      </c>
      <c r="H4698" s="3">
        <f t="shared" si="917"/>
        <v>15</v>
      </c>
      <c r="I4698" s="3">
        <f t="shared" si="918"/>
        <v>0</v>
      </c>
      <c r="J4698" s="3">
        <f t="shared" si="919"/>
        <v>6</v>
      </c>
      <c r="K4698" s="3" t="str">
        <f>IF(AND(D4698&gt;='Season Lookup'!$D$15,D4698&lt;'Season Lookup'!$D$16),"Spring",IF(AND(D4698&gt;='Season Lookup'!$D$16,D4698&lt;'Season Lookup'!$D$17),"Summer",IF(AND(D4698&gt;='Season Lookup'!$D$17,D4698&lt;'Season Lookup'!$D$18),"Fall",IF(OR(D4698&gt;='Season Lookup'!$D$18,D4698&lt;'Season Lookup'!$D$15),"Winter"))))</f>
        <v>Winter</v>
      </c>
      <c r="L4698" s="3" t="str">
        <f>VLOOKUP(F4698,'Season Lookup'!$A$1:$B$13,2,0)</f>
        <v>Winter</v>
      </c>
      <c r="M4698" t="s">
        <v>12</v>
      </c>
      <c r="N4698" t="s">
        <v>13</v>
      </c>
      <c r="O4698" t="s">
        <v>152</v>
      </c>
      <c r="P4698" t="str">
        <f t="shared" si="920"/>
        <v>Yes</v>
      </c>
      <c r="Q4698" t="str">
        <f t="shared" si="921"/>
        <v>No</v>
      </c>
      <c r="R4698" t="str">
        <f t="shared" si="922"/>
        <v>Yes</v>
      </c>
      <c r="T4698" t="s">
        <v>14</v>
      </c>
      <c r="U4698" t="s">
        <v>472</v>
      </c>
      <c r="V4698" t="str">
        <f t="shared" si="923"/>
        <v>Intersection</v>
      </c>
      <c r="W4698" t="s">
        <v>473</v>
      </c>
      <c r="X4698">
        <v>42.393960999999997</v>
      </c>
      <c r="Y4698">
        <v>-71.126382000000007</v>
      </c>
      <c r="Z4698" t="s">
        <v>474</v>
      </c>
    </row>
    <row r="4699" spans="1:26">
      <c r="A4699">
        <v>28651</v>
      </c>
      <c r="B4699" s="1">
        <v>41299.666655092595</v>
      </c>
      <c r="C4699" s="1">
        <f t="shared" si="912"/>
        <v>41275</v>
      </c>
      <c r="D4699" s="4">
        <f t="shared" si="913"/>
        <v>6.6666666666666666E-2</v>
      </c>
      <c r="E4699" s="3">
        <f t="shared" si="914"/>
        <v>2013</v>
      </c>
      <c r="F4699" s="3">
        <f t="shared" si="915"/>
        <v>1</v>
      </c>
      <c r="G4699" s="3">
        <f t="shared" si="916"/>
        <v>25</v>
      </c>
      <c r="H4699" s="3">
        <f t="shared" si="917"/>
        <v>15</v>
      </c>
      <c r="I4699" s="3">
        <f t="shared" si="918"/>
        <v>59</v>
      </c>
      <c r="J4699" s="3">
        <f t="shared" si="919"/>
        <v>6</v>
      </c>
      <c r="K4699" s="3" t="str">
        <f>IF(AND(D4699&gt;='Season Lookup'!$D$15,D4699&lt;'Season Lookup'!$D$16),"Spring",IF(AND(D4699&gt;='Season Lookup'!$D$16,D4699&lt;'Season Lookup'!$D$17),"Summer",IF(AND(D4699&gt;='Season Lookup'!$D$17,D4699&lt;'Season Lookup'!$D$18),"Fall",IF(OR(D4699&gt;='Season Lookup'!$D$18,D4699&lt;'Season Lookup'!$D$15),"Winter"))))</f>
        <v>Winter</v>
      </c>
      <c r="L4699" s="3" t="str">
        <f>VLOOKUP(F4699,'Season Lookup'!$A$1:$B$13,2,0)</f>
        <v>Winter</v>
      </c>
      <c r="M4699" t="s">
        <v>12</v>
      </c>
      <c r="N4699" t="s">
        <v>13</v>
      </c>
      <c r="O4699" t="s">
        <v>13</v>
      </c>
      <c r="P4699" t="str">
        <f t="shared" si="920"/>
        <v>Yes</v>
      </c>
      <c r="Q4699" t="str">
        <f t="shared" si="921"/>
        <v>No</v>
      </c>
      <c r="R4699" t="str">
        <f t="shared" si="922"/>
        <v>No</v>
      </c>
      <c r="T4699" t="s">
        <v>380</v>
      </c>
      <c r="U4699" t="s">
        <v>61</v>
      </c>
      <c r="V4699" t="str">
        <f t="shared" si="923"/>
        <v>Intersection</v>
      </c>
      <c r="W4699" t="s">
        <v>1656</v>
      </c>
      <c r="X4699">
        <v>42.367229000000002</v>
      </c>
      <c r="Y4699">
        <v>-71.077734000000007</v>
      </c>
      <c r="Z4699" t="s">
        <v>1657</v>
      </c>
    </row>
    <row r="4700" spans="1:26">
      <c r="A4700">
        <v>28652</v>
      </c>
      <c r="B4700" s="1">
        <v>41299.693738425929</v>
      </c>
      <c r="C4700" s="1">
        <f t="shared" si="912"/>
        <v>41275</v>
      </c>
      <c r="D4700" s="4">
        <f t="shared" si="913"/>
        <v>6.6666666666666666E-2</v>
      </c>
      <c r="E4700" s="3">
        <f t="shared" si="914"/>
        <v>2013</v>
      </c>
      <c r="F4700" s="3">
        <f t="shared" si="915"/>
        <v>1</v>
      </c>
      <c r="G4700" s="3">
        <f t="shared" si="916"/>
        <v>25</v>
      </c>
      <c r="H4700" s="3">
        <f t="shared" si="917"/>
        <v>16</v>
      </c>
      <c r="I4700" s="3">
        <f t="shared" si="918"/>
        <v>38</v>
      </c>
      <c r="J4700" s="3">
        <f t="shared" si="919"/>
        <v>6</v>
      </c>
      <c r="K4700" s="3" t="str">
        <f>IF(AND(D4700&gt;='Season Lookup'!$D$15,D4700&lt;'Season Lookup'!$D$16),"Spring",IF(AND(D4700&gt;='Season Lookup'!$D$16,D4700&lt;'Season Lookup'!$D$17),"Summer",IF(AND(D4700&gt;='Season Lookup'!$D$17,D4700&lt;'Season Lookup'!$D$18),"Fall",IF(OR(D4700&gt;='Season Lookup'!$D$18,D4700&lt;'Season Lookup'!$D$15),"Winter"))))</f>
        <v>Winter</v>
      </c>
      <c r="L4700" s="3" t="str">
        <f>VLOOKUP(F4700,'Season Lookup'!$A$1:$B$13,2,0)</f>
        <v>Winter</v>
      </c>
      <c r="M4700" t="s">
        <v>12</v>
      </c>
      <c r="N4700" t="s">
        <v>13</v>
      </c>
      <c r="O4700" t="s">
        <v>13</v>
      </c>
      <c r="P4700" t="str">
        <f t="shared" si="920"/>
        <v>Yes</v>
      </c>
      <c r="Q4700" t="str">
        <f t="shared" si="921"/>
        <v>No</v>
      </c>
      <c r="R4700" t="str">
        <f t="shared" si="922"/>
        <v>No</v>
      </c>
      <c r="T4700" t="s">
        <v>326</v>
      </c>
      <c r="U4700" t="s">
        <v>199</v>
      </c>
      <c r="V4700" t="str">
        <f t="shared" si="923"/>
        <v>Intersection</v>
      </c>
      <c r="W4700" t="s">
        <v>681</v>
      </c>
      <c r="X4700">
        <v>42.372774</v>
      </c>
      <c r="Y4700">
        <v>-71.120658000000006</v>
      </c>
      <c r="Z4700" t="s">
        <v>682</v>
      </c>
    </row>
    <row r="4701" spans="1:26">
      <c r="A4701">
        <v>28653</v>
      </c>
      <c r="B4701" s="1">
        <v>41299.738182870373</v>
      </c>
      <c r="C4701" s="1">
        <f t="shared" si="912"/>
        <v>41275</v>
      </c>
      <c r="D4701" s="4">
        <f t="shared" si="913"/>
        <v>6.6666666666666666E-2</v>
      </c>
      <c r="E4701" s="3">
        <f t="shared" si="914"/>
        <v>2013</v>
      </c>
      <c r="F4701" s="3">
        <f t="shared" si="915"/>
        <v>1</v>
      </c>
      <c r="G4701" s="3">
        <f t="shared" si="916"/>
        <v>25</v>
      </c>
      <c r="H4701" s="3">
        <f t="shared" si="917"/>
        <v>17</v>
      </c>
      <c r="I4701" s="3">
        <f t="shared" si="918"/>
        <v>42</v>
      </c>
      <c r="J4701" s="3">
        <f t="shared" si="919"/>
        <v>6</v>
      </c>
      <c r="K4701" s="3" t="str">
        <f>IF(AND(D4701&gt;='Season Lookup'!$D$15,D4701&lt;'Season Lookup'!$D$16),"Spring",IF(AND(D4701&gt;='Season Lookup'!$D$16,D4701&lt;'Season Lookup'!$D$17),"Summer",IF(AND(D4701&gt;='Season Lookup'!$D$17,D4701&lt;'Season Lookup'!$D$18),"Fall",IF(OR(D4701&gt;='Season Lookup'!$D$18,D4701&lt;'Season Lookup'!$D$15),"Winter"))))</f>
        <v>Winter</v>
      </c>
      <c r="L4701" s="3" t="str">
        <f>VLOOKUP(F4701,'Season Lookup'!$A$1:$B$13,2,0)</f>
        <v>Winter</v>
      </c>
      <c r="M4701" t="s">
        <v>12</v>
      </c>
      <c r="N4701" t="s">
        <v>13</v>
      </c>
      <c r="O4701" t="s">
        <v>23</v>
      </c>
      <c r="P4701" t="str">
        <f t="shared" si="920"/>
        <v>Yes</v>
      </c>
      <c r="Q4701" t="str">
        <f t="shared" si="921"/>
        <v>No</v>
      </c>
      <c r="R4701" t="str">
        <f t="shared" si="922"/>
        <v>No</v>
      </c>
      <c r="T4701" t="s">
        <v>803</v>
      </c>
      <c r="V4701" t="str">
        <f t="shared" si="923"/>
        <v>Intersection</v>
      </c>
      <c r="W4701" t="s">
        <v>804</v>
      </c>
      <c r="X4701">
        <v>0</v>
      </c>
      <c r="Y4701">
        <v>0</v>
      </c>
      <c r="Z4701" t="s">
        <v>81</v>
      </c>
    </row>
    <row r="4702" spans="1:26">
      <c r="A4702">
        <v>28654</v>
      </c>
      <c r="B4702" s="1">
        <v>41299.833333333336</v>
      </c>
      <c r="C4702" s="1">
        <f t="shared" si="912"/>
        <v>41275</v>
      </c>
      <c r="D4702" s="4">
        <f t="shared" si="913"/>
        <v>6.6666666666666666E-2</v>
      </c>
      <c r="E4702" s="3">
        <f t="shared" si="914"/>
        <v>2013</v>
      </c>
      <c r="F4702" s="3">
        <f t="shared" si="915"/>
        <v>1</v>
      </c>
      <c r="G4702" s="3">
        <f t="shared" si="916"/>
        <v>25</v>
      </c>
      <c r="H4702" s="3">
        <f t="shared" si="917"/>
        <v>20</v>
      </c>
      <c r="I4702" s="3">
        <f t="shared" si="918"/>
        <v>0</v>
      </c>
      <c r="J4702" s="3">
        <f t="shared" si="919"/>
        <v>6</v>
      </c>
      <c r="K4702" s="3" t="str">
        <f>IF(AND(D4702&gt;='Season Lookup'!$D$15,D4702&lt;'Season Lookup'!$D$16),"Spring",IF(AND(D4702&gt;='Season Lookup'!$D$16,D4702&lt;'Season Lookup'!$D$17),"Summer",IF(AND(D4702&gt;='Season Lookup'!$D$17,D4702&lt;'Season Lookup'!$D$18),"Fall",IF(OR(D4702&gt;='Season Lookup'!$D$18,D4702&lt;'Season Lookup'!$D$15),"Winter"))))</f>
        <v>Winter</v>
      </c>
      <c r="L4702" s="3" t="str">
        <f>VLOOKUP(F4702,'Season Lookup'!$A$1:$B$13,2,0)</f>
        <v>Winter</v>
      </c>
      <c r="M4702" t="s">
        <v>12</v>
      </c>
      <c r="N4702" t="s">
        <v>13</v>
      </c>
      <c r="O4702" t="s">
        <v>23</v>
      </c>
      <c r="P4702" t="str">
        <f t="shared" si="920"/>
        <v>Yes</v>
      </c>
      <c r="Q4702" t="str">
        <f t="shared" si="921"/>
        <v>No</v>
      </c>
      <c r="R4702" t="str">
        <f t="shared" si="922"/>
        <v>No</v>
      </c>
      <c r="S4702">
        <v>22</v>
      </c>
      <c r="T4702" t="s">
        <v>2903</v>
      </c>
      <c r="V4702" t="str">
        <f t="shared" si="923"/>
        <v>Non Intersection</v>
      </c>
      <c r="W4702" t="s">
        <v>5309</v>
      </c>
      <c r="X4702">
        <v>42.362703000000003</v>
      </c>
      <c r="Y4702">
        <v>-71.111440000000002</v>
      </c>
      <c r="Z4702" t="s">
        <v>5310</v>
      </c>
    </row>
    <row r="4703" spans="1:26">
      <c r="A4703">
        <v>28655</v>
      </c>
      <c r="B4703" s="1">
        <v>41299.993043981478</v>
      </c>
      <c r="C4703" s="1">
        <f t="shared" si="912"/>
        <v>41275</v>
      </c>
      <c r="D4703" s="4">
        <f t="shared" si="913"/>
        <v>6.6666666666666666E-2</v>
      </c>
      <c r="E4703" s="3">
        <f t="shared" si="914"/>
        <v>2013</v>
      </c>
      <c r="F4703" s="3">
        <f t="shared" si="915"/>
        <v>1</v>
      </c>
      <c r="G4703" s="3">
        <f t="shared" si="916"/>
        <v>25</v>
      </c>
      <c r="H4703" s="3">
        <f t="shared" si="917"/>
        <v>23</v>
      </c>
      <c r="I4703" s="3">
        <f t="shared" si="918"/>
        <v>49</v>
      </c>
      <c r="J4703" s="3">
        <f t="shared" si="919"/>
        <v>6</v>
      </c>
      <c r="K4703" s="3" t="str">
        <f>IF(AND(D4703&gt;='Season Lookup'!$D$15,D4703&lt;'Season Lookup'!$D$16),"Spring",IF(AND(D4703&gt;='Season Lookup'!$D$16,D4703&lt;'Season Lookup'!$D$17),"Summer",IF(AND(D4703&gt;='Season Lookup'!$D$17,D4703&lt;'Season Lookup'!$D$18),"Fall",IF(OR(D4703&gt;='Season Lookup'!$D$18,D4703&lt;'Season Lookup'!$D$15),"Winter"))))</f>
        <v>Winter</v>
      </c>
      <c r="L4703" s="3" t="str">
        <f>VLOOKUP(F4703,'Season Lookup'!$A$1:$B$13,2,0)</f>
        <v>Winter</v>
      </c>
      <c r="M4703" t="s">
        <v>12</v>
      </c>
      <c r="N4703" t="s">
        <v>13</v>
      </c>
      <c r="O4703" t="s">
        <v>18</v>
      </c>
      <c r="P4703" t="str">
        <f t="shared" si="920"/>
        <v>Yes</v>
      </c>
      <c r="Q4703" t="str">
        <f t="shared" si="921"/>
        <v>No</v>
      </c>
      <c r="R4703" t="str">
        <f t="shared" si="922"/>
        <v>No</v>
      </c>
      <c r="T4703" t="s">
        <v>14</v>
      </c>
      <c r="U4703" t="s">
        <v>57</v>
      </c>
      <c r="V4703" t="str">
        <f t="shared" si="923"/>
        <v>Intersection</v>
      </c>
      <c r="W4703" t="s">
        <v>58</v>
      </c>
      <c r="X4703">
        <v>42.380006000000002</v>
      </c>
      <c r="Y4703">
        <v>-71.119917000000001</v>
      </c>
      <c r="Z4703" t="s">
        <v>59</v>
      </c>
    </row>
    <row r="4704" spans="1:26">
      <c r="A4704">
        <v>28656</v>
      </c>
      <c r="B4704" s="1">
        <v>41299.71875</v>
      </c>
      <c r="C4704" s="1">
        <f t="shared" si="912"/>
        <v>41275</v>
      </c>
      <c r="D4704" s="4">
        <f t="shared" si="913"/>
        <v>6.6666666666666666E-2</v>
      </c>
      <c r="E4704" s="3">
        <f t="shared" si="914"/>
        <v>2013</v>
      </c>
      <c r="F4704" s="3">
        <f t="shared" si="915"/>
        <v>1</v>
      </c>
      <c r="G4704" s="3">
        <f t="shared" si="916"/>
        <v>25</v>
      </c>
      <c r="H4704" s="3">
        <f t="shared" si="917"/>
        <v>17</v>
      </c>
      <c r="I4704" s="3">
        <f t="shared" si="918"/>
        <v>15</v>
      </c>
      <c r="J4704" s="3">
        <f t="shared" si="919"/>
        <v>6</v>
      </c>
      <c r="K4704" s="3" t="str">
        <f>IF(AND(D4704&gt;='Season Lookup'!$D$15,D4704&lt;'Season Lookup'!$D$16),"Spring",IF(AND(D4704&gt;='Season Lookup'!$D$16,D4704&lt;'Season Lookup'!$D$17),"Summer",IF(AND(D4704&gt;='Season Lookup'!$D$17,D4704&lt;'Season Lookup'!$D$18),"Fall",IF(OR(D4704&gt;='Season Lookup'!$D$18,D4704&lt;'Season Lookup'!$D$15),"Winter"))))</f>
        <v>Winter</v>
      </c>
      <c r="L4704" s="3" t="str">
        <f>VLOOKUP(F4704,'Season Lookup'!$A$1:$B$13,2,0)</f>
        <v>Winter</v>
      </c>
      <c r="M4704" t="s">
        <v>12</v>
      </c>
      <c r="N4704" t="s">
        <v>13</v>
      </c>
      <c r="O4704" t="s">
        <v>23</v>
      </c>
      <c r="P4704" t="str">
        <f t="shared" si="920"/>
        <v>Yes</v>
      </c>
      <c r="Q4704" t="str">
        <f t="shared" si="921"/>
        <v>No</v>
      </c>
      <c r="R4704" t="str">
        <f t="shared" si="922"/>
        <v>No</v>
      </c>
      <c r="S4704">
        <v>96</v>
      </c>
      <c r="T4704" t="s">
        <v>611</v>
      </c>
      <c r="V4704" t="str">
        <f t="shared" si="923"/>
        <v>Non Intersection</v>
      </c>
      <c r="W4704" t="s">
        <v>5311</v>
      </c>
      <c r="X4704">
        <v>42.370823999999999</v>
      </c>
      <c r="Y4704">
        <v>-71.090475999999995</v>
      </c>
      <c r="Z4704" t="s">
        <v>5312</v>
      </c>
    </row>
    <row r="4705" spans="1:26">
      <c r="A4705">
        <v>28657</v>
      </c>
      <c r="B4705" s="1">
        <v>41300.270833333336</v>
      </c>
      <c r="C4705" s="1">
        <f t="shared" si="912"/>
        <v>41275</v>
      </c>
      <c r="D4705" s="4">
        <f t="shared" si="913"/>
        <v>6.9444444444444448E-2</v>
      </c>
      <c r="E4705" s="3">
        <f t="shared" si="914"/>
        <v>2013</v>
      </c>
      <c r="F4705" s="3">
        <f t="shared" si="915"/>
        <v>1</v>
      </c>
      <c r="G4705" s="3">
        <f t="shared" si="916"/>
        <v>26</v>
      </c>
      <c r="H4705" s="3">
        <f t="shared" si="917"/>
        <v>6</v>
      </c>
      <c r="I4705" s="3">
        <f t="shared" si="918"/>
        <v>30</v>
      </c>
      <c r="J4705" s="3">
        <f t="shared" si="919"/>
        <v>7</v>
      </c>
      <c r="K4705" s="3" t="str">
        <f>IF(AND(D4705&gt;='Season Lookup'!$D$15,D4705&lt;'Season Lookup'!$D$16),"Spring",IF(AND(D4705&gt;='Season Lookup'!$D$16,D4705&lt;'Season Lookup'!$D$17),"Summer",IF(AND(D4705&gt;='Season Lookup'!$D$17,D4705&lt;'Season Lookup'!$D$18),"Fall",IF(OR(D4705&gt;='Season Lookup'!$D$18,D4705&lt;'Season Lookup'!$D$15),"Winter"))))</f>
        <v>Winter</v>
      </c>
      <c r="L4705" s="3" t="str">
        <f>VLOOKUP(F4705,'Season Lookup'!$A$1:$B$13,2,0)</f>
        <v>Winter</v>
      </c>
      <c r="M4705" t="s">
        <v>31</v>
      </c>
      <c r="N4705" t="s">
        <v>13</v>
      </c>
      <c r="O4705" t="s">
        <v>36</v>
      </c>
      <c r="P4705" t="str">
        <f t="shared" si="920"/>
        <v>Yes</v>
      </c>
      <c r="Q4705" t="str">
        <f t="shared" si="921"/>
        <v>No</v>
      </c>
      <c r="R4705" t="str">
        <f t="shared" si="922"/>
        <v>No</v>
      </c>
      <c r="T4705" t="s">
        <v>464</v>
      </c>
      <c r="U4705" t="s">
        <v>198</v>
      </c>
      <c r="V4705" t="str">
        <f t="shared" si="923"/>
        <v>Intersection</v>
      </c>
      <c r="W4705" t="s">
        <v>3159</v>
      </c>
      <c r="X4705">
        <v>42.375262999999997</v>
      </c>
      <c r="Y4705">
        <v>-71.145825000000002</v>
      </c>
      <c r="Z4705" t="s">
        <v>2057</v>
      </c>
    </row>
    <row r="4706" spans="1:26">
      <c r="A4706">
        <v>28658</v>
      </c>
      <c r="B4706" s="1">
        <v>41300.730555555558</v>
      </c>
      <c r="C4706" s="1">
        <f t="shared" si="912"/>
        <v>41275</v>
      </c>
      <c r="D4706" s="4">
        <f t="shared" si="913"/>
        <v>6.9444444444444448E-2</v>
      </c>
      <c r="E4706" s="3">
        <f t="shared" si="914"/>
        <v>2013</v>
      </c>
      <c r="F4706" s="3">
        <f t="shared" si="915"/>
        <v>1</v>
      </c>
      <c r="G4706" s="3">
        <f t="shared" si="916"/>
        <v>26</v>
      </c>
      <c r="H4706" s="3">
        <f t="shared" si="917"/>
        <v>17</v>
      </c>
      <c r="I4706" s="3">
        <f t="shared" si="918"/>
        <v>32</v>
      </c>
      <c r="J4706" s="3">
        <f t="shared" si="919"/>
        <v>7</v>
      </c>
      <c r="K4706" s="3" t="str">
        <f>IF(AND(D4706&gt;='Season Lookup'!$D$15,D4706&lt;'Season Lookup'!$D$16),"Spring",IF(AND(D4706&gt;='Season Lookup'!$D$16,D4706&lt;'Season Lookup'!$D$17),"Summer",IF(AND(D4706&gt;='Season Lookup'!$D$17,D4706&lt;'Season Lookup'!$D$18),"Fall",IF(OR(D4706&gt;='Season Lookup'!$D$18,D4706&lt;'Season Lookup'!$D$15),"Winter"))))</f>
        <v>Winter</v>
      </c>
      <c r="L4706" s="3" t="str">
        <f>VLOOKUP(F4706,'Season Lookup'!$A$1:$B$13,2,0)</f>
        <v>Winter</v>
      </c>
      <c r="M4706" t="s">
        <v>31</v>
      </c>
      <c r="N4706" t="s">
        <v>13</v>
      </c>
      <c r="O4706" t="s">
        <v>18</v>
      </c>
      <c r="P4706" t="str">
        <f t="shared" si="920"/>
        <v>Yes</v>
      </c>
      <c r="Q4706" t="str">
        <f t="shared" si="921"/>
        <v>No</v>
      </c>
      <c r="R4706" t="str">
        <f t="shared" si="922"/>
        <v>No</v>
      </c>
      <c r="T4706" t="s">
        <v>796</v>
      </c>
      <c r="U4706" t="s">
        <v>74</v>
      </c>
      <c r="V4706" t="str">
        <f t="shared" si="923"/>
        <v>Intersection</v>
      </c>
      <c r="W4706" t="s">
        <v>4394</v>
      </c>
      <c r="X4706">
        <v>42.366295000000001</v>
      </c>
      <c r="Y4706">
        <v>-71.091781999999995</v>
      </c>
      <c r="Z4706" t="s">
        <v>3890</v>
      </c>
    </row>
    <row r="4707" spans="1:26">
      <c r="A4707">
        <v>28665</v>
      </c>
      <c r="B4707" s="1">
        <v>41300.458333333336</v>
      </c>
      <c r="C4707" s="1">
        <f t="shared" si="912"/>
        <v>41275</v>
      </c>
      <c r="D4707" s="4">
        <f t="shared" si="913"/>
        <v>6.9444444444444448E-2</v>
      </c>
      <c r="E4707" s="3">
        <f t="shared" si="914"/>
        <v>2013</v>
      </c>
      <c r="F4707" s="3">
        <f t="shared" si="915"/>
        <v>1</v>
      </c>
      <c r="G4707" s="3">
        <f t="shared" si="916"/>
        <v>26</v>
      </c>
      <c r="H4707" s="3">
        <f t="shared" si="917"/>
        <v>11</v>
      </c>
      <c r="I4707" s="3">
        <f t="shared" si="918"/>
        <v>0</v>
      </c>
      <c r="J4707" s="3">
        <f t="shared" si="919"/>
        <v>7</v>
      </c>
      <c r="K4707" s="3" t="str">
        <f>IF(AND(D4707&gt;='Season Lookup'!$D$15,D4707&lt;'Season Lookup'!$D$16),"Spring",IF(AND(D4707&gt;='Season Lookup'!$D$16,D4707&lt;'Season Lookup'!$D$17),"Summer",IF(AND(D4707&gt;='Season Lookup'!$D$17,D4707&lt;'Season Lookup'!$D$18),"Fall",IF(OR(D4707&gt;='Season Lookup'!$D$18,D4707&lt;'Season Lookup'!$D$15),"Winter"))))</f>
        <v>Winter</v>
      </c>
      <c r="L4707" s="3" t="str">
        <f>VLOOKUP(F4707,'Season Lookup'!$A$1:$B$13,2,0)</f>
        <v>Winter</v>
      </c>
      <c r="M4707" t="s">
        <v>31</v>
      </c>
      <c r="N4707" t="s">
        <v>13</v>
      </c>
      <c r="O4707" t="s">
        <v>23</v>
      </c>
      <c r="P4707" t="str">
        <f t="shared" si="920"/>
        <v>Yes</v>
      </c>
      <c r="Q4707" t="str">
        <f t="shared" si="921"/>
        <v>No</v>
      </c>
      <c r="R4707" t="str">
        <f t="shared" si="922"/>
        <v>No</v>
      </c>
      <c r="S4707">
        <v>10</v>
      </c>
      <c r="T4707" t="s">
        <v>3564</v>
      </c>
      <c r="V4707" t="str">
        <f t="shared" si="923"/>
        <v>Non Intersection</v>
      </c>
      <c r="W4707" t="s">
        <v>5313</v>
      </c>
      <c r="X4707">
        <v>42.386341000000002</v>
      </c>
      <c r="Y4707">
        <v>-71.120467000000005</v>
      </c>
      <c r="Z4707" t="s">
        <v>5314</v>
      </c>
    </row>
    <row r="4708" spans="1:26">
      <c r="A4708">
        <v>28659</v>
      </c>
      <c r="B4708" s="1">
        <v>41301.072222222225</v>
      </c>
      <c r="C4708" s="1">
        <f t="shared" si="912"/>
        <v>41275</v>
      </c>
      <c r="D4708" s="4">
        <f t="shared" si="913"/>
        <v>7.2222222222222215E-2</v>
      </c>
      <c r="E4708" s="3">
        <f t="shared" si="914"/>
        <v>2013</v>
      </c>
      <c r="F4708" s="3">
        <f t="shared" si="915"/>
        <v>1</v>
      </c>
      <c r="G4708" s="3">
        <f t="shared" si="916"/>
        <v>27</v>
      </c>
      <c r="H4708" s="3">
        <f t="shared" si="917"/>
        <v>1</v>
      </c>
      <c r="I4708" s="3">
        <f t="shared" si="918"/>
        <v>44</v>
      </c>
      <c r="J4708" s="3">
        <f t="shared" si="919"/>
        <v>1</v>
      </c>
      <c r="K4708" s="3" t="str">
        <f>IF(AND(D4708&gt;='Season Lookup'!$D$15,D4708&lt;'Season Lookup'!$D$16),"Spring",IF(AND(D4708&gt;='Season Lookup'!$D$16,D4708&lt;'Season Lookup'!$D$17),"Summer",IF(AND(D4708&gt;='Season Lookup'!$D$17,D4708&lt;'Season Lookup'!$D$18),"Fall",IF(OR(D4708&gt;='Season Lookup'!$D$18,D4708&lt;'Season Lookup'!$D$15),"Winter"))))</f>
        <v>Winter</v>
      </c>
      <c r="L4708" s="3" t="str">
        <f>VLOOKUP(F4708,'Season Lookup'!$A$1:$B$13,2,0)</f>
        <v>Winter</v>
      </c>
      <c r="M4708" t="s">
        <v>48</v>
      </c>
      <c r="N4708" t="s">
        <v>13</v>
      </c>
      <c r="O4708" t="s">
        <v>152</v>
      </c>
      <c r="P4708" t="str">
        <f t="shared" si="920"/>
        <v>Yes</v>
      </c>
      <c r="Q4708" t="str">
        <f t="shared" si="921"/>
        <v>No</v>
      </c>
      <c r="R4708" t="str">
        <f t="shared" si="922"/>
        <v>Yes</v>
      </c>
      <c r="T4708" t="s">
        <v>14</v>
      </c>
      <c r="U4708" t="s">
        <v>420</v>
      </c>
      <c r="V4708" t="str">
        <f t="shared" si="923"/>
        <v>Intersection</v>
      </c>
      <c r="W4708" t="s">
        <v>421</v>
      </c>
      <c r="X4708">
        <v>42.363897000000001</v>
      </c>
      <c r="Y4708">
        <v>-71.101190000000003</v>
      </c>
      <c r="Z4708" t="s">
        <v>422</v>
      </c>
    </row>
    <row r="4709" spans="1:26">
      <c r="A4709">
        <v>28710</v>
      </c>
      <c r="B4709" s="1">
        <v>41302.633321759262</v>
      </c>
      <c r="C4709" s="1">
        <f t="shared" si="912"/>
        <v>41275</v>
      </c>
      <c r="D4709" s="4">
        <f t="shared" si="913"/>
        <v>7.4999999999999997E-2</v>
      </c>
      <c r="E4709" s="3">
        <f t="shared" si="914"/>
        <v>2013</v>
      </c>
      <c r="F4709" s="3">
        <f t="shared" si="915"/>
        <v>1</v>
      </c>
      <c r="G4709" s="3">
        <f t="shared" si="916"/>
        <v>28</v>
      </c>
      <c r="H4709" s="3">
        <f t="shared" si="917"/>
        <v>15</v>
      </c>
      <c r="I4709" s="3">
        <f t="shared" si="918"/>
        <v>11</v>
      </c>
      <c r="J4709" s="3">
        <f t="shared" si="919"/>
        <v>2</v>
      </c>
      <c r="K4709" s="3" t="str">
        <f>IF(AND(D4709&gt;='Season Lookup'!$D$15,D4709&lt;'Season Lookup'!$D$16),"Spring",IF(AND(D4709&gt;='Season Lookup'!$D$16,D4709&lt;'Season Lookup'!$D$17),"Summer",IF(AND(D4709&gt;='Season Lookup'!$D$17,D4709&lt;'Season Lookup'!$D$18),"Fall",IF(OR(D4709&gt;='Season Lookup'!$D$18,D4709&lt;'Season Lookup'!$D$15),"Winter"))))</f>
        <v>Winter</v>
      </c>
      <c r="L4709" s="3" t="str">
        <f>VLOOKUP(F4709,'Season Lookup'!$A$1:$B$13,2,0)</f>
        <v>Winter</v>
      </c>
      <c r="M4709" t="s">
        <v>56</v>
      </c>
      <c r="N4709" t="s">
        <v>13</v>
      </c>
      <c r="O4709" t="s">
        <v>13</v>
      </c>
      <c r="P4709" t="str">
        <f t="shared" si="920"/>
        <v>Yes</v>
      </c>
      <c r="Q4709" t="str">
        <f t="shared" si="921"/>
        <v>No</v>
      </c>
      <c r="R4709" t="str">
        <f t="shared" si="922"/>
        <v>No</v>
      </c>
      <c r="T4709" t="s">
        <v>74</v>
      </c>
      <c r="U4709" t="s">
        <v>2344</v>
      </c>
      <c r="V4709" t="str">
        <f t="shared" si="923"/>
        <v>Intersection</v>
      </c>
      <c r="W4709" t="s">
        <v>2982</v>
      </c>
      <c r="X4709">
        <v>42.367952000000002</v>
      </c>
      <c r="Y4709">
        <v>-71.093802999999994</v>
      </c>
      <c r="Z4709" t="s">
        <v>2983</v>
      </c>
    </row>
    <row r="4710" spans="1:26">
      <c r="A4710">
        <v>28711</v>
      </c>
      <c r="B4710" s="1">
        <v>41302.701388888891</v>
      </c>
      <c r="C4710" s="1">
        <f t="shared" si="912"/>
        <v>41275</v>
      </c>
      <c r="D4710" s="4">
        <f t="shared" si="913"/>
        <v>7.4999999999999997E-2</v>
      </c>
      <c r="E4710" s="3">
        <f t="shared" si="914"/>
        <v>2013</v>
      </c>
      <c r="F4710" s="3">
        <f t="shared" si="915"/>
        <v>1</v>
      </c>
      <c r="G4710" s="3">
        <f t="shared" si="916"/>
        <v>28</v>
      </c>
      <c r="H4710" s="3">
        <f t="shared" si="917"/>
        <v>16</v>
      </c>
      <c r="I4710" s="3">
        <f t="shared" si="918"/>
        <v>50</v>
      </c>
      <c r="J4710" s="3">
        <f t="shared" si="919"/>
        <v>2</v>
      </c>
      <c r="K4710" s="3" t="str">
        <f>IF(AND(D4710&gt;='Season Lookup'!$D$15,D4710&lt;'Season Lookup'!$D$16),"Spring",IF(AND(D4710&gt;='Season Lookup'!$D$16,D4710&lt;'Season Lookup'!$D$17),"Summer",IF(AND(D4710&gt;='Season Lookup'!$D$17,D4710&lt;'Season Lookup'!$D$18),"Fall",IF(OR(D4710&gt;='Season Lookup'!$D$18,D4710&lt;'Season Lookup'!$D$15),"Winter"))))</f>
        <v>Winter</v>
      </c>
      <c r="L4710" s="3" t="str">
        <f>VLOOKUP(F4710,'Season Lookup'!$A$1:$B$13,2,0)</f>
        <v>Winter</v>
      </c>
      <c r="M4710" t="s">
        <v>56</v>
      </c>
      <c r="N4710" t="s">
        <v>13</v>
      </c>
      <c r="O4710" t="s">
        <v>13</v>
      </c>
      <c r="P4710" t="str">
        <f t="shared" si="920"/>
        <v>Yes</v>
      </c>
      <c r="Q4710" t="str">
        <f t="shared" si="921"/>
        <v>No</v>
      </c>
      <c r="R4710" t="str">
        <f t="shared" si="922"/>
        <v>No</v>
      </c>
      <c r="S4710">
        <v>21</v>
      </c>
      <c r="T4710" t="s">
        <v>252</v>
      </c>
      <c r="V4710" t="str">
        <f t="shared" si="923"/>
        <v>Non Intersection</v>
      </c>
      <c r="W4710" t="s">
        <v>5072</v>
      </c>
      <c r="X4710">
        <v>42.390613000000002</v>
      </c>
      <c r="Y4710">
        <v>-71.123973000000007</v>
      </c>
      <c r="Z4710" t="s">
        <v>5073</v>
      </c>
    </row>
    <row r="4711" spans="1:26">
      <c r="A4711">
        <v>28660</v>
      </c>
      <c r="B4711" s="1">
        <v>41302.478472222225</v>
      </c>
      <c r="C4711" s="1">
        <f t="shared" si="912"/>
        <v>41275</v>
      </c>
      <c r="D4711" s="4">
        <f t="shared" si="913"/>
        <v>7.4999999999999997E-2</v>
      </c>
      <c r="E4711" s="3">
        <f t="shared" si="914"/>
        <v>2013</v>
      </c>
      <c r="F4711" s="3">
        <f t="shared" si="915"/>
        <v>1</v>
      </c>
      <c r="G4711" s="3">
        <f t="shared" si="916"/>
        <v>28</v>
      </c>
      <c r="H4711" s="3">
        <f t="shared" si="917"/>
        <v>11</v>
      </c>
      <c r="I4711" s="3">
        <f t="shared" si="918"/>
        <v>29</v>
      </c>
      <c r="J4711" s="3">
        <f t="shared" si="919"/>
        <v>2</v>
      </c>
      <c r="K4711" s="3" t="str">
        <f>IF(AND(D4711&gt;='Season Lookup'!$D$15,D4711&lt;'Season Lookup'!$D$16),"Spring",IF(AND(D4711&gt;='Season Lookup'!$D$16,D4711&lt;'Season Lookup'!$D$17),"Summer",IF(AND(D4711&gt;='Season Lookup'!$D$17,D4711&lt;'Season Lookup'!$D$18),"Fall",IF(OR(D4711&gt;='Season Lookup'!$D$18,D4711&lt;'Season Lookup'!$D$15),"Winter"))))</f>
        <v>Winter</v>
      </c>
      <c r="L4711" s="3" t="str">
        <f>VLOOKUP(F4711,'Season Lookup'!$A$1:$B$13,2,0)</f>
        <v>Winter</v>
      </c>
      <c r="M4711" t="s">
        <v>56</v>
      </c>
      <c r="N4711" t="s">
        <v>329</v>
      </c>
      <c r="O4711" t="s">
        <v>23</v>
      </c>
      <c r="P4711" t="str">
        <f t="shared" si="920"/>
        <v>No</v>
      </c>
      <c r="Q4711" t="str">
        <f t="shared" si="921"/>
        <v>No</v>
      </c>
      <c r="R4711" t="str">
        <f t="shared" si="922"/>
        <v>No</v>
      </c>
      <c r="T4711" t="s">
        <v>28</v>
      </c>
      <c r="U4711" t="s">
        <v>1024</v>
      </c>
      <c r="V4711" t="str">
        <f t="shared" si="923"/>
        <v>Intersection</v>
      </c>
      <c r="W4711" t="s">
        <v>1441</v>
      </c>
      <c r="X4711">
        <v>42.367130000000003</v>
      </c>
      <c r="Y4711">
        <v>-71.111129000000005</v>
      </c>
      <c r="Z4711" t="s">
        <v>1442</v>
      </c>
    </row>
    <row r="4712" spans="1:26">
      <c r="A4712">
        <v>28661</v>
      </c>
      <c r="B4712" s="1">
        <v>41302.479155092595</v>
      </c>
      <c r="C4712" s="1">
        <f t="shared" si="912"/>
        <v>41275</v>
      </c>
      <c r="D4712" s="4">
        <f t="shared" si="913"/>
        <v>7.4999999999999997E-2</v>
      </c>
      <c r="E4712" s="3">
        <f t="shared" si="914"/>
        <v>2013</v>
      </c>
      <c r="F4712" s="3">
        <f t="shared" si="915"/>
        <v>1</v>
      </c>
      <c r="G4712" s="3">
        <f t="shared" si="916"/>
        <v>28</v>
      </c>
      <c r="H4712" s="3">
        <f t="shared" si="917"/>
        <v>11</v>
      </c>
      <c r="I4712" s="3">
        <f t="shared" si="918"/>
        <v>29</v>
      </c>
      <c r="J4712" s="3">
        <f t="shared" si="919"/>
        <v>2</v>
      </c>
      <c r="K4712" s="3" t="str">
        <f>IF(AND(D4712&gt;='Season Lookup'!$D$15,D4712&lt;'Season Lookup'!$D$16),"Spring",IF(AND(D4712&gt;='Season Lookup'!$D$16,D4712&lt;'Season Lookup'!$D$17),"Summer",IF(AND(D4712&gt;='Season Lookup'!$D$17,D4712&lt;'Season Lookup'!$D$18),"Fall",IF(OR(D4712&gt;='Season Lookup'!$D$18,D4712&lt;'Season Lookup'!$D$15),"Winter"))))</f>
        <v>Winter</v>
      </c>
      <c r="L4712" s="3" t="str">
        <f>VLOOKUP(F4712,'Season Lookup'!$A$1:$B$13,2,0)</f>
        <v>Winter</v>
      </c>
      <c r="M4712" t="s">
        <v>56</v>
      </c>
      <c r="N4712" t="s">
        <v>13</v>
      </c>
      <c r="O4712" t="s">
        <v>132</v>
      </c>
      <c r="P4712" t="str">
        <f t="shared" si="920"/>
        <v>Yes</v>
      </c>
      <c r="Q4712" t="str">
        <f t="shared" si="921"/>
        <v>Yes</v>
      </c>
      <c r="R4712" t="str">
        <f t="shared" si="922"/>
        <v>No</v>
      </c>
      <c r="T4712" t="s">
        <v>105</v>
      </c>
      <c r="U4712" t="s">
        <v>3017</v>
      </c>
      <c r="V4712" t="str">
        <f t="shared" si="923"/>
        <v>Intersection</v>
      </c>
      <c r="W4712" t="s">
        <v>5315</v>
      </c>
      <c r="X4712">
        <v>42.372751999999998</v>
      </c>
      <c r="Y4712">
        <v>-71.109728000000004</v>
      </c>
      <c r="Z4712" t="s">
        <v>500</v>
      </c>
    </row>
    <row r="4713" spans="1:26">
      <c r="A4713">
        <v>28662</v>
      </c>
      <c r="B4713" s="1">
        <v>41302.745127314818</v>
      </c>
      <c r="C4713" s="1">
        <f t="shared" si="912"/>
        <v>41275</v>
      </c>
      <c r="D4713" s="4">
        <f t="shared" si="913"/>
        <v>7.4999999999999997E-2</v>
      </c>
      <c r="E4713" s="3">
        <f t="shared" si="914"/>
        <v>2013</v>
      </c>
      <c r="F4713" s="3">
        <f t="shared" si="915"/>
        <v>1</v>
      </c>
      <c r="G4713" s="3">
        <f t="shared" si="916"/>
        <v>28</v>
      </c>
      <c r="H4713" s="3">
        <f t="shared" si="917"/>
        <v>17</v>
      </c>
      <c r="I4713" s="3">
        <f t="shared" si="918"/>
        <v>52</v>
      </c>
      <c r="J4713" s="3">
        <f t="shared" si="919"/>
        <v>2</v>
      </c>
      <c r="K4713" s="3" t="str">
        <f>IF(AND(D4713&gt;='Season Lookup'!$D$15,D4713&lt;'Season Lookup'!$D$16),"Spring",IF(AND(D4713&gt;='Season Lookup'!$D$16,D4713&lt;'Season Lookup'!$D$17),"Summer",IF(AND(D4713&gt;='Season Lookup'!$D$17,D4713&lt;'Season Lookup'!$D$18),"Fall",IF(OR(D4713&gt;='Season Lookup'!$D$18,D4713&lt;'Season Lookup'!$D$15),"Winter"))))</f>
        <v>Winter</v>
      </c>
      <c r="L4713" s="3" t="str">
        <f>VLOOKUP(F4713,'Season Lookup'!$A$1:$B$13,2,0)</f>
        <v>Winter</v>
      </c>
      <c r="M4713" t="s">
        <v>56</v>
      </c>
      <c r="N4713" t="s">
        <v>13</v>
      </c>
      <c r="O4713" t="s">
        <v>23</v>
      </c>
      <c r="P4713" t="str">
        <f t="shared" si="920"/>
        <v>Yes</v>
      </c>
      <c r="Q4713" t="str">
        <f t="shared" si="921"/>
        <v>No</v>
      </c>
      <c r="R4713" t="str">
        <f t="shared" si="922"/>
        <v>No</v>
      </c>
      <c r="S4713">
        <v>364</v>
      </c>
      <c r="T4713" t="s">
        <v>15</v>
      </c>
      <c r="V4713" t="str">
        <f t="shared" si="923"/>
        <v>Non Intersection</v>
      </c>
      <c r="W4713" t="s">
        <v>542</v>
      </c>
      <c r="X4713">
        <v>42.393087999999999</v>
      </c>
      <c r="Y4713">
        <v>-71.138992000000002</v>
      </c>
      <c r="Z4713" t="s">
        <v>543</v>
      </c>
    </row>
    <row r="4714" spans="1:26">
      <c r="A4714">
        <v>28663</v>
      </c>
      <c r="B4714" s="1">
        <v>41303.510405092595</v>
      </c>
      <c r="C4714" s="1">
        <f t="shared" si="912"/>
        <v>41275</v>
      </c>
      <c r="D4714" s="4">
        <f t="shared" si="913"/>
        <v>7.7777777777777779E-2</v>
      </c>
      <c r="E4714" s="3">
        <f t="shared" si="914"/>
        <v>2013</v>
      </c>
      <c r="F4714" s="3">
        <f t="shared" si="915"/>
        <v>1</v>
      </c>
      <c r="G4714" s="3">
        <f t="shared" si="916"/>
        <v>29</v>
      </c>
      <c r="H4714" s="3">
        <f t="shared" si="917"/>
        <v>12</v>
      </c>
      <c r="I4714" s="3">
        <f t="shared" si="918"/>
        <v>14</v>
      </c>
      <c r="J4714" s="3">
        <f t="shared" si="919"/>
        <v>3</v>
      </c>
      <c r="K4714" s="3" t="str">
        <f>IF(AND(D4714&gt;='Season Lookup'!$D$15,D4714&lt;'Season Lookup'!$D$16),"Spring",IF(AND(D4714&gt;='Season Lookup'!$D$16,D4714&lt;'Season Lookup'!$D$17),"Summer",IF(AND(D4714&gt;='Season Lookup'!$D$17,D4714&lt;'Season Lookup'!$D$18),"Fall",IF(OR(D4714&gt;='Season Lookup'!$D$18,D4714&lt;'Season Lookup'!$D$15),"Winter"))))</f>
        <v>Winter</v>
      </c>
      <c r="L4714" s="3" t="str">
        <f>VLOOKUP(F4714,'Season Lookup'!$A$1:$B$13,2,0)</f>
        <v>Winter</v>
      </c>
      <c r="M4714" t="s">
        <v>73</v>
      </c>
      <c r="N4714" t="s">
        <v>13</v>
      </c>
      <c r="O4714" t="s">
        <v>13</v>
      </c>
      <c r="P4714" t="str">
        <f t="shared" si="920"/>
        <v>Yes</v>
      </c>
      <c r="Q4714" t="str">
        <f t="shared" si="921"/>
        <v>No</v>
      </c>
      <c r="R4714" t="str">
        <f t="shared" si="922"/>
        <v>No</v>
      </c>
      <c r="T4714" t="s">
        <v>587</v>
      </c>
      <c r="U4714" t="s">
        <v>985</v>
      </c>
      <c r="V4714" t="str">
        <f t="shared" si="923"/>
        <v>Intersection</v>
      </c>
      <c r="W4714" t="s">
        <v>5316</v>
      </c>
      <c r="X4714">
        <v>42.369098000000001</v>
      </c>
      <c r="Y4714">
        <v>-71.093102000000002</v>
      </c>
      <c r="Z4714" t="s">
        <v>1357</v>
      </c>
    </row>
    <row r="4715" spans="1:26">
      <c r="A4715">
        <v>28664</v>
      </c>
      <c r="B4715" s="1">
        <v>41303.732638888891</v>
      </c>
      <c r="C4715" s="1">
        <f t="shared" si="912"/>
        <v>41275</v>
      </c>
      <c r="D4715" s="4">
        <f t="shared" si="913"/>
        <v>7.7777777777777779E-2</v>
      </c>
      <c r="E4715" s="3">
        <f t="shared" si="914"/>
        <v>2013</v>
      </c>
      <c r="F4715" s="3">
        <f t="shared" si="915"/>
        <v>1</v>
      </c>
      <c r="G4715" s="3">
        <f t="shared" si="916"/>
        <v>29</v>
      </c>
      <c r="H4715" s="3">
        <f t="shared" si="917"/>
        <v>17</v>
      </c>
      <c r="I4715" s="3">
        <f t="shared" si="918"/>
        <v>35</v>
      </c>
      <c r="J4715" s="3">
        <f t="shared" si="919"/>
        <v>3</v>
      </c>
      <c r="K4715" s="3" t="str">
        <f>IF(AND(D4715&gt;='Season Lookup'!$D$15,D4715&lt;'Season Lookup'!$D$16),"Spring",IF(AND(D4715&gt;='Season Lookup'!$D$16,D4715&lt;'Season Lookup'!$D$17),"Summer",IF(AND(D4715&gt;='Season Lookup'!$D$17,D4715&lt;'Season Lookup'!$D$18),"Fall",IF(OR(D4715&gt;='Season Lookup'!$D$18,D4715&lt;'Season Lookup'!$D$15),"Winter"))))</f>
        <v>Winter</v>
      </c>
      <c r="L4715" s="3" t="str">
        <f>VLOOKUP(F4715,'Season Lookup'!$A$1:$B$13,2,0)</f>
        <v>Winter</v>
      </c>
      <c r="M4715" t="s">
        <v>73</v>
      </c>
      <c r="N4715" t="s">
        <v>13</v>
      </c>
      <c r="O4715" t="s">
        <v>152</v>
      </c>
      <c r="P4715" t="str">
        <f t="shared" si="920"/>
        <v>Yes</v>
      </c>
      <c r="Q4715" t="str">
        <f t="shared" si="921"/>
        <v>No</v>
      </c>
      <c r="R4715" t="str">
        <f t="shared" si="922"/>
        <v>Yes</v>
      </c>
      <c r="T4715" t="s">
        <v>1520</v>
      </c>
      <c r="V4715" t="str">
        <f t="shared" si="923"/>
        <v>Intersection</v>
      </c>
      <c r="W4715" t="s">
        <v>5317</v>
      </c>
      <c r="X4715">
        <v>0</v>
      </c>
      <c r="Y4715">
        <v>0</v>
      </c>
      <c r="Z4715" t="s">
        <v>81</v>
      </c>
    </row>
    <row r="4716" spans="1:26">
      <c r="A4716">
        <v>28666</v>
      </c>
      <c r="B4716" s="1">
        <v>41304.78125</v>
      </c>
      <c r="C4716" s="1">
        <f t="shared" si="912"/>
        <v>41275</v>
      </c>
      <c r="D4716" s="4">
        <f t="shared" si="913"/>
        <v>8.0555555555555561E-2</v>
      </c>
      <c r="E4716" s="3">
        <f t="shared" si="914"/>
        <v>2013</v>
      </c>
      <c r="F4716" s="3">
        <f t="shared" si="915"/>
        <v>1</v>
      </c>
      <c r="G4716" s="3">
        <f t="shared" si="916"/>
        <v>30</v>
      </c>
      <c r="H4716" s="3">
        <f t="shared" si="917"/>
        <v>18</v>
      </c>
      <c r="I4716" s="3">
        <f t="shared" si="918"/>
        <v>45</v>
      </c>
      <c r="J4716" s="3">
        <f t="shared" si="919"/>
        <v>4</v>
      </c>
      <c r="K4716" s="3" t="str">
        <f>IF(AND(D4716&gt;='Season Lookup'!$D$15,D4716&lt;'Season Lookup'!$D$16),"Spring",IF(AND(D4716&gt;='Season Lookup'!$D$16,D4716&lt;'Season Lookup'!$D$17),"Summer",IF(AND(D4716&gt;='Season Lookup'!$D$17,D4716&lt;'Season Lookup'!$D$18),"Fall",IF(OR(D4716&gt;='Season Lookup'!$D$18,D4716&lt;'Season Lookup'!$D$15),"Winter"))))</f>
        <v>Winter</v>
      </c>
      <c r="L4716" s="3" t="str">
        <f>VLOOKUP(F4716,'Season Lookup'!$A$1:$B$13,2,0)</f>
        <v>Winter</v>
      </c>
      <c r="M4716" t="s">
        <v>82</v>
      </c>
      <c r="N4716" t="s">
        <v>13</v>
      </c>
      <c r="O4716" t="s">
        <v>152</v>
      </c>
      <c r="P4716" t="str">
        <f t="shared" si="920"/>
        <v>Yes</v>
      </c>
      <c r="Q4716" t="str">
        <f t="shared" si="921"/>
        <v>No</v>
      </c>
      <c r="R4716" t="str">
        <f t="shared" si="922"/>
        <v>Yes</v>
      </c>
      <c r="T4716" t="s">
        <v>185</v>
      </c>
      <c r="U4716" t="s">
        <v>449</v>
      </c>
      <c r="V4716" t="str">
        <f t="shared" si="923"/>
        <v>Intersection</v>
      </c>
      <c r="W4716" t="s">
        <v>729</v>
      </c>
      <c r="X4716">
        <v>42.375973999999999</v>
      </c>
      <c r="Y4716">
        <v>-71.120982999999995</v>
      </c>
      <c r="Z4716" t="s">
        <v>730</v>
      </c>
    </row>
    <row r="4717" spans="1:26">
      <c r="A4717">
        <v>28667</v>
      </c>
      <c r="B4717" s="1">
        <v>41304.441655092596</v>
      </c>
      <c r="C4717" s="1">
        <f t="shared" si="912"/>
        <v>41275</v>
      </c>
      <c r="D4717" s="4">
        <f t="shared" si="913"/>
        <v>8.0555555555555561E-2</v>
      </c>
      <c r="E4717" s="3">
        <f t="shared" si="914"/>
        <v>2013</v>
      </c>
      <c r="F4717" s="3">
        <f t="shared" si="915"/>
        <v>1</v>
      </c>
      <c r="G4717" s="3">
        <f t="shared" si="916"/>
        <v>30</v>
      </c>
      <c r="H4717" s="3">
        <f t="shared" si="917"/>
        <v>10</v>
      </c>
      <c r="I4717" s="3">
        <f t="shared" si="918"/>
        <v>35</v>
      </c>
      <c r="J4717" s="3">
        <f t="shared" si="919"/>
        <v>4</v>
      </c>
      <c r="K4717" s="3" t="str">
        <f>IF(AND(D4717&gt;='Season Lookup'!$D$15,D4717&lt;'Season Lookup'!$D$16),"Spring",IF(AND(D4717&gt;='Season Lookup'!$D$16,D4717&lt;'Season Lookup'!$D$17),"Summer",IF(AND(D4717&gt;='Season Lookup'!$D$17,D4717&lt;'Season Lookup'!$D$18),"Fall",IF(OR(D4717&gt;='Season Lookup'!$D$18,D4717&lt;'Season Lookup'!$D$15),"Winter"))))</f>
        <v>Winter</v>
      </c>
      <c r="L4717" s="3" t="str">
        <f>VLOOKUP(F4717,'Season Lookup'!$A$1:$B$13,2,0)</f>
        <v>Winter</v>
      </c>
      <c r="M4717" t="s">
        <v>82</v>
      </c>
      <c r="N4717" t="s">
        <v>13</v>
      </c>
      <c r="O4717" t="s">
        <v>13</v>
      </c>
      <c r="P4717" t="str">
        <f t="shared" si="920"/>
        <v>Yes</v>
      </c>
      <c r="Q4717" t="str">
        <f t="shared" si="921"/>
        <v>No</v>
      </c>
      <c r="R4717" t="str">
        <f t="shared" si="922"/>
        <v>No</v>
      </c>
      <c r="T4717" t="s">
        <v>170</v>
      </c>
      <c r="U4717" t="s">
        <v>186</v>
      </c>
      <c r="V4717" t="str">
        <f t="shared" si="923"/>
        <v>Intersection</v>
      </c>
      <c r="W4717" t="s">
        <v>5318</v>
      </c>
      <c r="X4717">
        <v>42.388449000000001</v>
      </c>
      <c r="Y4717">
        <v>-71.143445999999997</v>
      </c>
      <c r="Z4717" t="s">
        <v>5319</v>
      </c>
    </row>
    <row r="4718" spans="1:26">
      <c r="A4718">
        <v>28668</v>
      </c>
      <c r="B4718" s="1">
        <v>41304.451388888891</v>
      </c>
      <c r="C4718" s="1">
        <f t="shared" si="912"/>
        <v>41275</v>
      </c>
      <c r="D4718" s="4">
        <f t="shared" si="913"/>
        <v>8.0555555555555561E-2</v>
      </c>
      <c r="E4718" s="3">
        <f t="shared" si="914"/>
        <v>2013</v>
      </c>
      <c r="F4718" s="3">
        <f t="shared" si="915"/>
        <v>1</v>
      </c>
      <c r="G4718" s="3">
        <f t="shared" si="916"/>
        <v>30</v>
      </c>
      <c r="H4718" s="3">
        <f t="shared" si="917"/>
        <v>10</v>
      </c>
      <c r="I4718" s="3">
        <f t="shared" si="918"/>
        <v>50</v>
      </c>
      <c r="J4718" s="3">
        <f t="shared" si="919"/>
        <v>4</v>
      </c>
      <c r="K4718" s="3" t="str">
        <f>IF(AND(D4718&gt;='Season Lookup'!$D$15,D4718&lt;'Season Lookup'!$D$16),"Spring",IF(AND(D4718&gt;='Season Lookup'!$D$16,D4718&lt;'Season Lookup'!$D$17),"Summer",IF(AND(D4718&gt;='Season Lookup'!$D$17,D4718&lt;'Season Lookup'!$D$18),"Fall",IF(OR(D4718&gt;='Season Lookup'!$D$18,D4718&lt;'Season Lookup'!$D$15),"Winter"))))</f>
        <v>Winter</v>
      </c>
      <c r="L4718" s="3" t="str">
        <f>VLOOKUP(F4718,'Season Lookup'!$A$1:$B$13,2,0)</f>
        <v>Winter</v>
      </c>
      <c r="M4718" t="s">
        <v>82</v>
      </c>
      <c r="N4718" t="s">
        <v>13</v>
      </c>
      <c r="O4718" t="s">
        <v>23</v>
      </c>
      <c r="P4718" t="str">
        <f t="shared" si="920"/>
        <v>Yes</v>
      </c>
      <c r="Q4718" t="str">
        <f t="shared" si="921"/>
        <v>No</v>
      </c>
      <c r="R4718" t="str">
        <f t="shared" si="922"/>
        <v>No</v>
      </c>
      <c r="S4718">
        <v>730</v>
      </c>
      <c r="T4718" t="s">
        <v>203</v>
      </c>
      <c r="V4718" t="str">
        <f t="shared" si="923"/>
        <v>Non Intersection</v>
      </c>
      <c r="W4718" t="s">
        <v>236</v>
      </c>
      <c r="X4718">
        <v>42.357376000000002</v>
      </c>
      <c r="Y4718">
        <v>-71.114491999999998</v>
      </c>
      <c r="Z4718" t="s">
        <v>237</v>
      </c>
    </row>
    <row r="4719" spans="1:26">
      <c r="A4719">
        <v>28669</v>
      </c>
      <c r="B4719" s="1">
        <v>41304.740266203706</v>
      </c>
      <c r="C4719" s="1">
        <f t="shared" si="912"/>
        <v>41275</v>
      </c>
      <c r="D4719" s="4">
        <f t="shared" si="913"/>
        <v>8.0555555555555561E-2</v>
      </c>
      <c r="E4719" s="3">
        <f t="shared" si="914"/>
        <v>2013</v>
      </c>
      <c r="F4719" s="3">
        <f t="shared" si="915"/>
        <v>1</v>
      </c>
      <c r="G4719" s="3">
        <f t="shared" si="916"/>
        <v>30</v>
      </c>
      <c r="H4719" s="3">
        <f t="shared" si="917"/>
        <v>17</v>
      </c>
      <c r="I4719" s="3">
        <f t="shared" si="918"/>
        <v>45</v>
      </c>
      <c r="J4719" s="3">
        <f t="shared" si="919"/>
        <v>4</v>
      </c>
      <c r="K4719" s="3" t="str">
        <f>IF(AND(D4719&gt;='Season Lookup'!$D$15,D4719&lt;'Season Lookup'!$D$16),"Spring",IF(AND(D4719&gt;='Season Lookup'!$D$16,D4719&lt;'Season Lookup'!$D$17),"Summer",IF(AND(D4719&gt;='Season Lookup'!$D$17,D4719&lt;'Season Lookup'!$D$18),"Fall",IF(OR(D4719&gt;='Season Lookup'!$D$18,D4719&lt;'Season Lookup'!$D$15),"Winter"))))</f>
        <v>Winter</v>
      </c>
      <c r="L4719" s="3" t="str">
        <f>VLOOKUP(F4719,'Season Lookup'!$A$1:$B$13,2,0)</f>
        <v>Winter</v>
      </c>
      <c r="M4719" t="s">
        <v>82</v>
      </c>
      <c r="N4719" t="s">
        <v>13</v>
      </c>
      <c r="O4719" t="s">
        <v>23</v>
      </c>
      <c r="P4719" t="str">
        <f t="shared" si="920"/>
        <v>Yes</v>
      </c>
      <c r="Q4719" t="str">
        <f t="shared" si="921"/>
        <v>No</v>
      </c>
      <c r="R4719" t="str">
        <f t="shared" si="922"/>
        <v>No</v>
      </c>
      <c r="T4719" t="s">
        <v>14</v>
      </c>
      <c r="U4719" t="s">
        <v>195</v>
      </c>
      <c r="V4719" t="str">
        <f t="shared" si="923"/>
        <v>Intersection</v>
      </c>
      <c r="W4719" t="s">
        <v>196</v>
      </c>
      <c r="X4719">
        <v>42.362949999999998</v>
      </c>
      <c r="Y4719">
        <v>-71.099580000000003</v>
      </c>
      <c r="Z4719" t="s">
        <v>197</v>
      </c>
    </row>
    <row r="4720" spans="1:26">
      <c r="A4720">
        <v>28670</v>
      </c>
      <c r="B4720" s="1">
        <v>41304.813877314817</v>
      </c>
      <c r="C4720" s="1">
        <f t="shared" si="912"/>
        <v>41275</v>
      </c>
      <c r="D4720" s="4">
        <f t="shared" si="913"/>
        <v>8.0555555555555561E-2</v>
      </c>
      <c r="E4720" s="3">
        <f t="shared" si="914"/>
        <v>2013</v>
      </c>
      <c r="F4720" s="3">
        <f t="shared" si="915"/>
        <v>1</v>
      </c>
      <c r="G4720" s="3">
        <f t="shared" si="916"/>
        <v>30</v>
      </c>
      <c r="H4720" s="3">
        <f t="shared" si="917"/>
        <v>19</v>
      </c>
      <c r="I4720" s="3">
        <f t="shared" si="918"/>
        <v>31</v>
      </c>
      <c r="J4720" s="3">
        <f t="shared" si="919"/>
        <v>4</v>
      </c>
      <c r="K4720" s="3" t="str">
        <f>IF(AND(D4720&gt;='Season Lookup'!$D$15,D4720&lt;'Season Lookup'!$D$16),"Spring",IF(AND(D4720&gt;='Season Lookup'!$D$16,D4720&lt;'Season Lookup'!$D$17),"Summer",IF(AND(D4720&gt;='Season Lookup'!$D$17,D4720&lt;'Season Lookup'!$D$18),"Fall",IF(OR(D4720&gt;='Season Lookup'!$D$18,D4720&lt;'Season Lookup'!$D$15),"Winter"))))</f>
        <v>Winter</v>
      </c>
      <c r="L4720" s="3" t="str">
        <f>VLOOKUP(F4720,'Season Lookup'!$A$1:$B$13,2,0)</f>
        <v>Winter</v>
      </c>
      <c r="M4720" t="s">
        <v>82</v>
      </c>
      <c r="N4720" t="s">
        <v>13</v>
      </c>
      <c r="O4720" t="s">
        <v>13</v>
      </c>
      <c r="P4720" t="str">
        <f t="shared" si="920"/>
        <v>Yes</v>
      </c>
      <c r="Q4720" t="str">
        <f t="shared" si="921"/>
        <v>No</v>
      </c>
      <c r="R4720" t="str">
        <f t="shared" si="922"/>
        <v>No</v>
      </c>
      <c r="T4720" t="s">
        <v>37</v>
      </c>
      <c r="U4720" t="s">
        <v>116</v>
      </c>
      <c r="V4720" t="str">
        <f t="shared" si="923"/>
        <v>Intersection</v>
      </c>
      <c r="W4720" t="s">
        <v>1246</v>
      </c>
      <c r="X4720">
        <v>42.358387999999998</v>
      </c>
      <c r="Y4720">
        <v>-71.111880999999997</v>
      </c>
      <c r="Z4720" t="s">
        <v>118</v>
      </c>
    </row>
    <row r="4721" spans="1:26">
      <c r="A4721">
        <v>28672</v>
      </c>
      <c r="B4721" s="1">
        <v>41304.930543981478</v>
      </c>
      <c r="C4721" s="1">
        <f t="shared" si="912"/>
        <v>41275</v>
      </c>
      <c r="D4721" s="4">
        <f t="shared" si="913"/>
        <v>8.0555555555555561E-2</v>
      </c>
      <c r="E4721" s="3">
        <f t="shared" si="914"/>
        <v>2013</v>
      </c>
      <c r="F4721" s="3">
        <f t="shared" si="915"/>
        <v>1</v>
      </c>
      <c r="G4721" s="3">
        <f t="shared" si="916"/>
        <v>30</v>
      </c>
      <c r="H4721" s="3">
        <f t="shared" si="917"/>
        <v>22</v>
      </c>
      <c r="I4721" s="3">
        <f t="shared" si="918"/>
        <v>19</v>
      </c>
      <c r="J4721" s="3">
        <f t="shared" si="919"/>
        <v>4</v>
      </c>
      <c r="K4721" s="3" t="str">
        <f>IF(AND(D4721&gt;='Season Lookup'!$D$15,D4721&lt;'Season Lookup'!$D$16),"Spring",IF(AND(D4721&gt;='Season Lookup'!$D$16,D4721&lt;'Season Lookup'!$D$17),"Summer",IF(AND(D4721&gt;='Season Lookup'!$D$17,D4721&lt;'Season Lookup'!$D$18),"Fall",IF(OR(D4721&gt;='Season Lookup'!$D$18,D4721&lt;'Season Lookup'!$D$15),"Winter"))))</f>
        <v>Winter</v>
      </c>
      <c r="L4721" s="3" t="str">
        <f>VLOOKUP(F4721,'Season Lookup'!$A$1:$B$13,2,0)</f>
        <v>Winter</v>
      </c>
      <c r="M4721" t="s">
        <v>82</v>
      </c>
      <c r="N4721" t="s">
        <v>132</v>
      </c>
      <c r="O4721" t="s">
        <v>18</v>
      </c>
      <c r="P4721" t="str">
        <f t="shared" si="920"/>
        <v>Yes</v>
      </c>
      <c r="Q4721" t="str">
        <f t="shared" si="921"/>
        <v>Yes</v>
      </c>
      <c r="R4721" t="str">
        <f t="shared" si="922"/>
        <v>No</v>
      </c>
      <c r="T4721" t="s">
        <v>19</v>
      </c>
      <c r="U4721" t="s">
        <v>75</v>
      </c>
      <c r="V4721" t="str">
        <f t="shared" si="923"/>
        <v>Intersection</v>
      </c>
      <c r="W4721" t="s">
        <v>321</v>
      </c>
      <c r="X4721">
        <v>42.373016999999997</v>
      </c>
      <c r="Y4721">
        <v>-71.095346000000006</v>
      </c>
      <c r="Z4721" t="s">
        <v>322</v>
      </c>
    </row>
    <row r="4722" spans="1:26">
      <c r="A4722">
        <v>28673</v>
      </c>
      <c r="B4722" s="1">
        <v>41305.287488425929</v>
      </c>
      <c r="C4722" s="1">
        <f t="shared" si="912"/>
        <v>41275</v>
      </c>
      <c r="D4722" s="4">
        <f t="shared" si="913"/>
        <v>8.3333333333333329E-2</v>
      </c>
      <c r="E4722" s="3">
        <f t="shared" si="914"/>
        <v>2013</v>
      </c>
      <c r="F4722" s="3">
        <f t="shared" si="915"/>
        <v>1</v>
      </c>
      <c r="G4722" s="3">
        <f t="shared" si="916"/>
        <v>31</v>
      </c>
      <c r="H4722" s="3">
        <f t="shared" si="917"/>
        <v>6</v>
      </c>
      <c r="I4722" s="3">
        <f t="shared" si="918"/>
        <v>53</v>
      </c>
      <c r="J4722" s="3">
        <f t="shared" si="919"/>
        <v>5</v>
      </c>
      <c r="K4722" s="3" t="str">
        <f>IF(AND(D4722&gt;='Season Lookup'!$D$15,D4722&lt;'Season Lookup'!$D$16),"Spring",IF(AND(D4722&gt;='Season Lookup'!$D$16,D4722&lt;'Season Lookup'!$D$17),"Summer",IF(AND(D4722&gt;='Season Lookup'!$D$17,D4722&lt;'Season Lookup'!$D$18),"Fall",IF(OR(D4722&gt;='Season Lookup'!$D$18,D4722&lt;'Season Lookup'!$D$15),"Winter"))))</f>
        <v>Winter</v>
      </c>
      <c r="L4722" s="3" t="str">
        <f>VLOOKUP(F4722,'Season Lookup'!$A$1:$B$13,2,0)</f>
        <v>Winter</v>
      </c>
      <c r="M4722" t="s">
        <v>78</v>
      </c>
      <c r="N4722" t="s">
        <v>13</v>
      </c>
      <c r="O4722" t="s">
        <v>152</v>
      </c>
      <c r="P4722" t="str">
        <f t="shared" si="920"/>
        <v>Yes</v>
      </c>
      <c r="Q4722" t="str">
        <f t="shared" si="921"/>
        <v>No</v>
      </c>
      <c r="R4722" t="str">
        <f t="shared" si="922"/>
        <v>Yes</v>
      </c>
      <c r="S4722">
        <v>266</v>
      </c>
      <c r="T4722" t="s">
        <v>14</v>
      </c>
      <c r="V4722" t="str">
        <f t="shared" si="923"/>
        <v>Non Intersection</v>
      </c>
      <c r="W4722" t="s">
        <v>2853</v>
      </c>
      <c r="X4722">
        <v>42.361696999999999</v>
      </c>
      <c r="Y4722">
        <v>-71.098077000000004</v>
      </c>
      <c r="Z4722" t="s">
        <v>2854</v>
      </c>
    </row>
    <row r="4723" spans="1:26">
      <c r="A4723">
        <v>28677</v>
      </c>
      <c r="B4723" s="1">
        <v>41305.076388888891</v>
      </c>
      <c r="C4723" s="1">
        <f t="shared" ref="C4723:C4781" si="924">EOMONTH(B4723,MONTH(B4723)*-1)+1</f>
        <v>41275</v>
      </c>
      <c r="D4723" s="4">
        <f t="shared" ref="D4723:D4781" si="925">YEARFRAC(C4723,B4723)</f>
        <v>8.3333333333333329E-2</v>
      </c>
      <c r="E4723" s="3">
        <f t="shared" ref="E4723:E4781" si="926">YEAR(B4723)</f>
        <v>2013</v>
      </c>
      <c r="F4723" s="3">
        <f t="shared" ref="F4723:F4781" si="927">MONTH(B4723)</f>
        <v>1</v>
      </c>
      <c r="G4723" s="3">
        <f t="shared" ref="G4723:G4781" si="928">DAY(B4723)</f>
        <v>31</v>
      </c>
      <c r="H4723" s="3">
        <f t="shared" ref="H4723:H4781" si="929">HOUR(B4723)</f>
        <v>1</v>
      </c>
      <c r="I4723" s="3">
        <f t="shared" ref="I4723:I4781" si="930">MINUTE(B4723)</f>
        <v>50</v>
      </c>
      <c r="J4723" s="3">
        <f t="shared" ref="J4723:J4781" si="931">WEEKDAY(B4723,1)</f>
        <v>5</v>
      </c>
      <c r="K4723" s="3" t="str">
        <f>IF(AND(D4723&gt;='Season Lookup'!$D$15,D4723&lt;'Season Lookup'!$D$16),"Spring",IF(AND(D4723&gt;='Season Lookup'!$D$16,D4723&lt;'Season Lookup'!$D$17),"Summer",IF(AND(D4723&gt;='Season Lookup'!$D$17,D4723&lt;'Season Lookup'!$D$18),"Fall",IF(OR(D4723&gt;='Season Lookup'!$D$18,D4723&lt;'Season Lookup'!$D$15),"Winter"))))</f>
        <v>Winter</v>
      </c>
      <c r="L4723" s="3" t="str">
        <f>VLOOKUP(F4723,'Season Lookup'!$A$1:$B$13,2,0)</f>
        <v>Winter</v>
      </c>
      <c r="M4723" t="s">
        <v>78</v>
      </c>
      <c r="N4723" t="s">
        <v>13</v>
      </c>
      <c r="O4723" t="s">
        <v>152</v>
      </c>
      <c r="P4723" t="str">
        <f t="shared" ref="P4723:P4781" si="932">IF(OR(N4723="Auto",O4723="Auto"),"Yes",IF(OR(N4723="Taxi",O4723="Taxi"),"Yes",IF(OR(N4723="Truck",O4723="Truck"),"Yes",IF(OR(N4723="Van",O4723="Van"),"Yes","No"))))</f>
        <v>Yes</v>
      </c>
      <c r="Q4723" t="str">
        <f t="shared" ref="Q4723:Q4781" si="933">IF(OR(N4723="Bicycle",O4723="Bicycle"),"Yes","No")</f>
        <v>No</v>
      </c>
      <c r="R4723" t="str">
        <f t="shared" ref="R4723:R4781" si="934">IF(OR(N4723="Pedestrian",O4723="Pedestrian"),"Yes","No")</f>
        <v>Yes</v>
      </c>
      <c r="T4723" t="s">
        <v>14</v>
      </c>
      <c r="U4723" t="s">
        <v>1438</v>
      </c>
      <c r="V4723" t="str">
        <f t="shared" ref="V4723:V4781" si="935">IF(ISBLANK(S4723),"Intersection","Non Intersection")</f>
        <v>Intersection</v>
      </c>
      <c r="W4723" t="s">
        <v>2030</v>
      </c>
      <c r="X4723">
        <v>42.373333000000002</v>
      </c>
      <c r="Y4723">
        <v>-71.118581000000006</v>
      </c>
      <c r="Z4723" t="s">
        <v>2031</v>
      </c>
    </row>
    <row r="4724" spans="1:26">
      <c r="A4724">
        <v>28678</v>
      </c>
      <c r="B4724" s="1">
        <v>41305.302083333336</v>
      </c>
      <c r="C4724" s="1">
        <f t="shared" si="924"/>
        <v>41275</v>
      </c>
      <c r="D4724" s="4">
        <f t="shared" si="925"/>
        <v>8.3333333333333329E-2</v>
      </c>
      <c r="E4724" s="3">
        <f t="shared" si="926"/>
        <v>2013</v>
      </c>
      <c r="F4724" s="3">
        <f t="shared" si="927"/>
        <v>1</v>
      </c>
      <c r="G4724" s="3">
        <f t="shared" si="928"/>
        <v>31</v>
      </c>
      <c r="H4724" s="3">
        <f t="shared" si="929"/>
        <v>7</v>
      </c>
      <c r="I4724" s="3">
        <f t="shared" si="930"/>
        <v>15</v>
      </c>
      <c r="J4724" s="3">
        <f t="shared" si="931"/>
        <v>5</v>
      </c>
      <c r="K4724" s="3" t="str">
        <f>IF(AND(D4724&gt;='Season Lookup'!$D$15,D4724&lt;'Season Lookup'!$D$16),"Spring",IF(AND(D4724&gt;='Season Lookup'!$D$16,D4724&lt;'Season Lookup'!$D$17),"Summer",IF(AND(D4724&gt;='Season Lookup'!$D$17,D4724&lt;'Season Lookup'!$D$18),"Fall",IF(OR(D4724&gt;='Season Lookup'!$D$18,D4724&lt;'Season Lookup'!$D$15),"Winter"))))</f>
        <v>Winter</v>
      </c>
      <c r="L4724" s="3" t="str">
        <f>VLOOKUP(F4724,'Season Lookup'!$A$1:$B$13,2,0)</f>
        <v>Winter</v>
      </c>
      <c r="M4724" t="s">
        <v>78</v>
      </c>
      <c r="N4724" t="s">
        <v>13</v>
      </c>
      <c r="O4724" t="s">
        <v>152</v>
      </c>
      <c r="P4724" t="str">
        <f t="shared" si="932"/>
        <v>Yes</v>
      </c>
      <c r="Q4724" t="str">
        <f t="shared" si="933"/>
        <v>No</v>
      </c>
      <c r="R4724" t="str">
        <f t="shared" si="934"/>
        <v>Yes</v>
      </c>
      <c r="S4724">
        <v>14</v>
      </c>
      <c r="T4724" t="s">
        <v>19</v>
      </c>
      <c r="U4724" t="s">
        <v>209</v>
      </c>
      <c r="V4724" t="str">
        <f t="shared" si="935"/>
        <v>Non Intersection</v>
      </c>
      <c r="W4724" t="s">
        <v>5320</v>
      </c>
      <c r="X4724">
        <v>42.372861</v>
      </c>
      <c r="Y4724">
        <v>-71.094549999999998</v>
      </c>
      <c r="Z4724" t="s">
        <v>257</v>
      </c>
    </row>
    <row r="4725" spans="1:26">
      <c r="A4725">
        <v>28679</v>
      </c>
      <c r="B4725" s="1">
        <v>41305.479155092595</v>
      </c>
      <c r="C4725" s="1">
        <f t="shared" si="924"/>
        <v>41275</v>
      </c>
      <c r="D4725" s="4">
        <f t="shared" si="925"/>
        <v>8.3333333333333329E-2</v>
      </c>
      <c r="E4725" s="3">
        <f t="shared" si="926"/>
        <v>2013</v>
      </c>
      <c r="F4725" s="3">
        <f t="shared" si="927"/>
        <v>1</v>
      </c>
      <c r="G4725" s="3">
        <f t="shared" si="928"/>
        <v>31</v>
      </c>
      <c r="H4725" s="3">
        <f t="shared" si="929"/>
        <v>11</v>
      </c>
      <c r="I4725" s="3">
        <f t="shared" si="930"/>
        <v>29</v>
      </c>
      <c r="J4725" s="3">
        <f t="shared" si="931"/>
        <v>5</v>
      </c>
      <c r="K4725" s="3" t="str">
        <f>IF(AND(D4725&gt;='Season Lookup'!$D$15,D4725&lt;'Season Lookup'!$D$16),"Spring",IF(AND(D4725&gt;='Season Lookup'!$D$16,D4725&lt;'Season Lookup'!$D$17),"Summer",IF(AND(D4725&gt;='Season Lookup'!$D$17,D4725&lt;'Season Lookup'!$D$18),"Fall",IF(OR(D4725&gt;='Season Lookup'!$D$18,D4725&lt;'Season Lookup'!$D$15),"Winter"))))</f>
        <v>Winter</v>
      </c>
      <c r="L4725" s="3" t="str">
        <f>VLOOKUP(F4725,'Season Lookup'!$A$1:$B$13,2,0)</f>
        <v>Winter</v>
      </c>
      <c r="M4725" t="s">
        <v>78</v>
      </c>
      <c r="N4725" t="s">
        <v>13</v>
      </c>
      <c r="O4725" t="s">
        <v>23</v>
      </c>
      <c r="P4725" t="str">
        <f t="shared" si="932"/>
        <v>Yes</v>
      </c>
      <c r="Q4725" t="str">
        <f t="shared" si="933"/>
        <v>No</v>
      </c>
      <c r="R4725" t="str">
        <f t="shared" si="934"/>
        <v>No</v>
      </c>
      <c r="T4725" t="s">
        <v>4918</v>
      </c>
      <c r="V4725" t="str">
        <f t="shared" si="935"/>
        <v>Intersection</v>
      </c>
      <c r="W4725" t="s">
        <v>5321</v>
      </c>
      <c r="X4725">
        <v>0</v>
      </c>
      <c r="Y4725">
        <v>0</v>
      </c>
      <c r="Z4725" t="s">
        <v>81</v>
      </c>
    </row>
    <row r="4726" spans="1:26">
      <c r="A4726">
        <v>28680</v>
      </c>
      <c r="B4726" s="1">
        <v>41305.552083333336</v>
      </c>
      <c r="C4726" s="1">
        <f t="shared" si="924"/>
        <v>41275</v>
      </c>
      <c r="D4726" s="4">
        <f t="shared" si="925"/>
        <v>8.3333333333333329E-2</v>
      </c>
      <c r="E4726" s="3">
        <f t="shared" si="926"/>
        <v>2013</v>
      </c>
      <c r="F4726" s="3">
        <f t="shared" si="927"/>
        <v>1</v>
      </c>
      <c r="G4726" s="3">
        <f t="shared" si="928"/>
        <v>31</v>
      </c>
      <c r="H4726" s="3">
        <f t="shared" si="929"/>
        <v>13</v>
      </c>
      <c r="I4726" s="3">
        <f t="shared" si="930"/>
        <v>15</v>
      </c>
      <c r="J4726" s="3">
        <f t="shared" si="931"/>
        <v>5</v>
      </c>
      <c r="K4726" s="3" t="str">
        <f>IF(AND(D4726&gt;='Season Lookup'!$D$15,D4726&lt;'Season Lookup'!$D$16),"Spring",IF(AND(D4726&gt;='Season Lookup'!$D$16,D4726&lt;'Season Lookup'!$D$17),"Summer",IF(AND(D4726&gt;='Season Lookup'!$D$17,D4726&lt;'Season Lookup'!$D$18),"Fall",IF(OR(D4726&gt;='Season Lookup'!$D$18,D4726&lt;'Season Lookup'!$D$15),"Winter"))))</f>
        <v>Winter</v>
      </c>
      <c r="L4726" s="3" t="str">
        <f>VLOOKUP(F4726,'Season Lookup'!$A$1:$B$13,2,0)</f>
        <v>Winter</v>
      </c>
      <c r="M4726" t="s">
        <v>78</v>
      </c>
      <c r="N4726" t="s">
        <v>13</v>
      </c>
      <c r="O4726" t="s">
        <v>13</v>
      </c>
      <c r="P4726" t="str">
        <f t="shared" si="932"/>
        <v>Yes</v>
      </c>
      <c r="Q4726" t="str">
        <f t="shared" si="933"/>
        <v>No</v>
      </c>
      <c r="R4726" t="str">
        <f t="shared" si="934"/>
        <v>No</v>
      </c>
      <c r="T4726" t="s">
        <v>316</v>
      </c>
      <c r="U4726" t="s">
        <v>104</v>
      </c>
      <c r="V4726" t="str">
        <f t="shared" si="935"/>
        <v>Intersection</v>
      </c>
      <c r="W4726" t="s">
        <v>2839</v>
      </c>
      <c r="X4726">
        <v>42.367334999999997</v>
      </c>
      <c r="Y4726">
        <v>-71.104827</v>
      </c>
      <c r="Z4726" t="s">
        <v>1840</v>
      </c>
    </row>
    <row r="4727" spans="1:26">
      <c r="A4727">
        <v>28681</v>
      </c>
      <c r="B4727" s="1">
        <v>41305.583333333336</v>
      </c>
      <c r="C4727" s="1">
        <f t="shared" si="924"/>
        <v>41275</v>
      </c>
      <c r="D4727" s="4">
        <f t="shared" si="925"/>
        <v>8.3333333333333329E-2</v>
      </c>
      <c r="E4727" s="3">
        <f t="shared" si="926"/>
        <v>2013</v>
      </c>
      <c r="F4727" s="3">
        <f t="shared" si="927"/>
        <v>1</v>
      </c>
      <c r="G4727" s="3">
        <f t="shared" si="928"/>
        <v>31</v>
      </c>
      <c r="H4727" s="3">
        <f t="shared" si="929"/>
        <v>14</v>
      </c>
      <c r="I4727" s="3">
        <f t="shared" si="930"/>
        <v>0</v>
      </c>
      <c r="J4727" s="3">
        <f t="shared" si="931"/>
        <v>5</v>
      </c>
      <c r="K4727" s="3" t="str">
        <f>IF(AND(D4727&gt;='Season Lookup'!$D$15,D4727&lt;'Season Lookup'!$D$16),"Spring",IF(AND(D4727&gt;='Season Lookup'!$D$16,D4727&lt;'Season Lookup'!$D$17),"Summer",IF(AND(D4727&gt;='Season Lookup'!$D$17,D4727&lt;'Season Lookup'!$D$18),"Fall",IF(OR(D4727&gt;='Season Lookup'!$D$18,D4727&lt;'Season Lookup'!$D$15),"Winter"))))</f>
        <v>Winter</v>
      </c>
      <c r="L4727" s="3" t="str">
        <f>VLOOKUP(F4727,'Season Lookup'!$A$1:$B$13,2,0)</f>
        <v>Winter</v>
      </c>
      <c r="M4727" t="s">
        <v>78</v>
      </c>
      <c r="N4727" t="s">
        <v>13</v>
      </c>
      <c r="O4727" t="s">
        <v>152</v>
      </c>
      <c r="P4727" t="str">
        <f t="shared" si="932"/>
        <v>Yes</v>
      </c>
      <c r="Q4727" t="str">
        <f t="shared" si="933"/>
        <v>No</v>
      </c>
      <c r="R4727" t="str">
        <f t="shared" si="934"/>
        <v>Yes</v>
      </c>
      <c r="T4727" t="s">
        <v>288</v>
      </c>
      <c r="U4727" t="s">
        <v>105</v>
      </c>
      <c r="V4727" t="str">
        <f t="shared" si="935"/>
        <v>Intersection</v>
      </c>
      <c r="W4727" t="s">
        <v>307</v>
      </c>
      <c r="X4727">
        <v>42.364801999999997</v>
      </c>
      <c r="Y4727">
        <v>-71.089412999999993</v>
      </c>
      <c r="Z4727" t="s">
        <v>308</v>
      </c>
    </row>
    <row r="4728" spans="1:26">
      <c r="A4728">
        <v>28682</v>
      </c>
      <c r="B4728" s="1">
        <v>41305.935416666667</v>
      </c>
      <c r="C4728" s="1">
        <f t="shared" si="924"/>
        <v>41275</v>
      </c>
      <c r="D4728" s="4">
        <f t="shared" si="925"/>
        <v>8.3333333333333329E-2</v>
      </c>
      <c r="E4728" s="3">
        <f t="shared" si="926"/>
        <v>2013</v>
      </c>
      <c r="F4728" s="3">
        <f t="shared" si="927"/>
        <v>1</v>
      </c>
      <c r="G4728" s="3">
        <f t="shared" si="928"/>
        <v>31</v>
      </c>
      <c r="H4728" s="3">
        <f t="shared" si="929"/>
        <v>22</v>
      </c>
      <c r="I4728" s="3">
        <f t="shared" si="930"/>
        <v>27</v>
      </c>
      <c r="J4728" s="3">
        <f t="shared" si="931"/>
        <v>5</v>
      </c>
      <c r="K4728" s="3" t="str">
        <f>IF(AND(D4728&gt;='Season Lookup'!$D$15,D4728&lt;'Season Lookup'!$D$16),"Spring",IF(AND(D4728&gt;='Season Lookup'!$D$16,D4728&lt;'Season Lookup'!$D$17),"Summer",IF(AND(D4728&gt;='Season Lookup'!$D$17,D4728&lt;'Season Lookup'!$D$18),"Fall",IF(OR(D4728&gt;='Season Lookup'!$D$18,D4728&lt;'Season Lookup'!$D$15),"Winter"))))</f>
        <v>Winter</v>
      </c>
      <c r="L4728" s="3" t="str">
        <f>VLOOKUP(F4728,'Season Lookup'!$A$1:$B$13,2,0)</f>
        <v>Winter</v>
      </c>
      <c r="M4728" t="s">
        <v>78</v>
      </c>
      <c r="N4728" t="s">
        <v>18</v>
      </c>
      <c r="O4728" t="s">
        <v>152</v>
      </c>
      <c r="P4728" t="str">
        <f t="shared" si="932"/>
        <v>Yes</v>
      </c>
      <c r="Q4728" t="str">
        <f t="shared" si="933"/>
        <v>No</v>
      </c>
      <c r="R4728" t="str">
        <f t="shared" si="934"/>
        <v>Yes</v>
      </c>
      <c r="T4728" t="s">
        <v>1177</v>
      </c>
      <c r="U4728" t="s">
        <v>3829</v>
      </c>
      <c r="V4728" t="str">
        <f t="shared" si="935"/>
        <v>Intersection</v>
      </c>
      <c r="W4728" t="s">
        <v>3830</v>
      </c>
      <c r="X4728">
        <v>42.370249999999999</v>
      </c>
      <c r="Y4728">
        <v>-71.117750999999998</v>
      </c>
      <c r="Z4728" t="s">
        <v>3831</v>
      </c>
    </row>
    <row r="4729" spans="1:26">
      <c r="A4729">
        <v>28683</v>
      </c>
      <c r="B4729" s="1">
        <v>41306.375</v>
      </c>
      <c r="C4729" s="1">
        <f t="shared" si="924"/>
        <v>41275</v>
      </c>
      <c r="D4729" s="4">
        <f t="shared" si="925"/>
        <v>8.3333333333333329E-2</v>
      </c>
      <c r="E4729" s="3">
        <f t="shared" si="926"/>
        <v>2013</v>
      </c>
      <c r="F4729" s="3">
        <f t="shared" si="927"/>
        <v>2</v>
      </c>
      <c r="G4729" s="3">
        <f t="shared" si="928"/>
        <v>1</v>
      </c>
      <c r="H4729" s="3">
        <f t="shared" si="929"/>
        <v>9</v>
      </c>
      <c r="I4729" s="3">
        <f t="shared" si="930"/>
        <v>0</v>
      </c>
      <c r="J4729" s="3">
        <f t="shared" si="931"/>
        <v>6</v>
      </c>
      <c r="K4729" s="3" t="str">
        <f>IF(AND(D4729&gt;='Season Lookup'!$D$15,D4729&lt;'Season Lookup'!$D$16),"Spring",IF(AND(D4729&gt;='Season Lookup'!$D$16,D4729&lt;'Season Lookup'!$D$17),"Summer",IF(AND(D4729&gt;='Season Lookup'!$D$17,D4729&lt;'Season Lookup'!$D$18),"Fall",IF(OR(D4729&gt;='Season Lookup'!$D$18,D4729&lt;'Season Lookup'!$D$15),"Winter"))))</f>
        <v>Winter</v>
      </c>
      <c r="L4729" s="3" t="str">
        <f>VLOOKUP(F4729,'Season Lookup'!$A$1:$B$13,2,0)</f>
        <v>Winter</v>
      </c>
      <c r="M4729" t="s">
        <v>31</v>
      </c>
      <c r="N4729" t="s">
        <v>13</v>
      </c>
      <c r="O4729" t="s">
        <v>152</v>
      </c>
      <c r="P4729" t="str">
        <f t="shared" si="932"/>
        <v>Yes</v>
      </c>
      <c r="Q4729" t="str">
        <f t="shared" si="933"/>
        <v>No</v>
      </c>
      <c r="R4729" t="str">
        <f t="shared" si="934"/>
        <v>Yes</v>
      </c>
      <c r="T4729" t="s">
        <v>453</v>
      </c>
      <c r="U4729" t="s">
        <v>835</v>
      </c>
      <c r="V4729" t="str">
        <f t="shared" si="935"/>
        <v>Intersection</v>
      </c>
      <c r="W4729" t="s">
        <v>5322</v>
      </c>
      <c r="X4729">
        <v>42.359144000000001</v>
      </c>
      <c r="Y4729">
        <v>-71.106149000000002</v>
      </c>
      <c r="Z4729" t="s">
        <v>5323</v>
      </c>
    </row>
    <row r="4730" spans="1:26">
      <c r="A4730">
        <v>28684</v>
      </c>
      <c r="B4730" s="1">
        <v>41306.708333333336</v>
      </c>
      <c r="C4730" s="1">
        <f t="shared" si="924"/>
        <v>41275</v>
      </c>
      <c r="D4730" s="4">
        <f t="shared" si="925"/>
        <v>8.3333333333333329E-2</v>
      </c>
      <c r="E4730" s="3">
        <f t="shared" si="926"/>
        <v>2013</v>
      </c>
      <c r="F4730" s="3">
        <f t="shared" si="927"/>
        <v>2</v>
      </c>
      <c r="G4730" s="3">
        <f t="shared" si="928"/>
        <v>1</v>
      </c>
      <c r="H4730" s="3">
        <f t="shared" si="929"/>
        <v>17</v>
      </c>
      <c r="I4730" s="3">
        <f t="shared" si="930"/>
        <v>0</v>
      </c>
      <c r="J4730" s="3">
        <f t="shared" si="931"/>
        <v>6</v>
      </c>
      <c r="K4730" s="3" t="str">
        <f>IF(AND(D4730&gt;='Season Lookup'!$D$15,D4730&lt;'Season Lookup'!$D$16),"Spring",IF(AND(D4730&gt;='Season Lookup'!$D$16,D4730&lt;'Season Lookup'!$D$17),"Summer",IF(AND(D4730&gt;='Season Lookup'!$D$17,D4730&lt;'Season Lookup'!$D$18),"Fall",IF(OR(D4730&gt;='Season Lookup'!$D$18,D4730&lt;'Season Lookup'!$D$15),"Winter"))))</f>
        <v>Winter</v>
      </c>
      <c r="L4730" s="3" t="str">
        <f>VLOOKUP(F4730,'Season Lookup'!$A$1:$B$13,2,0)</f>
        <v>Winter</v>
      </c>
      <c r="M4730" t="s">
        <v>12</v>
      </c>
      <c r="N4730" t="s">
        <v>13</v>
      </c>
      <c r="O4730" t="s">
        <v>23</v>
      </c>
      <c r="P4730" t="str">
        <f t="shared" si="932"/>
        <v>Yes</v>
      </c>
      <c r="Q4730" t="str">
        <f t="shared" si="933"/>
        <v>No</v>
      </c>
      <c r="R4730" t="str">
        <f t="shared" si="934"/>
        <v>No</v>
      </c>
      <c r="S4730">
        <v>24</v>
      </c>
      <c r="T4730" t="s">
        <v>1149</v>
      </c>
      <c r="V4730" t="str">
        <f t="shared" si="935"/>
        <v>Non Intersection</v>
      </c>
      <c r="W4730" t="s">
        <v>5324</v>
      </c>
      <c r="X4730">
        <v>42.372773000000002</v>
      </c>
      <c r="Y4730">
        <v>-71.089259999999996</v>
      </c>
      <c r="Z4730" t="s">
        <v>5325</v>
      </c>
    </row>
    <row r="4731" spans="1:26">
      <c r="A4731">
        <v>28685</v>
      </c>
      <c r="B4731" s="1">
        <v>41306.770138888889</v>
      </c>
      <c r="C4731" s="1">
        <f t="shared" si="924"/>
        <v>41275</v>
      </c>
      <c r="D4731" s="4">
        <f t="shared" si="925"/>
        <v>8.3333333333333329E-2</v>
      </c>
      <c r="E4731" s="3">
        <f t="shared" si="926"/>
        <v>2013</v>
      </c>
      <c r="F4731" s="3">
        <f t="shared" si="927"/>
        <v>2</v>
      </c>
      <c r="G4731" s="3">
        <f t="shared" si="928"/>
        <v>1</v>
      </c>
      <c r="H4731" s="3">
        <f t="shared" si="929"/>
        <v>18</v>
      </c>
      <c r="I4731" s="3">
        <f t="shared" si="930"/>
        <v>29</v>
      </c>
      <c r="J4731" s="3">
        <f t="shared" si="931"/>
        <v>6</v>
      </c>
      <c r="K4731" s="3" t="str">
        <f>IF(AND(D4731&gt;='Season Lookup'!$D$15,D4731&lt;'Season Lookup'!$D$16),"Spring",IF(AND(D4731&gt;='Season Lookup'!$D$16,D4731&lt;'Season Lookup'!$D$17),"Summer",IF(AND(D4731&gt;='Season Lookup'!$D$17,D4731&lt;'Season Lookup'!$D$18),"Fall",IF(OR(D4731&gt;='Season Lookup'!$D$18,D4731&lt;'Season Lookup'!$D$15),"Winter"))))</f>
        <v>Winter</v>
      </c>
      <c r="L4731" s="3" t="str">
        <f>VLOOKUP(F4731,'Season Lookup'!$A$1:$B$13,2,0)</f>
        <v>Winter</v>
      </c>
      <c r="M4731" t="s">
        <v>12</v>
      </c>
      <c r="N4731" t="s">
        <v>18</v>
      </c>
      <c r="O4731" t="s">
        <v>132</v>
      </c>
      <c r="P4731" t="str">
        <f t="shared" si="932"/>
        <v>Yes</v>
      </c>
      <c r="Q4731" t="str">
        <f t="shared" si="933"/>
        <v>Yes</v>
      </c>
      <c r="R4731" t="str">
        <f t="shared" si="934"/>
        <v>No</v>
      </c>
      <c r="S4731">
        <v>215</v>
      </c>
      <c r="T4731" t="s">
        <v>74</v>
      </c>
      <c r="V4731" t="str">
        <f t="shared" si="935"/>
        <v>Non Intersection</v>
      </c>
      <c r="W4731" t="s">
        <v>5326</v>
      </c>
      <c r="X4731">
        <v>42.373359999999998</v>
      </c>
      <c r="Y4731">
        <v>-71.100217000000001</v>
      </c>
      <c r="Z4731" t="s">
        <v>5327</v>
      </c>
    </row>
    <row r="4732" spans="1:26">
      <c r="A4732">
        <v>28686</v>
      </c>
      <c r="B4732" s="1">
        <v>41306.763888888891</v>
      </c>
      <c r="C4732" s="1">
        <f t="shared" si="924"/>
        <v>41275</v>
      </c>
      <c r="D4732" s="4">
        <f t="shared" si="925"/>
        <v>8.3333333333333329E-2</v>
      </c>
      <c r="E4732" s="3">
        <f t="shared" si="926"/>
        <v>2013</v>
      </c>
      <c r="F4732" s="3">
        <f t="shared" si="927"/>
        <v>2</v>
      </c>
      <c r="G4732" s="3">
        <f t="shared" si="928"/>
        <v>1</v>
      </c>
      <c r="H4732" s="3">
        <f t="shared" si="929"/>
        <v>18</v>
      </c>
      <c r="I4732" s="3">
        <f t="shared" si="930"/>
        <v>20</v>
      </c>
      <c r="J4732" s="3">
        <f t="shared" si="931"/>
        <v>6</v>
      </c>
      <c r="K4732" s="3" t="str">
        <f>IF(AND(D4732&gt;='Season Lookup'!$D$15,D4732&lt;'Season Lookup'!$D$16),"Spring",IF(AND(D4732&gt;='Season Lookup'!$D$16,D4732&lt;'Season Lookup'!$D$17),"Summer",IF(AND(D4732&gt;='Season Lookup'!$D$17,D4732&lt;'Season Lookup'!$D$18),"Fall",IF(OR(D4732&gt;='Season Lookup'!$D$18,D4732&lt;'Season Lookup'!$D$15),"Winter"))))</f>
        <v>Winter</v>
      </c>
      <c r="L4732" s="3" t="str">
        <f>VLOOKUP(F4732,'Season Lookup'!$A$1:$B$13,2,0)</f>
        <v>Winter</v>
      </c>
      <c r="M4732" t="s">
        <v>12</v>
      </c>
      <c r="N4732" t="s">
        <v>13</v>
      </c>
      <c r="O4732" t="s">
        <v>23</v>
      </c>
      <c r="P4732" t="str">
        <f t="shared" si="932"/>
        <v>Yes</v>
      </c>
      <c r="Q4732" t="str">
        <f t="shared" si="933"/>
        <v>No</v>
      </c>
      <c r="R4732" t="str">
        <f t="shared" si="934"/>
        <v>No</v>
      </c>
      <c r="T4732" t="s">
        <v>1615</v>
      </c>
      <c r="U4732" t="s">
        <v>209</v>
      </c>
      <c r="V4732" t="str">
        <f t="shared" si="935"/>
        <v>Intersection</v>
      </c>
      <c r="W4732" t="s">
        <v>5328</v>
      </c>
      <c r="X4732">
        <v>0</v>
      </c>
      <c r="Y4732">
        <v>0</v>
      </c>
      <c r="Z4732" t="s">
        <v>81</v>
      </c>
    </row>
    <row r="4733" spans="1:26">
      <c r="A4733">
        <v>28693</v>
      </c>
      <c r="B4733" s="1">
        <v>41306.9375</v>
      </c>
      <c r="C4733" s="1">
        <f t="shared" si="924"/>
        <v>41275</v>
      </c>
      <c r="D4733" s="4">
        <f t="shared" si="925"/>
        <v>8.3333333333333329E-2</v>
      </c>
      <c r="E4733" s="3">
        <f t="shared" si="926"/>
        <v>2013</v>
      </c>
      <c r="F4733" s="3">
        <f t="shared" si="927"/>
        <v>2</v>
      </c>
      <c r="G4733" s="3">
        <f t="shared" si="928"/>
        <v>1</v>
      </c>
      <c r="H4733" s="3">
        <f t="shared" si="929"/>
        <v>22</v>
      </c>
      <c r="I4733" s="3">
        <f t="shared" si="930"/>
        <v>30</v>
      </c>
      <c r="J4733" s="3">
        <f t="shared" si="931"/>
        <v>6</v>
      </c>
      <c r="K4733" s="3" t="str">
        <f>IF(AND(D4733&gt;='Season Lookup'!$D$15,D4733&lt;'Season Lookup'!$D$16),"Spring",IF(AND(D4733&gt;='Season Lookup'!$D$16,D4733&lt;'Season Lookup'!$D$17),"Summer",IF(AND(D4733&gt;='Season Lookup'!$D$17,D4733&lt;'Season Lookup'!$D$18),"Fall",IF(OR(D4733&gt;='Season Lookup'!$D$18,D4733&lt;'Season Lookup'!$D$15),"Winter"))))</f>
        <v>Winter</v>
      </c>
      <c r="L4733" s="3" t="str">
        <f>VLOOKUP(F4733,'Season Lookup'!$A$1:$B$13,2,0)</f>
        <v>Winter</v>
      </c>
      <c r="M4733" t="s">
        <v>12</v>
      </c>
      <c r="N4733" t="s">
        <v>13</v>
      </c>
      <c r="O4733" t="s">
        <v>13</v>
      </c>
      <c r="P4733" t="str">
        <f t="shared" si="932"/>
        <v>Yes</v>
      </c>
      <c r="Q4733" t="str">
        <f t="shared" si="933"/>
        <v>No</v>
      </c>
      <c r="R4733" t="str">
        <f t="shared" si="934"/>
        <v>No</v>
      </c>
      <c r="T4733" t="s">
        <v>14</v>
      </c>
      <c r="U4733" t="s">
        <v>178</v>
      </c>
      <c r="V4733" t="str">
        <f t="shared" si="935"/>
        <v>Intersection</v>
      </c>
      <c r="W4733" t="s">
        <v>1866</v>
      </c>
      <c r="X4733">
        <v>42.366408</v>
      </c>
      <c r="Y4733">
        <v>-71.105391999999995</v>
      </c>
      <c r="Z4733" t="s">
        <v>1867</v>
      </c>
    </row>
    <row r="4734" spans="1:26">
      <c r="A4734">
        <v>28694</v>
      </c>
      <c r="B4734" s="1">
        <v>41306.402777777781</v>
      </c>
      <c r="C4734" s="1">
        <f t="shared" si="924"/>
        <v>41275</v>
      </c>
      <c r="D4734" s="4">
        <f t="shared" si="925"/>
        <v>8.3333333333333329E-2</v>
      </c>
      <c r="E4734" s="3">
        <f t="shared" si="926"/>
        <v>2013</v>
      </c>
      <c r="F4734" s="3">
        <f t="shared" si="927"/>
        <v>2</v>
      </c>
      <c r="G4734" s="3">
        <f t="shared" si="928"/>
        <v>1</v>
      </c>
      <c r="H4734" s="3">
        <f t="shared" si="929"/>
        <v>9</v>
      </c>
      <c r="I4734" s="3">
        <f t="shared" si="930"/>
        <v>40</v>
      </c>
      <c r="J4734" s="3">
        <f t="shared" si="931"/>
        <v>6</v>
      </c>
      <c r="K4734" s="3" t="str">
        <f>IF(AND(D4734&gt;='Season Lookup'!$D$15,D4734&lt;'Season Lookup'!$D$16),"Spring",IF(AND(D4734&gt;='Season Lookup'!$D$16,D4734&lt;'Season Lookup'!$D$17),"Summer",IF(AND(D4734&gt;='Season Lookup'!$D$17,D4734&lt;'Season Lookup'!$D$18),"Fall",IF(OR(D4734&gt;='Season Lookup'!$D$18,D4734&lt;'Season Lookup'!$D$15),"Winter"))))</f>
        <v>Winter</v>
      </c>
      <c r="L4734" s="3" t="str">
        <f>VLOOKUP(F4734,'Season Lookup'!$A$1:$B$13,2,0)</f>
        <v>Winter</v>
      </c>
      <c r="M4734" t="s">
        <v>12</v>
      </c>
      <c r="N4734" t="s">
        <v>13</v>
      </c>
      <c r="O4734" t="s">
        <v>13</v>
      </c>
      <c r="P4734" t="str">
        <f t="shared" si="932"/>
        <v>Yes</v>
      </c>
      <c r="Q4734" t="str">
        <f t="shared" si="933"/>
        <v>No</v>
      </c>
      <c r="R4734" t="str">
        <f t="shared" si="934"/>
        <v>No</v>
      </c>
      <c r="S4734">
        <v>6</v>
      </c>
      <c r="T4734" t="s">
        <v>162</v>
      </c>
      <c r="V4734" t="str">
        <f t="shared" si="935"/>
        <v>Non Intersection</v>
      </c>
      <c r="W4734" t="s">
        <v>5329</v>
      </c>
      <c r="X4734">
        <v>42.372762000000002</v>
      </c>
      <c r="Y4734">
        <v>-71.122898000000006</v>
      </c>
      <c r="Z4734" t="s">
        <v>5330</v>
      </c>
    </row>
    <row r="4735" spans="1:26">
      <c r="A4735">
        <v>28687</v>
      </c>
      <c r="B4735" s="1">
        <v>41307.458333333336</v>
      </c>
      <c r="C4735" s="1">
        <f t="shared" si="924"/>
        <v>41275</v>
      </c>
      <c r="D4735" s="4">
        <f t="shared" si="925"/>
        <v>8.611111111111111E-2</v>
      </c>
      <c r="E4735" s="3">
        <f t="shared" si="926"/>
        <v>2013</v>
      </c>
      <c r="F4735" s="3">
        <f t="shared" si="927"/>
        <v>2</v>
      </c>
      <c r="G4735" s="3">
        <f t="shared" si="928"/>
        <v>2</v>
      </c>
      <c r="H4735" s="3">
        <f t="shared" si="929"/>
        <v>11</v>
      </c>
      <c r="I4735" s="3">
        <f t="shared" si="930"/>
        <v>0</v>
      </c>
      <c r="J4735" s="3">
        <f t="shared" si="931"/>
        <v>7</v>
      </c>
      <c r="K4735" s="3" t="str">
        <f>IF(AND(D4735&gt;='Season Lookup'!$D$15,D4735&lt;'Season Lookup'!$D$16),"Spring",IF(AND(D4735&gt;='Season Lookup'!$D$16,D4735&lt;'Season Lookup'!$D$17),"Summer",IF(AND(D4735&gt;='Season Lookup'!$D$17,D4735&lt;'Season Lookup'!$D$18),"Fall",IF(OR(D4735&gt;='Season Lookup'!$D$18,D4735&lt;'Season Lookup'!$D$15),"Winter"))))</f>
        <v>Winter</v>
      </c>
      <c r="L4735" s="3" t="str">
        <f>VLOOKUP(F4735,'Season Lookup'!$A$1:$B$13,2,0)</f>
        <v>Winter</v>
      </c>
      <c r="M4735" t="s">
        <v>31</v>
      </c>
      <c r="N4735" t="s">
        <v>13</v>
      </c>
      <c r="O4735" t="s">
        <v>23</v>
      </c>
      <c r="P4735" t="str">
        <f t="shared" si="932"/>
        <v>Yes</v>
      </c>
      <c r="Q4735" t="str">
        <f t="shared" si="933"/>
        <v>No</v>
      </c>
      <c r="R4735" t="str">
        <f t="shared" si="934"/>
        <v>No</v>
      </c>
      <c r="S4735">
        <v>496</v>
      </c>
      <c r="T4735" t="s">
        <v>14</v>
      </c>
      <c r="V4735" t="str">
        <f t="shared" si="935"/>
        <v>Non Intersection</v>
      </c>
      <c r="W4735" t="s">
        <v>5331</v>
      </c>
      <c r="X4735">
        <v>42.363996</v>
      </c>
      <c r="Y4735">
        <v>-71.101650000000006</v>
      </c>
      <c r="Z4735" t="s">
        <v>5332</v>
      </c>
    </row>
    <row r="4736" spans="1:26">
      <c r="A4736">
        <v>28695</v>
      </c>
      <c r="B4736" s="1">
        <v>41307.369432870371</v>
      </c>
      <c r="C4736" s="1">
        <f t="shared" si="924"/>
        <v>41275</v>
      </c>
      <c r="D4736" s="4">
        <f t="shared" si="925"/>
        <v>8.611111111111111E-2</v>
      </c>
      <c r="E4736" s="3">
        <f t="shared" si="926"/>
        <v>2013</v>
      </c>
      <c r="F4736" s="3">
        <f t="shared" si="927"/>
        <v>2</v>
      </c>
      <c r="G4736" s="3">
        <f t="shared" si="928"/>
        <v>2</v>
      </c>
      <c r="H4736" s="3">
        <f t="shared" si="929"/>
        <v>8</v>
      </c>
      <c r="I4736" s="3">
        <f t="shared" si="930"/>
        <v>51</v>
      </c>
      <c r="J4736" s="3">
        <f t="shared" si="931"/>
        <v>7</v>
      </c>
      <c r="K4736" s="3" t="str">
        <f>IF(AND(D4736&gt;='Season Lookup'!$D$15,D4736&lt;'Season Lookup'!$D$16),"Spring",IF(AND(D4736&gt;='Season Lookup'!$D$16,D4736&lt;'Season Lookup'!$D$17),"Summer",IF(AND(D4736&gt;='Season Lookup'!$D$17,D4736&lt;'Season Lookup'!$D$18),"Fall",IF(OR(D4736&gt;='Season Lookup'!$D$18,D4736&lt;'Season Lookup'!$D$15),"Winter"))))</f>
        <v>Winter</v>
      </c>
      <c r="L4736" s="3" t="str">
        <f>VLOOKUP(F4736,'Season Lookup'!$A$1:$B$13,2,0)</f>
        <v>Winter</v>
      </c>
      <c r="M4736" t="s">
        <v>31</v>
      </c>
      <c r="N4736" t="s">
        <v>13</v>
      </c>
      <c r="O4736" t="s">
        <v>13</v>
      </c>
      <c r="P4736" t="str">
        <f t="shared" si="932"/>
        <v>Yes</v>
      </c>
      <c r="Q4736" t="str">
        <f t="shared" si="933"/>
        <v>No</v>
      </c>
      <c r="R4736" t="str">
        <f t="shared" si="934"/>
        <v>No</v>
      </c>
      <c r="S4736">
        <v>2175</v>
      </c>
      <c r="T4736" t="s">
        <v>14</v>
      </c>
      <c r="V4736" t="str">
        <f t="shared" si="935"/>
        <v>Non Intersection</v>
      </c>
      <c r="W4736" t="s">
        <v>5333</v>
      </c>
      <c r="X4736">
        <v>42.392738999999999</v>
      </c>
      <c r="Y4736">
        <v>-71.124607999999995</v>
      </c>
      <c r="Z4736" t="s">
        <v>5334</v>
      </c>
    </row>
    <row r="4737" spans="1:26">
      <c r="A4737">
        <v>28696</v>
      </c>
      <c r="B4737" s="1">
        <v>41308.291655092595</v>
      </c>
      <c r="C4737" s="1">
        <f t="shared" si="924"/>
        <v>41275</v>
      </c>
      <c r="D4737" s="4">
        <f t="shared" si="925"/>
        <v>8.8888888888888892E-2</v>
      </c>
      <c r="E4737" s="3">
        <f t="shared" si="926"/>
        <v>2013</v>
      </c>
      <c r="F4737" s="3">
        <f t="shared" si="927"/>
        <v>2</v>
      </c>
      <c r="G4737" s="3">
        <f t="shared" si="928"/>
        <v>3</v>
      </c>
      <c r="H4737" s="3">
        <f t="shared" si="929"/>
        <v>6</v>
      </c>
      <c r="I4737" s="3">
        <f t="shared" si="930"/>
        <v>59</v>
      </c>
      <c r="J4737" s="3">
        <f t="shared" si="931"/>
        <v>1</v>
      </c>
      <c r="K4737" s="3" t="str">
        <f>IF(AND(D4737&gt;='Season Lookup'!$D$15,D4737&lt;'Season Lookup'!$D$16),"Spring",IF(AND(D4737&gt;='Season Lookup'!$D$16,D4737&lt;'Season Lookup'!$D$17),"Summer",IF(AND(D4737&gt;='Season Lookup'!$D$17,D4737&lt;'Season Lookup'!$D$18),"Fall",IF(OR(D4737&gt;='Season Lookup'!$D$18,D4737&lt;'Season Lookup'!$D$15),"Winter"))))</f>
        <v>Winter</v>
      </c>
      <c r="L4737" s="3" t="str">
        <f>VLOOKUP(F4737,'Season Lookup'!$A$1:$B$13,2,0)</f>
        <v>Winter</v>
      </c>
      <c r="M4737" t="s">
        <v>48</v>
      </c>
      <c r="N4737" t="s">
        <v>13</v>
      </c>
      <c r="O4737" t="s">
        <v>23</v>
      </c>
      <c r="P4737" t="str">
        <f t="shared" si="932"/>
        <v>Yes</v>
      </c>
      <c r="Q4737" t="str">
        <f t="shared" si="933"/>
        <v>No</v>
      </c>
      <c r="R4737" t="str">
        <f t="shared" si="934"/>
        <v>No</v>
      </c>
      <c r="S4737">
        <v>131</v>
      </c>
      <c r="T4737" t="s">
        <v>216</v>
      </c>
      <c r="V4737" t="str">
        <f t="shared" si="935"/>
        <v>Non Intersection</v>
      </c>
      <c r="W4737" t="s">
        <v>5091</v>
      </c>
      <c r="X4737">
        <v>42.364564000000001</v>
      </c>
      <c r="Y4737">
        <v>-71.094612999999995</v>
      </c>
      <c r="Z4737" t="s">
        <v>5092</v>
      </c>
    </row>
    <row r="4738" spans="1:26">
      <c r="A4738">
        <v>28697</v>
      </c>
      <c r="B4738" s="1">
        <v>41308.618043981478</v>
      </c>
      <c r="C4738" s="1">
        <f t="shared" si="924"/>
        <v>41275</v>
      </c>
      <c r="D4738" s="4">
        <f t="shared" si="925"/>
        <v>8.8888888888888892E-2</v>
      </c>
      <c r="E4738" s="3">
        <f t="shared" si="926"/>
        <v>2013</v>
      </c>
      <c r="F4738" s="3">
        <f t="shared" si="927"/>
        <v>2</v>
      </c>
      <c r="G4738" s="3">
        <f t="shared" si="928"/>
        <v>3</v>
      </c>
      <c r="H4738" s="3">
        <f t="shared" si="929"/>
        <v>14</v>
      </c>
      <c r="I4738" s="3">
        <f t="shared" si="930"/>
        <v>49</v>
      </c>
      <c r="J4738" s="3">
        <f t="shared" si="931"/>
        <v>1</v>
      </c>
      <c r="K4738" s="3" t="str">
        <f>IF(AND(D4738&gt;='Season Lookup'!$D$15,D4738&lt;'Season Lookup'!$D$16),"Spring",IF(AND(D4738&gt;='Season Lookup'!$D$16,D4738&lt;'Season Lookup'!$D$17),"Summer",IF(AND(D4738&gt;='Season Lookup'!$D$17,D4738&lt;'Season Lookup'!$D$18),"Fall",IF(OR(D4738&gt;='Season Lookup'!$D$18,D4738&lt;'Season Lookup'!$D$15),"Winter"))))</f>
        <v>Winter</v>
      </c>
      <c r="L4738" s="3" t="str">
        <f>VLOOKUP(F4738,'Season Lookup'!$A$1:$B$13,2,0)</f>
        <v>Winter</v>
      </c>
      <c r="M4738" t="s">
        <v>48</v>
      </c>
      <c r="N4738" t="s">
        <v>13</v>
      </c>
      <c r="O4738" t="s">
        <v>13</v>
      </c>
      <c r="P4738" t="str">
        <f t="shared" si="932"/>
        <v>Yes</v>
      </c>
      <c r="Q4738" t="str">
        <f t="shared" si="933"/>
        <v>No</v>
      </c>
      <c r="R4738" t="str">
        <f t="shared" si="934"/>
        <v>No</v>
      </c>
      <c r="S4738">
        <v>2</v>
      </c>
      <c r="T4738" t="s">
        <v>185</v>
      </c>
      <c r="V4738" t="str">
        <f t="shared" si="935"/>
        <v>Non Intersection</v>
      </c>
      <c r="W4738" t="s">
        <v>581</v>
      </c>
      <c r="X4738">
        <v>42.375729</v>
      </c>
      <c r="Y4738">
        <v>-71.120777000000004</v>
      </c>
      <c r="Z4738" t="s">
        <v>582</v>
      </c>
    </row>
    <row r="4739" spans="1:26">
      <c r="A4739">
        <v>28708</v>
      </c>
      <c r="B4739" s="1">
        <v>41308.666655092595</v>
      </c>
      <c r="C4739" s="1">
        <f t="shared" si="924"/>
        <v>41275</v>
      </c>
      <c r="D4739" s="4">
        <f t="shared" si="925"/>
        <v>8.8888888888888892E-2</v>
      </c>
      <c r="E4739" s="3">
        <f t="shared" si="926"/>
        <v>2013</v>
      </c>
      <c r="F4739" s="3">
        <f t="shared" si="927"/>
        <v>2</v>
      </c>
      <c r="G4739" s="3">
        <f t="shared" si="928"/>
        <v>3</v>
      </c>
      <c r="H4739" s="3">
        <f t="shared" si="929"/>
        <v>15</v>
      </c>
      <c r="I4739" s="3">
        <f t="shared" si="930"/>
        <v>59</v>
      </c>
      <c r="J4739" s="3">
        <f t="shared" si="931"/>
        <v>1</v>
      </c>
      <c r="K4739" s="3" t="str">
        <f>IF(AND(D4739&gt;='Season Lookup'!$D$15,D4739&lt;'Season Lookup'!$D$16),"Spring",IF(AND(D4739&gt;='Season Lookup'!$D$16,D4739&lt;'Season Lookup'!$D$17),"Summer",IF(AND(D4739&gt;='Season Lookup'!$D$17,D4739&lt;'Season Lookup'!$D$18),"Fall",IF(OR(D4739&gt;='Season Lookup'!$D$18,D4739&lt;'Season Lookup'!$D$15),"Winter"))))</f>
        <v>Winter</v>
      </c>
      <c r="L4739" s="3" t="str">
        <f>VLOOKUP(F4739,'Season Lookup'!$A$1:$B$13,2,0)</f>
        <v>Winter</v>
      </c>
      <c r="M4739" t="s">
        <v>48</v>
      </c>
      <c r="N4739" t="s">
        <v>13</v>
      </c>
      <c r="O4739" t="s">
        <v>23</v>
      </c>
      <c r="P4739" t="str">
        <f t="shared" si="932"/>
        <v>Yes</v>
      </c>
      <c r="Q4739" t="str">
        <f t="shared" si="933"/>
        <v>No</v>
      </c>
      <c r="R4739" t="str">
        <f t="shared" si="934"/>
        <v>No</v>
      </c>
      <c r="S4739">
        <v>362</v>
      </c>
      <c r="T4739" t="s">
        <v>15</v>
      </c>
      <c r="V4739" t="str">
        <f t="shared" si="935"/>
        <v>Non Intersection</v>
      </c>
      <c r="W4739" t="s">
        <v>3320</v>
      </c>
      <c r="X4739">
        <v>42.392536</v>
      </c>
      <c r="Y4739">
        <v>-71.138227000000001</v>
      </c>
      <c r="Z4739" t="s">
        <v>3321</v>
      </c>
    </row>
    <row r="4740" spans="1:26">
      <c r="A4740">
        <v>28712</v>
      </c>
      <c r="B4740" s="1">
        <v>41308.5</v>
      </c>
      <c r="C4740" s="1">
        <f t="shared" si="924"/>
        <v>41275</v>
      </c>
      <c r="D4740" s="4">
        <f t="shared" si="925"/>
        <v>8.8888888888888892E-2</v>
      </c>
      <c r="E4740" s="3">
        <f t="shared" si="926"/>
        <v>2013</v>
      </c>
      <c r="F4740" s="3">
        <f t="shared" si="927"/>
        <v>2</v>
      </c>
      <c r="G4740" s="3">
        <f t="shared" si="928"/>
        <v>3</v>
      </c>
      <c r="H4740" s="3">
        <f t="shared" si="929"/>
        <v>12</v>
      </c>
      <c r="I4740" s="3">
        <f t="shared" si="930"/>
        <v>0</v>
      </c>
      <c r="J4740" s="3">
        <f t="shared" si="931"/>
        <v>1</v>
      </c>
      <c r="K4740" s="3" t="str">
        <f>IF(AND(D4740&gt;='Season Lookup'!$D$15,D4740&lt;'Season Lookup'!$D$16),"Spring",IF(AND(D4740&gt;='Season Lookup'!$D$16,D4740&lt;'Season Lookup'!$D$17),"Summer",IF(AND(D4740&gt;='Season Lookup'!$D$17,D4740&lt;'Season Lookup'!$D$18),"Fall",IF(OR(D4740&gt;='Season Lookup'!$D$18,D4740&lt;'Season Lookup'!$D$15),"Winter"))))</f>
        <v>Winter</v>
      </c>
      <c r="L4740" s="3" t="str">
        <f>VLOOKUP(F4740,'Season Lookup'!$A$1:$B$13,2,0)</f>
        <v>Winter</v>
      </c>
      <c r="M4740" t="s">
        <v>48</v>
      </c>
      <c r="N4740" t="s">
        <v>13</v>
      </c>
      <c r="O4740" t="s">
        <v>13</v>
      </c>
      <c r="P4740" t="str">
        <f t="shared" si="932"/>
        <v>Yes</v>
      </c>
      <c r="Q4740" t="str">
        <f t="shared" si="933"/>
        <v>No</v>
      </c>
      <c r="R4740" t="str">
        <f t="shared" si="934"/>
        <v>No</v>
      </c>
      <c r="S4740">
        <v>42</v>
      </c>
      <c r="T4740" t="s">
        <v>667</v>
      </c>
      <c r="V4740" t="str">
        <f t="shared" si="935"/>
        <v>Non Intersection</v>
      </c>
      <c r="W4740" t="s">
        <v>5335</v>
      </c>
      <c r="X4740">
        <v>42.371116000000001</v>
      </c>
      <c r="Y4740">
        <v>-71.098277999999993</v>
      </c>
      <c r="Z4740" t="s">
        <v>5336</v>
      </c>
    </row>
    <row r="4741" spans="1:26">
      <c r="A4741">
        <v>28688</v>
      </c>
      <c r="B4741" s="1">
        <v>41308.729155092595</v>
      </c>
      <c r="C4741" s="1">
        <f t="shared" si="924"/>
        <v>41275</v>
      </c>
      <c r="D4741" s="4">
        <f t="shared" si="925"/>
        <v>8.8888888888888892E-2</v>
      </c>
      <c r="E4741" s="3">
        <f t="shared" si="926"/>
        <v>2013</v>
      </c>
      <c r="F4741" s="3">
        <f t="shared" si="927"/>
        <v>2</v>
      </c>
      <c r="G4741" s="3">
        <f t="shared" si="928"/>
        <v>3</v>
      </c>
      <c r="H4741" s="3">
        <f t="shared" si="929"/>
        <v>17</v>
      </c>
      <c r="I4741" s="3">
        <f t="shared" si="930"/>
        <v>29</v>
      </c>
      <c r="J4741" s="3">
        <f t="shared" si="931"/>
        <v>1</v>
      </c>
      <c r="K4741" s="3" t="str">
        <f>IF(AND(D4741&gt;='Season Lookup'!$D$15,D4741&lt;'Season Lookup'!$D$16),"Spring",IF(AND(D4741&gt;='Season Lookup'!$D$16,D4741&lt;'Season Lookup'!$D$17),"Summer",IF(AND(D4741&gt;='Season Lookup'!$D$17,D4741&lt;'Season Lookup'!$D$18),"Fall",IF(OR(D4741&gt;='Season Lookup'!$D$18,D4741&lt;'Season Lookup'!$D$15),"Winter"))))</f>
        <v>Winter</v>
      </c>
      <c r="L4741" s="3" t="str">
        <f>VLOOKUP(F4741,'Season Lookup'!$A$1:$B$13,2,0)</f>
        <v>Winter</v>
      </c>
      <c r="M4741" t="s">
        <v>48</v>
      </c>
      <c r="N4741" t="s">
        <v>13</v>
      </c>
      <c r="O4741" t="s">
        <v>152</v>
      </c>
      <c r="P4741" t="str">
        <f t="shared" si="932"/>
        <v>Yes</v>
      </c>
      <c r="Q4741" t="str">
        <f t="shared" si="933"/>
        <v>No</v>
      </c>
      <c r="R4741" t="str">
        <f t="shared" si="934"/>
        <v>Yes</v>
      </c>
      <c r="T4741" t="s">
        <v>166</v>
      </c>
      <c r="U4741" t="s">
        <v>167</v>
      </c>
      <c r="V4741" t="str">
        <f t="shared" si="935"/>
        <v>Intersection</v>
      </c>
      <c r="W4741" t="s">
        <v>168</v>
      </c>
      <c r="X4741">
        <v>42.381554000000001</v>
      </c>
      <c r="Y4741">
        <v>-71.116331000000002</v>
      </c>
      <c r="Z4741" t="s">
        <v>169</v>
      </c>
    </row>
    <row r="4742" spans="1:26">
      <c r="A4742">
        <v>28689</v>
      </c>
      <c r="B4742" s="1">
        <v>41308.647916666669</v>
      </c>
      <c r="C4742" s="1">
        <f t="shared" si="924"/>
        <v>41275</v>
      </c>
      <c r="D4742" s="4">
        <f t="shared" si="925"/>
        <v>8.8888888888888892E-2</v>
      </c>
      <c r="E4742" s="3">
        <f t="shared" si="926"/>
        <v>2013</v>
      </c>
      <c r="F4742" s="3">
        <f t="shared" si="927"/>
        <v>2</v>
      </c>
      <c r="G4742" s="3">
        <f t="shared" si="928"/>
        <v>3</v>
      </c>
      <c r="H4742" s="3">
        <f t="shared" si="929"/>
        <v>15</v>
      </c>
      <c r="I4742" s="3">
        <f t="shared" si="930"/>
        <v>33</v>
      </c>
      <c r="J4742" s="3">
        <f t="shared" si="931"/>
        <v>1</v>
      </c>
      <c r="K4742" s="3" t="str">
        <f>IF(AND(D4742&gt;='Season Lookup'!$D$15,D4742&lt;'Season Lookup'!$D$16),"Spring",IF(AND(D4742&gt;='Season Lookup'!$D$16,D4742&lt;'Season Lookup'!$D$17),"Summer",IF(AND(D4742&gt;='Season Lookup'!$D$17,D4742&lt;'Season Lookup'!$D$18),"Fall",IF(OR(D4742&gt;='Season Lookup'!$D$18,D4742&lt;'Season Lookup'!$D$15),"Winter"))))</f>
        <v>Winter</v>
      </c>
      <c r="L4742" s="3" t="str">
        <f>VLOOKUP(F4742,'Season Lookup'!$A$1:$B$13,2,0)</f>
        <v>Winter</v>
      </c>
      <c r="M4742" t="s">
        <v>48</v>
      </c>
      <c r="N4742" t="s">
        <v>13</v>
      </c>
      <c r="O4742" t="s">
        <v>13</v>
      </c>
      <c r="P4742" t="str">
        <f t="shared" si="932"/>
        <v>Yes</v>
      </c>
      <c r="Q4742" t="str">
        <f t="shared" si="933"/>
        <v>No</v>
      </c>
      <c r="R4742" t="str">
        <f t="shared" si="934"/>
        <v>No</v>
      </c>
      <c r="T4742" t="s">
        <v>104</v>
      </c>
      <c r="U4742" t="s">
        <v>105</v>
      </c>
      <c r="V4742" t="str">
        <f t="shared" si="935"/>
        <v>Intersection</v>
      </c>
      <c r="W4742" t="s">
        <v>5337</v>
      </c>
      <c r="X4742">
        <v>42.370072</v>
      </c>
      <c r="Y4742">
        <v>-71.102932999999993</v>
      </c>
      <c r="Z4742" t="s">
        <v>2337</v>
      </c>
    </row>
    <row r="4743" spans="1:26">
      <c r="A4743">
        <v>28690</v>
      </c>
      <c r="B4743" s="1">
        <v>41308.095821759256</v>
      </c>
      <c r="C4743" s="1">
        <f t="shared" si="924"/>
        <v>41275</v>
      </c>
      <c r="D4743" s="4">
        <f t="shared" si="925"/>
        <v>8.8888888888888892E-2</v>
      </c>
      <c r="E4743" s="3">
        <f t="shared" si="926"/>
        <v>2013</v>
      </c>
      <c r="F4743" s="3">
        <f t="shared" si="927"/>
        <v>2</v>
      </c>
      <c r="G4743" s="3">
        <f t="shared" si="928"/>
        <v>3</v>
      </c>
      <c r="H4743" s="3">
        <f t="shared" si="929"/>
        <v>2</v>
      </c>
      <c r="I4743" s="3">
        <f t="shared" si="930"/>
        <v>17</v>
      </c>
      <c r="J4743" s="3">
        <f t="shared" si="931"/>
        <v>1</v>
      </c>
      <c r="K4743" s="3" t="str">
        <f>IF(AND(D4743&gt;='Season Lookup'!$D$15,D4743&lt;'Season Lookup'!$D$16),"Spring",IF(AND(D4743&gt;='Season Lookup'!$D$16,D4743&lt;'Season Lookup'!$D$17),"Summer",IF(AND(D4743&gt;='Season Lookup'!$D$17,D4743&lt;'Season Lookup'!$D$18),"Fall",IF(OR(D4743&gt;='Season Lookup'!$D$18,D4743&lt;'Season Lookup'!$D$15),"Winter"))))</f>
        <v>Winter</v>
      </c>
      <c r="L4743" s="3" t="str">
        <f>VLOOKUP(F4743,'Season Lookup'!$A$1:$B$13,2,0)</f>
        <v>Winter</v>
      </c>
      <c r="M4743" t="s">
        <v>48</v>
      </c>
      <c r="N4743" t="s">
        <v>13</v>
      </c>
      <c r="O4743" t="s">
        <v>13</v>
      </c>
      <c r="P4743" t="str">
        <f t="shared" si="932"/>
        <v>Yes</v>
      </c>
      <c r="Q4743" t="str">
        <f t="shared" si="933"/>
        <v>No</v>
      </c>
      <c r="R4743" t="str">
        <f t="shared" si="934"/>
        <v>No</v>
      </c>
      <c r="T4743" t="s">
        <v>199</v>
      </c>
      <c r="U4743" t="s">
        <v>1960</v>
      </c>
      <c r="V4743" t="str">
        <f t="shared" si="935"/>
        <v>Intersection</v>
      </c>
      <c r="W4743" t="s">
        <v>1961</v>
      </c>
      <c r="X4743">
        <v>42.374426</v>
      </c>
      <c r="Y4743">
        <v>-71.121896000000007</v>
      </c>
      <c r="Z4743" t="s">
        <v>1962</v>
      </c>
    </row>
    <row r="4744" spans="1:26">
      <c r="A4744">
        <v>28691</v>
      </c>
      <c r="B4744" s="1">
        <v>41308.034710648149</v>
      </c>
      <c r="C4744" s="1">
        <f t="shared" si="924"/>
        <v>41275</v>
      </c>
      <c r="D4744" s="4">
        <f t="shared" si="925"/>
        <v>8.8888888888888892E-2</v>
      </c>
      <c r="E4744" s="3">
        <f t="shared" si="926"/>
        <v>2013</v>
      </c>
      <c r="F4744" s="3">
        <f t="shared" si="927"/>
        <v>2</v>
      </c>
      <c r="G4744" s="3">
        <f t="shared" si="928"/>
        <v>3</v>
      </c>
      <c r="H4744" s="3">
        <f t="shared" si="929"/>
        <v>0</v>
      </c>
      <c r="I4744" s="3">
        <f t="shared" si="930"/>
        <v>49</v>
      </c>
      <c r="J4744" s="3">
        <f t="shared" si="931"/>
        <v>1</v>
      </c>
      <c r="K4744" s="3" t="str">
        <f>IF(AND(D4744&gt;='Season Lookup'!$D$15,D4744&lt;'Season Lookup'!$D$16),"Spring",IF(AND(D4744&gt;='Season Lookup'!$D$16,D4744&lt;'Season Lookup'!$D$17),"Summer",IF(AND(D4744&gt;='Season Lookup'!$D$17,D4744&lt;'Season Lookup'!$D$18),"Fall",IF(OR(D4744&gt;='Season Lookup'!$D$18,D4744&lt;'Season Lookup'!$D$15),"Winter"))))</f>
        <v>Winter</v>
      </c>
      <c r="L4744" s="3" t="str">
        <f>VLOOKUP(F4744,'Season Lookup'!$A$1:$B$13,2,0)</f>
        <v>Winter</v>
      </c>
      <c r="M4744" t="s">
        <v>48</v>
      </c>
      <c r="N4744" t="s">
        <v>18</v>
      </c>
      <c r="O4744" t="s">
        <v>132</v>
      </c>
      <c r="P4744" t="str">
        <f t="shared" si="932"/>
        <v>Yes</v>
      </c>
      <c r="Q4744" t="str">
        <f t="shared" si="933"/>
        <v>Yes</v>
      </c>
      <c r="R4744" t="str">
        <f t="shared" si="934"/>
        <v>No</v>
      </c>
      <c r="S4744">
        <v>1431</v>
      </c>
      <c r="T4744" t="s">
        <v>19</v>
      </c>
      <c r="V4744" t="str">
        <f t="shared" si="935"/>
        <v>Non Intersection</v>
      </c>
      <c r="W4744" t="s">
        <v>5338</v>
      </c>
      <c r="X4744">
        <v>42.374017000000002</v>
      </c>
      <c r="Y4744">
        <v>-71.102314000000007</v>
      </c>
      <c r="Z4744" t="s">
        <v>5339</v>
      </c>
    </row>
    <row r="4745" spans="1:26">
      <c r="A4745">
        <v>28698</v>
      </c>
      <c r="B4745" s="1">
        <v>41309.375</v>
      </c>
      <c r="C4745" s="1">
        <f t="shared" si="924"/>
        <v>41275</v>
      </c>
      <c r="D4745" s="4">
        <f t="shared" si="925"/>
        <v>9.166666666666666E-2</v>
      </c>
      <c r="E4745" s="3">
        <f t="shared" si="926"/>
        <v>2013</v>
      </c>
      <c r="F4745" s="3">
        <f t="shared" si="927"/>
        <v>2</v>
      </c>
      <c r="G4745" s="3">
        <f t="shared" si="928"/>
        <v>4</v>
      </c>
      <c r="H4745" s="3">
        <f t="shared" si="929"/>
        <v>9</v>
      </c>
      <c r="I4745" s="3">
        <f t="shared" si="930"/>
        <v>0</v>
      </c>
      <c r="J4745" s="3">
        <f t="shared" si="931"/>
        <v>2</v>
      </c>
      <c r="K4745" s="3" t="str">
        <f>IF(AND(D4745&gt;='Season Lookup'!$D$15,D4745&lt;'Season Lookup'!$D$16),"Spring",IF(AND(D4745&gt;='Season Lookup'!$D$16,D4745&lt;'Season Lookup'!$D$17),"Summer",IF(AND(D4745&gt;='Season Lookup'!$D$17,D4745&lt;'Season Lookup'!$D$18),"Fall",IF(OR(D4745&gt;='Season Lookup'!$D$18,D4745&lt;'Season Lookup'!$D$15),"Winter"))))</f>
        <v>Winter</v>
      </c>
      <c r="L4745" s="3" t="str">
        <f>VLOOKUP(F4745,'Season Lookup'!$A$1:$B$13,2,0)</f>
        <v>Winter</v>
      </c>
      <c r="M4745" t="s">
        <v>56</v>
      </c>
      <c r="N4745" t="s">
        <v>13</v>
      </c>
      <c r="O4745" t="s">
        <v>13</v>
      </c>
      <c r="P4745" t="str">
        <f t="shared" si="932"/>
        <v>Yes</v>
      </c>
      <c r="Q4745" t="str">
        <f t="shared" si="933"/>
        <v>No</v>
      </c>
      <c r="R4745" t="str">
        <f t="shared" si="934"/>
        <v>No</v>
      </c>
      <c r="T4745" t="s">
        <v>133</v>
      </c>
      <c r="U4745" t="s">
        <v>1226</v>
      </c>
      <c r="V4745" t="str">
        <f t="shared" si="935"/>
        <v>Intersection</v>
      </c>
      <c r="W4745" t="s">
        <v>1853</v>
      </c>
      <c r="X4745">
        <v>42.370807999999997</v>
      </c>
      <c r="Y4745">
        <v>-71.109622999999999</v>
      </c>
      <c r="Z4745" t="s">
        <v>1854</v>
      </c>
    </row>
    <row r="4746" spans="1:26">
      <c r="A4746">
        <v>28699</v>
      </c>
      <c r="B4746" s="1">
        <v>41309.743750000001</v>
      </c>
      <c r="C4746" s="1">
        <f t="shared" si="924"/>
        <v>41275</v>
      </c>
      <c r="D4746" s="4">
        <f t="shared" si="925"/>
        <v>9.166666666666666E-2</v>
      </c>
      <c r="E4746" s="3">
        <f t="shared" si="926"/>
        <v>2013</v>
      </c>
      <c r="F4746" s="3">
        <f t="shared" si="927"/>
        <v>2</v>
      </c>
      <c r="G4746" s="3">
        <f t="shared" si="928"/>
        <v>4</v>
      </c>
      <c r="H4746" s="3">
        <f t="shared" si="929"/>
        <v>17</v>
      </c>
      <c r="I4746" s="3">
        <f t="shared" si="930"/>
        <v>51</v>
      </c>
      <c r="J4746" s="3">
        <f t="shared" si="931"/>
        <v>2</v>
      </c>
      <c r="K4746" s="3" t="str">
        <f>IF(AND(D4746&gt;='Season Lookup'!$D$15,D4746&lt;'Season Lookup'!$D$16),"Spring",IF(AND(D4746&gt;='Season Lookup'!$D$16,D4746&lt;'Season Lookup'!$D$17),"Summer",IF(AND(D4746&gt;='Season Lookup'!$D$17,D4746&lt;'Season Lookup'!$D$18),"Fall",IF(OR(D4746&gt;='Season Lookup'!$D$18,D4746&lt;'Season Lookup'!$D$15),"Winter"))))</f>
        <v>Winter</v>
      </c>
      <c r="L4746" s="3" t="str">
        <f>VLOOKUP(F4746,'Season Lookup'!$A$1:$B$13,2,0)</f>
        <v>Winter</v>
      </c>
      <c r="M4746" t="s">
        <v>56</v>
      </c>
      <c r="N4746" t="s">
        <v>13</v>
      </c>
      <c r="O4746" t="s">
        <v>13</v>
      </c>
      <c r="P4746" t="str">
        <f t="shared" si="932"/>
        <v>Yes</v>
      </c>
      <c r="Q4746" t="str">
        <f t="shared" si="933"/>
        <v>No</v>
      </c>
      <c r="R4746" t="str">
        <f t="shared" si="934"/>
        <v>No</v>
      </c>
      <c r="S4746">
        <v>1735</v>
      </c>
      <c r="T4746" t="s">
        <v>14</v>
      </c>
      <c r="V4746" t="str">
        <f t="shared" si="935"/>
        <v>Non Intersection</v>
      </c>
      <c r="W4746" t="s">
        <v>5340</v>
      </c>
      <c r="X4746">
        <v>42.38429</v>
      </c>
      <c r="Y4746">
        <v>-71.119270999999998</v>
      </c>
      <c r="Z4746" t="s">
        <v>5341</v>
      </c>
    </row>
    <row r="4747" spans="1:26">
      <c r="A4747">
        <v>28700</v>
      </c>
      <c r="B4747" s="1">
        <v>41309.908321759256</v>
      </c>
      <c r="C4747" s="1">
        <f t="shared" si="924"/>
        <v>41275</v>
      </c>
      <c r="D4747" s="4">
        <f t="shared" si="925"/>
        <v>9.166666666666666E-2</v>
      </c>
      <c r="E4747" s="3">
        <f t="shared" si="926"/>
        <v>2013</v>
      </c>
      <c r="F4747" s="3">
        <f t="shared" si="927"/>
        <v>2</v>
      </c>
      <c r="G4747" s="3">
        <f t="shared" si="928"/>
        <v>4</v>
      </c>
      <c r="H4747" s="3">
        <f t="shared" si="929"/>
        <v>21</v>
      </c>
      <c r="I4747" s="3">
        <f t="shared" si="930"/>
        <v>47</v>
      </c>
      <c r="J4747" s="3">
        <f t="shared" si="931"/>
        <v>2</v>
      </c>
      <c r="K4747" s="3" t="str">
        <f>IF(AND(D4747&gt;='Season Lookup'!$D$15,D4747&lt;'Season Lookup'!$D$16),"Spring",IF(AND(D4747&gt;='Season Lookup'!$D$16,D4747&lt;'Season Lookup'!$D$17),"Summer",IF(AND(D4747&gt;='Season Lookup'!$D$17,D4747&lt;'Season Lookup'!$D$18),"Fall",IF(OR(D4747&gt;='Season Lookup'!$D$18,D4747&lt;'Season Lookup'!$D$15),"Winter"))))</f>
        <v>Winter</v>
      </c>
      <c r="L4747" s="3" t="str">
        <f>VLOOKUP(F4747,'Season Lookup'!$A$1:$B$13,2,0)</f>
        <v>Winter</v>
      </c>
      <c r="M4747" t="s">
        <v>56</v>
      </c>
      <c r="N4747" t="s">
        <v>13</v>
      </c>
      <c r="O4747" t="s">
        <v>23</v>
      </c>
      <c r="P4747" t="str">
        <f t="shared" si="932"/>
        <v>Yes</v>
      </c>
      <c r="Q4747" t="str">
        <f t="shared" si="933"/>
        <v>No</v>
      </c>
      <c r="R4747" t="str">
        <f t="shared" si="934"/>
        <v>No</v>
      </c>
      <c r="S4747">
        <v>78</v>
      </c>
      <c r="T4747" t="s">
        <v>198</v>
      </c>
      <c r="U4747" t="s">
        <v>1906</v>
      </c>
      <c r="V4747" t="str">
        <f t="shared" si="935"/>
        <v>Non Intersection</v>
      </c>
      <c r="W4747" t="s">
        <v>357</v>
      </c>
      <c r="X4747">
        <v>42.372075000000002</v>
      </c>
      <c r="Y4747">
        <v>-71.119129000000001</v>
      </c>
      <c r="Z4747" t="s">
        <v>358</v>
      </c>
    </row>
    <row r="4748" spans="1:26">
      <c r="A4748">
        <v>28692</v>
      </c>
      <c r="B4748" s="1">
        <v>41309.336793981478</v>
      </c>
      <c r="C4748" s="1">
        <f t="shared" si="924"/>
        <v>41275</v>
      </c>
      <c r="D4748" s="4">
        <f t="shared" si="925"/>
        <v>9.166666666666666E-2</v>
      </c>
      <c r="E4748" s="3">
        <f t="shared" si="926"/>
        <v>2013</v>
      </c>
      <c r="F4748" s="3">
        <f t="shared" si="927"/>
        <v>2</v>
      </c>
      <c r="G4748" s="3">
        <f t="shared" si="928"/>
        <v>4</v>
      </c>
      <c r="H4748" s="3">
        <f t="shared" si="929"/>
        <v>8</v>
      </c>
      <c r="I4748" s="3">
        <f t="shared" si="930"/>
        <v>4</v>
      </c>
      <c r="J4748" s="3">
        <f t="shared" si="931"/>
        <v>2</v>
      </c>
      <c r="K4748" s="3" t="str">
        <f>IF(AND(D4748&gt;='Season Lookup'!$D$15,D4748&lt;'Season Lookup'!$D$16),"Spring",IF(AND(D4748&gt;='Season Lookup'!$D$16,D4748&lt;'Season Lookup'!$D$17),"Summer",IF(AND(D4748&gt;='Season Lookup'!$D$17,D4748&lt;'Season Lookup'!$D$18),"Fall",IF(OR(D4748&gt;='Season Lookup'!$D$18,D4748&lt;'Season Lookup'!$D$15),"Winter"))))</f>
        <v>Winter</v>
      </c>
      <c r="L4748" s="3" t="str">
        <f>VLOOKUP(F4748,'Season Lookup'!$A$1:$B$13,2,0)</f>
        <v>Winter</v>
      </c>
      <c r="M4748" t="s">
        <v>56</v>
      </c>
      <c r="N4748" t="s">
        <v>13</v>
      </c>
      <c r="O4748" t="s">
        <v>18</v>
      </c>
      <c r="P4748" t="str">
        <f t="shared" si="932"/>
        <v>Yes</v>
      </c>
      <c r="Q4748" t="str">
        <f t="shared" si="933"/>
        <v>No</v>
      </c>
      <c r="R4748" t="str">
        <f t="shared" si="934"/>
        <v>No</v>
      </c>
      <c r="T4748" t="s">
        <v>42</v>
      </c>
      <c r="U4748" t="s">
        <v>178</v>
      </c>
      <c r="V4748" t="str">
        <f t="shared" si="935"/>
        <v>Intersection</v>
      </c>
      <c r="W4748" t="s">
        <v>179</v>
      </c>
      <c r="X4748">
        <v>42.360131000000003</v>
      </c>
      <c r="Y4748">
        <v>-71.112776999999994</v>
      </c>
      <c r="Z4748" t="s">
        <v>180</v>
      </c>
    </row>
    <row r="4749" spans="1:26">
      <c r="A4749">
        <v>28701</v>
      </c>
      <c r="B4749" s="1">
        <v>41310.354155092595</v>
      </c>
      <c r="C4749" s="1">
        <f t="shared" si="924"/>
        <v>41275</v>
      </c>
      <c r="D4749" s="4">
        <f t="shared" si="925"/>
        <v>9.4444444444444442E-2</v>
      </c>
      <c r="E4749" s="3">
        <f t="shared" si="926"/>
        <v>2013</v>
      </c>
      <c r="F4749" s="3">
        <f t="shared" si="927"/>
        <v>2</v>
      </c>
      <c r="G4749" s="3">
        <f t="shared" si="928"/>
        <v>5</v>
      </c>
      <c r="H4749" s="3">
        <f t="shared" si="929"/>
        <v>8</v>
      </c>
      <c r="I4749" s="3">
        <f t="shared" si="930"/>
        <v>29</v>
      </c>
      <c r="J4749" s="3">
        <f t="shared" si="931"/>
        <v>3</v>
      </c>
      <c r="K4749" s="3" t="str">
        <f>IF(AND(D4749&gt;='Season Lookup'!$D$15,D4749&lt;'Season Lookup'!$D$16),"Spring",IF(AND(D4749&gt;='Season Lookup'!$D$16,D4749&lt;'Season Lookup'!$D$17),"Summer",IF(AND(D4749&gt;='Season Lookup'!$D$17,D4749&lt;'Season Lookup'!$D$18),"Fall",IF(OR(D4749&gt;='Season Lookup'!$D$18,D4749&lt;'Season Lookup'!$D$15),"Winter"))))</f>
        <v>Winter</v>
      </c>
      <c r="L4749" s="3" t="str">
        <f>VLOOKUP(F4749,'Season Lookup'!$A$1:$B$13,2,0)</f>
        <v>Winter</v>
      </c>
      <c r="M4749" t="s">
        <v>73</v>
      </c>
      <c r="N4749" t="s">
        <v>13</v>
      </c>
      <c r="O4749" t="s">
        <v>23</v>
      </c>
      <c r="P4749" t="str">
        <f t="shared" si="932"/>
        <v>Yes</v>
      </c>
      <c r="Q4749" t="str">
        <f t="shared" si="933"/>
        <v>No</v>
      </c>
      <c r="R4749" t="str">
        <f t="shared" si="934"/>
        <v>No</v>
      </c>
      <c r="S4749">
        <v>850</v>
      </c>
      <c r="T4749" t="s">
        <v>19</v>
      </c>
      <c r="U4749" t="s">
        <v>611</v>
      </c>
      <c r="V4749" t="str">
        <f t="shared" si="935"/>
        <v>Non Intersection</v>
      </c>
      <c r="W4749" t="s">
        <v>3953</v>
      </c>
      <c r="X4749">
        <v>42.372323999999999</v>
      </c>
      <c r="Y4749">
        <v>-71.091316000000006</v>
      </c>
      <c r="Z4749" t="s">
        <v>3954</v>
      </c>
    </row>
    <row r="4750" spans="1:26">
      <c r="A4750">
        <v>28702</v>
      </c>
      <c r="B4750" s="1">
        <v>41310.737500000003</v>
      </c>
      <c r="C4750" s="1">
        <f t="shared" si="924"/>
        <v>41275</v>
      </c>
      <c r="D4750" s="4">
        <f t="shared" si="925"/>
        <v>9.4444444444444442E-2</v>
      </c>
      <c r="E4750" s="3">
        <f t="shared" si="926"/>
        <v>2013</v>
      </c>
      <c r="F4750" s="3">
        <f t="shared" si="927"/>
        <v>2</v>
      </c>
      <c r="G4750" s="3">
        <f t="shared" si="928"/>
        <v>5</v>
      </c>
      <c r="H4750" s="3">
        <f t="shared" si="929"/>
        <v>17</v>
      </c>
      <c r="I4750" s="3">
        <f t="shared" si="930"/>
        <v>42</v>
      </c>
      <c r="J4750" s="3">
        <f t="shared" si="931"/>
        <v>3</v>
      </c>
      <c r="K4750" s="3" t="str">
        <f>IF(AND(D4750&gt;='Season Lookup'!$D$15,D4750&lt;'Season Lookup'!$D$16),"Spring",IF(AND(D4750&gt;='Season Lookup'!$D$16,D4750&lt;'Season Lookup'!$D$17),"Summer",IF(AND(D4750&gt;='Season Lookup'!$D$17,D4750&lt;'Season Lookup'!$D$18),"Fall",IF(OR(D4750&gt;='Season Lookup'!$D$18,D4750&lt;'Season Lookup'!$D$15),"Winter"))))</f>
        <v>Winter</v>
      </c>
      <c r="L4750" s="3" t="str">
        <f>VLOOKUP(F4750,'Season Lookup'!$A$1:$B$13,2,0)</f>
        <v>Winter</v>
      </c>
      <c r="M4750" t="s">
        <v>73</v>
      </c>
      <c r="N4750" t="s">
        <v>13</v>
      </c>
      <c r="O4750" t="s">
        <v>13</v>
      </c>
      <c r="P4750" t="str">
        <f t="shared" si="932"/>
        <v>Yes</v>
      </c>
      <c r="Q4750" t="str">
        <f t="shared" si="933"/>
        <v>No</v>
      </c>
      <c r="R4750" t="str">
        <f t="shared" si="934"/>
        <v>No</v>
      </c>
      <c r="T4750" t="s">
        <v>198</v>
      </c>
      <c r="V4750" t="str">
        <f t="shared" si="935"/>
        <v>Intersection</v>
      </c>
      <c r="W4750" t="s">
        <v>441</v>
      </c>
      <c r="X4750">
        <v>0</v>
      </c>
      <c r="Y4750">
        <v>0</v>
      </c>
      <c r="Z4750" t="s">
        <v>81</v>
      </c>
    </row>
    <row r="4751" spans="1:26">
      <c r="A4751">
        <v>28703</v>
      </c>
      <c r="B4751" s="1">
        <v>41310.5625</v>
      </c>
      <c r="C4751" s="1">
        <f t="shared" si="924"/>
        <v>41275</v>
      </c>
      <c r="D4751" s="4">
        <f t="shared" si="925"/>
        <v>9.4444444444444442E-2</v>
      </c>
      <c r="E4751" s="3">
        <f t="shared" si="926"/>
        <v>2013</v>
      </c>
      <c r="F4751" s="3">
        <f t="shared" si="927"/>
        <v>2</v>
      </c>
      <c r="G4751" s="3">
        <f t="shared" si="928"/>
        <v>5</v>
      </c>
      <c r="H4751" s="3">
        <f t="shared" si="929"/>
        <v>13</v>
      </c>
      <c r="I4751" s="3">
        <f t="shared" si="930"/>
        <v>30</v>
      </c>
      <c r="J4751" s="3">
        <f t="shared" si="931"/>
        <v>3</v>
      </c>
      <c r="K4751" s="3" t="str">
        <f>IF(AND(D4751&gt;='Season Lookup'!$D$15,D4751&lt;'Season Lookup'!$D$16),"Spring",IF(AND(D4751&gt;='Season Lookup'!$D$16,D4751&lt;'Season Lookup'!$D$17),"Summer",IF(AND(D4751&gt;='Season Lookup'!$D$17,D4751&lt;'Season Lookup'!$D$18),"Fall",IF(OR(D4751&gt;='Season Lookup'!$D$18,D4751&lt;'Season Lookup'!$D$15),"Winter"))))</f>
        <v>Winter</v>
      </c>
      <c r="L4751" s="3" t="str">
        <f>VLOOKUP(F4751,'Season Lookup'!$A$1:$B$13,2,0)</f>
        <v>Winter</v>
      </c>
      <c r="M4751" t="s">
        <v>73</v>
      </c>
      <c r="N4751" t="s">
        <v>13</v>
      </c>
      <c r="O4751" t="s">
        <v>23</v>
      </c>
      <c r="P4751" t="str">
        <f t="shared" si="932"/>
        <v>Yes</v>
      </c>
      <c r="Q4751" t="str">
        <f t="shared" si="933"/>
        <v>No</v>
      </c>
      <c r="R4751" t="str">
        <f t="shared" si="934"/>
        <v>No</v>
      </c>
      <c r="S4751">
        <v>40</v>
      </c>
      <c r="T4751" t="s">
        <v>698</v>
      </c>
      <c r="V4751" t="str">
        <f t="shared" si="935"/>
        <v>Non Intersection</v>
      </c>
      <c r="W4751" t="s">
        <v>3221</v>
      </c>
      <c r="X4751">
        <v>42.369478999999998</v>
      </c>
      <c r="Y4751">
        <v>-71.079561999999996</v>
      </c>
      <c r="Z4751" t="s">
        <v>3222</v>
      </c>
    </row>
    <row r="4752" spans="1:26">
      <c r="A4752">
        <v>28821</v>
      </c>
      <c r="B4752" s="1">
        <v>41310.416655092595</v>
      </c>
      <c r="C4752" s="1">
        <f t="shared" si="924"/>
        <v>41275</v>
      </c>
      <c r="D4752" s="4">
        <f t="shared" si="925"/>
        <v>9.4444444444444442E-2</v>
      </c>
      <c r="E4752" s="3">
        <f t="shared" si="926"/>
        <v>2013</v>
      </c>
      <c r="F4752" s="3">
        <f t="shared" si="927"/>
        <v>2</v>
      </c>
      <c r="G4752" s="3">
        <f t="shared" si="928"/>
        <v>5</v>
      </c>
      <c r="H4752" s="3">
        <f t="shared" si="929"/>
        <v>9</v>
      </c>
      <c r="I4752" s="3">
        <f t="shared" si="930"/>
        <v>59</v>
      </c>
      <c r="J4752" s="3">
        <f t="shared" si="931"/>
        <v>3</v>
      </c>
      <c r="K4752" s="3" t="str">
        <f>IF(AND(D4752&gt;='Season Lookup'!$D$15,D4752&lt;'Season Lookup'!$D$16),"Spring",IF(AND(D4752&gt;='Season Lookup'!$D$16,D4752&lt;'Season Lookup'!$D$17),"Summer",IF(AND(D4752&gt;='Season Lookup'!$D$17,D4752&lt;'Season Lookup'!$D$18),"Fall",IF(OR(D4752&gt;='Season Lookup'!$D$18,D4752&lt;'Season Lookup'!$D$15),"Winter"))))</f>
        <v>Winter</v>
      </c>
      <c r="L4752" s="3" t="str">
        <f>VLOOKUP(F4752,'Season Lookup'!$A$1:$B$13,2,0)</f>
        <v>Winter</v>
      </c>
      <c r="M4752" t="s">
        <v>12</v>
      </c>
      <c r="N4752" t="s">
        <v>13</v>
      </c>
      <c r="O4752" t="s">
        <v>23</v>
      </c>
      <c r="P4752" t="str">
        <f t="shared" si="932"/>
        <v>Yes</v>
      </c>
      <c r="Q4752" t="str">
        <f t="shared" si="933"/>
        <v>No</v>
      </c>
      <c r="R4752" t="str">
        <f t="shared" si="934"/>
        <v>No</v>
      </c>
      <c r="S4752">
        <v>950</v>
      </c>
      <c r="T4752" t="s">
        <v>19</v>
      </c>
      <c r="V4752" t="str">
        <f t="shared" si="935"/>
        <v>Non Intersection</v>
      </c>
      <c r="W4752" t="s">
        <v>5342</v>
      </c>
      <c r="X4752">
        <v>42.372594999999997</v>
      </c>
      <c r="Y4752">
        <v>-71.092871000000002</v>
      </c>
      <c r="Z4752" t="s">
        <v>5343</v>
      </c>
    </row>
    <row r="4753" spans="1:26">
      <c r="A4753">
        <v>28707</v>
      </c>
      <c r="B4753" s="1">
        <v>41311.61109953704</v>
      </c>
      <c r="C4753" s="1">
        <f t="shared" si="924"/>
        <v>41275</v>
      </c>
      <c r="D4753" s="4">
        <f t="shared" si="925"/>
        <v>9.7222222222222224E-2</v>
      </c>
      <c r="E4753" s="3">
        <f t="shared" si="926"/>
        <v>2013</v>
      </c>
      <c r="F4753" s="3">
        <f t="shared" si="927"/>
        <v>2</v>
      </c>
      <c r="G4753" s="3">
        <f t="shared" si="928"/>
        <v>6</v>
      </c>
      <c r="H4753" s="3">
        <f t="shared" si="929"/>
        <v>14</v>
      </c>
      <c r="I4753" s="3">
        <f t="shared" si="930"/>
        <v>39</v>
      </c>
      <c r="J4753" s="3">
        <f t="shared" si="931"/>
        <v>4</v>
      </c>
      <c r="K4753" s="3" t="str">
        <f>IF(AND(D4753&gt;='Season Lookup'!$D$15,D4753&lt;'Season Lookup'!$D$16),"Spring",IF(AND(D4753&gt;='Season Lookup'!$D$16,D4753&lt;'Season Lookup'!$D$17),"Summer",IF(AND(D4753&gt;='Season Lookup'!$D$17,D4753&lt;'Season Lookup'!$D$18),"Fall",IF(OR(D4753&gt;='Season Lookup'!$D$18,D4753&lt;'Season Lookup'!$D$15),"Winter"))))</f>
        <v>Winter</v>
      </c>
      <c r="L4753" s="3" t="str">
        <f>VLOOKUP(F4753,'Season Lookup'!$A$1:$B$13,2,0)</f>
        <v>Winter</v>
      </c>
      <c r="M4753" t="s">
        <v>82</v>
      </c>
      <c r="N4753" t="s">
        <v>13</v>
      </c>
      <c r="O4753" t="s">
        <v>13</v>
      </c>
      <c r="P4753" t="str">
        <f t="shared" si="932"/>
        <v>Yes</v>
      </c>
      <c r="Q4753" t="str">
        <f t="shared" si="933"/>
        <v>No</v>
      </c>
      <c r="R4753" t="str">
        <f t="shared" si="934"/>
        <v>No</v>
      </c>
      <c r="T4753" t="s">
        <v>19</v>
      </c>
      <c r="U4753" t="s">
        <v>1226</v>
      </c>
      <c r="V4753" t="str">
        <f t="shared" si="935"/>
        <v>Intersection</v>
      </c>
      <c r="W4753" t="s">
        <v>1727</v>
      </c>
      <c r="X4753">
        <v>42.374529000000003</v>
      </c>
      <c r="Y4753">
        <v>-71.107033999999999</v>
      </c>
      <c r="Z4753" t="s">
        <v>1728</v>
      </c>
    </row>
    <row r="4754" spans="1:26">
      <c r="A4754">
        <v>28709</v>
      </c>
      <c r="B4754" s="1">
        <v>41311.741666666669</v>
      </c>
      <c r="C4754" s="1">
        <f t="shared" si="924"/>
        <v>41275</v>
      </c>
      <c r="D4754" s="4">
        <f t="shared" si="925"/>
        <v>9.7222222222222224E-2</v>
      </c>
      <c r="E4754" s="3">
        <f t="shared" si="926"/>
        <v>2013</v>
      </c>
      <c r="F4754" s="3">
        <f t="shared" si="927"/>
        <v>2</v>
      </c>
      <c r="G4754" s="3">
        <f t="shared" si="928"/>
        <v>6</v>
      </c>
      <c r="H4754" s="3">
        <f t="shared" si="929"/>
        <v>17</v>
      </c>
      <c r="I4754" s="3">
        <f t="shared" si="930"/>
        <v>48</v>
      </c>
      <c r="J4754" s="3">
        <f t="shared" si="931"/>
        <v>4</v>
      </c>
      <c r="K4754" s="3" t="str">
        <f>IF(AND(D4754&gt;='Season Lookup'!$D$15,D4754&lt;'Season Lookup'!$D$16),"Spring",IF(AND(D4754&gt;='Season Lookup'!$D$16,D4754&lt;'Season Lookup'!$D$17),"Summer",IF(AND(D4754&gt;='Season Lookup'!$D$17,D4754&lt;'Season Lookup'!$D$18),"Fall",IF(OR(D4754&gt;='Season Lookup'!$D$18,D4754&lt;'Season Lookup'!$D$15),"Winter"))))</f>
        <v>Winter</v>
      </c>
      <c r="L4754" s="3" t="str">
        <f>VLOOKUP(F4754,'Season Lookup'!$A$1:$B$13,2,0)</f>
        <v>Winter</v>
      </c>
      <c r="M4754" t="s">
        <v>82</v>
      </c>
      <c r="N4754" t="s">
        <v>13</v>
      </c>
      <c r="O4754" t="s">
        <v>132</v>
      </c>
      <c r="P4754" t="str">
        <f t="shared" si="932"/>
        <v>Yes</v>
      </c>
      <c r="Q4754" t="str">
        <f t="shared" si="933"/>
        <v>Yes</v>
      </c>
      <c r="R4754" t="str">
        <f t="shared" si="934"/>
        <v>No</v>
      </c>
      <c r="T4754" t="s">
        <v>74</v>
      </c>
      <c r="U4754" t="s">
        <v>2344</v>
      </c>
      <c r="V4754" t="str">
        <f t="shared" si="935"/>
        <v>Intersection</v>
      </c>
      <c r="W4754" t="s">
        <v>2982</v>
      </c>
      <c r="X4754">
        <v>42.367952000000002</v>
      </c>
      <c r="Y4754">
        <v>-71.093802999999994</v>
      </c>
      <c r="Z4754" t="s">
        <v>2983</v>
      </c>
    </row>
    <row r="4755" spans="1:26">
      <c r="A4755">
        <v>28713</v>
      </c>
      <c r="B4755" s="1">
        <v>41311.489583333336</v>
      </c>
      <c r="C4755" s="1">
        <f t="shared" si="924"/>
        <v>41275</v>
      </c>
      <c r="D4755" s="4">
        <f t="shared" si="925"/>
        <v>9.7222222222222224E-2</v>
      </c>
      <c r="E4755" s="3">
        <f t="shared" si="926"/>
        <v>2013</v>
      </c>
      <c r="F4755" s="3">
        <f t="shared" si="927"/>
        <v>2</v>
      </c>
      <c r="G4755" s="3">
        <f t="shared" si="928"/>
        <v>6</v>
      </c>
      <c r="H4755" s="3">
        <f t="shared" si="929"/>
        <v>11</v>
      </c>
      <c r="I4755" s="3">
        <f t="shared" si="930"/>
        <v>45</v>
      </c>
      <c r="J4755" s="3">
        <f t="shared" si="931"/>
        <v>4</v>
      </c>
      <c r="K4755" s="3" t="str">
        <f>IF(AND(D4755&gt;='Season Lookup'!$D$15,D4755&lt;'Season Lookup'!$D$16),"Spring",IF(AND(D4755&gt;='Season Lookup'!$D$16,D4755&lt;'Season Lookup'!$D$17),"Summer",IF(AND(D4755&gt;='Season Lookup'!$D$17,D4755&lt;'Season Lookup'!$D$18),"Fall",IF(OR(D4755&gt;='Season Lookup'!$D$18,D4755&lt;'Season Lookup'!$D$15),"Winter"))))</f>
        <v>Winter</v>
      </c>
      <c r="L4755" s="3" t="str">
        <f>VLOOKUP(F4755,'Season Lookup'!$A$1:$B$13,2,0)</f>
        <v>Winter</v>
      </c>
      <c r="M4755" t="s">
        <v>82</v>
      </c>
      <c r="N4755" t="s">
        <v>13</v>
      </c>
      <c r="O4755" t="s">
        <v>23</v>
      </c>
      <c r="P4755" t="str">
        <f t="shared" si="932"/>
        <v>Yes</v>
      </c>
      <c r="Q4755" t="str">
        <f t="shared" si="933"/>
        <v>No</v>
      </c>
      <c r="R4755" t="str">
        <f t="shared" si="934"/>
        <v>No</v>
      </c>
      <c r="T4755" t="s">
        <v>268</v>
      </c>
      <c r="U4755" t="s">
        <v>269</v>
      </c>
      <c r="V4755" t="str">
        <f t="shared" si="935"/>
        <v>Intersection</v>
      </c>
      <c r="W4755" t="s">
        <v>4711</v>
      </c>
      <c r="X4755">
        <v>42.388581000000002</v>
      </c>
      <c r="Y4755">
        <v>-71.119038000000003</v>
      </c>
      <c r="Z4755" t="s">
        <v>4712</v>
      </c>
    </row>
    <row r="4756" spans="1:26">
      <c r="A4756">
        <v>28705</v>
      </c>
      <c r="B4756" s="1">
        <v>41312.708333333336</v>
      </c>
      <c r="C4756" s="1">
        <f t="shared" si="924"/>
        <v>41275</v>
      </c>
      <c r="D4756" s="4">
        <f t="shared" si="925"/>
        <v>0.1</v>
      </c>
      <c r="E4756" s="3">
        <f t="shared" si="926"/>
        <v>2013</v>
      </c>
      <c r="F4756" s="3">
        <f t="shared" si="927"/>
        <v>2</v>
      </c>
      <c r="G4756" s="3">
        <f t="shared" si="928"/>
        <v>7</v>
      </c>
      <c r="H4756" s="3">
        <f t="shared" si="929"/>
        <v>17</v>
      </c>
      <c r="I4756" s="3">
        <f t="shared" si="930"/>
        <v>0</v>
      </c>
      <c r="J4756" s="3">
        <f t="shared" si="931"/>
        <v>5</v>
      </c>
      <c r="K4756" s="3" t="str">
        <f>IF(AND(D4756&gt;='Season Lookup'!$D$15,D4756&lt;'Season Lookup'!$D$16),"Spring",IF(AND(D4756&gt;='Season Lookup'!$D$16,D4756&lt;'Season Lookup'!$D$17),"Summer",IF(AND(D4756&gt;='Season Lookup'!$D$17,D4756&lt;'Season Lookup'!$D$18),"Fall",IF(OR(D4756&gt;='Season Lookup'!$D$18,D4756&lt;'Season Lookup'!$D$15),"Winter"))))</f>
        <v>Winter</v>
      </c>
      <c r="L4756" s="3" t="str">
        <f>VLOOKUP(F4756,'Season Lookup'!$A$1:$B$13,2,0)</f>
        <v>Winter</v>
      </c>
      <c r="M4756" t="s">
        <v>78</v>
      </c>
      <c r="N4756" t="s">
        <v>13</v>
      </c>
      <c r="O4756" t="s">
        <v>23</v>
      </c>
      <c r="P4756" t="str">
        <f t="shared" si="932"/>
        <v>Yes</v>
      </c>
      <c r="Q4756" t="str">
        <f t="shared" si="933"/>
        <v>No</v>
      </c>
      <c r="R4756" t="str">
        <f t="shared" si="934"/>
        <v>No</v>
      </c>
      <c r="S4756">
        <v>301</v>
      </c>
      <c r="T4756" t="s">
        <v>209</v>
      </c>
      <c r="V4756" t="str">
        <f t="shared" si="935"/>
        <v>Non Intersection</v>
      </c>
      <c r="W4756" t="s">
        <v>670</v>
      </c>
      <c r="X4756">
        <v>42.366584000000003</v>
      </c>
      <c r="Y4756">
        <v>-71.087968000000004</v>
      </c>
      <c r="Z4756" t="s">
        <v>671</v>
      </c>
    </row>
    <row r="4757" spans="1:26">
      <c r="A4757">
        <v>28706</v>
      </c>
      <c r="B4757" s="1">
        <v>41312.506944444445</v>
      </c>
      <c r="C4757" s="1">
        <f t="shared" si="924"/>
        <v>41275</v>
      </c>
      <c r="D4757" s="4">
        <f t="shared" si="925"/>
        <v>0.1</v>
      </c>
      <c r="E4757" s="3">
        <f t="shared" si="926"/>
        <v>2013</v>
      </c>
      <c r="F4757" s="3">
        <f t="shared" si="927"/>
        <v>2</v>
      </c>
      <c r="G4757" s="3">
        <f t="shared" si="928"/>
        <v>7</v>
      </c>
      <c r="H4757" s="3">
        <f t="shared" si="929"/>
        <v>12</v>
      </c>
      <c r="I4757" s="3">
        <f t="shared" si="930"/>
        <v>10</v>
      </c>
      <c r="J4757" s="3">
        <f t="shared" si="931"/>
        <v>5</v>
      </c>
      <c r="K4757" s="3" t="str">
        <f>IF(AND(D4757&gt;='Season Lookup'!$D$15,D4757&lt;'Season Lookup'!$D$16),"Spring",IF(AND(D4757&gt;='Season Lookup'!$D$16,D4757&lt;'Season Lookup'!$D$17),"Summer",IF(AND(D4757&gt;='Season Lookup'!$D$17,D4757&lt;'Season Lookup'!$D$18),"Fall",IF(OR(D4757&gt;='Season Lookup'!$D$18,D4757&lt;'Season Lookup'!$D$15),"Winter"))))</f>
        <v>Winter</v>
      </c>
      <c r="L4757" s="3" t="str">
        <f>VLOOKUP(F4757,'Season Lookup'!$A$1:$B$13,2,0)</f>
        <v>Winter</v>
      </c>
      <c r="M4757" t="s">
        <v>78</v>
      </c>
      <c r="N4757" t="s">
        <v>35</v>
      </c>
      <c r="O4757" t="s">
        <v>23</v>
      </c>
      <c r="P4757" t="str">
        <f t="shared" si="932"/>
        <v>Yes</v>
      </c>
      <c r="Q4757" t="str">
        <f t="shared" si="933"/>
        <v>No</v>
      </c>
      <c r="R4757" t="str">
        <f t="shared" si="934"/>
        <v>No</v>
      </c>
      <c r="S4757">
        <v>55</v>
      </c>
      <c r="T4757" t="s">
        <v>2060</v>
      </c>
      <c r="V4757" t="str">
        <f t="shared" si="935"/>
        <v>Non Intersection</v>
      </c>
      <c r="W4757" t="s">
        <v>4892</v>
      </c>
      <c r="X4757">
        <v>42.397314999999999</v>
      </c>
      <c r="Y4757">
        <v>-71.132053999999997</v>
      </c>
      <c r="Z4757" t="s">
        <v>4893</v>
      </c>
    </row>
    <row r="4758" spans="1:26">
      <c r="A4758">
        <v>28715</v>
      </c>
      <c r="B4758" s="1">
        <v>41312.75</v>
      </c>
      <c r="C4758" s="1">
        <f t="shared" si="924"/>
        <v>41275</v>
      </c>
      <c r="D4758" s="4">
        <f t="shared" si="925"/>
        <v>0.1</v>
      </c>
      <c r="E4758" s="3">
        <f t="shared" si="926"/>
        <v>2013</v>
      </c>
      <c r="F4758" s="3">
        <f t="shared" si="927"/>
        <v>2</v>
      </c>
      <c r="G4758" s="3">
        <f t="shared" si="928"/>
        <v>7</v>
      </c>
      <c r="H4758" s="3">
        <f t="shared" si="929"/>
        <v>18</v>
      </c>
      <c r="I4758" s="3">
        <f t="shared" si="930"/>
        <v>0</v>
      </c>
      <c r="J4758" s="3">
        <f t="shared" si="931"/>
        <v>5</v>
      </c>
      <c r="K4758" s="3" t="str">
        <f>IF(AND(D4758&gt;='Season Lookup'!$D$15,D4758&lt;'Season Lookup'!$D$16),"Spring",IF(AND(D4758&gt;='Season Lookup'!$D$16,D4758&lt;'Season Lookup'!$D$17),"Summer",IF(AND(D4758&gt;='Season Lookup'!$D$17,D4758&lt;'Season Lookup'!$D$18),"Fall",IF(OR(D4758&gt;='Season Lookup'!$D$18,D4758&lt;'Season Lookup'!$D$15),"Winter"))))</f>
        <v>Winter</v>
      </c>
      <c r="L4758" s="3" t="str">
        <f>VLOOKUP(F4758,'Season Lookup'!$A$1:$B$13,2,0)</f>
        <v>Winter</v>
      </c>
      <c r="M4758" t="s">
        <v>78</v>
      </c>
      <c r="N4758" t="s">
        <v>13</v>
      </c>
      <c r="O4758" t="s">
        <v>13</v>
      </c>
      <c r="P4758" t="str">
        <f t="shared" si="932"/>
        <v>Yes</v>
      </c>
      <c r="Q4758" t="str">
        <f t="shared" si="933"/>
        <v>No</v>
      </c>
      <c r="R4758" t="str">
        <f t="shared" si="934"/>
        <v>No</v>
      </c>
      <c r="T4758" t="s">
        <v>1013</v>
      </c>
      <c r="V4758" t="str">
        <f t="shared" si="935"/>
        <v>Intersection</v>
      </c>
      <c r="W4758" t="s">
        <v>5344</v>
      </c>
      <c r="X4758">
        <v>0</v>
      </c>
      <c r="Y4758">
        <v>0</v>
      </c>
      <c r="Z4758" t="s">
        <v>81</v>
      </c>
    </row>
    <row r="4759" spans="1:26">
      <c r="A4759">
        <v>28716</v>
      </c>
      <c r="B4759" s="1">
        <v>41313.375</v>
      </c>
      <c r="C4759" s="1">
        <f t="shared" si="924"/>
        <v>41275</v>
      </c>
      <c r="D4759" s="4">
        <f t="shared" si="925"/>
        <v>0.10277777777777777</v>
      </c>
      <c r="E4759" s="3">
        <f t="shared" si="926"/>
        <v>2013</v>
      </c>
      <c r="F4759" s="3">
        <f t="shared" si="927"/>
        <v>2</v>
      </c>
      <c r="G4759" s="3">
        <f t="shared" si="928"/>
        <v>8</v>
      </c>
      <c r="H4759" s="3">
        <f t="shared" si="929"/>
        <v>9</v>
      </c>
      <c r="I4759" s="3">
        <f t="shared" si="930"/>
        <v>0</v>
      </c>
      <c r="J4759" s="3">
        <f t="shared" si="931"/>
        <v>6</v>
      </c>
      <c r="K4759" s="3" t="str">
        <f>IF(AND(D4759&gt;='Season Lookup'!$D$15,D4759&lt;'Season Lookup'!$D$16),"Spring",IF(AND(D4759&gt;='Season Lookup'!$D$16,D4759&lt;'Season Lookup'!$D$17),"Summer",IF(AND(D4759&gt;='Season Lookup'!$D$17,D4759&lt;'Season Lookup'!$D$18),"Fall",IF(OR(D4759&gt;='Season Lookup'!$D$18,D4759&lt;'Season Lookup'!$D$15),"Winter"))))</f>
        <v>Winter</v>
      </c>
      <c r="L4759" s="3" t="str">
        <f>VLOOKUP(F4759,'Season Lookup'!$A$1:$B$13,2,0)</f>
        <v>Winter</v>
      </c>
      <c r="M4759" t="s">
        <v>12</v>
      </c>
      <c r="N4759" t="s">
        <v>13</v>
      </c>
      <c r="O4759" t="s">
        <v>23</v>
      </c>
      <c r="P4759" t="str">
        <f t="shared" si="932"/>
        <v>Yes</v>
      </c>
      <c r="Q4759" t="str">
        <f t="shared" si="933"/>
        <v>No</v>
      </c>
      <c r="R4759" t="str">
        <f t="shared" si="934"/>
        <v>No</v>
      </c>
      <c r="T4759" t="s">
        <v>1911</v>
      </c>
      <c r="U4759" t="s">
        <v>2060</v>
      </c>
      <c r="V4759" t="str">
        <f t="shared" si="935"/>
        <v>Intersection</v>
      </c>
      <c r="W4759" t="s">
        <v>5345</v>
      </c>
      <c r="X4759">
        <v>42.397407999999999</v>
      </c>
      <c r="Y4759">
        <v>-71.134293</v>
      </c>
      <c r="Z4759" t="s">
        <v>5346</v>
      </c>
    </row>
    <row r="4760" spans="1:26">
      <c r="A4760">
        <v>28717</v>
      </c>
      <c r="B4760" s="1">
        <v>41313.583333333336</v>
      </c>
      <c r="C4760" s="1">
        <f t="shared" si="924"/>
        <v>41275</v>
      </c>
      <c r="D4760" s="4">
        <f t="shared" si="925"/>
        <v>0.10277777777777777</v>
      </c>
      <c r="E4760" s="3">
        <f t="shared" si="926"/>
        <v>2013</v>
      </c>
      <c r="F4760" s="3">
        <f t="shared" si="927"/>
        <v>2</v>
      </c>
      <c r="G4760" s="3">
        <f t="shared" si="928"/>
        <v>8</v>
      </c>
      <c r="H4760" s="3">
        <f t="shared" si="929"/>
        <v>14</v>
      </c>
      <c r="I4760" s="3">
        <f t="shared" si="930"/>
        <v>0</v>
      </c>
      <c r="J4760" s="3">
        <f t="shared" si="931"/>
        <v>6</v>
      </c>
      <c r="K4760" s="3" t="str">
        <f>IF(AND(D4760&gt;='Season Lookup'!$D$15,D4760&lt;'Season Lookup'!$D$16),"Spring",IF(AND(D4760&gt;='Season Lookup'!$D$16,D4760&lt;'Season Lookup'!$D$17),"Summer",IF(AND(D4760&gt;='Season Lookup'!$D$17,D4760&lt;'Season Lookup'!$D$18),"Fall",IF(OR(D4760&gt;='Season Lookup'!$D$18,D4760&lt;'Season Lookup'!$D$15),"Winter"))))</f>
        <v>Winter</v>
      </c>
      <c r="L4760" s="3" t="str">
        <f>VLOOKUP(F4760,'Season Lookup'!$A$1:$B$13,2,0)</f>
        <v>Winter</v>
      </c>
      <c r="M4760" t="s">
        <v>12</v>
      </c>
      <c r="N4760" t="s">
        <v>13</v>
      </c>
      <c r="O4760" t="s">
        <v>13</v>
      </c>
      <c r="P4760" t="str">
        <f t="shared" si="932"/>
        <v>Yes</v>
      </c>
      <c r="Q4760" t="str">
        <f t="shared" si="933"/>
        <v>No</v>
      </c>
      <c r="R4760" t="str">
        <f t="shared" si="934"/>
        <v>No</v>
      </c>
      <c r="S4760">
        <v>114</v>
      </c>
      <c r="T4760" t="s">
        <v>316</v>
      </c>
      <c r="U4760" t="s">
        <v>342</v>
      </c>
      <c r="V4760" t="str">
        <f t="shared" si="935"/>
        <v>Non Intersection</v>
      </c>
      <c r="W4760" t="s">
        <v>5347</v>
      </c>
      <c r="X4760">
        <v>42.366120000000002</v>
      </c>
      <c r="Y4760">
        <v>-71.102941999999999</v>
      </c>
      <c r="Z4760" t="s">
        <v>5348</v>
      </c>
    </row>
    <row r="4761" spans="1:26">
      <c r="A4761">
        <v>28718</v>
      </c>
      <c r="B4761" s="1">
        <v>41313.607638888891</v>
      </c>
      <c r="C4761" s="1">
        <f t="shared" si="924"/>
        <v>41275</v>
      </c>
      <c r="D4761" s="4">
        <f t="shared" si="925"/>
        <v>0.10277777777777777</v>
      </c>
      <c r="E4761" s="3">
        <f t="shared" si="926"/>
        <v>2013</v>
      </c>
      <c r="F4761" s="3">
        <f t="shared" si="927"/>
        <v>2</v>
      </c>
      <c r="G4761" s="3">
        <f t="shared" si="928"/>
        <v>8</v>
      </c>
      <c r="H4761" s="3">
        <f t="shared" si="929"/>
        <v>14</v>
      </c>
      <c r="I4761" s="3">
        <f t="shared" si="930"/>
        <v>35</v>
      </c>
      <c r="J4761" s="3">
        <f t="shared" si="931"/>
        <v>6</v>
      </c>
      <c r="K4761" s="3" t="str">
        <f>IF(AND(D4761&gt;='Season Lookup'!$D$15,D4761&lt;'Season Lookup'!$D$16),"Spring",IF(AND(D4761&gt;='Season Lookup'!$D$16,D4761&lt;'Season Lookup'!$D$17),"Summer",IF(AND(D4761&gt;='Season Lookup'!$D$17,D4761&lt;'Season Lookup'!$D$18),"Fall",IF(OR(D4761&gt;='Season Lookup'!$D$18,D4761&lt;'Season Lookup'!$D$15),"Winter"))))</f>
        <v>Winter</v>
      </c>
      <c r="L4761" s="3" t="str">
        <f>VLOOKUP(F4761,'Season Lookup'!$A$1:$B$13,2,0)</f>
        <v>Winter</v>
      </c>
      <c r="M4761" t="s">
        <v>12</v>
      </c>
      <c r="N4761" t="s">
        <v>13</v>
      </c>
      <c r="O4761" t="s">
        <v>13</v>
      </c>
      <c r="P4761" t="str">
        <f t="shared" si="932"/>
        <v>Yes</v>
      </c>
      <c r="Q4761" t="str">
        <f t="shared" si="933"/>
        <v>No</v>
      </c>
      <c r="R4761" t="str">
        <f t="shared" si="934"/>
        <v>No</v>
      </c>
      <c r="T4761" t="s">
        <v>198</v>
      </c>
      <c r="U4761" t="s">
        <v>464</v>
      </c>
      <c r="V4761" t="str">
        <f t="shared" si="935"/>
        <v>Intersection</v>
      </c>
      <c r="W4761" t="s">
        <v>1666</v>
      </c>
      <c r="X4761">
        <v>42.375273999999997</v>
      </c>
      <c r="Y4761">
        <v>-71.145841000000004</v>
      </c>
      <c r="Z4761" t="s">
        <v>1667</v>
      </c>
    </row>
    <row r="4762" spans="1:26">
      <c r="A4762">
        <v>28720</v>
      </c>
      <c r="B4762" s="1">
        <v>41313.791655092595</v>
      </c>
      <c r="C4762" s="1">
        <f t="shared" si="924"/>
        <v>41275</v>
      </c>
      <c r="D4762" s="4">
        <f t="shared" si="925"/>
        <v>0.10277777777777777</v>
      </c>
      <c r="E4762" s="3">
        <f t="shared" si="926"/>
        <v>2013</v>
      </c>
      <c r="F4762" s="3">
        <f t="shared" si="927"/>
        <v>2</v>
      </c>
      <c r="G4762" s="3">
        <f t="shared" si="928"/>
        <v>8</v>
      </c>
      <c r="H4762" s="3">
        <f t="shared" si="929"/>
        <v>18</v>
      </c>
      <c r="I4762" s="3">
        <f t="shared" si="930"/>
        <v>59</v>
      </c>
      <c r="J4762" s="3">
        <f t="shared" si="931"/>
        <v>6</v>
      </c>
      <c r="K4762" s="3" t="str">
        <f>IF(AND(D4762&gt;='Season Lookup'!$D$15,D4762&lt;'Season Lookup'!$D$16),"Spring",IF(AND(D4762&gt;='Season Lookup'!$D$16,D4762&lt;'Season Lookup'!$D$17),"Summer",IF(AND(D4762&gt;='Season Lookup'!$D$17,D4762&lt;'Season Lookup'!$D$18),"Fall",IF(OR(D4762&gt;='Season Lookup'!$D$18,D4762&lt;'Season Lookup'!$D$15),"Winter"))))</f>
        <v>Winter</v>
      </c>
      <c r="L4762" s="3" t="str">
        <f>VLOOKUP(F4762,'Season Lookup'!$A$1:$B$13,2,0)</f>
        <v>Winter</v>
      </c>
      <c r="M4762" t="s">
        <v>12</v>
      </c>
      <c r="N4762" t="s">
        <v>13</v>
      </c>
      <c r="O4762" t="s">
        <v>23</v>
      </c>
      <c r="P4762" t="str">
        <f t="shared" si="932"/>
        <v>Yes</v>
      </c>
      <c r="Q4762" t="str">
        <f t="shared" si="933"/>
        <v>No</v>
      </c>
      <c r="R4762" t="str">
        <f t="shared" si="934"/>
        <v>No</v>
      </c>
      <c r="S4762">
        <v>89</v>
      </c>
      <c r="T4762" t="s">
        <v>985</v>
      </c>
      <c r="V4762" t="str">
        <f t="shared" si="935"/>
        <v>Non Intersection</v>
      </c>
      <c r="W4762" t="s">
        <v>5349</v>
      </c>
      <c r="X4762">
        <v>42.368969999999997</v>
      </c>
      <c r="Y4762">
        <v>-71.094290999999998</v>
      </c>
      <c r="Z4762" t="s">
        <v>5350</v>
      </c>
    </row>
    <row r="4763" spans="1:26">
      <c r="A4763">
        <v>28739</v>
      </c>
      <c r="B4763" s="1">
        <v>41313.5</v>
      </c>
      <c r="C4763" s="1">
        <f t="shared" si="924"/>
        <v>41275</v>
      </c>
      <c r="D4763" s="4">
        <f t="shared" si="925"/>
        <v>0.10277777777777777</v>
      </c>
      <c r="E4763" s="3">
        <f t="shared" si="926"/>
        <v>2013</v>
      </c>
      <c r="F4763" s="3">
        <f t="shared" si="927"/>
        <v>2</v>
      </c>
      <c r="G4763" s="3">
        <f t="shared" si="928"/>
        <v>8</v>
      </c>
      <c r="H4763" s="3">
        <f t="shared" si="929"/>
        <v>12</v>
      </c>
      <c r="I4763" s="3">
        <f t="shared" si="930"/>
        <v>0</v>
      </c>
      <c r="J4763" s="3">
        <f t="shared" si="931"/>
        <v>6</v>
      </c>
      <c r="K4763" s="3" t="str">
        <f>IF(AND(D4763&gt;='Season Lookup'!$D$15,D4763&lt;'Season Lookup'!$D$16),"Spring",IF(AND(D4763&gt;='Season Lookup'!$D$16,D4763&lt;'Season Lookup'!$D$17),"Summer",IF(AND(D4763&gt;='Season Lookup'!$D$17,D4763&lt;'Season Lookup'!$D$18),"Fall",IF(OR(D4763&gt;='Season Lookup'!$D$18,D4763&lt;'Season Lookup'!$D$15),"Winter"))))</f>
        <v>Winter</v>
      </c>
      <c r="L4763" s="3" t="str">
        <f>VLOOKUP(F4763,'Season Lookup'!$A$1:$B$13,2,0)</f>
        <v>Winter</v>
      </c>
      <c r="M4763" t="s">
        <v>12</v>
      </c>
      <c r="N4763" t="s">
        <v>13</v>
      </c>
      <c r="O4763" t="s">
        <v>23</v>
      </c>
      <c r="P4763" t="str">
        <f t="shared" si="932"/>
        <v>Yes</v>
      </c>
      <c r="Q4763" t="str">
        <f t="shared" si="933"/>
        <v>No</v>
      </c>
      <c r="R4763" t="str">
        <f t="shared" si="934"/>
        <v>No</v>
      </c>
      <c r="S4763">
        <v>27</v>
      </c>
      <c r="T4763" t="s">
        <v>501</v>
      </c>
      <c r="V4763" t="str">
        <f t="shared" si="935"/>
        <v>Non Intersection</v>
      </c>
      <c r="W4763" t="s">
        <v>5351</v>
      </c>
      <c r="X4763">
        <v>42.383854999999997</v>
      </c>
      <c r="Y4763">
        <v>-71.118313999999998</v>
      </c>
      <c r="Z4763" t="s">
        <v>5352</v>
      </c>
    </row>
    <row r="4764" spans="1:26">
      <c r="A4764">
        <v>28751</v>
      </c>
      <c r="B4764" s="1">
        <v>41313.833333333336</v>
      </c>
      <c r="C4764" s="1">
        <f t="shared" si="924"/>
        <v>41275</v>
      </c>
      <c r="D4764" s="4">
        <f t="shared" si="925"/>
        <v>0.10277777777777777</v>
      </c>
      <c r="E4764" s="3">
        <f t="shared" si="926"/>
        <v>2013</v>
      </c>
      <c r="F4764" s="3">
        <f t="shared" si="927"/>
        <v>2</v>
      </c>
      <c r="G4764" s="3">
        <f t="shared" si="928"/>
        <v>8</v>
      </c>
      <c r="H4764" s="3">
        <f t="shared" si="929"/>
        <v>20</v>
      </c>
      <c r="I4764" s="3">
        <f t="shared" si="930"/>
        <v>0</v>
      </c>
      <c r="J4764" s="3">
        <f t="shared" si="931"/>
        <v>6</v>
      </c>
      <c r="K4764" s="3" t="str">
        <f>IF(AND(D4764&gt;='Season Lookup'!$D$15,D4764&lt;'Season Lookup'!$D$16),"Spring",IF(AND(D4764&gt;='Season Lookup'!$D$16,D4764&lt;'Season Lookup'!$D$17),"Summer",IF(AND(D4764&gt;='Season Lookup'!$D$17,D4764&lt;'Season Lookup'!$D$18),"Fall",IF(OR(D4764&gt;='Season Lookup'!$D$18,D4764&lt;'Season Lookup'!$D$15),"Winter"))))</f>
        <v>Winter</v>
      </c>
      <c r="L4764" s="3" t="str">
        <f>VLOOKUP(F4764,'Season Lookup'!$A$1:$B$13,2,0)</f>
        <v>Winter</v>
      </c>
      <c r="M4764" t="s">
        <v>12</v>
      </c>
      <c r="N4764" t="s">
        <v>13</v>
      </c>
      <c r="P4764" t="str">
        <f t="shared" si="932"/>
        <v>Yes</v>
      </c>
      <c r="Q4764" t="str">
        <f t="shared" si="933"/>
        <v>No</v>
      </c>
      <c r="R4764" t="str">
        <f t="shared" si="934"/>
        <v>No</v>
      </c>
      <c r="T4764" t="s">
        <v>5353</v>
      </c>
      <c r="V4764" t="str">
        <f t="shared" si="935"/>
        <v>Intersection</v>
      </c>
      <c r="W4764" t="s">
        <v>5354</v>
      </c>
      <c r="X4764">
        <v>0</v>
      </c>
      <c r="Y4764">
        <v>0</v>
      </c>
      <c r="Z4764" t="s">
        <v>81</v>
      </c>
    </row>
    <row r="4765" spans="1:26">
      <c r="A4765">
        <v>28719</v>
      </c>
      <c r="B4765" s="1">
        <v>41314.787488425929</v>
      </c>
      <c r="C4765" s="1">
        <f t="shared" si="924"/>
        <v>41275</v>
      </c>
      <c r="D4765" s="4">
        <f t="shared" si="925"/>
        <v>0.10555555555555556</v>
      </c>
      <c r="E4765" s="3">
        <f t="shared" si="926"/>
        <v>2013</v>
      </c>
      <c r="F4765" s="3">
        <f t="shared" si="927"/>
        <v>2</v>
      </c>
      <c r="G4765" s="3">
        <f t="shared" si="928"/>
        <v>9</v>
      </c>
      <c r="H4765" s="3">
        <f t="shared" si="929"/>
        <v>18</v>
      </c>
      <c r="I4765" s="3">
        <f t="shared" si="930"/>
        <v>53</v>
      </c>
      <c r="J4765" s="3">
        <f t="shared" si="931"/>
        <v>7</v>
      </c>
      <c r="K4765" s="3" t="str">
        <f>IF(AND(D4765&gt;='Season Lookup'!$D$15,D4765&lt;'Season Lookup'!$D$16),"Spring",IF(AND(D4765&gt;='Season Lookup'!$D$16,D4765&lt;'Season Lookup'!$D$17),"Summer",IF(AND(D4765&gt;='Season Lookup'!$D$17,D4765&lt;'Season Lookup'!$D$18),"Fall",IF(OR(D4765&gt;='Season Lookup'!$D$18,D4765&lt;'Season Lookup'!$D$15),"Winter"))))</f>
        <v>Winter</v>
      </c>
      <c r="L4765" s="3" t="str">
        <f>VLOOKUP(F4765,'Season Lookup'!$A$1:$B$13,2,0)</f>
        <v>Winter</v>
      </c>
      <c r="M4765" t="s">
        <v>31</v>
      </c>
      <c r="N4765" t="s">
        <v>13</v>
      </c>
      <c r="O4765" t="s">
        <v>23</v>
      </c>
      <c r="P4765" t="str">
        <f t="shared" si="932"/>
        <v>Yes</v>
      </c>
      <c r="Q4765" t="str">
        <f t="shared" si="933"/>
        <v>No</v>
      </c>
      <c r="R4765" t="str">
        <f t="shared" si="934"/>
        <v>No</v>
      </c>
      <c r="S4765">
        <v>48</v>
      </c>
      <c r="T4765" t="s">
        <v>1426</v>
      </c>
      <c r="V4765" t="str">
        <f t="shared" si="935"/>
        <v>Non Intersection</v>
      </c>
      <c r="W4765" t="s">
        <v>5355</v>
      </c>
      <c r="X4765">
        <v>42.394398000000002</v>
      </c>
      <c r="Y4765">
        <v>-71.129317</v>
      </c>
      <c r="Z4765" t="s">
        <v>5356</v>
      </c>
    </row>
    <row r="4766" spans="1:26">
      <c r="A4766">
        <v>28722</v>
      </c>
      <c r="B4766" s="1">
        <v>41314.333333333336</v>
      </c>
      <c r="C4766" s="1">
        <f t="shared" si="924"/>
        <v>41275</v>
      </c>
      <c r="D4766" s="4">
        <f t="shared" si="925"/>
        <v>0.10555555555555556</v>
      </c>
      <c r="E4766" s="3">
        <f t="shared" si="926"/>
        <v>2013</v>
      </c>
      <c r="F4766" s="3">
        <f t="shared" si="927"/>
        <v>2</v>
      </c>
      <c r="G4766" s="3">
        <f t="shared" si="928"/>
        <v>9</v>
      </c>
      <c r="H4766" s="3">
        <f t="shared" si="929"/>
        <v>8</v>
      </c>
      <c r="I4766" s="3">
        <f t="shared" si="930"/>
        <v>0</v>
      </c>
      <c r="J4766" s="3">
        <f t="shared" si="931"/>
        <v>7</v>
      </c>
      <c r="K4766" s="3" t="str">
        <f>IF(AND(D4766&gt;='Season Lookup'!$D$15,D4766&lt;'Season Lookup'!$D$16),"Spring",IF(AND(D4766&gt;='Season Lookup'!$D$16,D4766&lt;'Season Lookup'!$D$17),"Summer",IF(AND(D4766&gt;='Season Lookup'!$D$17,D4766&lt;'Season Lookup'!$D$18),"Fall",IF(OR(D4766&gt;='Season Lookup'!$D$18,D4766&lt;'Season Lookup'!$D$15),"Winter"))))</f>
        <v>Winter</v>
      </c>
      <c r="L4766" s="3" t="str">
        <f>VLOOKUP(F4766,'Season Lookup'!$A$1:$B$13,2,0)</f>
        <v>Winter</v>
      </c>
      <c r="M4766" t="s">
        <v>31</v>
      </c>
      <c r="N4766" t="s">
        <v>13</v>
      </c>
      <c r="O4766" t="s">
        <v>13</v>
      </c>
      <c r="P4766" t="str">
        <f t="shared" si="932"/>
        <v>Yes</v>
      </c>
      <c r="Q4766" t="str">
        <f t="shared" si="933"/>
        <v>No</v>
      </c>
      <c r="R4766" t="str">
        <f t="shared" si="934"/>
        <v>No</v>
      </c>
      <c r="T4766" t="s">
        <v>27</v>
      </c>
      <c r="U4766" t="s">
        <v>42</v>
      </c>
      <c r="V4766" t="str">
        <f t="shared" si="935"/>
        <v>Intersection</v>
      </c>
      <c r="W4766" t="s">
        <v>1022</v>
      </c>
      <c r="X4766">
        <v>42.364483999999997</v>
      </c>
      <c r="Y4766">
        <v>-71.113893000000004</v>
      </c>
      <c r="Z4766" t="s">
        <v>1023</v>
      </c>
    </row>
    <row r="4767" spans="1:26">
      <c r="A4767">
        <v>28723</v>
      </c>
      <c r="B4767" s="1">
        <v>41314.631238425929</v>
      </c>
      <c r="C4767" s="1">
        <f t="shared" si="924"/>
        <v>41275</v>
      </c>
      <c r="D4767" s="4">
        <f t="shared" si="925"/>
        <v>0.10555555555555556</v>
      </c>
      <c r="E4767" s="3">
        <f t="shared" si="926"/>
        <v>2013</v>
      </c>
      <c r="F4767" s="3">
        <f t="shared" si="927"/>
        <v>2</v>
      </c>
      <c r="G4767" s="3">
        <f t="shared" si="928"/>
        <v>9</v>
      </c>
      <c r="H4767" s="3">
        <f t="shared" si="929"/>
        <v>15</v>
      </c>
      <c r="I4767" s="3">
        <f t="shared" si="930"/>
        <v>8</v>
      </c>
      <c r="J4767" s="3">
        <f t="shared" si="931"/>
        <v>7</v>
      </c>
      <c r="K4767" s="3" t="str">
        <f>IF(AND(D4767&gt;='Season Lookup'!$D$15,D4767&lt;'Season Lookup'!$D$16),"Spring",IF(AND(D4767&gt;='Season Lookup'!$D$16,D4767&lt;'Season Lookup'!$D$17),"Summer",IF(AND(D4767&gt;='Season Lookup'!$D$17,D4767&lt;'Season Lookup'!$D$18),"Fall",IF(OR(D4767&gt;='Season Lookup'!$D$18,D4767&lt;'Season Lookup'!$D$15),"Winter"))))</f>
        <v>Winter</v>
      </c>
      <c r="L4767" s="3" t="str">
        <f>VLOOKUP(F4767,'Season Lookup'!$A$1:$B$13,2,0)</f>
        <v>Winter</v>
      </c>
      <c r="M4767" t="s">
        <v>31</v>
      </c>
      <c r="N4767" t="s">
        <v>13</v>
      </c>
      <c r="O4767" t="s">
        <v>23</v>
      </c>
      <c r="P4767" t="str">
        <f t="shared" si="932"/>
        <v>Yes</v>
      </c>
      <c r="Q4767" t="str">
        <f t="shared" si="933"/>
        <v>No</v>
      </c>
      <c r="R4767" t="str">
        <f t="shared" si="934"/>
        <v>No</v>
      </c>
      <c r="S4767">
        <v>8110</v>
      </c>
      <c r="T4767" t="s">
        <v>1032</v>
      </c>
      <c r="V4767" t="str">
        <f t="shared" si="935"/>
        <v>Non Intersection</v>
      </c>
      <c r="W4767" t="s">
        <v>5357</v>
      </c>
      <c r="X4767">
        <v>42.396183999999998</v>
      </c>
      <c r="Y4767">
        <v>-71.125798000000003</v>
      </c>
      <c r="Z4767" t="s">
        <v>5358</v>
      </c>
    </row>
    <row r="4768" spans="1:26">
      <c r="A4768">
        <v>28735</v>
      </c>
      <c r="B4768" s="1">
        <v>41314.833333333336</v>
      </c>
      <c r="C4768" s="1">
        <f t="shared" si="924"/>
        <v>41275</v>
      </c>
      <c r="D4768" s="4">
        <f t="shared" si="925"/>
        <v>0.10555555555555556</v>
      </c>
      <c r="E4768" s="3">
        <f t="shared" si="926"/>
        <v>2013</v>
      </c>
      <c r="F4768" s="3">
        <f t="shared" si="927"/>
        <v>2</v>
      </c>
      <c r="G4768" s="3">
        <f t="shared" si="928"/>
        <v>9</v>
      </c>
      <c r="H4768" s="3">
        <f t="shared" si="929"/>
        <v>20</v>
      </c>
      <c r="I4768" s="3">
        <f t="shared" si="930"/>
        <v>0</v>
      </c>
      <c r="J4768" s="3">
        <f t="shared" si="931"/>
        <v>7</v>
      </c>
      <c r="K4768" s="3" t="str">
        <f>IF(AND(D4768&gt;='Season Lookup'!$D$15,D4768&lt;'Season Lookup'!$D$16),"Spring",IF(AND(D4768&gt;='Season Lookup'!$D$16,D4768&lt;'Season Lookup'!$D$17),"Summer",IF(AND(D4768&gt;='Season Lookup'!$D$17,D4768&lt;'Season Lookup'!$D$18),"Fall",IF(OR(D4768&gt;='Season Lookup'!$D$18,D4768&lt;'Season Lookup'!$D$15),"Winter"))))</f>
        <v>Winter</v>
      </c>
      <c r="L4768" s="3" t="str">
        <f>VLOOKUP(F4768,'Season Lookup'!$A$1:$B$13,2,0)</f>
        <v>Winter</v>
      </c>
      <c r="M4768" t="s">
        <v>31</v>
      </c>
      <c r="N4768" t="s">
        <v>13</v>
      </c>
      <c r="O4768" t="s">
        <v>23</v>
      </c>
      <c r="P4768" t="str">
        <f t="shared" si="932"/>
        <v>Yes</v>
      </c>
      <c r="Q4768" t="str">
        <f t="shared" si="933"/>
        <v>No</v>
      </c>
      <c r="R4768" t="str">
        <f t="shared" si="934"/>
        <v>No</v>
      </c>
      <c r="S4768">
        <v>47</v>
      </c>
      <c r="T4768" t="s">
        <v>1332</v>
      </c>
      <c r="V4768" t="str">
        <f t="shared" si="935"/>
        <v>Non Intersection</v>
      </c>
      <c r="W4768" t="s">
        <v>5359</v>
      </c>
      <c r="X4768">
        <v>42.389217000000002</v>
      </c>
      <c r="Y4768">
        <v>-71.121278000000004</v>
      </c>
      <c r="Z4768" t="s">
        <v>5360</v>
      </c>
    </row>
    <row r="4769" spans="1:26">
      <c r="A4769">
        <v>28724</v>
      </c>
      <c r="B4769" s="1">
        <v>41315.480555555558</v>
      </c>
      <c r="C4769" s="1">
        <f t="shared" si="924"/>
        <v>41275</v>
      </c>
      <c r="D4769" s="4">
        <f t="shared" si="925"/>
        <v>0.10833333333333334</v>
      </c>
      <c r="E4769" s="3">
        <f t="shared" si="926"/>
        <v>2013</v>
      </c>
      <c r="F4769" s="3">
        <f t="shared" si="927"/>
        <v>2</v>
      </c>
      <c r="G4769" s="3">
        <f t="shared" si="928"/>
        <v>10</v>
      </c>
      <c r="H4769" s="3">
        <f t="shared" si="929"/>
        <v>11</v>
      </c>
      <c r="I4769" s="3">
        <f t="shared" si="930"/>
        <v>32</v>
      </c>
      <c r="J4769" s="3">
        <f t="shared" si="931"/>
        <v>1</v>
      </c>
      <c r="K4769" s="3" t="str">
        <f>IF(AND(D4769&gt;='Season Lookup'!$D$15,D4769&lt;'Season Lookup'!$D$16),"Spring",IF(AND(D4769&gt;='Season Lookup'!$D$16,D4769&lt;'Season Lookup'!$D$17),"Summer",IF(AND(D4769&gt;='Season Lookup'!$D$17,D4769&lt;'Season Lookup'!$D$18),"Fall",IF(OR(D4769&gt;='Season Lookup'!$D$18,D4769&lt;'Season Lookup'!$D$15),"Winter"))))</f>
        <v>Winter</v>
      </c>
      <c r="L4769" s="3" t="str">
        <f>VLOOKUP(F4769,'Season Lookup'!$A$1:$B$13,2,0)</f>
        <v>Winter</v>
      </c>
      <c r="M4769" t="s">
        <v>48</v>
      </c>
      <c r="N4769" t="s">
        <v>13</v>
      </c>
      <c r="O4769" t="s">
        <v>23</v>
      </c>
      <c r="P4769" t="str">
        <f t="shared" si="932"/>
        <v>Yes</v>
      </c>
      <c r="Q4769" t="str">
        <f t="shared" si="933"/>
        <v>No</v>
      </c>
      <c r="R4769" t="str">
        <f t="shared" si="934"/>
        <v>No</v>
      </c>
      <c r="S4769">
        <v>231</v>
      </c>
      <c r="T4769" t="s">
        <v>453</v>
      </c>
      <c r="V4769" t="str">
        <f t="shared" si="935"/>
        <v>Non Intersection</v>
      </c>
      <c r="W4769" t="s">
        <v>5361</v>
      </c>
      <c r="X4769">
        <v>42.358465000000002</v>
      </c>
      <c r="Y4769">
        <v>-71.106972999999996</v>
      </c>
      <c r="Z4769" t="s">
        <v>5362</v>
      </c>
    </row>
    <row r="4770" spans="1:26">
      <c r="A4770">
        <v>28725</v>
      </c>
      <c r="B4770" s="1">
        <v>41315.6875</v>
      </c>
      <c r="C4770" s="1">
        <f t="shared" si="924"/>
        <v>41275</v>
      </c>
      <c r="D4770" s="4">
        <f t="shared" si="925"/>
        <v>0.10833333333333334</v>
      </c>
      <c r="E4770" s="3">
        <f t="shared" si="926"/>
        <v>2013</v>
      </c>
      <c r="F4770" s="3">
        <f t="shared" si="927"/>
        <v>2</v>
      </c>
      <c r="G4770" s="3">
        <f t="shared" si="928"/>
        <v>10</v>
      </c>
      <c r="H4770" s="3">
        <f t="shared" si="929"/>
        <v>16</v>
      </c>
      <c r="I4770" s="3">
        <f t="shared" si="930"/>
        <v>30</v>
      </c>
      <c r="J4770" s="3">
        <f t="shared" si="931"/>
        <v>1</v>
      </c>
      <c r="K4770" s="3" t="str">
        <f>IF(AND(D4770&gt;='Season Lookup'!$D$15,D4770&lt;'Season Lookup'!$D$16),"Spring",IF(AND(D4770&gt;='Season Lookup'!$D$16,D4770&lt;'Season Lookup'!$D$17),"Summer",IF(AND(D4770&gt;='Season Lookup'!$D$17,D4770&lt;'Season Lookup'!$D$18),"Fall",IF(OR(D4770&gt;='Season Lookup'!$D$18,D4770&lt;'Season Lookup'!$D$15),"Winter"))))</f>
        <v>Winter</v>
      </c>
      <c r="L4770" s="3" t="str">
        <f>VLOOKUP(F4770,'Season Lookup'!$A$1:$B$13,2,0)</f>
        <v>Winter</v>
      </c>
      <c r="M4770" t="s">
        <v>48</v>
      </c>
      <c r="N4770" t="s">
        <v>13</v>
      </c>
      <c r="O4770" t="s">
        <v>13</v>
      </c>
      <c r="P4770" t="str">
        <f t="shared" si="932"/>
        <v>Yes</v>
      </c>
      <c r="Q4770" t="str">
        <f t="shared" si="933"/>
        <v>No</v>
      </c>
      <c r="R4770" t="str">
        <f t="shared" si="934"/>
        <v>No</v>
      </c>
      <c r="S4770">
        <v>25</v>
      </c>
      <c r="T4770" t="s">
        <v>4752</v>
      </c>
      <c r="V4770" t="str">
        <f t="shared" si="935"/>
        <v>Non Intersection</v>
      </c>
      <c r="W4770" t="s">
        <v>5363</v>
      </c>
      <c r="X4770">
        <v>42.383243999999998</v>
      </c>
      <c r="Y4770">
        <v>-71.116958999999994</v>
      </c>
      <c r="Z4770" t="s">
        <v>5364</v>
      </c>
    </row>
    <row r="4771" spans="1:26">
      <c r="A4771">
        <v>28726</v>
      </c>
      <c r="B4771" s="1">
        <v>41315.458333333336</v>
      </c>
      <c r="C4771" s="1">
        <f t="shared" si="924"/>
        <v>41275</v>
      </c>
      <c r="D4771" s="4">
        <f t="shared" si="925"/>
        <v>0.10833333333333334</v>
      </c>
      <c r="E4771" s="3">
        <f t="shared" si="926"/>
        <v>2013</v>
      </c>
      <c r="F4771" s="3">
        <f t="shared" si="927"/>
        <v>2</v>
      </c>
      <c r="G4771" s="3">
        <f t="shared" si="928"/>
        <v>10</v>
      </c>
      <c r="H4771" s="3">
        <f t="shared" si="929"/>
        <v>11</v>
      </c>
      <c r="I4771" s="3">
        <f t="shared" si="930"/>
        <v>0</v>
      </c>
      <c r="J4771" s="3">
        <f t="shared" si="931"/>
        <v>1</v>
      </c>
      <c r="K4771" s="3" t="str">
        <f>IF(AND(D4771&gt;='Season Lookup'!$D$15,D4771&lt;'Season Lookup'!$D$16),"Spring",IF(AND(D4771&gt;='Season Lookup'!$D$16,D4771&lt;'Season Lookup'!$D$17),"Summer",IF(AND(D4771&gt;='Season Lookup'!$D$17,D4771&lt;'Season Lookup'!$D$18),"Fall",IF(OR(D4771&gt;='Season Lookup'!$D$18,D4771&lt;'Season Lookup'!$D$15),"Winter"))))</f>
        <v>Winter</v>
      </c>
      <c r="L4771" s="3" t="str">
        <f>VLOOKUP(F4771,'Season Lookup'!$A$1:$B$13,2,0)</f>
        <v>Winter</v>
      </c>
      <c r="M4771" t="s">
        <v>48</v>
      </c>
      <c r="N4771" t="s">
        <v>13</v>
      </c>
      <c r="O4771" t="s">
        <v>13</v>
      </c>
      <c r="P4771" t="str">
        <f t="shared" si="932"/>
        <v>Yes</v>
      </c>
      <c r="Q4771" t="str">
        <f t="shared" si="933"/>
        <v>No</v>
      </c>
      <c r="R4771" t="str">
        <f t="shared" si="934"/>
        <v>No</v>
      </c>
      <c r="T4771" t="s">
        <v>553</v>
      </c>
      <c r="U4771" t="s">
        <v>2986</v>
      </c>
      <c r="V4771" t="str">
        <f t="shared" si="935"/>
        <v>Intersection</v>
      </c>
      <c r="W4771" t="s">
        <v>5365</v>
      </c>
      <c r="X4771">
        <v>42.398797999999999</v>
      </c>
      <c r="Y4771">
        <v>-71.128697000000003</v>
      </c>
      <c r="Z4771" t="s">
        <v>5366</v>
      </c>
    </row>
    <row r="4772" spans="1:26">
      <c r="A4772">
        <v>28727</v>
      </c>
      <c r="B4772" s="1">
        <v>41315.416655092595</v>
      </c>
      <c r="C4772" s="1">
        <f t="shared" si="924"/>
        <v>41275</v>
      </c>
      <c r="D4772" s="4">
        <f t="shared" si="925"/>
        <v>0.10833333333333334</v>
      </c>
      <c r="E4772" s="3">
        <f t="shared" si="926"/>
        <v>2013</v>
      </c>
      <c r="F4772" s="3">
        <f t="shared" si="927"/>
        <v>2</v>
      </c>
      <c r="G4772" s="3">
        <f t="shared" si="928"/>
        <v>10</v>
      </c>
      <c r="H4772" s="3">
        <f t="shared" si="929"/>
        <v>9</v>
      </c>
      <c r="I4772" s="3">
        <f t="shared" si="930"/>
        <v>59</v>
      </c>
      <c r="J4772" s="3">
        <f t="shared" si="931"/>
        <v>1</v>
      </c>
      <c r="K4772" s="3" t="str">
        <f>IF(AND(D4772&gt;='Season Lookup'!$D$15,D4772&lt;'Season Lookup'!$D$16),"Spring",IF(AND(D4772&gt;='Season Lookup'!$D$16,D4772&lt;'Season Lookup'!$D$17),"Summer",IF(AND(D4772&gt;='Season Lookup'!$D$17,D4772&lt;'Season Lookup'!$D$18),"Fall",IF(OR(D4772&gt;='Season Lookup'!$D$18,D4772&lt;'Season Lookup'!$D$15),"Winter"))))</f>
        <v>Winter</v>
      </c>
      <c r="L4772" s="3" t="str">
        <f>VLOOKUP(F4772,'Season Lookup'!$A$1:$B$13,2,0)</f>
        <v>Winter</v>
      </c>
      <c r="M4772" t="s">
        <v>48</v>
      </c>
      <c r="N4772" t="s">
        <v>13</v>
      </c>
      <c r="O4772" t="s">
        <v>23</v>
      </c>
      <c r="P4772" t="str">
        <f t="shared" si="932"/>
        <v>Yes</v>
      </c>
      <c r="Q4772" t="str">
        <f t="shared" si="933"/>
        <v>No</v>
      </c>
      <c r="R4772" t="str">
        <f t="shared" si="934"/>
        <v>No</v>
      </c>
      <c r="T4772" t="s">
        <v>14</v>
      </c>
      <c r="U4772" t="s">
        <v>553</v>
      </c>
      <c r="V4772" t="str">
        <f t="shared" si="935"/>
        <v>Intersection</v>
      </c>
      <c r="W4772" t="s">
        <v>554</v>
      </c>
      <c r="X4772">
        <v>42.397440000000003</v>
      </c>
      <c r="Y4772">
        <v>-71.130266000000006</v>
      </c>
      <c r="Z4772" t="s">
        <v>555</v>
      </c>
    </row>
    <row r="4773" spans="1:26">
      <c r="A4773">
        <v>28728</v>
      </c>
      <c r="B4773" s="1">
        <v>41315.666655092595</v>
      </c>
      <c r="C4773" s="1">
        <f t="shared" si="924"/>
        <v>41275</v>
      </c>
      <c r="D4773" s="4">
        <f t="shared" si="925"/>
        <v>0.10833333333333334</v>
      </c>
      <c r="E4773" s="3">
        <f t="shared" si="926"/>
        <v>2013</v>
      </c>
      <c r="F4773" s="3">
        <f t="shared" si="927"/>
        <v>2</v>
      </c>
      <c r="G4773" s="3">
        <f t="shared" si="928"/>
        <v>10</v>
      </c>
      <c r="H4773" s="3">
        <f t="shared" si="929"/>
        <v>15</v>
      </c>
      <c r="I4773" s="3">
        <f t="shared" si="930"/>
        <v>59</v>
      </c>
      <c r="J4773" s="3">
        <f t="shared" si="931"/>
        <v>1</v>
      </c>
      <c r="K4773" s="3" t="str">
        <f>IF(AND(D4773&gt;='Season Lookup'!$D$15,D4773&lt;'Season Lookup'!$D$16),"Spring",IF(AND(D4773&gt;='Season Lookup'!$D$16,D4773&lt;'Season Lookup'!$D$17),"Summer",IF(AND(D4773&gt;='Season Lookup'!$D$17,D4773&lt;'Season Lookup'!$D$18),"Fall",IF(OR(D4773&gt;='Season Lookup'!$D$18,D4773&lt;'Season Lookup'!$D$15),"Winter"))))</f>
        <v>Winter</v>
      </c>
      <c r="L4773" s="3" t="str">
        <f>VLOOKUP(F4773,'Season Lookup'!$A$1:$B$13,2,0)</f>
        <v>Winter</v>
      </c>
      <c r="M4773" t="s">
        <v>48</v>
      </c>
      <c r="N4773" t="s">
        <v>13</v>
      </c>
      <c r="O4773" t="s">
        <v>23</v>
      </c>
      <c r="P4773" t="str">
        <f t="shared" si="932"/>
        <v>Yes</v>
      </c>
      <c r="Q4773" t="str">
        <f t="shared" si="933"/>
        <v>No</v>
      </c>
      <c r="R4773" t="str">
        <f t="shared" si="934"/>
        <v>No</v>
      </c>
      <c r="S4773">
        <v>43</v>
      </c>
      <c r="T4773" t="s">
        <v>1149</v>
      </c>
      <c r="V4773" t="str">
        <f t="shared" si="935"/>
        <v>Non Intersection</v>
      </c>
      <c r="W4773" t="s">
        <v>5367</v>
      </c>
      <c r="X4773">
        <v>42.373235000000001</v>
      </c>
      <c r="Y4773">
        <v>-71.090169000000003</v>
      </c>
      <c r="Z4773" t="s">
        <v>5368</v>
      </c>
    </row>
    <row r="4774" spans="1:26">
      <c r="A4774">
        <v>28733</v>
      </c>
      <c r="B4774" s="1">
        <v>41315.833333333336</v>
      </c>
      <c r="C4774" s="1">
        <f t="shared" si="924"/>
        <v>41275</v>
      </c>
      <c r="D4774" s="4">
        <f t="shared" si="925"/>
        <v>0.10833333333333334</v>
      </c>
      <c r="E4774" s="3">
        <f t="shared" si="926"/>
        <v>2013</v>
      </c>
      <c r="F4774" s="3">
        <f t="shared" si="927"/>
        <v>2</v>
      </c>
      <c r="G4774" s="3">
        <f t="shared" si="928"/>
        <v>10</v>
      </c>
      <c r="H4774" s="3">
        <f t="shared" si="929"/>
        <v>20</v>
      </c>
      <c r="I4774" s="3">
        <f t="shared" si="930"/>
        <v>0</v>
      </c>
      <c r="J4774" s="3">
        <f t="shared" si="931"/>
        <v>1</v>
      </c>
      <c r="K4774" s="3" t="str">
        <f>IF(AND(D4774&gt;='Season Lookup'!$D$15,D4774&lt;'Season Lookup'!$D$16),"Spring",IF(AND(D4774&gt;='Season Lookup'!$D$16,D4774&lt;'Season Lookup'!$D$17),"Summer",IF(AND(D4774&gt;='Season Lookup'!$D$17,D4774&lt;'Season Lookup'!$D$18),"Fall",IF(OR(D4774&gt;='Season Lookup'!$D$18,D4774&lt;'Season Lookup'!$D$15),"Winter"))))</f>
        <v>Winter</v>
      </c>
      <c r="L4774" s="3" t="str">
        <f>VLOOKUP(F4774,'Season Lookup'!$A$1:$B$13,2,0)</f>
        <v>Winter</v>
      </c>
      <c r="M4774" t="s">
        <v>48</v>
      </c>
      <c r="N4774" t="s">
        <v>13</v>
      </c>
      <c r="O4774" t="s">
        <v>23</v>
      </c>
      <c r="P4774" t="str">
        <f t="shared" si="932"/>
        <v>Yes</v>
      </c>
      <c r="Q4774" t="str">
        <f t="shared" si="933"/>
        <v>No</v>
      </c>
      <c r="R4774" t="str">
        <f t="shared" si="934"/>
        <v>No</v>
      </c>
      <c r="S4774">
        <v>362</v>
      </c>
      <c r="T4774" t="s">
        <v>15</v>
      </c>
      <c r="V4774" t="str">
        <f t="shared" si="935"/>
        <v>Non Intersection</v>
      </c>
      <c r="W4774" t="s">
        <v>3320</v>
      </c>
      <c r="X4774">
        <v>42.392536</v>
      </c>
      <c r="Y4774">
        <v>-71.138227000000001</v>
      </c>
      <c r="Z4774" t="s">
        <v>3321</v>
      </c>
    </row>
    <row r="4775" spans="1:26">
      <c r="A4775">
        <v>28736</v>
      </c>
      <c r="B4775" s="1">
        <v>41315.875</v>
      </c>
      <c r="C4775" s="1">
        <f t="shared" si="924"/>
        <v>41275</v>
      </c>
      <c r="D4775" s="4">
        <f t="shared" si="925"/>
        <v>0.10833333333333334</v>
      </c>
      <c r="E4775" s="3">
        <f t="shared" si="926"/>
        <v>2013</v>
      </c>
      <c r="F4775" s="3">
        <f t="shared" si="927"/>
        <v>2</v>
      </c>
      <c r="G4775" s="3">
        <f t="shared" si="928"/>
        <v>10</v>
      </c>
      <c r="H4775" s="3">
        <f t="shared" si="929"/>
        <v>21</v>
      </c>
      <c r="I4775" s="3">
        <f t="shared" si="930"/>
        <v>0</v>
      </c>
      <c r="J4775" s="3">
        <f t="shared" si="931"/>
        <v>1</v>
      </c>
      <c r="K4775" s="3" t="str">
        <f>IF(AND(D4775&gt;='Season Lookup'!$D$15,D4775&lt;'Season Lookup'!$D$16),"Spring",IF(AND(D4775&gt;='Season Lookup'!$D$16,D4775&lt;'Season Lookup'!$D$17),"Summer",IF(AND(D4775&gt;='Season Lookup'!$D$17,D4775&lt;'Season Lookup'!$D$18),"Fall",IF(OR(D4775&gt;='Season Lookup'!$D$18,D4775&lt;'Season Lookup'!$D$15),"Winter"))))</f>
        <v>Winter</v>
      </c>
      <c r="L4775" s="3" t="str">
        <f>VLOOKUP(F4775,'Season Lookup'!$A$1:$B$13,2,0)</f>
        <v>Winter</v>
      </c>
      <c r="M4775" t="s">
        <v>48</v>
      </c>
      <c r="N4775" t="s">
        <v>13</v>
      </c>
      <c r="O4775" t="s">
        <v>13</v>
      </c>
      <c r="P4775" t="str">
        <f t="shared" si="932"/>
        <v>Yes</v>
      </c>
      <c r="Q4775" t="str">
        <f t="shared" si="933"/>
        <v>No</v>
      </c>
      <c r="R4775" t="str">
        <f t="shared" si="934"/>
        <v>No</v>
      </c>
      <c r="S4775">
        <v>52</v>
      </c>
      <c r="T4775" t="s">
        <v>1701</v>
      </c>
      <c r="V4775" t="str">
        <f t="shared" si="935"/>
        <v>Non Intersection</v>
      </c>
      <c r="W4775" t="s">
        <v>5371</v>
      </c>
      <c r="X4775">
        <v>42.384310999999997</v>
      </c>
      <c r="Y4775">
        <v>-71.115825999999998</v>
      </c>
      <c r="Z4775" t="s">
        <v>5372</v>
      </c>
    </row>
    <row r="4776" spans="1:26">
      <c r="A4776">
        <v>28793</v>
      </c>
      <c r="B4776" s="1">
        <v>41315.4375</v>
      </c>
      <c r="C4776" s="1">
        <f t="shared" si="924"/>
        <v>41275</v>
      </c>
      <c r="D4776" s="4">
        <f t="shared" si="925"/>
        <v>0.10833333333333334</v>
      </c>
      <c r="E4776" s="3">
        <f t="shared" si="926"/>
        <v>2013</v>
      </c>
      <c r="F4776" s="3">
        <f t="shared" si="927"/>
        <v>2</v>
      </c>
      <c r="G4776" s="3">
        <f t="shared" si="928"/>
        <v>10</v>
      </c>
      <c r="H4776" s="3">
        <f t="shared" si="929"/>
        <v>10</v>
      </c>
      <c r="I4776" s="3">
        <f t="shared" si="930"/>
        <v>30</v>
      </c>
      <c r="J4776" s="3">
        <f t="shared" si="931"/>
        <v>1</v>
      </c>
      <c r="K4776" s="3" t="str">
        <f>IF(AND(D4776&gt;='Season Lookup'!$D$15,D4776&lt;'Season Lookup'!$D$16),"Spring",IF(AND(D4776&gt;='Season Lookup'!$D$16,D4776&lt;'Season Lookup'!$D$17),"Summer",IF(AND(D4776&gt;='Season Lookup'!$D$17,D4776&lt;'Season Lookup'!$D$18),"Fall",IF(OR(D4776&gt;='Season Lookup'!$D$18,D4776&lt;'Season Lookup'!$D$15),"Winter"))))</f>
        <v>Winter</v>
      </c>
      <c r="L4776" s="3" t="str">
        <f>VLOOKUP(F4776,'Season Lookup'!$A$1:$B$13,2,0)</f>
        <v>Winter</v>
      </c>
      <c r="M4776" t="s">
        <v>48</v>
      </c>
      <c r="N4776" t="s">
        <v>13</v>
      </c>
      <c r="O4776" t="s">
        <v>23</v>
      </c>
      <c r="P4776" t="str">
        <f t="shared" si="932"/>
        <v>Yes</v>
      </c>
      <c r="Q4776" t="str">
        <f t="shared" si="933"/>
        <v>No</v>
      </c>
      <c r="R4776" t="str">
        <f t="shared" si="934"/>
        <v>No</v>
      </c>
      <c r="S4776">
        <v>70</v>
      </c>
      <c r="T4776" t="s">
        <v>124</v>
      </c>
      <c r="V4776" t="str">
        <f t="shared" si="935"/>
        <v>Non Intersection</v>
      </c>
      <c r="W4776" t="s">
        <v>5369</v>
      </c>
      <c r="X4776">
        <v>42.369822999999997</v>
      </c>
      <c r="Y4776">
        <v>-71.092935999999995</v>
      </c>
      <c r="Z4776" t="s">
        <v>5370</v>
      </c>
    </row>
    <row r="4777" spans="1:26">
      <c r="A4777">
        <v>28730</v>
      </c>
      <c r="B4777" s="1">
        <v>41316.644432870373</v>
      </c>
      <c r="C4777" s="1">
        <f t="shared" si="924"/>
        <v>41275</v>
      </c>
      <c r="D4777" s="4">
        <f t="shared" si="925"/>
        <v>0.1111111111111111</v>
      </c>
      <c r="E4777" s="3">
        <f t="shared" si="926"/>
        <v>2013</v>
      </c>
      <c r="F4777" s="3">
        <f t="shared" si="927"/>
        <v>2</v>
      </c>
      <c r="G4777" s="3">
        <f t="shared" si="928"/>
        <v>11</v>
      </c>
      <c r="H4777" s="3">
        <f t="shared" si="929"/>
        <v>15</v>
      </c>
      <c r="I4777" s="3">
        <f t="shared" si="930"/>
        <v>27</v>
      </c>
      <c r="J4777" s="3">
        <f t="shared" si="931"/>
        <v>2</v>
      </c>
      <c r="K4777" s="3" t="str">
        <f>IF(AND(D4777&gt;='Season Lookup'!$D$15,D4777&lt;'Season Lookup'!$D$16),"Spring",IF(AND(D4777&gt;='Season Lookup'!$D$16,D4777&lt;'Season Lookup'!$D$17),"Summer",IF(AND(D4777&gt;='Season Lookup'!$D$17,D4777&lt;'Season Lookup'!$D$18),"Fall",IF(OR(D4777&gt;='Season Lookup'!$D$18,D4777&lt;'Season Lookup'!$D$15),"Winter"))))</f>
        <v>Winter</v>
      </c>
      <c r="L4777" s="3" t="str">
        <f>VLOOKUP(F4777,'Season Lookup'!$A$1:$B$13,2,0)</f>
        <v>Winter</v>
      </c>
      <c r="M4777" t="s">
        <v>56</v>
      </c>
      <c r="N4777" t="s">
        <v>13</v>
      </c>
      <c r="O4777" t="s">
        <v>23</v>
      </c>
      <c r="P4777" t="str">
        <f t="shared" si="932"/>
        <v>Yes</v>
      </c>
      <c r="Q4777" t="str">
        <f t="shared" si="933"/>
        <v>No</v>
      </c>
      <c r="R4777" t="str">
        <f t="shared" si="934"/>
        <v>No</v>
      </c>
      <c r="S4777">
        <v>89</v>
      </c>
      <c r="T4777" t="s">
        <v>61</v>
      </c>
      <c r="V4777" t="str">
        <f t="shared" si="935"/>
        <v>Non Intersection</v>
      </c>
      <c r="W4777" t="s">
        <v>1662</v>
      </c>
      <c r="X4777">
        <v>42.368279999999999</v>
      </c>
      <c r="Y4777">
        <v>-71.077596</v>
      </c>
      <c r="Z4777" t="s">
        <v>1663</v>
      </c>
    </row>
    <row r="4778" spans="1:26">
      <c r="A4778">
        <v>28734</v>
      </c>
      <c r="B4778" s="1">
        <v>41316.458333333336</v>
      </c>
      <c r="C4778" s="1">
        <f t="shared" si="924"/>
        <v>41275</v>
      </c>
      <c r="D4778" s="4">
        <f t="shared" si="925"/>
        <v>0.1111111111111111</v>
      </c>
      <c r="E4778" s="3">
        <f t="shared" si="926"/>
        <v>2013</v>
      </c>
      <c r="F4778" s="3">
        <f t="shared" si="927"/>
        <v>2</v>
      </c>
      <c r="G4778" s="3">
        <f t="shared" si="928"/>
        <v>11</v>
      </c>
      <c r="H4778" s="3">
        <f t="shared" si="929"/>
        <v>11</v>
      </c>
      <c r="I4778" s="3">
        <f t="shared" si="930"/>
        <v>0</v>
      </c>
      <c r="J4778" s="3">
        <f t="shared" si="931"/>
        <v>2</v>
      </c>
      <c r="K4778" s="3" t="str">
        <f>IF(AND(D4778&gt;='Season Lookup'!$D$15,D4778&lt;'Season Lookup'!$D$16),"Spring",IF(AND(D4778&gt;='Season Lookup'!$D$16,D4778&lt;'Season Lookup'!$D$17),"Summer",IF(AND(D4778&gt;='Season Lookup'!$D$17,D4778&lt;'Season Lookup'!$D$18),"Fall",IF(OR(D4778&gt;='Season Lookup'!$D$18,D4778&lt;'Season Lookup'!$D$15),"Winter"))))</f>
        <v>Winter</v>
      </c>
      <c r="L4778" s="3" t="str">
        <f>VLOOKUP(F4778,'Season Lookup'!$A$1:$B$13,2,0)</f>
        <v>Winter</v>
      </c>
      <c r="M4778" t="s">
        <v>56</v>
      </c>
      <c r="N4778" t="s">
        <v>13</v>
      </c>
      <c r="O4778" t="s">
        <v>23</v>
      </c>
      <c r="P4778" t="str">
        <f t="shared" si="932"/>
        <v>Yes</v>
      </c>
      <c r="Q4778" t="str">
        <f t="shared" si="933"/>
        <v>No</v>
      </c>
      <c r="R4778" t="str">
        <f t="shared" si="934"/>
        <v>No</v>
      </c>
      <c r="S4778">
        <v>20</v>
      </c>
      <c r="T4778" t="s">
        <v>3311</v>
      </c>
      <c r="V4778" t="str">
        <f t="shared" si="935"/>
        <v>Non Intersection</v>
      </c>
      <c r="W4778" t="s">
        <v>5373</v>
      </c>
      <c r="X4778">
        <v>42.386203000000002</v>
      </c>
      <c r="Y4778">
        <v>-71.137428999999997</v>
      </c>
      <c r="Z4778" t="s">
        <v>5374</v>
      </c>
    </row>
    <row r="4779" spans="1:26">
      <c r="A4779">
        <v>28737</v>
      </c>
      <c r="B4779" s="1">
        <v>41316.8125</v>
      </c>
      <c r="C4779" s="1">
        <f t="shared" si="924"/>
        <v>41275</v>
      </c>
      <c r="D4779" s="4">
        <f t="shared" si="925"/>
        <v>0.1111111111111111</v>
      </c>
      <c r="E4779" s="3">
        <f t="shared" si="926"/>
        <v>2013</v>
      </c>
      <c r="F4779" s="3">
        <f t="shared" si="927"/>
        <v>2</v>
      </c>
      <c r="G4779" s="3">
        <f t="shared" si="928"/>
        <v>11</v>
      </c>
      <c r="H4779" s="3">
        <f t="shared" si="929"/>
        <v>19</v>
      </c>
      <c r="I4779" s="3">
        <f t="shared" si="930"/>
        <v>30</v>
      </c>
      <c r="J4779" s="3">
        <f t="shared" si="931"/>
        <v>2</v>
      </c>
      <c r="K4779" s="3" t="str">
        <f>IF(AND(D4779&gt;='Season Lookup'!$D$15,D4779&lt;'Season Lookup'!$D$16),"Spring",IF(AND(D4779&gt;='Season Lookup'!$D$16,D4779&lt;'Season Lookup'!$D$17),"Summer",IF(AND(D4779&gt;='Season Lookup'!$D$17,D4779&lt;'Season Lookup'!$D$18),"Fall",IF(OR(D4779&gt;='Season Lookup'!$D$18,D4779&lt;'Season Lookup'!$D$15),"Winter"))))</f>
        <v>Winter</v>
      </c>
      <c r="L4779" s="3" t="str">
        <f>VLOOKUP(F4779,'Season Lookup'!$A$1:$B$13,2,0)</f>
        <v>Winter</v>
      </c>
      <c r="M4779" t="s">
        <v>56</v>
      </c>
      <c r="N4779" t="s">
        <v>13</v>
      </c>
      <c r="O4779" t="s">
        <v>23</v>
      </c>
      <c r="P4779" t="str">
        <f t="shared" si="932"/>
        <v>Yes</v>
      </c>
      <c r="Q4779" t="str">
        <f t="shared" si="933"/>
        <v>No</v>
      </c>
      <c r="R4779" t="str">
        <f t="shared" si="934"/>
        <v>No</v>
      </c>
      <c r="T4779" t="s">
        <v>14</v>
      </c>
      <c r="U4779" t="s">
        <v>1997</v>
      </c>
      <c r="V4779" t="str">
        <f t="shared" si="935"/>
        <v>Intersection</v>
      </c>
      <c r="W4779" t="s">
        <v>3924</v>
      </c>
      <c r="X4779">
        <v>42.365589999999997</v>
      </c>
      <c r="Y4779">
        <v>-71.104016000000001</v>
      </c>
      <c r="Z4779" t="s">
        <v>3925</v>
      </c>
    </row>
    <row r="4780" spans="1:26">
      <c r="A4780">
        <v>28738</v>
      </c>
      <c r="B4780" s="1">
        <v>41317.804166666669</v>
      </c>
      <c r="C4780" s="1">
        <f t="shared" si="924"/>
        <v>41275</v>
      </c>
      <c r="D4780" s="4">
        <f t="shared" si="925"/>
        <v>0.11388888888888889</v>
      </c>
      <c r="E4780" s="3">
        <f t="shared" si="926"/>
        <v>2013</v>
      </c>
      <c r="F4780" s="3">
        <f t="shared" si="927"/>
        <v>2</v>
      </c>
      <c r="G4780" s="3">
        <f t="shared" si="928"/>
        <v>12</v>
      </c>
      <c r="H4780" s="3">
        <f t="shared" si="929"/>
        <v>19</v>
      </c>
      <c r="I4780" s="3">
        <f t="shared" si="930"/>
        <v>18</v>
      </c>
      <c r="J4780" s="3">
        <f t="shared" si="931"/>
        <v>3</v>
      </c>
      <c r="K4780" s="3" t="str">
        <f>IF(AND(D4780&gt;='Season Lookup'!$D$15,D4780&lt;'Season Lookup'!$D$16),"Spring",IF(AND(D4780&gt;='Season Lookup'!$D$16,D4780&lt;'Season Lookup'!$D$17),"Summer",IF(AND(D4780&gt;='Season Lookup'!$D$17,D4780&lt;'Season Lookup'!$D$18),"Fall",IF(OR(D4780&gt;='Season Lookup'!$D$18,D4780&lt;'Season Lookup'!$D$15),"Winter"))))</f>
        <v>Winter</v>
      </c>
      <c r="L4780" s="3" t="str">
        <f>VLOOKUP(F4780,'Season Lookup'!$A$1:$B$13,2,0)</f>
        <v>Winter</v>
      </c>
      <c r="M4780" t="s">
        <v>73</v>
      </c>
      <c r="N4780" t="s">
        <v>13</v>
      </c>
      <c r="O4780" t="s">
        <v>23</v>
      </c>
      <c r="P4780" t="str">
        <f t="shared" si="932"/>
        <v>Yes</v>
      </c>
      <c r="Q4780" t="str">
        <f t="shared" si="933"/>
        <v>No</v>
      </c>
      <c r="R4780" t="str">
        <f t="shared" si="934"/>
        <v>No</v>
      </c>
      <c r="S4780">
        <v>1621</v>
      </c>
      <c r="T4780" t="s">
        <v>19</v>
      </c>
      <c r="V4780" t="str">
        <f t="shared" si="935"/>
        <v>Non Intersection</v>
      </c>
      <c r="W4780" t="s">
        <v>2928</v>
      </c>
      <c r="X4780">
        <v>42.374873000000001</v>
      </c>
      <c r="Y4780">
        <v>-71.109046000000006</v>
      </c>
      <c r="Z4780" t="s">
        <v>2929</v>
      </c>
    </row>
    <row r="4781" spans="1:26">
      <c r="A4781">
        <v>28740</v>
      </c>
      <c r="B4781" s="1">
        <v>41318.333333333336</v>
      </c>
      <c r="C4781" s="1">
        <f t="shared" si="924"/>
        <v>41275</v>
      </c>
      <c r="D4781" s="4">
        <f t="shared" si="925"/>
        <v>0.11666666666666667</v>
      </c>
      <c r="E4781" s="3">
        <f t="shared" si="926"/>
        <v>2013</v>
      </c>
      <c r="F4781" s="3">
        <f t="shared" si="927"/>
        <v>2</v>
      </c>
      <c r="G4781" s="3">
        <f t="shared" si="928"/>
        <v>13</v>
      </c>
      <c r="H4781" s="3">
        <f t="shared" si="929"/>
        <v>8</v>
      </c>
      <c r="I4781" s="3">
        <f t="shared" si="930"/>
        <v>0</v>
      </c>
      <c r="J4781" s="3">
        <f t="shared" si="931"/>
        <v>4</v>
      </c>
      <c r="K4781" s="3" t="str">
        <f>IF(AND(D4781&gt;='Season Lookup'!$D$15,D4781&lt;'Season Lookup'!$D$16),"Spring",IF(AND(D4781&gt;='Season Lookup'!$D$16,D4781&lt;'Season Lookup'!$D$17),"Summer",IF(AND(D4781&gt;='Season Lookup'!$D$17,D4781&lt;'Season Lookup'!$D$18),"Fall",IF(OR(D4781&gt;='Season Lookup'!$D$18,D4781&lt;'Season Lookup'!$D$15),"Winter"))))</f>
        <v>Winter</v>
      </c>
      <c r="L4781" s="3" t="str">
        <f>VLOOKUP(F4781,'Season Lookup'!$A$1:$B$13,2,0)</f>
        <v>Winter</v>
      </c>
      <c r="M4781" t="s">
        <v>82</v>
      </c>
      <c r="N4781" t="s">
        <v>13</v>
      </c>
      <c r="O4781" t="s">
        <v>23</v>
      </c>
      <c r="P4781" t="str">
        <f t="shared" si="932"/>
        <v>Yes</v>
      </c>
      <c r="Q4781" t="str">
        <f t="shared" si="933"/>
        <v>No</v>
      </c>
      <c r="R4781" t="str">
        <f t="shared" si="934"/>
        <v>No</v>
      </c>
      <c r="T4781" t="s">
        <v>185</v>
      </c>
      <c r="V4781" t="str">
        <f t="shared" si="935"/>
        <v>Intersection</v>
      </c>
      <c r="W4781" t="s">
        <v>566</v>
      </c>
      <c r="X4781">
        <v>0</v>
      </c>
      <c r="Y4781">
        <v>0</v>
      </c>
      <c r="Z4781" t="s">
        <v>81</v>
      </c>
    </row>
    <row r="4782" spans="1:26">
      <c r="A4782">
        <v>28741</v>
      </c>
      <c r="B4782" s="1">
        <v>41318.513888888891</v>
      </c>
      <c r="C4782" s="1">
        <f t="shared" ref="C4782:C4842" si="936">EOMONTH(B4782,MONTH(B4782)*-1)+1</f>
        <v>41275</v>
      </c>
      <c r="D4782" s="4">
        <f t="shared" ref="D4782:D4842" si="937">YEARFRAC(C4782,B4782)</f>
        <v>0.11666666666666667</v>
      </c>
      <c r="E4782" s="3">
        <f t="shared" ref="E4782:E4842" si="938">YEAR(B4782)</f>
        <v>2013</v>
      </c>
      <c r="F4782" s="3">
        <f t="shared" ref="F4782:F4842" si="939">MONTH(B4782)</f>
        <v>2</v>
      </c>
      <c r="G4782" s="3">
        <f t="shared" ref="G4782:G4842" si="940">DAY(B4782)</f>
        <v>13</v>
      </c>
      <c r="H4782" s="3">
        <f t="shared" ref="H4782:H4842" si="941">HOUR(B4782)</f>
        <v>12</v>
      </c>
      <c r="I4782" s="3">
        <f t="shared" ref="I4782:I4842" si="942">MINUTE(B4782)</f>
        <v>20</v>
      </c>
      <c r="J4782" s="3">
        <f t="shared" ref="J4782:J4842" si="943">WEEKDAY(B4782,1)</f>
        <v>4</v>
      </c>
      <c r="K4782" s="3" t="str">
        <f>IF(AND(D4782&gt;='Season Lookup'!$D$15,D4782&lt;'Season Lookup'!$D$16),"Spring",IF(AND(D4782&gt;='Season Lookup'!$D$16,D4782&lt;'Season Lookup'!$D$17),"Summer",IF(AND(D4782&gt;='Season Lookup'!$D$17,D4782&lt;'Season Lookup'!$D$18),"Fall",IF(OR(D4782&gt;='Season Lookup'!$D$18,D4782&lt;'Season Lookup'!$D$15),"Winter"))))</f>
        <v>Winter</v>
      </c>
      <c r="L4782" s="3" t="str">
        <f>VLOOKUP(F4782,'Season Lookup'!$A$1:$B$13,2,0)</f>
        <v>Winter</v>
      </c>
      <c r="M4782" t="s">
        <v>82</v>
      </c>
      <c r="N4782" t="s">
        <v>13</v>
      </c>
      <c r="O4782" t="s">
        <v>23</v>
      </c>
      <c r="P4782" t="str">
        <f t="shared" ref="P4782:P4842" si="944">IF(OR(N4782="Auto",O4782="Auto"),"Yes",IF(OR(N4782="Taxi",O4782="Taxi"),"Yes",IF(OR(N4782="Truck",O4782="Truck"),"Yes",IF(OR(N4782="Van",O4782="Van"),"Yes","No"))))</f>
        <v>Yes</v>
      </c>
      <c r="Q4782" t="str">
        <f t="shared" ref="Q4782:Q4842" si="945">IF(OR(N4782="Bicycle",O4782="Bicycle"),"Yes","No")</f>
        <v>No</v>
      </c>
      <c r="R4782" t="str">
        <f t="shared" ref="R4782:R4842" si="946">IF(OR(N4782="Pedestrian",O4782="Pedestrian"),"Yes","No")</f>
        <v>No</v>
      </c>
      <c r="S4782">
        <v>1654</v>
      </c>
      <c r="T4782" t="s">
        <v>14</v>
      </c>
      <c r="V4782" t="str">
        <f t="shared" ref="V4782:V4842" si="947">IF(ISBLANK(S4782),"Intersection","Non Intersection")</f>
        <v>Non Intersection</v>
      </c>
      <c r="W4782" t="s">
        <v>5375</v>
      </c>
      <c r="X4782">
        <v>42.381616999999999</v>
      </c>
      <c r="Y4782">
        <v>-71.119949000000005</v>
      </c>
      <c r="Z4782" t="s">
        <v>5376</v>
      </c>
    </row>
    <row r="4783" spans="1:26">
      <c r="A4783">
        <v>28742</v>
      </c>
      <c r="B4783" s="1">
        <v>41318.541655092595</v>
      </c>
      <c r="C4783" s="1">
        <f t="shared" si="936"/>
        <v>41275</v>
      </c>
      <c r="D4783" s="4">
        <f t="shared" si="937"/>
        <v>0.11666666666666667</v>
      </c>
      <c r="E4783" s="3">
        <f t="shared" si="938"/>
        <v>2013</v>
      </c>
      <c r="F4783" s="3">
        <f t="shared" si="939"/>
        <v>2</v>
      </c>
      <c r="G4783" s="3">
        <f t="shared" si="940"/>
        <v>13</v>
      </c>
      <c r="H4783" s="3">
        <f t="shared" si="941"/>
        <v>12</v>
      </c>
      <c r="I4783" s="3">
        <f t="shared" si="942"/>
        <v>59</v>
      </c>
      <c r="J4783" s="3">
        <f t="shared" si="943"/>
        <v>4</v>
      </c>
      <c r="K4783" s="3" t="str">
        <f>IF(AND(D4783&gt;='Season Lookup'!$D$15,D4783&lt;'Season Lookup'!$D$16),"Spring",IF(AND(D4783&gt;='Season Lookup'!$D$16,D4783&lt;'Season Lookup'!$D$17),"Summer",IF(AND(D4783&gt;='Season Lookup'!$D$17,D4783&lt;'Season Lookup'!$D$18),"Fall",IF(OR(D4783&gt;='Season Lookup'!$D$18,D4783&lt;'Season Lookup'!$D$15),"Winter"))))</f>
        <v>Winter</v>
      </c>
      <c r="L4783" s="3" t="str">
        <f>VLOOKUP(F4783,'Season Lookup'!$A$1:$B$13,2,0)</f>
        <v>Winter</v>
      </c>
      <c r="M4783" t="s">
        <v>82</v>
      </c>
      <c r="N4783" t="s">
        <v>13</v>
      </c>
      <c r="O4783" t="s">
        <v>23</v>
      </c>
      <c r="P4783" t="str">
        <f t="shared" si="944"/>
        <v>Yes</v>
      </c>
      <c r="Q4783" t="str">
        <f t="shared" si="945"/>
        <v>No</v>
      </c>
      <c r="R4783" t="str">
        <f t="shared" si="946"/>
        <v>No</v>
      </c>
      <c r="S4783">
        <v>86</v>
      </c>
      <c r="T4783" t="s">
        <v>45</v>
      </c>
      <c r="V4783" t="str">
        <f t="shared" si="947"/>
        <v>Non Intersection</v>
      </c>
      <c r="W4783" t="s">
        <v>5377</v>
      </c>
      <c r="X4783">
        <v>42.388317999999998</v>
      </c>
      <c r="Y4783">
        <v>-71.132281000000006</v>
      </c>
      <c r="Z4783" t="s">
        <v>5378</v>
      </c>
    </row>
    <row r="4784" spans="1:26">
      <c r="A4784">
        <v>28743</v>
      </c>
      <c r="B4784" s="1">
        <v>41318.635405092595</v>
      </c>
      <c r="C4784" s="1">
        <f t="shared" si="936"/>
        <v>41275</v>
      </c>
      <c r="D4784" s="4">
        <f t="shared" si="937"/>
        <v>0.11666666666666667</v>
      </c>
      <c r="E4784" s="3">
        <f t="shared" si="938"/>
        <v>2013</v>
      </c>
      <c r="F4784" s="3">
        <f t="shared" si="939"/>
        <v>2</v>
      </c>
      <c r="G4784" s="3">
        <f t="shared" si="940"/>
        <v>13</v>
      </c>
      <c r="H4784" s="3">
        <f t="shared" si="941"/>
        <v>15</v>
      </c>
      <c r="I4784" s="3">
        <f t="shared" si="942"/>
        <v>14</v>
      </c>
      <c r="J4784" s="3">
        <f t="shared" si="943"/>
        <v>4</v>
      </c>
      <c r="K4784" s="3" t="str">
        <f>IF(AND(D4784&gt;='Season Lookup'!$D$15,D4784&lt;'Season Lookup'!$D$16),"Spring",IF(AND(D4784&gt;='Season Lookup'!$D$16,D4784&lt;'Season Lookup'!$D$17),"Summer",IF(AND(D4784&gt;='Season Lookup'!$D$17,D4784&lt;'Season Lookup'!$D$18),"Fall",IF(OR(D4784&gt;='Season Lookup'!$D$18,D4784&lt;'Season Lookup'!$D$15),"Winter"))))</f>
        <v>Winter</v>
      </c>
      <c r="L4784" s="3" t="str">
        <f>VLOOKUP(F4784,'Season Lookup'!$A$1:$B$13,2,0)</f>
        <v>Winter</v>
      </c>
      <c r="M4784" t="s">
        <v>82</v>
      </c>
      <c r="N4784" t="s">
        <v>13</v>
      </c>
      <c r="O4784" t="s">
        <v>23</v>
      </c>
      <c r="P4784" t="str">
        <f t="shared" si="944"/>
        <v>Yes</v>
      </c>
      <c r="Q4784" t="str">
        <f t="shared" si="945"/>
        <v>No</v>
      </c>
      <c r="R4784" t="str">
        <f t="shared" si="946"/>
        <v>No</v>
      </c>
      <c r="S4784">
        <v>330</v>
      </c>
      <c r="T4784" t="s">
        <v>198</v>
      </c>
      <c r="V4784" t="str">
        <f t="shared" si="947"/>
        <v>Non Intersection</v>
      </c>
      <c r="W4784" t="s">
        <v>1488</v>
      </c>
      <c r="X4784">
        <v>42.374595999999997</v>
      </c>
      <c r="Y4784">
        <v>-71.135594999999995</v>
      </c>
      <c r="Z4784" t="s">
        <v>1489</v>
      </c>
    </row>
    <row r="4785" spans="1:26">
      <c r="A4785">
        <v>28744</v>
      </c>
      <c r="B4785" s="1">
        <v>41319.347210648149</v>
      </c>
      <c r="C4785" s="1">
        <f t="shared" si="936"/>
        <v>41275</v>
      </c>
      <c r="D4785" s="4">
        <f t="shared" si="937"/>
        <v>0.11944444444444445</v>
      </c>
      <c r="E4785" s="3">
        <f t="shared" si="938"/>
        <v>2013</v>
      </c>
      <c r="F4785" s="3">
        <f t="shared" si="939"/>
        <v>2</v>
      </c>
      <c r="G4785" s="3">
        <f t="shared" si="940"/>
        <v>14</v>
      </c>
      <c r="H4785" s="3">
        <f t="shared" si="941"/>
        <v>8</v>
      </c>
      <c r="I4785" s="3">
        <f t="shared" si="942"/>
        <v>19</v>
      </c>
      <c r="J4785" s="3">
        <f t="shared" si="943"/>
        <v>5</v>
      </c>
      <c r="K4785" s="3" t="str">
        <f>IF(AND(D4785&gt;='Season Lookup'!$D$15,D4785&lt;'Season Lookup'!$D$16),"Spring",IF(AND(D4785&gt;='Season Lookup'!$D$16,D4785&lt;'Season Lookup'!$D$17),"Summer",IF(AND(D4785&gt;='Season Lookup'!$D$17,D4785&lt;'Season Lookup'!$D$18),"Fall",IF(OR(D4785&gt;='Season Lookup'!$D$18,D4785&lt;'Season Lookup'!$D$15),"Winter"))))</f>
        <v>Winter</v>
      </c>
      <c r="L4785" s="3" t="str">
        <f>VLOOKUP(F4785,'Season Lookup'!$A$1:$B$13,2,0)</f>
        <v>Winter</v>
      </c>
      <c r="M4785" t="s">
        <v>78</v>
      </c>
      <c r="N4785" t="s">
        <v>13</v>
      </c>
      <c r="O4785" t="s">
        <v>13</v>
      </c>
      <c r="P4785" t="str">
        <f t="shared" si="944"/>
        <v>Yes</v>
      </c>
      <c r="Q4785" t="str">
        <f t="shared" si="945"/>
        <v>No</v>
      </c>
      <c r="R4785" t="str">
        <f t="shared" si="946"/>
        <v>No</v>
      </c>
      <c r="T4785" t="s">
        <v>14</v>
      </c>
      <c r="U4785" t="s">
        <v>5379</v>
      </c>
      <c r="V4785" t="str">
        <f t="shared" si="947"/>
        <v>Intersection</v>
      </c>
      <c r="W4785" t="s">
        <v>5380</v>
      </c>
      <c r="X4785">
        <v>42.398476000000002</v>
      </c>
      <c r="Y4785">
        <v>-71.131522000000004</v>
      </c>
      <c r="Z4785" t="s">
        <v>5381</v>
      </c>
    </row>
    <row r="4786" spans="1:26">
      <c r="A4786">
        <v>28745</v>
      </c>
      <c r="B4786" s="1">
        <v>41319.359722222223</v>
      </c>
      <c r="C4786" s="1">
        <f t="shared" si="936"/>
        <v>41275</v>
      </c>
      <c r="D4786" s="4">
        <f t="shared" si="937"/>
        <v>0.11944444444444445</v>
      </c>
      <c r="E4786" s="3">
        <f t="shared" si="938"/>
        <v>2013</v>
      </c>
      <c r="F4786" s="3">
        <f t="shared" si="939"/>
        <v>2</v>
      </c>
      <c r="G4786" s="3">
        <f t="shared" si="940"/>
        <v>14</v>
      </c>
      <c r="H4786" s="3">
        <f t="shared" si="941"/>
        <v>8</v>
      </c>
      <c r="I4786" s="3">
        <f t="shared" si="942"/>
        <v>38</v>
      </c>
      <c r="J4786" s="3">
        <f t="shared" si="943"/>
        <v>5</v>
      </c>
      <c r="K4786" s="3" t="str">
        <f>IF(AND(D4786&gt;='Season Lookup'!$D$15,D4786&lt;'Season Lookup'!$D$16),"Spring",IF(AND(D4786&gt;='Season Lookup'!$D$16,D4786&lt;'Season Lookup'!$D$17),"Summer",IF(AND(D4786&gt;='Season Lookup'!$D$17,D4786&lt;'Season Lookup'!$D$18),"Fall",IF(OR(D4786&gt;='Season Lookup'!$D$18,D4786&lt;'Season Lookup'!$D$15),"Winter"))))</f>
        <v>Winter</v>
      </c>
      <c r="L4786" s="3" t="str">
        <f>VLOOKUP(F4786,'Season Lookup'!$A$1:$B$13,2,0)</f>
        <v>Winter</v>
      </c>
      <c r="M4786" t="s">
        <v>78</v>
      </c>
      <c r="N4786" t="s">
        <v>13</v>
      </c>
      <c r="O4786" t="s">
        <v>13</v>
      </c>
      <c r="P4786" t="str">
        <f t="shared" si="944"/>
        <v>Yes</v>
      </c>
      <c r="Q4786" t="str">
        <f t="shared" si="945"/>
        <v>No</v>
      </c>
      <c r="R4786" t="str">
        <f t="shared" si="946"/>
        <v>No</v>
      </c>
      <c r="T4786" t="s">
        <v>42</v>
      </c>
      <c r="U4786" t="s">
        <v>453</v>
      </c>
      <c r="V4786" t="str">
        <f t="shared" si="947"/>
        <v>Intersection</v>
      </c>
      <c r="W4786" t="s">
        <v>1411</v>
      </c>
      <c r="X4786">
        <v>42.357368999999998</v>
      </c>
      <c r="Y4786">
        <v>-71.108023000000003</v>
      </c>
      <c r="Z4786" t="s">
        <v>1412</v>
      </c>
    </row>
    <row r="4787" spans="1:26">
      <c r="A4787">
        <v>28747</v>
      </c>
      <c r="B4787" s="1">
        <v>41319.864583333336</v>
      </c>
      <c r="C4787" s="1">
        <f t="shared" si="936"/>
        <v>41275</v>
      </c>
      <c r="D4787" s="4">
        <f t="shared" si="937"/>
        <v>0.11944444444444445</v>
      </c>
      <c r="E4787" s="3">
        <f t="shared" si="938"/>
        <v>2013</v>
      </c>
      <c r="F4787" s="3">
        <f t="shared" si="939"/>
        <v>2</v>
      </c>
      <c r="G4787" s="3">
        <f t="shared" si="940"/>
        <v>14</v>
      </c>
      <c r="H4787" s="3">
        <f t="shared" si="941"/>
        <v>20</v>
      </c>
      <c r="I4787" s="3">
        <f t="shared" si="942"/>
        <v>45</v>
      </c>
      <c r="J4787" s="3">
        <f t="shared" si="943"/>
        <v>5</v>
      </c>
      <c r="K4787" s="3" t="str">
        <f>IF(AND(D4787&gt;='Season Lookup'!$D$15,D4787&lt;'Season Lookup'!$D$16),"Spring",IF(AND(D4787&gt;='Season Lookup'!$D$16,D4787&lt;'Season Lookup'!$D$17),"Summer",IF(AND(D4787&gt;='Season Lookup'!$D$17,D4787&lt;'Season Lookup'!$D$18),"Fall",IF(OR(D4787&gt;='Season Lookup'!$D$18,D4787&lt;'Season Lookup'!$D$15),"Winter"))))</f>
        <v>Winter</v>
      </c>
      <c r="L4787" s="3" t="str">
        <f>VLOOKUP(F4787,'Season Lookup'!$A$1:$B$13,2,0)</f>
        <v>Winter</v>
      </c>
      <c r="M4787" t="s">
        <v>78</v>
      </c>
      <c r="N4787" t="s">
        <v>13</v>
      </c>
      <c r="O4787" t="s">
        <v>152</v>
      </c>
      <c r="P4787" t="str">
        <f t="shared" si="944"/>
        <v>Yes</v>
      </c>
      <c r="Q4787" t="str">
        <f t="shared" si="945"/>
        <v>No</v>
      </c>
      <c r="R4787" t="str">
        <f t="shared" si="946"/>
        <v>Yes</v>
      </c>
      <c r="T4787" t="s">
        <v>70</v>
      </c>
      <c r="U4787" t="s">
        <v>332</v>
      </c>
      <c r="V4787" t="str">
        <f t="shared" si="947"/>
        <v>Intersection</v>
      </c>
      <c r="W4787" t="s">
        <v>3417</v>
      </c>
      <c r="X4787">
        <v>42.359000000000002</v>
      </c>
      <c r="Y4787">
        <v>-71.108812999999998</v>
      </c>
      <c r="Z4787" t="s">
        <v>1386</v>
      </c>
    </row>
    <row r="4788" spans="1:26">
      <c r="A4788">
        <v>28748</v>
      </c>
      <c r="B4788" s="1">
        <v>41319.75</v>
      </c>
      <c r="C4788" s="1">
        <f t="shared" si="936"/>
        <v>41275</v>
      </c>
      <c r="D4788" s="4">
        <f t="shared" si="937"/>
        <v>0.11944444444444445</v>
      </c>
      <c r="E4788" s="3">
        <f t="shared" si="938"/>
        <v>2013</v>
      </c>
      <c r="F4788" s="3">
        <f t="shared" si="939"/>
        <v>2</v>
      </c>
      <c r="G4788" s="3">
        <f t="shared" si="940"/>
        <v>14</v>
      </c>
      <c r="H4788" s="3">
        <f t="shared" si="941"/>
        <v>18</v>
      </c>
      <c r="I4788" s="3">
        <f t="shared" si="942"/>
        <v>0</v>
      </c>
      <c r="J4788" s="3">
        <f t="shared" si="943"/>
        <v>5</v>
      </c>
      <c r="K4788" s="3" t="str">
        <f>IF(AND(D4788&gt;='Season Lookup'!$D$15,D4788&lt;'Season Lookup'!$D$16),"Spring",IF(AND(D4788&gt;='Season Lookup'!$D$16,D4788&lt;'Season Lookup'!$D$17),"Summer",IF(AND(D4788&gt;='Season Lookup'!$D$17,D4788&lt;'Season Lookup'!$D$18),"Fall",IF(OR(D4788&gt;='Season Lookup'!$D$18,D4788&lt;'Season Lookup'!$D$15),"Winter"))))</f>
        <v>Winter</v>
      </c>
      <c r="L4788" s="3" t="str">
        <f>VLOOKUP(F4788,'Season Lookup'!$A$1:$B$13,2,0)</f>
        <v>Winter</v>
      </c>
      <c r="M4788" t="s">
        <v>78</v>
      </c>
      <c r="N4788" t="s">
        <v>13</v>
      </c>
      <c r="O4788" t="s">
        <v>13</v>
      </c>
      <c r="P4788" t="str">
        <f t="shared" si="944"/>
        <v>Yes</v>
      </c>
      <c r="Q4788" t="str">
        <f t="shared" si="945"/>
        <v>No</v>
      </c>
      <c r="R4788" t="str">
        <f t="shared" si="946"/>
        <v>No</v>
      </c>
      <c r="S4788">
        <v>271</v>
      </c>
      <c r="T4788" t="s">
        <v>198</v>
      </c>
      <c r="V4788" t="str">
        <f t="shared" si="947"/>
        <v>Non Intersection</v>
      </c>
      <c r="W4788" t="s">
        <v>5382</v>
      </c>
      <c r="X4788">
        <v>42.374958999999997</v>
      </c>
      <c r="Y4788">
        <v>-71.132907000000003</v>
      </c>
      <c r="Z4788" t="s">
        <v>5383</v>
      </c>
    </row>
    <row r="4789" spans="1:26">
      <c r="A4789">
        <v>28749</v>
      </c>
      <c r="B4789" s="1">
        <v>41319.4375</v>
      </c>
      <c r="C4789" s="1">
        <f t="shared" si="936"/>
        <v>41275</v>
      </c>
      <c r="D4789" s="4">
        <f t="shared" si="937"/>
        <v>0.11944444444444445</v>
      </c>
      <c r="E4789" s="3">
        <f t="shared" si="938"/>
        <v>2013</v>
      </c>
      <c r="F4789" s="3">
        <f t="shared" si="939"/>
        <v>2</v>
      </c>
      <c r="G4789" s="3">
        <f t="shared" si="940"/>
        <v>14</v>
      </c>
      <c r="H4789" s="3">
        <f t="shared" si="941"/>
        <v>10</v>
      </c>
      <c r="I4789" s="3">
        <f t="shared" si="942"/>
        <v>30</v>
      </c>
      <c r="J4789" s="3">
        <f t="shared" si="943"/>
        <v>5</v>
      </c>
      <c r="K4789" s="3" t="str">
        <f>IF(AND(D4789&gt;='Season Lookup'!$D$15,D4789&lt;'Season Lookup'!$D$16),"Spring",IF(AND(D4789&gt;='Season Lookup'!$D$16,D4789&lt;'Season Lookup'!$D$17),"Summer",IF(AND(D4789&gt;='Season Lookup'!$D$17,D4789&lt;'Season Lookup'!$D$18),"Fall",IF(OR(D4789&gt;='Season Lookup'!$D$18,D4789&lt;'Season Lookup'!$D$15),"Winter"))))</f>
        <v>Winter</v>
      </c>
      <c r="L4789" s="3" t="str">
        <f>VLOOKUP(F4789,'Season Lookup'!$A$1:$B$13,2,0)</f>
        <v>Winter</v>
      </c>
      <c r="M4789" t="s">
        <v>78</v>
      </c>
      <c r="N4789" t="s">
        <v>13</v>
      </c>
      <c r="O4789" t="s">
        <v>13</v>
      </c>
      <c r="P4789" t="str">
        <f t="shared" si="944"/>
        <v>Yes</v>
      </c>
      <c r="Q4789" t="str">
        <f t="shared" si="945"/>
        <v>No</v>
      </c>
      <c r="R4789" t="str">
        <f t="shared" si="946"/>
        <v>No</v>
      </c>
      <c r="T4789" t="s">
        <v>417</v>
      </c>
      <c r="U4789" t="s">
        <v>89</v>
      </c>
      <c r="V4789" t="str">
        <f t="shared" si="947"/>
        <v>Intersection</v>
      </c>
      <c r="W4789" t="s">
        <v>5384</v>
      </c>
      <c r="X4789">
        <v>42.376721000000003</v>
      </c>
      <c r="Y4789">
        <v>-71.106486000000004</v>
      </c>
      <c r="Z4789" t="s">
        <v>5385</v>
      </c>
    </row>
    <row r="4790" spans="1:26">
      <c r="A4790">
        <v>28799</v>
      </c>
      <c r="B4790" s="1">
        <v>41319.661111111112</v>
      </c>
      <c r="C4790" s="1">
        <f t="shared" si="936"/>
        <v>41275</v>
      </c>
      <c r="D4790" s="4">
        <f t="shared" si="937"/>
        <v>0.11944444444444445</v>
      </c>
      <c r="E4790" s="3">
        <f t="shared" si="938"/>
        <v>2013</v>
      </c>
      <c r="F4790" s="3">
        <f t="shared" si="939"/>
        <v>2</v>
      </c>
      <c r="G4790" s="3">
        <f t="shared" si="940"/>
        <v>14</v>
      </c>
      <c r="H4790" s="3">
        <f t="shared" si="941"/>
        <v>15</v>
      </c>
      <c r="I4790" s="3">
        <f t="shared" si="942"/>
        <v>52</v>
      </c>
      <c r="J4790" s="3">
        <f t="shared" si="943"/>
        <v>5</v>
      </c>
      <c r="K4790" s="3" t="str">
        <f>IF(AND(D4790&gt;='Season Lookup'!$D$15,D4790&lt;'Season Lookup'!$D$16),"Spring",IF(AND(D4790&gt;='Season Lookup'!$D$16,D4790&lt;'Season Lookup'!$D$17),"Summer",IF(AND(D4790&gt;='Season Lookup'!$D$17,D4790&lt;'Season Lookup'!$D$18),"Fall",IF(OR(D4790&gt;='Season Lookup'!$D$18,D4790&lt;'Season Lookup'!$D$15),"Winter"))))</f>
        <v>Winter</v>
      </c>
      <c r="L4790" s="3" t="str">
        <f>VLOOKUP(F4790,'Season Lookup'!$A$1:$B$13,2,0)</f>
        <v>Winter</v>
      </c>
      <c r="M4790" t="s">
        <v>78</v>
      </c>
      <c r="N4790" t="s">
        <v>329</v>
      </c>
      <c r="O4790" t="s">
        <v>23</v>
      </c>
      <c r="P4790" t="str">
        <f t="shared" si="944"/>
        <v>No</v>
      </c>
      <c r="Q4790" t="str">
        <f t="shared" si="945"/>
        <v>No</v>
      </c>
      <c r="R4790" t="str">
        <f t="shared" si="946"/>
        <v>No</v>
      </c>
      <c r="S4790">
        <v>100</v>
      </c>
      <c r="T4790" t="s">
        <v>1062</v>
      </c>
      <c r="V4790" t="str">
        <f t="shared" si="947"/>
        <v>Non Intersection</v>
      </c>
      <c r="W4790" t="s">
        <v>1143</v>
      </c>
      <c r="X4790">
        <v>42.369137000000002</v>
      </c>
      <c r="Y4790">
        <v>-71.077147999999994</v>
      </c>
      <c r="Z4790" t="s">
        <v>1144</v>
      </c>
    </row>
    <row r="4791" spans="1:26">
      <c r="A4791">
        <v>28752</v>
      </c>
      <c r="B4791" s="1">
        <v>41320.751377314817</v>
      </c>
      <c r="C4791" s="1">
        <f t="shared" si="936"/>
        <v>41275</v>
      </c>
      <c r="D4791" s="4">
        <f t="shared" si="937"/>
        <v>0.12222222222222222</v>
      </c>
      <c r="E4791" s="3">
        <f t="shared" si="938"/>
        <v>2013</v>
      </c>
      <c r="F4791" s="3">
        <f t="shared" si="939"/>
        <v>2</v>
      </c>
      <c r="G4791" s="3">
        <f t="shared" si="940"/>
        <v>15</v>
      </c>
      <c r="H4791" s="3">
        <f t="shared" si="941"/>
        <v>18</v>
      </c>
      <c r="I4791" s="3">
        <f t="shared" si="942"/>
        <v>1</v>
      </c>
      <c r="J4791" s="3">
        <f t="shared" si="943"/>
        <v>6</v>
      </c>
      <c r="K4791" s="3" t="str">
        <f>IF(AND(D4791&gt;='Season Lookup'!$D$15,D4791&lt;'Season Lookup'!$D$16),"Spring",IF(AND(D4791&gt;='Season Lookup'!$D$16,D4791&lt;'Season Lookup'!$D$17),"Summer",IF(AND(D4791&gt;='Season Lookup'!$D$17,D4791&lt;'Season Lookup'!$D$18),"Fall",IF(OR(D4791&gt;='Season Lookup'!$D$18,D4791&lt;'Season Lookup'!$D$15),"Winter"))))</f>
        <v>Winter</v>
      </c>
      <c r="L4791" s="3" t="str">
        <f>VLOOKUP(F4791,'Season Lookup'!$A$1:$B$13,2,0)</f>
        <v>Winter</v>
      </c>
      <c r="M4791" t="s">
        <v>12</v>
      </c>
      <c r="N4791" t="s">
        <v>13</v>
      </c>
      <c r="O4791" t="s">
        <v>13</v>
      </c>
      <c r="P4791" t="str">
        <f t="shared" si="944"/>
        <v>Yes</v>
      </c>
      <c r="Q4791" t="str">
        <f t="shared" si="945"/>
        <v>No</v>
      </c>
      <c r="R4791" t="str">
        <f t="shared" si="946"/>
        <v>No</v>
      </c>
      <c r="S4791">
        <v>19</v>
      </c>
      <c r="T4791" t="s">
        <v>185</v>
      </c>
      <c r="V4791" t="str">
        <f t="shared" si="947"/>
        <v>Non Intersection</v>
      </c>
      <c r="W4791" t="s">
        <v>5386</v>
      </c>
      <c r="X4791">
        <v>42.377789999999997</v>
      </c>
      <c r="Y4791">
        <v>-71.123048999999995</v>
      </c>
      <c r="Z4791" t="s">
        <v>5387</v>
      </c>
    </row>
    <row r="4792" spans="1:26">
      <c r="A4792">
        <v>28754</v>
      </c>
      <c r="B4792" s="1">
        <v>41320.612500000003</v>
      </c>
      <c r="C4792" s="1">
        <f t="shared" si="936"/>
        <v>41275</v>
      </c>
      <c r="D4792" s="4">
        <f t="shared" si="937"/>
        <v>0.12222222222222222</v>
      </c>
      <c r="E4792" s="3">
        <f t="shared" si="938"/>
        <v>2013</v>
      </c>
      <c r="F4792" s="3">
        <f t="shared" si="939"/>
        <v>2</v>
      </c>
      <c r="G4792" s="3">
        <f t="shared" si="940"/>
        <v>15</v>
      </c>
      <c r="H4792" s="3">
        <f t="shared" si="941"/>
        <v>14</v>
      </c>
      <c r="I4792" s="3">
        <f t="shared" si="942"/>
        <v>42</v>
      </c>
      <c r="J4792" s="3">
        <f t="shared" si="943"/>
        <v>6</v>
      </c>
      <c r="K4792" s="3" t="str">
        <f>IF(AND(D4792&gt;='Season Lookup'!$D$15,D4792&lt;'Season Lookup'!$D$16),"Spring",IF(AND(D4792&gt;='Season Lookup'!$D$16,D4792&lt;'Season Lookup'!$D$17),"Summer",IF(AND(D4792&gt;='Season Lookup'!$D$17,D4792&lt;'Season Lookup'!$D$18),"Fall",IF(OR(D4792&gt;='Season Lookup'!$D$18,D4792&lt;'Season Lookup'!$D$15),"Winter"))))</f>
        <v>Winter</v>
      </c>
      <c r="L4792" s="3" t="str">
        <f>VLOOKUP(F4792,'Season Lookup'!$A$1:$B$13,2,0)</f>
        <v>Winter</v>
      </c>
      <c r="M4792" t="s">
        <v>12</v>
      </c>
      <c r="N4792" t="s">
        <v>13</v>
      </c>
      <c r="O4792" t="s">
        <v>152</v>
      </c>
      <c r="P4792" t="str">
        <f t="shared" si="944"/>
        <v>Yes</v>
      </c>
      <c r="Q4792" t="str">
        <f t="shared" si="945"/>
        <v>No</v>
      </c>
      <c r="R4792" t="str">
        <f t="shared" si="946"/>
        <v>Yes</v>
      </c>
      <c r="T4792" t="s">
        <v>119</v>
      </c>
      <c r="U4792" t="s">
        <v>2646</v>
      </c>
      <c r="V4792" t="str">
        <f t="shared" si="947"/>
        <v>Intersection</v>
      </c>
      <c r="W4792" t="s">
        <v>5388</v>
      </c>
      <c r="X4792">
        <v>42.360827999999998</v>
      </c>
      <c r="Y4792">
        <v>-71.096012000000002</v>
      </c>
      <c r="Z4792" t="s">
        <v>248</v>
      </c>
    </row>
    <row r="4793" spans="1:26">
      <c r="A4793">
        <v>28757</v>
      </c>
      <c r="B4793" s="1">
        <v>41320.61109953704</v>
      </c>
      <c r="C4793" s="1">
        <f t="shared" si="936"/>
        <v>41275</v>
      </c>
      <c r="D4793" s="4">
        <f t="shared" si="937"/>
        <v>0.12222222222222222</v>
      </c>
      <c r="E4793" s="3">
        <f t="shared" si="938"/>
        <v>2013</v>
      </c>
      <c r="F4793" s="3">
        <f t="shared" si="939"/>
        <v>2</v>
      </c>
      <c r="G4793" s="3">
        <f t="shared" si="940"/>
        <v>15</v>
      </c>
      <c r="H4793" s="3">
        <f t="shared" si="941"/>
        <v>14</v>
      </c>
      <c r="I4793" s="3">
        <f t="shared" si="942"/>
        <v>39</v>
      </c>
      <c r="J4793" s="3">
        <f t="shared" si="943"/>
        <v>6</v>
      </c>
      <c r="K4793" s="3" t="str">
        <f>IF(AND(D4793&gt;='Season Lookup'!$D$15,D4793&lt;'Season Lookup'!$D$16),"Spring",IF(AND(D4793&gt;='Season Lookup'!$D$16,D4793&lt;'Season Lookup'!$D$17),"Summer",IF(AND(D4793&gt;='Season Lookup'!$D$17,D4793&lt;'Season Lookup'!$D$18),"Fall",IF(OR(D4793&gt;='Season Lookup'!$D$18,D4793&lt;'Season Lookup'!$D$15),"Winter"))))</f>
        <v>Winter</v>
      </c>
      <c r="L4793" s="3" t="str">
        <f>VLOOKUP(F4793,'Season Lookup'!$A$1:$B$13,2,0)</f>
        <v>Winter</v>
      </c>
      <c r="M4793" t="s">
        <v>12</v>
      </c>
      <c r="N4793" t="s">
        <v>18</v>
      </c>
      <c r="O4793" t="s">
        <v>13</v>
      </c>
      <c r="P4793" t="str">
        <f t="shared" si="944"/>
        <v>Yes</v>
      </c>
      <c r="Q4793" t="str">
        <f t="shared" si="945"/>
        <v>No</v>
      </c>
      <c r="R4793" t="str">
        <f t="shared" si="946"/>
        <v>No</v>
      </c>
      <c r="S4793">
        <v>148</v>
      </c>
      <c r="T4793" t="s">
        <v>198</v>
      </c>
      <c r="V4793" t="str">
        <f t="shared" si="947"/>
        <v>Non Intersection</v>
      </c>
      <c r="W4793" t="s">
        <v>5389</v>
      </c>
      <c r="X4793">
        <v>42.374004999999997</v>
      </c>
      <c r="Y4793">
        <v>-71.124988999999999</v>
      </c>
      <c r="Z4793" t="s">
        <v>5390</v>
      </c>
    </row>
    <row r="4794" spans="1:26">
      <c r="A4794">
        <v>28764</v>
      </c>
      <c r="B4794" s="1">
        <v>41320.6875</v>
      </c>
      <c r="C4794" s="1">
        <f t="shared" si="936"/>
        <v>41275</v>
      </c>
      <c r="D4794" s="4">
        <f t="shared" si="937"/>
        <v>0.12222222222222222</v>
      </c>
      <c r="E4794" s="3">
        <f t="shared" si="938"/>
        <v>2013</v>
      </c>
      <c r="F4794" s="3">
        <f t="shared" si="939"/>
        <v>2</v>
      </c>
      <c r="G4794" s="3">
        <f t="shared" si="940"/>
        <v>15</v>
      </c>
      <c r="H4794" s="3">
        <f t="shared" si="941"/>
        <v>16</v>
      </c>
      <c r="I4794" s="3">
        <f t="shared" si="942"/>
        <v>30</v>
      </c>
      <c r="J4794" s="3">
        <f t="shared" si="943"/>
        <v>6</v>
      </c>
      <c r="K4794" s="3" t="str">
        <f>IF(AND(D4794&gt;='Season Lookup'!$D$15,D4794&lt;'Season Lookup'!$D$16),"Spring",IF(AND(D4794&gt;='Season Lookup'!$D$16,D4794&lt;'Season Lookup'!$D$17),"Summer",IF(AND(D4794&gt;='Season Lookup'!$D$17,D4794&lt;'Season Lookup'!$D$18),"Fall",IF(OR(D4794&gt;='Season Lookup'!$D$18,D4794&lt;'Season Lookup'!$D$15),"Winter"))))</f>
        <v>Winter</v>
      </c>
      <c r="L4794" s="3" t="str">
        <f>VLOOKUP(F4794,'Season Lookup'!$A$1:$B$13,2,0)</f>
        <v>Winter</v>
      </c>
      <c r="M4794" t="s">
        <v>12</v>
      </c>
      <c r="N4794" t="s">
        <v>13</v>
      </c>
      <c r="O4794" t="s">
        <v>13</v>
      </c>
      <c r="P4794" t="str">
        <f t="shared" si="944"/>
        <v>Yes</v>
      </c>
      <c r="Q4794" t="str">
        <f t="shared" si="945"/>
        <v>No</v>
      </c>
      <c r="R4794" t="str">
        <f t="shared" si="946"/>
        <v>No</v>
      </c>
      <c r="T4794" t="s">
        <v>1492</v>
      </c>
      <c r="V4794" t="str">
        <f t="shared" si="947"/>
        <v>Intersection</v>
      </c>
      <c r="W4794" t="s">
        <v>5391</v>
      </c>
      <c r="X4794">
        <v>0</v>
      </c>
      <c r="Y4794">
        <v>0</v>
      </c>
      <c r="Z4794" t="s">
        <v>81</v>
      </c>
    </row>
    <row r="4795" spans="1:26">
      <c r="A4795">
        <v>28851</v>
      </c>
      <c r="B4795" s="1">
        <v>41320.75</v>
      </c>
      <c r="C4795" s="1">
        <f t="shared" si="936"/>
        <v>41275</v>
      </c>
      <c r="D4795" s="4">
        <f t="shared" si="937"/>
        <v>0.12222222222222222</v>
      </c>
      <c r="E4795" s="3">
        <f t="shared" si="938"/>
        <v>2013</v>
      </c>
      <c r="F4795" s="3">
        <f t="shared" si="939"/>
        <v>2</v>
      </c>
      <c r="G4795" s="3">
        <f t="shared" si="940"/>
        <v>15</v>
      </c>
      <c r="H4795" s="3">
        <f t="shared" si="941"/>
        <v>18</v>
      </c>
      <c r="I4795" s="3">
        <f t="shared" si="942"/>
        <v>0</v>
      </c>
      <c r="J4795" s="3">
        <f t="shared" si="943"/>
        <v>6</v>
      </c>
      <c r="K4795" s="3" t="str">
        <f>IF(AND(D4795&gt;='Season Lookup'!$D$15,D4795&lt;'Season Lookup'!$D$16),"Spring",IF(AND(D4795&gt;='Season Lookup'!$D$16,D4795&lt;'Season Lookup'!$D$17),"Summer",IF(AND(D4795&gt;='Season Lookup'!$D$17,D4795&lt;'Season Lookup'!$D$18),"Fall",IF(OR(D4795&gt;='Season Lookup'!$D$18,D4795&lt;'Season Lookup'!$D$15),"Winter"))))</f>
        <v>Winter</v>
      </c>
      <c r="L4795" s="3" t="str">
        <f>VLOOKUP(F4795,'Season Lookup'!$A$1:$B$13,2,0)</f>
        <v>Winter</v>
      </c>
      <c r="M4795" t="s">
        <v>12</v>
      </c>
      <c r="N4795" t="s">
        <v>13</v>
      </c>
      <c r="O4795" t="s">
        <v>13</v>
      </c>
      <c r="P4795" t="str">
        <f t="shared" si="944"/>
        <v>Yes</v>
      </c>
      <c r="Q4795" t="str">
        <f t="shared" si="945"/>
        <v>No</v>
      </c>
      <c r="R4795" t="str">
        <f t="shared" si="946"/>
        <v>No</v>
      </c>
      <c r="T4795" t="s">
        <v>209</v>
      </c>
      <c r="U4795" t="s">
        <v>379</v>
      </c>
      <c r="V4795" t="str">
        <f t="shared" si="947"/>
        <v>Intersection</v>
      </c>
      <c r="W4795" t="s">
        <v>3870</v>
      </c>
      <c r="X4795">
        <v>42.365354000000004</v>
      </c>
      <c r="Y4795">
        <v>-71.079863000000003</v>
      </c>
      <c r="Z4795" t="s">
        <v>3871</v>
      </c>
    </row>
    <row r="4796" spans="1:26">
      <c r="A4796">
        <v>28755</v>
      </c>
      <c r="B4796" s="1">
        <v>41321.833333333336</v>
      </c>
      <c r="C4796" s="1">
        <f t="shared" si="936"/>
        <v>41275</v>
      </c>
      <c r="D4796" s="4">
        <f t="shared" si="937"/>
        <v>0.125</v>
      </c>
      <c r="E4796" s="3">
        <f t="shared" si="938"/>
        <v>2013</v>
      </c>
      <c r="F4796" s="3">
        <f t="shared" si="939"/>
        <v>2</v>
      </c>
      <c r="G4796" s="3">
        <f t="shared" si="940"/>
        <v>16</v>
      </c>
      <c r="H4796" s="3">
        <f t="shared" si="941"/>
        <v>20</v>
      </c>
      <c r="I4796" s="3">
        <f t="shared" si="942"/>
        <v>0</v>
      </c>
      <c r="J4796" s="3">
        <f t="shared" si="943"/>
        <v>7</v>
      </c>
      <c r="K4796" s="3" t="str">
        <f>IF(AND(D4796&gt;='Season Lookup'!$D$15,D4796&lt;'Season Lookup'!$D$16),"Spring",IF(AND(D4796&gt;='Season Lookup'!$D$16,D4796&lt;'Season Lookup'!$D$17),"Summer",IF(AND(D4796&gt;='Season Lookup'!$D$17,D4796&lt;'Season Lookup'!$D$18),"Fall",IF(OR(D4796&gt;='Season Lookup'!$D$18,D4796&lt;'Season Lookup'!$D$15),"Winter"))))</f>
        <v>Winter</v>
      </c>
      <c r="L4796" s="3" t="str">
        <f>VLOOKUP(F4796,'Season Lookup'!$A$1:$B$13,2,0)</f>
        <v>Winter</v>
      </c>
      <c r="M4796" t="s">
        <v>31</v>
      </c>
      <c r="N4796" t="s">
        <v>13</v>
      </c>
      <c r="O4796" t="s">
        <v>13</v>
      </c>
      <c r="P4796" t="str">
        <f t="shared" si="944"/>
        <v>Yes</v>
      </c>
      <c r="Q4796" t="str">
        <f t="shared" si="945"/>
        <v>No</v>
      </c>
      <c r="R4796" t="str">
        <f t="shared" si="946"/>
        <v>No</v>
      </c>
      <c r="T4796" t="s">
        <v>745</v>
      </c>
      <c r="U4796" t="s">
        <v>14</v>
      </c>
      <c r="V4796" t="str">
        <f t="shared" si="947"/>
        <v>Intersection</v>
      </c>
      <c r="W4796" t="s">
        <v>5392</v>
      </c>
      <c r="X4796">
        <v>42.364424</v>
      </c>
      <c r="Y4796">
        <v>-71.102082999999993</v>
      </c>
      <c r="Z4796" t="s">
        <v>874</v>
      </c>
    </row>
    <row r="4797" spans="1:26">
      <c r="A4797">
        <v>28762</v>
      </c>
      <c r="B4797" s="1">
        <v>41321.589583333334</v>
      </c>
      <c r="C4797" s="1">
        <f t="shared" si="936"/>
        <v>41275</v>
      </c>
      <c r="D4797" s="4">
        <f t="shared" si="937"/>
        <v>0.125</v>
      </c>
      <c r="E4797" s="3">
        <f t="shared" si="938"/>
        <v>2013</v>
      </c>
      <c r="F4797" s="3">
        <f t="shared" si="939"/>
        <v>2</v>
      </c>
      <c r="G4797" s="3">
        <f t="shared" si="940"/>
        <v>16</v>
      </c>
      <c r="H4797" s="3">
        <f t="shared" si="941"/>
        <v>14</v>
      </c>
      <c r="I4797" s="3">
        <f t="shared" si="942"/>
        <v>9</v>
      </c>
      <c r="J4797" s="3">
        <f t="shared" si="943"/>
        <v>7</v>
      </c>
      <c r="K4797" s="3" t="str">
        <f>IF(AND(D4797&gt;='Season Lookup'!$D$15,D4797&lt;'Season Lookup'!$D$16),"Spring",IF(AND(D4797&gt;='Season Lookup'!$D$16,D4797&lt;'Season Lookup'!$D$17),"Summer",IF(AND(D4797&gt;='Season Lookup'!$D$17,D4797&lt;'Season Lookup'!$D$18),"Fall",IF(OR(D4797&gt;='Season Lookup'!$D$18,D4797&lt;'Season Lookup'!$D$15),"Winter"))))</f>
        <v>Winter</v>
      </c>
      <c r="L4797" s="3" t="str">
        <f>VLOOKUP(F4797,'Season Lookup'!$A$1:$B$13,2,0)</f>
        <v>Winter</v>
      </c>
      <c r="M4797" t="s">
        <v>31</v>
      </c>
      <c r="N4797" t="s">
        <v>13</v>
      </c>
      <c r="O4797" t="s">
        <v>13</v>
      </c>
      <c r="P4797" t="str">
        <f t="shared" si="944"/>
        <v>Yes</v>
      </c>
      <c r="Q4797" t="str">
        <f t="shared" si="945"/>
        <v>No</v>
      </c>
      <c r="R4797" t="str">
        <f t="shared" si="946"/>
        <v>No</v>
      </c>
      <c r="S4797" t="s">
        <v>5394</v>
      </c>
      <c r="T4797" t="s">
        <v>14</v>
      </c>
      <c r="U4797" t="s">
        <v>170</v>
      </c>
      <c r="V4797" t="str">
        <f t="shared" si="947"/>
        <v>Non Intersection</v>
      </c>
      <c r="W4797" t="s">
        <v>5395</v>
      </c>
      <c r="X4797">
        <v>42.358258999999997</v>
      </c>
      <c r="Y4797">
        <v>-71.093120999999996</v>
      </c>
      <c r="Z4797" t="s">
        <v>5396</v>
      </c>
    </row>
    <row r="4798" spans="1:26">
      <c r="A4798">
        <v>28768</v>
      </c>
      <c r="B4798" s="1">
        <v>41321.833333333336</v>
      </c>
      <c r="C4798" s="1">
        <f t="shared" si="936"/>
        <v>41275</v>
      </c>
      <c r="D4798" s="4">
        <f t="shared" si="937"/>
        <v>0.125</v>
      </c>
      <c r="E4798" s="3">
        <f t="shared" si="938"/>
        <v>2013</v>
      </c>
      <c r="F4798" s="3">
        <f t="shared" si="939"/>
        <v>2</v>
      </c>
      <c r="G4798" s="3">
        <f t="shared" si="940"/>
        <v>16</v>
      </c>
      <c r="H4798" s="3">
        <f t="shared" si="941"/>
        <v>20</v>
      </c>
      <c r="I4798" s="3">
        <f t="shared" si="942"/>
        <v>0</v>
      </c>
      <c r="J4798" s="3">
        <f t="shared" si="943"/>
        <v>7</v>
      </c>
      <c r="K4798" s="3" t="str">
        <f>IF(AND(D4798&gt;='Season Lookup'!$D$15,D4798&lt;'Season Lookup'!$D$16),"Spring",IF(AND(D4798&gt;='Season Lookup'!$D$16,D4798&lt;'Season Lookup'!$D$17),"Summer",IF(AND(D4798&gt;='Season Lookup'!$D$17,D4798&lt;'Season Lookup'!$D$18),"Fall",IF(OR(D4798&gt;='Season Lookup'!$D$18,D4798&lt;'Season Lookup'!$D$15),"Winter"))))</f>
        <v>Winter</v>
      </c>
      <c r="L4798" s="3" t="str">
        <f>VLOOKUP(F4798,'Season Lookup'!$A$1:$B$13,2,0)</f>
        <v>Winter</v>
      </c>
      <c r="M4798" t="s">
        <v>31</v>
      </c>
      <c r="N4798" t="s">
        <v>13</v>
      </c>
      <c r="O4798" t="s">
        <v>13</v>
      </c>
      <c r="P4798" t="str">
        <f t="shared" si="944"/>
        <v>Yes</v>
      </c>
      <c r="Q4798" t="str">
        <f t="shared" si="945"/>
        <v>No</v>
      </c>
      <c r="R4798" t="str">
        <f t="shared" si="946"/>
        <v>No</v>
      </c>
      <c r="S4798">
        <v>84</v>
      </c>
      <c r="T4798" t="s">
        <v>14</v>
      </c>
      <c r="V4798" t="str">
        <f t="shared" si="947"/>
        <v>Non Intersection</v>
      </c>
      <c r="W4798" t="s">
        <v>888</v>
      </c>
      <c r="X4798">
        <v>42.358874999999998</v>
      </c>
      <c r="Y4798">
        <v>-71.094617</v>
      </c>
      <c r="Z4798" t="s">
        <v>889</v>
      </c>
    </row>
    <row r="4799" spans="1:26">
      <c r="A4799">
        <v>28753</v>
      </c>
      <c r="B4799" s="1">
        <v>41322.513888888891</v>
      </c>
      <c r="C4799" s="1">
        <f t="shared" si="936"/>
        <v>41275</v>
      </c>
      <c r="D4799" s="4">
        <f t="shared" si="937"/>
        <v>0.12777777777777777</v>
      </c>
      <c r="E4799" s="3">
        <f t="shared" si="938"/>
        <v>2013</v>
      </c>
      <c r="F4799" s="3">
        <f t="shared" si="939"/>
        <v>2</v>
      </c>
      <c r="G4799" s="3">
        <f t="shared" si="940"/>
        <v>17</v>
      </c>
      <c r="H4799" s="3">
        <f t="shared" si="941"/>
        <v>12</v>
      </c>
      <c r="I4799" s="3">
        <f t="shared" si="942"/>
        <v>20</v>
      </c>
      <c r="J4799" s="3">
        <f t="shared" si="943"/>
        <v>1</v>
      </c>
      <c r="K4799" s="3" t="str">
        <f>IF(AND(D4799&gt;='Season Lookup'!$D$15,D4799&lt;'Season Lookup'!$D$16),"Spring",IF(AND(D4799&gt;='Season Lookup'!$D$16,D4799&lt;'Season Lookup'!$D$17),"Summer",IF(AND(D4799&gt;='Season Lookup'!$D$17,D4799&lt;'Season Lookup'!$D$18),"Fall",IF(OR(D4799&gt;='Season Lookup'!$D$18,D4799&lt;'Season Lookup'!$D$15),"Winter"))))</f>
        <v>Winter</v>
      </c>
      <c r="L4799" s="3" t="str">
        <f>VLOOKUP(F4799,'Season Lookup'!$A$1:$B$13,2,0)</f>
        <v>Winter</v>
      </c>
      <c r="M4799" t="s">
        <v>48</v>
      </c>
      <c r="N4799" t="s">
        <v>13</v>
      </c>
      <c r="O4799" t="s">
        <v>13</v>
      </c>
      <c r="P4799" t="str">
        <f t="shared" si="944"/>
        <v>Yes</v>
      </c>
      <c r="Q4799" t="str">
        <f t="shared" si="945"/>
        <v>No</v>
      </c>
      <c r="R4799" t="str">
        <f t="shared" si="946"/>
        <v>No</v>
      </c>
      <c r="T4799" t="s">
        <v>1307</v>
      </c>
      <c r="U4799" t="s">
        <v>14</v>
      </c>
      <c r="V4799" t="str">
        <f t="shared" si="947"/>
        <v>Intersection</v>
      </c>
      <c r="W4799" t="s">
        <v>5397</v>
      </c>
      <c r="X4799">
        <v>42.390906000000001</v>
      </c>
      <c r="Y4799">
        <v>-71.122263000000004</v>
      </c>
      <c r="Z4799" t="s">
        <v>5398</v>
      </c>
    </row>
    <row r="4800" spans="1:26">
      <c r="A4800">
        <v>28759</v>
      </c>
      <c r="B4800" s="1">
        <v>41322.5625</v>
      </c>
      <c r="C4800" s="1">
        <f t="shared" si="936"/>
        <v>41275</v>
      </c>
      <c r="D4800" s="4">
        <f t="shared" si="937"/>
        <v>0.12777777777777777</v>
      </c>
      <c r="E4800" s="3">
        <f t="shared" si="938"/>
        <v>2013</v>
      </c>
      <c r="F4800" s="3">
        <f t="shared" si="939"/>
        <v>2</v>
      </c>
      <c r="G4800" s="3">
        <f t="shared" si="940"/>
        <v>17</v>
      </c>
      <c r="H4800" s="3">
        <f t="shared" si="941"/>
        <v>13</v>
      </c>
      <c r="I4800" s="3">
        <f t="shared" si="942"/>
        <v>30</v>
      </c>
      <c r="J4800" s="3">
        <f t="shared" si="943"/>
        <v>1</v>
      </c>
      <c r="K4800" s="3" t="str">
        <f>IF(AND(D4800&gt;='Season Lookup'!$D$15,D4800&lt;'Season Lookup'!$D$16),"Spring",IF(AND(D4800&gt;='Season Lookup'!$D$16,D4800&lt;'Season Lookup'!$D$17),"Summer",IF(AND(D4800&gt;='Season Lookup'!$D$17,D4800&lt;'Season Lookup'!$D$18),"Fall",IF(OR(D4800&gt;='Season Lookup'!$D$18,D4800&lt;'Season Lookup'!$D$15),"Winter"))))</f>
        <v>Winter</v>
      </c>
      <c r="L4800" s="3" t="str">
        <f>VLOOKUP(F4800,'Season Lookup'!$A$1:$B$13,2,0)</f>
        <v>Winter</v>
      </c>
      <c r="M4800" t="s">
        <v>48</v>
      </c>
      <c r="N4800" t="s">
        <v>13</v>
      </c>
      <c r="O4800" t="s">
        <v>13</v>
      </c>
      <c r="P4800" t="str">
        <f t="shared" si="944"/>
        <v>Yes</v>
      </c>
      <c r="Q4800" t="str">
        <f t="shared" si="945"/>
        <v>No</v>
      </c>
      <c r="R4800" t="str">
        <f t="shared" si="946"/>
        <v>No</v>
      </c>
      <c r="S4800">
        <v>91</v>
      </c>
      <c r="T4800" t="s">
        <v>45</v>
      </c>
      <c r="V4800" t="str">
        <f t="shared" si="947"/>
        <v>Non Intersection</v>
      </c>
      <c r="W4800" t="s">
        <v>46</v>
      </c>
      <c r="X4800">
        <v>42.388514999999998</v>
      </c>
      <c r="Y4800">
        <v>-71.132695999999996</v>
      </c>
      <c r="Z4800" t="s">
        <v>47</v>
      </c>
    </row>
    <row r="4801" spans="1:26">
      <c r="A4801">
        <v>28765</v>
      </c>
      <c r="B4801" s="1">
        <v>41322.451388888891</v>
      </c>
      <c r="C4801" s="1">
        <f t="shared" si="936"/>
        <v>41275</v>
      </c>
      <c r="D4801" s="4">
        <f t="shared" si="937"/>
        <v>0.12777777777777777</v>
      </c>
      <c r="E4801" s="3">
        <f t="shared" si="938"/>
        <v>2013</v>
      </c>
      <c r="F4801" s="3">
        <f t="shared" si="939"/>
        <v>2</v>
      </c>
      <c r="G4801" s="3">
        <f t="shared" si="940"/>
        <v>17</v>
      </c>
      <c r="H4801" s="3">
        <f t="shared" si="941"/>
        <v>10</v>
      </c>
      <c r="I4801" s="3">
        <f t="shared" si="942"/>
        <v>50</v>
      </c>
      <c r="J4801" s="3">
        <f t="shared" si="943"/>
        <v>1</v>
      </c>
      <c r="K4801" s="3" t="str">
        <f>IF(AND(D4801&gt;='Season Lookup'!$D$15,D4801&lt;'Season Lookup'!$D$16),"Spring",IF(AND(D4801&gt;='Season Lookup'!$D$16,D4801&lt;'Season Lookup'!$D$17),"Summer",IF(AND(D4801&gt;='Season Lookup'!$D$17,D4801&lt;'Season Lookup'!$D$18),"Fall",IF(OR(D4801&gt;='Season Lookup'!$D$18,D4801&lt;'Season Lookup'!$D$15),"Winter"))))</f>
        <v>Winter</v>
      </c>
      <c r="L4801" s="3" t="str">
        <f>VLOOKUP(F4801,'Season Lookup'!$A$1:$B$13,2,0)</f>
        <v>Winter</v>
      </c>
      <c r="M4801" t="s">
        <v>48</v>
      </c>
      <c r="N4801" t="s">
        <v>13</v>
      </c>
      <c r="O4801" t="s">
        <v>13</v>
      </c>
      <c r="P4801" t="str">
        <f t="shared" si="944"/>
        <v>Yes</v>
      </c>
      <c r="Q4801" t="str">
        <f t="shared" si="945"/>
        <v>No</v>
      </c>
      <c r="R4801" t="str">
        <f t="shared" si="946"/>
        <v>No</v>
      </c>
      <c r="S4801">
        <v>1280</v>
      </c>
      <c r="T4801" t="s">
        <v>19</v>
      </c>
      <c r="V4801" t="str">
        <f t="shared" si="947"/>
        <v>Non Intersection</v>
      </c>
      <c r="W4801" t="s">
        <v>1472</v>
      </c>
      <c r="X4801">
        <v>42.373368999999997</v>
      </c>
      <c r="Y4801">
        <v>-71.098789999999994</v>
      </c>
      <c r="Z4801" t="s">
        <v>1473</v>
      </c>
    </row>
    <row r="4802" spans="1:26">
      <c r="A4802">
        <v>28766</v>
      </c>
      <c r="B4802" s="1">
        <v>41322.779166666667</v>
      </c>
      <c r="C4802" s="1">
        <f t="shared" si="936"/>
        <v>41275</v>
      </c>
      <c r="D4802" s="4">
        <f t="shared" si="937"/>
        <v>0.12777777777777777</v>
      </c>
      <c r="E4802" s="3">
        <f t="shared" si="938"/>
        <v>2013</v>
      </c>
      <c r="F4802" s="3">
        <f t="shared" si="939"/>
        <v>2</v>
      </c>
      <c r="G4802" s="3">
        <f t="shared" si="940"/>
        <v>17</v>
      </c>
      <c r="H4802" s="3">
        <f t="shared" si="941"/>
        <v>18</v>
      </c>
      <c r="I4802" s="3">
        <f t="shared" si="942"/>
        <v>42</v>
      </c>
      <c r="J4802" s="3">
        <f t="shared" si="943"/>
        <v>1</v>
      </c>
      <c r="K4802" s="3" t="str">
        <f>IF(AND(D4802&gt;='Season Lookup'!$D$15,D4802&lt;'Season Lookup'!$D$16),"Spring",IF(AND(D4802&gt;='Season Lookup'!$D$16,D4802&lt;'Season Lookup'!$D$17),"Summer",IF(AND(D4802&gt;='Season Lookup'!$D$17,D4802&lt;'Season Lookup'!$D$18),"Fall",IF(OR(D4802&gt;='Season Lookup'!$D$18,D4802&lt;'Season Lookup'!$D$15),"Winter"))))</f>
        <v>Winter</v>
      </c>
      <c r="L4802" s="3" t="str">
        <f>VLOOKUP(F4802,'Season Lookup'!$A$1:$B$13,2,0)</f>
        <v>Winter</v>
      </c>
      <c r="M4802" t="s">
        <v>48</v>
      </c>
      <c r="N4802" t="s">
        <v>13</v>
      </c>
      <c r="O4802" t="s">
        <v>13</v>
      </c>
      <c r="P4802" t="str">
        <f t="shared" si="944"/>
        <v>Yes</v>
      </c>
      <c r="Q4802" t="str">
        <f t="shared" si="945"/>
        <v>No</v>
      </c>
      <c r="R4802" t="str">
        <f t="shared" si="946"/>
        <v>No</v>
      </c>
      <c r="T4802" t="s">
        <v>105</v>
      </c>
      <c r="U4802" t="s">
        <v>104</v>
      </c>
      <c r="V4802" t="str">
        <f t="shared" si="947"/>
        <v>Intersection</v>
      </c>
      <c r="W4802" t="s">
        <v>2336</v>
      </c>
      <c r="X4802">
        <v>42.370072</v>
      </c>
      <c r="Y4802">
        <v>-71.102932999999993</v>
      </c>
      <c r="Z4802" t="s">
        <v>2337</v>
      </c>
    </row>
    <row r="4803" spans="1:26">
      <c r="A4803">
        <v>28760</v>
      </c>
      <c r="B4803" s="1">
        <v>41323.625</v>
      </c>
      <c r="C4803" s="1">
        <f t="shared" si="936"/>
        <v>41275</v>
      </c>
      <c r="D4803" s="4">
        <f t="shared" si="937"/>
        <v>0.13055555555555556</v>
      </c>
      <c r="E4803" s="3">
        <f t="shared" si="938"/>
        <v>2013</v>
      </c>
      <c r="F4803" s="3">
        <f t="shared" si="939"/>
        <v>2</v>
      </c>
      <c r="G4803" s="3">
        <f t="shared" si="940"/>
        <v>18</v>
      </c>
      <c r="H4803" s="3">
        <f t="shared" si="941"/>
        <v>15</v>
      </c>
      <c r="I4803" s="3">
        <f t="shared" si="942"/>
        <v>0</v>
      </c>
      <c r="J4803" s="3">
        <f t="shared" si="943"/>
        <v>2</v>
      </c>
      <c r="K4803" s="3" t="str">
        <f>IF(AND(D4803&gt;='Season Lookup'!$D$15,D4803&lt;'Season Lookup'!$D$16),"Spring",IF(AND(D4803&gt;='Season Lookup'!$D$16,D4803&lt;'Season Lookup'!$D$17),"Summer",IF(AND(D4803&gt;='Season Lookup'!$D$17,D4803&lt;'Season Lookup'!$D$18),"Fall",IF(OR(D4803&gt;='Season Lookup'!$D$18,D4803&lt;'Season Lookup'!$D$15),"Winter"))))</f>
        <v>Winter</v>
      </c>
      <c r="L4803" s="3" t="str">
        <f>VLOOKUP(F4803,'Season Lookup'!$A$1:$B$13,2,0)</f>
        <v>Winter</v>
      </c>
      <c r="M4803" t="s">
        <v>56</v>
      </c>
      <c r="N4803" t="s">
        <v>35</v>
      </c>
      <c r="O4803" t="s">
        <v>13</v>
      </c>
      <c r="P4803" t="str">
        <f t="shared" si="944"/>
        <v>Yes</v>
      </c>
      <c r="Q4803" t="str">
        <f t="shared" si="945"/>
        <v>No</v>
      </c>
      <c r="R4803" t="str">
        <f t="shared" si="946"/>
        <v>No</v>
      </c>
      <c r="S4803">
        <v>160</v>
      </c>
      <c r="T4803" t="s">
        <v>745</v>
      </c>
      <c r="V4803" t="str">
        <f t="shared" si="947"/>
        <v>Non Intersection</v>
      </c>
      <c r="W4803" t="s">
        <v>5399</v>
      </c>
      <c r="X4803">
        <v>42.368023000000001</v>
      </c>
      <c r="Y4803">
        <v>-71.099242000000004</v>
      </c>
      <c r="Z4803" t="s">
        <v>5400</v>
      </c>
    </row>
    <row r="4804" spans="1:26">
      <c r="A4804">
        <v>28763</v>
      </c>
      <c r="B4804" s="1">
        <v>41323.680543981478</v>
      </c>
      <c r="C4804" s="1">
        <f t="shared" si="936"/>
        <v>41275</v>
      </c>
      <c r="D4804" s="4">
        <f t="shared" si="937"/>
        <v>0.13055555555555556</v>
      </c>
      <c r="E4804" s="3">
        <f t="shared" si="938"/>
        <v>2013</v>
      </c>
      <c r="F4804" s="3">
        <f t="shared" si="939"/>
        <v>2</v>
      </c>
      <c r="G4804" s="3">
        <f t="shared" si="940"/>
        <v>18</v>
      </c>
      <c r="H4804" s="3">
        <f t="shared" si="941"/>
        <v>16</v>
      </c>
      <c r="I4804" s="3">
        <f t="shared" si="942"/>
        <v>19</v>
      </c>
      <c r="J4804" s="3">
        <f t="shared" si="943"/>
        <v>2</v>
      </c>
      <c r="K4804" s="3" t="str">
        <f>IF(AND(D4804&gt;='Season Lookup'!$D$15,D4804&lt;'Season Lookup'!$D$16),"Spring",IF(AND(D4804&gt;='Season Lookup'!$D$16,D4804&lt;'Season Lookup'!$D$17),"Summer",IF(AND(D4804&gt;='Season Lookup'!$D$17,D4804&lt;'Season Lookup'!$D$18),"Fall",IF(OR(D4804&gt;='Season Lookup'!$D$18,D4804&lt;'Season Lookup'!$D$15),"Winter"))))</f>
        <v>Winter</v>
      </c>
      <c r="L4804" s="3" t="str">
        <f>VLOOKUP(F4804,'Season Lookup'!$A$1:$B$13,2,0)</f>
        <v>Winter</v>
      </c>
      <c r="M4804" t="s">
        <v>56</v>
      </c>
      <c r="N4804" t="s">
        <v>13</v>
      </c>
      <c r="O4804" t="s">
        <v>13</v>
      </c>
      <c r="P4804" t="str">
        <f t="shared" si="944"/>
        <v>Yes</v>
      </c>
      <c r="Q4804" t="str">
        <f t="shared" si="945"/>
        <v>No</v>
      </c>
      <c r="R4804" t="str">
        <f t="shared" si="946"/>
        <v>No</v>
      </c>
      <c r="S4804">
        <v>222</v>
      </c>
      <c r="T4804" t="s">
        <v>5401</v>
      </c>
      <c r="V4804" t="str">
        <f t="shared" si="947"/>
        <v>Non Intersection</v>
      </c>
      <c r="W4804" t="s">
        <v>5402</v>
      </c>
      <c r="X4804">
        <v>42.371935999999998</v>
      </c>
      <c r="Y4804">
        <v>-71.095917999999998</v>
      </c>
      <c r="Z4804" t="s">
        <v>5403</v>
      </c>
    </row>
    <row r="4805" spans="1:26">
      <c r="A4805">
        <v>28769</v>
      </c>
      <c r="B4805" s="1">
        <v>41323.40625</v>
      </c>
      <c r="C4805" s="1">
        <f t="shared" si="936"/>
        <v>41275</v>
      </c>
      <c r="D4805" s="4">
        <f t="shared" si="937"/>
        <v>0.13055555555555556</v>
      </c>
      <c r="E4805" s="3">
        <f t="shared" si="938"/>
        <v>2013</v>
      </c>
      <c r="F4805" s="3">
        <f t="shared" si="939"/>
        <v>2</v>
      </c>
      <c r="G4805" s="3">
        <f t="shared" si="940"/>
        <v>18</v>
      </c>
      <c r="H4805" s="3">
        <f t="shared" si="941"/>
        <v>9</v>
      </c>
      <c r="I4805" s="3">
        <f t="shared" si="942"/>
        <v>45</v>
      </c>
      <c r="J4805" s="3">
        <f t="shared" si="943"/>
        <v>2</v>
      </c>
      <c r="K4805" s="3" t="str">
        <f>IF(AND(D4805&gt;='Season Lookup'!$D$15,D4805&lt;'Season Lookup'!$D$16),"Spring",IF(AND(D4805&gt;='Season Lookup'!$D$16,D4805&lt;'Season Lookup'!$D$17),"Summer",IF(AND(D4805&gt;='Season Lookup'!$D$17,D4805&lt;'Season Lookup'!$D$18),"Fall",IF(OR(D4805&gt;='Season Lookup'!$D$18,D4805&lt;'Season Lookup'!$D$15),"Winter"))))</f>
        <v>Winter</v>
      </c>
      <c r="L4805" s="3" t="str">
        <f>VLOOKUP(F4805,'Season Lookup'!$A$1:$B$13,2,0)</f>
        <v>Winter</v>
      </c>
      <c r="M4805" t="s">
        <v>56</v>
      </c>
      <c r="N4805" t="s">
        <v>18</v>
      </c>
      <c r="O4805" t="s">
        <v>13</v>
      </c>
      <c r="P4805" t="str">
        <f t="shared" si="944"/>
        <v>Yes</v>
      </c>
      <c r="Q4805" t="str">
        <f t="shared" si="945"/>
        <v>No</v>
      </c>
      <c r="R4805" t="str">
        <f t="shared" si="946"/>
        <v>No</v>
      </c>
      <c r="S4805">
        <v>5</v>
      </c>
      <c r="T4805" t="s">
        <v>260</v>
      </c>
      <c r="V4805" t="str">
        <f t="shared" si="947"/>
        <v>Non Intersection</v>
      </c>
      <c r="W4805" t="s">
        <v>912</v>
      </c>
      <c r="X4805">
        <v>42.372261999999999</v>
      </c>
      <c r="Y4805">
        <v>-71.079742999999993</v>
      </c>
      <c r="Z4805" t="s">
        <v>913</v>
      </c>
    </row>
    <row r="4806" spans="1:26">
      <c r="A4806">
        <v>28770</v>
      </c>
      <c r="B4806" s="1">
        <v>41323.46875</v>
      </c>
      <c r="C4806" s="1">
        <f t="shared" si="936"/>
        <v>41275</v>
      </c>
      <c r="D4806" s="4">
        <f t="shared" si="937"/>
        <v>0.13055555555555556</v>
      </c>
      <c r="E4806" s="3">
        <f t="shared" si="938"/>
        <v>2013</v>
      </c>
      <c r="F4806" s="3">
        <f t="shared" si="939"/>
        <v>2</v>
      </c>
      <c r="G4806" s="3">
        <f t="shared" si="940"/>
        <v>18</v>
      </c>
      <c r="H4806" s="3">
        <f t="shared" si="941"/>
        <v>11</v>
      </c>
      <c r="I4806" s="3">
        <f t="shared" si="942"/>
        <v>15</v>
      </c>
      <c r="J4806" s="3">
        <f t="shared" si="943"/>
        <v>2</v>
      </c>
      <c r="K4806" s="3" t="str">
        <f>IF(AND(D4806&gt;='Season Lookup'!$D$15,D4806&lt;'Season Lookup'!$D$16),"Spring",IF(AND(D4806&gt;='Season Lookup'!$D$16,D4806&lt;'Season Lookup'!$D$17),"Summer",IF(AND(D4806&gt;='Season Lookup'!$D$17,D4806&lt;'Season Lookup'!$D$18),"Fall",IF(OR(D4806&gt;='Season Lookup'!$D$18,D4806&lt;'Season Lookup'!$D$15),"Winter"))))</f>
        <v>Winter</v>
      </c>
      <c r="L4806" s="3" t="str">
        <f>VLOOKUP(F4806,'Season Lookup'!$A$1:$B$13,2,0)</f>
        <v>Winter</v>
      </c>
      <c r="M4806" t="s">
        <v>56</v>
      </c>
      <c r="N4806" t="s">
        <v>13</v>
      </c>
      <c r="O4806" t="s">
        <v>13</v>
      </c>
      <c r="P4806" t="str">
        <f t="shared" si="944"/>
        <v>Yes</v>
      </c>
      <c r="Q4806" t="str">
        <f t="shared" si="945"/>
        <v>No</v>
      </c>
      <c r="R4806" t="str">
        <f t="shared" si="946"/>
        <v>No</v>
      </c>
      <c r="T4806" t="s">
        <v>37</v>
      </c>
      <c r="U4806" t="s">
        <v>509</v>
      </c>
      <c r="V4806" t="str">
        <f t="shared" si="947"/>
        <v>Intersection</v>
      </c>
      <c r="W4806" t="s">
        <v>1607</v>
      </c>
      <c r="X4806">
        <v>42.365012</v>
      </c>
      <c r="Y4806">
        <v>-71.104585999999998</v>
      </c>
      <c r="Z4806" t="s">
        <v>1608</v>
      </c>
    </row>
    <row r="4807" spans="1:26">
      <c r="A4807">
        <v>28780</v>
      </c>
      <c r="B4807" s="1">
        <v>41323.479155092595</v>
      </c>
      <c r="C4807" s="1">
        <f t="shared" si="936"/>
        <v>41275</v>
      </c>
      <c r="D4807" s="4">
        <f t="shared" si="937"/>
        <v>0.13055555555555556</v>
      </c>
      <c r="E4807" s="3">
        <f t="shared" si="938"/>
        <v>2013</v>
      </c>
      <c r="F4807" s="3">
        <f t="shared" si="939"/>
        <v>2</v>
      </c>
      <c r="G4807" s="3">
        <f t="shared" si="940"/>
        <v>18</v>
      </c>
      <c r="H4807" s="3">
        <f t="shared" si="941"/>
        <v>11</v>
      </c>
      <c r="I4807" s="3">
        <f t="shared" si="942"/>
        <v>29</v>
      </c>
      <c r="J4807" s="3">
        <f t="shared" si="943"/>
        <v>2</v>
      </c>
      <c r="K4807" s="3" t="str">
        <f>IF(AND(D4807&gt;='Season Lookup'!$D$15,D4807&lt;'Season Lookup'!$D$16),"Spring",IF(AND(D4807&gt;='Season Lookup'!$D$16,D4807&lt;'Season Lookup'!$D$17),"Summer",IF(AND(D4807&gt;='Season Lookup'!$D$17,D4807&lt;'Season Lookup'!$D$18),"Fall",IF(OR(D4807&gt;='Season Lookup'!$D$18,D4807&lt;'Season Lookup'!$D$15),"Winter"))))</f>
        <v>Winter</v>
      </c>
      <c r="L4807" s="3" t="str">
        <f>VLOOKUP(F4807,'Season Lookup'!$A$1:$B$13,2,0)</f>
        <v>Winter</v>
      </c>
      <c r="M4807" t="s">
        <v>56</v>
      </c>
      <c r="N4807" t="s">
        <v>13</v>
      </c>
      <c r="O4807" t="s">
        <v>13</v>
      </c>
      <c r="P4807" t="str">
        <f t="shared" si="944"/>
        <v>Yes</v>
      </c>
      <c r="Q4807" t="str">
        <f t="shared" si="945"/>
        <v>No</v>
      </c>
      <c r="R4807" t="str">
        <f t="shared" si="946"/>
        <v>No</v>
      </c>
      <c r="S4807">
        <v>88</v>
      </c>
      <c r="T4807" t="s">
        <v>28</v>
      </c>
      <c r="V4807" t="str">
        <f t="shared" si="947"/>
        <v>Non Intersection</v>
      </c>
      <c r="W4807" t="s">
        <v>5404</v>
      </c>
      <c r="X4807">
        <v>42.366439</v>
      </c>
      <c r="Y4807">
        <v>-71.110934</v>
      </c>
      <c r="Z4807" t="s">
        <v>5405</v>
      </c>
    </row>
    <row r="4808" spans="1:26">
      <c r="A4808">
        <v>28907</v>
      </c>
      <c r="B4808" s="1">
        <v>41323.637488425928</v>
      </c>
      <c r="C4808" s="1">
        <f t="shared" si="936"/>
        <v>41275</v>
      </c>
      <c r="D4808" s="4">
        <f t="shared" si="937"/>
        <v>0.13055555555555556</v>
      </c>
      <c r="E4808" s="3">
        <f t="shared" si="938"/>
        <v>2013</v>
      </c>
      <c r="F4808" s="3">
        <f t="shared" si="939"/>
        <v>2</v>
      </c>
      <c r="G4808" s="3">
        <f t="shared" si="940"/>
        <v>18</v>
      </c>
      <c r="H4808" s="3">
        <f t="shared" si="941"/>
        <v>15</v>
      </c>
      <c r="I4808" s="3">
        <f t="shared" si="942"/>
        <v>17</v>
      </c>
      <c r="J4808" s="3">
        <f t="shared" si="943"/>
        <v>2</v>
      </c>
      <c r="K4808" s="3" t="str">
        <f>IF(AND(D4808&gt;='Season Lookup'!$D$15,D4808&lt;'Season Lookup'!$D$16),"Spring",IF(AND(D4808&gt;='Season Lookup'!$D$16,D4808&lt;'Season Lookup'!$D$17),"Summer",IF(AND(D4808&gt;='Season Lookup'!$D$17,D4808&lt;'Season Lookup'!$D$18),"Fall",IF(OR(D4808&gt;='Season Lookup'!$D$18,D4808&lt;'Season Lookup'!$D$15),"Winter"))))</f>
        <v>Winter</v>
      </c>
      <c r="L4808" s="3" t="str">
        <f>VLOOKUP(F4808,'Season Lookup'!$A$1:$B$13,2,0)</f>
        <v>Winter</v>
      </c>
      <c r="M4808" t="s">
        <v>56</v>
      </c>
      <c r="N4808" t="s">
        <v>13</v>
      </c>
      <c r="O4808" t="s">
        <v>13</v>
      </c>
      <c r="P4808" t="str">
        <f t="shared" si="944"/>
        <v>Yes</v>
      </c>
      <c r="Q4808" t="str">
        <f t="shared" si="945"/>
        <v>No</v>
      </c>
      <c r="R4808" t="str">
        <f t="shared" si="946"/>
        <v>No</v>
      </c>
      <c r="S4808">
        <v>55</v>
      </c>
      <c r="T4808" t="s">
        <v>2143</v>
      </c>
      <c r="V4808" t="str">
        <f t="shared" si="947"/>
        <v>Non Intersection</v>
      </c>
      <c r="W4808" t="s">
        <v>5406</v>
      </c>
      <c r="X4808">
        <v>42.365982000000002</v>
      </c>
      <c r="Y4808">
        <v>-71.075744</v>
      </c>
      <c r="Z4808" t="s">
        <v>5407</v>
      </c>
    </row>
    <row r="4809" spans="1:26">
      <c r="A4809">
        <v>28771</v>
      </c>
      <c r="B4809" s="1">
        <v>41324.791655092595</v>
      </c>
      <c r="C4809" s="1">
        <f t="shared" si="936"/>
        <v>41275</v>
      </c>
      <c r="D4809" s="4">
        <f t="shared" si="937"/>
        <v>0.13333333333333333</v>
      </c>
      <c r="E4809" s="3">
        <f t="shared" si="938"/>
        <v>2013</v>
      </c>
      <c r="F4809" s="3">
        <f t="shared" si="939"/>
        <v>2</v>
      </c>
      <c r="G4809" s="3">
        <f t="shared" si="940"/>
        <v>19</v>
      </c>
      <c r="H4809" s="3">
        <f t="shared" si="941"/>
        <v>18</v>
      </c>
      <c r="I4809" s="3">
        <f t="shared" si="942"/>
        <v>59</v>
      </c>
      <c r="J4809" s="3">
        <f t="shared" si="943"/>
        <v>3</v>
      </c>
      <c r="K4809" s="3" t="str">
        <f>IF(AND(D4809&gt;='Season Lookup'!$D$15,D4809&lt;'Season Lookup'!$D$16),"Spring",IF(AND(D4809&gt;='Season Lookup'!$D$16,D4809&lt;'Season Lookup'!$D$17),"Summer",IF(AND(D4809&gt;='Season Lookup'!$D$17,D4809&lt;'Season Lookup'!$D$18),"Fall",IF(OR(D4809&gt;='Season Lookup'!$D$18,D4809&lt;'Season Lookup'!$D$15),"Winter"))))</f>
        <v>Winter</v>
      </c>
      <c r="L4809" s="3" t="str">
        <f>VLOOKUP(F4809,'Season Lookup'!$A$1:$B$13,2,0)</f>
        <v>Winter</v>
      </c>
      <c r="M4809" t="s">
        <v>73</v>
      </c>
      <c r="N4809" t="s">
        <v>13</v>
      </c>
      <c r="O4809" t="s">
        <v>36</v>
      </c>
      <c r="P4809" t="str">
        <f t="shared" si="944"/>
        <v>Yes</v>
      </c>
      <c r="Q4809" t="str">
        <f t="shared" si="945"/>
        <v>No</v>
      </c>
      <c r="R4809" t="str">
        <f t="shared" si="946"/>
        <v>No</v>
      </c>
      <c r="T4809" t="s">
        <v>14</v>
      </c>
      <c r="U4809" t="s">
        <v>5408</v>
      </c>
      <c r="V4809" t="str">
        <f t="shared" si="947"/>
        <v>Intersection</v>
      </c>
      <c r="W4809" t="s">
        <v>5409</v>
      </c>
      <c r="X4809">
        <v>42.399501000000001</v>
      </c>
      <c r="Y4809">
        <v>-71.132937999999996</v>
      </c>
      <c r="Z4809" t="s">
        <v>5410</v>
      </c>
    </row>
    <row r="4810" spans="1:26">
      <c r="A4810">
        <v>28772</v>
      </c>
      <c r="B4810" s="1">
        <v>41324.832638888889</v>
      </c>
      <c r="C4810" s="1">
        <f t="shared" si="936"/>
        <v>41275</v>
      </c>
      <c r="D4810" s="4">
        <f t="shared" si="937"/>
        <v>0.13333333333333333</v>
      </c>
      <c r="E4810" s="3">
        <f t="shared" si="938"/>
        <v>2013</v>
      </c>
      <c r="F4810" s="3">
        <f t="shared" si="939"/>
        <v>2</v>
      </c>
      <c r="G4810" s="3">
        <f t="shared" si="940"/>
        <v>19</v>
      </c>
      <c r="H4810" s="3">
        <f t="shared" si="941"/>
        <v>19</v>
      </c>
      <c r="I4810" s="3">
        <f t="shared" si="942"/>
        <v>59</v>
      </c>
      <c r="J4810" s="3">
        <f t="shared" si="943"/>
        <v>3</v>
      </c>
      <c r="K4810" s="3" t="str">
        <f>IF(AND(D4810&gt;='Season Lookup'!$D$15,D4810&lt;'Season Lookup'!$D$16),"Spring",IF(AND(D4810&gt;='Season Lookup'!$D$16,D4810&lt;'Season Lookup'!$D$17),"Summer",IF(AND(D4810&gt;='Season Lookup'!$D$17,D4810&lt;'Season Lookup'!$D$18),"Fall",IF(OR(D4810&gt;='Season Lookup'!$D$18,D4810&lt;'Season Lookup'!$D$15),"Winter"))))</f>
        <v>Winter</v>
      </c>
      <c r="L4810" s="3" t="str">
        <f>VLOOKUP(F4810,'Season Lookup'!$A$1:$B$13,2,0)</f>
        <v>Winter</v>
      </c>
      <c r="M4810" t="s">
        <v>73</v>
      </c>
      <c r="N4810" t="s">
        <v>13</v>
      </c>
      <c r="O4810" t="s">
        <v>132</v>
      </c>
      <c r="P4810" t="str">
        <f t="shared" si="944"/>
        <v>Yes</v>
      </c>
      <c r="Q4810" t="str">
        <f t="shared" si="945"/>
        <v>Yes</v>
      </c>
      <c r="R4810" t="str">
        <f t="shared" si="946"/>
        <v>No</v>
      </c>
      <c r="T4810" t="s">
        <v>101</v>
      </c>
      <c r="U4810" t="s">
        <v>105</v>
      </c>
      <c r="V4810" t="str">
        <f t="shared" si="947"/>
        <v>Intersection</v>
      </c>
      <c r="W4810" t="s">
        <v>2632</v>
      </c>
      <c r="X4810">
        <v>42.367871000000001</v>
      </c>
      <c r="Y4810">
        <v>-71.097359999999995</v>
      </c>
      <c r="Z4810" t="s">
        <v>1404</v>
      </c>
    </row>
    <row r="4811" spans="1:26">
      <c r="A4811">
        <v>28775</v>
      </c>
      <c r="B4811" s="1">
        <v>41324.48609953704</v>
      </c>
      <c r="C4811" s="1">
        <f t="shared" si="936"/>
        <v>41275</v>
      </c>
      <c r="D4811" s="4">
        <f t="shared" si="937"/>
        <v>0.13333333333333333</v>
      </c>
      <c r="E4811" s="3">
        <f t="shared" si="938"/>
        <v>2013</v>
      </c>
      <c r="F4811" s="3">
        <f t="shared" si="939"/>
        <v>2</v>
      </c>
      <c r="G4811" s="3">
        <f t="shared" si="940"/>
        <v>19</v>
      </c>
      <c r="H4811" s="3">
        <f t="shared" si="941"/>
        <v>11</v>
      </c>
      <c r="I4811" s="3">
        <f t="shared" si="942"/>
        <v>39</v>
      </c>
      <c r="J4811" s="3">
        <f t="shared" si="943"/>
        <v>3</v>
      </c>
      <c r="K4811" s="3" t="str">
        <f>IF(AND(D4811&gt;='Season Lookup'!$D$15,D4811&lt;'Season Lookup'!$D$16),"Spring",IF(AND(D4811&gt;='Season Lookup'!$D$16,D4811&lt;'Season Lookup'!$D$17),"Summer",IF(AND(D4811&gt;='Season Lookup'!$D$17,D4811&lt;'Season Lookup'!$D$18),"Fall",IF(OR(D4811&gt;='Season Lookup'!$D$18,D4811&lt;'Season Lookup'!$D$15),"Winter"))))</f>
        <v>Winter</v>
      </c>
      <c r="L4811" s="3" t="str">
        <f>VLOOKUP(F4811,'Season Lookup'!$A$1:$B$13,2,0)</f>
        <v>Winter</v>
      </c>
      <c r="M4811" t="s">
        <v>73</v>
      </c>
      <c r="N4811" t="s">
        <v>13</v>
      </c>
      <c r="O4811" t="s">
        <v>13</v>
      </c>
      <c r="P4811" t="str">
        <f t="shared" si="944"/>
        <v>Yes</v>
      </c>
      <c r="Q4811" t="str">
        <f t="shared" si="945"/>
        <v>No</v>
      </c>
      <c r="R4811" t="str">
        <f t="shared" si="946"/>
        <v>No</v>
      </c>
      <c r="S4811">
        <v>1637</v>
      </c>
      <c r="T4811" t="s">
        <v>2646</v>
      </c>
      <c r="V4811" t="str">
        <f t="shared" si="947"/>
        <v>Non Intersection</v>
      </c>
      <c r="W4811" t="s">
        <v>5411</v>
      </c>
      <c r="X4811">
        <v>42.369202000000001</v>
      </c>
      <c r="Y4811">
        <v>-71.110688999999994</v>
      </c>
      <c r="Z4811" t="s">
        <v>633</v>
      </c>
    </row>
    <row r="4812" spans="1:26">
      <c r="A4812">
        <v>28779</v>
      </c>
      <c r="B4812" s="1">
        <v>41324.416655092595</v>
      </c>
      <c r="C4812" s="1">
        <f t="shared" si="936"/>
        <v>41275</v>
      </c>
      <c r="D4812" s="4">
        <f t="shared" si="937"/>
        <v>0.13333333333333333</v>
      </c>
      <c r="E4812" s="3">
        <f t="shared" si="938"/>
        <v>2013</v>
      </c>
      <c r="F4812" s="3">
        <f t="shared" si="939"/>
        <v>2</v>
      </c>
      <c r="G4812" s="3">
        <f t="shared" si="940"/>
        <v>19</v>
      </c>
      <c r="H4812" s="3">
        <f t="shared" si="941"/>
        <v>9</v>
      </c>
      <c r="I4812" s="3">
        <f t="shared" si="942"/>
        <v>59</v>
      </c>
      <c r="J4812" s="3">
        <f t="shared" si="943"/>
        <v>3</v>
      </c>
      <c r="K4812" s="3" t="str">
        <f>IF(AND(D4812&gt;='Season Lookup'!$D$15,D4812&lt;'Season Lookup'!$D$16),"Spring",IF(AND(D4812&gt;='Season Lookup'!$D$16,D4812&lt;'Season Lookup'!$D$17),"Summer",IF(AND(D4812&gt;='Season Lookup'!$D$17,D4812&lt;'Season Lookup'!$D$18),"Fall",IF(OR(D4812&gt;='Season Lookup'!$D$18,D4812&lt;'Season Lookup'!$D$15),"Winter"))))</f>
        <v>Winter</v>
      </c>
      <c r="L4812" s="3" t="str">
        <f>VLOOKUP(F4812,'Season Lookup'!$A$1:$B$13,2,0)</f>
        <v>Winter</v>
      </c>
      <c r="M4812" t="s">
        <v>73</v>
      </c>
      <c r="N4812" t="s">
        <v>13</v>
      </c>
      <c r="O4812" t="s">
        <v>13</v>
      </c>
      <c r="P4812" t="str">
        <f t="shared" si="944"/>
        <v>Yes</v>
      </c>
      <c r="Q4812" t="str">
        <f t="shared" si="945"/>
        <v>No</v>
      </c>
      <c r="R4812" t="str">
        <f t="shared" si="946"/>
        <v>No</v>
      </c>
      <c r="S4812">
        <v>96</v>
      </c>
      <c r="T4812" t="s">
        <v>387</v>
      </c>
      <c r="V4812" t="str">
        <f t="shared" si="947"/>
        <v>Non Intersection</v>
      </c>
      <c r="W4812" t="s">
        <v>5412</v>
      </c>
      <c r="X4812">
        <v>42.372664</v>
      </c>
      <c r="Y4812">
        <v>-71.101989000000003</v>
      </c>
      <c r="Z4812" t="s">
        <v>5413</v>
      </c>
    </row>
    <row r="4813" spans="1:26">
      <c r="A4813">
        <v>28773</v>
      </c>
      <c r="B4813" s="1">
        <v>41325.326388888891</v>
      </c>
      <c r="C4813" s="1">
        <f t="shared" si="936"/>
        <v>41275</v>
      </c>
      <c r="D4813" s="4">
        <f t="shared" si="937"/>
        <v>0.1361111111111111</v>
      </c>
      <c r="E4813" s="3">
        <f t="shared" si="938"/>
        <v>2013</v>
      </c>
      <c r="F4813" s="3">
        <f t="shared" si="939"/>
        <v>2</v>
      </c>
      <c r="G4813" s="3">
        <f t="shared" si="940"/>
        <v>20</v>
      </c>
      <c r="H4813" s="3">
        <f t="shared" si="941"/>
        <v>7</v>
      </c>
      <c r="I4813" s="3">
        <f t="shared" si="942"/>
        <v>50</v>
      </c>
      <c r="J4813" s="3">
        <f t="shared" si="943"/>
        <v>4</v>
      </c>
      <c r="K4813" s="3" t="str">
        <f>IF(AND(D4813&gt;='Season Lookup'!$D$15,D4813&lt;'Season Lookup'!$D$16),"Spring",IF(AND(D4813&gt;='Season Lookup'!$D$16,D4813&lt;'Season Lookup'!$D$17),"Summer",IF(AND(D4813&gt;='Season Lookup'!$D$17,D4813&lt;'Season Lookup'!$D$18),"Fall",IF(OR(D4813&gt;='Season Lookup'!$D$18,D4813&lt;'Season Lookup'!$D$15),"Winter"))))</f>
        <v>Winter</v>
      </c>
      <c r="L4813" s="3" t="str">
        <f>VLOOKUP(F4813,'Season Lookup'!$A$1:$B$13,2,0)</f>
        <v>Winter</v>
      </c>
      <c r="M4813" t="s">
        <v>82</v>
      </c>
      <c r="N4813" t="s">
        <v>619</v>
      </c>
      <c r="O4813" t="s">
        <v>471</v>
      </c>
      <c r="P4813" t="str">
        <f t="shared" si="944"/>
        <v>No</v>
      </c>
      <c r="Q4813" t="str">
        <f t="shared" si="945"/>
        <v>No</v>
      </c>
      <c r="R4813" t="str">
        <f t="shared" si="946"/>
        <v>No</v>
      </c>
      <c r="T4813" t="s">
        <v>354</v>
      </c>
      <c r="U4813" t="s">
        <v>145</v>
      </c>
      <c r="V4813" t="str">
        <f t="shared" si="947"/>
        <v>Intersection</v>
      </c>
      <c r="W4813" t="s">
        <v>5414</v>
      </c>
      <c r="X4813">
        <v>42.383015</v>
      </c>
      <c r="Y4813">
        <v>-71.124623999999997</v>
      </c>
      <c r="Z4813" t="s">
        <v>5415</v>
      </c>
    </row>
    <row r="4814" spans="1:26">
      <c r="A4814">
        <v>28774</v>
      </c>
      <c r="B4814" s="1">
        <v>41325.416655092595</v>
      </c>
      <c r="C4814" s="1">
        <f t="shared" si="936"/>
        <v>41275</v>
      </c>
      <c r="D4814" s="4">
        <f t="shared" si="937"/>
        <v>0.1361111111111111</v>
      </c>
      <c r="E4814" s="3">
        <f t="shared" si="938"/>
        <v>2013</v>
      </c>
      <c r="F4814" s="3">
        <f t="shared" si="939"/>
        <v>2</v>
      </c>
      <c r="G4814" s="3">
        <f t="shared" si="940"/>
        <v>20</v>
      </c>
      <c r="H4814" s="3">
        <f t="shared" si="941"/>
        <v>9</v>
      </c>
      <c r="I4814" s="3">
        <f t="shared" si="942"/>
        <v>59</v>
      </c>
      <c r="J4814" s="3">
        <f t="shared" si="943"/>
        <v>4</v>
      </c>
      <c r="K4814" s="3" t="str">
        <f>IF(AND(D4814&gt;='Season Lookup'!$D$15,D4814&lt;'Season Lookup'!$D$16),"Spring",IF(AND(D4814&gt;='Season Lookup'!$D$16,D4814&lt;'Season Lookup'!$D$17),"Summer",IF(AND(D4814&gt;='Season Lookup'!$D$17,D4814&lt;'Season Lookup'!$D$18),"Fall",IF(OR(D4814&gt;='Season Lookup'!$D$18,D4814&lt;'Season Lookup'!$D$15),"Winter"))))</f>
        <v>Winter</v>
      </c>
      <c r="L4814" s="3" t="str">
        <f>VLOOKUP(F4814,'Season Lookup'!$A$1:$B$13,2,0)</f>
        <v>Winter</v>
      </c>
      <c r="M4814" t="s">
        <v>82</v>
      </c>
      <c r="N4814" t="s">
        <v>13</v>
      </c>
      <c r="O4814" t="s">
        <v>13</v>
      </c>
      <c r="P4814" t="str">
        <f t="shared" si="944"/>
        <v>Yes</v>
      </c>
      <c r="Q4814" t="str">
        <f t="shared" si="945"/>
        <v>No</v>
      </c>
      <c r="R4814" t="str">
        <f t="shared" si="946"/>
        <v>No</v>
      </c>
      <c r="S4814">
        <v>84</v>
      </c>
      <c r="T4814" t="s">
        <v>178</v>
      </c>
      <c r="V4814" t="str">
        <f t="shared" si="947"/>
        <v>Non Intersection</v>
      </c>
      <c r="W4814" t="s">
        <v>5416</v>
      </c>
      <c r="X4814">
        <v>42.362085999999998</v>
      </c>
      <c r="Y4814">
        <v>-71.110371000000001</v>
      </c>
      <c r="Z4814" t="s">
        <v>5417</v>
      </c>
    </row>
    <row r="4815" spans="1:26">
      <c r="A4815">
        <v>28776</v>
      </c>
      <c r="B4815" s="1">
        <v>41325.700682870367</v>
      </c>
      <c r="C4815" s="1">
        <f t="shared" si="936"/>
        <v>41275</v>
      </c>
      <c r="D4815" s="4">
        <f t="shared" si="937"/>
        <v>0.1361111111111111</v>
      </c>
      <c r="E4815" s="3">
        <f t="shared" si="938"/>
        <v>2013</v>
      </c>
      <c r="F4815" s="3">
        <f t="shared" si="939"/>
        <v>2</v>
      </c>
      <c r="G4815" s="3">
        <f t="shared" si="940"/>
        <v>20</v>
      </c>
      <c r="H4815" s="3">
        <f t="shared" si="941"/>
        <v>16</v>
      </c>
      <c r="I4815" s="3">
        <f t="shared" si="942"/>
        <v>48</v>
      </c>
      <c r="J4815" s="3">
        <f t="shared" si="943"/>
        <v>4</v>
      </c>
      <c r="K4815" s="3" t="str">
        <f>IF(AND(D4815&gt;='Season Lookup'!$D$15,D4815&lt;'Season Lookup'!$D$16),"Spring",IF(AND(D4815&gt;='Season Lookup'!$D$16,D4815&lt;'Season Lookup'!$D$17),"Summer",IF(AND(D4815&gt;='Season Lookup'!$D$17,D4815&lt;'Season Lookup'!$D$18),"Fall",IF(OR(D4815&gt;='Season Lookup'!$D$18,D4815&lt;'Season Lookup'!$D$15),"Winter"))))</f>
        <v>Winter</v>
      </c>
      <c r="L4815" s="3" t="str">
        <f>VLOOKUP(F4815,'Season Lookup'!$A$1:$B$13,2,0)</f>
        <v>Winter</v>
      </c>
      <c r="M4815" t="s">
        <v>82</v>
      </c>
      <c r="N4815" t="s">
        <v>13</v>
      </c>
      <c r="O4815" t="s">
        <v>152</v>
      </c>
      <c r="P4815" t="str">
        <f t="shared" si="944"/>
        <v>Yes</v>
      </c>
      <c r="Q4815" t="str">
        <f t="shared" si="945"/>
        <v>No</v>
      </c>
      <c r="R4815" t="str">
        <f t="shared" si="946"/>
        <v>Yes</v>
      </c>
      <c r="T4815" t="s">
        <v>105</v>
      </c>
      <c r="U4815" t="s">
        <v>796</v>
      </c>
      <c r="V4815" t="str">
        <f t="shared" si="947"/>
        <v>Intersection</v>
      </c>
      <c r="W4815" t="s">
        <v>2561</v>
      </c>
      <c r="X4815">
        <v>42.365791999999999</v>
      </c>
      <c r="Y4815">
        <v>-71.092070000000007</v>
      </c>
      <c r="Z4815" t="s">
        <v>2562</v>
      </c>
    </row>
    <row r="4816" spans="1:26">
      <c r="A4816">
        <v>28777</v>
      </c>
      <c r="B4816" s="1">
        <v>41325.570821759262</v>
      </c>
      <c r="C4816" s="1">
        <f t="shared" si="936"/>
        <v>41275</v>
      </c>
      <c r="D4816" s="4">
        <f t="shared" si="937"/>
        <v>0.1361111111111111</v>
      </c>
      <c r="E4816" s="3">
        <f t="shared" si="938"/>
        <v>2013</v>
      </c>
      <c r="F4816" s="3">
        <f t="shared" si="939"/>
        <v>2</v>
      </c>
      <c r="G4816" s="3">
        <f t="shared" si="940"/>
        <v>20</v>
      </c>
      <c r="H4816" s="3">
        <f t="shared" si="941"/>
        <v>13</v>
      </c>
      <c r="I4816" s="3">
        <f t="shared" si="942"/>
        <v>41</v>
      </c>
      <c r="J4816" s="3">
        <f t="shared" si="943"/>
        <v>4</v>
      </c>
      <c r="K4816" s="3" t="str">
        <f>IF(AND(D4816&gt;='Season Lookup'!$D$15,D4816&lt;'Season Lookup'!$D$16),"Spring",IF(AND(D4816&gt;='Season Lookup'!$D$16,D4816&lt;'Season Lookup'!$D$17),"Summer",IF(AND(D4816&gt;='Season Lookup'!$D$17,D4816&lt;'Season Lookup'!$D$18),"Fall",IF(OR(D4816&gt;='Season Lookup'!$D$18,D4816&lt;'Season Lookup'!$D$15),"Winter"))))</f>
        <v>Winter</v>
      </c>
      <c r="L4816" s="3" t="str">
        <f>VLOOKUP(F4816,'Season Lookup'!$A$1:$B$13,2,0)</f>
        <v>Winter</v>
      </c>
      <c r="M4816" t="s">
        <v>82</v>
      </c>
      <c r="N4816" t="s">
        <v>13</v>
      </c>
      <c r="O4816" t="s">
        <v>13</v>
      </c>
      <c r="P4816" t="str">
        <f t="shared" si="944"/>
        <v>Yes</v>
      </c>
      <c r="Q4816" t="str">
        <f t="shared" si="945"/>
        <v>No</v>
      </c>
      <c r="R4816" t="str">
        <f t="shared" si="946"/>
        <v>No</v>
      </c>
      <c r="S4816">
        <v>8</v>
      </c>
      <c r="T4816" t="s">
        <v>1226</v>
      </c>
      <c r="V4816" t="str">
        <f t="shared" si="947"/>
        <v>Non Intersection</v>
      </c>
      <c r="W4816" t="s">
        <v>2703</v>
      </c>
      <c r="X4816">
        <v>42.369508000000003</v>
      </c>
      <c r="Y4816">
        <v>-71.110231999999996</v>
      </c>
      <c r="Z4816" t="s">
        <v>2704</v>
      </c>
    </row>
    <row r="4817" spans="1:26">
      <c r="A4817">
        <v>29532</v>
      </c>
      <c r="B4817" s="1">
        <v>41325.663194444445</v>
      </c>
      <c r="C4817" s="1">
        <f t="shared" si="936"/>
        <v>41275</v>
      </c>
      <c r="D4817" s="4">
        <f t="shared" si="937"/>
        <v>0.1361111111111111</v>
      </c>
      <c r="E4817" s="3">
        <f t="shared" si="938"/>
        <v>2013</v>
      </c>
      <c r="F4817" s="3">
        <f t="shared" si="939"/>
        <v>2</v>
      </c>
      <c r="G4817" s="3">
        <f t="shared" si="940"/>
        <v>20</v>
      </c>
      <c r="H4817" s="3">
        <f t="shared" si="941"/>
        <v>15</v>
      </c>
      <c r="I4817" s="3">
        <f t="shared" si="942"/>
        <v>55</v>
      </c>
      <c r="J4817" s="3">
        <f t="shared" si="943"/>
        <v>4</v>
      </c>
      <c r="K4817" s="3" t="str">
        <f>IF(AND(D4817&gt;='Season Lookup'!$D$15,D4817&lt;'Season Lookup'!$D$16),"Spring",IF(AND(D4817&gt;='Season Lookup'!$D$16,D4817&lt;'Season Lookup'!$D$17),"Summer",IF(AND(D4817&gt;='Season Lookup'!$D$17,D4817&lt;'Season Lookup'!$D$18),"Fall",IF(OR(D4817&gt;='Season Lookup'!$D$18,D4817&lt;'Season Lookup'!$D$15),"Winter"))))</f>
        <v>Winter</v>
      </c>
      <c r="L4817" s="3" t="str">
        <f>VLOOKUP(F4817,'Season Lookup'!$A$1:$B$13,2,0)</f>
        <v>Winter</v>
      </c>
      <c r="M4817" t="s">
        <v>73</v>
      </c>
      <c r="N4817" t="s">
        <v>13</v>
      </c>
      <c r="O4817" t="s">
        <v>36</v>
      </c>
      <c r="P4817" t="str">
        <f t="shared" si="944"/>
        <v>Yes</v>
      </c>
      <c r="Q4817" t="str">
        <f t="shared" si="945"/>
        <v>No</v>
      </c>
      <c r="R4817" t="str">
        <f t="shared" si="946"/>
        <v>No</v>
      </c>
      <c r="S4817">
        <v>240</v>
      </c>
      <c r="T4817" t="s">
        <v>195</v>
      </c>
      <c r="V4817" t="str">
        <f t="shared" si="947"/>
        <v>Non Intersection</v>
      </c>
      <c r="W4817" t="s">
        <v>2307</v>
      </c>
      <c r="X4817">
        <v>42.356726000000002</v>
      </c>
      <c r="Y4817">
        <v>-71.106526000000002</v>
      </c>
      <c r="Z4817" t="s">
        <v>2308</v>
      </c>
    </row>
    <row r="4818" spans="1:26">
      <c r="A4818">
        <v>31857</v>
      </c>
      <c r="B4818" s="1">
        <v>41325.625</v>
      </c>
      <c r="C4818" s="1">
        <f t="shared" si="936"/>
        <v>41275</v>
      </c>
      <c r="D4818" s="4">
        <f t="shared" si="937"/>
        <v>0.1361111111111111</v>
      </c>
      <c r="E4818" s="3">
        <f t="shared" si="938"/>
        <v>2013</v>
      </c>
      <c r="F4818" s="3">
        <f t="shared" si="939"/>
        <v>2</v>
      </c>
      <c r="G4818" s="3">
        <f t="shared" si="940"/>
        <v>20</v>
      </c>
      <c r="H4818" s="3">
        <f t="shared" si="941"/>
        <v>15</v>
      </c>
      <c r="I4818" s="3">
        <f t="shared" si="942"/>
        <v>0</v>
      </c>
      <c r="J4818" s="3">
        <f t="shared" si="943"/>
        <v>4</v>
      </c>
      <c r="K4818" s="3" t="str">
        <f>IF(AND(D4818&gt;='Season Lookup'!$D$15,D4818&lt;'Season Lookup'!$D$16),"Spring",IF(AND(D4818&gt;='Season Lookup'!$D$16,D4818&lt;'Season Lookup'!$D$17),"Summer",IF(AND(D4818&gt;='Season Lookup'!$D$17,D4818&lt;'Season Lookup'!$D$18),"Fall",IF(OR(D4818&gt;='Season Lookup'!$D$18,D4818&lt;'Season Lookup'!$D$15),"Winter"))))</f>
        <v>Winter</v>
      </c>
      <c r="L4818" s="3" t="str">
        <f>VLOOKUP(F4818,'Season Lookup'!$A$1:$B$13,2,0)</f>
        <v>Winter</v>
      </c>
      <c r="M4818" t="s">
        <v>78</v>
      </c>
      <c r="N4818" t="s">
        <v>13</v>
      </c>
      <c r="O4818" t="s">
        <v>23</v>
      </c>
      <c r="P4818" t="str">
        <f t="shared" si="944"/>
        <v>Yes</v>
      </c>
      <c r="Q4818" t="str">
        <f t="shared" si="945"/>
        <v>No</v>
      </c>
      <c r="R4818" t="str">
        <f t="shared" si="946"/>
        <v>No</v>
      </c>
      <c r="T4818" t="s">
        <v>498</v>
      </c>
      <c r="U4818" t="s">
        <v>19</v>
      </c>
      <c r="V4818" t="str">
        <f t="shared" si="947"/>
        <v>Intersection</v>
      </c>
      <c r="W4818" t="s">
        <v>5418</v>
      </c>
      <c r="X4818">
        <v>42.374698000000002</v>
      </c>
      <c r="Y4818">
        <v>-71.108335999999994</v>
      </c>
      <c r="Z4818" t="s">
        <v>2298</v>
      </c>
    </row>
    <row r="4819" spans="1:26">
      <c r="A4819">
        <v>28778</v>
      </c>
      <c r="B4819" s="1">
        <v>41326.364583333336</v>
      </c>
      <c r="C4819" s="1">
        <f t="shared" si="936"/>
        <v>41275</v>
      </c>
      <c r="D4819" s="4">
        <f t="shared" si="937"/>
        <v>0.1388888888888889</v>
      </c>
      <c r="E4819" s="3">
        <f t="shared" si="938"/>
        <v>2013</v>
      </c>
      <c r="F4819" s="3">
        <f t="shared" si="939"/>
        <v>2</v>
      </c>
      <c r="G4819" s="3">
        <f t="shared" si="940"/>
        <v>21</v>
      </c>
      <c r="H4819" s="3">
        <f t="shared" si="941"/>
        <v>8</v>
      </c>
      <c r="I4819" s="3">
        <f t="shared" si="942"/>
        <v>45</v>
      </c>
      <c r="J4819" s="3">
        <f t="shared" si="943"/>
        <v>5</v>
      </c>
      <c r="K4819" s="3" t="str">
        <f>IF(AND(D4819&gt;='Season Lookup'!$D$15,D4819&lt;'Season Lookup'!$D$16),"Spring",IF(AND(D4819&gt;='Season Lookup'!$D$16,D4819&lt;'Season Lookup'!$D$17),"Summer",IF(AND(D4819&gt;='Season Lookup'!$D$17,D4819&lt;'Season Lookup'!$D$18),"Fall",IF(OR(D4819&gt;='Season Lookup'!$D$18,D4819&lt;'Season Lookup'!$D$15),"Winter"))))</f>
        <v>Winter</v>
      </c>
      <c r="L4819" s="3" t="str">
        <f>VLOOKUP(F4819,'Season Lookup'!$A$1:$B$13,2,0)</f>
        <v>Winter</v>
      </c>
      <c r="M4819" t="s">
        <v>78</v>
      </c>
      <c r="N4819" t="s">
        <v>13</v>
      </c>
      <c r="O4819" t="s">
        <v>13</v>
      </c>
      <c r="P4819" t="str">
        <f t="shared" si="944"/>
        <v>Yes</v>
      </c>
      <c r="Q4819" t="str">
        <f t="shared" si="945"/>
        <v>No</v>
      </c>
      <c r="R4819" t="str">
        <f t="shared" si="946"/>
        <v>No</v>
      </c>
      <c r="S4819">
        <v>2032</v>
      </c>
      <c r="T4819" t="s">
        <v>14</v>
      </c>
      <c r="V4819" t="str">
        <f t="shared" si="947"/>
        <v>Non Intersection</v>
      </c>
      <c r="W4819" t="s">
        <v>4536</v>
      </c>
      <c r="X4819">
        <v>42.390703999999999</v>
      </c>
      <c r="Y4819">
        <v>-71.122163</v>
      </c>
      <c r="Z4819" t="s">
        <v>4537</v>
      </c>
    </row>
    <row r="4820" spans="1:26">
      <c r="A4820">
        <v>28781</v>
      </c>
      <c r="B4820" s="1">
        <v>41326.467361111114</v>
      </c>
      <c r="C4820" s="1">
        <f t="shared" si="936"/>
        <v>41275</v>
      </c>
      <c r="D4820" s="4">
        <f t="shared" si="937"/>
        <v>0.1388888888888889</v>
      </c>
      <c r="E4820" s="3">
        <f t="shared" si="938"/>
        <v>2013</v>
      </c>
      <c r="F4820" s="3">
        <f t="shared" si="939"/>
        <v>2</v>
      </c>
      <c r="G4820" s="3">
        <f t="shared" si="940"/>
        <v>21</v>
      </c>
      <c r="H4820" s="3">
        <f t="shared" si="941"/>
        <v>11</v>
      </c>
      <c r="I4820" s="3">
        <f t="shared" si="942"/>
        <v>13</v>
      </c>
      <c r="J4820" s="3">
        <f t="shared" si="943"/>
        <v>5</v>
      </c>
      <c r="K4820" s="3" t="str">
        <f>IF(AND(D4820&gt;='Season Lookup'!$D$15,D4820&lt;'Season Lookup'!$D$16),"Spring",IF(AND(D4820&gt;='Season Lookup'!$D$16,D4820&lt;'Season Lookup'!$D$17),"Summer",IF(AND(D4820&gt;='Season Lookup'!$D$17,D4820&lt;'Season Lookup'!$D$18),"Fall",IF(OR(D4820&gt;='Season Lookup'!$D$18,D4820&lt;'Season Lookup'!$D$15),"Winter"))))</f>
        <v>Winter</v>
      </c>
      <c r="L4820" s="3" t="str">
        <f>VLOOKUP(F4820,'Season Lookup'!$A$1:$B$13,2,0)</f>
        <v>Winter</v>
      </c>
      <c r="M4820" t="s">
        <v>78</v>
      </c>
      <c r="N4820" t="s">
        <v>13</v>
      </c>
      <c r="O4820" t="s">
        <v>13</v>
      </c>
      <c r="P4820" t="str">
        <f t="shared" si="944"/>
        <v>Yes</v>
      </c>
      <c r="Q4820" t="str">
        <f t="shared" si="945"/>
        <v>No</v>
      </c>
      <c r="R4820" t="str">
        <f t="shared" si="946"/>
        <v>No</v>
      </c>
      <c r="T4820" t="s">
        <v>41</v>
      </c>
      <c r="U4820" t="s">
        <v>108</v>
      </c>
      <c r="V4820" t="str">
        <f t="shared" si="947"/>
        <v>Intersection</v>
      </c>
      <c r="W4820" t="s">
        <v>427</v>
      </c>
      <c r="X4820">
        <v>42.364893000000002</v>
      </c>
      <c r="Y4820">
        <v>-71.105806999999999</v>
      </c>
      <c r="Z4820" t="s">
        <v>428</v>
      </c>
    </row>
    <row r="4821" spans="1:26">
      <c r="A4821">
        <v>28782</v>
      </c>
      <c r="B4821" s="1">
        <v>41326.4375</v>
      </c>
      <c r="C4821" s="1">
        <f t="shared" si="936"/>
        <v>41275</v>
      </c>
      <c r="D4821" s="4">
        <f t="shared" si="937"/>
        <v>0.1388888888888889</v>
      </c>
      <c r="E4821" s="3">
        <f t="shared" si="938"/>
        <v>2013</v>
      </c>
      <c r="F4821" s="3">
        <f t="shared" si="939"/>
        <v>2</v>
      </c>
      <c r="G4821" s="3">
        <f t="shared" si="940"/>
        <v>21</v>
      </c>
      <c r="H4821" s="3">
        <f t="shared" si="941"/>
        <v>10</v>
      </c>
      <c r="I4821" s="3">
        <f t="shared" si="942"/>
        <v>30</v>
      </c>
      <c r="J4821" s="3">
        <f t="shared" si="943"/>
        <v>5</v>
      </c>
      <c r="K4821" s="3" t="str">
        <f>IF(AND(D4821&gt;='Season Lookup'!$D$15,D4821&lt;'Season Lookup'!$D$16),"Spring",IF(AND(D4821&gt;='Season Lookup'!$D$16,D4821&lt;'Season Lookup'!$D$17),"Summer",IF(AND(D4821&gt;='Season Lookup'!$D$17,D4821&lt;'Season Lookup'!$D$18),"Fall",IF(OR(D4821&gt;='Season Lookup'!$D$18,D4821&lt;'Season Lookup'!$D$15),"Winter"))))</f>
        <v>Winter</v>
      </c>
      <c r="L4821" s="3" t="str">
        <f>VLOOKUP(F4821,'Season Lookup'!$A$1:$B$13,2,0)</f>
        <v>Winter</v>
      </c>
      <c r="M4821" t="s">
        <v>78</v>
      </c>
      <c r="N4821" t="s">
        <v>13</v>
      </c>
      <c r="O4821" t="s">
        <v>13</v>
      </c>
      <c r="P4821" t="str">
        <f t="shared" si="944"/>
        <v>Yes</v>
      </c>
      <c r="Q4821" t="str">
        <f t="shared" si="945"/>
        <v>No</v>
      </c>
      <c r="R4821" t="str">
        <f t="shared" si="946"/>
        <v>No</v>
      </c>
      <c r="T4821" t="s">
        <v>456</v>
      </c>
      <c r="U4821" t="s">
        <v>914</v>
      </c>
      <c r="V4821" t="str">
        <f t="shared" si="947"/>
        <v>Intersection</v>
      </c>
      <c r="W4821" t="s">
        <v>5419</v>
      </c>
      <c r="X4821">
        <v>42.380848999999998</v>
      </c>
      <c r="Y4821">
        <v>-71.116398000000004</v>
      </c>
      <c r="Z4821" t="s">
        <v>5420</v>
      </c>
    </row>
    <row r="4822" spans="1:26">
      <c r="A4822">
        <v>28783</v>
      </c>
      <c r="B4822" s="1">
        <v>41326.713877314818</v>
      </c>
      <c r="C4822" s="1">
        <f t="shared" si="936"/>
        <v>41275</v>
      </c>
      <c r="D4822" s="4">
        <f t="shared" si="937"/>
        <v>0.1388888888888889</v>
      </c>
      <c r="E4822" s="3">
        <f t="shared" si="938"/>
        <v>2013</v>
      </c>
      <c r="F4822" s="3">
        <f t="shared" si="939"/>
        <v>2</v>
      </c>
      <c r="G4822" s="3">
        <f t="shared" si="940"/>
        <v>21</v>
      </c>
      <c r="H4822" s="3">
        <f t="shared" si="941"/>
        <v>17</v>
      </c>
      <c r="I4822" s="3">
        <f t="shared" si="942"/>
        <v>7</v>
      </c>
      <c r="J4822" s="3">
        <f t="shared" si="943"/>
        <v>5</v>
      </c>
      <c r="K4822" s="3" t="str">
        <f>IF(AND(D4822&gt;='Season Lookup'!$D$15,D4822&lt;'Season Lookup'!$D$16),"Spring",IF(AND(D4822&gt;='Season Lookup'!$D$16,D4822&lt;'Season Lookup'!$D$17),"Summer",IF(AND(D4822&gt;='Season Lookup'!$D$17,D4822&lt;'Season Lookup'!$D$18),"Fall",IF(OR(D4822&gt;='Season Lookup'!$D$18,D4822&lt;'Season Lookup'!$D$15),"Winter"))))</f>
        <v>Winter</v>
      </c>
      <c r="L4822" s="3" t="str">
        <f>VLOOKUP(F4822,'Season Lookup'!$A$1:$B$13,2,0)</f>
        <v>Winter</v>
      </c>
      <c r="M4822" t="s">
        <v>78</v>
      </c>
      <c r="N4822" t="s">
        <v>13</v>
      </c>
      <c r="O4822" t="s">
        <v>152</v>
      </c>
      <c r="P4822" t="str">
        <f t="shared" si="944"/>
        <v>Yes</v>
      </c>
      <c r="Q4822" t="str">
        <f t="shared" si="945"/>
        <v>No</v>
      </c>
      <c r="R4822" t="str">
        <f t="shared" si="946"/>
        <v>Yes</v>
      </c>
      <c r="T4822" t="s">
        <v>509</v>
      </c>
      <c r="U4822" t="s">
        <v>195</v>
      </c>
      <c r="V4822" t="str">
        <f t="shared" si="947"/>
        <v>Intersection</v>
      </c>
      <c r="W4822" t="s">
        <v>4311</v>
      </c>
      <c r="X4822">
        <v>42.362383999999999</v>
      </c>
      <c r="Y4822">
        <v>-71.100192000000007</v>
      </c>
      <c r="Z4822" t="s">
        <v>3037</v>
      </c>
    </row>
    <row r="4823" spans="1:26">
      <c r="A4823">
        <v>28792</v>
      </c>
      <c r="B4823" s="1">
        <v>41326.520833333336</v>
      </c>
      <c r="C4823" s="1">
        <f t="shared" si="936"/>
        <v>41275</v>
      </c>
      <c r="D4823" s="4">
        <f t="shared" si="937"/>
        <v>0.1388888888888889</v>
      </c>
      <c r="E4823" s="3">
        <f t="shared" si="938"/>
        <v>2013</v>
      </c>
      <c r="F4823" s="3">
        <f t="shared" si="939"/>
        <v>2</v>
      </c>
      <c r="G4823" s="3">
        <f t="shared" si="940"/>
        <v>21</v>
      </c>
      <c r="H4823" s="3">
        <f t="shared" si="941"/>
        <v>12</v>
      </c>
      <c r="I4823" s="3">
        <f t="shared" si="942"/>
        <v>30</v>
      </c>
      <c r="J4823" s="3">
        <f t="shared" si="943"/>
        <v>5</v>
      </c>
      <c r="K4823" s="3" t="str">
        <f>IF(AND(D4823&gt;='Season Lookup'!$D$15,D4823&lt;'Season Lookup'!$D$16),"Spring",IF(AND(D4823&gt;='Season Lookup'!$D$16,D4823&lt;'Season Lookup'!$D$17),"Summer",IF(AND(D4823&gt;='Season Lookup'!$D$17,D4823&lt;'Season Lookup'!$D$18),"Fall",IF(OR(D4823&gt;='Season Lookup'!$D$18,D4823&lt;'Season Lookup'!$D$15),"Winter"))))</f>
        <v>Winter</v>
      </c>
      <c r="L4823" s="3" t="str">
        <f>VLOOKUP(F4823,'Season Lookup'!$A$1:$B$13,2,0)</f>
        <v>Winter</v>
      </c>
      <c r="M4823" t="s">
        <v>78</v>
      </c>
      <c r="N4823" t="s">
        <v>13</v>
      </c>
      <c r="O4823" t="s">
        <v>23</v>
      </c>
      <c r="P4823" t="str">
        <f t="shared" si="944"/>
        <v>Yes</v>
      </c>
      <c r="Q4823" t="str">
        <f t="shared" si="945"/>
        <v>No</v>
      </c>
      <c r="R4823" t="str">
        <f t="shared" si="946"/>
        <v>No</v>
      </c>
      <c r="S4823">
        <v>64</v>
      </c>
      <c r="T4823" t="s">
        <v>675</v>
      </c>
      <c r="V4823" t="str">
        <f t="shared" si="947"/>
        <v>Non Intersection</v>
      </c>
      <c r="W4823" t="s">
        <v>5421</v>
      </c>
      <c r="X4823">
        <v>42.386574000000003</v>
      </c>
      <c r="Y4823">
        <v>-71.116685000000004</v>
      </c>
      <c r="Z4823" t="s">
        <v>5422</v>
      </c>
    </row>
    <row r="4824" spans="1:26">
      <c r="A4824">
        <v>28784</v>
      </c>
      <c r="B4824" s="1">
        <v>41327.25</v>
      </c>
      <c r="C4824" s="1">
        <f t="shared" si="936"/>
        <v>41275</v>
      </c>
      <c r="D4824" s="4">
        <f t="shared" si="937"/>
        <v>0.14166666666666666</v>
      </c>
      <c r="E4824" s="3">
        <f t="shared" si="938"/>
        <v>2013</v>
      </c>
      <c r="F4824" s="3">
        <f t="shared" si="939"/>
        <v>2</v>
      </c>
      <c r="G4824" s="3">
        <f t="shared" si="940"/>
        <v>22</v>
      </c>
      <c r="H4824" s="3">
        <f t="shared" si="941"/>
        <v>6</v>
      </c>
      <c r="I4824" s="3">
        <f t="shared" si="942"/>
        <v>0</v>
      </c>
      <c r="J4824" s="3">
        <f t="shared" si="943"/>
        <v>6</v>
      </c>
      <c r="K4824" s="3" t="str">
        <f>IF(AND(D4824&gt;='Season Lookup'!$D$15,D4824&lt;'Season Lookup'!$D$16),"Spring",IF(AND(D4824&gt;='Season Lookup'!$D$16,D4824&lt;'Season Lookup'!$D$17),"Summer",IF(AND(D4824&gt;='Season Lookup'!$D$17,D4824&lt;'Season Lookup'!$D$18),"Fall",IF(OR(D4824&gt;='Season Lookup'!$D$18,D4824&lt;'Season Lookup'!$D$15),"Winter"))))</f>
        <v>Winter</v>
      </c>
      <c r="L4824" s="3" t="str">
        <f>VLOOKUP(F4824,'Season Lookup'!$A$1:$B$13,2,0)</f>
        <v>Winter</v>
      </c>
      <c r="M4824" t="s">
        <v>12</v>
      </c>
      <c r="N4824" t="s">
        <v>13</v>
      </c>
      <c r="O4824" t="s">
        <v>35</v>
      </c>
      <c r="P4824" t="str">
        <f t="shared" si="944"/>
        <v>Yes</v>
      </c>
      <c r="Q4824" t="str">
        <f t="shared" si="945"/>
        <v>No</v>
      </c>
      <c r="R4824" t="str">
        <f t="shared" si="946"/>
        <v>No</v>
      </c>
      <c r="S4824">
        <v>49</v>
      </c>
      <c r="T4824" t="s">
        <v>1510</v>
      </c>
      <c r="V4824" t="str">
        <f t="shared" si="947"/>
        <v>Non Intersection</v>
      </c>
      <c r="W4824" t="s">
        <v>5423</v>
      </c>
      <c r="X4824">
        <v>42.380398999999997</v>
      </c>
      <c r="Y4824">
        <v>-71.136056999999994</v>
      </c>
      <c r="Z4824" t="s">
        <v>5424</v>
      </c>
    </row>
    <row r="4825" spans="1:26">
      <c r="A4825">
        <v>28785</v>
      </c>
      <c r="B4825" s="1">
        <v>41327.347210648149</v>
      </c>
      <c r="C4825" s="1">
        <f t="shared" si="936"/>
        <v>41275</v>
      </c>
      <c r="D4825" s="4">
        <f t="shared" si="937"/>
        <v>0.14166666666666666</v>
      </c>
      <c r="E4825" s="3">
        <f t="shared" si="938"/>
        <v>2013</v>
      </c>
      <c r="F4825" s="3">
        <f t="shared" si="939"/>
        <v>2</v>
      </c>
      <c r="G4825" s="3">
        <f t="shared" si="940"/>
        <v>22</v>
      </c>
      <c r="H4825" s="3">
        <f t="shared" si="941"/>
        <v>8</v>
      </c>
      <c r="I4825" s="3">
        <f t="shared" si="942"/>
        <v>19</v>
      </c>
      <c r="J4825" s="3">
        <f t="shared" si="943"/>
        <v>6</v>
      </c>
      <c r="K4825" s="3" t="str">
        <f>IF(AND(D4825&gt;='Season Lookup'!$D$15,D4825&lt;'Season Lookup'!$D$16),"Spring",IF(AND(D4825&gt;='Season Lookup'!$D$16,D4825&lt;'Season Lookup'!$D$17),"Summer",IF(AND(D4825&gt;='Season Lookup'!$D$17,D4825&lt;'Season Lookup'!$D$18),"Fall",IF(OR(D4825&gt;='Season Lookup'!$D$18,D4825&lt;'Season Lookup'!$D$15),"Winter"))))</f>
        <v>Winter</v>
      </c>
      <c r="L4825" s="3" t="str">
        <f>VLOOKUP(F4825,'Season Lookup'!$A$1:$B$13,2,0)</f>
        <v>Winter</v>
      </c>
      <c r="M4825" t="s">
        <v>12</v>
      </c>
      <c r="N4825" t="s">
        <v>13</v>
      </c>
      <c r="O4825" t="s">
        <v>13</v>
      </c>
      <c r="P4825" t="str">
        <f t="shared" si="944"/>
        <v>Yes</v>
      </c>
      <c r="Q4825" t="str">
        <f t="shared" si="945"/>
        <v>No</v>
      </c>
      <c r="R4825" t="str">
        <f t="shared" si="946"/>
        <v>No</v>
      </c>
      <c r="T4825" t="s">
        <v>14</v>
      </c>
      <c r="U4825" t="s">
        <v>101</v>
      </c>
      <c r="V4825" t="str">
        <f t="shared" si="947"/>
        <v>Intersection</v>
      </c>
      <c r="W4825" t="s">
        <v>1011</v>
      </c>
      <c r="X4825">
        <v>42.363104999999997</v>
      </c>
      <c r="Y4825">
        <v>-71.099874999999997</v>
      </c>
      <c r="Z4825" t="s">
        <v>1012</v>
      </c>
    </row>
    <row r="4826" spans="1:26">
      <c r="A4826">
        <v>28786</v>
      </c>
      <c r="B4826" s="1">
        <v>41327.364583333336</v>
      </c>
      <c r="C4826" s="1">
        <f t="shared" si="936"/>
        <v>41275</v>
      </c>
      <c r="D4826" s="4">
        <f t="shared" si="937"/>
        <v>0.14166666666666666</v>
      </c>
      <c r="E4826" s="3">
        <f t="shared" si="938"/>
        <v>2013</v>
      </c>
      <c r="F4826" s="3">
        <f t="shared" si="939"/>
        <v>2</v>
      </c>
      <c r="G4826" s="3">
        <f t="shared" si="940"/>
        <v>22</v>
      </c>
      <c r="H4826" s="3">
        <f t="shared" si="941"/>
        <v>8</v>
      </c>
      <c r="I4826" s="3">
        <f t="shared" si="942"/>
        <v>45</v>
      </c>
      <c r="J4826" s="3">
        <f t="shared" si="943"/>
        <v>6</v>
      </c>
      <c r="K4826" s="3" t="str">
        <f>IF(AND(D4826&gt;='Season Lookup'!$D$15,D4826&lt;'Season Lookup'!$D$16),"Spring",IF(AND(D4826&gt;='Season Lookup'!$D$16,D4826&lt;'Season Lookup'!$D$17),"Summer",IF(AND(D4826&gt;='Season Lookup'!$D$17,D4826&lt;'Season Lookup'!$D$18),"Fall",IF(OR(D4826&gt;='Season Lookup'!$D$18,D4826&lt;'Season Lookup'!$D$15),"Winter"))))</f>
        <v>Winter</v>
      </c>
      <c r="L4826" s="3" t="str">
        <f>VLOOKUP(F4826,'Season Lookup'!$A$1:$B$13,2,0)</f>
        <v>Winter</v>
      </c>
      <c r="M4826" t="s">
        <v>12</v>
      </c>
      <c r="N4826" t="s">
        <v>13</v>
      </c>
      <c r="O4826" t="s">
        <v>132</v>
      </c>
      <c r="P4826" t="str">
        <f t="shared" si="944"/>
        <v>Yes</v>
      </c>
      <c r="Q4826" t="str">
        <f t="shared" si="945"/>
        <v>Yes</v>
      </c>
      <c r="R4826" t="str">
        <f t="shared" si="946"/>
        <v>No</v>
      </c>
      <c r="T4826" t="s">
        <v>199</v>
      </c>
      <c r="U4826" t="s">
        <v>208</v>
      </c>
      <c r="V4826" t="str">
        <f t="shared" si="947"/>
        <v>Intersection</v>
      </c>
      <c r="W4826" t="s">
        <v>442</v>
      </c>
      <c r="X4826">
        <v>42.377845000000001</v>
      </c>
      <c r="Y4826">
        <v>-71.130167</v>
      </c>
      <c r="Z4826" t="s">
        <v>443</v>
      </c>
    </row>
    <row r="4827" spans="1:26">
      <c r="A4827">
        <v>28787</v>
      </c>
      <c r="B4827" s="1">
        <v>41327.4375</v>
      </c>
      <c r="C4827" s="1">
        <f t="shared" si="936"/>
        <v>41275</v>
      </c>
      <c r="D4827" s="4">
        <f t="shared" si="937"/>
        <v>0.14166666666666666</v>
      </c>
      <c r="E4827" s="3">
        <f t="shared" si="938"/>
        <v>2013</v>
      </c>
      <c r="F4827" s="3">
        <f t="shared" si="939"/>
        <v>2</v>
      </c>
      <c r="G4827" s="3">
        <f t="shared" si="940"/>
        <v>22</v>
      </c>
      <c r="H4827" s="3">
        <f t="shared" si="941"/>
        <v>10</v>
      </c>
      <c r="I4827" s="3">
        <f t="shared" si="942"/>
        <v>30</v>
      </c>
      <c r="J4827" s="3">
        <f t="shared" si="943"/>
        <v>6</v>
      </c>
      <c r="K4827" s="3" t="str">
        <f>IF(AND(D4827&gt;='Season Lookup'!$D$15,D4827&lt;'Season Lookup'!$D$16),"Spring",IF(AND(D4827&gt;='Season Lookup'!$D$16,D4827&lt;'Season Lookup'!$D$17),"Summer",IF(AND(D4827&gt;='Season Lookup'!$D$17,D4827&lt;'Season Lookup'!$D$18),"Fall",IF(OR(D4827&gt;='Season Lookup'!$D$18,D4827&lt;'Season Lookup'!$D$15),"Winter"))))</f>
        <v>Winter</v>
      </c>
      <c r="L4827" s="3" t="str">
        <f>VLOOKUP(F4827,'Season Lookup'!$A$1:$B$13,2,0)</f>
        <v>Winter</v>
      </c>
      <c r="M4827" t="s">
        <v>12</v>
      </c>
      <c r="N4827" t="s">
        <v>13</v>
      </c>
      <c r="O4827" t="s">
        <v>23</v>
      </c>
      <c r="P4827" t="str">
        <f t="shared" si="944"/>
        <v>Yes</v>
      </c>
      <c r="Q4827" t="str">
        <f t="shared" si="945"/>
        <v>No</v>
      </c>
      <c r="R4827" t="str">
        <f t="shared" si="946"/>
        <v>No</v>
      </c>
      <c r="T4827" t="s">
        <v>189</v>
      </c>
      <c r="V4827" t="str">
        <f t="shared" si="947"/>
        <v>Intersection</v>
      </c>
      <c r="W4827" t="s">
        <v>1280</v>
      </c>
      <c r="X4827">
        <v>0</v>
      </c>
      <c r="Y4827">
        <v>0</v>
      </c>
      <c r="Z4827" t="s">
        <v>81</v>
      </c>
    </row>
    <row r="4828" spans="1:26">
      <c r="A4828">
        <v>28788</v>
      </c>
      <c r="B4828" s="1">
        <v>41327.647916666669</v>
      </c>
      <c r="C4828" s="1">
        <f t="shared" si="936"/>
        <v>41275</v>
      </c>
      <c r="D4828" s="4">
        <f t="shared" si="937"/>
        <v>0.14166666666666666</v>
      </c>
      <c r="E4828" s="3">
        <f t="shared" si="938"/>
        <v>2013</v>
      </c>
      <c r="F4828" s="3">
        <f t="shared" si="939"/>
        <v>2</v>
      </c>
      <c r="G4828" s="3">
        <f t="shared" si="940"/>
        <v>22</v>
      </c>
      <c r="H4828" s="3">
        <f t="shared" si="941"/>
        <v>15</v>
      </c>
      <c r="I4828" s="3">
        <f t="shared" si="942"/>
        <v>33</v>
      </c>
      <c r="J4828" s="3">
        <f t="shared" si="943"/>
        <v>6</v>
      </c>
      <c r="K4828" s="3" t="str">
        <f>IF(AND(D4828&gt;='Season Lookup'!$D$15,D4828&lt;'Season Lookup'!$D$16),"Spring",IF(AND(D4828&gt;='Season Lookup'!$D$16,D4828&lt;'Season Lookup'!$D$17),"Summer",IF(AND(D4828&gt;='Season Lookup'!$D$17,D4828&lt;'Season Lookup'!$D$18),"Fall",IF(OR(D4828&gt;='Season Lookup'!$D$18,D4828&lt;'Season Lookup'!$D$15),"Winter"))))</f>
        <v>Winter</v>
      </c>
      <c r="L4828" s="3" t="str">
        <f>VLOOKUP(F4828,'Season Lookup'!$A$1:$B$13,2,0)</f>
        <v>Winter</v>
      </c>
      <c r="M4828" t="s">
        <v>12</v>
      </c>
      <c r="N4828" t="s">
        <v>13</v>
      </c>
      <c r="O4828" t="s">
        <v>23</v>
      </c>
      <c r="P4828" t="str">
        <f t="shared" si="944"/>
        <v>Yes</v>
      </c>
      <c r="Q4828" t="str">
        <f t="shared" si="945"/>
        <v>No</v>
      </c>
      <c r="R4828" t="str">
        <f t="shared" si="946"/>
        <v>No</v>
      </c>
      <c r="T4828" t="s">
        <v>316</v>
      </c>
      <c r="V4828" t="str">
        <f t="shared" si="947"/>
        <v>Intersection</v>
      </c>
      <c r="W4828" t="s">
        <v>1374</v>
      </c>
      <c r="X4828">
        <v>0</v>
      </c>
      <c r="Y4828">
        <v>0</v>
      </c>
      <c r="Z4828" t="s">
        <v>81</v>
      </c>
    </row>
    <row r="4829" spans="1:26">
      <c r="A4829">
        <v>28810</v>
      </c>
      <c r="B4829" s="1">
        <v>41327.821527777778</v>
      </c>
      <c r="C4829" s="1">
        <f t="shared" si="936"/>
        <v>41275</v>
      </c>
      <c r="D4829" s="4">
        <f t="shared" si="937"/>
        <v>0.14166666666666666</v>
      </c>
      <c r="E4829" s="3">
        <f t="shared" si="938"/>
        <v>2013</v>
      </c>
      <c r="F4829" s="3">
        <f t="shared" si="939"/>
        <v>2</v>
      </c>
      <c r="G4829" s="3">
        <f t="shared" si="940"/>
        <v>22</v>
      </c>
      <c r="H4829" s="3">
        <f t="shared" si="941"/>
        <v>19</v>
      </c>
      <c r="I4829" s="3">
        <f t="shared" si="942"/>
        <v>43</v>
      </c>
      <c r="J4829" s="3">
        <f t="shared" si="943"/>
        <v>6</v>
      </c>
      <c r="K4829" s="3" t="str">
        <f>IF(AND(D4829&gt;='Season Lookup'!$D$15,D4829&lt;'Season Lookup'!$D$16),"Spring",IF(AND(D4829&gt;='Season Lookup'!$D$16,D4829&lt;'Season Lookup'!$D$17),"Summer",IF(AND(D4829&gt;='Season Lookup'!$D$17,D4829&lt;'Season Lookup'!$D$18),"Fall",IF(OR(D4829&gt;='Season Lookup'!$D$18,D4829&lt;'Season Lookup'!$D$15),"Winter"))))</f>
        <v>Winter</v>
      </c>
      <c r="L4829" s="3" t="str">
        <f>VLOOKUP(F4829,'Season Lookup'!$A$1:$B$13,2,0)</f>
        <v>Winter</v>
      </c>
      <c r="M4829" t="s">
        <v>12</v>
      </c>
      <c r="N4829" t="s">
        <v>13</v>
      </c>
      <c r="O4829" t="s">
        <v>23</v>
      </c>
      <c r="P4829" t="str">
        <f t="shared" si="944"/>
        <v>Yes</v>
      </c>
      <c r="Q4829" t="str">
        <f t="shared" si="945"/>
        <v>No</v>
      </c>
      <c r="R4829" t="str">
        <f t="shared" si="946"/>
        <v>No</v>
      </c>
      <c r="S4829">
        <v>1</v>
      </c>
      <c r="T4829" t="s">
        <v>105</v>
      </c>
      <c r="V4829" t="str">
        <f t="shared" si="947"/>
        <v>Non Intersection</v>
      </c>
      <c r="W4829" t="s">
        <v>283</v>
      </c>
      <c r="X4829">
        <v>42.362729999999999</v>
      </c>
      <c r="Y4829">
        <v>-71.084013999999996</v>
      </c>
      <c r="Z4829" t="s">
        <v>284</v>
      </c>
    </row>
    <row r="4830" spans="1:26">
      <c r="A4830">
        <v>28790</v>
      </c>
      <c r="B4830" s="1">
        <v>41328.416655092595</v>
      </c>
      <c r="C4830" s="1">
        <f t="shared" si="936"/>
        <v>41275</v>
      </c>
      <c r="D4830" s="4">
        <f t="shared" si="937"/>
        <v>0.14444444444444443</v>
      </c>
      <c r="E4830" s="3">
        <f t="shared" si="938"/>
        <v>2013</v>
      </c>
      <c r="F4830" s="3">
        <f t="shared" si="939"/>
        <v>2</v>
      </c>
      <c r="G4830" s="3">
        <f t="shared" si="940"/>
        <v>23</v>
      </c>
      <c r="H4830" s="3">
        <f t="shared" si="941"/>
        <v>9</v>
      </c>
      <c r="I4830" s="3">
        <f t="shared" si="942"/>
        <v>59</v>
      </c>
      <c r="J4830" s="3">
        <f t="shared" si="943"/>
        <v>7</v>
      </c>
      <c r="K4830" s="3" t="str">
        <f>IF(AND(D4830&gt;='Season Lookup'!$D$15,D4830&lt;'Season Lookup'!$D$16),"Spring",IF(AND(D4830&gt;='Season Lookup'!$D$16,D4830&lt;'Season Lookup'!$D$17),"Summer",IF(AND(D4830&gt;='Season Lookup'!$D$17,D4830&lt;'Season Lookup'!$D$18),"Fall",IF(OR(D4830&gt;='Season Lookup'!$D$18,D4830&lt;'Season Lookup'!$D$15),"Winter"))))</f>
        <v>Winter</v>
      </c>
      <c r="L4830" s="3" t="str">
        <f>VLOOKUP(F4830,'Season Lookup'!$A$1:$B$13,2,0)</f>
        <v>Winter</v>
      </c>
      <c r="M4830" t="s">
        <v>31</v>
      </c>
      <c r="N4830" t="s">
        <v>329</v>
      </c>
      <c r="O4830" t="s">
        <v>18</v>
      </c>
      <c r="P4830" t="str">
        <f t="shared" si="944"/>
        <v>Yes</v>
      </c>
      <c r="Q4830" t="str">
        <f t="shared" si="945"/>
        <v>No</v>
      </c>
      <c r="R4830" t="str">
        <f t="shared" si="946"/>
        <v>No</v>
      </c>
      <c r="T4830" t="s">
        <v>14</v>
      </c>
      <c r="U4830" t="s">
        <v>195</v>
      </c>
      <c r="V4830" t="str">
        <f t="shared" si="947"/>
        <v>Intersection</v>
      </c>
      <c r="W4830" t="s">
        <v>196</v>
      </c>
      <c r="X4830">
        <v>42.362949999999998</v>
      </c>
      <c r="Y4830">
        <v>-71.099580000000003</v>
      </c>
      <c r="Z4830" t="s">
        <v>197</v>
      </c>
    </row>
    <row r="4831" spans="1:26">
      <c r="A4831">
        <v>28791</v>
      </c>
      <c r="B4831" s="1">
        <v>41328.864583333336</v>
      </c>
      <c r="C4831" s="1">
        <f t="shared" si="936"/>
        <v>41275</v>
      </c>
      <c r="D4831" s="4">
        <f t="shared" si="937"/>
        <v>0.14444444444444443</v>
      </c>
      <c r="E4831" s="3">
        <f t="shared" si="938"/>
        <v>2013</v>
      </c>
      <c r="F4831" s="3">
        <f t="shared" si="939"/>
        <v>2</v>
      </c>
      <c r="G4831" s="3">
        <f t="shared" si="940"/>
        <v>23</v>
      </c>
      <c r="H4831" s="3">
        <f t="shared" si="941"/>
        <v>20</v>
      </c>
      <c r="I4831" s="3">
        <f t="shared" si="942"/>
        <v>45</v>
      </c>
      <c r="J4831" s="3">
        <f t="shared" si="943"/>
        <v>7</v>
      </c>
      <c r="K4831" s="3" t="str">
        <f>IF(AND(D4831&gt;='Season Lookup'!$D$15,D4831&lt;'Season Lookup'!$D$16),"Spring",IF(AND(D4831&gt;='Season Lookup'!$D$16,D4831&lt;'Season Lookup'!$D$17),"Summer",IF(AND(D4831&gt;='Season Lookup'!$D$17,D4831&lt;'Season Lookup'!$D$18),"Fall",IF(OR(D4831&gt;='Season Lookup'!$D$18,D4831&lt;'Season Lookup'!$D$15),"Winter"))))</f>
        <v>Winter</v>
      </c>
      <c r="L4831" s="3" t="str">
        <f>VLOOKUP(F4831,'Season Lookup'!$A$1:$B$13,2,0)</f>
        <v>Winter</v>
      </c>
      <c r="M4831" t="s">
        <v>31</v>
      </c>
      <c r="N4831" t="s">
        <v>13</v>
      </c>
      <c r="O4831" t="s">
        <v>23</v>
      </c>
      <c r="P4831" t="str">
        <f t="shared" si="944"/>
        <v>Yes</v>
      </c>
      <c r="Q4831" t="str">
        <f t="shared" si="945"/>
        <v>No</v>
      </c>
      <c r="R4831" t="str">
        <f t="shared" si="946"/>
        <v>No</v>
      </c>
      <c r="S4831">
        <v>78</v>
      </c>
      <c r="T4831" t="s">
        <v>198</v>
      </c>
      <c r="V4831" t="str">
        <f t="shared" si="947"/>
        <v>Non Intersection</v>
      </c>
      <c r="W4831" t="s">
        <v>357</v>
      </c>
      <c r="X4831">
        <v>42.372075000000002</v>
      </c>
      <c r="Y4831">
        <v>-71.119129000000001</v>
      </c>
      <c r="Z4831" t="s">
        <v>358</v>
      </c>
    </row>
    <row r="4832" spans="1:26">
      <c r="A4832">
        <v>28802</v>
      </c>
      <c r="B4832" s="1">
        <v>41328.215277777781</v>
      </c>
      <c r="C4832" s="1">
        <f t="shared" si="936"/>
        <v>41275</v>
      </c>
      <c r="D4832" s="4">
        <f t="shared" si="937"/>
        <v>0.14444444444444443</v>
      </c>
      <c r="E4832" s="3">
        <f t="shared" si="938"/>
        <v>2013</v>
      </c>
      <c r="F4832" s="3">
        <f t="shared" si="939"/>
        <v>2</v>
      </c>
      <c r="G4832" s="3">
        <f t="shared" si="940"/>
        <v>23</v>
      </c>
      <c r="H4832" s="3">
        <f t="shared" si="941"/>
        <v>5</v>
      </c>
      <c r="I4832" s="3">
        <f t="shared" si="942"/>
        <v>10</v>
      </c>
      <c r="J4832" s="3">
        <f t="shared" si="943"/>
        <v>7</v>
      </c>
      <c r="K4832" s="3" t="str">
        <f>IF(AND(D4832&gt;='Season Lookup'!$D$15,D4832&lt;'Season Lookup'!$D$16),"Spring",IF(AND(D4832&gt;='Season Lookup'!$D$16,D4832&lt;'Season Lookup'!$D$17),"Summer",IF(AND(D4832&gt;='Season Lookup'!$D$17,D4832&lt;'Season Lookup'!$D$18),"Fall",IF(OR(D4832&gt;='Season Lookup'!$D$18,D4832&lt;'Season Lookup'!$D$15),"Winter"))))</f>
        <v>Winter</v>
      </c>
      <c r="L4832" s="3" t="str">
        <f>VLOOKUP(F4832,'Season Lookup'!$A$1:$B$13,2,0)</f>
        <v>Winter</v>
      </c>
      <c r="M4832" t="s">
        <v>31</v>
      </c>
      <c r="N4832" t="s">
        <v>13</v>
      </c>
      <c r="O4832" t="s">
        <v>23</v>
      </c>
      <c r="P4832" t="str">
        <f t="shared" si="944"/>
        <v>Yes</v>
      </c>
      <c r="Q4832" t="str">
        <f t="shared" si="945"/>
        <v>No</v>
      </c>
      <c r="R4832" t="str">
        <f t="shared" si="946"/>
        <v>No</v>
      </c>
      <c r="S4832">
        <v>173</v>
      </c>
      <c r="T4832" t="s">
        <v>556</v>
      </c>
      <c r="V4832" t="str">
        <f t="shared" si="947"/>
        <v>Non Intersection</v>
      </c>
      <c r="W4832" t="s">
        <v>5425</v>
      </c>
      <c r="X4832">
        <v>42.367193999999998</v>
      </c>
      <c r="Y4832">
        <v>-71.082272000000003</v>
      </c>
      <c r="Z4832" t="s">
        <v>5426</v>
      </c>
    </row>
    <row r="4833" spans="1:26">
      <c r="A4833">
        <v>28795</v>
      </c>
      <c r="B4833" s="1">
        <v>41329.991666666669</v>
      </c>
      <c r="C4833" s="1">
        <f t="shared" si="936"/>
        <v>41275</v>
      </c>
      <c r="D4833" s="4">
        <f t="shared" si="937"/>
        <v>0.14722222222222223</v>
      </c>
      <c r="E4833" s="3">
        <f t="shared" si="938"/>
        <v>2013</v>
      </c>
      <c r="F4833" s="3">
        <f t="shared" si="939"/>
        <v>2</v>
      </c>
      <c r="G4833" s="3">
        <f t="shared" si="940"/>
        <v>24</v>
      </c>
      <c r="H4833" s="3">
        <f t="shared" si="941"/>
        <v>23</v>
      </c>
      <c r="I4833" s="3">
        <f t="shared" si="942"/>
        <v>48</v>
      </c>
      <c r="J4833" s="3">
        <f t="shared" si="943"/>
        <v>1</v>
      </c>
      <c r="K4833" s="3" t="str">
        <f>IF(AND(D4833&gt;='Season Lookup'!$D$15,D4833&lt;'Season Lookup'!$D$16),"Spring",IF(AND(D4833&gt;='Season Lookup'!$D$16,D4833&lt;'Season Lookup'!$D$17),"Summer",IF(AND(D4833&gt;='Season Lookup'!$D$17,D4833&lt;'Season Lookup'!$D$18),"Fall",IF(OR(D4833&gt;='Season Lookup'!$D$18,D4833&lt;'Season Lookup'!$D$15),"Winter"))))</f>
        <v>Winter</v>
      </c>
      <c r="L4833" s="3" t="str">
        <f>VLOOKUP(F4833,'Season Lookup'!$A$1:$B$13,2,0)</f>
        <v>Winter</v>
      </c>
      <c r="M4833" t="s">
        <v>48</v>
      </c>
      <c r="N4833" t="s">
        <v>13</v>
      </c>
      <c r="O4833" t="s">
        <v>23</v>
      </c>
      <c r="P4833" t="str">
        <f t="shared" si="944"/>
        <v>Yes</v>
      </c>
      <c r="Q4833" t="str">
        <f t="shared" si="945"/>
        <v>No</v>
      </c>
      <c r="R4833" t="str">
        <f t="shared" si="946"/>
        <v>No</v>
      </c>
      <c r="T4833" t="s">
        <v>27</v>
      </c>
      <c r="U4833" t="s">
        <v>42</v>
      </c>
      <c r="V4833" t="str">
        <f t="shared" si="947"/>
        <v>Intersection</v>
      </c>
      <c r="W4833" t="s">
        <v>1022</v>
      </c>
      <c r="X4833">
        <v>42.364483999999997</v>
      </c>
      <c r="Y4833">
        <v>-71.113893000000004</v>
      </c>
      <c r="Z4833" t="s">
        <v>1023</v>
      </c>
    </row>
    <row r="4834" spans="1:26">
      <c r="A4834">
        <v>28794</v>
      </c>
      <c r="B4834" s="1">
        <v>41330.3125</v>
      </c>
      <c r="C4834" s="1">
        <f t="shared" si="936"/>
        <v>41275</v>
      </c>
      <c r="D4834" s="4">
        <f t="shared" si="937"/>
        <v>0.15</v>
      </c>
      <c r="E4834" s="3">
        <f t="shared" si="938"/>
        <v>2013</v>
      </c>
      <c r="F4834" s="3">
        <f t="shared" si="939"/>
        <v>2</v>
      </c>
      <c r="G4834" s="3">
        <f t="shared" si="940"/>
        <v>25</v>
      </c>
      <c r="H4834" s="3">
        <f t="shared" si="941"/>
        <v>7</v>
      </c>
      <c r="I4834" s="3">
        <f t="shared" si="942"/>
        <v>30</v>
      </c>
      <c r="J4834" s="3">
        <f t="shared" si="943"/>
        <v>2</v>
      </c>
      <c r="K4834" s="3" t="str">
        <f>IF(AND(D4834&gt;='Season Lookup'!$D$15,D4834&lt;'Season Lookup'!$D$16),"Spring",IF(AND(D4834&gt;='Season Lookup'!$D$16,D4834&lt;'Season Lookup'!$D$17),"Summer",IF(AND(D4834&gt;='Season Lookup'!$D$17,D4834&lt;'Season Lookup'!$D$18),"Fall",IF(OR(D4834&gt;='Season Lookup'!$D$18,D4834&lt;'Season Lookup'!$D$15),"Winter"))))</f>
        <v>Winter</v>
      </c>
      <c r="L4834" s="3" t="str">
        <f>VLOOKUP(F4834,'Season Lookup'!$A$1:$B$13,2,0)</f>
        <v>Winter</v>
      </c>
      <c r="M4834" t="s">
        <v>56</v>
      </c>
      <c r="N4834" t="s">
        <v>13</v>
      </c>
      <c r="O4834" t="s">
        <v>23</v>
      </c>
      <c r="P4834" t="str">
        <f t="shared" si="944"/>
        <v>Yes</v>
      </c>
      <c r="Q4834" t="str">
        <f t="shared" si="945"/>
        <v>No</v>
      </c>
      <c r="R4834" t="str">
        <f t="shared" si="946"/>
        <v>No</v>
      </c>
      <c r="S4834">
        <v>43</v>
      </c>
      <c r="T4834" t="s">
        <v>2038</v>
      </c>
      <c r="V4834" t="str">
        <f t="shared" si="947"/>
        <v>Non Intersection</v>
      </c>
      <c r="W4834" t="s">
        <v>5427</v>
      </c>
      <c r="X4834">
        <v>42.379260000000002</v>
      </c>
      <c r="Y4834">
        <v>-71.153233</v>
      </c>
      <c r="Z4834" t="s">
        <v>5428</v>
      </c>
    </row>
    <row r="4835" spans="1:26">
      <c r="A4835">
        <v>28796</v>
      </c>
      <c r="B4835" s="1">
        <v>41330.000694444447</v>
      </c>
      <c r="C4835" s="1">
        <f t="shared" si="936"/>
        <v>41275</v>
      </c>
      <c r="D4835" s="4">
        <f t="shared" si="937"/>
        <v>0.15</v>
      </c>
      <c r="E4835" s="3">
        <f t="shared" si="938"/>
        <v>2013</v>
      </c>
      <c r="F4835" s="3">
        <f t="shared" si="939"/>
        <v>2</v>
      </c>
      <c r="G4835" s="3">
        <f t="shared" si="940"/>
        <v>25</v>
      </c>
      <c r="H4835" s="3">
        <f t="shared" si="941"/>
        <v>0</v>
      </c>
      <c r="I4835" s="3">
        <f t="shared" si="942"/>
        <v>1</v>
      </c>
      <c r="J4835" s="3">
        <f t="shared" si="943"/>
        <v>2</v>
      </c>
      <c r="K4835" s="3" t="str">
        <f>IF(AND(D4835&gt;='Season Lookup'!$D$15,D4835&lt;'Season Lookup'!$D$16),"Spring",IF(AND(D4835&gt;='Season Lookup'!$D$16,D4835&lt;'Season Lookup'!$D$17),"Summer",IF(AND(D4835&gt;='Season Lookup'!$D$17,D4835&lt;'Season Lookup'!$D$18),"Fall",IF(OR(D4835&gt;='Season Lookup'!$D$18,D4835&lt;'Season Lookup'!$D$15),"Winter"))))</f>
        <v>Winter</v>
      </c>
      <c r="L4835" s="3" t="str">
        <f>VLOOKUP(F4835,'Season Lookup'!$A$1:$B$13,2,0)</f>
        <v>Winter</v>
      </c>
      <c r="M4835" t="s">
        <v>56</v>
      </c>
      <c r="N4835" t="s">
        <v>13</v>
      </c>
      <c r="O4835" t="s">
        <v>23</v>
      </c>
      <c r="P4835" t="str">
        <f t="shared" si="944"/>
        <v>Yes</v>
      </c>
      <c r="Q4835" t="str">
        <f t="shared" si="945"/>
        <v>No</v>
      </c>
      <c r="R4835" t="str">
        <f t="shared" si="946"/>
        <v>No</v>
      </c>
      <c r="T4835" t="s">
        <v>14</v>
      </c>
      <c r="U4835" t="s">
        <v>2460</v>
      </c>
      <c r="V4835" t="str">
        <f t="shared" si="947"/>
        <v>Intersection</v>
      </c>
      <c r="W4835" t="s">
        <v>5429</v>
      </c>
      <c r="X4835">
        <v>42.380831999999998</v>
      </c>
      <c r="Y4835">
        <v>-71.119870000000006</v>
      </c>
      <c r="Z4835" t="s">
        <v>2014</v>
      </c>
    </row>
    <row r="4836" spans="1:26">
      <c r="A4836">
        <v>28797</v>
      </c>
      <c r="B4836" s="1">
        <v>41330.28125</v>
      </c>
      <c r="C4836" s="1">
        <f t="shared" si="936"/>
        <v>41275</v>
      </c>
      <c r="D4836" s="4">
        <f t="shared" si="937"/>
        <v>0.15</v>
      </c>
      <c r="E4836" s="3">
        <f t="shared" si="938"/>
        <v>2013</v>
      </c>
      <c r="F4836" s="3">
        <f t="shared" si="939"/>
        <v>2</v>
      </c>
      <c r="G4836" s="3">
        <f t="shared" si="940"/>
        <v>25</v>
      </c>
      <c r="H4836" s="3">
        <f t="shared" si="941"/>
        <v>6</v>
      </c>
      <c r="I4836" s="3">
        <f t="shared" si="942"/>
        <v>45</v>
      </c>
      <c r="J4836" s="3">
        <f t="shared" si="943"/>
        <v>2</v>
      </c>
      <c r="K4836" s="3" t="str">
        <f>IF(AND(D4836&gt;='Season Lookup'!$D$15,D4836&lt;'Season Lookup'!$D$16),"Spring",IF(AND(D4836&gt;='Season Lookup'!$D$16,D4836&lt;'Season Lookup'!$D$17),"Summer",IF(AND(D4836&gt;='Season Lookup'!$D$17,D4836&lt;'Season Lookup'!$D$18),"Fall",IF(OR(D4836&gt;='Season Lookup'!$D$18,D4836&lt;'Season Lookup'!$D$15),"Winter"))))</f>
        <v>Winter</v>
      </c>
      <c r="L4836" s="3" t="str">
        <f>VLOOKUP(F4836,'Season Lookup'!$A$1:$B$13,2,0)</f>
        <v>Winter</v>
      </c>
      <c r="M4836" t="s">
        <v>56</v>
      </c>
      <c r="N4836" t="s">
        <v>35</v>
      </c>
      <c r="O4836" t="s">
        <v>23</v>
      </c>
      <c r="P4836" t="str">
        <f t="shared" si="944"/>
        <v>Yes</v>
      </c>
      <c r="Q4836" t="str">
        <f t="shared" si="945"/>
        <v>No</v>
      </c>
      <c r="R4836" t="str">
        <f t="shared" si="946"/>
        <v>No</v>
      </c>
      <c r="S4836">
        <v>6</v>
      </c>
      <c r="T4836" t="s">
        <v>2038</v>
      </c>
      <c r="V4836" t="str">
        <f t="shared" si="947"/>
        <v>Non Intersection</v>
      </c>
      <c r="W4836" t="s">
        <v>5430</v>
      </c>
      <c r="X4836">
        <v>42.378259</v>
      </c>
      <c r="Y4836">
        <v>-71.153935000000004</v>
      </c>
      <c r="Z4836" t="s">
        <v>5431</v>
      </c>
    </row>
    <row r="4837" spans="1:26">
      <c r="A4837">
        <v>28798</v>
      </c>
      <c r="B4837" s="1">
        <v>41330.739583333336</v>
      </c>
      <c r="C4837" s="1">
        <f t="shared" si="936"/>
        <v>41275</v>
      </c>
      <c r="D4837" s="4">
        <f t="shared" si="937"/>
        <v>0.15</v>
      </c>
      <c r="E4837" s="3">
        <f t="shared" si="938"/>
        <v>2013</v>
      </c>
      <c r="F4837" s="3">
        <f t="shared" si="939"/>
        <v>2</v>
      </c>
      <c r="G4837" s="3">
        <f t="shared" si="940"/>
        <v>25</v>
      </c>
      <c r="H4837" s="3">
        <f t="shared" si="941"/>
        <v>17</v>
      </c>
      <c r="I4837" s="3">
        <f t="shared" si="942"/>
        <v>45</v>
      </c>
      <c r="J4837" s="3">
        <f t="shared" si="943"/>
        <v>2</v>
      </c>
      <c r="K4837" s="3" t="str">
        <f>IF(AND(D4837&gt;='Season Lookup'!$D$15,D4837&lt;'Season Lookup'!$D$16),"Spring",IF(AND(D4837&gt;='Season Lookup'!$D$16,D4837&lt;'Season Lookup'!$D$17),"Summer",IF(AND(D4837&gt;='Season Lookup'!$D$17,D4837&lt;'Season Lookup'!$D$18),"Fall",IF(OR(D4837&gt;='Season Lookup'!$D$18,D4837&lt;'Season Lookup'!$D$15),"Winter"))))</f>
        <v>Winter</v>
      </c>
      <c r="L4837" s="3" t="str">
        <f>VLOOKUP(F4837,'Season Lookup'!$A$1:$B$13,2,0)</f>
        <v>Winter</v>
      </c>
      <c r="M4837" t="s">
        <v>56</v>
      </c>
      <c r="N4837" t="s">
        <v>13</v>
      </c>
      <c r="O4837" t="s">
        <v>13</v>
      </c>
      <c r="P4837" t="str">
        <f t="shared" si="944"/>
        <v>Yes</v>
      </c>
      <c r="Q4837" t="str">
        <f t="shared" si="945"/>
        <v>No</v>
      </c>
      <c r="R4837" t="str">
        <f t="shared" si="946"/>
        <v>No</v>
      </c>
      <c r="T4837" t="s">
        <v>14</v>
      </c>
      <c r="U4837" t="s">
        <v>840</v>
      </c>
      <c r="V4837" t="str">
        <f t="shared" si="947"/>
        <v>Intersection</v>
      </c>
      <c r="W4837" t="s">
        <v>1264</v>
      </c>
      <c r="X4837">
        <v>42.374437</v>
      </c>
      <c r="Y4837">
        <v>-71.118865999999997</v>
      </c>
      <c r="Z4837" t="s">
        <v>1265</v>
      </c>
    </row>
    <row r="4838" spans="1:26">
      <c r="A4838">
        <v>28800</v>
      </c>
      <c r="B4838" s="1">
        <v>41330.648599537039</v>
      </c>
      <c r="C4838" s="1">
        <f t="shared" si="936"/>
        <v>41275</v>
      </c>
      <c r="D4838" s="4">
        <f t="shared" si="937"/>
        <v>0.15</v>
      </c>
      <c r="E4838" s="3">
        <f t="shared" si="938"/>
        <v>2013</v>
      </c>
      <c r="F4838" s="3">
        <f t="shared" si="939"/>
        <v>2</v>
      </c>
      <c r="G4838" s="3">
        <f t="shared" si="940"/>
        <v>25</v>
      </c>
      <c r="H4838" s="3">
        <f t="shared" si="941"/>
        <v>15</v>
      </c>
      <c r="I4838" s="3">
        <f t="shared" si="942"/>
        <v>33</v>
      </c>
      <c r="J4838" s="3">
        <f t="shared" si="943"/>
        <v>2</v>
      </c>
      <c r="K4838" s="3" t="str">
        <f>IF(AND(D4838&gt;='Season Lookup'!$D$15,D4838&lt;'Season Lookup'!$D$16),"Spring",IF(AND(D4838&gt;='Season Lookup'!$D$16,D4838&lt;'Season Lookup'!$D$17),"Summer",IF(AND(D4838&gt;='Season Lookup'!$D$17,D4838&lt;'Season Lookup'!$D$18),"Fall",IF(OR(D4838&gt;='Season Lookup'!$D$18,D4838&lt;'Season Lookup'!$D$15),"Winter"))))</f>
        <v>Winter</v>
      </c>
      <c r="L4838" s="3" t="str">
        <f>VLOOKUP(F4838,'Season Lookup'!$A$1:$B$13,2,0)</f>
        <v>Winter</v>
      </c>
      <c r="M4838" t="s">
        <v>56</v>
      </c>
      <c r="N4838" t="s">
        <v>13</v>
      </c>
      <c r="O4838" t="s">
        <v>13</v>
      </c>
      <c r="P4838" t="str">
        <f t="shared" si="944"/>
        <v>Yes</v>
      </c>
      <c r="Q4838" t="str">
        <f t="shared" si="945"/>
        <v>No</v>
      </c>
      <c r="R4838" t="str">
        <f t="shared" si="946"/>
        <v>No</v>
      </c>
      <c r="T4838" t="s">
        <v>587</v>
      </c>
      <c r="U4838" t="s">
        <v>1053</v>
      </c>
      <c r="V4838" t="str">
        <f t="shared" si="947"/>
        <v>Intersection</v>
      </c>
      <c r="W4838" t="s">
        <v>5432</v>
      </c>
      <c r="X4838">
        <v>42.367699999999999</v>
      </c>
      <c r="Y4838">
        <v>-71.092663000000002</v>
      </c>
      <c r="Z4838" t="s">
        <v>4922</v>
      </c>
    </row>
    <row r="4839" spans="1:26">
      <c r="A4839">
        <v>28803</v>
      </c>
      <c r="B4839" s="1">
        <v>41330.541655092595</v>
      </c>
      <c r="C4839" s="1">
        <f t="shared" si="936"/>
        <v>41275</v>
      </c>
      <c r="D4839" s="4">
        <f t="shared" si="937"/>
        <v>0.15</v>
      </c>
      <c r="E4839" s="3">
        <f t="shared" si="938"/>
        <v>2013</v>
      </c>
      <c r="F4839" s="3">
        <f t="shared" si="939"/>
        <v>2</v>
      </c>
      <c r="G4839" s="3">
        <f t="shared" si="940"/>
        <v>25</v>
      </c>
      <c r="H4839" s="3">
        <f t="shared" si="941"/>
        <v>12</v>
      </c>
      <c r="I4839" s="3">
        <f t="shared" si="942"/>
        <v>59</v>
      </c>
      <c r="J4839" s="3">
        <f t="shared" si="943"/>
        <v>2</v>
      </c>
      <c r="K4839" s="3" t="str">
        <f>IF(AND(D4839&gt;='Season Lookup'!$D$15,D4839&lt;'Season Lookup'!$D$16),"Spring",IF(AND(D4839&gt;='Season Lookup'!$D$16,D4839&lt;'Season Lookup'!$D$17),"Summer",IF(AND(D4839&gt;='Season Lookup'!$D$17,D4839&lt;'Season Lookup'!$D$18),"Fall",IF(OR(D4839&gt;='Season Lookup'!$D$18,D4839&lt;'Season Lookup'!$D$15),"Winter"))))</f>
        <v>Winter</v>
      </c>
      <c r="L4839" s="3" t="str">
        <f>VLOOKUP(F4839,'Season Lookup'!$A$1:$B$13,2,0)</f>
        <v>Winter</v>
      </c>
      <c r="M4839" t="s">
        <v>56</v>
      </c>
      <c r="N4839" t="s">
        <v>13</v>
      </c>
      <c r="O4839" t="s">
        <v>132</v>
      </c>
      <c r="P4839" t="str">
        <f t="shared" si="944"/>
        <v>Yes</v>
      </c>
      <c r="Q4839" t="str">
        <f t="shared" si="945"/>
        <v>Yes</v>
      </c>
      <c r="R4839" t="str">
        <f t="shared" si="946"/>
        <v>No</v>
      </c>
      <c r="T4839" t="s">
        <v>238</v>
      </c>
      <c r="U4839" t="s">
        <v>224</v>
      </c>
      <c r="V4839" t="str">
        <f t="shared" si="947"/>
        <v>Intersection</v>
      </c>
      <c r="W4839" t="s">
        <v>3905</v>
      </c>
      <c r="X4839">
        <v>42.377006000000002</v>
      </c>
      <c r="Y4839">
        <v>-71.112334000000004</v>
      </c>
      <c r="Z4839" t="s">
        <v>3906</v>
      </c>
    </row>
    <row r="4840" spans="1:26">
      <c r="A4840">
        <v>28801</v>
      </c>
      <c r="B4840" s="1">
        <v>41331.4375</v>
      </c>
      <c r="C4840" s="1">
        <f t="shared" si="936"/>
        <v>41275</v>
      </c>
      <c r="D4840" s="4">
        <f t="shared" si="937"/>
        <v>0.15277777777777779</v>
      </c>
      <c r="E4840" s="3">
        <f t="shared" si="938"/>
        <v>2013</v>
      </c>
      <c r="F4840" s="3">
        <f t="shared" si="939"/>
        <v>2</v>
      </c>
      <c r="G4840" s="3">
        <f t="shared" si="940"/>
        <v>26</v>
      </c>
      <c r="H4840" s="3">
        <f t="shared" si="941"/>
        <v>10</v>
      </c>
      <c r="I4840" s="3">
        <f t="shared" si="942"/>
        <v>30</v>
      </c>
      <c r="J4840" s="3">
        <f t="shared" si="943"/>
        <v>3</v>
      </c>
      <c r="K4840" s="3" t="str">
        <f>IF(AND(D4840&gt;='Season Lookup'!$D$15,D4840&lt;'Season Lookup'!$D$16),"Spring",IF(AND(D4840&gt;='Season Lookup'!$D$16,D4840&lt;'Season Lookup'!$D$17),"Summer",IF(AND(D4840&gt;='Season Lookup'!$D$17,D4840&lt;'Season Lookup'!$D$18),"Fall",IF(OR(D4840&gt;='Season Lookup'!$D$18,D4840&lt;'Season Lookup'!$D$15),"Winter"))))</f>
        <v>Winter</v>
      </c>
      <c r="L4840" s="3" t="str">
        <f>VLOOKUP(F4840,'Season Lookup'!$A$1:$B$13,2,0)</f>
        <v>Winter</v>
      </c>
      <c r="M4840" t="s">
        <v>73</v>
      </c>
      <c r="N4840" t="s">
        <v>13</v>
      </c>
      <c r="O4840" t="s">
        <v>23</v>
      </c>
      <c r="P4840" t="str">
        <f t="shared" si="944"/>
        <v>Yes</v>
      </c>
      <c r="Q4840" t="str">
        <f t="shared" si="945"/>
        <v>No</v>
      </c>
      <c r="R4840" t="str">
        <f t="shared" si="946"/>
        <v>No</v>
      </c>
      <c r="T4840" t="s">
        <v>268</v>
      </c>
      <c r="U4840" t="s">
        <v>269</v>
      </c>
      <c r="V4840" t="str">
        <f t="shared" si="947"/>
        <v>Intersection</v>
      </c>
      <c r="W4840" t="s">
        <v>4711</v>
      </c>
      <c r="X4840">
        <v>42.388581000000002</v>
      </c>
      <c r="Y4840">
        <v>-71.119038000000003</v>
      </c>
      <c r="Z4840" t="s">
        <v>4712</v>
      </c>
    </row>
    <row r="4841" spans="1:26">
      <c r="A4841">
        <v>28804</v>
      </c>
      <c r="B4841" s="1">
        <v>41331.555543981478</v>
      </c>
      <c r="C4841" s="1">
        <f t="shared" si="936"/>
        <v>41275</v>
      </c>
      <c r="D4841" s="4">
        <f t="shared" si="937"/>
        <v>0.15277777777777779</v>
      </c>
      <c r="E4841" s="3">
        <f t="shared" si="938"/>
        <v>2013</v>
      </c>
      <c r="F4841" s="3">
        <f t="shared" si="939"/>
        <v>2</v>
      </c>
      <c r="G4841" s="3">
        <f t="shared" si="940"/>
        <v>26</v>
      </c>
      <c r="H4841" s="3">
        <f t="shared" si="941"/>
        <v>13</v>
      </c>
      <c r="I4841" s="3">
        <f t="shared" si="942"/>
        <v>19</v>
      </c>
      <c r="J4841" s="3">
        <f t="shared" si="943"/>
        <v>3</v>
      </c>
      <c r="K4841" s="3" t="str">
        <f>IF(AND(D4841&gt;='Season Lookup'!$D$15,D4841&lt;'Season Lookup'!$D$16),"Spring",IF(AND(D4841&gt;='Season Lookup'!$D$16,D4841&lt;'Season Lookup'!$D$17),"Summer",IF(AND(D4841&gt;='Season Lookup'!$D$17,D4841&lt;'Season Lookup'!$D$18),"Fall",IF(OR(D4841&gt;='Season Lookup'!$D$18,D4841&lt;'Season Lookup'!$D$15),"Winter"))))</f>
        <v>Winter</v>
      </c>
      <c r="L4841" s="3" t="str">
        <f>VLOOKUP(F4841,'Season Lookup'!$A$1:$B$13,2,0)</f>
        <v>Winter</v>
      </c>
      <c r="M4841" t="s">
        <v>73</v>
      </c>
      <c r="N4841" t="s">
        <v>18</v>
      </c>
      <c r="O4841" t="s">
        <v>152</v>
      </c>
      <c r="P4841" t="str">
        <f t="shared" si="944"/>
        <v>Yes</v>
      </c>
      <c r="Q4841" t="str">
        <f t="shared" si="945"/>
        <v>No</v>
      </c>
      <c r="R4841" t="str">
        <f t="shared" si="946"/>
        <v>Yes</v>
      </c>
      <c r="T4841" t="s">
        <v>14</v>
      </c>
      <c r="U4841" t="s">
        <v>104</v>
      </c>
      <c r="V4841" t="str">
        <f t="shared" si="947"/>
        <v>Intersection</v>
      </c>
      <c r="W4841" t="s">
        <v>1129</v>
      </c>
      <c r="X4841">
        <v>42.366590000000002</v>
      </c>
      <c r="Y4841">
        <v>-71.105680000000007</v>
      </c>
      <c r="Z4841" t="s">
        <v>435</v>
      </c>
    </row>
    <row r="4842" spans="1:26">
      <c r="A4842">
        <v>28805</v>
      </c>
      <c r="B4842" s="1">
        <v>41331.760405092595</v>
      </c>
      <c r="C4842" s="1">
        <f t="shared" si="936"/>
        <v>41275</v>
      </c>
      <c r="D4842" s="4">
        <f t="shared" si="937"/>
        <v>0.15277777777777779</v>
      </c>
      <c r="E4842" s="3">
        <f t="shared" si="938"/>
        <v>2013</v>
      </c>
      <c r="F4842" s="3">
        <f t="shared" si="939"/>
        <v>2</v>
      </c>
      <c r="G4842" s="3">
        <f t="shared" si="940"/>
        <v>26</v>
      </c>
      <c r="H4842" s="3">
        <f t="shared" si="941"/>
        <v>18</v>
      </c>
      <c r="I4842" s="3">
        <f t="shared" si="942"/>
        <v>14</v>
      </c>
      <c r="J4842" s="3">
        <f t="shared" si="943"/>
        <v>3</v>
      </c>
      <c r="K4842" s="3" t="str">
        <f>IF(AND(D4842&gt;='Season Lookup'!$D$15,D4842&lt;'Season Lookup'!$D$16),"Spring",IF(AND(D4842&gt;='Season Lookup'!$D$16,D4842&lt;'Season Lookup'!$D$17),"Summer",IF(AND(D4842&gt;='Season Lookup'!$D$17,D4842&lt;'Season Lookup'!$D$18),"Fall",IF(OR(D4842&gt;='Season Lookup'!$D$18,D4842&lt;'Season Lookup'!$D$15),"Winter"))))</f>
        <v>Winter</v>
      </c>
      <c r="L4842" s="3" t="str">
        <f>VLOOKUP(F4842,'Season Lookup'!$A$1:$B$13,2,0)</f>
        <v>Winter</v>
      </c>
      <c r="M4842" t="s">
        <v>73</v>
      </c>
      <c r="N4842" t="s">
        <v>13</v>
      </c>
      <c r="O4842" t="s">
        <v>23</v>
      </c>
      <c r="P4842" t="str">
        <f t="shared" si="944"/>
        <v>Yes</v>
      </c>
      <c r="Q4842" t="str">
        <f t="shared" si="945"/>
        <v>No</v>
      </c>
      <c r="R4842" t="str">
        <f t="shared" si="946"/>
        <v>No</v>
      </c>
      <c r="T4842" t="s">
        <v>1438</v>
      </c>
      <c r="U4842" t="s">
        <v>198</v>
      </c>
      <c r="V4842" t="str">
        <f t="shared" si="947"/>
        <v>Intersection</v>
      </c>
      <c r="W4842" t="s">
        <v>1786</v>
      </c>
      <c r="X4842">
        <v>42.372252000000003</v>
      </c>
      <c r="Y4842">
        <v>-71.119338999999997</v>
      </c>
      <c r="Z4842" t="s">
        <v>1787</v>
      </c>
    </row>
    <row r="4843" spans="1:26">
      <c r="A4843">
        <v>28806</v>
      </c>
      <c r="B4843" s="1">
        <v>41331.498611111114</v>
      </c>
      <c r="C4843" s="1">
        <f t="shared" ref="C4843:C4905" si="948">EOMONTH(B4843,MONTH(B4843)*-1)+1</f>
        <v>41275</v>
      </c>
      <c r="D4843" s="4">
        <f t="shared" ref="D4843:D4905" si="949">YEARFRAC(C4843,B4843)</f>
        <v>0.15277777777777779</v>
      </c>
      <c r="E4843" s="3">
        <f t="shared" ref="E4843:E4905" si="950">YEAR(B4843)</f>
        <v>2013</v>
      </c>
      <c r="F4843" s="3">
        <f t="shared" ref="F4843:F4905" si="951">MONTH(B4843)</f>
        <v>2</v>
      </c>
      <c r="G4843" s="3">
        <f t="shared" ref="G4843:G4905" si="952">DAY(B4843)</f>
        <v>26</v>
      </c>
      <c r="H4843" s="3">
        <f t="shared" ref="H4843:H4905" si="953">HOUR(B4843)</f>
        <v>11</v>
      </c>
      <c r="I4843" s="3">
        <f t="shared" ref="I4843:I4905" si="954">MINUTE(B4843)</f>
        <v>58</v>
      </c>
      <c r="J4843" s="3">
        <f t="shared" ref="J4843:J4905" si="955">WEEKDAY(B4843,1)</f>
        <v>3</v>
      </c>
      <c r="K4843" s="3" t="str">
        <f>IF(AND(D4843&gt;='Season Lookup'!$D$15,D4843&lt;'Season Lookup'!$D$16),"Spring",IF(AND(D4843&gt;='Season Lookup'!$D$16,D4843&lt;'Season Lookup'!$D$17),"Summer",IF(AND(D4843&gt;='Season Lookup'!$D$17,D4843&lt;'Season Lookup'!$D$18),"Fall",IF(OR(D4843&gt;='Season Lookup'!$D$18,D4843&lt;'Season Lookup'!$D$15),"Winter"))))</f>
        <v>Winter</v>
      </c>
      <c r="L4843" s="3" t="str">
        <f>VLOOKUP(F4843,'Season Lookup'!$A$1:$B$13,2,0)</f>
        <v>Winter</v>
      </c>
      <c r="M4843" t="s">
        <v>73</v>
      </c>
      <c r="N4843" t="s">
        <v>13</v>
      </c>
      <c r="O4843" t="s">
        <v>13</v>
      </c>
      <c r="P4843" t="str">
        <f t="shared" ref="P4843:P4905" si="956">IF(OR(N4843="Auto",O4843="Auto"),"Yes",IF(OR(N4843="Taxi",O4843="Taxi"),"Yes",IF(OR(N4843="Truck",O4843="Truck"),"Yes",IF(OR(N4843="Van",O4843="Van"),"Yes","No"))))</f>
        <v>Yes</v>
      </c>
      <c r="Q4843" t="str">
        <f t="shared" ref="Q4843:Q4905" si="957">IF(OR(N4843="Bicycle",O4843="Bicycle"),"Yes","No")</f>
        <v>No</v>
      </c>
      <c r="R4843" t="str">
        <f t="shared" ref="R4843:R4905" si="958">IF(OR(N4843="Pedestrian",O4843="Pedestrian"),"Yes","No")</f>
        <v>No</v>
      </c>
      <c r="T4843" t="s">
        <v>14</v>
      </c>
      <c r="U4843" t="s">
        <v>342</v>
      </c>
      <c r="V4843" t="str">
        <f t="shared" ref="V4843:V4905" si="959">IF(ISBLANK(S4843),"Intersection","Non Intersection")</f>
        <v>Intersection</v>
      </c>
      <c r="W4843" t="s">
        <v>2590</v>
      </c>
      <c r="X4843">
        <v>42.365574000000002</v>
      </c>
      <c r="Y4843">
        <v>-71.103990999999994</v>
      </c>
      <c r="Z4843" t="s">
        <v>267</v>
      </c>
    </row>
    <row r="4844" spans="1:26">
      <c r="A4844">
        <v>28807</v>
      </c>
      <c r="B4844" s="1">
        <v>41331.722210648149</v>
      </c>
      <c r="C4844" s="1">
        <f t="shared" si="948"/>
        <v>41275</v>
      </c>
      <c r="D4844" s="4">
        <f t="shared" si="949"/>
        <v>0.15277777777777779</v>
      </c>
      <c r="E4844" s="3">
        <f t="shared" si="950"/>
        <v>2013</v>
      </c>
      <c r="F4844" s="3">
        <f t="shared" si="951"/>
        <v>2</v>
      </c>
      <c r="G4844" s="3">
        <f t="shared" si="952"/>
        <v>26</v>
      </c>
      <c r="H4844" s="3">
        <f t="shared" si="953"/>
        <v>17</v>
      </c>
      <c r="I4844" s="3">
        <f t="shared" si="954"/>
        <v>19</v>
      </c>
      <c r="J4844" s="3">
        <f t="shared" si="955"/>
        <v>3</v>
      </c>
      <c r="K4844" s="3" t="str">
        <f>IF(AND(D4844&gt;='Season Lookup'!$D$15,D4844&lt;'Season Lookup'!$D$16),"Spring",IF(AND(D4844&gt;='Season Lookup'!$D$16,D4844&lt;'Season Lookup'!$D$17),"Summer",IF(AND(D4844&gt;='Season Lookup'!$D$17,D4844&lt;'Season Lookup'!$D$18),"Fall",IF(OR(D4844&gt;='Season Lookup'!$D$18,D4844&lt;'Season Lookup'!$D$15),"Winter"))))</f>
        <v>Winter</v>
      </c>
      <c r="L4844" s="3" t="str">
        <f>VLOOKUP(F4844,'Season Lookup'!$A$1:$B$13,2,0)</f>
        <v>Winter</v>
      </c>
      <c r="M4844" t="s">
        <v>73</v>
      </c>
      <c r="N4844" t="s">
        <v>329</v>
      </c>
      <c r="O4844" t="s">
        <v>329</v>
      </c>
      <c r="P4844" t="str">
        <f t="shared" si="956"/>
        <v>No</v>
      </c>
      <c r="Q4844" t="str">
        <f t="shared" si="957"/>
        <v>No</v>
      </c>
      <c r="R4844" t="str">
        <f t="shared" si="958"/>
        <v>No</v>
      </c>
      <c r="S4844">
        <v>1039</v>
      </c>
      <c r="T4844" t="s">
        <v>14</v>
      </c>
      <c r="V4844" t="str">
        <f t="shared" si="959"/>
        <v>Non Intersection</v>
      </c>
      <c r="W4844" t="s">
        <v>3649</v>
      </c>
      <c r="X4844">
        <v>42.369929999999997</v>
      </c>
      <c r="Y4844">
        <v>-71.112459000000001</v>
      </c>
      <c r="Z4844" t="s">
        <v>3650</v>
      </c>
    </row>
    <row r="4845" spans="1:26">
      <c r="A4845">
        <v>28839</v>
      </c>
      <c r="B4845" s="1">
        <v>41331.25</v>
      </c>
      <c r="C4845" s="1">
        <f t="shared" si="948"/>
        <v>41275</v>
      </c>
      <c r="D4845" s="4">
        <f t="shared" si="949"/>
        <v>0.15277777777777779</v>
      </c>
      <c r="E4845" s="3">
        <f t="shared" si="950"/>
        <v>2013</v>
      </c>
      <c r="F4845" s="3">
        <f t="shared" si="951"/>
        <v>2</v>
      </c>
      <c r="G4845" s="3">
        <f t="shared" si="952"/>
        <v>26</v>
      </c>
      <c r="H4845" s="3">
        <f t="shared" si="953"/>
        <v>6</v>
      </c>
      <c r="I4845" s="3">
        <f t="shared" si="954"/>
        <v>0</v>
      </c>
      <c r="J4845" s="3">
        <f t="shared" si="955"/>
        <v>3</v>
      </c>
      <c r="K4845" s="3" t="str">
        <f>IF(AND(D4845&gt;='Season Lookup'!$D$15,D4845&lt;'Season Lookup'!$D$16),"Spring",IF(AND(D4845&gt;='Season Lookup'!$D$16,D4845&lt;'Season Lookup'!$D$17),"Summer",IF(AND(D4845&gt;='Season Lookup'!$D$17,D4845&lt;'Season Lookup'!$D$18),"Fall",IF(OR(D4845&gt;='Season Lookup'!$D$18,D4845&lt;'Season Lookup'!$D$15),"Winter"))))</f>
        <v>Winter</v>
      </c>
      <c r="L4845" s="3" t="str">
        <f>VLOOKUP(F4845,'Season Lookup'!$A$1:$B$13,2,0)</f>
        <v>Winter</v>
      </c>
      <c r="N4845" t="s">
        <v>13</v>
      </c>
      <c r="O4845" t="s">
        <v>23</v>
      </c>
      <c r="P4845" t="str">
        <f t="shared" si="956"/>
        <v>Yes</v>
      </c>
      <c r="Q4845" t="str">
        <f t="shared" si="957"/>
        <v>No</v>
      </c>
      <c r="R4845" t="str">
        <f t="shared" si="958"/>
        <v>No</v>
      </c>
      <c r="S4845">
        <v>402</v>
      </c>
      <c r="T4845" t="s">
        <v>15</v>
      </c>
      <c r="V4845" t="str">
        <f t="shared" si="959"/>
        <v>Non Intersection</v>
      </c>
      <c r="W4845" t="s">
        <v>1135</v>
      </c>
      <c r="X4845">
        <v>42.393109000000003</v>
      </c>
      <c r="Y4845">
        <v>-71.140016000000003</v>
      </c>
      <c r="Z4845" t="s">
        <v>1136</v>
      </c>
    </row>
    <row r="4846" spans="1:26">
      <c r="A4846">
        <v>28808</v>
      </c>
      <c r="B4846" s="1">
        <v>41332.354155092595</v>
      </c>
      <c r="C4846" s="1">
        <f t="shared" si="948"/>
        <v>41275</v>
      </c>
      <c r="D4846" s="4">
        <f t="shared" si="949"/>
        <v>0.15555555555555556</v>
      </c>
      <c r="E4846" s="3">
        <f t="shared" si="950"/>
        <v>2013</v>
      </c>
      <c r="F4846" s="3">
        <f t="shared" si="951"/>
        <v>2</v>
      </c>
      <c r="G4846" s="3">
        <f t="shared" si="952"/>
        <v>27</v>
      </c>
      <c r="H4846" s="3">
        <f t="shared" si="953"/>
        <v>8</v>
      </c>
      <c r="I4846" s="3">
        <f t="shared" si="954"/>
        <v>29</v>
      </c>
      <c r="J4846" s="3">
        <f t="shared" si="955"/>
        <v>4</v>
      </c>
      <c r="K4846" s="3" t="str">
        <f>IF(AND(D4846&gt;='Season Lookup'!$D$15,D4846&lt;'Season Lookup'!$D$16),"Spring",IF(AND(D4846&gt;='Season Lookup'!$D$16,D4846&lt;'Season Lookup'!$D$17),"Summer",IF(AND(D4846&gt;='Season Lookup'!$D$17,D4846&lt;'Season Lookup'!$D$18),"Fall",IF(OR(D4846&gt;='Season Lookup'!$D$18,D4846&lt;'Season Lookup'!$D$15),"Winter"))))</f>
        <v>Winter</v>
      </c>
      <c r="L4846" s="3" t="str">
        <f>VLOOKUP(F4846,'Season Lookup'!$A$1:$B$13,2,0)</f>
        <v>Winter</v>
      </c>
      <c r="M4846" t="s">
        <v>82</v>
      </c>
      <c r="N4846" t="s">
        <v>18</v>
      </c>
      <c r="O4846" t="s">
        <v>329</v>
      </c>
      <c r="P4846" t="str">
        <f t="shared" si="956"/>
        <v>Yes</v>
      </c>
      <c r="Q4846" t="str">
        <f t="shared" si="957"/>
        <v>No</v>
      </c>
      <c r="R4846" t="str">
        <f t="shared" si="958"/>
        <v>No</v>
      </c>
      <c r="T4846" t="s">
        <v>509</v>
      </c>
      <c r="U4846" t="s">
        <v>178</v>
      </c>
      <c r="V4846" t="str">
        <f t="shared" si="959"/>
        <v>Intersection</v>
      </c>
      <c r="W4846" t="s">
        <v>2520</v>
      </c>
      <c r="X4846">
        <v>42.365872000000003</v>
      </c>
      <c r="Y4846">
        <v>-71.106027999999995</v>
      </c>
      <c r="Z4846" t="s">
        <v>1009</v>
      </c>
    </row>
    <row r="4847" spans="1:26">
      <c r="A4847">
        <v>28809</v>
      </c>
      <c r="B4847" s="1">
        <v>41332.5</v>
      </c>
      <c r="C4847" s="1">
        <f t="shared" si="948"/>
        <v>41275</v>
      </c>
      <c r="D4847" s="4">
        <f t="shared" si="949"/>
        <v>0.15555555555555556</v>
      </c>
      <c r="E4847" s="3">
        <f t="shared" si="950"/>
        <v>2013</v>
      </c>
      <c r="F4847" s="3">
        <f t="shared" si="951"/>
        <v>2</v>
      </c>
      <c r="G4847" s="3">
        <f t="shared" si="952"/>
        <v>27</v>
      </c>
      <c r="H4847" s="3">
        <f t="shared" si="953"/>
        <v>12</v>
      </c>
      <c r="I4847" s="3">
        <f t="shared" si="954"/>
        <v>0</v>
      </c>
      <c r="J4847" s="3">
        <f t="shared" si="955"/>
        <v>4</v>
      </c>
      <c r="K4847" s="3" t="str">
        <f>IF(AND(D4847&gt;='Season Lookup'!$D$15,D4847&lt;'Season Lookup'!$D$16),"Spring",IF(AND(D4847&gt;='Season Lookup'!$D$16,D4847&lt;'Season Lookup'!$D$17),"Summer",IF(AND(D4847&gt;='Season Lookup'!$D$17,D4847&lt;'Season Lookup'!$D$18),"Fall",IF(OR(D4847&gt;='Season Lookup'!$D$18,D4847&lt;'Season Lookup'!$D$15),"Winter"))))</f>
        <v>Winter</v>
      </c>
      <c r="L4847" s="3" t="str">
        <f>VLOOKUP(F4847,'Season Lookup'!$A$1:$B$13,2,0)</f>
        <v>Winter</v>
      </c>
      <c r="M4847" t="s">
        <v>82</v>
      </c>
      <c r="N4847" t="s">
        <v>13</v>
      </c>
      <c r="O4847" t="s">
        <v>23</v>
      </c>
      <c r="P4847" t="str">
        <f t="shared" si="956"/>
        <v>Yes</v>
      </c>
      <c r="Q4847" t="str">
        <f t="shared" si="957"/>
        <v>No</v>
      </c>
      <c r="R4847" t="str">
        <f t="shared" si="958"/>
        <v>No</v>
      </c>
      <c r="S4847">
        <v>60</v>
      </c>
      <c r="T4847" t="s">
        <v>202</v>
      </c>
      <c r="V4847" t="str">
        <f t="shared" si="959"/>
        <v>Non Intersection</v>
      </c>
      <c r="W4847" t="s">
        <v>2510</v>
      </c>
      <c r="X4847">
        <v>42.360984999999999</v>
      </c>
      <c r="Y4847">
        <v>-71.092813000000007</v>
      </c>
      <c r="Z4847" t="s">
        <v>2511</v>
      </c>
    </row>
    <row r="4848" spans="1:26">
      <c r="A4848">
        <v>28811</v>
      </c>
      <c r="B4848" s="1">
        <v>41332.75</v>
      </c>
      <c r="C4848" s="1">
        <f t="shared" si="948"/>
        <v>41275</v>
      </c>
      <c r="D4848" s="4">
        <f t="shared" si="949"/>
        <v>0.15555555555555556</v>
      </c>
      <c r="E4848" s="3">
        <f t="shared" si="950"/>
        <v>2013</v>
      </c>
      <c r="F4848" s="3">
        <f t="shared" si="951"/>
        <v>2</v>
      </c>
      <c r="G4848" s="3">
        <f t="shared" si="952"/>
        <v>27</v>
      </c>
      <c r="H4848" s="3">
        <f t="shared" si="953"/>
        <v>18</v>
      </c>
      <c r="I4848" s="3">
        <f t="shared" si="954"/>
        <v>0</v>
      </c>
      <c r="J4848" s="3">
        <f t="shared" si="955"/>
        <v>4</v>
      </c>
      <c r="K4848" s="3" t="str">
        <f>IF(AND(D4848&gt;='Season Lookup'!$D$15,D4848&lt;'Season Lookup'!$D$16),"Spring",IF(AND(D4848&gt;='Season Lookup'!$D$16,D4848&lt;'Season Lookup'!$D$17),"Summer",IF(AND(D4848&gt;='Season Lookup'!$D$17,D4848&lt;'Season Lookup'!$D$18),"Fall",IF(OR(D4848&gt;='Season Lookup'!$D$18,D4848&lt;'Season Lookup'!$D$15),"Winter"))))</f>
        <v>Winter</v>
      </c>
      <c r="L4848" s="3" t="str">
        <f>VLOOKUP(F4848,'Season Lookup'!$A$1:$B$13,2,0)</f>
        <v>Winter</v>
      </c>
      <c r="M4848" t="s">
        <v>82</v>
      </c>
      <c r="N4848" t="s">
        <v>13</v>
      </c>
      <c r="O4848" t="s">
        <v>23</v>
      </c>
      <c r="P4848" t="str">
        <f t="shared" si="956"/>
        <v>Yes</v>
      </c>
      <c r="Q4848" t="str">
        <f t="shared" si="957"/>
        <v>No</v>
      </c>
      <c r="R4848" t="str">
        <f t="shared" si="958"/>
        <v>No</v>
      </c>
      <c r="T4848" t="s">
        <v>19</v>
      </c>
      <c r="U4848" t="s">
        <v>685</v>
      </c>
      <c r="V4848" t="str">
        <f t="shared" si="959"/>
        <v>Intersection</v>
      </c>
      <c r="W4848" t="s">
        <v>1217</v>
      </c>
      <c r="X4848">
        <v>42.372101999999998</v>
      </c>
      <c r="Y4848">
        <v>-71.088275999999993</v>
      </c>
      <c r="Z4848" t="s">
        <v>1218</v>
      </c>
    </row>
    <row r="4849" spans="1:26">
      <c r="A4849">
        <v>28812</v>
      </c>
      <c r="B4849" s="1">
        <v>41332.65625</v>
      </c>
      <c r="C4849" s="1">
        <f t="shared" si="948"/>
        <v>41275</v>
      </c>
      <c r="D4849" s="4">
        <f t="shared" si="949"/>
        <v>0.15555555555555556</v>
      </c>
      <c r="E4849" s="3">
        <f t="shared" si="950"/>
        <v>2013</v>
      </c>
      <c r="F4849" s="3">
        <f t="shared" si="951"/>
        <v>2</v>
      </c>
      <c r="G4849" s="3">
        <f t="shared" si="952"/>
        <v>27</v>
      </c>
      <c r="H4849" s="3">
        <f t="shared" si="953"/>
        <v>15</v>
      </c>
      <c r="I4849" s="3">
        <f t="shared" si="954"/>
        <v>45</v>
      </c>
      <c r="J4849" s="3">
        <f t="shared" si="955"/>
        <v>4</v>
      </c>
      <c r="K4849" s="3" t="str">
        <f>IF(AND(D4849&gt;='Season Lookup'!$D$15,D4849&lt;'Season Lookup'!$D$16),"Spring",IF(AND(D4849&gt;='Season Lookup'!$D$16,D4849&lt;'Season Lookup'!$D$17),"Summer",IF(AND(D4849&gt;='Season Lookup'!$D$17,D4849&lt;'Season Lookup'!$D$18),"Fall",IF(OR(D4849&gt;='Season Lookup'!$D$18,D4849&lt;'Season Lookup'!$D$15),"Winter"))))</f>
        <v>Winter</v>
      </c>
      <c r="L4849" s="3" t="str">
        <f>VLOOKUP(F4849,'Season Lookup'!$A$1:$B$13,2,0)</f>
        <v>Winter</v>
      </c>
      <c r="M4849" t="s">
        <v>82</v>
      </c>
      <c r="N4849" t="s">
        <v>13</v>
      </c>
      <c r="O4849" t="s">
        <v>23</v>
      </c>
      <c r="P4849" t="str">
        <f t="shared" si="956"/>
        <v>Yes</v>
      </c>
      <c r="Q4849" t="str">
        <f t="shared" si="957"/>
        <v>No</v>
      </c>
      <c r="R4849" t="str">
        <f t="shared" si="958"/>
        <v>No</v>
      </c>
      <c r="S4849">
        <v>1815</v>
      </c>
      <c r="T4849" t="s">
        <v>14</v>
      </c>
      <c r="V4849" t="str">
        <f t="shared" si="959"/>
        <v>Non Intersection</v>
      </c>
      <c r="W4849" t="s">
        <v>2783</v>
      </c>
      <c r="X4849">
        <v>42.387127</v>
      </c>
      <c r="Y4849">
        <v>-71.118973999999994</v>
      </c>
      <c r="Z4849" t="s">
        <v>2784</v>
      </c>
    </row>
    <row r="4850" spans="1:26">
      <c r="A4850">
        <v>28813</v>
      </c>
      <c r="B4850" s="1">
        <v>41332.559027777781</v>
      </c>
      <c r="C4850" s="1">
        <f t="shared" si="948"/>
        <v>41275</v>
      </c>
      <c r="D4850" s="4">
        <f t="shared" si="949"/>
        <v>0.15555555555555556</v>
      </c>
      <c r="E4850" s="3">
        <f t="shared" si="950"/>
        <v>2013</v>
      </c>
      <c r="F4850" s="3">
        <f t="shared" si="951"/>
        <v>2</v>
      </c>
      <c r="G4850" s="3">
        <f t="shared" si="952"/>
        <v>27</v>
      </c>
      <c r="H4850" s="3">
        <f t="shared" si="953"/>
        <v>13</v>
      </c>
      <c r="I4850" s="3">
        <f t="shared" si="954"/>
        <v>25</v>
      </c>
      <c r="J4850" s="3">
        <f t="shared" si="955"/>
        <v>4</v>
      </c>
      <c r="K4850" s="3" t="str">
        <f>IF(AND(D4850&gt;='Season Lookup'!$D$15,D4850&lt;'Season Lookup'!$D$16),"Spring",IF(AND(D4850&gt;='Season Lookup'!$D$16,D4850&lt;'Season Lookup'!$D$17),"Summer",IF(AND(D4850&gt;='Season Lookup'!$D$17,D4850&lt;'Season Lookup'!$D$18),"Fall",IF(OR(D4850&gt;='Season Lookup'!$D$18,D4850&lt;'Season Lookup'!$D$15),"Winter"))))</f>
        <v>Winter</v>
      </c>
      <c r="L4850" s="3" t="str">
        <f>VLOOKUP(F4850,'Season Lookup'!$A$1:$B$13,2,0)</f>
        <v>Winter</v>
      </c>
      <c r="M4850" t="s">
        <v>82</v>
      </c>
      <c r="N4850" t="s">
        <v>13</v>
      </c>
      <c r="O4850" t="s">
        <v>36</v>
      </c>
      <c r="P4850" t="str">
        <f t="shared" si="956"/>
        <v>Yes</v>
      </c>
      <c r="Q4850" t="str">
        <f t="shared" si="957"/>
        <v>No</v>
      </c>
      <c r="R4850" t="str">
        <f t="shared" si="958"/>
        <v>No</v>
      </c>
      <c r="S4850">
        <v>1050</v>
      </c>
      <c r="T4850" t="s">
        <v>198</v>
      </c>
      <c r="V4850" t="str">
        <f t="shared" si="959"/>
        <v>Non Intersection</v>
      </c>
      <c r="W4850" t="s">
        <v>5433</v>
      </c>
      <c r="X4850">
        <v>42.374679</v>
      </c>
      <c r="Y4850">
        <v>-71.149733999999995</v>
      </c>
      <c r="Z4850" t="s">
        <v>5434</v>
      </c>
    </row>
    <row r="4851" spans="1:26">
      <c r="A4851">
        <v>28814</v>
      </c>
      <c r="B4851" s="1">
        <v>41332.78125</v>
      </c>
      <c r="C4851" s="1">
        <f t="shared" si="948"/>
        <v>41275</v>
      </c>
      <c r="D4851" s="4">
        <f t="shared" si="949"/>
        <v>0.15555555555555556</v>
      </c>
      <c r="E4851" s="3">
        <f t="shared" si="950"/>
        <v>2013</v>
      </c>
      <c r="F4851" s="3">
        <f t="shared" si="951"/>
        <v>2</v>
      </c>
      <c r="G4851" s="3">
        <f t="shared" si="952"/>
        <v>27</v>
      </c>
      <c r="H4851" s="3">
        <f t="shared" si="953"/>
        <v>18</v>
      </c>
      <c r="I4851" s="3">
        <f t="shared" si="954"/>
        <v>45</v>
      </c>
      <c r="J4851" s="3">
        <f t="shared" si="955"/>
        <v>4</v>
      </c>
      <c r="K4851" s="3" t="str">
        <f>IF(AND(D4851&gt;='Season Lookup'!$D$15,D4851&lt;'Season Lookup'!$D$16),"Spring",IF(AND(D4851&gt;='Season Lookup'!$D$16,D4851&lt;'Season Lookup'!$D$17),"Summer",IF(AND(D4851&gt;='Season Lookup'!$D$17,D4851&lt;'Season Lookup'!$D$18),"Fall",IF(OR(D4851&gt;='Season Lookup'!$D$18,D4851&lt;'Season Lookup'!$D$15),"Winter"))))</f>
        <v>Winter</v>
      </c>
      <c r="L4851" s="3" t="str">
        <f>VLOOKUP(F4851,'Season Lookup'!$A$1:$B$13,2,0)</f>
        <v>Winter</v>
      </c>
      <c r="M4851" t="s">
        <v>82</v>
      </c>
      <c r="N4851" t="s">
        <v>13</v>
      </c>
      <c r="O4851" t="s">
        <v>23</v>
      </c>
      <c r="P4851" t="str">
        <f t="shared" si="956"/>
        <v>Yes</v>
      </c>
      <c r="Q4851" t="str">
        <f t="shared" si="957"/>
        <v>No</v>
      </c>
      <c r="R4851" t="str">
        <f t="shared" si="958"/>
        <v>No</v>
      </c>
      <c r="S4851">
        <v>155</v>
      </c>
      <c r="T4851" t="s">
        <v>453</v>
      </c>
      <c r="V4851" t="str">
        <f t="shared" si="959"/>
        <v>Non Intersection</v>
      </c>
      <c r="W4851" t="s">
        <v>5435</v>
      </c>
      <c r="X4851">
        <v>42.360115999999998</v>
      </c>
      <c r="Y4851">
        <v>-71.105253000000005</v>
      </c>
      <c r="Z4851" t="s">
        <v>5436</v>
      </c>
    </row>
    <row r="4852" spans="1:26">
      <c r="A4852">
        <v>28816</v>
      </c>
      <c r="B4852" s="1">
        <v>41332.719444444447</v>
      </c>
      <c r="C4852" s="1">
        <f t="shared" si="948"/>
        <v>41275</v>
      </c>
      <c r="D4852" s="4">
        <f t="shared" si="949"/>
        <v>0.15555555555555556</v>
      </c>
      <c r="E4852" s="3">
        <f t="shared" si="950"/>
        <v>2013</v>
      </c>
      <c r="F4852" s="3">
        <f t="shared" si="951"/>
        <v>2</v>
      </c>
      <c r="G4852" s="3">
        <f t="shared" si="952"/>
        <v>27</v>
      </c>
      <c r="H4852" s="3">
        <f t="shared" si="953"/>
        <v>17</v>
      </c>
      <c r="I4852" s="3">
        <f t="shared" si="954"/>
        <v>16</v>
      </c>
      <c r="J4852" s="3">
        <f t="shared" si="955"/>
        <v>4</v>
      </c>
      <c r="K4852" s="3" t="str">
        <f>IF(AND(D4852&gt;='Season Lookup'!$D$15,D4852&lt;'Season Lookup'!$D$16),"Spring",IF(AND(D4852&gt;='Season Lookup'!$D$16,D4852&lt;'Season Lookup'!$D$17),"Summer",IF(AND(D4852&gt;='Season Lookup'!$D$17,D4852&lt;'Season Lookup'!$D$18),"Fall",IF(OR(D4852&gt;='Season Lookup'!$D$18,D4852&lt;'Season Lookup'!$D$15),"Winter"))))</f>
        <v>Winter</v>
      </c>
      <c r="L4852" s="3" t="str">
        <f>VLOOKUP(F4852,'Season Lookup'!$A$1:$B$13,2,0)</f>
        <v>Winter</v>
      </c>
      <c r="M4852" t="s">
        <v>82</v>
      </c>
      <c r="N4852" t="s">
        <v>13</v>
      </c>
      <c r="O4852" t="s">
        <v>23</v>
      </c>
      <c r="P4852" t="str">
        <f t="shared" si="956"/>
        <v>Yes</v>
      </c>
      <c r="Q4852" t="str">
        <f t="shared" si="957"/>
        <v>No</v>
      </c>
      <c r="R4852" t="str">
        <f t="shared" si="958"/>
        <v>No</v>
      </c>
      <c r="S4852">
        <v>1682</v>
      </c>
      <c r="T4852" t="s">
        <v>14</v>
      </c>
      <c r="V4852" t="str">
        <f t="shared" si="959"/>
        <v>Non Intersection</v>
      </c>
      <c r="W4852" t="s">
        <v>5437</v>
      </c>
      <c r="X4852">
        <v>42.382503999999997</v>
      </c>
      <c r="Y4852">
        <v>-71.119828999999996</v>
      </c>
      <c r="Z4852" t="s">
        <v>5438</v>
      </c>
    </row>
    <row r="4853" spans="1:26">
      <c r="A4853">
        <v>28822</v>
      </c>
      <c r="B4853" s="1">
        <v>41332.719444444447</v>
      </c>
      <c r="C4853" s="1">
        <f t="shared" si="948"/>
        <v>41275</v>
      </c>
      <c r="D4853" s="4">
        <f t="shared" si="949"/>
        <v>0.15555555555555556</v>
      </c>
      <c r="E4853" s="3">
        <f t="shared" si="950"/>
        <v>2013</v>
      </c>
      <c r="F4853" s="3">
        <f t="shared" si="951"/>
        <v>2</v>
      </c>
      <c r="G4853" s="3">
        <f t="shared" si="952"/>
        <v>27</v>
      </c>
      <c r="H4853" s="3">
        <f t="shared" si="953"/>
        <v>17</v>
      </c>
      <c r="I4853" s="3">
        <f t="shared" si="954"/>
        <v>16</v>
      </c>
      <c r="J4853" s="3">
        <f t="shared" si="955"/>
        <v>4</v>
      </c>
      <c r="K4853" s="3" t="str">
        <f>IF(AND(D4853&gt;='Season Lookup'!$D$15,D4853&lt;'Season Lookup'!$D$16),"Spring",IF(AND(D4853&gt;='Season Lookup'!$D$16,D4853&lt;'Season Lookup'!$D$17),"Summer",IF(AND(D4853&gt;='Season Lookup'!$D$17,D4853&lt;'Season Lookup'!$D$18),"Fall",IF(OR(D4853&gt;='Season Lookup'!$D$18,D4853&lt;'Season Lookup'!$D$15),"Winter"))))</f>
        <v>Winter</v>
      </c>
      <c r="L4853" s="3" t="str">
        <f>VLOOKUP(F4853,'Season Lookup'!$A$1:$B$13,2,0)</f>
        <v>Winter</v>
      </c>
      <c r="M4853" t="s">
        <v>82</v>
      </c>
      <c r="N4853" t="s">
        <v>13</v>
      </c>
      <c r="O4853" t="s">
        <v>23</v>
      </c>
      <c r="P4853" t="str">
        <f t="shared" si="956"/>
        <v>Yes</v>
      </c>
      <c r="Q4853" t="str">
        <f t="shared" si="957"/>
        <v>No</v>
      </c>
      <c r="R4853" t="str">
        <f t="shared" si="958"/>
        <v>No</v>
      </c>
      <c r="S4853">
        <v>1658</v>
      </c>
      <c r="T4853" t="s">
        <v>14</v>
      </c>
      <c r="V4853" t="str">
        <f t="shared" si="959"/>
        <v>Non Intersection</v>
      </c>
      <c r="W4853" t="s">
        <v>5439</v>
      </c>
      <c r="X4853">
        <v>42.368924999999997</v>
      </c>
      <c r="Y4853">
        <v>-71.110257000000004</v>
      </c>
      <c r="Z4853" t="s">
        <v>468</v>
      </c>
    </row>
    <row r="4854" spans="1:26">
      <c r="A4854">
        <v>28815</v>
      </c>
      <c r="B4854" s="1">
        <v>41333.378460648149</v>
      </c>
      <c r="C4854" s="1">
        <f t="shared" si="948"/>
        <v>41275</v>
      </c>
      <c r="D4854" s="4">
        <f t="shared" si="949"/>
        <v>0.15833333333333333</v>
      </c>
      <c r="E4854" s="3">
        <f t="shared" si="950"/>
        <v>2013</v>
      </c>
      <c r="F4854" s="3">
        <f t="shared" si="951"/>
        <v>2</v>
      </c>
      <c r="G4854" s="3">
        <f t="shared" si="952"/>
        <v>28</v>
      </c>
      <c r="H4854" s="3">
        <f t="shared" si="953"/>
        <v>9</v>
      </c>
      <c r="I4854" s="3">
        <f t="shared" si="954"/>
        <v>4</v>
      </c>
      <c r="J4854" s="3">
        <f t="shared" si="955"/>
        <v>5</v>
      </c>
      <c r="K4854" s="3" t="str">
        <f>IF(AND(D4854&gt;='Season Lookup'!$D$15,D4854&lt;'Season Lookup'!$D$16),"Spring",IF(AND(D4854&gt;='Season Lookup'!$D$16,D4854&lt;'Season Lookup'!$D$17),"Summer",IF(AND(D4854&gt;='Season Lookup'!$D$17,D4854&lt;'Season Lookup'!$D$18),"Fall",IF(OR(D4854&gt;='Season Lookup'!$D$18,D4854&lt;'Season Lookup'!$D$15),"Winter"))))</f>
        <v>Winter</v>
      </c>
      <c r="L4854" s="3" t="str">
        <f>VLOOKUP(F4854,'Season Lookup'!$A$1:$B$13,2,0)</f>
        <v>Winter</v>
      </c>
      <c r="M4854" t="s">
        <v>78</v>
      </c>
      <c r="N4854" t="s">
        <v>13</v>
      </c>
      <c r="O4854" t="s">
        <v>13</v>
      </c>
      <c r="P4854" t="str">
        <f t="shared" si="956"/>
        <v>Yes</v>
      </c>
      <c r="Q4854" t="str">
        <f t="shared" si="957"/>
        <v>No</v>
      </c>
      <c r="R4854" t="str">
        <f t="shared" si="958"/>
        <v>No</v>
      </c>
      <c r="S4854">
        <v>0</v>
      </c>
      <c r="T4854" t="s">
        <v>185</v>
      </c>
      <c r="U4854" t="s">
        <v>449</v>
      </c>
      <c r="V4854" t="str">
        <f t="shared" si="959"/>
        <v>Non Intersection</v>
      </c>
      <c r="W4854" t="s">
        <v>3901</v>
      </c>
      <c r="X4854">
        <v>42.375430000000001</v>
      </c>
      <c r="Y4854">
        <v>-71.120457999999999</v>
      </c>
      <c r="Z4854" t="s">
        <v>3902</v>
      </c>
    </row>
    <row r="4855" spans="1:26">
      <c r="A4855">
        <v>28817</v>
      </c>
      <c r="B4855" s="1">
        <v>41333.458333333336</v>
      </c>
      <c r="C4855" s="1">
        <f t="shared" si="948"/>
        <v>41275</v>
      </c>
      <c r="D4855" s="4">
        <f t="shared" si="949"/>
        <v>0.15833333333333333</v>
      </c>
      <c r="E4855" s="3">
        <f t="shared" si="950"/>
        <v>2013</v>
      </c>
      <c r="F4855" s="3">
        <f t="shared" si="951"/>
        <v>2</v>
      </c>
      <c r="G4855" s="3">
        <f t="shared" si="952"/>
        <v>28</v>
      </c>
      <c r="H4855" s="3">
        <f t="shared" si="953"/>
        <v>11</v>
      </c>
      <c r="I4855" s="3">
        <f t="shared" si="954"/>
        <v>0</v>
      </c>
      <c r="J4855" s="3">
        <f t="shared" si="955"/>
        <v>5</v>
      </c>
      <c r="K4855" s="3" t="str">
        <f>IF(AND(D4855&gt;='Season Lookup'!$D$15,D4855&lt;'Season Lookup'!$D$16),"Spring",IF(AND(D4855&gt;='Season Lookup'!$D$16,D4855&lt;'Season Lookup'!$D$17),"Summer",IF(AND(D4855&gt;='Season Lookup'!$D$17,D4855&lt;'Season Lookup'!$D$18),"Fall",IF(OR(D4855&gt;='Season Lookup'!$D$18,D4855&lt;'Season Lookup'!$D$15),"Winter"))))</f>
        <v>Winter</v>
      </c>
      <c r="L4855" s="3" t="str">
        <f>VLOOKUP(F4855,'Season Lookup'!$A$1:$B$13,2,0)</f>
        <v>Winter</v>
      </c>
      <c r="M4855" t="s">
        <v>78</v>
      </c>
      <c r="N4855" t="s">
        <v>13</v>
      </c>
      <c r="O4855" t="s">
        <v>23</v>
      </c>
      <c r="P4855" t="str">
        <f t="shared" si="956"/>
        <v>Yes</v>
      </c>
      <c r="Q4855" t="str">
        <f t="shared" si="957"/>
        <v>No</v>
      </c>
      <c r="R4855" t="str">
        <f t="shared" si="958"/>
        <v>No</v>
      </c>
      <c r="S4855">
        <v>27</v>
      </c>
      <c r="T4855" t="s">
        <v>253</v>
      </c>
      <c r="V4855" t="str">
        <f t="shared" si="959"/>
        <v>Non Intersection</v>
      </c>
      <c r="W4855" t="s">
        <v>5440</v>
      </c>
      <c r="X4855">
        <v>42.387619999999998</v>
      </c>
      <c r="Y4855">
        <v>-71.129551000000006</v>
      </c>
      <c r="Z4855" t="s">
        <v>5441</v>
      </c>
    </row>
    <row r="4856" spans="1:26">
      <c r="A4856">
        <v>28818</v>
      </c>
      <c r="B4856" s="1">
        <v>41333.552083333336</v>
      </c>
      <c r="C4856" s="1">
        <f t="shared" si="948"/>
        <v>41275</v>
      </c>
      <c r="D4856" s="4">
        <f t="shared" si="949"/>
        <v>0.15833333333333333</v>
      </c>
      <c r="E4856" s="3">
        <f t="shared" si="950"/>
        <v>2013</v>
      </c>
      <c r="F4856" s="3">
        <f t="shared" si="951"/>
        <v>2</v>
      </c>
      <c r="G4856" s="3">
        <f t="shared" si="952"/>
        <v>28</v>
      </c>
      <c r="H4856" s="3">
        <f t="shared" si="953"/>
        <v>13</v>
      </c>
      <c r="I4856" s="3">
        <f t="shared" si="954"/>
        <v>15</v>
      </c>
      <c r="J4856" s="3">
        <f t="shared" si="955"/>
        <v>5</v>
      </c>
      <c r="K4856" s="3" t="str">
        <f>IF(AND(D4856&gt;='Season Lookup'!$D$15,D4856&lt;'Season Lookup'!$D$16),"Spring",IF(AND(D4856&gt;='Season Lookup'!$D$16,D4856&lt;'Season Lookup'!$D$17),"Summer",IF(AND(D4856&gt;='Season Lookup'!$D$17,D4856&lt;'Season Lookup'!$D$18),"Fall",IF(OR(D4856&gt;='Season Lookup'!$D$18,D4856&lt;'Season Lookup'!$D$15),"Winter"))))</f>
        <v>Winter</v>
      </c>
      <c r="L4856" s="3" t="str">
        <f>VLOOKUP(F4856,'Season Lookup'!$A$1:$B$13,2,0)</f>
        <v>Winter</v>
      </c>
      <c r="M4856" t="s">
        <v>78</v>
      </c>
      <c r="N4856" t="s">
        <v>13</v>
      </c>
      <c r="O4856" t="s">
        <v>13</v>
      </c>
      <c r="P4856" t="str">
        <f t="shared" si="956"/>
        <v>Yes</v>
      </c>
      <c r="Q4856" t="str">
        <f t="shared" si="957"/>
        <v>No</v>
      </c>
      <c r="R4856" t="str">
        <f t="shared" si="958"/>
        <v>No</v>
      </c>
      <c r="S4856">
        <v>189</v>
      </c>
      <c r="T4856" t="s">
        <v>19</v>
      </c>
      <c r="V4856" t="str">
        <f t="shared" si="959"/>
        <v>Non Intersection</v>
      </c>
      <c r="W4856" t="s">
        <v>1942</v>
      </c>
      <c r="X4856">
        <v>42.371015</v>
      </c>
      <c r="Y4856">
        <v>-71.079066999999995</v>
      </c>
      <c r="Z4856" t="s">
        <v>1943</v>
      </c>
    </row>
    <row r="4857" spans="1:26">
      <c r="A4857">
        <v>28819</v>
      </c>
      <c r="B4857" s="1">
        <v>41333.794432870367</v>
      </c>
      <c r="C4857" s="1">
        <f t="shared" si="948"/>
        <v>41275</v>
      </c>
      <c r="D4857" s="4">
        <f t="shared" si="949"/>
        <v>0.15833333333333333</v>
      </c>
      <c r="E4857" s="3">
        <f t="shared" si="950"/>
        <v>2013</v>
      </c>
      <c r="F4857" s="3">
        <f t="shared" si="951"/>
        <v>2</v>
      </c>
      <c r="G4857" s="3">
        <f t="shared" si="952"/>
        <v>28</v>
      </c>
      <c r="H4857" s="3">
        <f t="shared" si="953"/>
        <v>19</v>
      </c>
      <c r="I4857" s="3">
        <f t="shared" si="954"/>
        <v>3</v>
      </c>
      <c r="J4857" s="3">
        <f t="shared" si="955"/>
        <v>5</v>
      </c>
      <c r="K4857" s="3" t="str">
        <f>IF(AND(D4857&gt;='Season Lookup'!$D$15,D4857&lt;'Season Lookup'!$D$16),"Spring",IF(AND(D4857&gt;='Season Lookup'!$D$16,D4857&lt;'Season Lookup'!$D$17),"Summer",IF(AND(D4857&gt;='Season Lookup'!$D$17,D4857&lt;'Season Lookup'!$D$18),"Fall",IF(OR(D4857&gt;='Season Lookup'!$D$18,D4857&lt;'Season Lookup'!$D$15),"Winter"))))</f>
        <v>Winter</v>
      </c>
      <c r="L4857" s="3" t="str">
        <f>VLOOKUP(F4857,'Season Lookup'!$A$1:$B$13,2,0)</f>
        <v>Winter</v>
      </c>
      <c r="M4857" t="s">
        <v>78</v>
      </c>
      <c r="N4857" t="s">
        <v>13</v>
      </c>
      <c r="O4857" t="s">
        <v>36</v>
      </c>
      <c r="P4857" t="str">
        <f t="shared" si="956"/>
        <v>Yes</v>
      </c>
      <c r="Q4857" t="str">
        <f t="shared" si="957"/>
        <v>No</v>
      </c>
      <c r="R4857" t="str">
        <f t="shared" si="958"/>
        <v>No</v>
      </c>
      <c r="S4857">
        <v>9</v>
      </c>
      <c r="T4857" t="s">
        <v>634</v>
      </c>
      <c r="V4857" t="str">
        <f t="shared" si="959"/>
        <v>Non Intersection</v>
      </c>
      <c r="W4857" t="s">
        <v>5442</v>
      </c>
      <c r="X4857">
        <v>42.380023000000001</v>
      </c>
      <c r="Y4857">
        <v>-71.121223000000001</v>
      </c>
      <c r="Z4857" t="s">
        <v>5443</v>
      </c>
    </row>
    <row r="4858" spans="1:26">
      <c r="A4858">
        <v>28820</v>
      </c>
      <c r="B4858" s="1">
        <v>41333.697222222225</v>
      </c>
      <c r="C4858" s="1">
        <f t="shared" si="948"/>
        <v>41275</v>
      </c>
      <c r="D4858" s="4">
        <f t="shared" si="949"/>
        <v>0.15833333333333333</v>
      </c>
      <c r="E4858" s="3">
        <f t="shared" si="950"/>
        <v>2013</v>
      </c>
      <c r="F4858" s="3">
        <f t="shared" si="951"/>
        <v>2</v>
      </c>
      <c r="G4858" s="3">
        <f t="shared" si="952"/>
        <v>28</v>
      </c>
      <c r="H4858" s="3">
        <f t="shared" si="953"/>
        <v>16</v>
      </c>
      <c r="I4858" s="3">
        <f t="shared" si="954"/>
        <v>44</v>
      </c>
      <c r="J4858" s="3">
        <f t="shared" si="955"/>
        <v>5</v>
      </c>
      <c r="K4858" s="3" t="str">
        <f>IF(AND(D4858&gt;='Season Lookup'!$D$15,D4858&lt;'Season Lookup'!$D$16),"Spring",IF(AND(D4858&gt;='Season Lookup'!$D$16,D4858&lt;'Season Lookup'!$D$17),"Summer",IF(AND(D4858&gt;='Season Lookup'!$D$17,D4858&lt;'Season Lookup'!$D$18),"Fall",IF(OR(D4858&gt;='Season Lookup'!$D$18,D4858&lt;'Season Lookup'!$D$15),"Winter"))))</f>
        <v>Winter</v>
      </c>
      <c r="L4858" s="3" t="str">
        <f>VLOOKUP(F4858,'Season Lookup'!$A$1:$B$13,2,0)</f>
        <v>Winter</v>
      </c>
      <c r="M4858" t="s">
        <v>78</v>
      </c>
      <c r="N4858" t="s">
        <v>13</v>
      </c>
      <c r="O4858" t="s">
        <v>13</v>
      </c>
      <c r="P4858" t="str">
        <f t="shared" si="956"/>
        <v>Yes</v>
      </c>
      <c r="Q4858" t="str">
        <f t="shared" si="957"/>
        <v>No</v>
      </c>
      <c r="R4858" t="str">
        <f t="shared" si="958"/>
        <v>No</v>
      </c>
      <c r="T4858" t="s">
        <v>186</v>
      </c>
      <c r="U4858" t="s">
        <v>5444</v>
      </c>
      <c r="V4858" t="str">
        <f t="shared" si="959"/>
        <v>Intersection</v>
      </c>
      <c r="W4858" t="s">
        <v>5445</v>
      </c>
      <c r="X4858">
        <v>42.383279000000002</v>
      </c>
      <c r="Y4858">
        <v>-71.132872000000006</v>
      </c>
      <c r="Z4858" t="s">
        <v>5446</v>
      </c>
    </row>
    <row r="4859" spans="1:26">
      <c r="A4859">
        <v>28823</v>
      </c>
      <c r="B4859" s="1">
        <v>41333.729155092595</v>
      </c>
      <c r="C4859" s="1">
        <f t="shared" si="948"/>
        <v>41275</v>
      </c>
      <c r="D4859" s="4">
        <f t="shared" si="949"/>
        <v>0.15833333333333333</v>
      </c>
      <c r="E4859" s="3">
        <f t="shared" si="950"/>
        <v>2013</v>
      </c>
      <c r="F4859" s="3">
        <f t="shared" si="951"/>
        <v>2</v>
      </c>
      <c r="G4859" s="3">
        <f t="shared" si="952"/>
        <v>28</v>
      </c>
      <c r="H4859" s="3">
        <f t="shared" si="953"/>
        <v>17</v>
      </c>
      <c r="I4859" s="3">
        <f t="shared" si="954"/>
        <v>29</v>
      </c>
      <c r="J4859" s="3">
        <f t="shared" si="955"/>
        <v>5</v>
      </c>
      <c r="K4859" s="3" t="str">
        <f>IF(AND(D4859&gt;='Season Lookup'!$D$15,D4859&lt;'Season Lookup'!$D$16),"Spring",IF(AND(D4859&gt;='Season Lookup'!$D$16,D4859&lt;'Season Lookup'!$D$17),"Summer",IF(AND(D4859&gt;='Season Lookup'!$D$17,D4859&lt;'Season Lookup'!$D$18),"Fall",IF(OR(D4859&gt;='Season Lookup'!$D$18,D4859&lt;'Season Lookup'!$D$15),"Winter"))))</f>
        <v>Winter</v>
      </c>
      <c r="L4859" s="3" t="str">
        <f>VLOOKUP(F4859,'Season Lookup'!$A$1:$B$13,2,0)</f>
        <v>Winter</v>
      </c>
      <c r="M4859" t="s">
        <v>78</v>
      </c>
      <c r="N4859" t="s">
        <v>13</v>
      </c>
      <c r="O4859" t="s">
        <v>23</v>
      </c>
      <c r="P4859" t="str">
        <f t="shared" si="956"/>
        <v>Yes</v>
      </c>
      <c r="Q4859" t="str">
        <f t="shared" si="957"/>
        <v>No</v>
      </c>
      <c r="R4859" t="str">
        <f t="shared" si="958"/>
        <v>No</v>
      </c>
      <c r="S4859">
        <v>468</v>
      </c>
      <c r="T4859" t="s">
        <v>105</v>
      </c>
      <c r="V4859" t="str">
        <f t="shared" si="959"/>
        <v>Non Intersection</v>
      </c>
      <c r="W4859" t="s">
        <v>3436</v>
      </c>
      <c r="X4859">
        <v>42.373950999999998</v>
      </c>
      <c r="Y4859">
        <v>-71.113066000000003</v>
      </c>
      <c r="Z4859" t="s">
        <v>3437</v>
      </c>
    </row>
    <row r="4860" spans="1:26">
      <c r="A4860">
        <v>28824</v>
      </c>
      <c r="B4860" s="1">
        <v>41333.885405092595</v>
      </c>
      <c r="C4860" s="1">
        <f t="shared" si="948"/>
        <v>41275</v>
      </c>
      <c r="D4860" s="4">
        <f t="shared" si="949"/>
        <v>0.15833333333333333</v>
      </c>
      <c r="E4860" s="3">
        <f t="shared" si="950"/>
        <v>2013</v>
      </c>
      <c r="F4860" s="3">
        <f t="shared" si="951"/>
        <v>2</v>
      </c>
      <c r="G4860" s="3">
        <f t="shared" si="952"/>
        <v>28</v>
      </c>
      <c r="H4860" s="3">
        <f t="shared" si="953"/>
        <v>21</v>
      </c>
      <c r="I4860" s="3">
        <f t="shared" si="954"/>
        <v>14</v>
      </c>
      <c r="J4860" s="3">
        <f t="shared" si="955"/>
        <v>5</v>
      </c>
      <c r="K4860" s="3" t="str">
        <f>IF(AND(D4860&gt;='Season Lookup'!$D$15,D4860&lt;'Season Lookup'!$D$16),"Spring",IF(AND(D4860&gt;='Season Lookup'!$D$16,D4860&lt;'Season Lookup'!$D$17),"Summer",IF(AND(D4860&gt;='Season Lookup'!$D$17,D4860&lt;'Season Lookup'!$D$18),"Fall",IF(OR(D4860&gt;='Season Lookup'!$D$18,D4860&lt;'Season Lookup'!$D$15),"Winter"))))</f>
        <v>Winter</v>
      </c>
      <c r="L4860" s="3" t="str">
        <f>VLOOKUP(F4860,'Season Lookup'!$A$1:$B$13,2,0)</f>
        <v>Winter</v>
      </c>
      <c r="M4860" t="s">
        <v>78</v>
      </c>
      <c r="N4860" t="s">
        <v>13</v>
      </c>
      <c r="O4860" t="s">
        <v>23</v>
      </c>
      <c r="P4860" t="str">
        <f t="shared" si="956"/>
        <v>Yes</v>
      </c>
      <c r="Q4860" t="str">
        <f t="shared" si="957"/>
        <v>No</v>
      </c>
      <c r="R4860" t="str">
        <f t="shared" si="958"/>
        <v>No</v>
      </c>
      <c r="S4860">
        <v>52</v>
      </c>
      <c r="T4860" t="s">
        <v>1520</v>
      </c>
      <c r="V4860" t="str">
        <f t="shared" si="959"/>
        <v>Non Intersection</v>
      </c>
      <c r="W4860" t="s">
        <v>5447</v>
      </c>
      <c r="X4860">
        <v>42.373035000000002</v>
      </c>
      <c r="Y4860">
        <v>-71.102687000000003</v>
      </c>
      <c r="Z4860" t="s">
        <v>5448</v>
      </c>
    </row>
    <row r="4861" spans="1:26">
      <c r="A4861">
        <v>28825</v>
      </c>
      <c r="B4861" s="1">
        <v>41333.552083333336</v>
      </c>
      <c r="C4861" s="1">
        <f t="shared" si="948"/>
        <v>41275</v>
      </c>
      <c r="D4861" s="4">
        <f t="shared" si="949"/>
        <v>0.15833333333333333</v>
      </c>
      <c r="E4861" s="3">
        <f t="shared" si="950"/>
        <v>2013</v>
      </c>
      <c r="F4861" s="3">
        <f t="shared" si="951"/>
        <v>2</v>
      </c>
      <c r="G4861" s="3">
        <f t="shared" si="952"/>
        <v>28</v>
      </c>
      <c r="H4861" s="3">
        <f t="shared" si="953"/>
        <v>13</v>
      </c>
      <c r="I4861" s="3">
        <f t="shared" si="954"/>
        <v>15</v>
      </c>
      <c r="J4861" s="3">
        <f t="shared" si="955"/>
        <v>5</v>
      </c>
      <c r="K4861" s="3" t="str">
        <f>IF(AND(D4861&gt;='Season Lookup'!$D$15,D4861&lt;'Season Lookup'!$D$16),"Spring",IF(AND(D4861&gt;='Season Lookup'!$D$16,D4861&lt;'Season Lookup'!$D$17),"Summer",IF(AND(D4861&gt;='Season Lookup'!$D$17,D4861&lt;'Season Lookup'!$D$18),"Fall",IF(OR(D4861&gt;='Season Lookup'!$D$18,D4861&lt;'Season Lookup'!$D$15),"Winter"))))</f>
        <v>Winter</v>
      </c>
      <c r="L4861" s="3" t="str">
        <f>VLOOKUP(F4861,'Season Lookup'!$A$1:$B$13,2,0)</f>
        <v>Winter</v>
      </c>
      <c r="M4861" t="s">
        <v>78</v>
      </c>
      <c r="N4861" t="s">
        <v>13</v>
      </c>
      <c r="O4861" t="s">
        <v>13</v>
      </c>
      <c r="P4861" t="str">
        <f t="shared" si="956"/>
        <v>Yes</v>
      </c>
      <c r="Q4861" t="str">
        <f t="shared" si="957"/>
        <v>No</v>
      </c>
      <c r="R4861" t="str">
        <f t="shared" si="958"/>
        <v>No</v>
      </c>
      <c r="S4861">
        <v>189</v>
      </c>
      <c r="T4861" t="s">
        <v>19</v>
      </c>
      <c r="V4861" t="str">
        <f t="shared" si="959"/>
        <v>Non Intersection</v>
      </c>
      <c r="W4861" t="s">
        <v>1942</v>
      </c>
      <c r="X4861">
        <v>42.371015</v>
      </c>
      <c r="Y4861">
        <v>-71.079066999999995</v>
      </c>
      <c r="Z4861" t="s">
        <v>1943</v>
      </c>
    </row>
    <row r="4862" spans="1:26">
      <c r="A4862">
        <v>29174</v>
      </c>
      <c r="B4862" s="1">
        <v>41333.67291666667</v>
      </c>
      <c r="C4862" s="1">
        <f t="shared" si="948"/>
        <v>41275</v>
      </c>
      <c r="D4862" s="4">
        <f t="shared" si="949"/>
        <v>0.15833333333333333</v>
      </c>
      <c r="E4862" s="3">
        <f t="shared" si="950"/>
        <v>2013</v>
      </c>
      <c r="F4862" s="3">
        <f t="shared" si="951"/>
        <v>2</v>
      </c>
      <c r="G4862" s="3">
        <f t="shared" si="952"/>
        <v>28</v>
      </c>
      <c r="H4862" s="3">
        <f t="shared" si="953"/>
        <v>16</v>
      </c>
      <c r="I4862" s="3">
        <f t="shared" si="954"/>
        <v>9</v>
      </c>
      <c r="J4862" s="3">
        <f t="shared" si="955"/>
        <v>5</v>
      </c>
      <c r="K4862" s="3" t="str">
        <f>IF(AND(D4862&gt;='Season Lookup'!$D$15,D4862&lt;'Season Lookup'!$D$16),"Spring",IF(AND(D4862&gt;='Season Lookup'!$D$16,D4862&lt;'Season Lookup'!$D$17),"Summer",IF(AND(D4862&gt;='Season Lookup'!$D$17,D4862&lt;'Season Lookup'!$D$18),"Fall",IF(OR(D4862&gt;='Season Lookup'!$D$18,D4862&lt;'Season Lookup'!$D$15),"Winter"))))</f>
        <v>Winter</v>
      </c>
      <c r="L4862" s="3" t="str">
        <f>VLOOKUP(F4862,'Season Lookup'!$A$1:$B$13,2,0)</f>
        <v>Winter</v>
      </c>
      <c r="M4862" t="s">
        <v>78</v>
      </c>
      <c r="N4862" t="s">
        <v>13</v>
      </c>
      <c r="O4862" t="s">
        <v>36</v>
      </c>
      <c r="P4862" t="str">
        <f t="shared" si="956"/>
        <v>Yes</v>
      </c>
      <c r="Q4862" t="str">
        <f t="shared" si="957"/>
        <v>No</v>
      </c>
      <c r="R4862" t="str">
        <f t="shared" si="958"/>
        <v>No</v>
      </c>
      <c r="S4862">
        <v>30</v>
      </c>
      <c r="T4862" t="s">
        <v>4061</v>
      </c>
      <c r="V4862" t="str">
        <f t="shared" si="959"/>
        <v>Non Intersection</v>
      </c>
      <c r="W4862" t="s">
        <v>5449</v>
      </c>
      <c r="X4862">
        <v>42.361136000000002</v>
      </c>
      <c r="Y4862">
        <v>-71.102496000000002</v>
      </c>
      <c r="Z4862" t="s">
        <v>5450</v>
      </c>
    </row>
    <row r="4863" spans="1:26">
      <c r="A4863">
        <v>28826</v>
      </c>
      <c r="B4863" s="1">
        <v>41334.385405092595</v>
      </c>
      <c r="C4863" s="1">
        <f t="shared" si="948"/>
        <v>41275</v>
      </c>
      <c r="D4863" s="4">
        <f t="shared" si="949"/>
        <v>0.16666666666666666</v>
      </c>
      <c r="E4863" s="3">
        <f t="shared" si="950"/>
        <v>2013</v>
      </c>
      <c r="F4863" s="3">
        <f t="shared" si="951"/>
        <v>3</v>
      </c>
      <c r="G4863" s="3">
        <f t="shared" si="952"/>
        <v>1</v>
      </c>
      <c r="H4863" s="3">
        <f t="shared" si="953"/>
        <v>9</v>
      </c>
      <c r="I4863" s="3">
        <f t="shared" si="954"/>
        <v>14</v>
      </c>
      <c r="J4863" s="3">
        <f t="shared" si="955"/>
        <v>6</v>
      </c>
      <c r="K4863" s="3" t="str">
        <f>IF(AND(D4863&gt;='Season Lookup'!$D$15,D4863&lt;'Season Lookup'!$D$16),"Spring",IF(AND(D4863&gt;='Season Lookup'!$D$16,D4863&lt;'Season Lookup'!$D$17),"Summer",IF(AND(D4863&gt;='Season Lookup'!$D$17,D4863&lt;'Season Lookup'!$D$18),"Fall",IF(OR(D4863&gt;='Season Lookup'!$D$18,D4863&lt;'Season Lookup'!$D$15),"Winter"))))</f>
        <v>Winter</v>
      </c>
      <c r="L4863" s="3" t="str">
        <f>VLOOKUP(F4863,'Season Lookup'!$A$1:$B$13,2,0)</f>
        <v>Spring</v>
      </c>
      <c r="M4863" t="s">
        <v>12</v>
      </c>
      <c r="N4863" t="s">
        <v>13</v>
      </c>
      <c r="O4863" t="s">
        <v>13</v>
      </c>
      <c r="P4863" t="str">
        <f t="shared" si="956"/>
        <v>Yes</v>
      </c>
      <c r="Q4863" t="str">
        <f t="shared" si="957"/>
        <v>No</v>
      </c>
      <c r="R4863" t="str">
        <f t="shared" si="958"/>
        <v>No</v>
      </c>
      <c r="T4863" t="s">
        <v>142</v>
      </c>
      <c r="U4863" t="s">
        <v>980</v>
      </c>
      <c r="V4863" t="str">
        <f t="shared" si="959"/>
        <v>Intersection</v>
      </c>
      <c r="W4863" t="s">
        <v>5451</v>
      </c>
      <c r="X4863">
        <v>42.380682</v>
      </c>
      <c r="Y4863">
        <v>-71.141282000000004</v>
      </c>
      <c r="Z4863" t="s">
        <v>5452</v>
      </c>
    </row>
    <row r="4864" spans="1:26">
      <c r="A4864">
        <v>28827</v>
      </c>
      <c r="B4864" s="1">
        <v>41334.443055555559</v>
      </c>
      <c r="C4864" s="1">
        <f t="shared" si="948"/>
        <v>41275</v>
      </c>
      <c r="D4864" s="4">
        <f t="shared" si="949"/>
        <v>0.16666666666666666</v>
      </c>
      <c r="E4864" s="3">
        <f t="shared" si="950"/>
        <v>2013</v>
      </c>
      <c r="F4864" s="3">
        <f t="shared" si="951"/>
        <v>3</v>
      </c>
      <c r="G4864" s="3">
        <f t="shared" si="952"/>
        <v>1</v>
      </c>
      <c r="H4864" s="3">
        <f t="shared" si="953"/>
        <v>10</v>
      </c>
      <c r="I4864" s="3">
        <f t="shared" si="954"/>
        <v>38</v>
      </c>
      <c r="J4864" s="3">
        <f t="shared" si="955"/>
        <v>6</v>
      </c>
      <c r="K4864" s="3" t="str">
        <f>IF(AND(D4864&gt;='Season Lookup'!$D$15,D4864&lt;'Season Lookup'!$D$16),"Spring",IF(AND(D4864&gt;='Season Lookup'!$D$16,D4864&lt;'Season Lookup'!$D$17),"Summer",IF(AND(D4864&gt;='Season Lookup'!$D$17,D4864&lt;'Season Lookup'!$D$18),"Fall",IF(OR(D4864&gt;='Season Lookup'!$D$18,D4864&lt;'Season Lookup'!$D$15),"Winter"))))</f>
        <v>Winter</v>
      </c>
      <c r="L4864" s="3" t="str">
        <f>VLOOKUP(F4864,'Season Lookup'!$A$1:$B$13,2,0)</f>
        <v>Spring</v>
      </c>
      <c r="M4864" t="s">
        <v>12</v>
      </c>
      <c r="N4864" t="s">
        <v>13</v>
      </c>
      <c r="O4864" t="s">
        <v>36</v>
      </c>
      <c r="P4864" t="str">
        <f t="shared" si="956"/>
        <v>Yes</v>
      </c>
      <c r="Q4864" t="str">
        <f t="shared" si="957"/>
        <v>No</v>
      </c>
      <c r="R4864" t="str">
        <f t="shared" si="958"/>
        <v>No</v>
      </c>
      <c r="S4864">
        <v>32</v>
      </c>
      <c r="T4864" t="s">
        <v>134</v>
      </c>
      <c r="V4864" t="str">
        <f t="shared" si="959"/>
        <v>Non Intersection</v>
      </c>
      <c r="W4864" t="s">
        <v>4633</v>
      </c>
      <c r="X4864">
        <v>42.374178000000001</v>
      </c>
      <c r="Y4864">
        <v>-71.114444000000006</v>
      </c>
      <c r="Z4864" t="s">
        <v>4634</v>
      </c>
    </row>
    <row r="4865" spans="1:26">
      <c r="A4865">
        <v>28857</v>
      </c>
      <c r="B4865" s="1">
        <v>41334.958333333336</v>
      </c>
      <c r="C4865" s="1">
        <f t="shared" si="948"/>
        <v>41275</v>
      </c>
      <c r="D4865" s="4">
        <f t="shared" si="949"/>
        <v>0.16666666666666666</v>
      </c>
      <c r="E4865" s="3">
        <f t="shared" si="950"/>
        <v>2013</v>
      </c>
      <c r="F4865" s="3">
        <f t="shared" si="951"/>
        <v>3</v>
      </c>
      <c r="G4865" s="3">
        <f t="shared" si="952"/>
        <v>1</v>
      </c>
      <c r="H4865" s="3">
        <f t="shared" si="953"/>
        <v>23</v>
      </c>
      <c r="I4865" s="3">
        <f t="shared" si="954"/>
        <v>0</v>
      </c>
      <c r="J4865" s="3">
        <f t="shared" si="955"/>
        <v>6</v>
      </c>
      <c r="K4865" s="3" t="str">
        <f>IF(AND(D4865&gt;='Season Lookup'!$D$15,D4865&lt;'Season Lookup'!$D$16),"Spring",IF(AND(D4865&gt;='Season Lookup'!$D$16,D4865&lt;'Season Lookup'!$D$17),"Summer",IF(AND(D4865&gt;='Season Lookup'!$D$17,D4865&lt;'Season Lookup'!$D$18),"Fall",IF(OR(D4865&gt;='Season Lookup'!$D$18,D4865&lt;'Season Lookup'!$D$15),"Winter"))))</f>
        <v>Winter</v>
      </c>
      <c r="L4865" s="3" t="str">
        <f>VLOOKUP(F4865,'Season Lookup'!$A$1:$B$13,2,0)</f>
        <v>Spring</v>
      </c>
      <c r="M4865" t="s">
        <v>12</v>
      </c>
      <c r="N4865" t="s">
        <v>13</v>
      </c>
      <c r="O4865" t="s">
        <v>23</v>
      </c>
      <c r="P4865" t="str">
        <f t="shared" si="956"/>
        <v>Yes</v>
      </c>
      <c r="Q4865" t="str">
        <f t="shared" si="957"/>
        <v>No</v>
      </c>
      <c r="R4865" t="str">
        <f t="shared" si="958"/>
        <v>No</v>
      </c>
      <c r="S4865">
        <v>2388</v>
      </c>
      <c r="T4865" t="s">
        <v>14</v>
      </c>
      <c r="V4865" t="str">
        <f t="shared" si="959"/>
        <v>Non Intersection</v>
      </c>
      <c r="W4865" t="s">
        <v>5453</v>
      </c>
      <c r="X4865">
        <v>42.396934999999999</v>
      </c>
      <c r="Y4865">
        <v>-71.129959999999997</v>
      </c>
      <c r="Z4865" t="s">
        <v>5454</v>
      </c>
    </row>
    <row r="4866" spans="1:26">
      <c r="A4866">
        <v>28828</v>
      </c>
      <c r="B4866" s="1">
        <v>41335.570821759262</v>
      </c>
      <c r="C4866" s="1">
        <f t="shared" si="948"/>
        <v>41275</v>
      </c>
      <c r="D4866" s="4">
        <f t="shared" si="949"/>
        <v>0.16944444444444445</v>
      </c>
      <c r="E4866" s="3">
        <f t="shared" si="950"/>
        <v>2013</v>
      </c>
      <c r="F4866" s="3">
        <f t="shared" si="951"/>
        <v>3</v>
      </c>
      <c r="G4866" s="3">
        <f t="shared" si="952"/>
        <v>2</v>
      </c>
      <c r="H4866" s="3">
        <f t="shared" si="953"/>
        <v>13</v>
      </c>
      <c r="I4866" s="3">
        <f t="shared" si="954"/>
        <v>41</v>
      </c>
      <c r="J4866" s="3">
        <f t="shared" si="955"/>
        <v>7</v>
      </c>
      <c r="K4866" s="3" t="str">
        <f>IF(AND(D4866&gt;='Season Lookup'!$D$15,D4866&lt;'Season Lookup'!$D$16),"Spring",IF(AND(D4866&gt;='Season Lookup'!$D$16,D4866&lt;'Season Lookup'!$D$17),"Summer",IF(AND(D4866&gt;='Season Lookup'!$D$17,D4866&lt;'Season Lookup'!$D$18),"Fall",IF(OR(D4866&gt;='Season Lookup'!$D$18,D4866&lt;'Season Lookup'!$D$15),"Winter"))))</f>
        <v>Winter</v>
      </c>
      <c r="L4866" s="3" t="str">
        <f>VLOOKUP(F4866,'Season Lookup'!$A$1:$B$13,2,0)</f>
        <v>Spring</v>
      </c>
      <c r="M4866" t="s">
        <v>31</v>
      </c>
      <c r="N4866" t="s">
        <v>13</v>
      </c>
      <c r="O4866" t="s">
        <v>23</v>
      </c>
      <c r="P4866" t="str">
        <f t="shared" si="956"/>
        <v>Yes</v>
      </c>
      <c r="Q4866" t="str">
        <f t="shared" si="957"/>
        <v>No</v>
      </c>
      <c r="R4866" t="str">
        <f t="shared" si="958"/>
        <v>No</v>
      </c>
      <c r="T4866" t="s">
        <v>42</v>
      </c>
      <c r="U4866" t="s">
        <v>861</v>
      </c>
      <c r="V4866" t="str">
        <f t="shared" si="959"/>
        <v>Intersection</v>
      </c>
      <c r="W4866" t="s">
        <v>5455</v>
      </c>
      <c r="X4866">
        <v>42.358640000000001</v>
      </c>
      <c r="Y4866">
        <v>-71.110248999999996</v>
      </c>
      <c r="Z4866" t="s">
        <v>5456</v>
      </c>
    </row>
    <row r="4867" spans="1:26">
      <c r="A4867">
        <v>28829</v>
      </c>
      <c r="B4867" s="1">
        <v>41335.375</v>
      </c>
      <c r="C4867" s="1">
        <f t="shared" si="948"/>
        <v>41275</v>
      </c>
      <c r="D4867" s="4">
        <f t="shared" si="949"/>
        <v>0.16944444444444445</v>
      </c>
      <c r="E4867" s="3">
        <f t="shared" si="950"/>
        <v>2013</v>
      </c>
      <c r="F4867" s="3">
        <f t="shared" si="951"/>
        <v>3</v>
      </c>
      <c r="G4867" s="3">
        <f t="shared" si="952"/>
        <v>2</v>
      </c>
      <c r="H4867" s="3">
        <f t="shared" si="953"/>
        <v>9</v>
      </c>
      <c r="I4867" s="3">
        <f t="shared" si="954"/>
        <v>0</v>
      </c>
      <c r="J4867" s="3">
        <f t="shared" si="955"/>
        <v>7</v>
      </c>
      <c r="K4867" s="3" t="str">
        <f>IF(AND(D4867&gt;='Season Lookup'!$D$15,D4867&lt;'Season Lookup'!$D$16),"Spring",IF(AND(D4867&gt;='Season Lookup'!$D$16,D4867&lt;'Season Lookup'!$D$17),"Summer",IF(AND(D4867&gt;='Season Lookup'!$D$17,D4867&lt;'Season Lookup'!$D$18),"Fall",IF(OR(D4867&gt;='Season Lookup'!$D$18,D4867&lt;'Season Lookup'!$D$15),"Winter"))))</f>
        <v>Winter</v>
      </c>
      <c r="L4867" s="3" t="str">
        <f>VLOOKUP(F4867,'Season Lookup'!$A$1:$B$13,2,0)</f>
        <v>Spring</v>
      </c>
      <c r="M4867" t="s">
        <v>31</v>
      </c>
      <c r="N4867" t="s">
        <v>13</v>
      </c>
      <c r="O4867" t="s">
        <v>23</v>
      </c>
      <c r="P4867" t="str">
        <f t="shared" si="956"/>
        <v>Yes</v>
      </c>
      <c r="Q4867" t="str">
        <f t="shared" si="957"/>
        <v>No</v>
      </c>
      <c r="R4867" t="str">
        <f t="shared" si="958"/>
        <v>No</v>
      </c>
      <c r="T4867" t="s">
        <v>75</v>
      </c>
      <c r="V4867" t="str">
        <f t="shared" si="959"/>
        <v>Intersection</v>
      </c>
      <c r="W4867" t="s">
        <v>4769</v>
      </c>
      <c r="X4867">
        <v>0</v>
      </c>
      <c r="Y4867">
        <v>0</v>
      </c>
      <c r="Z4867" t="s">
        <v>81</v>
      </c>
    </row>
    <row r="4868" spans="1:26">
      <c r="A4868">
        <v>28852</v>
      </c>
      <c r="B4868" s="1">
        <v>41335.284710648149</v>
      </c>
      <c r="C4868" s="1">
        <f t="shared" si="948"/>
        <v>41275</v>
      </c>
      <c r="D4868" s="4">
        <f t="shared" si="949"/>
        <v>0.16944444444444445</v>
      </c>
      <c r="E4868" s="3">
        <f t="shared" si="950"/>
        <v>2013</v>
      </c>
      <c r="F4868" s="3">
        <f t="shared" si="951"/>
        <v>3</v>
      </c>
      <c r="G4868" s="3">
        <f t="shared" si="952"/>
        <v>2</v>
      </c>
      <c r="H4868" s="3">
        <f t="shared" si="953"/>
        <v>6</v>
      </c>
      <c r="I4868" s="3">
        <f t="shared" si="954"/>
        <v>49</v>
      </c>
      <c r="J4868" s="3">
        <f t="shared" si="955"/>
        <v>7</v>
      </c>
      <c r="K4868" s="3" t="str">
        <f>IF(AND(D4868&gt;='Season Lookup'!$D$15,D4868&lt;'Season Lookup'!$D$16),"Spring",IF(AND(D4868&gt;='Season Lookup'!$D$16,D4868&lt;'Season Lookup'!$D$17),"Summer",IF(AND(D4868&gt;='Season Lookup'!$D$17,D4868&lt;'Season Lookup'!$D$18),"Fall",IF(OR(D4868&gt;='Season Lookup'!$D$18,D4868&lt;'Season Lookup'!$D$15),"Winter"))))</f>
        <v>Winter</v>
      </c>
      <c r="L4868" s="3" t="str">
        <f>VLOOKUP(F4868,'Season Lookup'!$A$1:$B$13,2,0)</f>
        <v>Spring</v>
      </c>
      <c r="M4868" t="s">
        <v>31</v>
      </c>
      <c r="N4868" t="s">
        <v>13</v>
      </c>
      <c r="O4868" t="s">
        <v>13</v>
      </c>
      <c r="P4868" t="str">
        <f t="shared" si="956"/>
        <v>Yes</v>
      </c>
      <c r="Q4868" t="str">
        <f t="shared" si="957"/>
        <v>No</v>
      </c>
      <c r="R4868" t="str">
        <f t="shared" si="958"/>
        <v>No</v>
      </c>
      <c r="T4868" t="s">
        <v>14</v>
      </c>
      <c r="U4868" t="s">
        <v>1371</v>
      </c>
      <c r="V4868" t="str">
        <f t="shared" si="959"/>
        <v>Intersection</v>
      </c>
      <c r="W4868" t="s">
        <v>5457</v>
      </c>
      <c r="X4868">
        <v>42.361891</v>
      </c>
      <c r="Y4868">
        <v>-71.097802000000001</v>
      </c>
      <c r="Z4868" t="s">
        <v>5458</v>
      </c>
    </row>
    <row r="4869" spans="1:26">
      <c r="A4869">
        <v>28830</v>
      </c>
      <c r="B4869" s="1">
        <v>41336.776377314818</v>
      </c>
      <c r="C4869" s="1">
        <f t="shared" si="948"/>
        <v>41275</v>
      </c>
      <c r="D4869" s="4">
        <f t="shared" si="949"/>
        <v>0.17222222222222222</v>
      </c>
      <c r="E4869" s="3">
        <f t="shared" si="950"/>
        <v>2013</v>
      </c>
      <c r="F4869" s="3">
        <f t="shared" si="951"/>
        <v>3</v>
      </c>
      <c r="G4869" s="3">
        <f t="shared" si="952"/>
        <v>3</v>
      </c>
      <c r="H4869" s="3">
        <f t="shared" si="953"/>
        <v>18</v>
      </c>
      <c r="I4869" s="3">
        <f t="shared" si="954"/>
        <v>37</v>
      </c>
      <c r="J4869" s="3">
        <f t="shared" si="955"/>
        <v>1</v>
      </c>
      <c r="K4869" s="3" t="str">
        <f>IF(AND(D4869&gt;='Season Lookup'!$D$15,D4869&lt;'Season Lookup'!$D$16),"Spring",IF(AND(D4869&gt;='Season Lookup'!$D$16,D4869&lt;'Season Lookup'!$D$17),"Summer",IF(AND(D4869&gt;='Season Lookup'!$D$17,D4869&lt;'Season Lookup'!$D$18),"Fall",IF(OR(D4869&gt;='Season Lookup'!$D$18,D4869&lt;'Season Lookup'!$D$15),"Winter"))))</f>
        <v>Winter</v>
      </c>
      <c r="L4869" s="3" t="str">
        <f>VLOOKUP(F4869,'Season Lookup'!$A$1:$B$13,2,0)</f>
        <v>Spring</v>
      </c>
      <c r="M4869" t="s">
        <v>48</v>
      </c>
      <c r="N4869" t="s">
        <v>13</v>
      </c>
      <c r="O4869" t="s">
        <v>13</v>
      </c>
      <c r="P4869" t="str">
        <f t="shared" si="956"/>
        <v>Yes</v>
      </c>
      <c r="Q4869" t="str">
        <f t="shared" si="957"/>
        <v>No</v>
      </c>
      <c r="R4869" t="str">
        <f t="shared" si="958"/>
        <v>No</v>
      </c>
      <c r="T4869" t="s">
        <v>509</v>
      </c>
      <c r="U4869" t="s">
        <v>178</v>
      </c>
      <c r="V4869" t="str">
        <f t="shared" si="959"/>
        <v>Intersection</v>
      </c>
      <c r="W4869" t="s">
        <v>2520</v>
      </c>
      <c r="X4869">
        <v>42.365872000000003</v>
      </c>
      <c r="Y4869">
        <v>-71.106027999999995</v>
      </c>
      <c r="Z4869" t="s">
        <v>1009</v>
      </c>
    </row>
    <row r="4870" spans="1:26">
      <c r="A4870">
        <v>28831</v>
      </c>
      <c r="B4870" s="1">
        <v>41337.409710648149</v>
      </c>
      <c r="C4870" s="1">
        <f t="shared" si="948"/>
        <v>41275</v>
      </c>
      <c r="D4870" s="4">
        <f t="shared" si="949"/>
        <v>0.17499999999999999</v>
      </c>
      <c r="E4870" s="3">
        <f t="shared" si="950"/>
        <v>2013</v>
      </c>
      <c r="F4870" s="3">
        <f t="shared" si="951"/>
        <v>3</v>
      </c>
      <c r="G4870" s="3">
        <f t="shared" si="952"/>
        <v>4</v>
      </c>
      <c r="H4870" s="3">
        <f t="shared" si="953"/>
        <v>9</v>
      </c>
      <c r="I4870" s="3">
        <f t="shared" si="954"/>
        <v>49</v>
      </c>
      <c r="J4870" s="3">
        <f t="shared" si="955"/>
        <v>2</v>
      </c>
      <c r="K4870" s="3" t="str">
        <f>IF(AND(D4870&gt;='Season Lookup'!$D$15,D4870&lt;'Season Lookup'!$D$16),"Spring",IF(AND(D4870&gt;='Season Lookup'!$D$16,D4870&lt;'Season Lookup'!$D$17),"Summer",IF(AND(D4870&gt;='Season Lookup'!$D$17,D4870&lt;'Season Lookup'!$D$18),"Fall",IF(OR(D4870&gt;='Season Lookup'!$D$18,D4870&lt;'Season Lookup'!$D$15),"Winter"))))</f>
        <v>Winter</v>
      </c>
      <c r="L4870" s="3" t="str">
        <f>VLOOKUP(F4870,'Season Lookup'!$A$1:$B$13,2,0)</f>
        <v>Spring</v>
      </c>
      <c r="M4870" t="s">
        <v>48</v>
      </c>
      <c r="N4870" t="s">
        <v>18</v>
      </c>
      <c r="O4870" t="s">
        <v>13</v>
      </c>
      <c r="P4870" t="str">
        <f t="shared" si="956"/>
        <v>Yes</v>
      </c>
      <c r="Q4870" t="str">
        <f t="shared" si="957"/>
        <v>No</v>
      </c>
      <c r="R4870" t="str">
        <f t="shared" si="958"/>
        <v>No</v>
      </c>
      <c r="S4870">
        <v>77</v>
      </c>
      <c r="T4870" t="s">
        <v>14</v>
      </c>
      <c r="V4870" t="str">
        <f t="shared" si="959"/>
        <v>Non Intersection</v>
      </c>
      <c r="W4870" t="s">
        <v>415</v>
      </c>
      <c r="X4870">
        <v>42.359127999999998</v>
      </c>
      <c r="Y4870">
        <v>-71.093339</v>
      </c>
      <c r="Z4870" t="s">
        <v>416</v>
      </c>
    </row>
    <row r="4871" spans="1:26">
      <c r="A4871">
        <v>28832</v>
      </c>
      <c r="B4871" s="1">
        <v>41337.552083333336</v>
      </c>
      <c r="C4871" s="1">
        <f t="shared" si="948"/>
        <v>41275</v>
      </c>
      <c r="D4871" s="4">
        <f t="shared" si="949"/>
        <v>0.17499999999999999</v>
      </c>
      <c r="E4871" s="3">
        <f t="shared" si="950"/>
        <v>2013</v>
      </c>
      <c r="F4871" s="3">
        <f t="shared" si="951"/>
        <v>3</v>
      </c>
      <c r="G4871" s="3">
        <f t="shared" si="952"/>
        <v>4</v>
      </c>
      <c r="H4871" s="3">
        <f t="shared" si="953"/>
        <v>13</v>
      </c>
      <c r="I4871" s="3">
        <f t="shared" si="954"/>
        <v>15</v>
      </c>
      <c r="J4871" s="3">
        <f t="shared" si="955"/>
        <v>2</v>
      </c>
      <c r="K4871" s="3" t="str">
        <f>IF(AND(D4871&gt;='Season Lookup'!$D$15,D4871&lt;'Season Lookup'!$D$16),"Spring",IF(AND(D4871&gt;='Season Lookup'!$D$16,D4871&lt;'Season Lookup'!$D$17),"Summer",IF(AND(D4871&gt;='Season Lookup'!$D$17,D4871&lt;'Season Lookup'!$D$18),"Fall",IF(OR(D4871&gt;='Season Lookup'!$D$18,D4871&lt;'Season Lookup'!$D$15),"Winter"))))</f>
        <v>Winter</v>
      </c>
      <c r="L4871" s="3" t="str">
        <f>VLOOKUP(F4871,'Season Lookup'!$A$1:$B$13,2,0)</f>
        <v>Spring</v>
      </c>
      <c r="M4871" t="s">
        <v>56</v>
      </c>
      <c r="N4871" t="s">
        <v>13</v>
      </c>
      <c r="O4871" t="s">
        <v>13</v>
      </c>
      <c r="P4871" t="str">
        <f t="shared" si="956"/>
        <v>Yes</v>
      </c>
      <c r="Q4871" t="str">
        <f t="shared" si="957"/>
        <v>No</v>
      </c>
      <c r="R4871" t="str">
        <f t="shared" si="958"/>
        <v>No</v>
      </c>
      <c r="S4871">
        <v>725</v>
      </c>
      <c r="T4871" t="s">
        <v>186</v>
      </c>
      <c r="V4871" t="str">
        <f t="shared" si="959"/>
        <v>Non Intersection</v>
      </c>
      <c r="W4871" t="s">
        <v>617</v>
      </c>
      <c r="X4871">
        <v>42.390473999999998</v>
      </c>
      <c r="Y4871">
        <v>-71.152218000000005</v>
      </c>
      <c r="Z4871" t="s">
        <v>618</v>
      </c>
    </row>
    <row r="4872" spans="1:26">
      <c r="A4872">
        <v>28833</v>
      </c>
      <c r="B4872" s="1">
        <v>41337.825682870367</v>
      </c>
      <c r="C4872" s="1">
        <f t="shared" si="948"/>
        <v>41275</v>
      </c>
      <c r="D4872" s="4">
        <f t="shared" si="949"/>
        <v>0.17499999999999999</v>
      </c>
      <c r="E4872" s="3">
        <f t="shared" si="950"/>
        <v>2013</v>
      </c>
      <c r="F4872" s="3">
        <f t="shared" si="951"/>
        <v>3</v>
      </c>
      <c r="G4872" s="3">
        <f t="shared" si="952"/>
        <v>4</v>
      </c>
      <c r="H4872" s="3">
        <f t="shared" si="953"/>
        <v>19</v>
      </c>
      <c r="I4872" s="3">
        <f t="shared" si="954"/>
        <v>48</v>
      </c>
      <c r="J4872" s="3">
        <f t="shared" si="955"/>
        <v>2</v>
      </c>
      <c r="K4872" s="3" t="str">
        <f>IF(AND(D4872&gt;='Season Lookup'!$D$15,D4872&lt;'Season Lookup'!$D$16),"Spring",IF(AND(D4872&gt;='Season Lookup'!$D$16,D4872&lt;'Season Lookup'!$D$17),"Summer",IF(AND(D4872&gt;='Season Lookup'!$D$17,D4872&lt;'Season Lookup'!$D$18),"Fall",IF(OR(D4872&gt;='Season Lookup'!$D$18,D4872&lt;'Season Lookup'!$D$15),"Winter"))))</f>
        <v>Winter</v>
      </c>
      <c r="L4872" s="3" t="str">
        <f>VLOOKUP(F4872,'Season Lookup'!$A$1:$B$13,2,0)</f>
        <v>Spring</v>
      </c>
      <c r="M4872" t="s">
        <v>56</v>
      </c>
      <c r="N4872" t="s">
        <v>13</v>
      </c>
      <c r="O4872" t="s">
        <v>13</v>
      </c>
      <c r="P4872" t="str">
        <f t="shared" si="956"/>
        <v>Yes</v>
      </c>
      <c r="Q4872" t="str">
        <f t="shared" si="957"/>
        <v>No</v>
      </c>
      <c r="R4872" t="str">
        <f t="shared" si="958"/>
        <v>No</v>
      </c>
      <c r="S4872" t="s">
        <v>5459</v>
      </c>
      <c r="T4872" t="s">
        <v>198</v>
      </c>
      <c r="V4872" t="str">
        <f t="shared" si="959"/>
        <v>Non Intersection</v>
      </c>
      <c r="W4872" t="s">
        <v>5460</v>
      </c>
      <c r="X4872">
        <v>42.369954999999997</v>
      </c>
      <c r="Y4872">
        <v>-71.113512999999998</v>
      </c>
      <c r="Z4872" t="s">
        <v>5461</v>
      </c>
    </row>
    <row r="4873" spans="1:26">
      <c r="A4873">
        <v>28835</v>
      </c>
      <c r="B4873" s="1">
        <v>41338.375</v>
      </c>
      <c r="C4873" s="1">
        <f t="shared" si="948"/>
        <v>41275</v>
      </c>
      <c r="D4873" s="4">
        <f t="shared" si="949"/>
        <v>0.17777777777777778</v>
      </c>
      <c r="E4873" s="3">
        <f t="shared" si="950"/>
        <v>2013</v>
      </c>
      <c r="F4873" s="3">
        <f t="shared" si="951"/>
        <v>3</v>
      </c>
      <c r="G4873" s="3">
        <f t="shared" si="952"/>
        <v>5</v>
      </c>
      <c r="H4873" s="3">
        <f t="shared" si="953"/>
        <v>9</v>
      </c>
      <c r="I4873" s="3">
        <f t="shared" si="954"/>
        <v>0</v>
      </c>
      <c r="J4873" s="3">
        <f t="shared" si="955"/>
        <v>3</v>
      </c>
      <c r="K4873" s="3" t="str">
        <f>IF(AND(D4873&gt;='Season Lookup'!$D$15,D4873&lt;'Season Lookup'!$D$16),"Spring",IF(AND(D4873&gt;='Season Lookup'!$D$16,D4873&lt;'Season Lookup'!$D$17),"Summer",IF(AND(D4873&gt;='Season Lookup'!$D$17,D4873&lt;'Season Lookup'!$D$18),"Fall",IF(OR(D4873&gt;='Season Lookup'!$D$18,D4873&lt;'Season Lookup'!$D$15),"Winter"))))</f>
        <v>Winter</v>
      </c>
      <c r="L4873" s="3" t="str">
        <f>VLOOKUP(F4873,'Season Lookup'!$A$1:$B$13,2,0)</f>
        <v>Spring</v>
      </c>
      <c r="M4873" t="s">
        <v>73</v>
      </c>
      <c r="N4873" t="s">
        <v>13</v>
      </c>
      <c r="O4873" t="s">
        <v>13</v>
      </c>
      <c r="P4873" t="str">
        <f t="shared" si="956"/>
        <v>Yes</v>
      </c>
      <c r="Q4873" t="str">
        <f t="shared" si="957"/>
        <v>No</v>
      </c>
      <c r="R4873" t="str">
        <f t="shared" si="958"/>
        <v>No</v>
      </c>
      <c r="T4873" t="s">
        <v>15</v>
      </c>
      <c r="U4873" t="s">
        <v>2668</v>
      </c>
      <c r="V4873" t="str">
        <f t="shared" si="959"/>
        <v>Intersection</v>
      </c>
      <c r="W4873" t="s">
        <v>5462</v>
      </c>
      <c r="X4873">
        <v>42.392997000000001</v>
      </c>
      <c r="Y4873">
        <v>-71.129115999999996</v>
      </c>
      <c r="Z4873" t="s">
        <v>5463</v>
      </c>
    </row>
    <row r="4874" spans="1:26">
      <c r="A4874">
        <v>28836</v>
      </c>
      <c r="B4874" s="1">
        <v>41338.520833333336</v>
      </c>
      <c r="C4874" s="1">
        <f t="shared" si="948"/>
        <v>41275</v>
      </c>
      <c r="D4874" s="4">
        <f t="shared" si="949"/>
        <v>0.17777777777777778</v>
      </c>
      <c r="E4874" s="3">
        <f t="shared" si="950"/>
        <v>2013</v>
      </c>
      <c r="F4874" s="3">
        <f t="shared" si="951"/>
        <v>3</v>
      </c>
      <c r="G4874" s="3">
        <f t="shared" si="952"/>
        <v>5</v>
      </c>
      <c r="H4874" s="3">
        <f t="shared" si="953"/>
        <v>12</v>
      </c>
      <c r="I4874" s="3">
        <f t="shared" si="954"/>
        <v>30</v>
      </c>
      <c r="J4874" s="3">
        <f t="shared" si="955"/>
        <v>3</v>
      </c>
      <c r="K4874" s="3" t="str">
        <f>IF(AND(D4874&gt;='Season Lookup'!$D$15,D4874&lt;'Season Lookup'!$D$16),"Spring",IF(AND(D4874&gt;='Season Lookup'!$D$16,D4874&lt;'Season Lookup'!$D$17),"Summer",IF(AND(D4874&gt;='Season Lookup'!$D$17,D4874&lt;'Season Lookup'!$D$18),"Fall",IF(OR(D4874&gt;='Season Lookup'!$D$18,D4874&lt;'Season Lookup'!$D$15),"Winter"))))</f>
        <v>Winter</v>
      </c>
      <c r="L4874" s="3" t="str">
        <f>VLOOKUP(F4874,'Season Lookup'!$A$1:$B$13,2,0)</f>
        <v>Spring</v>
      </c>
      <c r="M4874" t="s">
        <v>73</v>
      </c>
      <c r="N4874" t="s">
        <v>13</v>
      </c>
      <c r="O4874" t="s">
        <v>13</v>
      </c>
      <c r="P4874" t="str">
        <f t="shared" si="956"/>
        <v>Yes</v>
      </c>
      <c r="Q4874" t="str">
        <f t="shared" si="957"/>
        <v>No</v>
      </c>
      <c r="R4874" t="str">
        <f t="shared" si="958"/>
        <v>No</v>
      </c>
      <c r="T4874" t="s">
        <v>509</v>
      </c>
      <c r="V4874" t="str">
        <f t="shared" si="959"/>
        <v>Intersection</v>
      </c>
      <c r="W4874" t="s">
        <v>2880</v>
      </c>
      <c r="X4874">
        <v>0</v>
      </c>
      <c r="Y4874">
        <v>0</v>
      </c>
      <c r="Z4874" t="s">
        <v>81</v>
      </c>
    </row>
    <row r="4875" spans="1:26">
      <c r="A4875">
        <v>28837</v>
      </c>
      <c r="B4875" s="1">
        <v>41338.597210648149</v>
      </c>
      <c r="C4875" s="1">
        <f t="shared" si="948"/>
        <v>41275</v>
      </c>
      <c r="D4875" s="4">
        <f t="shared" si="949"/>
        <v>0.17777777777777778</v>
      </c>
      <c r="E4875" s="3">
        <f t="shared" si="950"/>
        <v>2013</v>
      </c>
      <c r="F4875" s="3">
        <f t="shared" si="951"/>
        <v>3</v>
      </c>
      <c r="G4875" s="3">
        <f t="shared" si="952"/>
        <v>5</v>
      </c>
      <c r="H4875" s="3">
        <f t="shared" si="953"/>
        <v>14</v>
      </c>
      <c r="I4875" s="3">
        <f t="shared" si="954"/>
        <v>19</v>
      </c>
      <c r="J4875" s="3">
        <f t="shared" si="955"/>
        <v>3</v>
      </c>
      <c r="K4875" s="3" t="str">
        <f>IF(AND(D4875&gt;='Season Lookup'!$D$15,D4875&lt;'Season Lookup'!$D$16),"Spring",IF(AND(D4875&gt;='Season Lookup'!$D$16,D4875&lt;'Season Lookup'!$D$17),"Summer",IF(AND(D4875&gt;='Season Lookup'!$D$17,D4875&lt;'Season Lookup'!$D$18),"Fall",IF(OR(D4875&gt;='Season Lookup'!$D$18,D4875&lt;'Season Lookup'!$D$15),"Winter"))))</f>
        <v>Winter</v>
      </c>
      <c r="L4875" s="3" t="str">
        <f>VLOOKUP(F4875,'Season Lookup'!$A$1:$B$13,2,0)</f>
        <v>Spring</v>
      </c>
      <c r="M4875" t="s">
        <v>73</v>
      </c>
      <c r="N4875" t="s">
        <v>13</v>
      </c>
      <c r="O4875" t="s">
        <v>13</v>
      </c>
      <c r="P4875" t="str">
        <f t="shared" si="956"/>
        <v>Yes</v>
      </c>
      <c r="Q4875" t="str">
        <f t="shared" si="957"/>
        <v>No</v>
      </c>
      <c r="R4875" t="str">
        <f t="shared" si="958"/>
        <v>No</v>
      </c>
      <c r="T4875" t="s">
        <v>14</v>
      </c>
      <c r="U4875" t="s">
        <v>745</v>
      </c>
      <c r="V4875" t="str">
        <f t="shared" si="959"/>
        <v>Intersection</v>
      </c>
      <c r="W4875" t="s">
        <v>873</v>
      </c>
      <c r="X4875">
        <v>42.364424</v>
      </c>
      <c r="Y4875">
        <v>-71.102082999999993</v>
      </c>
      <c r="Z4875" t="s">
        <v>874</v>
      </c>
    </row>
    <row r="4876" spans="1:26">
      <c r="A4876">
        <v>28838</v>
      </c>
      <c r="B4876" s="1">
        <v>41339.444444444445</v>
      </c>
      <c r="C4876" s="1">
        <f t="shared" si="948"/>
        <v>41275</v>
      </c>
      <c r="D4876" s="4">
        <f t="shared" si="949"/>
        <v>0.18055555555555555</v>
      </c>
      <c r="E4876" s="3">
        <f t="shared" si="950"/>
        <v>2013</v>
      </c>
      <c r="F4876" s="3">
        <f t="shared" si="951"/>
        <v>3</v>
      </c>
      <c r="G4876" s="3">
        <f t="shared" si="952"/>
        <v>6</v>
      </c>
      <c r="H4876" s="3">
        <f t="shared" si="953"/>
        <v>10</v>
      </c>
      <c r="I4876" s="3">
        <f t="shared" si="954"/>
        <v>40</v>
      </c>
      <c r="J4876" s="3">
        <f t="shared" si="955"/>
        <v>4</v>
      </c>
      <c r="K4876" s="3" t="str">
        <f>IF(AND(D4876&gt;='Season Lookup'!$D$15,D4876&lt;'Season Lookup'!$D$16),"Spring",IF(AND(D4876&gt;='Season Lookup'!$D$16,D4876&lt;'Season Lookup'!$D$17),"Summer",IF(AND(D4876&gt;='Season Lookup'!$D$17,D4876&lt;'Season Lookup'!$D$18),"Fall",IF(OR(D4876&gt;='Season Lookup'!$D$18,D4876&lt;'Season Lookup'!$D$15),"Winter"))))</f>
        <v>Winter</v>
      </c>
      <c r="L4876" s="3" t="str">
        <f>VLOOKUP(F4876,'Season Lookup'!$A$1:$B$13,2,0)</f>
        <v>Spring</v>
      </c>
      <c r="M4876" t="s">
        <v>82</v>
      </c>
      <c r="N4876" t="s">
        <v>13</v>
      </c>
      <c r="O4876" t="s">
        <v>23</v>
      </c>
      <c r="P4876" t="str">
        <f t="shared" si="956"/>
        <v>Yes</v>
      </c>
      <c r="Q4876" t="str">
        <f t="shared" si="957"/>
        <v>No</v>
      </c>
      <c r="R4876" t="str">
        <f t="shared" si="958"/>
        <v>No</v>
      </c>
      <c r="S4876">
        <v>179</v>
      </c>
      <c r="T4876" t="s">
        <v>260</v>
      </c>
      <c r="U4876" t="s">
        <v>365</v>
      </c>
      <c r="V4876" t="str">
        <f t="shared" si="959"/>
        <v>Non Intersection</v>
      </c>
      <c r="W4876" t="s">
        <v>5464</v>
      </c>
      <c r="X4876">
        <v>42.368048000000002</v>
      </c>
      <c r="Y4876">
        <v>-71.080867999999995</v>
      </c>
      <c r="Z4876" t="s">
        <v>5465</v>
      </c>
    </row>
    <row r="4877" spans="1:26">
      <c r="A4877">
        <v>28841</v>
      </c>
      <c r="B4877" s="1">
        <v>41339.48541666667</v>
      </c>
      <c r="C4877" s="1">
        <f t="shared" si="948"/>
        <v>41275</v>
      </c>
      <c r="D4877" s="4">
        <f t="shared" si="949"/>
        <v>0.18055555555555555</v>
      </c>
      <c r="E4877" s="3">
        <f t="shared" si="950"/>
        <v>2013</v>
      </c>
      <c r="F4877" s="3">
        <f t="shared" si="951"/>
        <v>3</v>
      </c>
      <c r="G4877" s="3">
        <f t="shared" si="952"/>
        <v>6</v>
      </c>
      <c r="H4877" s="3">
        <f t="shared" si="953"/>
        <v>11</v>
      </c>
      <c r="I4877" s="3">
        <f t="shared" si="954"/>
        <v>39</v>
      </c>
      <c r="J4877" s="3">
        <f t="shared" si="955"/>
        <v>4</v>
      </c>
      <c r="K4877" s="3" t="str">
        <f>IF(AND(D4877&gt;='Season Lookup'!$D$15,D4877&lt;'Season Lookup'!$D$16),"Spring",IF(AND(D4877&gt;='Season Lookup'!$D$16,D4877&lt;'Season Lookup'!$D$17),"Summer",IF(AND(D4877&gt;='Season Lookup'!$D$17,D4877&lt;'Season Lookup'!$D$18),"Fall",IF(OR(D4877&gt;='Season Lookup'!$D$18,D4877&lt;'Season Lookup'!$D$15),"Winter"))))</f>
        <v>Winter</v>
      </c>
      <c r="L4877" s="3" t="str">
        <f>VLOOKUP(F4877,'Season Lookup'!$A$1:$B$13,2,0)</f>
        <v>Spring</v>
      </c>
      <c r="M4877" t="s">
        <v>82</v>
      </c>
      <c r="N4877" t="s">
        <v>13</v>
      </c>
      <c r="O4877" t="s">
        <v>132</v>
      </c>
      <c r="P4877" t="str">
        <f t="shared" si="956"/>
        <v>Yes</v>
      </c>
      <c r="Q4877" t="str">
        <f t="shared" si="957"/>
        <v>Yes</v>
      </c>
      <c r="R4877" t="str">
        <f t="shared" si="958"/>
        <v>No</v>
      </c>
      <c r="S4877" t="s">
        <v>5466</v>
      </c>
      <c r="T4877" t="s">
        <v>316</v>
      </c>
      <c r="V4877" t="str">
        <f t="shared" si="959"/>
        <v>Non Intersection</v>
      </c>
      <c r="W4877" t="s">
        <v>5467</v>
      </c>
      <c r="X4877">
        <v>42.365824000000003</v>
      </c>
      <c r="Y4877">
        <v>-71.102401999999998</v>
      </c>
      <c r="Z4877" t="s">
        <v>5468</v>
      </c>
    </row>
    <row r="4878" spans="1:26">
      <c r="A4878">
        <v>28842</v>
      </c>
      <c r="B4878" s="1">
        <v>41339.505555555559</v>
      </c>
      <c r="C4878" s="1">
        <f t="shared" si="948"/>
        <v>41275</v>
      </c>
      <c r="D4878" s="4">
        <f t="shared" si="949"/>
        <v>0.18055555555555555</v>
      </c>
      <c r="E4878" s="3">
        <f t="shared" si="950"/>
        <v>2013</v>
      </c>
      <c r="F4878" s="3">
        <f t="shared" si="951"/>
        <v>3</v>
      </c>
      <c r="G4878" s="3">
        <f t="shared" si="952"/>
        <v>6</v>
      </c>
      <c r="H4878" s="3">
        <f t="shared" si="953"/>
        <v>12</v>
      </c>
      <c r="I4878" s="3">
        <f t="shared" si="954"/>
        <v>8</v>
      </c>
      <c r="J4878" s="3">
        <f t="shared" si="955"/>
        <v>4</v>
      </c>
      <c r="K4878" s="3" t="str">
        <f>IF(AND(D4878&gt;='Season Lookup'!$D$15,D4878&lt;'Season Lookup'!$D$16),"Spring",IF(AND(D4878&gt;='Season Lookup'!$D$16,D4878&lt;'Season Lookup'!$D$17),"Summer",IF(AND(D4878&gt;='Season Lookup'!$D$17,D4878&lt;'Season Lookup'!$D$18),"Fall",IF(OR(D4878&gt;='Season Lookup'!$D$18,D4878&lt;'Season Lookup'!$D$15),"Winter"))))</f>
        <v>Winter</v>
      </c>
      <c r="L4878" s="3" t="str">
        <f>VLOOKUP(F4878,'Season Lookup'!$A$1:$B$13,2,0)</f>
        <v>Spring</v>
      </c>
      <c r="M4878" t="s">
        <v>82</v>
      </c>
      <c r="N4878" t="s">
        <v>13</v>
      </c>
      <c r="O4878" t="s">
        <v>36</v>
      </c>
      <c r="P4878" t="str">
        <f t="shared" si="956"/>
        <v>Yes</v>
      </c>
      <c r="Q4878" t="str">
        <f t="shared" si="957"/>
        <v>No</v>
      </c>
      <c r="R4878" t="str">
        <f t="shared" si="958"/>
        <v>No</v>
      </c>
      <c r="S4878">
        <v>580</v>
      </c>
      <c r="T4878" t="s">
        <v>198</v>
      </c>
      <c r="V4878" t="str">
        <f t="shared" si="959"/>
        <v>Non Intersection</v>
      </c>
      <c r="W4878" t="s">
        <v>5469</v>
      </c>
      <c r="X4878">
        <v>42.374243999999997</v>
      </c>
      <c r="Y4878">
        <v>-71.140893000000005</v>
      </c>
      <c r="Z4878" t="s">
        <v>5470</v>
      </c>
    </row>
    <row r="4879" spans="1:26">
      <c r="A4879">
        <v>28844</v>
      </c>
      <c r="B4879" s="1">
        <v>41339.871527777781</v>
      </c>
      <c r="C4879" s="1">
        <f t="shared" si="948"/>
        <v>41275</v>
      </c>
      <c r="D4879" s="4">
        <f t="shared" si="949"/>
        <v>0.18055555555555555</v>
      </c>
      <c r="E4879" s="3">
        <f t="shared" si="950"/>
        <v>2013</v>
      </c>
      <c r="F4879" s="3">
        <f t="shared" si="951"/>
        <v>3</v>
      </c>
      <c r="G4879" s="3">
        <f t="shared" si="952"/>
        <v>6</v>
      </c>
      <c r="H4879" s="3">
        <f t="shared" si="953"/>
        <v>20</v>
      </c>
      <c r="I4879" s="3">
        <f t="shared" si="954"/>
        <v>55</v>
      </c>
      <c r="J4879" s="3">
        <f t="shared" si="955"/>
        <v>4</v>
      </c>
      <c r="K4879" s="3" t="str">
        <f>IF(AND(D4879&gt;='Season Lookup'!$D$15,D4879&lt;'Season Lookup'!$D$16),"Spring",IF(AND(D4879&gt;='Season Lookup'!$D$16,D4879&lt;'Season Lookup'!$D$17),"Summer",IF(AND(D4879&gt;='Season Lookup'!$D$17,D4879&lt;'Season Lookup'!$D$18),"Fall",IF(OR(D4879&gt;='Season Lookup'!$D$18,D4879&lt;'Season Lookup'!$D$15),"Winter"))))</f>
        <v>Winter</v>
      </c>
      <c r="L4879" s="3" t="str">
        <f>VLOOKUP(F4879,'Season Lookup'!$A$1:$B$13,2,0)</f>
        <v>Spring</v>
      </c>
      <c r="M4879" t="s">
        <v>82</v>
      </c>
      <c r="N4879" t="s">
        <v>13</v>
      </c>
      <c r="O4879" t="s">
        <v>13</v>
      </c>
      <c r="P4879" t="str">
        <f t="shared" si="956"/>
        <v>Yes</v>
      </c>
      <c r="Q4879" t="str">
        <f t="shared" si="957"/>
        <v>No</v>
      </c>
      <c r="R4879" t="str">
        <f t="shared" si="958"/>
        <v>No</v>
      </c>
      <c r="T4879" t="s">
        <v>326</v>
      </c>
      <c r="U4879" t="s">
        <v>199</v>
      </c>
      <c r="V4879" t="str">
        <f t="shared" si="959"/>
        <v>Intersection</v>
      </c>
      <c r="W4879" t="s">
        <v>681</v>
      </c>
      <c r="X4879">
        <v>42.372774</v>
      </c>
      <c r="Y4879">
        <v>-71.120658000000006</v>
      </c>
      <c r="Z4879" t="s">
        <v>682</v>
      </c>
    </row>
    <row r="4880" spans="1:26">
      <c r="A4880">
        <v>28849</v>
      </c>
      <c r="B4880" s="1">
        <v>41339.75</v>
      </c>
      <c r="C4880" s="1">
        <f t="shared" si="948"/>
        <v>41275</v>
      </c>
      <c r="D4880" s="4">
        <f t="shared" si="949"/>
        <v>0.18055555555555555</v>
      </c>
      <c r="E4880" s="3">
        <f t="shared" si="950"/>
        <v>2013</v>
      </c>
      <c r="F4880" s="3">
        <f t="shared" si="951"/>
        <v>3</v>
      </c>
      <c r="G4880" s="3">
        <f t="shared" si="952"/>
        <v>6</v>
      </c>
      <c r="H4880" s="3">
        <f t="shared" si="953"/>
        <v>18</v>
      </c>
      <c r="I4880" s="3">
        <f t="shared" si="954"/>
        <v>0</v>
      </c>
      <c r="J4880" s="3">
        <f t="shared" si="955"/>
        <v>4</v>
      </c>
      <c r="K4880" s="3" t="str">
        <f>IF(AND(D4880&gt;='Season Lookup'!$D$15,D4880&lt;'Season Lookup'!$D$16),"Spring",IF(AND(D4880&gt;='Season Lookup'!$D$16,D4880&lt;'Season Lookup'!$D$17),"Summer",IF(AND(D4880&gt;='Season Lookup'!$D$17,D4880&lt;'Season Lookup'!$D$18),"Fall",IF(OR(D4880&gt;='Season Lookup'!$D$18,D4880&lt;'Season Lookup'!$D$15),"Winter"))))</f>
        <v>Winter</v>
      </c>
      <c r="L4880" s="3" t="str">
        <f>VLOOKUP(F4880,'Season Lookup'!$A$1:$B$13,2,0)</f>
        <v>Spring</v>
      </c>
      <c r="M4880" t="s">
        <v>82</v>
      </c>
      <c r="N4880" t="s">
        <v>13</v>
      </c>
      <c r="O4880" t="s">
        <v>23</v>
      </c>
      <c r="P4880" t="str">
        <f t="shared" si="956"/>
        <v>Yes</v>
      </c>
      <c r="Q4880" t="str">
        <f t="shared" si="957"/>
        <v>No</v>
      </c>
      <c r="R4880" t="str">
        <f t="shared" si="958"/>
        <v>No</v>
      </c>
      <c r="S4880">
        <v>700</v>
      </c>
      <c r="T4880" t="s">
        <v>142</v>
      </c>
      <c r="V4880" t="str">
        <f t="shared" si="959"/>
        <v>Non Intersection</v>
      </c>
      <c r="W4880" t="s">
        <v>475</v>
      </c>
      <c r="X4880">
        <v>42.380859999999998</v>
      </c>
      <c r="Y4880">
        <v>-71.15455</v>
      </c>
      <c r="Z4880" t="s">
        <v>476</v>
      </c>
    </row>
    <row r="4881" spans="1:26">
      <c r="A4881">
        <v>28840</v>
      </c>
      <c r="B4881" s="1">
        <v>41340.291655092595</v>
      </c>
      <c r="C4881" s="1">
        <f t="shared" si="948"/>
        <v>41275</v>
      </c>
      <c r="D4881" s="4">
        <f t="shared" si="949"/>
        <v>0.18333333333333332</v>
      </c>
      <c r="E4881" s="3">
        <f t="shared" si="950"/>
        <v>2013</v>
      </c>
      <c r="F4881" s="3">
        <f t="shared" si="951"/>
        <v>3</v>
      </c>
      <c r="G4881" s="3">
        <f t="shared" si="952"/>
        <v>7</v>
      </c>
      <c r="H4881" s="3">
        <f t="shared" si="953"/>
        <v>6</v>
      </c>
      <c r="I4881" s="3">
        <f t="shared" si="954"/>
        <v>59</v>
      </c>
      <c r="J4881" s="3">
        <f t="shared" si="955"/>
        <v>5</v>
      </c>
      <c r="K4881" s="3" t="str">
        <f>IF(AND(D4881&gt;='Season Lookup'!$D$15,D4881&lt;'Season Lookup'!$D$16),"Spring",IF(AND(D4881&gt;='Season Lookup'!$D$16,D4881&lt;'Season Lookup'!$D$17),"Summer",IF(AND(D4881&gt;='Season Lookup'!$D$17,D4881&lt;'Season Lookup'!$D$18),"Fall",IF(OR(D4881&gt;='Season Lookup'!$D$18,D4881&lt;'Season Lookup'!$D$15),"Winter"))))</f>
        <v>Winter</v>
      </c>
      <c r="L4881" s="3" t="str">
        <f>VLOOKUP(F4881,'Season Lookup'!$A$1:$B$13,2,0)</f>
        <v>Spring</v>
      </c>
      <c r="M4881" t="s">
        <v>78</v>
      </c>
      <c r="N4881" t="s">
        <v>13</v>
      </c>
      <c r="O4881" t="s">
        <v>23</v>
      </c>
      <c r="P4881" t="str">
        <f t="shared" si="956"/>
        <v>Yes</v>
      </c>
      <c r="Q4881" t="str">
        <f t="shared" si="957"/>
        <v>No</v>
      </c>
      <c r="R4881" t="str">
        <f t="shared" si="958"/>
        <v>No</v>
      </c>
      <c r="T4881" t="s">
        <v>260</v>
      </c>
      <c r="U4881" t="s">
        <v>19</v>
      </c>
      <c r="V4881" t="str">
        <f t="shared" si="959"/>
        <v>Intersection</v>
      </c>
      <c r="W4881" t="s">
        <v>2227</v>
      </c>
      <c r="X4881">
        <v>42.371020000000001</v>
      </c>
      <c r="Y4881">
        <v>-71.079847999999998</v>
      </c>
      <c r="Z4881" t="s">
        <v>641</v>
      </c>
    </row>
    <row r="4882" spans="1:26">
      <c r="A4882">
        <v>28843</v>
      </c>
      <c r="B4882" s="1">
        <v>41340.322905092595</v>
      </c>
      <c r="C4882" s="1">
        <f t="shared" si="948"/>
        <v>41275</v>
      </c>
      <c r="D4882" s="4">
        <f t="shared" si="949"/>
        <v>0.18333333333333332</v>
      </c>
      <c r="E4882" s="3">
        <f t="shared" si="950"/>
        <v>2013</v>
      </c>
      <c r="F4882" s="3">
        <f t="shared" si="951"/>
        <v>3</v>
      </c>
      <c r="G4882" s="3">
        <f t="shared" si="952"/>
        <v>7</v>
      </c>
      <c r="H4882" s="3">
        <f t="shared" si="953"/>
        <v>7</v>
      </c>
      <c r="I4882" s="3">
        <f t="shared" si="954"/>
        <v>44</v>
      </c>
      <c r="J4882" s="3">
        <f t="shared" si="955"/>
        <v>5</v>
      </c>
      <c r="K4882" s="3" t="str">
        <f>IF(AND(D4882&gt;='Season Lookup'!$D$15,D4882&lt;'Season Lookup'!$D$16),"Spring",IF(AND(D4882&gt;='Season Lookup'!$D$16,D4882&lt;'Season Lookup'!$D$17),"Summer",IF(AND(D4882&gt;='Season Lookup'!$D$17,D4882&lt;'Season Lookup'!$D$18),"Fall",IF(OR(D4882&gt;='Season Lookup'!$D$18,D4882&lt;'Season Lookup'!$D$15),"Winter"))))</f>
        <v>Winter</v>
      </c>
      <c r="L4882" s="3" t="str">
        <f>VLOOKUP(F4882,'Season Lookup'!$A$1:$B$13,2,0)</f>
        <v>Spring</v>
      </c>
      <c r="M4882" t="s">
        <v>78</v>
      </c>
      <c r="N4882" t="s">
        <v>13</v>
      </c>
      <c r="O4882" t="s">
        <v>13</v>
      </c>
      <c r="P4882" t="str">
        <f t="shared" si="956"/>
        <v>Yes</v>
      </c>
      <c r="Q4882" t="str">
        <f t="shared" si="957"/>
        <v>No</v>
      </c>
      <c r="R4882" t="str">
        <f t="shared" si="958"/>
        <v>No</v>
      </c>
      <c r="T4882" t="s">
        <v>509</v>
      </c>
      <c r="U4882" t="s">
        <v>192</v>
      </c>
      <c r="V4882" t="str">
        <f t="shared" si="959"/>
        <v>Intersection</v>
      </c>
      <c r="W4882" t="s">
        <v>1595</v>
      </c>
      <c r="X4882">
        <v>42.367783000000003</v>
      </c>
      <c r="Y4882">
        <v>-71.109441000000004</v>
      </c>
      <c r="Z4882" t="s">
        <v>1596</v>
      </c>
    </row>
    <row r="4883" spans="1:26">
      <c r="A4883">
        <v>28845</v>
      </c>
      <c r="B4883" s="1">
        <v>41340.3125</v>
      </c>
      <c r="C4883" s="1">
        <f t="shared" si="948"/>
        <v>41275</v>
      </c>
      <c r="D4883" s="4">
        <f t="shared" si="949"/>
        <v>0.18333333333333332</v>
      </c>
      <c r="E4883" s="3">
        <f t="shared" si="950"/>
        <v>2013</v>
      </c>
      <c r="F4883" s="3">
        <f t="shared" si="951"/>
        <v>3</v>
      </c>
      <c r="G4883" s="3">
        <f t="shared" si="952"/>
        <v>7</v>
      </c>
      <c r="H4883" s="3">
        <f t="shared" si="953"/>
        <v>7</v>
      </c>
      <c r="I4883" s="3">
        <f t="shared" si="954"/>
        <v>30</v>
      </c>
      <c r="J4883" s="3">
        <f t="shared" si="955"/>
        <v>5</v>
      </c>
      <c r="K4883" s="3" t="str">
        <f>IF(AND(D4883&gt;='Season Lookup'!$D$15,D4883&lt;'Season Lookup'!$D$16),"Spring",IF(AND(D4883&gt;='Season Lookup'!$D$16,D4883&lt;'Season Lookup'!$D$17),"Summer",IF(AND(D4883&gt;='Season Lookup'!$D$17,D4883&lt;'Season Lookup'!$D$18),"Fall",IF(OR(D4883&gt;='Season Lookup'!$D$18,D4883&lt;'Season Lookup'!$D$15),"Winter"))))</f>
        <v>Winter</v>
      </c>
      <c r="L4883" s="3" t="str">
        <f>VLOOKUP(F4883,'Season Lookup'!$A$1:$B$13,2,0)</f>
        <v>Spring</v>
      </c>
      <c r="M4883" t="s">
        <v>78</v>
      </c>
      <c r="N4883" t="s">
        <v>13</v>
      </c>
      <c r="O4883" t="s">
        <v>13</v>
      </c>
      <c r="P4883" t="str">
        <f t="shared" si="956"/>
        <v>Yes</v>
      </c>
      <c r="Q4883" t="str">
        <f t="shared" si="957"/>
        <v>No</v>
      </c>
      <c r="R4883" t="str">
        <f t="shared" si="958"/>
        <v>No</v>
      </c>
      <c r="S4883">
        <v>125</v>
      </c>
      <c r="T4883" t="s">
        <v>147</v>
      </c>
      <c r="V4883" t="str">
        <f t="shared" si="959"/>
        <v>Non Intersection</v>
      </c>
      <c r="W4883" t="s">
        <v>592</v>
      </c>
      <c r="X4883">
        <v>42.367218000000001</v>
      </c>
      <c r="Y4883">
        <v>-71.085971999999998</v>
      </c>
      <c r="Z4883" t="s">
        <v>593</v>
      </c>
    </row>
    <row r="4884" spans="1:26">
      <c r="A4884">
        <v>28846</v>
      </c>
      <c r="B4884" s="1">
        <v>41340.291655092595</v>
      </c>
      <c r="C4884" s="1">
        <f t="shared" si="948"/>
        <v>41275</v>
      </c>
      <c r="D4884" s="4">
        <f t="shared" si="949"/>
        <v>0.18333333333333332</v>
      </c>
      <c r="E4884" s="3">
        <f t="shared" si="950"/>
        <v>2013</v>
      </c>
      <c r="F4884" s="3">
        <f t="shared" si="951"/>
        <v>3</v>
      </c>
      <c r="G4884" s="3">
        <f t="shared" si="952"/>
        <v>7</v>
      </c>
      <c r="H4884" s="3">
        <f t="shared" si="953"/>
        <v>6</v>
      </c>
      <c r="I4884" s="3">
        <f t="shared" si="954"/>
        <v>59</v>
      </c>
      <c r="J4884" s="3">
        <f t="shared" si="955"/>
        <v>5</v>
      </c>
      <c r="K4884" s="3" t="str">
        <f>IF(AND(D4884&gt;='Season Lookup'!$D$15,D4884&lt;'Season Lookup'!$D$16),"Spring",IF(AND(D4884&gt;='Season Lookup'!$D$16,D4884&lt;'Season Lookup'!$D$17),"Summer",IF(AND(D4884&gt;='Season Lookup'!$D$17,D4884&lt;'Season Lookup'!$D$18),"Fall",IF(OR(D4884&gt;='Season Lookup'!$D$18,D4884&lt;'Season Lookup'!$D$15),"Winter"))))</f>
        <v>Winter</v>
      </c>
      <c r="L4884" s="3" t="str">
        <f>VLOOKUP(F4884,'Season Lookup'!$A$1:$B$13,2,0)</f>
        <v>Spring</v>
      </c>
      <c r="M4884" t="s">
        <v>78</v>
      </c>
      <c r="N4884" t="s">
        <v>13</v>
      </c>
      <c r="O4884" t="s">
        <v>23</v>
      </c>
      <c r="P4884" t="str">
        <f t="shared" si="956"/>
        <v>Yes</v>
      </c>
      <c r="Q4884" t="str">
        <f t="shared" si="957"/>
        <v>No</v>
      </c>
      <c r="R4884" t="str">
        <f t="shared" si="958"/>
        <v>No</v>
      </c>
      <c r="S4884">
        <v>20</v>
      </c>
      <c r="T4884" t="s">
        <v>464</v>
      </c>
      <c r="V4884" t="str">
        <f t="shared" si="959"/>
        <v>Non Intersection</v>
      </c>
      <c r="W4884" t="s">
        <v>5471</v>
      </c>
      <c r="X4884">
        <v>42.375768999999998</v>
      </c>
      <c r="Y4884">
        <v>-71.146120999999994</v>
      </c>
      <c r="Z4884" t="s">
        <v>5472</v>
      </c>
    </row>
    <row r="4885" spans="1:26">
      <c r="A4885">
        <v>28847</v>
      </c>
      <c r="B4885" s="1">
        <v>41340.65625</v>
      </c>
      <c r="C4885" s="1">
        <f t="shared" si="948"/>
        <v>41275</v>
      </c>
      <c r="D4885" s="4">
        <f t="shared" si="949"/>
        <v>0.18333333333333332</v>
      </c>
      <c r="E4885" s="3">
        <f t="shared" si="950"/>
        <v>2013</v>
      </c>
      <c r="F4885" s="3">
        <f t="shared" si="951"/>
        <v>3</v>
      </c>
      <c r="G4885" s="3">
        <f t="shared" si="952"/>
        <v>7</v>
      </c>
      <c r="H4885" s="3">
        <f t="shared" si="953"/>
        <v>15</v>
      </c>
      <c r="I4885" s="3">
        <f t="shared" si="954"/>
        <v>45</v>
      </c>
      <c r="J4885" s="3">
        <f t="shared" si="955"/>
        <v>5</v>
      </c>
      <c r="K4885" s="3" t="str">
        <f>IF(AND(D4885&gt;='Season Lookup'!$D$15,D4885&lt;'Season Lookup'!$D$16),"Spring",IF(AND(D4885&gt;='Season Lookup'!$D$16,D4885&lt;'Season Lookup'!$D$17),"Summer",IF(AND(D4885&gt;='Season Lookup'!$D$17,D4885&lt;'Season Lookup'!$D$18),"Fall",IF(OR(D4885&gt;='Season Lookup'!$D$18,D4885&lt;'Season Lookup'!$D$15),"Winter"))))</f>
        <v>Winter</v>
      </c>
      <c r="L4885" s="3" t="str">
        <f>VLOOKUP(F4885,'Season Lookup'!$A$1:$B$13,2,0)</f>
        <v>Spring</v>
      </c>
      <c r="M4885" t="s">
        <v>78</v>
      </c>
      <c r="N4885" t="s">
        <v>13</v>
      </c>
      <c r="O4885" t="s">
        <v>13</v>
      </c>
      <c r="P4885" t="str">
        <f t="shared" si="956"/>
        <v>Yes</v>
      </c>
      <c r="Q4885" t="str">
        <f t="shared" si="957"/>
        <v>No</v>
      </c>
      <c r="R4885" t="str">
        <f t="shared" si="958"/>
        <v>No</v>
      </c>
      <c r="S4885">
        <v>193</v>
      </c>
      <c r="T4885" t="s">
        <v>142</v>
      </c>
      <c r="V4885" t="str">
        <f t="shared" si="959"/>
        <v>Non Intersection</v>
      </c>
      <c r="W4885" t="s">
        <v>5473</v>
      </c>
      <c r="X4885">
        <v>42.381773000000003</v>
      </c>
      <c r="Y4885">
        <v>-71.132081999999997</v>
      </c>
      <c r="Z4885" t="s">
        <v>5474</v>
      </c>
    </row>
    <row r="4886" spans="1:26">
      <c r="A4886">
        <v>28848</v>
      </c>
      <c r="B4886" s="1">
        <v>41340.667349537034</v>
      </c>
      <c r="C4886" s="1">
        <f t="shared" si="948"/>
        <v>41275</v>
      </c>
      <c r="D4886" s="4">
        <f t="shared" si="949"/>
        <v>0.18333333333333332</v>
      </c>
      <c r="E4886" s="3">
        <f t="shared" si="950"/>
        <v>2013</v>
      </c>
      <c r="F4886" s="3">
        <f t="shared" si="951"/>
        <v>3</v>
      </c>
      <c r="G4886" s="3">
        <f t="shared" si="952"/>
        <v>7</v>
      </c>
      <c r="H4886" s="3">
        <f t="shared" si="953"/>
        <v>16</v>
      </c>
      <c r="I4886" s="3">
        <f t="shared" si="954"/>
        <v>0</v>
      </c>
      <c r="J4886" s="3">
        <f t="shared" si="955"/>
        <v>5</v>
      </c>
      <c r="K4886" s="3" t="str">
        <f>IF(AND(D4886&gt;='Season Lookup'!$D$15,D4886&lt;'Season Lookup'!$D$16),"Spring",IF(AND(D4886&gt;='Season Lookup'!$D$16,D4886&lt;'Season Lookup'!$D$17),"Summer",IF(AND(D4886&gt;='Season Lookup'!$D$17,D4886&lt;'Season Lookup'!$D$18),"Fall",IF(OR(D4886&gt;='Season Lookup'!$D$18,D4886&lt;'Season Lookup'!$D$15),"Winter"))))</f>
        <v>Winter</v>
      </c>
      <c r="L4886" s="3" t="str">
        <f>VLOOKUP(F4886,'Season Lookup'!$A$1:$B$13,2,0)</f>
        <v>Spring</v>
      </c>
      <c r="M4886" t="s">
        <v>78</v>
      </c>
      <c r="N4886" t="s">
        <v>13</v>
      </c>
      <c r="O4886" t="s">
        <v>152</v>
      </c>
      <c r="P4886" t="str">
        <f t="shared" si="956"/>
        <v>Yes</v>
      </c>
      <c r="Q4886" t="str">
        <f t="shared" si="957"/>
        <v>No</v>
      </c>
      <c r="R4886" t="str">
        <f t="shared" si="958"/>
        <v>Yes</v>
      </c>
      <c r="T4886" t="s">
        <v>14</v>
      </c>
      <c r="U4886" t="s">
        <v>202</v>
      </c>
      <c r="V4886" t="str">
        <f t="shared" si="959"/>
        <v>Intersection</v>
      </c>
      <c r="W4886" t="s">
        <v>361</v>
      </c>
      <c r="X4886">
        <v>42.360154000000001</v>
      </c>
      <c r="Y4886">
        <v>-71.094881999999998</v>
      </c>
      <c r="Z4886" t="s">
        <v>223</v>
      </c>
    </row>
    <row r="4887" spans="1:26">
      <c r="A4887">
        <v>28850</v>
      </c>
      <c r="B4887" s="1">
        <v>41340.933333333334</v>
      </c>
      <c r="C4887" s="1">
        <f t="shared" si="948"/>
        <v>41275</v>
      </c>
      <c r="D4887" s="4">
        <f t="shared" si="949"/>
        <v>0.18333333333333332</v>
      </c>
      <c r="E4887" s="3">
        <f t="shared" si="950"/>
        <v>2013</v>
      </c>
      <c r="F4887" s="3">
        <f t="shared" si="951"/>
        <v>3</v>
      </c>
      <c r="G4887" s="3">
        <f t="shared" si="952"/>
        <v>7</v>
      </c>
      <c r="H4887" s="3">
        <f t="shared" si="953"/>
        <v>22</v>
      </c>
      <c r="I4887" s="3">
        <f t="shared" si="954"/>
        <v>24</v>
      </c>
      <c r="J4887" s="3">
        <f t="shared" si="955"/>
        <v>5</v>
      </c>
      <c r="K4887" s="3" t="str">
        <f>IF(AND(D4887&gt;='Season Lookup'!$D$15,D4887&lt;'Season Lookup'!$D$16),"Spring",IF(AND(D4887&gt;='Season Lookup'!$D$16,D4887&lt;'Season Lookup'!$D$17),"Summer",IF(AND(D4887&gt;='Season Lookup'!$D$17,D4887&lt;'Season Lookup'!$D$18),"Fall",IF(OR(D4887&gt;='Season Lookup'!$D$18,D4887&lt;'Season Lookup'!$D$15),"Winter"))))</f>
        <v>Winter</v>
      </c>
      <c r="L4887" s="3" t="str">
        <f>VLOOKUP(F4887,'Season Lookup'!$A$1:$B$13,2,0)</f>
        <v>Spring</v>
      </c>
      <c r="M4887" t="s">
        <v>82</v>
      </c>
      <c r="N4887" t="s">
        <v>13</v>
      </c>
      <c r="O4887" t="s">
        <v>13</v>
      </c>
      <c r="P4887" t="str">
        <f t="shared" si="956"/>
        <v>Yes</v>
      </c>
      <c r="Q4887" t="str">
        <f t="shared" si="957"/>
        <v>No</v>
      </c>
      <c r="R4887" t="str">
        <f t="shared" si="958"/>
        <v>No</v>
      </c>
      <c r="T4887" t="s">
        <v>342</v>
      </c>
      <c r="U4887" t="s">
        <v>105</v>
      </c>
      <c r="V4887" t="str">
        <f t="shared" si="959"/>
        <v>Intersection</v>
      </c>
      <c r="W4887" t="s">
        <v>725</v>
      </c>
      <c r="X4887">
        <v>42.369317000000002</v>
      </c>
      <c r="Y4887">
        <v>-71.101021000000003</v>
      </c>
      <c r="Z4887" t="s">
        <v>344</v>
      </c>
    </row>
    <row r="4888" spans="1:26">
      <c r="A4888">
        <v>28854</v>
      </c>
      <c r="B4888" s="1">
        <v>41340.666655092595</v>
      </c>
      <c r="C4888" s="1">
        <f t="shared" si="948"/>
        <v>41275</v>
      </c>
      <c r="D4888" s="4">
        <f t="shared" si="949"/>
        <v>0.18333333333333332</v>
      </c>
      <c r="E4888" s="3">
        <f t="shared" si="950"/>
        <v>2013</v>
      </c>
      <c r="F4888" s="3">
        <f t="shared" si="951"/>
        <v>3</v>
      </c>
      <c r="G4888" s="3">
        <f t="shared" si="952"/>
        <v>7</v>
      </c>
      <c r="H4888" s="3">
        <f t="shared" si="953"/>
        <v>15</v>
      </c>
      <c r="I4888" s="3">
        <f t="shared" si="954"/>
        <v>59</v>
      </c>
      <c r="J4888" s="3">
        <f t="shared" si="955"/>
        <v>5</v>
      </c>
      <c r="K4888" s="3" t="str">
        <f>IF(AND(D4888&gt;='Season Lookup'!$D$15,D4888&lt;'Season Lookup'!$D$16),"Spring",IF(AND(D4888&gt;='Season Lookup'!$D$16,D4888&lt;'Season Lookup'!$D$17),"Summer",IF(AND(D4888&gt;='Season Lookup'!$D$17,D4888&lt;'Season Lookup'!$D$18),"Fall",IF(OR(D4888&gt;='Season Lookup'!$D$18,D4888&lt;'Season Lookup'!$D$15),"Winter"))))</f>
        <v>Winter</v>
      </c>
      <c r="L4888" s="3" t="str">
        <f>VLOOKUP(F4888,'Season Lookup'!$A$1:$B$13,2,0)</f>
        <v>Spring</v>
      </c>
      <c r="M4888" t="s">
        <v>78</v>
      </c>
      <c r="N4888" t="s">
        <v>13</v>
      </c>
      <c r="O4888" t="s">
        <v>23</v>
      </c>
      <c r="P4888" t="str">
        <f t="shared" si="956"/>
        <v>Yes</v>
      </c>
      <c r="Q4888" t="str">
        <f t="shared" si="957"/>
        <v>No</v>
      </c>
      <c r="R4888" t="str">
        <f t="shared" si="958"/>
        <v>No</v>
      </c>
      <c r="T4888" t="s">
        <v>199</v>
      </c>
      <c r="U4888" t="s">
        <v>2532</v>
      </c>
      <c r="V4888" t="str">
        <f t="shared" si="959"/>
        <v>Intersection</v>
      </c>
      <c r="W4888" t="s">
        <v>5475</v>
      </c>
      <c r="X4888">
        <v>42.375936000000003</v>
      </c>
      <c r="Y4888">
        <v>-71.124466999999996</v>
      </c>
      <c r="Z4888" t="s">
        <v>5476</v>
      </c>
    </row>
    <row r="4889" spans="1:26">
      <c r="A4889">
        <v>28867</v>
      </c>
      <c r="B4889" s="1">
        <v>41340.75</v>
      </c>
      <c r="C4889" s="1">
        <f t="shared" si="948"/>
        <v>41275</v>
      </c>
      <c r="D4889" s="4">
        <f t="shared" si="949"/>
        <v>0.18333333333333332</v>
      </c>
      <c r="E4889" s="3">
        <f t="shared" si="950"/>
        <v>2013</v>
      </c>
      <c r="F4889" s="3">
        <f t="shared" si="951"/>
        <v>3</v>
      </c>
      <c r="G4889" s="3">
        <f t="shared" si="952"/>
        <v>7</v>
      </c>
      <c r="H4889" s="3">
        <f t="shared" si="953"/>
        <v>18</v>
      </c>
      <c r="I4889" s="3">
        <f t="shared" si="954"/>
        <v>0</v>
      </c>
      <c r="J4889" s="3">
        <f t="shared" si="955"/>
        <v>5</v>
      </c>
      <c r="K4889" s="3" t="str">
        <f>IF(AND(D4889&gt;='Season Lookup'!$D$15,D4889&lt;'Season Lookup'!$D$16),"Spring",IF(AND(D4889&gt;='Season Lookup'!$D$16,D4889&lt;'Season Lookup'!$D$17),"Summer",IF(AND(D4889&gt;='Season Lookup'!$D$17,D4889&lt;'Season Lookup'!$D$18),"Fall",IF(OR(D4889&gt;='Season Lookup'!$D$18,D4889&lt;'Season Lookup'!$D$15),"Winter"))))</f>
        <v>Winter</v>
      </c>
      <c r="L4889" s="3" t="str">
        <f>VLOOKUP(F4889,'Season Lookup'!$A$1:$B$13,2,0)</f>
        <v>Spring</v>
      </c>
      <c r="M4889" t="s">
        <v>78</v>
      </c>
      <c r="N4889" t="s">
        <v>13</v>
      </c>
      <c r="O4889" t="s">
        <v>23</v>
      </c>
      <c r="P4889" t="str">
        <f t="shared" si="956"/>
        <v>Yes</v>
      </c>
      <c r="Q4889" t="str">
        <f t="shared" si="957"/>
        <v>No</v>
      </c>
      <c r="R4889" t="str">
        <f t="shared" si="958"/>
        <v>No</v>
      </c>
      <c r="S4889">
        <v>84</v>
      </c>
      <c r="T4889" t="s">
        <v>396</v>
      </c>
      <c r="V4889" t="str">
        <f t="shared" si="959"/>
        <v>Non Intersection</v>
      </c>
      <c r="W4889" t="s">
        <v>5477</v>
      </c>
      <c r="X4889">
        <v>42.374518999999999</v>
      </c>
      <c r="Y4889">
        <v>-71.113338999999996</v>
      </c>
      <c r="Z4889" t="s">
        <v>5478</v>
      </c>
    </row>
    <row r="4890" spans="1:26">
      <c r="A4890">
        <v>28855</v>
      </c>
      <c r="B4890" s="1">
        <v>41341.000694444447</v>
      </c>
      <c r="C4890" s="1">
        <f t="shared" si="948"/>
        <v>41275</v>
      </c>
      <c r="D4890" s="4">
        <f t="shared" si="949"/>
        <v>0.18611111111111112</v>
      </c>
      <c r="E4890" s="3">
        <f t="shared" si="950"/>
        <v>2013</v>
      </c>
      <c r="F4890" s="3">
        <f t="shared" si="951"/>
        <v>3</v>
      </c>
      <c r="G4890" s="3">
        <f t="shared" si="952"/>
        <v>8</v>
      </c>
      <c r="H4890" s="3">
        <f t="shared" si="953"/>
        <v>0</v>
      </c>
      <c r="I4890" s="3">
        <f t="shared" si="954"/>
        <v>1</v>
      </c>
      <c r="J4890" s="3">
        <f t="shared" si="955"/>
        <v>6</v>
      </c>
      <c r="K4890" s="3" t="str">
        <f>IF(AND(D4890&gt;='Season Lookup'!$D$15,D4890&lt;'Season Lookup'!$D$16),"Spring",IF(AND(D4890&gt;='Season Lookup'!$D$16,D4890&lt;'Season Lookup'!$D$17),"Summer",IF(AND(D4890&gt;='Season Lookup'!$D$17,D4890&lt;'Season Lookup'!$D$18),"Fall",IF(OR(D4890&gt;='Season Lookup'!$D$18,D4890&lt;'Season Lookup'!$D$15),"Winter"))))</f>
        <v>Winter</v>
      </c>
      <c r="L4890" s="3" t="str">
        <f>VLOOKUP(F4890,'Season Lookup'!$A$1:$B$13,2,0)</f>
        <v>Spring</v>
      </c>
      <c r="M4890" t="s">
        <v>12</v>
      </c>
      <c r="N4890" t="s">
        <v>13</v>
      </c>
      <c r="O4890" t="s">
        <v>36</v>
      </c>
      <c r="P4890" t="str">
        <f t="shared" si="956"/>
        <v>Yes</v>
      </c>
      <c r="Q4890" t="str">
        <f t="shared" si="957"/>
        <v>No</v>
      </c>
      <c r="R4890" t="str">
        <f t="shared" si="958"/>
        <v>No</v>
      </c>
      <c r="T4890" t="s">
        <v>498</v>
      </c>
      <c r="U4890" t="s">
        <v>14</v>
      </c>
      <c r="V4890" t="str">
        <f t="shared" si="959"/>
        <v>Intersection</v>
      </c>
      <c r="W4890" t="s">
        <v>3618</v>
      </c>
      <c r="X4890">
        <v>42.369567000000004</v>
      </c>
      <c r="Y4890">
        <v>-71.111861000000005</v>
      </c>
      <c r="Z4890" t="s">
        <v>2748</v>
      </c>
    </row>
    <row r="4891" spans="1:26">
      <c r="A4891">
        <v>28856</v>
      </c>
      <c r="B4891" s="1">
        <v>41341.302083333336</v>
      </c>
      <c r="C4891" s="1">
        <f t="shared" si="948"/>
        <v>41275</v>
      </c>
      <c r="D4891" s="4">
        <f t="shared" si="949"/>
        <v>0.18611111111111112</v>
      </c>
      <c r="E4891" s="3">
        <f t="shared" si="950"/>
        <v>2013</v>
      </c>
      <c r="F4891" s="3">
        <f t="shared" si="951"/>
        <v>3</v>
      </c>
      <c r="G4891" s="3">
        <f t="shared" si="952"/>
        <v>8</v>
      </c>
      <c r="H4891" s="3">
        <f t="shared" si="953"/>
        <v>7</v>
      </c>
      <c r="I4891" s="3">
        <f t="shared" si="954"/>
        <v>15</v>
      </c>
      <c r="J4891" s="3">
        <f t="shared" si="955"/>
        <v>6</v>
      </c>
      <c r="K4891" s="3" t="str">
        <f>IF(AND(D4891&gt;='Season Lookup'!$D$15,D4891&lt;'Season Lookup'!$D$16),"Spring",IF(AND(D4891&gt;='Season Lookup'!$D$16,D4891&lt;'Season Lookup'!$D$17),"Summer",IF(AND(D4891&gt;='Season Lookup'!$D$17,D4891&lt;'Season Lookup'!$D$18),"Fall",IF(OR(D4891&gt;='Season Lookup'!$D$18,D4891&lt;'Season Lookup'!$D$15),"Winter"))))</f>
        <v>Winter</v>
      </c>
      <c r="L4891" s="3" t="str">
        <f>VLOOKUP(F4891,'Season Lookup'!$A$1:$B$13,2,0)</f>
        <v>Spring</v>
      </c>
      <c r="M4891" t="s">
        <v>12</v>
      </c>
      <c r="N4891" t="s">
        <v>13</v>
      </c>
      <c r="O4891" t="s">
        <v>23</v>
      </c>
      <c r="P4891" t="str">
        <f t="shared" si="956"/>
        <v>Yes</v>
      </c>
      <c r="Q4891" t="str">
        <f t="shared" si="957"/>
        <v>No</v>
      </c>
      <c r="R4891" t="str">
        <f t="shared" si="958"/>
        <v>No</v>
      </c>
      <c r="S4891">
        <v>452</v>
      </c>
      <c r="T4891" t="s">
        <v>105</v>
      </c>
      <c r="V4891" t="str">
        <f t="shared" si="959"/>
        <v>Non Intersection</v>
      </c>
      <c r="W4891" t="s">
        <v>5479</v>
      </c>
      <c r="X4891">
        <v>42.373325999999999</v>
      </c>
      <c r="Y4891">
        <v>-71.111546000000004</v>
      </c>
      <c r="Z4891" t="s">
        <v>5480</v>
      </c>
    </row>
    <row r="4892" spans="1:26">
      <c r="A4892">
        <v>28858</v>
      </c>
      <c r="B4892" s="1">
        <v>41341.302083333336</v>
      </c>
      <c r="C4892" s="1">
        <f t="shared" si="948"/>
        <v>41275</v>
      </c>
      <c r="D4892" s="4">
        <f t="shared" si="949"/>
        <v>0.18611111111111112</v>
      </c>
      <c r="E4892" s="3">
        <f t="shared" si="950"/>
        <v>2013</v>
      </c>
      <c r="F4892" s="3">
        <f t="shared" si="951"/>
        <v>3</v>
      </c>
      <c r="G4892" s="3">
        <f t="shared" si="952"/>
        <v>8</v>
      </c>
      <c r="H4892" s="3">
        <f t="shared" si="953"/>
        <v>7</v>
      </c>
      <c r="I4892" s="3">
        <f t="shared" si="954"/>
        <v>15</v>
      </c>
      <c r="J4892" s="3">
        <f t="shared" si="955"/>
        <v>6</v>
      </c>
      <c r="K4892" s="3" t="str">
        <f>IF(AND(D4892&gt;='Season Lookup'!$D$15,D4892&lt;'Season Lookup'!$D$16),"Spring",IF(AND(D4892&gt;='Season Lookup'!$D$16,D4892&lt;'Season Lookup'!$D$17),"Summer",IF(AND(D4892&gt;='Season Lookup'!$D$17,D4892&lt;'Season Lookup'!$D$18),"Fall",IF(OR(D4892&gt;='Season Lookup'!$D$18,D4892&lt;'Season Lookup'!$D$15),"Winter"))))</f>
        <v>Winter</v>
      </c>
      <c r="L4892" s="3" t="str">
        <f>VLOOKUP(F4892,'Season Lookup'!$A$1:$B$13,2,0)</f>
        <v>Spring</v>
      </c>
      <c r="M4892" t="s">
        <v>12</v>
      </c>
      <c r="N4892" t="s">
        <v>13</v>
      </c>
      <c r="O4892" t="s">
        <v>13</v>
      </c>
      <c r="P4892" t="str">
        <f t="shared" si="956"/>
        <v>Yes</v>
      </c>
      <c r="Q4892" t="str">
        <f t="shared" si="957"/>
        <v>No</v>
      </c>
      <c r="R4892" t="str">
        <f t="shared" si="958"/>
        <v>No</v>
      </c>
      <c r="T4892" t="s">
        <v>105</v>
      </c>
      <c r="U4892" t="s">
        <v>342</v>
      </c>
      <c r="V4892" t="str">
        <f t="shared" si="959"/>
        <v>Intersection</v>
      </c>
      <c r="W4892" t="s">
        <v>343</v>
      </c>
      <c r="X4892">
        <v>42.369317000000002</v>
      </c>
      <c r="Y4892">
        <v>-71.101021000000003</v>
      </c>
      <c r="Z4892" t="s">
        <v>344</v>
      </c>
    </row>
    <row r="4893" spans="1:26">
      <c r="A4893">
        <v>28859</v>
      </c>
      <c r="B4893" s="1">
        <v>41341.368043981478</v>
      </c>
      <c r="C4893" s="1">
        <f t="shared" si="948"/>
        <v>41275</v>
      </c>
      <c r="D4893" s="4">
        <f t="shared" si="949"/>
        <v>0.18611111111111112</v>
      </c>
      <c r="E4893" s="3">
        <f t="shared" si="950"/>
        <v>2013</v>
      </c>
      <c r="F4893" s="3">
        <f t="shared" si="951"/>
        <v>3</v>
      </c>
      <c r="G4893" s="3">
        <f t="shared" si="952"/>
        <v>8</v>
      </c>
      <c r="H4893" s="3">
        <f t="shared" si="953"/>
        <v>8</v>
      </c>
      <c r="I4893" s="3">
        <f t="shared" si="954"/>
        <v>49</v>
      </c>
      <c r="J4893" s="3">
        <f t="shared" si="955"/>
        <v>6</v>
      </c>
      <c r="K4893" s="3" t="str">
        <f>IF(AND(D4893&gt;='Season Lookup'!$D$15,D4893&lt;'Season Lookup'!$D$16),"Spring",IF(AND(D4893&gt;='Season Lookup'!$D$16,D4893&lt;'Season Lookup'!$D$17),"Summer",IF(AND(D4893&gt;='Season Lookup'!$D$17,D4893&lt;'Season Lookup'!$D$18),"Fall",IF(OR(D4893&gt;='Season Lookup'!$D$18,D4893&lt;'Season Lookup'!$D$15),"Winter"))))</f>
        <v>Winter</v>
      </c>
      <c r="L4893" s="3" t="str">
        <f>VLOOKUP(F4893,'Season Lookup'!$A$1:$B$13,2,0)</f>
        <v>Spring</v>
      </c>
      <c r="M4893" t="s">
        <v>12</v>
      </c>
      <c r="N4893" t="s">
        <v>13</v>
      </c>
      <c r="O4893" t="s">
        <v>36</v>
      </c>
      <c r="P4893" t="str">
        <f t="shared" si="956"/>
        <v>Yes</v>
      </c>
      <c r="Q4893" t="str">
        <f t="shared" si="957"/>
        <v>No</v>
      </c>
      <c r="R4893" t="str">
        <f t="shared" si="958"/>
        <v>No</v>
      </c>
      <c r="S4893">
        <v>4</v>
      </c>
      <c r="T4893" t="s">
        <v>1013</v>
      </c>
      <c r="V4893" t="str">
        <f t="shared" si="959"/>
        <v>Non Intersection</v>
      </c>
      <c r="W4893" t="s">
        <v>4143</v>
      </c>
      <c r="X4893">
        <v>42.386868</v>
      </c>
      <c r="Y4893">
        <v>-71.157865000000001</v>
      </c>
      <c r="Z4893" t="s">
        <v>4144</v>
      </c>
    </row>
    <row r="4894" spans="1:26">
      <c r="A4894">
        <v>28860</v>
      </c>
      <c r="B4894" s="1">
        <v>41341.458333333336</v>
      </c>
      <c r="C4894" s="1">
        <f t="shared" si="948"/>
        <v>41275</v>
      </c>
      <c r="D4894" s="4">
        <f t="shared" si="949"/>
        <v>0.18611111111111112</v>
      </c>
      <c r="E4894" s="3">
        <f t="shared" si="950"/>
        <v>2013</v>
      </c>
      <c r="F4894" s="3">
        <f t="shared" si="951"/>
        <v>3</v>
      </c>
      <c r="G4894" s="3">
        <f t="shared" si="952"/>
        <v>8</v>
      </c>
      <c r="H4894" s="3">
        <f t="shared" si="953"/>
        <v>11</v>
      </c>
      <c r="I4894" s="3">
        <f t="shared" si="954"/>
        <v>0</v>
      </c>
      <c r="J4894" s="3">
        <f t="shared" si="955"/>
        <v>6</v>
      </c>
      <c r="K4894" s="3" t="str">
        <f>IF(AND(D4894&gt;='Season Lookup'!$D$15,D4894&lt;'Season Lookup'!$D$16),"Spring",IF(AND(D4894&gt;='Season Lookup'!$D$16,D4894&lt;'Season Lookup'!$D$17),"Summer",IF(AND(D4894&gt;='Season Lookup'!$D$17,D4894&lt;'Season Lookup'!$D$18),"Fall",IF(OR(D4894&gt;='Season Lookup'!$D$18,D4894&lt;'Season Lookup'!$D$15),"Winter"))))</f>
        <v>Winter</v>
      </c>
      <c r="L4894" s="3" t="str">
        <f>VLOOKUP(F4894,'Season Lookup'!$A$1:$B$13,2,0)</f>
        <v>Spring</v>
      </c>
      <c r="M4894" t="s">
        <v>12</v>
      </c>
      <c r="N4894" t="s">
        <v>13</v>
      </c>
      <c r="O4894" t="s">
        <v>13</v>
      </c>
      <c r="P4894" t="str">
        <f t="shared" si="956"/>
        <v>Yes</v>
      </c>
      <c r="Q4894" t="str">
        <f t="shared" si="957"/>
        <v>No</v>
      </c>
      <c r="R4894" t="str">
        <f t="shared" si="958"/>
        <v>No</v>
      </c>
      <c r="T4894" t="s">
        <v>14</v>
      </c>
      <c r="U4894" t="s">
        <v>252</v>
      </c>
      <c r="V4894" t="str">
        <f t="shared" si="959"/>
        <v>Intersection</v>
      </c>
      <c r="W4894" t="s">
        <v>2600</v>
      </c>
      <c r="X4894">
        <v>42.391373000000002</v>
      </c>
      <c r="Y4894">
        <v>-71.123272</v>
      </c>
      <c r="Z4894" t="s">
        <v>2601</v>
      </c>
    </row>
    <row r="4895" spans="1:26">
      <c r="A4895">
        <v>28861</v>
      </c>
      <c r="B4895" s="1">
        <v>41341.493043981478</v>
      </c>
      <c r="C4895" s="1">
        <f t="shared" si="948"/>
        <v>41275</v>
      </c>
      <c r="D4895" s="4">
        <f t="shared" si="949"/>
        <v>0.18611111111111112</v>
      </c>
      <c r="E4895" s="3">
        <f t="shared" si="950"/>
        <v>2013</v>
      </c>
      <c r="F4895" s="3">
        <f t="shared" si="951"/>
        <v>3</v>
      </c>
      <c r="G4895" s="3">
        <f t="shared" si="952"/>
        <v>8</v>
      </c>
      <c r="H4895" s="3">
        <f t="shared" si="953"/>
        <v>11</v>
      </c>
      <c r="I4895" s="3">
        <f t="shared" si="954"/>
        <v>49</v>
      </c>
      <c r="J4895" s="3">
        <f t="shared" si="955"/>
        <v>6</v>
      </c>
      <c r="K4895" s="3" t="str">
        <f>IF(AND(D4895&gt;='Season Lookup'!$D$15,D4895&lt;'Season Lookup'!$D$16),"Spring",IF(AND(D4895&gt;='Season Lookup'!$D$16,D4895&lt;'Season Lookup'!$D$17),"Summer",IF(AND(D4895&gt;='Season Lookup'!$D$17,D4895&lt;'Season Lookup'!$D$18),"Fall",IF(OR(D4895&gt;='Season Lookup'!$D$18,D4895&lt;'Season Lookup'!$D$15),"Winter"))))</f>
        <v>Winter</v>
      </c>
      <c r="L4895" s="3" t="str">
        <f>VLOOKUP(F4895,'Season Lookup'!$A$1:$B$13,2,0)</f>
        <v>Spring</v>
      </c>
      <c r="M4895" t="s">
        <v>12</v>
      </c>
      <c r="N4895" t="s">
        <v>13</v>
      </c>
      <c r="O4895" t="s">
        <v>13</v>
      </c>
      <c r="P4895" t="str">
        <f t="shared" si="956"/>
        <v>Yes</v>
      </c>
      <c r="Q4895" t="str">
        <f t="shared" si="957"/>
        <v>No</v>
      </c>
      <c r="R4895" t="str">
        <f t="shared" si="958"/>
        <v>No</v>
      </c>
      <c r="T4895" t="s">
        <v>202</v>
      </c>
      <c r="U4895" t="s">
        <v>2382</v>
      </c>
      <c r="V4895" t="str">
        <f t="shared" si="959"/>
        <v>Intersection</v>
      </c>
      <c r="W4895" t="s">
        <v>2383</v>
      </c>
      <c r="X4895">
        <v>42.355021000000001</v>
      </c>
      <c r="Y4895">
        <v>-71.105300999999997</v>
      </c>
      <c r="Z4895" t="s">
        <v>2384</v>
      </c>
    </row>
    <row r="4896" spans="1:26">
      <c r="A4896">
        <v>28862</v>
      </c>
      <c r="B4896" s="1">
        <v>41341.565960648149</v>
      </c>
      <c r="C4896" s="1">
        <f t="shared" si="948"/>
        <v>41275</v>
      </c>
      <c r="D4896" s="4">
        <f t="shared" si="949"/>
        <v>0.18611111111111112</v>
      </c>
      <c r="E4896" s="3">
        <f t="shared" si="950"/>
        <v>2013</v>
      </c>
      <c r="F4896" s="3">
        <f t="shared" si="951"/>
        <v>3</v>
      </c>
      <c r="G4896" s="3">
        <f t="shared" si="952"/>
        <v>8</v>
      </c>
      <c r="H4896" s="3">
        <f t="shared" si="953"/>
        <v>13</v>
      </c>
      <c r="I4896" s="3">
        <f t="shared" si="954"/>
        <v>34</v>
      </c>
      <c r="J4896" s="3">
        <f t="shared" si="955"/>
        <v>6</v>
      </c>
      <c r="K4896" s="3" t="str">
        <f>IF(AND(D4896&gt;='Season Lookup'!$D$15,D4896&lt;'Season Lookup'!$D$16),"Spring",IF(AND(D4896&gt;='Season Lookup'!$D$16,D4896&lt;'Season Lookup'!$D$17),"Summer",IF(AND(D4896&gt;='Season Lookup'!$D$17,D4896&lt;'Season Lookup'!$D$18),"Fall",IF(OR(D4896&gt;='Season Lookup'!$D$18,D4896&lt;'Season Lookup'!$D$15),"Winter"))))</f>
        <v>Winter</v>
      </c>
      <c r="L4896" s="3" t="str">
        <f>VLOOKUP(F4896,'Season Lookup'!$A$1:$B$13,2,0)</f>
        <v>Spring</v>
      </c>
      <c r="M4896" t="s">
        <v>12</v>
      </c>
      <c r="N4896" t="s">
        <v>13</v>
      </c>
      <c r="O4896" t="s">
        <v>13</v>
      </c>
      <c r="P4896" t="str">
        <f t="shared" si="956"/>
        <v>Yes</v>
      </c>
      <c r="Q4896" t="str">
        <f t="shared" si="957"/>
        <v>No</v>
      </c>
      <c r="R4896" t="str">
        <f t="shared" si="958"/>
        <v>No</v>
      </c>
      <c r="S4896">
        <v>134</v>
      </c>
      <c r="T4896" t="s">
        <v>15</v>
      </c>
      <c r="V4896" t="str">
        <f t="shared" si="959"/>
        <v>Non Intersection</v>
      </c>
      <c r="W4896" t="s">
        <v>5481</v>
      </c>
      <c r="X4896">
        <v>42.392935000000001</v>
      </c>
      <c r="Y4896">
        <v>-71.130195000000001</v>
      </c>
      <c r="Z4896" t="s">
        <v>5482</v>
      </c>
    </row>
    <row r="4897" spans="1:26">
      <c r="A4897">
        <v>28863</v>
      </c>
      <c r="B4897" s="1">
        <v>41341.760405092595</v>
      </c>
      <c r="C4897" s="1">
        <f t="shared" si="948"/>
        <v>41275</v>
      </c>
      <c r="D4897" s="4">
        <f t="shared" si="949"/>
        <v>0.18611111111111112</v>
      </c>
      <c r="E4897" s="3">
        <f t="shared" si="950"/>
        <v>2013</v>
      </c>
      <c r="F4897" s="3">
        <f t="shared" si="951"/>
        <v>3</v>
      </c>
      <c r="G4897" s="3">
        <f t="shared" si="952"/>
        <v>8</v>
      </c>
      <c r="H4897" s="3">
        <f t="shared" si="953"/>
        <v>18</v>
      </c>
      <c r="I4897" s="3">
        <f t="shared" si="954"/>
        <v>14</v>
      </c>
      <c r="J4897" s="3">
        <f t="shared" si="955"/>
        <v>6</v>
      </c>
      <c r="K4897" s="3" t="str">
        <f>IF(AND(D4897&gt;='Season Lookup'!$D$15,D4897&lt;'Season Lookup'!$D$16),"Spring",IF(AND(D4897&gt;='Season Lookup'!$D$16,D4897&lt;'Season Lookup'!$D$17),"Summer",IF(AND(D4897&gt;='Season Lookup'!$D$17,D4897&lt;'Season Lookup'!$D$18),"Fall",IF(OR(D4897&gt;='Season Lookup'!$D$18,D4897&lt;'Season Lookup'!$D$15),"Winter"))))</f>
        <v>Winter</v>
      </c>
      <c r="L4897" s="3" t="str">
        <f>VLOOKUP(F4897,'Season Lookup'!$A$1:$B$13,2,0)</f>
        <v>Spring</v>
      </c>
      <c r="M4897" t="s">
        <v>12</v>
      </c>
      <c r="N4897" t="s">
        <v>13</v>
      </c>
      <c r="O4897" t="s">
        <v>23</v>
      </c>
      <c r="P4897" t="str">
        <f t="shared" si="956"/>
        <v>Yes</v>
      </c>
      <c r="Q4897" t="str">
        <f t="shared" si="957"/>
        <v>No</v>
      </c>
      <c r="R4897" t="str">
        <f t="shared" si="958"/>
        <v>No</v>
      </c>
      <c r="T4897" t="s">
        <v>1016</v>
      </c>
      <c r="U4897" t="s">
        <v>105</v>
      </c>
      <c r="V4897" t="str">
        <f t="shared" si="959"/>
        <v>Intersection</v>
      </c>
      <c r="W4897" t="s">
        <v>5483</v>
      </c>
      <c r="X4897">
        <v>42.371178</v>
      </c>
      <c r="Y4897">
        <v>-71.105739</v>
      </c>
      <c r="Z4897" t="s">
        <v>1552</v>
      </c>
    </row>
    <row r="4898" spans="1:26">
      <c r="A4898">
        <v>28868</v>
      </c>
      <c r="B4898" s="1">
        <v>41341.444444444445</v>
      </c>
      <c r="C4898" s="1">
        <f t="shared" si="948"/>
        <v>41275</v>
      </c>
      <c r="D4898" s="4">
        <f t="shared" si="949"/>
        <v>0.18611111111111112</v>
      </c>
      <c r="E4898" s="3">
        <f t="shared" si="950"/>
        <v>2013</v>
      </c>
      <c r="F4898" s="3">
        <f t="shared" si="951"/>
        <v>3</v>
      </c>
      <c r="G4898" s="3">
        <f t="shared" si="952"/>
        <v>8</v>
      </c>
      <c r="H4898" s="3">
        <f t="shared" si="953"/>
        <v>10</v>
      </c>
      <c r="I4898" s="3">
        <f t="shared" si="954"/>
        <v>40</v>
      </c>
      <c r="J4898" s="3">
        <f t="shared" si="955"/>
        <v>6</v>
      </c>
      <c r="K4898" s="3" t="str">
        <f>IF(AND(D4898&gt;='Season Lookup'!$D$15,D4898&lt;'Season Lookup'!$D$16),"Spring",IF(AND(D4898&gt;='Season Lookup'!$D$16,D4898&lt;'Season Lookup'!$D$17),"Summer",IF(AND(D4898&gt;='Season Lookup'!$D$17,D4898&lt;'Season Lookup'!$D$18),"Fall",IF(OR(D4898&gt;='Season Lookup'!$D$18,D4898&lt;'Season Lookup'!$D$15),"Winter"))))</f>
        <v>Winter</v>
      </c>
      <c r="L4898" s="3" t="str">
        <f>VLOOKUP(F4898,'Season Lookup'!$A$1:$B$13,2,0)</f>
        <v>Spring</v>
      </c>
      <c r="M4898" t="s">
        <v>12</v>
      </c>
      <c r="N4898" t="s">
        <v>13</v>
      </c>
      <c r="O4898" t="s">
        <v>36</v>
      </c>
      <c r="P4898" t="str">
        <f t="shared" si="956"/>
        <v>Yes</v>
      </c>
      <c r="Q4898" t="str">
        <f t="shared" si="957"/>
        <v>No</v>
      </c>
      <c r="R4898" t="str">
        <f t="shared" si="958"/>
        <v>No</v>
      </c>
      <c r="S4898">
        <v>148</v>
      </c>
      <c r="T4898" t="s">
        <v>199</v>
      </c>
      <c r="V4898" t="str">
        <f t="shared" si="959"/>
        <v>Non Intersection</v>
      </c>
      <c r="W4898" t="s">
        <v>5484</v>
      </c>
      <c r="X4898">
        <v>42.377341000000001</v>
      </c>
      <c r="Y4898">
        <v>-71.131860000000003</v>
      </c>
      <c r="Z4898" t="s">
        <v>5485</v>
      </c>
    </row>
    <row r="4899" spans="1:26">
      <c r="A4899">
        <v>28864</v>
      </c>
      <c r="B4899" s="1">
        <v>41342.576388888891</v>
      </c>
      <c r="C4899" s="1">
        <f t="shared" si="948"/>
        <v>41275</v>
      </c>
      <c r="D4899" s="4">
        <f t="shared" si="949"/>
        <v>0.18888888888888888</v>
      </c>
      <c r="E4899" s="3">
        <f t="shared" si="950"/>
        <v>2013</v>
      </c>
      <c r="F4899" s="3">
        <f t="shared" si="951"/>
        <v>3</v>
      </c>
      <c r="G4899" s="3">
        <f t="shared" si="952"/>
        <v>9</v>
      </c>
      <c r="H4899" s="3">
        <f t="shared" si="953"/>
        <v>13</v>
      </c>
      <c r="I4899" s="3">
        <f t="shared" si="954"/>
        <v>50</v>
      </c>
      <c r="J4899" s="3">
        <f t="shared" si="955"/>
        <v>7</v>
      </c>
      <c r="K4899" s="3" t="str">
        <f>IF(AND(D4899&gt;='Season Lookup'!$D$15,D4899&lt;'Season Lookup'!$D$16),"Spring",IF(AND(D4899&gt;='Season Lookup'!$D$16,D4899&lt;'Season Lookup'!$D$17),"Summer",IF(AND(D4899&gt;='Season Lookup'!$D$17,D4899&lt;'Season Lookup'!$D$18),"Fall",IF(OR(D4899&gt;='Season Lookup'!$D$18,D4899&lt;'Season Lookup'!$D$15),"Winter"))))</f>
        <v>Winter</v>
      </c>
      <c r="L4899" s="3" t="str">
        <f>VLOOKUP(F4899,'Season Lookup'!$A$1:$B$13,2,0)</f>
        <v>Spring</v>
      </c>
      <c r="M4899" t="s">
        <v>31</v>
      </c>
      <c r="N4899" t="s">
        <v>13</v>
      </c>
      <c r="O4899" t="s">
        <v>23</v>
      </c>
      <c r="P4899" t="str">
        <f t="shared" si="956"/>
        <v>Yes</v>
      </c>
      <c r="Q4899" t="str">
        <f t="shared" si="957"/>
        <v>No</v>
      </c>
      <c r="R4899" t="str">
        <f t="shared" si="958"/>
        <v>No</v>
      </c>
      <c r="S4899">
        <v>1</v>
      </c>
      <c r="T4899" t="s">
        <v>1016</v>
      </c>
      <c r="V4899" t="str">
        <f t="shared" si="959"/>
        <v>Non Intersection</v>
      </c>
      <c r="W4899" t="s">
        <v>5486</v>
      </c>
      <c r="X4899">
        <v>42.371409</v>
      </c>
      <c r="Y4899">
        <v>-71.105687000000003</v>
      </c>
      <c r="Z4899" t="s">
        <v>5487</v>
      </c>
    </row>
    <row r="4900" spans="1:26">
      <c r="A4900">
        <v>28865</v>
      </c>
      <c r="B4900" s="1">
        <v>41343.145138888889</v>
      </c>
      <c r="C4900" s="1">
        <f t="shared" si="948"/>
        <v>41275</v>
      </c>
      <c r="D4900" s="4">
        <f t="shared" si="949"/>
        <v>0.19166666666666668</v>
      </c>
      <c r="E4900" s="3">
        <f t="shared" si="950"/>
        <v>2013</v>
      </c>
      <c r="F4900" s="3">
        <f t="shared" si="951"/>
        <v>3</v>
      </c>
      <c r="G4900" s="3">
        <f t="shared" si="952"/>
        <v>10</v>
      </c>
      <c r="H4900" s="3">
        <f t="shared" si="953"/>
        <v>3</v>
      </c>
      <c r="I4900" s="3">
        <f t="shared" si="954"/>
        <v>29</v>
      </c>
      <c r="J4900" s="3">
        <f t="shared" si="955"/>
        <v>1</v>
      </c>
      <c r="K4900" s="3" t="str">
        <f>IF(AND(D4900&gt;='Season Lookup'!$D$15,D4900&lt;'Season Lookup'!$D$16),"Spring",IF(AND(D4900&gt;='Season Lookup'!$D$16,D4900&lt;'Season Lookup'!$D$17),"Summer",IF(AND(D4900&gt;='Season Lookup'!$D$17,D4900&lt;'Season Lookup'!$D$18),"Fall",IF(OR(D4900&gt;='Season Lookup'!$D$18,D4900&lt;'Season Lookup'!$D$15),"Winter"))))</f>
        <v>Winter</v>
      </c>
      <c r="L4900" s="3" t="str">
        <f>VLOOKUP(F4900,'Season Lookup'!$A$1:$B$13,2,0)</f>
        <v>Spring</v>
      </c>
      <c r="M4900" t="s">
        <v>48</v>
      </c>
      <c r="N4900" t="s">
        <v>18</v>
      </c>
      <c r="O4900" t="s">
        <v>13</v>
      </c>
      <c r="P4900" t="str">
        <f t="shared" si="956"/>
        <v>Yes</v>
      </c>
      <c r="Q4900" t="str">
        <f t="shared" si="957"/>
        <v>No</v>
      </c>
      <c r="R4900" t="str">
        <f t="shared" si="958"/>
        <v>No</v>
      </c>
      <c r="S4900">
        <v>485</v>
      </c>
      <c r="T4900" t="s">
        <v>14</v>
      </c>
      <c r="V4900" t="str">
        <f t="shared" si="959"/>
        <v>Non Intersection</v>
      </c>
      <c r="W4900" t="s">
        <v>998</v>
      </c>
      <c r="X4900">
        <v>42.364145000000001</v>
      </c>
      <c r="Y4900">
        <v>-71.101292999999998</v>
      </c>
      <c r="Z4900" t="s">
        <v>999</v>
      </c>
    </row>
    <row r="4901" spans="1:26">
      <c r="A4901">
        <v>28866</v>
      </c>
      <c r="B4901" s="1">
        <v>41343.538888888892</v>
      </c>
      <c r="C4901" s="1">
        <f t="shared" si="948"/>
        <v>41275</v>
      </c>
      <c r="D4901" s="4">
        <f t="shared" si="949"/>
        <v>0.19166666666666668</v>
      </c>
      <c r="E4901" s="3">
        <f t="shared" si="950"/>
        <v>2013</v>
      </c>
      <c r="F4901" s="3">
        <f t="shared" si="951"/>
        <v>3</v>
      </c>
      <c r="G4901" s="3">
        <f t="shared" si="952"/>
        <v>10</v>
      </c>
      <c r="H4901" s="3">
        <f t="shared" si="953"/>
        <v>12</v>
      </c>
      <c r="I4901" s="3">
        <f t="shared" si="954"/>
        <v>56</v>
      </c>
      <c r="J4901" s="3">
        <f t="shared" si="955"/>
        <v>1</v>
      </c>
      <c r="K4901" s="3" t="str">
        <f>IF(AND(D4901&gt;='Season Lookup'!$D$15,D4901&lt;'Season Lookup'!$D$16),"Spring",IF(AND(D4901&gt;='Season Lookup'!$D$16,D4901&lt;'Season Lookup'!$D$17),"Summer",IF(AND(D4901&gt;='Season Lookup'!$D$17,D4901&lt;'Season Lookup'!$D$18),"Fall",IF(OR(D4901&gt;='Season Lookup'!$D$18,D4901&lt;'Season Lookup'!$D$15),"Winter"))))</f>
        <v>Winter</v>
      </c>
      <c r="L4901" s="3" t="str">
        <f>VLOOKUP(F4901,'Season Lookup'!$A$1:$B$13,2,0)</f>
        <v>Spring</v>
      </c>
      <c r="M4901" t="s">
        <v>48</v>
      </c>
      <c r="N4901" t="s">
        <v>13</v>
      </c>
      <c r="O4901" t="s">
        <v>23</v>
      </c>
      <c r="P4901" t="str">
        <f t="shared" si="956"/>
        <v>Yes</v>
      </c>
      <c r="Q4901" t="str">
        <f t="shared" si="957"/>
        <v>No</v>
      </c>
      <c r="R4901" t="str">
        <f t="shared" si="958"/>
        <v>No</v>
      </c>
      <c r="S4901">
        <v>1334</v>
      </c>
      <c r="T4901" t="s">
        <v>19</v>
      </c>
      <c r="U4901" t="s">
        <v>5488</v>
      </c>
      <c r="V4901" t="str">
        <f t="shared" si="959"/>
        <v>Non Intersection</v>
      </c>
      <c r="W4901" t="s">
        <v>1105</v>
      </c>
      <c r="X4901">
        <v>42.373493000000003</v>
      </c>
      <c r="Y4901">
        <v>-71.099759000000006</v>
      </c>
      <c r="Z4901" t="s">
        <v>1106</v>
      </c>
    </row>
    <row r="4902" spans="1:26">
      <c r="A4902">
        <v>28869</v>
      </c>
      <c r="B4902" s="1">
        <v>41344.479155092595</v>
      </c>
      <c r="C4902" s="1">
        <f t="shared" si="948"/>
        <v>41275</v>
      </c>
      <c r="D4902" s="4">
        <f t="shared" si="949"/>
        <v>0.19444444444444445</v>
      </c>
      <c r="E4902" s="3">
        <f t="shared" si="950"/>
        <v>2013</v>
      </c>
      <c r="F4902" s="3">
        <f t="shared" si="951"/>
        <v>3</v>
      </c>
      <c r="G4902" s="3">
        <f t="shared" si="952"/>
        <v>11</v>
      </c>
      <c r="H4902" s="3">
        <f t="shared" si="953"/>
        <v>11</v>
      </c>
      <c r="I4902" s="3">
        <f t="shared" si="954"/>
        <v>29</v>
      </c>
      <c r="J4902" s="3">
        <f t="shared" si="955"/>
        <v>2</v>
      </c>
      <c r="K4902" s="3" t="str">
        <f>IF(AND(D4902&gt;='Season Lookup'!$D$15,D4902&lt;'Season Lookup'!$D$16),"Spring",IF(AND(D4902&gt;='Season Lookup'!$D$16,D4902&lt;'Season Lookup'!$D$17),"Summer",IF(AND(D4902&gt;='Season Lookup'!$D$17,D4902&lt;'Season Lookup'!$D$18),"Fall",IF(OR(D4902&gt;='Season Lookup'!$D$18,D4902&lt;'Season Lookup'!$D$15),"Winter"))))</f>
        <v>Winter</v>
      </c>
      <c r="L4902" s="3" t="str">
        <f>VLOOKUP(F4902,'Season Lookup'!$A$1:$B$13,2,0)</f>
        <v>Spring</v>
      </c>
      <c r="M4902" t="s">
        <v>56</v>
      </c>
      <c r="N4902" t="s">
        <v>13</v>
      </c>
      <c r="O4902" t="s">
        <v>13</v>
      </c>
      <c r="P4902" t="str">
        <f t="shared" si="956"/>
        <v>Yes</v>
      </c>
      <c r="Q4902" t="str">
        <f t="shared" si="957"/>
        <v>No</v>
      </c>
      <c r="R4902" t="str">
        <f t="shared" si="958"/>
        <v>No</v>
      </c>
      <c r="T4902" t="s">
        <v>14</v>
      </c>
      <c r="U4902" t="s">
        <v>94</v>
      </c>
      <c r="V4902" t="str">
        <f t="shared" si="959"/>
        <v>Intersection</v>
      </c>
      <c r="W4902" t="s">
        <v>95</v>
      </c>
      <c r="X4902">
        <v>42.381853</v>
      </c>
      <c r="Y4902">
        <v>-71.119722999999993</v>
      </c>
      <c r="Z4902" t="s">
        <v>96</v>
      </c>
    </row>
    <row r="4903" spans="1:26">
      <c r="A4903">
        <v>28873</v>
      </c>
      <c r="B4903" s="1">
        <v>41345.59375</v>
      </c>
      <c r="C4903" s="1">
        <f t="shared" si="948"/>
        <v>41275</v>
      </c>
      <c r="D4903" s="4">
        <f t="shared" si="949"/>
        <v>0.19722222222222222</v>
      </c>
      <c r="E4903" s="3">
        <f t="shared" si="950"/>
        <v>2013</v>
      </c>
      <c r="F4903" s="3">
        <f t="shared" si="951"/>
        <v>3</v>
      </c>
      <c r="G4903" s="3">
        <f t="shared" si="952"/>
        <v>12</v>
      </c>
      <c r="H4903" s="3">
        <f t="shared" si="953"/>
        <v>14</v>
      </c>
      <c r="I4903" s="3">
        <f t="shared" si="954"/>
        <v>15</v>
      </c>
      <c r="J4903" s="3">
        <f t="shared" si="955"/>
        <v>3</v>
      </c>
      <c r="K4903" s="3" t="str">
        <f>IF(AND(D4903&gt;='Season Lookup'!$D$15,D4903&lt;'Season Lookup'!$D$16),"Spring",IF(AND(D4903&gt;='Season Lookup'!$D$16,D4903&lt;'Season Lookup'!$D$17),"Summer",IF(AND(D4903&gt;='Season Lookup'!$D$17,D4903&lt;'Season Lookup'!$D$18),"Fall",IF(OR(D4903&gt;='Season Lookup'!$D$18,D4903&lt;'Season Lookup'!$D$15),"Winter"))))</f>
        <v>Winter</v>
      </c>
      <c r="L4903" s="3" t="str">
        <f>VLOOKUP(F4903,'Season Lookup'!$A$1:$B$13,2,0)</f>
        <v>Spring</v>
      </c>
      <c r="M4903" t="s">
        <v>73</v>
      </c>
      <c r="N4903" t="s">
        <v>13</v>
      </c>
      <c r="O4903" t="s">
        <v>132</v>
      </c>
      <c r="P4903" t="str">
        <f t="shared" si="956"/>
        <v>Yes</v>
      </c>
      <c r="Q4903" t="str">
        <f t="shared" si="957"/>
        <v>Yes</v>
      </c>
      <c r="R4903" t="str">
        <f t="shared" si="958"/>
        <v>No</v>
      </c>
      <c r="T4903" t="s">
        <v>186</v>
      </c>
      <c r="U4903" t="s">
        <v>1013</v>
      </c>
      <c r="V4903" t="str">
        <f t="shared" si="959"/>
        <v>Intersection</v>
      </c>
      <c r="W4903" t="s">
        <v>1014</v>
      </c>
      <c r="X4903">
        <v>42.390976999999999</v>
      </c>
      <c r="Y4903">
        <v>-71.157285000000002</v>
      </c>
      <c r="Z4903" t="s">
        <v>1015</v>
      </c>
    </row>
    <row r="4904" spans="1:26">
      <c r="A4904">
        <v>28870</v>
      </c>
      <c r="B4904" s="1">
        <v>41346.75277777778</v>
      </c>
      <c r="C4904" s="1">
        <f t="shared" si="948"/>
        <v>41275</v>
      </c>
      <c r="D4904" s="4">
        <f t="shared" si="949"/>
        <v>0.2</v>
      </c>
      <c r="E4904" s="3">
        <f t="shared" si="950"/>
        <v>2013</v>
      </c>
      <c r="F4904" s="3">
        <f t="shared" si="951"/>
        <v>3</v>
      </c>
      <c r="G4904" s="3">
        <f t="shared" si="952"/>
        <v>13</v>
      </c>
      <c r="H4904" s="3">
        <f t="shared" si="953"/>
        <v>18</v>
      </c>
      <c r="I4904" s="3">
        <f t="shared" si="954"/>
        <v>4</v>
      </c>
      <c r="J4904" s="3">
        <f t="shared" si="955"/>
        <v>4</v>
      </c>
      <c r="K4904" s="3" t="str">
        <f>IF(AND(D4904&gt;='Season Lookup'!$D$15,D4904&lt;'Season Lookup'!$D$16),"Spring",IF(AND(D4904&gt;='Season Lookup'!$D$16,D4904&lt;'Season Lookup'!$D$17),"Summer",IF(AND(D4904&gt;='Season Lookup'!$D$17,D4904&lt;'Season Lookup'!$D$18),"Fall",IF(OR(D4904&gt;='Season Lookup'!$D$18,D4904&lt;'Season Lookup'!$D$15),"Winter"))))</f>
        <v>Winter</v>
      </c>
      <c r="L4904" s="3" t="str">
        <f>VLOOKUP(F4904,'Season Lookup'!$A$1:$B$13,2,0)</f>
        <v>Spring</v>
      </c>
      <c r="M4904" t="s">
        <v>82</v>
      </c>
      <c r="N4904" t="s">
        <v>13</v>
      </c>
      <c r="O4904" t="s">
        <v>13</v>
      </c>
      <c r="P4904" t="str">
        <f t="shared" si="956"/>
        <v>Yes</v>
      </c>
      <c r="Q4904" t="str">
        <f t="shared" si="957"/>
        <v>No</v>
      </c>
      <c r="R4904" t="str">
        <f t="shared" si="958"/>
        <v>No</v>
      </c>
      <c r="T4904" t="s">
        <v>32</v>
      </c>
      <c r="U4904" t="s">
        <v>796</v>
      </c>
      <c r="V4904" t="str">
        <f t="shared" si="959"/>
        <v>Intersection</v>
      </c>
      <c r="W4904" t="s">
        <v>932</v>
      </c>
      <c r="X4904">
        <v>42.362974000000001</v>
      </c>
      <c r="Y4904">
        <v>-71.093633999999994</v>
      </c>
      <c r="Z4904" t="s">
        <v>813</v>
      </c>
    </row>
    <row r="4905" spans="1:26">
      <c r="A4905">
        <v>28871</v>
      </c>
      <c r="B4905" s="1">
        <v>41346.315960648149</v>
      </c>
      <c r="C4905" s="1">
        <f t="shared" si="948"/>
        <v>41275</v>
      </c>
      <c r="D4905" s="4">
        <f t="shared" si="949"/>
        <v>0.2</v>
      </c>
      <c r="E4905" s="3">
        <f t="shared" si="950"/>
        <v>2013</v>
      </c>
      <c r="F4905" s="3">
        <f t="shared" si="951"/>
        <v>3</v>
      </c>
      <c r="G4905" s="3">
        <f t="shared" si="952"/>
        <v>13</v>
      </c>
      <c r="H4905" s="3">
        <f t="shared" si="953"/>
        <v>7</v>
      </c>
      <c r="I4905" s="3">
        <f t="shared" si="954"/>
        <v>34</v>
      </c>
      <c r="J4905" s="3">
        <f t="shared" si="955"/>
        <v>4</v>
      </c>
      <c r="K4905" s="3" t="str">
        <f>IF(AND(D4905&gt;='Season Lookup'!$D$15,D4905&lt;'Season Lookup'!$D$16),"Spring",IF(AND(D4905&gt;='Season Lookup'!$D$16,D4905&lt;'Season Lookup'!$D$17),"Summer",IF(AND(D4905&gt;='Season Lookup'!$D$17,D4905&lt;'Season Lookup'!$D$18),"Fall",IF(OR(D4905&gt;='Season Lookup'!$D$18,D4905&lt;'Season Lookup'!$D$15),"Winter"))))</f>
        <v>Winter</v>
      </c>
      <c r="L4905" s="3" t="str">
        <f>VLOOKUP(F4905,'Season Lookup'!$A$1:$B$13,2,0)</f>
        <v>Spring</v>
      </c>
      <c r="M4905" t="s">
        <v>82</v>
      </c>
      <c r="N4905" t="s">
        <v>13</v>
      </c>
      <c r="O4905" t="s">
        <v>152</v>
      </c>
      <c r="P4905" t="str">
        <f t="shared" si="956"/>
        <v>Yes</v>
      </c>
      <c r="Q4905" t="str">
        <f t="shared" si="957"/>
        <v>No</v>
      </c>
      <c r="R4905" t="str">
        <f t="shared" si="958"/>
        <v>Yes</v>
      </c>
      <c r="T4905" t="s">
        <v>15</v>
      </c>
      <c r="U4905" t="s">
        <v>864</v>
      </c>
      <c r="V4905" t="str">
        <f t="shared" si="959"/>
        <v>Intersection</v>
      </c>
      <c r="W4905" t="s">
        <v>1584</v>
      </c>
      <c r="X4905">
        <v>42.393382000000003</v>
      </c>
      <c r="Y4905">
        <v>-71.131032000000005</v>
      </c>
      <c r="Z4905" t="s">
        <v>1585</v>
      </c>
    </row>
    <row r="4906" spans="1:26">
      <c r="A4906">
        <v>28872</v>
      </c>
      <c r="B4906" s="1">
        <v>41346.534710648149</v>
      </c>
      <c r="C4906" s="1">
        <f t="shared" ref="C4906:C4967" si="960">EOMONTH(B4906,MONTH(B4906)*-1)+1</f>
        <v>41275</v>
      </c>
      <c r="D4906" s="4">
        <f t="shared" ref="D4906:D4967" si="961">YEARFRAC(C4906,B4906)</f>
        <v>0.2</v>
      </c>
      <c r="E4906" s="3">
        <f t="shared" ref="E4906:E4967" si="962">YEAR(B4906)</f>
        <v>2013</v>
      </c>
      <c r="F4906" s="3">
        <f t="shared" ref="F4906:F4967" si="963">MONTH(B4906)</f>
        <v>3</v>
      </c>
      <c r="G4906" s="3">
        <f t="shared" ref="G4906:G4967" si="964">DAY(B4906)</f>
        <v>13</v>
      </c>
      <c r="H4906" s="3">
        <f t="shared" ref="H4906:H4967" si="965">HOUR(B4906)</f>
        <v>12</v>
      </c>
      <c r="I4906" s="3">
        <f t="shared" ref="I4906:I4967" si="966">MINUTE(B4906)</f>
        <v>49</v>
      </c>
      <c r="J4906" s="3">
        <f t="shared" ref="J4906:J4967" si="967">WEEKDAY(B4906,1)</f>
        <v>4</v>
      </c>
      <c r="K4906" s="3" t="str">
        <f>IF(AND(D4906&gt;='Season Lookup'!$D$15,D4906&lt;'Season Lookup'!$D$16),"Spring",IF(AND(D4906&gt;='Season Lookup'!$D$16,D4906&lt;'Season Lookup'!$D$17),"Summer",IF(AND(D4906&gt;='Season Lookup'!$D$17,D4906&lt;'Season Lookup'!$D$18),"Fall",IF(OR(D4906&gt;='Season Lookup'!$D$18,D4906&lt;'Season Lookup'!$D$15),"Winter"))))</f>
        <v>Winter</v>
      </c>
      <c r="L4906" s="3" t="str">
        <f>VLOOKUP(F4906,'Season Lookup'!$A$1:$B$13,2,0)</f>
        <v>Spring</v>
      </c>
      <c r="M4906" t="s">
        <v>82</v>
      </c>
      <c r="N4906" t="s">
        <v>13</v>
      </c>
      <c r="O4906" t="s">
        <v>152</v>
      </c>
      <c r="P4906" t="str">
        <f t="shared" ref="P4906:P4967" si="968">IF(OR(N4906="Auto",O4906="Auto"),"Yes",IF(OR(N4906="Taxi",O4906="Taxi"),"Yes",IF(OR(N4906="Truck",O4906="Truck"),"Yes",IF(OR(N4906="Van",O4906="Van"),"Yes","No"))))</f>
        <v>Yes</v>
      </c>
      <c r="Q4906" t="str">
        <f t="shared" ref="Q4906:Q4967" si="969">IF(OR(N4906="Bicycle",O4906="Bicycle"),"Yes","No")</f>
        <v>No</v>
      </c>
      <c r="R4906" t="str">
        <f t="shared" ref="R4906:R4967" si="970">IF(OR(N4906="Pedestrian",O4906="Pedestrian"),"Yes","No")</f>
        <v>Yes</v>
      </c>
      <c r="T4906" t="s">
        <v>105</v>
      </c>
      <c r="U4906" t="s">
        <v>2158</v>
      </c>
      <c r="V4906" t="str">
        <f t="shared" ref="V4906:V4967" si="971">IF(ISBLANK(S4906),"Intersection","Non Intersection")</f>
        <v>Intersection</v>
      </c>
      <c r="W4906" t="s">
        <v>2878</v>
      </c>
      <c r="X4906">
        <v>42.370823000000001</v>
      </c>
      <c r="Y4906">
        <v>-71.104838999999998</v>
      </c>
      <c r="Z4906" t="s">
        <v>2879</v>
      </c>
    </row>
    <row r="4907" spans="1:26">
      <c r="A4907">
        <v>28877</v>
      </c>
      <c r="B4907" s="1">
        <v>41346.5625</v>
      </c>
      <c r="C4907" s="1">
        <f t="shared" si="960"/>
        <v>41275</v>
      </c>
      <c r="D4907" s="4">
        <f t="shared" si="961"/>
        <v>0.2</v>
      </c>
      <c r="E4907" s="3">
        <f t="shared" si="962"/>
        <v>2013</v>
      </c>
      <c r="F4907" s="3">
        <f t="shared" si="963"/>
        <v>3</v>
      </c>
      <c r="G4907" s="3">
        <f t="shared" si="964"/>
        <v>13</v>
      </c>
      <c r="H4907" s="3">
        <f t="shared" si="965"/>
        <v>13</v>
      </c>
      <c r="I4907" s="3">
        <f t="shared" si="966"/>
        <v>30</v>
      </c>
      <c r="J4907" s="3">
        <f t="shared" si="967"/>
        <v>4</v>
      </c>
      <c r="K4907" s="3" t="str">
        <f>IF(AND(D4907&gt;='Season Lookup'!$D$15,D4907&lt;'Season Lookup'!$D$16),"Spring",IF(AND(D4907&gt;='Season Lookup'!$D$16,D4907&lt;'Season Lookup'!$D$17),"Summer",IF(AND(D4907&gt;='Season Lookup'!$D$17,D4907&lt;'Season Lookup'!$D$18),"Fall",IF(OR(D4907&gt;='Season Lookup'!$D$18,D4907&lt;'Season Lookup'!$D$15),"Winter"))))</f>
        <v>Winter</v>
      </c>
      <c r="L4907" s="3" t="str">
        <f>VLOOKUP(F4907,'Season Lookup'!$A$1:$B$13,2,0)</f>
        <v>Spring</v>
      </c>
      <c r="M4907" t="s">
        <v>82</v>
      </c>
      <c r="N4907" t="s">
        <v>13</v>
      </c>
      <c r="O4907" t="s">
        <v>23</v>
      </c>
      <c r="P4907" t="str">
        <f t="shared" si="968"/>
        <v>Yes</v>
      </c>
      <c r="Q4907" t="str">
        <f t="shared" si="969"/>
        <v>No</v>
      </c>
      <c r="R4907" t="str">
        <f t="shared" si="970"/>
        <v>No</v>
      </c>
      <c r="S4907">
        <v>20</v>
      </c>
      <c r="T4907" t="s">
        <v>325</v>
      </c>
      <c r="V4907" t="str">
        <f t="shared" si="971"/>
        <v>Non Intersection</v>
      </c>
      <c r="W4907" t="s">
        <v>3316</v>
      </c>
      <c r="X4907">
        <v>42.371802000000002</v>
      </c>
      <c r="Y4907">
        <v>-71.121319999999997</v>
      </c>
      <c r="Z4907" t="s">
        <v>3317</v>
      </c>
    </row>
    <row r="4908" spans="1:26">
      <c r="A4908">
        <v>28874</v>
      </c>
      <c r="B4908" s="1">
        <v>41347.34375</v>
      </c>
      <c r="C4908" s="1">
        <f t="shared" si="960"/>
        <v>41275</v>
      </c>
      <c r="D4908" s="4">
        <f t="shared" si="961"/>
        <v>0.20277777777777778</v>
      </c>
      <c r="E4908" s="3">
        <f t="shared" si="962"/>
        <v>2013</v>
      </c>
      <c r="F4908" s="3">
        <f t="shared" si="963"/>
        <v>3</v>
      </c>
      <c r="G4908" s="3">
        <f t="shared" si="964"/>
        <v>14</v>
      </c>
      <c r="H4908" s="3">
        <f t="shared" si="965"/>
        <v>8</v>
      </c>
      <c r="I4908" s="3">
        <f t="shared" si="966"/>
        <v>15</v>
      </c>
      <c r="J4908" s="3">
        <f t="shared" si="967"/>
        <v>5</v>
      </c>
      <c r="K4908" s="3" t="str">
        <f>IF(AND(D4908&gt;='Season Lookup'!$D$15,D4908&lt;'Season Lookup'!$D$16),"Spring",IF(AND(D4908&gt;='Season Lookup'!$D$16,D4908&lt;'Season Lookup'!$D$17),"Summer",IF(AND(D4908&gt;='Season Lookup'!$D$17,D4908&lt;'Season Lookup'!$D$18),"Fall",IF(OR(D4908&gt;='Season Lookup'!$D$18,D4908&lt;'Season Lookup'!$D$15),"Winter"))))</f>
        <v>Winter</v>
      </c>
      <c r="L4908" s="3" t="str">
        <f>VLOOKUP(F4908,'Season Lookup'!$A$1:$B$13,2,0)</f>
        <v>Spring</v>
      </c>
      <c r="M4908" t="s">
        <v>78</v>
      </c>
      <c r="N4908" t="s">
        <v>13</v>
      </c>
      <c r="O4908" t="s">
        <v>132</v>
      </c>
      <c r="P4908" t="str">
        <f t="shared" si="968"/>
        <v>Yes</v>
      </c>
      <c r="Q4908" t="str">
        <f t="shared" si="969"/>
        <v>Yes</v>
      </c>
      <c r="R4908" t="str">
        <f t="shared" si="970"/>
        <v>No</v>
      </c>
      <c r="T4908" t="s">
        <v>14</v>
      </c>
      <c r="U4908" t="s">
        <v>5379</v>
      </c>
      <c r="V4908" t="str">
        <f t="shared" si="971"/>
        <v>Intersection</v>
      </c>
      <c r="W4908" t="s">
        <v>5380</v>
      </c>
      <c r="X4908">
        <v>42.398476000000002</v>
      </c>
      <c r="Y4908">
        <v>-71.131522000000004</v>
      </c>
      <c r="Z4908" t="s">
        <v>5381</v>
      </c>
    </row>
    <row r="4909" spans="1:26">
      <c r="A4909">
        <v>28875</v>
      </c>
      <c r="B4909" s="1">
        <v>41347.493043981478</v>
      </c>
      <c r="C4909" s="1">
        <f t="shared" si="960"/>
        <v>41275</v>
      </c>
      <c r="D4909" s="4">
        <f t="shared" si="961"/>
        <v>0.20277777777777778</v>
      </c>
      <c r="E4909" s="3">
        <f t="shared" si="962"/>
        <v>2013</v>
      </c>
      <c r="F4909" s="3">
        <f t="shared" si="963"/>
        <v>3</v>
      </c>
      <c r="G4909" s="3">
        <f t="shared" si="964"/>
        <v>14</v>
      </c>
      <c r="H4909" s="3">
        <f t="shared" si="965"/>
        <v>11</v>
      </c>
      <c r="I4909" s="3">
        <f t="shared" si="966"/>
        <v>49</v>
      </c>
      <c r="J4909" s="3">
        <f t="shared" si="967"/>
        <v>5</v>
      </c>
      <c r="K4909" s="3" t="str">
        <f>IF(AND(D4909&gt;='Season Lookup'!$D$15,D4909&lt;'Season Lookup'!$D$16),"Spring",IF(AND(D4909&gt;='Season Lookup'!$D$16,D4909&lt;'Season Lookup'!$D$17),"Summer",IF(AND(D4909&gt;='Season Lookup'!$D$17,D4909&lt;'Season Lookup'!$D$18),"Fall",IF(OR(D4909&gt;='Season Lookup'!$D$18,D4909&lt;'Season Lookup'!$D$15),"Winter"))))</f>
        <v>Winter</v>
      </c>
      <c r="L4909" s="3" t="str">
        <f>VLOOKUP(F4909,'Season Lookup'!$A$1:$B$13,2,0)</f>
        <v>Spring</v>
      </c>
      <c r="M4909" t="s">
        <v>78</v>
      </c>
      <c r="N4909" t="s">
        <v>13</v>
      </c>
      <c r="O4909" t="s">
        <v>13</v>
      </c>
      <c r="P4909" t="str">
        <f t="shared" si="968"/>
        <v>Yes</v>
      </c>
      <c r="Q4909" t="str">
        <f t="shared" si="969"/>
        <v>No</v>
      </c>
      <c r="R4909" t="str">
        <f t="shared" si="970"/>
        <v>No</v>
      </c>
      <c r="S4909">
        <v>330</v>
      </c>
      <c r="T4909" t="s">
        <v>27</v>
      </c>
      <c r="U4909" t="s">
        <v>42</v>
      </c>
      <c r="V4909" t="str">
        <f t="shared" si="971"/>
        <v>Non Intersection</v>
      </c>
      <c r="W4909" t="s">
        <v>5489</v>
      </c>
      <c r="X4909">
        <v>42.364407</v>
      </c>
      <c r="Y4909">
        <v>-71.113552999999996</v>
      </c>
      <c r="Z4909" t="s">
        <v>5490</v>
      </c>
    </row>
    <row r="4910" spans="1:26">
      <c r="A4910">
        <v>28876</v>
      </c>
      <c r="B4910" s="1">
        <v>41347.333333333336</v>
      </c>
      <c r="C4910" s="1">
        <f t="shared" si="960"/>
        <v>41275</v>
      </c>
      <c r="D4910" s="4">
        <f t="shared" si="961"/>
        <v>0.20277777777777778</v>
      </c>
      <c r="E4910" s="3">
        <f t="shared" si="962"/>
        <v>2013</v>
      </c>
      <c r="F4910" s="3">
        <f t="shared" si="963"/>
        <v>3</v>
      </c>
      <c r="G4910" s="3">
        <f t="shared" si="964"/>
        <v>14</v>
      </c>
      <c r="H4910" s="3">
        <f t="shared" si="965"/>
        <v>8</v>
      </c>
      <c r="I4910" s="3">
        <f t="shared" si="966"/>
        <v>0</v>
      </c>
      <c r="J4910" s="3">
        <f t="shared" si="967"/>
        <v>5</v>
      </c>
      <c r="K4910" s="3" t="str">
        <f>IF(AND(D4910&gt;='Season Lookup'!$D$15,D4910&lt;'Season Lookup'!$D$16),"Spring",IF(AND(D4910&gt;='Season Lookup'!$D$16,D4910&lt;'Season Lookup'!$D$17),"Summer",IF(AND(D4910&gt;='Season Lookup'!$D$17,D4910&lt;'Season Lookup'!$D$18),"Fall",IF(OR(D4910&gt;='Season Lookup'!$D$18,D4910&lt;'Season Lookup'!$D$15),"Winter"))))</f>
        <v>Winter</v>
      </c>
      <c r="L4910" s="3" t="str">
        <f>VLOOKUP(F4910,'Season Lookup'!$A$1:$B$13,2,0)</f>
        <v>Spring</v>
      </c>
      <c r="M4910" t="s">
        <v>78</v>
      </c>
      <c r="N4910" t="s">
        <v>13</v>
      </c>
      <c r="O4910" t="s">
        <v>23</v>
      </c>
      <c r="P4910" t="str">
        <f t="shared" si="968"/>
        <v>Yes</v>
      </c>
      <c r="Q4910" t="str">
        <f t="shared" si="969"/>
        <v>No</v>
      </c>
      <c r="R4910" t="str">
        <f t="shared" si="970"/>
        <v>No</v>
      </c>
      <c r="T4910" t="s">
        <v>147</v>
      </c>
      <c r="U4910" t="s">
        <v>209</v>
      </c>
      <c r="V4910" t="str">
        <f t="shared" si="971"/>
        <v>Intersection</v>
      </c>
      <c r="W4910" t="s">
        <v>5491</v>
      </c>
      <c r="X4910">
        <v>42.366151000000002</v>
      </c>
      <c r="Y4910">
        <v>-71.086074999999994</v>
      </c>
      <c r="Z4910" t="s">
        <v>1877</v>
      </c>
    </row>
    <row r="4911" spans="1:26">
      <c r="A4911">
        <v>28878</v>
      </c>
      <c r="B4911" s="1">
        <v>41347.8125</v>
      </c>
      <c r="C4911" s="1">
        <f t="shared" si="960"/>
        <v>41275</v>
      </c>
      <c r="D4911" s="4">
        <f t="shared" si="961"/>
        <v>0.20277777777777778</v>
      </c>
      <c r="E4911" s="3">
        <f t="shared" si="962"/>
        <v>2013</v>
      </c>
      <c r="F4911" s="3">
        <f t="shared" si="963"/>
        <v>3</v>
      </c>
      <c r="G4911" s="3">
        <f t="shared" si="964"/>
        <v>14</v>
      </c>
      <c r="H4911" s="3">
        <f t="shared" si="965"/>
        <v>19</v>
      </c>
      <c r="I4911" s="3">
        <f t="shared" si="966"/>
        <v>30</v>
      </c>
      <c r="J4911" s="3">
        <f t="shared" si="967"/>
        <v>5</v>
      </c>
      <c r="K4911" s="3" t="str">
        <f>IF(AND(D4911&gt;='Season Lookup'!$D$15,D4911&lt;'Season Lookup'!$D$16),"Spring",IF(AND(D4911&gt;='Season Lookup'!$D$16,D4911&lt;'Season Lookup'!$D$17),"Summer",IF(AND(D4911&gt;='Season Lookup'!$D$17,D4911&lt;'Season Lookup'!$D$18),"Fall",IF(OR(D4911&gt;='Season Lookup'!$D$18,D4911&lt;'Season Lookup'!$D$15),"Winter"))))</f>
        <v>Winter</v>
      </c>
      <c r="L4911" s="3" t="str">
        <f>VLOOKUP(F4911,'Season Lookup'!$A$1:$B$13,2,0)</f>
        <v>Spring</v>
      </c>
      <c r="M4911" t="s">
        <v>78</v>
      </c>
      <c r="N4911" t="s">
        <v>13</v>
      </c>
      <c r="O4911" t="s">
        <v>132</v>
      </c>
      <c r="P4911" t="str">
        <f t="shared" si="968"/>
        <v>Yes</v>
      </c>
      <c r="Q4911" t="str">
        <f t="shared" si="969"/>
        <v>Yes</v>
      </c>
      <c r="R4911" t="str">
        <f t="shared" si="970"/>
        <v>No</v>
      </c>
      <c r="T4911" t="s">
        <v>14</v>
      </c>
      <c r="U4911" t="s">
        <v>302</v>
      </c>
      <c r="V4911" t="str">
        <f t="shared" si="971"/>
        <v>Intersection</v>
      </c>
      <c r="W4911" t="s">
        <v>303</v>
      </c>
      <c r="X4911">
        <v>42.377870000000001</v>
      </c>
      <c r="Y4911">
        <v>-71.120647000000005</v>
      </c>
      <c r="Z4911" t="s">
        <v>304</v>
      </c>
    </row>
    <row r="4912" spans="1:26">
      <c r="A4912">
        <v>28900</v>
      </c>
      <c r="B4912" s="1">
        <v>41347.770833333336</v>
      </c>
      <c r="C4912" s="1">
        <f t="shared" si="960"/>
        <v>41275</v>
      </c>
      <c r="D4912" s="4">
        <f t="shared" si="961"/>
        <v>0.20277777777777778</v>
      </c>
      <c r="E4912" s="3">
        <f t="shared" si="962"/>
        <v>2013</v>
      </c>
      <c r="F4912" s="3">
        <f t="shared" si="963"/>
        <v>3</v>
      </c>
      <c r="G4912" s="3">
        <f t="shared" si="964"/>
        <v>14</v>
      </c>
      <c r="H4912" s="3">
        <f t="shared" si="965"/>
        <v>18</v>
      </c>
      <c r="I4912" s="3">
        <f t="shared" si="966"/>
        <v>30</v>
      </c>
      <c r="J4912" s="3">
        <f t="shared" si="967"/>
        <v>5</v>
      </c>
      <c r="K4912" s="3" t="str">
        <f>IF(AND(D4912&gt;='Season Lookup'!$D$15,D4912&lt;'Season Lookup'!$D$16),"Spring",IF(AND(D4912&gt;='Season Lookup'!$D$16,D4912&lt;'Season Lookup'!$D$17),"Summer",IF(AND(D4912&gt;='Season Lookup'!$D$17,D4912&lt;'Season Lookup'!$D$18),"Fall",IF(OR(D4912&gt;='Season Lookup'!$D$18,D4912&lt;'Season Lookup'!$D$15),"Winter"))))</f>
        <v>Winter</v>
      </c>
      <c r="L4912" s="3" t="str">
        <f>VLOOKUP(F4912,'Season Lookup'!$A$1:$B$13,2,0)</f>
        <v>Spring</v>
      </c>
      <c r="M4912" t="s">
        <v>78</v>
      </c>
      <c r="N4912" t="s">
        <v>13</v>
      </c>
      <c r="O4912" t="s">
        <v>23</v>
      </c>
      <c r="P4912" t="str">
        <f t="shared" si="968"/>
        <v>Yes</v>
      </c>
      <c r="Q4912" t="str">
        <f t="shared" si="969"/>
        <v>No</v>
      </c>
      <c r="R4912" t="str">
        <f t="shared" si="970"/>
        <v>No</v>
      </c>
      <c r="S4912">
        <v>1130</v>
      </c>
      <c r="T4912" t="s">
        <v>14</v>
      </c>
      <c r="V4912" t="str">
        <f t="shared" si="971"/>
        <v>Non Intersection</v>
      </c>
      <c r="W4912" t="s">
        <v>5492</v>
      </c>
      <c r="X4912">
        <v>42.370832</v>
      </c>
      <c r="Y4912">
        <v>-71.114075</v>
      </c>
      <c r="Z4912" t="s">
        <v>5493</v>
      </c>
    </row>
    <row r="4913" spans="1:26">
      <c r="A4913">
        <v>28879</v>
      </c>
      <c r="B4913" s="1">
        <v>41348.277777777781</v>
      </c>
      <c r="C4913" s="1">
        <f t="shared" si="960"/>
        <v>41275</v>
      </c>
      <c r="D4913" s="4">
        <f t="shared" si="961"/>
        <v>0.20555555555555555</v>
      </c>
      <c r="E4913" s="3">
        <f t="shared" si="962"/>
        <v>2013</v>
      </c>
      <c r="F4913" s="3">
        <f t="shared" si="963"/>
        <v>3</v>
      </c>
      <c r="G4913" s="3">
        <f t="shared" si="964"/>
        <v>15</v>
      </c>
      <c r="H4913" s="3">
        <f t="shared" si="965"/>
        <v>6</v>
      </c>
      <c r="I4913" s="3">
        <f t="shared" si="966"/>
        <v>40</v>
      </c>
      <c r="J4913" s="3">
        <f t="shared" si="967"/>
        <v>6</v>
      </c>
      <c r="K4913" s="3" t="str">
        <f>IF(AND(D4913&gt;='Season Lookup'!$D$15,D4913&lt;'Season Lookup'!$D$16),"Spring",IF(AND(D4913&gt;='Season Lookup'!$D$16,D4913&lt;'Season Lookup'!$D$17),"Summer",IF(AND(D4913&gt;='Season Lookup'!$D$17,D4913&lt;'Season Lookup'!$D$18),"Fall",IF(OR(D4913&gt;='Season Lookup'!$D$18,D4913&lt;'Season Lookup'!$D$15),"Winter"))))</f>
        <v>Winter</v>
      </c>
      <c r="L4913" s="3" t="str">
        <f>VLOOKUP(F4913,'Season Lookup'!$A$1:$B$13,2,0)</f>
        <v>Spring</v>
      </c>
      <c r="M4913" t="s">
        <v>12</v>
      </c>
      <c r="N4913" t="s">
        <v>13</v>
      </c>
      <c r="O4913" t="s">
        <v>13</v>
      </c>
      <c r="P4913" t="str">
        <f t="shared" si="968"/>
        <v>Yes</v>
      </c>
      <c r="Q4913" t="str">
        <f t="shared" si="969"/>
        <v>No</v>
      </c>
      <c r="R4913" t="str">
        <f t="shared" si="970"/>
        <v>No</v>
      </c>
      <c r="T4913" t="s">
        <v>14</v>
      </c>
      <c r="U4913" t="s">
        <v>710</v>
      </c>
      <c r="V4913" t="str">
        <f t="shared" si="971"/>
        <v>Intersection</v>
      </c>
      <c r="W4913" t="s">
        <v>2104</v>
      </c>
      <c r="X4913">
        <v>42.400948999999997</v>
      </c>
      <c r="Y4913">
        <v>-71.136026000000001</v>
      </c>
      <c r="Z4913" t="s">
        <v>2105</v>
      </c>
    </row>
    <row r="4914" spans="1:26">
      <c r="A4914">
        <v>28880</v>
      </c>
      <c r="B4914" s="1">
        <v>41348.291655092595</v>
      </c>
      <c r="C4914" s="1">
        <f t="shared" si="960"/>
        <v>41275</v>
      </c>
      <c r="D4914" s="4">
        <f t="shared" si="961"/>
        <v>0.20555555555555555</v>
      </c>
      <c r="E4914" s="3">
        <f t="shared" si="962"/>
        <v>2013</v>
      </c>
      <c r="F4914" s="3">
        <f t="shared" si="963"/>
        <v>3</v>
      </c>
      <c r="G4914" s="3">
        <f t="shared" si="964"/>
        <v>15</v>
      </c>
      <c r="H4914" s="3">
        <f t="shared" si="965"/>
        <v>6</v>
      </c>
      <c r="I4914" s="3">
        <f t="shared" si="966"/>
        <v>59</v>
      </c>
      <c r="J4914" s="3">
        <f t="shared" si="967"/>
        <v>6</v>
      </c>
      <c r="K4914" s="3" t="str">
        <f>IF(AND(D4914&gt;='Season Lookup'!$D$15,D4914&lt;'Season Lookup'!$D$16),"Spring",IF(AND(D4914&gt;='Season Lookup'!$D$16,D4914&lt;'Season Lookup'!$D$17),"Summer",IF(AND(D4914&gt;='Season Lookup'!$D$17,D4914&lt;'Season Lookup'!$D$18),"Fall",IF(OR(D4914&gt;='Season Lookup'!$D$18,D4914&lt;'Season Lookup'!$D$15),"Winter"))))</f>
        <v>Winter</v>
      </c>
      <c r="L4914" s="3" t="str">
        <f>VLOOKUP(F4914,'Season Lookup'!$A$1:$B$13,2,0)</f>
        <v>Spring</v>
      </c>
      <c r="M4914" t="s">
        <v>12</v>
      </c>
      <c r="N4914" t="s">
        <v>13</v>
      </c>
      <c r="O4914" t="s">
        <v>23</v>
      </c>
      <c r="P4914" t="str">
        <f t="shared" si="968"/>
        <v>Yes</v>
      </c>
      <c r="Q4914" t="str">
        <f t="shared" si="969"/>
        <v>No</v>
      </c>
      <c r="R4914" t="str">
        <f t="shared" si="970"/>
        <v>No</v>
      </c>
      <c r="S4914">
        <v>86</v>
      </c>
      <c r="T4914" t="s">
        <v>1024</v>
      </c>
      <c r="U4914" t="s">
        <v>2240</v>
      </c>
      <c r="V4914" t="str">
        <f t="shared" si="971"/>
        <v>Non Intersection</v>
      </c>
      <c r="W4914" t="s">
        <v>5494</v>
      </c>
      <c r="X4914">
        <v>42.367285000000003</v>
      </c>
      <c r="Y4914">
        <v>-71.111174000000005</v>
      </c>
      <c r="Z4914" t="s">
        <v>5495</v>
      </c>
    </row>
    <row r="4915" spans="1:26">
      <c r="A4915">
        <v>28886</v>
      </c>
      <c r="B4915" s="1">
        <v>41348.520833333336</v>
      </c>
      <c r="C4915" s="1">
        <f t="shared" si="960"/>
        <v>41275</v>
      </c>
      <c r="D4915" s="4">
        <f t="shared" si="961"/>
        <v>0.20555555555555555</v>
      </c>
      <c r="E4915" s="3">
        <f t="shared" si="962"/>
        <v>2013</v>
      </c>
      <c r="F4915" s="3">
        <f t="shared" si="963"/>
        <v>3</v>
      </c>
      <c r="G4915" s="3">
        <f t="shared" si="964"/>
        <v>15</v>
      </c>
      <c r="H4915" s="3">
        <f t="shared" si="965"/>
        <v>12</v>
      </c>
      <c r="I4915" s="3">
        <f t="shared" si="966"/>
        <v>30</v>
      </c>
      <c r="J4915" s="3">
        <f t="shared" si="967"/>
        <v>6</v>
      </c>
      <c r="K4915" s="3" t="str">
        <f>IF(AND(D4915&gt;='Season Lookup'!$D$15,D4915&lt;'Season Lookup'!$D$16),"Spring",IF(AND(D4915&gt;='Season Lookup'!$D$16,D4915&lt;'Season Lookup'!$D$17),"Summer",IF(AND(D4915&gt;='Season Lookup'!$D$17,D4915&lt;'Season Lookup'!$D$18),"Fall",IF(OR(D4915&gt;='Season Lookup'!$D$18,D4915&lt;'Season Lookup'!$D$15),"Winter"))))</f>
        <v>Winter</v>
      </c>
      <c r="L4915" s="3" t="str">
        <f>VLOOKUP(F4915,'Season Lookup'!$A$1:$B$13,2,0)</f>
        <v>Spring</v>
      </c>
      <c r="M4915" t="s">
        <v>12</v>
      </c>
      <c r="N4915" t="s">
        <v>13</v>
      </c>
      <c r="O4915" t="s">
        <v>23</v>
      </c>
      <c r="P4915" t="str">
        <f t="shared" si="968"/>
        <v>Yes</v>
      </c>
      <c r="Q4915" t="str">
        <f t="shared" si="969"/>
        <v>No</v>
      </c>
      <c r="R4915" t="str">
        <f t="shared" si="970"/>
        <v>No</v>
      </c>
      <c r="T4915" t="s">
        <v>5496</v>
      </c>
      <c r="U4915" t="s">
        <v>5497</v>
      </c>
      <c r="V4915" t="str">
        <f t="shared" si="971"/>
        <v>Intersection</v>
      </c>
      <c r="W4915" t="s">
        <v>5498</v>
      </c>
      <c r="X4915">
        <v>42.376137</v>
      </c>
      <c r="Y4915">
        <v>-71.153775999999993</v>
      </c>
      <c r="Z4915" t="s">
        <v>5499</v>
      </c>
    </row>
    <row r="4916" spans="1:26">
      <c r="A4916">
        <v>28887</v>
      </c>
      <c r="B4916" s="1">
        <v>41348.708333333336</v>
      </c>
      <c r="C4916" s="1">
        <f t="shared" si="960"/>
        <v>41275</v>
      </c>
      <c r="D4916" s="4">
        <f t="shared" si="961"/>
        <v>0.20555555555555555</v>
      </c>
      <c r="E4916" s="3">
        <f t="shared" si="962"/>
        <v>2013</v>
      </c>
      <c r="F4916" s="3">
        <f t="shared" si="963"/>
        <v>3</v>
      </c>
      <c r="G4916" s="3">
        <f t="shared" si="964"/>
        <v>15</v>
      </c>
      <c r="H4916" s="3">
        <f t="shared" si="965"/>
        <v>17</v>
      </c>
      <c r="I4916" s="3">
        <f t="shared" si="966"/>
        <v>0</v>
      </c>
      <c r="J4916" s="3">
        <f t="shared" si="967"/>
        <v>6</v>
      </c>
      <c r="K4916" s="3" t="str">
        <f>IF(AND(D4916&gt;='Season Lookup'!$D$15,D4916&lt;'Season Lookup'!$D$16),"Spring",IF(AND(D4916&gt;='Season Lookup'!$D$16,D4916&lt;'Season Lookup'!$D$17),"Summer",IF(AND(D4916&gt;='Season Lookup'!$D$17,D4916&lt;'Season Lookup'!$D$18),"Fall",IF(OR(D4916&gt;='Season Lookup'!$D$18,D4916&lt;'Season Lookup'!$D$15),"Winter"))))</f>
        <v>Winter</v>
      </c>
      <c r="L4916" s="3" t="str">
        <f>VLOOKUP(F4916,'Season Lookup'!$A$1:$B$13,2,0)</f>
        <v>Spring</v>
      </c>
      <c r="M4916" t="s">
        <v>12</v>
      </c>
      <c r="N4916" t="s">
        <v>13</v>
      </c>
      <c r="O4916" t="s">
        <v>23</v>
      </c>
      <c r="P4916" t="str">
        <f t="shared" si="968"/>
        <v>Yes</v>
      </c>
      <c r="Q4916" t="str">
        <f t="shared" si="969"/>
        <v>No</v>
      </c>
      <c r="R4916" t="str">
        <f t="shared" si="970"/>
        <v>No</v>
      </c>
      <c r="S4916">
        <v>140</v>
      </c>
      <c r="T4916" t="s">
        <v>133</v>
      </c>
      <c r="V4916" t="str">
        <f t="shared" si="971"/>
        <v>Non Intersection</v>
      </c>
      <c r="W4916" t="s">
        <v>4238</v>
      </c>
      <c r="X4916">
        <v>42.365189999999998</v>
      </c>
      <c r="Y4916">
        <v>-71.094701999999998</v>
      </c>
      <c r="Z4916" t="s">
        <v>4239</v>
      </c>
    </row>
    <row r="4917" spans="1:26">
      <c r="A4917">
        <v>28881</v>
      </c>
      <c r="B4917" s="1">
        <v>41349.540277777778</v>
      </c>
      <c r="C4917" s="1">
        <f t="shared" si="960"/>
        <v>41275</v>
      </c>
      <c r="D4917" s="4">
        <f t="shared" si="961"/>
        <v>0.20833333333333334</v>
      </c>
      <c r="E4917" s="3">
        <f t="shared" si="962"/>
        <v>2013</v>
      </c>
      <c r="F4917" s="3">
        <f t="shared" si="963"/>
        <v>3</v>
      </c>
      <c r="G4917" s="3">
        <f t="shared" si="964"/>
        <v>16</v>
      </c>
      <c r="H4917" s="3">
        <f t="shared" si="965"/>
        <v>12</v>
      </c>
      <c r="I4917" s="3">
        <f t="shared" si="966"/>
        <v>58</v>
      </c>
      <c r="J4917" s="3">
        <f t="shared" si="967"/>
        <v>7</v>
      </c>
      <c r="K4917" s="3" t="str">
        <f>IF(AND(D4917&gt;='Season Lookup'!$D$15,D4917&lt;'Season Lookup'!$D$16),"Spring",IF(AND(D4917&gt;='Season Lookup'!$D$16,D4917&lt;'Season Lookup'!$D$17),"Summer",IF(AND(D4917&gt;='Season Lookup'!$D$17,D4917&lt;'Season Lookup'!$D$18),"Fall",IF(OR(D4917&gt;='Season Lookup'!$D$18,D4917&lt;'Season Lookup'!$D$15),"Winter"))))</f>
        <v>Winter</v>
      </c>
      <c r="L4917" s="3" t="str">
        <f>VLOOKUP(F4917,'Season Lookup'!$A$1:$B$13,2,0)</f>
        <v>Spring</v>
      </c>
      <c r="M4917" t="s">
        <v>31</v>
      </c>
      <c r="N4917" t="s">
        <v>13</v>
      </c>
      <c r="O4917" t="s">
        <v>23</v>
      </c>
      <c r="P4917" t="str">
        <f t="shared" si="968"/>
        <v>Yes</v>
      </c>
      <c r="Q4917" t="str">
        <f t="shared" si="969"/>
        <v>No</v>
      </c>
      <c r="R4917" t="str">
        <f t="shared" si="970"/>
        <v>No</v>
      </c>
      <c r="T4917" t="s">
        <v>32</v>
      </c>
      <c r="U4917" t="s">
        <v>189</v>
      </c>
      <c r="V4917" t="str">
        <f t="shared" si="971"/>
        <v>Intersection</v>
      </c>
      <c r="W4917" t="s">
        <v>1737</v>
      </c>
      <c r="X4917">
        <v>42.363207000000003</v>
      </c>
      <c r="Y4917">
        <v>-71.096699999999998</v>
      </c>
      <c r="Z4917" t="s">
        <v>1738</v>
      </c>
    </row>
    <row r="4918" spans="1:26">
      <c r="A4918">
        <v>28882</v>
      </c>
      <c r="B4918" s="1">
        <v>41349.927083333336</v>
      </c>
      <c r="C4918" s="1">
        <f t="shared" si="960"/>
        <v>41275</v>
      </c>
      <c r="D4918" s="4">
        <f t="shared" si="961"/>
        <v>0.20833333333333334</v>
      </c>
      <c r="E4918" s="3">
        <f t="shared" si="962"/>
        <v>2013</v>
      </c>
      <c r="F4918" s="3">
        <f t="shared" si="963"/>
        <v>3</v>
      </c>
      <c r="G4918" s="3">
        <f t="shared" si="964"/>
        <v>16</v>
      </c>
      <c r="H4918" s="3">
        <f t="shared" si="965"/>
        <v>22</v>
      </c>
      <c r="I4918" s="3">
        <f t="shared" si="966"/>
        <v>15</v>
      </c>
      <c r="J4918" s="3">
        <f t="shared" si="967"/>
        <v>7</v>
      </c>
      <c r="K4918" s="3" t="str">
        <f>IF(AND(D4918&gt;='Season Lookup'!$D$15,D4918&lt;'Season Lookup'!$D$16),"Spring",IF(AND(D4918&gt;='Season Lookup'!$D$16,D4918&lt;'Season Lookup'!$D$17),"Summer",IF(AND(D4918&gt;='Season Lookup'!$D$17,D4918&lt;'Season Lookup'!$D$18),"Fall",IF(OR(D4918&gt;='Season Lookup'!$D$18,D4918&lt;'Season Lookup'!$D$15),"Winter"))))</f>
        <v>Winter</v>
      </c>
      <c r="L4918" s="3" t="str">
        <f>VLOOKUP(F4918,'Season Lookup'!$A$1:$B$13,2,0)</f>
        <v>Spring</v>
      </c>
      <c r="M4918" t="s">
        <v>31</v>
      </c>
      <c r="N4918" t="s">
        <v>13</v>
      </c>
      <c r="O4918" t="s">
        <v>13</v>
      </c>
      <c r="P4918" t="str">
        <f t="shared" si="968"/>
        <v>Yes</v>
      </c>
      <c r="Q4918" t="str">
        <f t="shared" si="969"/>
        <v>No</v>
      </c>
      <c r="R4918" t="str">
        <f t="shared" si="970"/>
        <v>No</v>
      </c>
      <c r="T4918" t="s">
        <v>105</v>
      </c>
      <c r="U4918" t="s">
        <v>342</v>
      </c>
      <c r="V4918" t="str">
        <f t="shared" si="971"/>
        <v>Intersection</v>
      </c>
      <c r="W4918" t="s">
        <v>343</v>
      </c>
      <c r="X4918">
        <v>42.369317000000002</v>
      </c>
      <c r="Y4918">
        <v>-71.101021000000003</v>
      </c>
      <c r="Z4918" t="s">
        <v>344</v>
      </c>
    </row>
    <row r="4919" spans="1:26">
      <c r="A4919">
        <v>28888</v>
      </c>
      <c r="B4919" s="1">
        <v>41349.069444444445</v>
      </c>
      <c r="C4919" s="1">
        <f t="shared" si="960"/>
        <v>41275</v>
      </c>
      <c r="D4919" s="4">
        <f t="shared" si="961"/>
        <v>0.20833333333333334</v>
      </c>
      <c r="E4919" s="3">
        <f t="shared" si="962"/>
        <v>2013</v>
      </c>
      <c r="F4919" s="3">
        <f t="shared" si="963"/>
        <v>3</v>
      </c>
      <c r="G4919" s="3">
        <f t="shared" si="964"/>
        <v>16</v>
      </c>
      <c r="H4919" s="3">
        <f t="shared" si="965"/>
        <v>1</v>
      </c>
      <c r="I4919" s="3">
        <f t="shared" si="966"/>
        <v>40</v>
      </c>
      <c r="J4919" s="3">
        <f t="shared" si="967"/>
        <v>7</v>
      </c>
      <c r="K4919" s="3" t="str">
        <f>IF(AND(D4919&gt;='Season Lookup'!$D$15,D4919&lt;'Season Lookup'!$D$16),"Spring",IF(AND(D4919&gt;='Season Lookup'!$D$16,D4919&lt;'Season Lookup'!$D$17),"Summer",IF(AND(D4919&gt;='Season Lookup'!$D$17,D4919&lt;'Season Lookup'!$D$18),"Fall",IF(OR(D4919&gt;='Season Lookup'!$D$18,D4919&lt;'Season Lookup'!$D$15),"Winter"))))</f>
        <v>Winter</v>
      </c>
      <c r="L4919" s="3" t="str">
        <f>VLOOKUP(F4919,'Season Lookup'!$A$1:$B$13,2,0)</f>
        <v>Spring</v>
      </c>
      <c r="M4919" t="s">
        <v>31</v>
      </c>
      <c r="N4919" t="s">
        <v>13</v>
      </c>
      <c r="O4919" t="s">
        <v>13</v>
      </c>
      <c r="P4919" t="str">
        <f t="shared" si="968"/>
        <v>Yes</v>
      </c>
      <c r="Q4919" t="str">
        <f t="shared" si="969"/>
        <v>No</v>
      </c>
      <c r="R4919" t="str">
        <f t="shared" si="970"/>
        <v>No</v>
      </c>
      <c r="S4919">
        <v>11</v>
      </c>
      <c r="T4919" t="s">
        <v>935</v>
      </c>
      <c r="V4919" t="str">
        <f t="shared" si="971"/>
        <v>Non Intersection</v>
      </c>
      <c r="W4919" t="s">
        <v>5500</v>
      </c>
      <c r="X4919">
        <v>42.393960999999997</v>
      </c>
      <c r="Y4919">
        <v>-71.117700999999997</v>
      </c>
      <c r="Z4919" t="s">
        <v>5501</v>
      </c>
    </row>
    <row r="4920" spans="1:26">
      <c r="A4920">
        <v>28889</v>
      </c>
      <c r="B4920" s="1">
        <v>41349.4375</v>
      </c>
      <c r="C4920" s="1">
        <f t="shared" si="960"/>
        <v>41275</v>
      </c>
      <c r="D4920" s="4">
        <f t="shared" si="961"/>
        <v>0.20833333333333334</v>
      </c>
      <c r="E4920" s="3">
        <f t="shared" si="962"/>
        <v>2013</v>
      </c>
      <c r="F4920" s="3">
        <f t="shared" si="963"/>
        <v>3</v>
      </c>
      <c r="G4920" s="3">
        <f t="shared" si="964"/>
        <v>16</v>
      </c>
      <c r="H4920" s="3">
        <f t="shared" si="965"/>
        <v>10</v>
      </c>
      <c r="I4920" s="3">
        <f t="shared" si="966"/>
        <v>30</v>
      </c>
      <c r="J4920" s="3">
        <f t="shared" si="967"/>
        <v>7</v>
      </c>
      <c r="K4920" s="3" t="str">
        <f>IF(AND(D4920&gt;='Season Lookup'!$D$15,D4920&lt;'Season Lookup'!$D$16),"Spring",IF(AND(D4920&gt;='Season Lookup'!$D$16,D4920&lt;'Season Lookup'!$D$17),"Summer",IF(AND(D4920&gt;='Season Lookup'!$D$17,D4920&lt;'Season Lookup'!$D$18),"Fall",IF(OR(D4920&gt;='Season Lookup'!$D$18,D4920&lt;'Season Lookup'!$D$15),"Winter"))))</f>
        <v>Winter</v>
      </c>
      <c r="L4920" s="3" t="str">
        <f>VLOOKUP(F4920,'Season Lookup'!$A$1:$B$13,2,0)</f>
        <v>Spring</v>
      </c>
      <c r="M4920" t="s">
        <v>31</v>
      </c>
      <c r="N4920" t="s">
        <v>13</v>
      </c>
      <c r="O4920" t="s">
        <v>13</v>
      </c>
      <c r="P4920" t="str">
        <f t="shared" si="968"/>
        <v>Yes</v>
      </c>
      <c r="Q4920" t="str">
        <f t="shared" si="969"/>
        <v>No</v>
      </c>
      <c r="R4920" t="str">
        <f t="shared" si="970"/>
        <v>No</v>
      </c>
      <c r="S4920">
        <v>123</v>
      </c>
      <c r="T4920" t="s">
        <v>198</v>
      </c>
      <c r="V4920" t="str">
        <f t="shared" si="971"/>
        <v>Non Intersection</v>
      </c>
      <c r="W4920" t="s">
        <v>5502</v>
      </c>
      <c r="X4920">
        <v>42.373356000000001</v>
      </c>
      <c r="Y4920">
        <v>-71.122887000000006</v>
      </c>
      <c r="Z4920" t="s">
        <v>5503</v>
      </c>
    </row>
    <row r="4921" spans="1:26">
      <c r="A4921">
        <v>28890</v>
      </c>
      <c r="B4921" s="1">
        <v>41349.493043981478</v>
      </c>
      <c r="C4921" s="1">
        <f t="shared" si="960"/>
        <v>41275</v>
      </c>
      <c r="D4921" s="4">
        <f t="shared" si="961"/>
        <v>0.20833333333333334</v>
      </c>
      <c r="E4921" s="3">
        <f t="shared" si="962"/>
        <v>2013</v>
      </c>
      <c r="F4921" s="3">
        <f t="shared" si="963"/>
        <v>3</v>
      </c>
      <c r="G4921" s="3">
        <f t="shared" si="964"/>
        <v>16</v>
      </c>
      <c r="H4921" s="3">
        <f t="shared" si="965"/>
        <v>11</v>
      </c>
      <c r="I4921" s="3">
        <f t="shared" si="966"/>
        <v>49</v>
      </c>
      <c r="J4921" s="3">
        <f t="shared" si="967"/>
        <v>7</v>
      </c>
      <c r="K4921" s="3" t="str">
        <f>IF(AND(D4921&gt;='Season Lookup'!$D$15,D4921&lt;'Season Lookup'!$D$16),"Spring",IF(AND(D4921&gt;='Season Lookup'!$D$16,D4921&lt;'Season Lookup'!$D$17),"Summer",IF(AND(D4921&gt;='Season Lookup'!$D$17,D4921&lt;'Season Lookup'!$D$18),"Fall",IF(OR(D4921&gt;='Season Lookup'!$D$18,D4921&lt;'Season Lookup'!$D$15),"Winter"))))</f>
        <v>Winter</v>
      </c>
      <c r="L4921" s="3" t="str">
        <f>VLOOKUP(F4921,'Season Lookup'!$A$1:$B$13,2,0)</f>
        <v>Spring</v>
      </c>
      <c r="M4921" t="s">
        <v>31</v>
      </c>
      <c r="N4921" t="s">
        <v>13</v>
      </c>
      <c r="O4921" t="s">
        <v>13</v>
      </c>
      <c r="P4921" t="str">
        <f t="shared" si="968"/>
        <v>Yes</v>
      </c>
      <c r="Q4921" t="str">
        <f t="shared" si="969"/>
        <v>No</v>
      </c>
      <c r="R4921" t="str">
        <f t="shared" si="970"/>
        <v>No</v>
      </c>
      <c r="S4921">
        <v>240</v>
      </c>
      <c r="T4921" t="s">
        <v>119</v>
      </c>
      <c r="V4921" t="str">
        <f t="shared" si="971"/>
        <v>Non Intersection</v>
      </c>
      <c r="W4921" t="s">
        <v>4082</v>
      </c>
      <c r="X4921">
        <v>42.358381999999999</v>
      </c>
      <c r="Y4921">
        <v>-71.100964000000005</v>
      </c>
      <c r="Z4921" t="s">
        <v>4083</v>
      </c>
    </row>
    <row r="4922" spans="1:26">
      <c r="A4922">
        <v>28883</v>
      </c>
      <c r="B4922" s="1">
        <v>41350.788888888892</v>
      </c>
      <c r="C4922" s="1">
        <f t="shared" si="960"/>
        <v>41275</v>
      </c>
      <c r="D4922" s="4">
        <f t="shared" si="961"/>
        <v>0.21111111111111111</v>
      </c>
      <c r="E4922" s="3">
        <f t="shared" si="962"/>
        <v>2013</v>
      </c>
      <c r="F4922" s="3">
        <f t="shared" si="963"/>
        <v>3</v>
      </c>
      <c r="G4922" s="3">
        <f t="shared" si="964"/>
        <v>17</v>
      </c>
      <c r="H4922" s="3">
        <f t="shared" si="965"/>
        <v>18</v>
      </c>
      <c r="I4922" s="3">
        <f t="shared" si="966"/>
        <v>56</v>
      </c>
      <c r="J4922" s="3">
        <f t="shared" si="967"/>
        <v>1</v>
      </c>
      <c r="K4922" s="3" t="str">
        <f>IF(AND(D4922&gt;='Season Lookup'!$D$15,D4922&lt;'Season Lookup'!$D$16),"Spring",IF(AND(D4922&gt;='Season Lookup'!$D$16,D4922&lt;'Season Lookup'!$D$17),"Summer",IF(AND(D4922&gt;='Season Lookup'!$D$17,D4922&lt;'Season Lookup'!$D$18),"Fall",IF(OR(D4922&gt;='Season Lookup'!$D$18,D4922&lt;'Season Lookup'!$D$15),"Winter"))))</f>
        <v>Winter</v>
      </c>
      <c r="L4922" s="3" t="str">
        <f>VLOOKUP(F4922,'Season Lookup'!$A$1:$B$13,2,0)</f>
        <v>Spring</v>
      </c>
      <c r="M4922" t="s">
        <v>48</v>
      </c>
      <c r="N4922" t="s">
        <v>13</v>
      </c>
      <c r="O4922" t="s">
        <v>132</v>
      </c>
      <c r="P4922" t="str">
        <f t="shared" si="968"/>
        <v>Yes</v>
      </c>
      <c r="Q4922" t="str">
        <f t="shared" si="969"/>
        <v>Yes</v>
      </c>
      <c r="R4922" t="str">
        <f t="shared" si="970"/>
        <v>No</v>
      </c>
      <c r="T4922" t="s">
        <v>342</v>
      </c>
      <c r="U4922" t="s">
        <v>74</v>
      </c>
      <c r="V4922" t="str">
        <f t="shared" si="971"/>
        <v>Intersection</v>
      </c>
      <c r="W4922" t="s">
        <v>964</v>
      </c>
      <c r="X4922">
        <v>42.372202000000001</v>
      </c>
      <c r="Y4922">
        <v>-71.098974999999996</v>
      </c>
      <c r="Z4922" t="s">
        <v>463</v>
      </c>
    </row>
    <row r="4923" spans="1:26">
      <c r="A4923">
        <v>28884</v>
      </c>
      <c r="B4923" s="1">
        <v>41351.427083333336</v>
      </c>
      <c r="C4923" s="1">
        <f t="shared" si="960"/>
        <v>41275</v>
      </c>
      <c r="D4923" s="4">
        <f t="shared" si="961"/>
        <v>0.21388888888888888</v>
      </c>
      <c r="E4923" s="3">
        <f t="shared" si="962"/>
        <v>2013</v>
      </c>
      <c r="F4923" s="3">
        <f t="shared" si="963"/>
        <v>3</v>
      </c>
      <c r="G4923" s="3">
        <f t="shared" si="964"/>
        <v>18</v>
      </c>
      <c r="H4923" s="3">
        <f t="shared" si="965"/>
        <v>10</v>
      </c>
      <c r="I4923" s="3">
        <f t="shared" si="966"/>
        <v>15</v>
      </c>
      <c r="J4923" s="3">
        <f t="shared" si="967"/>
        <v>2</v>
      </c>
      <c r="K4923" s="3" t="str">
        <f>IF(AND(D4923&gt;='Season Lookup'!$D$15,D4923&lt;'Season Lookup'!$D$16),"Spring",IF(AND(D4923&gt;='Season Lookup'!$D$16,D4923&lt;'Season Lookup'!$D$17),"Summer",IF(AND(D4923&gt;='Season Lookup'!$D$17,D4923&lt;'Season Lookup'!$D$18),"Fall",IF(OR(D4923&gt;='Season Lookup'!$D$18,D4923&lt;'Season Lookup'!$D$15),"Winter"))))</f>
        <v>Winter</v>
      </c>
      <c r="L4923" s="3" t="str">
        <f>VLOOKUP(F4923,'Season Lookup'!$A$1:$B$13,2,0)</f>
        <v>Spring</v>
      </c>
      <c r="M4923" t="s">
        <v>56</v>
      </c>
      <c r="N4923" t="s">
        <v>13</v>
      </c>
      <c r="O4923" t="s">
        <v>23</v>
      </c>
      <c r="P4923" t="str">
        <f t="shared" si="968"/>
        <v>Yes</v>
      </c>
      <c r="Q4923" t="str">
        <f t="shared" si="969"/>
        <v>No</v>
      </c>
      <c r="R4923" t="str">
        <f t="shared" si="970"/>
        <v>No</v>
      </c>
      <c r="T4923" t="s">
        <v>5504</v>
      </c>
      <c r="U4923" t="s">
        <v>1006</v>
      </c>
      <c r="V4923" t="str">
        <f t="shared" si="971"/>
        <v>Intersection</v>
      </c>
      <c r="W4923" t="s">
        <v>5505</v>
      </c>
      <c r="X4923">
        <v>42.377363000000003</v>
      </c>
      <c r="Y4923">
        <v>-71.110642999999996</v>
      </c>
      <c r="Z4923" t="s">
        <v>4899</v>
      </c>
    </row>
    <row r="4924" spans="1:26">
      <c r="A4924">
        <v>28885</v>
      </c>
      <c r="B4924" s="1">
        <v>41351.625</v>
      </c>
      <c r="C4924" s="1">
        <f t="shared" si="960"/>
        <v>41275</v>
      </c>
      <c r="D4924" s="4">
        <f t="shared" si="961"/>
        <v>0.21388888888888888</v>
      </c>
      <c r="E4924" s="3">
        <f t="shared" si="962"/>
        <v>2013</v>
      </c>
      <c r="F4924" s="3">
        <f t="shared" si="963"/>
        <v>3</v>
      </c>
      <c r="G4924" s="3">
        <f t="shared" si="964"/>
        <v>18</v>
      </c>
      <c r="H4924" s="3">
        <f t="shared" si="965"/>
        <v>15</v>
      </c>
      <c r="I4924" s="3">
        <f t="shared" si="966"/>
        <v>0</v>
      </c>
      <c r="J4924" s="3">
        <f t="shared" si="967"/>
        <v>2</v>
      </c>
      <c r="K4924" s="3" t="str">
        <f>IF(AND(D4924&gt;='Season Lookup'!$D$15,D4924&lt;'Season Lookup'!$D$16),"Spring",IF(AND(D4924&gt;='Season Lookup'!$D$16,D4924&lt;'Season Lookup'!$D$17),"Summer",IF(AND(D4924&gt;='Season Lookup'!$D$17,D4924&lt;'Season Lookup'!$D$18),"Fall",IF(OR(D4924&gt;='Season Lookup'!$D$18,D4924&lt;'Season Lookup'!$D$15),"Winter"))))</f>
        <v>Winter</v>
      </c>
      <c r="L4924" s="3" t="str">
        <f>VLOOKUP(F4924,'Season Lookup'!$A$1:$B$13,2,0)</f>
        <v>Spring</v>
      </c>
      <c r="M4924" t="s">
        <v>56</v>
      </c>
      <c r="N4924" t="s">
        <v>13</v>
      </c>
      <c r="O4924" t="s">
        <v>13</v>
      </c>
      <c r="P4924" t="str">
        <f t="shared" si="968"/>
        <v>Yes</v>
      </c>
      <c r="Q4924" t="str">
        <f t="shared" si="969"/>
        <v>No</v>
      </c>
      <c r="R4924" t="str">
        <f t="shared" si="970"/>
        <v>No</v>
      </c>
      <c r="T4924" t="s">
        <v>74</v>
      </c>
      <c r="U4924" t="s">
        <v>667</v>
      </c>
      <c r="V4924" t="str">
        <f t="shared" si="971"/>
        <v>Intersection</v>
      </c>
      <c r="W4924" t="s">
        <v>668</v>
      </c>
      <c r="X4924">
        <v>42.371501000000002</v>
      </c>
      <c r="Y4924">
        <v>-71.098121000000006</v>
      </c>
      <c r="Z4924" t="s">
        <v>669</v>
      </c>
    </row>
    <row r="4925" spans="1:26">
      <c r="A4925">
        <v>28892</v>
      </c>
      <c r="B4925" s="1">
        <v>41351.65625</v>
      </c>
      <c r="C4925" s="1">
        <f t="shared" si="960"/>
        <v>41275</v>
      </c>
      <c r="D4925" s="4">
        <f t="shared" si="961"/>
        <v>0.21388888888888888</v>
      </c>
      <c r="E4925" s="3">
        <f t="shared" si="962"/>
        <v>2013</v>
      </c>
      <c r="F4925" s="3">
        <f t="shared" si="963"/>
        <v>3</v>
      </c>
      <c r="G4925" s="3">
        <f t="shared" si="964"/>
        <v>18</v>
      </c>
      <c r="H4925" s="3">
        <f t="shared" si="965"/>
        <v>15</v>
      </c>
      <c r="I4925" s="3">
        <f t="shared" si="966"/>
        <v>45</v>
      </c>
      <c r="J4925" s="3">
        <f t="shared" si="967"/>
        <v>2</v>
      </c>
      <c r="K4925" s="3" t="str">
        <f>IF(AND(D4925&gt;='Season Lookup'!$D$15,D4925&lt;'Season Lookup'!$D$16),"Spring",IF(AND(D4925&gt;='Season Lookup'!$D$16,D4925&lt;'Season Lookup'!$D$17),"Summer",IF(AND(D4925&gt;='Season Lookup'!$D$17,D4925&lt;'Season Lookup'!$D$18),"Fall",IF(OR(D4925&gt;='Season Lookup'!$D$18,D4925&lt;'Season Lookup'!$D$15),"Winter"))))</f>
        <v>Winter</v>
      </c>
      <c r="L4925" s="3" t="str">
        <f>VLOOKUP(F4925,'Season Lookup'!$A$1:$B$13,2,0)</f>
        <v>Spring</v>
      </c>
      <c r="M4925" t="s">
        <v>56</v>
      </c>
      <c r="N4925" t="s">
        <v>13</v>
      </c>
      <c r="O4925" t="s">
        <v>13</v>
      </c>
      <c r="P4925" t="str">
        <f t="shared" si="968"/>
        <v>Yes</v>
      </c>
      <c r="Q4925" t="str">
        <f t="shared" si="969"/>
        <v>No</v>
      </c>
      <c r="R4925" t="str">
        <f t="shared" si="970"/>
        <v>No</v>
      </c>
      <c r="S4925">
        <v>8</v>
      </c>
      <c r="T4925" t="s">
        <v>325</v>
      </c>
      <c r="V4925" t="str">
        <f t="shared" si="971"/>
        <v>Non Intersection</v>
      </c>
      <c r="W4925" t="s">
        <v>5506</v>
      </c>
      <c r="X4925">
        <v>42.372571999999998</v>
      </c>
      <c r="Y4925">
        <v>-71.121509000000003</v>
      </c>
      <c r="Z4925" t="s">
        <v>5507</v>
      </c>
    </row>
    <row r="4926" spans="1:26">
      <c r="A4926">
        <v>28893</v>
      </c>
      <c r="B4926" s="1">
        <v>41351.697905092595</v>
      </c>
      <c r="C4926" s="1">
        <f t="shared" si="960"/>
        <v>41275</v>
      </c>
      <c r="D4926" s="4">
        <f t="shared" si="961"/>
        <v>0.21388888888888888</v>
      </c>
      <c r="E4926" s="3">
        <f t="shared" si="962"/>
        <v>2013</v>
      </c>
      <c r="F4926" s="3">
        <f t="shared" si="963"/>
        <v>3</v>
      </c>
      <c r="G4926" s="3">
        <f t="shared" si="964"/>
        <v>18</v>
      </c>
      <c r="H4926" s="3">
        <f t="shared" si="965"/>
        <v>16</v>
      </c>
      <c r="I4926" s="3">
        <f t="shared" si="966"/>
        <v>44</v>
      </c>
      <c r="J4926" s="3">
        <f t="shared" si="967"/>
        <v>2</v>
      </c>
      <c r="K4926" s="3" t="str">
        <f>IF(AND(D4926&gt;='Season Lookup'!$D$15,D4926&lt;'Season Lookup'!$D$16),"Spring",IF(AND(D4926&gt;='Season Lookup'!$D$16,D4926&lt;'Season Lookup'!$D$17),"Summer",IF(AND(D4926&gt;='Season Lookup'!$D$17,D4926&lt;'Season Lookup'!$D$18),"Fall",IF(OR(D4926&gt;='Season Lookup'!$D$18,D4926&lt;'Season Lookup'!$D$15),"Winter"))))</f>
        <v>Winter</v>
      </c>
      <c r="L4926" s="3" t="str">
        <f>VLOOKUP(F4926,'Season Lookup'!$A$1:$B$13,2,0)</f>
        <v>Spring</v>
      </c>
      <c r="M4926" t="s">
        <v>56</v>
      </c>
      <c r="N4926" t="s">
        <v>13</v>
      </c>
      <c r="O4926" t="s">
        <v>13</v>
      </c>
      <c r="P4926" t="str">
        <f t="shared" si="968"/>
        <v>Yes</v>
      </c>
      <c r="Q4926" t="str">
        <f t="shared" si="969"/>
        <v>No</v>
      </c>
      <c r="R4926" t="str">
        <f t="shared" si="970"/>
        <v>No</v>
      </c>
      <c r="S4926">
        <v>53</v>
      </c>
      <c r="T4926" t="s">
        <v>268</v>
      </c>
      <c r="V4926" t="str">
        <f t="shared" si="971"/>
        <v>Non Intersection</v>
      </c>
      <c r="W4926" t="s">
        <v>4931</v>
      </c>
      <c r="X4926">
        <v>42.390042000000001</v>
      </c>
      <c r="Y4926">
        <v>-71.117665000000002</v>
      </c>
      <c r="Z4926" t="s">
        <v>4932</v>
      </c>
    </row>
    <row r="4927" spans="1:26">
      <c r="A4927">
        <v>28894</v>
      </c>
      <c r="B4927" s="1">
        <v>41351.708333333336</v>
      </c>
      <c r="C4927" s="1">
        <f t="shared" si="960"/>
        <v>41275</v>
      </c>
      <c r="D4927" s="4">
        <f t="shared" si="961"/>
        <v>0.21388888888888888</v>
      </c>
      <c r="E4927" s="3">
        <f t="shared" si="962"/>
        <v>2013</v>
      </c>
      <c r="F4927" s="3">
        <f t="shared" si="963"/>
        <v>3</v>
      </c>
      <c r="G4927" s="3">
        <f t="shared" si="964"/>
        <v>18</v>
      </c>
      <c r="H4927" s="3">
        <f t="shared" si="965"/>
        <v>17</v>
      </c>
      <c r="I4927" s="3">
        <f t="shared" si="966"/>
        <v>0</v>
      </c>
      <c r="J4927" s="3">
        <f t="shared" si="967"/>
        <v>2</v>
      </c>
      <c r="K4927" s="3" t="str">
        <f>IF(AND(D4927&gt;='Season Lookup'!$D$15,D4927&lt;'Season Lookup'!$D$16),"Spring",IF(AND(D4927&gt;='Season Lookup'!$D$16,D4927&lt;'Season Lookup'!$D$17),"Summer",IF(AND(D4927&gt;='Season Lookup'!$D$17,D4927&lt;'Season Lookup'!$D$18),"Fall",IF(OR(D4927&gt;='Season Lookup'!$D$18,D4927&lt;'Season Lookup'!$D$15),"Winter"))))</f>
        <v>Winter</v>
      </c>
      <c r="L4927" s="3" t="str">
        <f>VLOOKUP(F4927,'Season Lookup'!$A$1:$B$13,2,0)</f>
        <v>Spring</v>
      </c>
      <c r="M4927" t="s">
        <v>56</v>
      </c>
      <c r="N4927" t="s">
        <v>13</v>
      </c>
      <c r="O4927" t="s">
        <v>23</v>
      </c>
      <c r="P4927" t="str">
        <f t="shared" si="968"/>
        <v>Yes</v>
      </c>
      <c r="Q4927" t="str">
        <f t="shared" si="969"/>
        <v>No</v>
      </c>
      <c r="R4927" t="str">
        <f t="shared" si="970"/>
        <v>No</v>
      </c>
      <c r="T4927" t="s">
        <v>710</v>
      </c>
      <c r="V4927" t="str">
        <f t="shared" si="971"/>
        <v>Intersection</v>
      </c>
      <c r="W4927" t="s">
        <v>726</v>
      </c>
      <c r="X4927">
        <v>0</v>
      </c>
      <c r="Y4927">
        <v>0</v>
      </c>
      <c r="Z4927" t="s">
        <v>81</v>
      </c>
    </row>
    <row r="4928" spans="1:26">
      <c r="A4928">
        <v>28895</v>
      </c>
      <c r="B4928" s="1">
        <v>41351.98609953704</v>
      </c>
      <c r="C4928" s="1">
        <f t="shared" si="960"/>
        <v>41275</v>
      </c>
      <c r="D4928" s="4">
        <f t="shared" si="961"/>
        <v>0.21388888888888888</v>
      </c>
      <c r="E4928" s="3">
        <f t="shared" si="962"/>
        <v>2013</v>
      </c>
      <c r="F4928" s="3">
        <f t="shared" si="963"/>
        <v>3</v>
      </c>
      <c r="G4928" s="3">
        <f t="shared" si="964"/>
        <v>18</v>
      </c>
      <c r="H4928" s="3">
        <f t="shared" si="965"/>
        <v>23</v>
      </c>
      <c r="I4928" s="3">
        <f t="shared" si="966"/>
        <v>39</v>
      </c>
      <c r="J4928" s="3">
        <f t="shared" si="967"/>
        <v>2</v>
      </c>
      <c r="K4928" s="3" t="str">
        <f>IF(AND(D4928&gt;='Season Lookup'!$D$15,D4928&lt;'Season Lookup'!$D$16),"Spring",IF(AND(D4928&gt;='Season Lookup'!$D$16,D4928&lt;'Season Lookup'!$D$17),"Summer",IF(AND(D4928&gt;='Season Lookup'!$D$17,D4928&lt;'Season Lookup'!$D$18),"Fall",IF(OR(D4928&gt;='Season Lookup'!$D$18,D4928&lt;'Season Lookup'!$D$15),"Winter"))))</f>
        <v>Winter</v>
      </c>
      <c r="L4928" s="3" t="str">
        <f>VLOOKUP(F4928,'Season Lookup'!$A$1:$B$13,2,0)</f>
        <v>Spring</v>
      </c>
      <c r="M4928" t="s">
        <v>56</v>
      </c>
      <c r="N4928" t="s">
        <v>13</v>
      </c>
      <c r="O4928" t="s">
        <v>13</v>
      </c>
      <c r="P4928" t="str">
        <f t="shared" si="968"/>
        <v>Yes</v>
      </c>
      <c r="Q4928" t="str">
        <f t="shared" si="969"/>
        <v>No</v>
      </c>
      <c r="R4928" t="str">
        <f t="shared" si="970"/>
        <v>No</v>
      </c>
      <c r="T4928" t="s">
        <v>142</v>
      </c>
      <c r="U4928" t="s">
        <v>1510</v>
      </c>
      <c r="V4928" t="str">
        <f t="shared" si="971"/>
        <v>Intersection</v>
      </c>
      <c r="W4928" t="s">
        <v>2595</v>
      </c>
      <c r="X4928">
        <v>42.381422999999998</v>
      </c>
      <c r="Y4928">
        <v>-71.135807999999997</v>
      </c>
      <c r="Z4928" t="s">
        <v>1588</v>
      </c>
    </row>
    <row r="4929" spans="1:26">
      <c r="A4929">
        <v>28896</v>
      </c>
      <c r="B4929" s="1">
        <v>41352.534710648149</v>
      </c>
      <c r="C4929" s="1">
        <f t="shared" si="960"/>
        <v>41275</v>
      </c>
      <c r="D4929" s="4">
        <f t="shared" si="961"/>
        <v>0.21666666666666667</v>
      </c>
      <c r="E4929" s="3">
        <f t="shared" si="962"/>
        <v>2013</v>
      </c>
      <c r="F4929" s="3">
        <f t="shared" si="963"/>
        <v>3</v>
      </c>
      <c r="G4929" s="3">
        <f t="shared" si="964"/>
        <v>19</v>
      </c>
      <c r="H4929" s="3">
        <f t="shared" si="965"/>
        <v>12</v>
      </c>
      <c r="I4929" s="3">
        <f t="shared" si="966"/>
        <v>49</v>
      </c>
      <c r="J4929" s="3">
        <f t="shared" si="967"/>
        <v>3</v>
      </c>
      <c r="K4929" s="3" t="str">
        <f>IF(AND(D4929&gt;='Season Lookup'!$D$15,D4929&lt;'Season Lookup'!$D$16),"Spring",IF(AND(D4929&gt;='Season Lookup'!$D$16,D4929&lt;'Season Lookup'!$D$17),"Summer",IF(AND(D4929&gt;='Season Lookup'!$D$17,D4929&lt;'Season Lookup'!$D$18),"Fall",IF(OR(D4929&gt;='Season Lookup'!$D$18,D4929&lt;'Season Lookup'!$D$15),"Winter"))))</f>
        <v>Winter</v>
      </c>
      <c r="L4929" s="3" t="str">
        <f>VLOOKUP(F4929,'Season Lookup'!$A$1:$B$13,2,0)</f>
        <v>Spring</v>
      </c>
      <c r="M4929" t="s">
        <v>73</v>
      </c>
      <c r="N4929" t="s">
        <v>13</v>
      </c>
      <c r="O4929" t="s">
        <v>13</v>
      </c>
      <c r="P4929" t="str">
        <f t="shared" si="968"/>
        <v>Yes</v>
      </c>
      <c r="Q4929" t="str">
        <f t="shared" si="969"/>
        <v>No</v>
      </c>
      <c r="R4929" t="str">
        <f t="shared" si="970"/>
        <v>No</v>
      </c>
      <c r="S4929">
        <v>700</v>
      </c>
      <c r="T4929" t="s">
        <v>2524</v>
      </c>
      <c r="U4929" t="s">
        <v>796</v>
      </c>
      <c r="V4929" t="str">
        <f t="shared" si="971"/>
        <v>Non Intersection</v>
      </c>
      <c r="W4929" t="s">
        <v>5508</v>
      </c>
      <c r="X4929">
        <v>42.363894000000002</v>
      </c>
      <c r="Y4929">
        <v>-71.092783999999995</v>
      </c>
      <c r="Z4929" t="s">
        <v>5509</v>
      </c>
    </row>
    <row r="4930" spans="1:26">
      <c r="A4930">
        <v>28897</v>
      </c>
      <c r="B4930" s="1">
        <v>41353.492349537039</v>
      </c>
      <c r="C4930" s="1">
        <f t="shared" si="960"/>
        <v>41275</v>
      </c>
      <c r="D4930" s="4">
        <f t="shared" si="961"/>
        <v>0.21944444444444444</v>
      </c>
      <c r="E4930" s="3">
        <f t="shared" si="962"/>
        <v>2013</v>
      </c>
      <c r="F4930" s="3">
        <f t="shared" si="963"/>
        <v>3</v>
      </c>
      <c r="G4930" s="3">
        <f t="shared" si="964"/>
        <v>20</v>
      </c>
      <c r="H4930" s="3">
        <f t="shared" si="965"/>
        <v>11</v>
      </c>
      <c r="I4930" s="3">
        <f t="shared" si="966"/>
        <v>48</v>
      </c>
      <c r="J4930" s="3">
        <f t="shared" si="967"/>
        <v>4</v>
      </c>
      <c r="K4930" s="3" t="str">
        <f>IF(AND(D4930&gt;='Season Lookup'!$D$15,D4930&lt;'Season Lookup'!$D$16),"Spring",IF(AND(D4930&gt;='Season Lookup'!$D$16,D4930&lt;'Season Lookup'!$D$17),"Summer",IF(AND(D4930&gt;='Season Lookup'!$D$17,D4930&lt;'Season Lookup'!$D$18),"Fall",IF(OR(D4930&gt;='Season Lookup'!$D$18,D4930&lt;'Season Lookup'!$D$15),"Winter"))))</f>
        <v>Spring</v>
      </c>
      <c r="L4930" s="3" t="str">
        <f>VLOOKUP(F4930,'Season Lookup'!$A$1:$B$13,2,0)</f>
        <v>Spring</v>
      </c>
      <c r="M4930" t="s">
        <v>82</v>
      </c>
      <c r="N4930" t="s">
        <v>13</v>
      </c>
      <c r="O4930" t="s">
        <v>13</v>
      </c>
      <c r="P4930" t="str">
        <f t="shared" si="968"/>
        <v>Yes</v>
      </c>
      <c r="Q4930" t="str">
        <f t="shared" si="969"/>
        <v>No</v>
      </c>
      <c r="R4930" t="str">
        <f t="shared" si="970"/>
        <v>No</v>
      </c>
      <c r="T4930" t="s">
        <v>170</v>
      </c>
      <c r="V4930" t="str">
        <f t="shared" si="971"/>
        <v>Intersection</v>
      </c>
      <c r="W4930" t="s">
        <v>604</v>
      </c>
      <c r="X4930">
        <v>0</v>
      </c>
      <c r="Y4930">
        <v>0</v>
      </c>
      <c r="Z4930" t="s">
        <v>81</v>
      </c>
    </row>
    <row r="4931" spans="1:26">
      <c r="A4931">
        <v>28898</v>
      </c>
      <c r="B4931" s="1">
        <v>41353.625</v>
      </c>
      <c r="C4931" s="1">
        <f t="shared" si="960"/>
        <v>41275</v>
      </c>
      <c r="D4931" s="4">
        <f t="shared" si="961"/>
        <v>0.21944444444444444</v>
      </c>
      <c r="E4931" s="3">
        <f t="shared" si="962"/>
        <v>2013</v>
      </c>
      <c r="F4931" s="3">
        <f t="shared" si="963"/>
        <v>3</v>
      </c>
      <c r="G4931" s="3">
        <f t="shared" si="964"/>
        <v>20</v>
      </c>
      <c r="H4931" s="3">
        <f t="shared" si="965"/>
        <v>15</v>
      </c>
      <c r="I4931" s="3">
        <f t="shared" si="966"/>
        <v>0</v>
      </c>
      <c r="J4931" s="3">
        <f t="shared" si="967"/>
        <v>4</v>
      </c>
      <c r="K4931" s="3" t="str">
        <f>IF(AND(D4931&gt;='Season Lookup'!$D$15,D4931&lt;'Season Lookup'!$D$16),"Spring",IF(AND(D4931&gt;='Season Lookup'!$D$16,D4931&lt;'Season Lookup'!$D$17),"Summer",IF(AND(D4931&gt;='Season Lookup'!$D$17,D4931&lt;'Season Lookup'!$D$18),"Fall",IF(OR(D4931&gt;='Season Lookup'!$D$18,D4931&lt;'Season Lookup'!$D$15),"Winter"))))</f>
        <v>Spring</v>
      </c>
      <c r="L4931" s="3" t="str">
        <f>VLOOKUP(F4931,'Season Lookup'!$A$1:$B$13,2,0)</f>
        <v>Spring</v>
      </c>
      <c r="M4931" t="s">
        <v>82</v>
      </c>
      <c r="N4931" t="s">
        <v>13</v>
      </c>
      <c r="O4931" t="s">
        <v>23</v>
      </c>
      <c r="P4931" t="str">
        <f t="shared" si="968"/>
        <v>Yes</v>
      </c>
      <c r="Q4931" t="str">
        <f t="shared" si="969"/>
        <v>No</v>
      </c>
      <c r="R4931" t="str">
        <f t="shared" si="970"/>
        <v>No</v>
      </c>
      <c r="S4931">
        <v>725</v>
      </c>
      <c r="T4931" t="s">
        <v>186</v>
      </c>
      <c r="V4931" t="str">
        <f t="shared" si="971"/>
        <v>Non Intersection</v>
      </c>
      <c r="W4931" t="s">
        <v>617</v>
      </c>
      <c r="X4931">
        <v>42.390473999999998</v>
      </c>
      <c r="Y4931">
        <v>-71.152218000000005</v>
      </c>
      <c r="Z4931" t="s">
        <v>618</v>
      </c>
    </row>
    <row r="4932" spans="1:26">
      <c r="A4932">
        <v>28899</v>
      </c>
      <c r="B4932" s="1">
        <v>41353.834710648145</v>
      </c>
      <c r="C4932" s="1">
        <f t="shared" si="960"/>
        <v>41275</v>
      </c>
      <c r="D4932" s="4">
        <f t="shared" si="961"/>
        <v>0.21944444444444444</v>
      </c>
      <c r="E4932" s="3">
        <f t="shared" si="962"/>
        <v>2013</v>
      </c>
      <c r="F4932" s="3">
        <f t="shared" si="963"/>
        <v>3</v>
      </c>
      <c r="G4932" s="3">
        <f t="shared" si="964"/>
        <v>20</v>
      </c>
      <c r="H4932" s="3">
        <f t="shared" si="965"/>
        <v>20</v>
      </c>
      <c r="I4932" s="3">
        <f t="shared" si="966"/>
        <v>1</v>
      </c>
      <c r="J4932" s="3">
        <f t="shared" si="967"/>
        <v>4</v>
      </c>
      <c r="K4932" s="3" t="str">
        <f>IF(AND(D4932&gt;='Season Lookup'!$D$15,D4932&lt;'Season Lookup'!$D$16),"Spring",IF(AND(D4932&gt;='Season Lookup'!$D$16,D4932&lt;'Season Lookup'!$D$17),"Summer",IF(AND(D4932&gt;='Season Lookup'!$D$17,D4932&lt;'Season Lookup'!$D$18),"Fall",IF(OR(D4932&gt;='Season Lookup'!$D$18,D4932&lt;'Season Lookup'!$D$15),"Winter"))))</f>
        <v>Spring</v>
      </c>
      <c r="L4932" s="3" t="str">
        <f>VLOOKUP(F4932,'Season Lookup'!$A$1:$B$13,2,0)</f>
        <v>Spring</v>
      </c>
      <c r="M4932" t="s">
        <v>82</v>
      </c>
      <c r="N4932" t="s">
        <v>13</v>
      </c>
      <c r="O4932" t="s">
        <v>13</v>
      </c>
      <c r="P4932" t="str">
        <f t="shared" si="968"/>
        <v>Yes</v>
      </c>
      <c r="Q4932" t="str">
        <f t="shared" si="969"/>
        <v>No</v>
      </c>
      <c r="R4932" t="str">
        <f t="shared" si="970"/>
        <v>No</v>
      </c>
      <c r="T4932" t="s">
        <v>209</v>
      </c>
      <c r="U4932" t="s">
        <v>379</v>
      </c>
      <c r="V4932" t="str">
        <f t="shared" si="971"/>
        <v>Intersection</v>
      </c>
      <c r="W4932" t="s">
        <v>3870</v>
      </c>
      <c r="X4932">
        <v>42.365354000000004</v>
      </c>
      <c r="Y4932">
        <v>-71.079863000000003</v>
      </c>
      <c r="Z4932" t="s">
        <v>3871</v>
      </c>
    </row>
    <row r="4933" spans="1:26">
      <c r="A4933">
        <v>28901</v>
      </c>
      <c r="B4933" s="1">
        <v>41353.430543981478</v>
      </c>
      <c r="C4933" s="1">
        <f t="shared" si="960"/>
        <v>41275</v>
      </c>
      <c r="D4933" s="4">
        <f t="shared" si="961"/>
        <v>0.21944444444444444</v>
      </c>
      <c r="E4933" s="3">
        <f t="shared" si="962"/>
        <v>2013</v>
      </c>
      <c r="F4933" s="3">
        <f t="shared" si="963"/>
        <v>3</v>
      </c>
      <c r="G4933" s="3">
        <f t="shared" si="964"/>
        <v>20</v>
      </c>
      <c r="H4933" s="3">
        <f t="shared" si="965"/>
        <v>10</v>
      </c>
      <c r="I4933" s="3">
        <f t="shared" si="966"/>
        <v>19</v>
      </c>
      <c r="J4933" s="3">
        <f t="shared" si="967"/>
        <v>4</v>
      </c>
      <c r="K4933" s="3" t="str">
        <f>IF(AND(D4933&gt;='Season Lookup'!$D$15,D4933&lt;'Season Lookup'!$D$16),"Spring",IF(AND(D4933&gt;='Season Lookup'!$D$16,D4933&lt;'Season Lookup'!$D$17),"Summer",IF(AND(D4933&gt;='Season Lookup'!$D$17,D4933&lt;'Season Lookup'!$D$18),"Fall",IF(OR(D4933&gt;='Season Lookup'!$D$18,D4933&lt;'Season Lookup'!$D$15),"Winter"))))</f>
        <v>Spring</v>
      </c>
      <c r="L4933" s="3" t="str">
        <f>VLOOKUP(F4933,'Season Lookup'!$A$1:$B$13,2,0)</f>
        <v>Spring</v>
      </c>
      <c r="M4933" t="s">
        <v>82</v>
      </c>
      <c r="N4933" t="s">
        <v>13</v>
      </c>
      <c r="O4933" t="s">
        <v>23</v>
      </c>
      <c r="P4933" t="str">
        <f t="shared" si="968"/>
        <v>Yes</v>
      </c>
      <c r="Q4933" t="str">
        <f t="shared" si="969"/>
        <v>No</v>
      </c>
      <c r="R4933" t="str">
        <f t="shared" si="970"/>
        <v>No</v>
      </c>
      <c r="S4933">
        <v>152</v>
      </c>
      <c r="T4933" t="s">
        <v>198</v>
      </c>
      <c r="V4933" t="str">
        <f t="shared" si="971"/>
        <v>Non Intersection</v>
      </c>
      <c r="W4933" t="s">
        <v>5510</v>
      </c>
      <c r="X4933">
        <v>42.374102000000001</v>
      </c>
      <c r="Y4933">
        <v>-71.125240000000005</v>
      </c>
      <c r="Z4933" t="s">
        <v>5511</v>
      </c>
    </row>
    <row r="4934" spans="1:26">
      <c r="A4934">
        <v>28906</v>
      </c>
      <c r="B4934" s="1">
        <v>41353.833333333336</v>
      </c>
      <c r="C4934" s="1">
        <f t="shared" si="960"/>
        <v>41275</v>
      </c>
      <c r="D4934" s="4">
        <f t="shared" si="961"/>
        <v>0.21944444444444444</v>
      </c>
      <c r="E4934" s="3">
        <f t="shared" si="962"/>
        <v>2013</v>
      </c>
      <c r="F4934" s="3">
        <f t="shared" si="963"/>
        <v>3</v>
      </c>
      <c r="G4934" s="3">
        <f t="shared" si="964"/>
        <v>20</v>
      </c>
      <c r="H4934" s="3">
        <f t="shared" si="965"/>
        <v>20</v>
      </c>
      <c r="I4934" s="3">
        <f t="shared" si="966"/>
        <v>0</v>
      </c>
      <c r="J4934" s="3">
        <f t="shared" si="967"/>
        <v>4</v>
      </c>
      <c r="K4934" s="3" t="str">
        <f>IF(AND(D4934&gt;='Season Lookup'!$D$15,D4934&lt;'Season Lookup'!$D$16),"Spring",IF(AND(D4934&gt;='Season Lookup'!$D$16,D4934&lt;'Season Lookup'!$D$17),"Summer",IF(AND(D4934&gt;='Season Lookup'!$D$17,D4934&lt;'Season Lookup'!$D$18),"Fall",IF(OR(D4934&gt;='Season Lookup'!$D$18,D4934&lt;'Season Lookup'!$D$15),"Winter"))))</f>
        <v>Spring</v>
      </c>
      <c r="L4934" s="3" t="str">
        <f>VLOOKUP(F4934,'Season Lookup'!$A$1:$B$13,2,0)</f>
        <v>Spring</v>
      </c>
      <c r="M4934" t="s">
        <v>82</v>
      </c>
      <c r="N4934" t="s">
        <v>13</v>
      </c>
      <c r="O4934" t="s">
        <v>152</v>
      </c>
      <c r="P4934" t="str">
        <f t="shared" si="968"/>
        <v>Yes</v>
      </c>
      <c r="Q4934" t="str">
        <f t="shared" si="969"/>
        <v>No</v>
      </c>
      <c r="R4934" t="str">
        <f t="shared" si="970"/>
        <v>Yes</v>
      </c>
      <c r="T4934" t="s">
        <v>133</v>
      </c>
      <c r="U4934" t="s">
        <v>745</v>
      </c>
      <c r="V4934" t="str">
        <f t="shared" si="971"/>
        <v>Intersection</v>
      </c>
      <c r="W4934" t="s">
        <v>5512</v>
      </c>
      <c r="X4934">
        <v>42.367565999999997</v>
      </c>
      <c r="Y4934">
        <v>-71.099659000000003</v>
      </c>
      <c r="Z4934" t="s">
        <v>5513</v>
      </c>
    </row>
    <row r="4935" spans="1:26">
      <c r="A4935">
        <v>28902</v>
      </c>
      <c r="B4935" s="1">
        <v>41354.319444444445</v>
      </c>
      <c r="C4935" s="1">
        <f t="shared" si="960"/>
        <v>41275</v>
      </c>
      <c r="D4935" s="4">
        <f t="shared" si="961"/>
        <v>0.22222222222222221</v>
      </c>
      <c r="E4935" s="3">
        <f t="shared" si="962"/>
        <v>2013</v>
      </c>
      <c r="F4935" s="3">
        <f t="shared" si="963"/>
        <v>3</v>
      </c>
      <c r="G4935" s="3">
        <f t="shared" si="964"/>
        <v>21</v>
      </c>
      <c r="H4935" s="3">
        <f t="shared" si="965"/>
        <v>7</v>
      </c>
      <c r="I4935" s="3">
        <f t="shared" si="966"/>
        <v>40</v>
      </c>
      <c r="J4935" s="3">
        <f t="shared" si="967"/>
        <v>5</v>
      </c>
      <c r="K4935" s="3" t="str">
        <f>IF(AND(D4935&gt;='Season Lookup'!$D$15,D4935&lt;'Season Lookup'!$D$16),"Spring",IF(AND(D4935&gt;='Season Lookup'!$D$16,D4935&lt;'Season Lookup'!$D$17),"Summer",IF(AND(D4935&gt;='Season Lookup'!$D$17,D4935&lt;'Season Lookup'!$D$18),"Fall",IF(OR(D4935&gt;='Season Lookup'!$D$18,D4935&lt;'Season Lookup'!$D$15),"Winter"))))</f>
        <v>Spring</v>
      </c>
      <c r="L4935" s="3" t="str">
        <f>VLOOKUP(F4935,'Season Lookup'!$A$1:$B$13,2,0)</f>
        <v>Spring</v>
      </c>
      <c r="M4935" t="s">
        <v>78</v>
      </c>
      <c r="N4935" t="s">
        <v>13</v>
      </c>
      <c r="O4935" t="s">
        <v>132</v>
      </c>
      <c r="P4935" t="str">
        <f t="shared" si="968"/>
        <v>Yes</v>
      </c>
      <c r="Q4935" t="str">
        <f t="shared" si="969"/>
        <v>Yes</v>
      </c>
      <c r="R4935" t="str">
        <f t="shared" si="970"/>
        <v>No</v>
      </c>
      <c r="T4935" t="s">
        <v>15</v>
      </c>
      <c r="U4935" t="s">
        <v>1158</v>
      </c>
      <c r="V4935" t="str">
        <f t="shared" si="971"/>
        <v>Intersection</v>
      </c>
      <c r="W4935" t="s">
        <v>1159</v>
      </c>
      <c r="X4935">
        <v>42.393701999999998</v>
      </c>
      <c r="Y4935">
        <v>-71.136228000000003</v>
      </c>
      <c r="Z4935" t="s">
        <v>1160</v>
      </c>
    </row>
    <row r="4936" spans="1:26">
      <c r="A4936">
        <v>28903</v>
      </c>
      <c r="B4936" s="1">
        <v>41354.375</v>
      </c>
      <c r="C4936" s="1">
        <f t="shared" si="960"/>
        <v>41275</v>
      </c>
      <c r="D4936" s="4">
        <f t="shared" si="961"/>
        <v>0.22222222222222221</v>
      </c>
      <c r="E4936" s="3">
        <f t="shared" si="962"/>
        <v>2013</v>
      </c>
      <c r="F4936" s="3">
        <f t="shared" si="963"/>
        <v>3</v>
      </c>
      <c r="G4936" s="3">
        <f t="shared" si="964"/>
        <v>21</v>
      </c>
      <c r="H4936" s="3">
        <f t="shared" si="965"/>
        <v>9</v>
      </c>
      <c r="I4936" s="3">
        <f t="shared" si="966"/>
        <v>0</v>
      </c>
      <c r="J4936" s="3">
        <f t="shared" si="967"/>
        <v>5</v>
      </c>
      <c r="K4936" s="3" t="str">
        <f>IF(AND(D4936&gt;='Season Lookup'!$D$15,D4936&lt;'Season Lookup'!$D$16),"Spring",IF(AND(D4936&gt;='Season Lookup'!$D$16,D4936&lt;'Season Lookup'!$D$17),"Summer",IF(AND(D4936&gt;='Season Lookup'!$D$17,D4936&lt;'Season Lookup'!$D$18),"Fall",IF(OR(D4936&gt;='Season Lookup'!$D$18,D4936&lt;'Season Lookup'!$D$15),"Winter"))))</f>
        <v>Spring</v>
      </c>
      <c r="L4936" s="3" t="str">
        <f>VLOOKUP(F4936,'Season Lookup'!$A$1:$B$13,2,0)</f>
        <v>Spring</v>
      </c>
      <c r="M4936" t="s">
        <v>78</v>
      </c>
      <c r="N4936" t="s">
        <v>13</v>
      </c>
      <c r="O4936" t="s">
        <v>132</v>
      </c>
      <c r="P4936" t="str">
        <f t="shared" si="968"/>
        <v>Yes</v>
      </c>
      <c r="Q4936" t="str">
        <f t="shared" si="969"/>
        <v>Yes</v>
      </c>
      <c r="R4936" t="str">
        <f t="shared" si="970"/>
        <v>No</v>
      </c>
      <c r="S4936">
        <v>1000</v>
      </c>
      <c r="T4936" t="s">
        <v>19</v>
      </c>
      <c r="V4936" t="str">
        <f t="shared" si="971"/>
        <v>Non Intersection</v>
      </c>
      <c r="W4936" t="s">
        <v>3814</v>
      </c>
      <c r="X4936">
        <v>42.372653</v>
      </c>
      <c r="Y4936">
        <v>-71.093451000000002</v>
      </c>
      <c r="Z4936" t="s">
        <v>3815</v>
      </c>
    </row>
    <row r="4937" spans="1:26">
      <c r="A4937">
        <v>28905</v>
      </c>
      <c r="B4937" s="1">
        <v>41354.677083333336</v>
      </c>
      <c r="C4937" s="1">
        <f t="shared" si="960"/>
        <v>41275</v>
      </c>
      <c r="D4937" s="4">
        <f t="shared" si="961"/>
        <v>0.22222222222222221</v>
      </c>
      <c r="E4937" s="3">
        <f t="shared" si="962"/>
        <v>2013</v>
      </c>
      <c r="F4937" s="3">
        <f t="shared" si="963"/>
        <v>3</v>
      </c>
      <c r="G4937" s="3">
        <f t="shared" si="964"/>
        <v>21</v>
      </c>
      <c r="H4937" s="3">
        <f t="shared" si="965"/>
        <v>16</v>
      </c>
      <c r="I4937" s="3">
        <f t="shared" si="966"/>
        <v>15</v>
      </c>
      <c r="J4937" s="3">
        <f t="shared" si="967"/>
        <v>5</v>
      </c>
      <c r="K4937" s="3" t="str">
        <f>IF(AND(D4937&gt;='Season Lookup'!$D$15,D4937&lt;'Season Lookup'!$D$16),"Spring",IF(AND(D4937&gt;='Season Lookup'!$D$16,D4937&lt;'Season Lookup'!$D$17),"Summer",IF(AND(D4937&gt;='Season Lookup'!$D$17,D4937&lt;'Season Lookup'!$D$18),"Fall",IF(OR(D4937&gt;='Season Lookup'!$D$18,D4937&lt;'Season Lookup'!$D$15),"Winter"))))</f>
        <v>Spring</v>
      </c>
      <c r="L4937" s="3" t="str">
        <f>VLOOKUP(F4937,'Season Lookup'!$A$1:$B$13,2,0)</f>
        <v>Spring</v>
      </c>
      <c r="M4937" t="s">
        <v>78</v>
      </c>
      <c r="N4937" t="s">
        <v>13</v>
      </c>
      <c r="O4937" t="s">
        <v>23</v>
      </c>
      <c r="P4937" t="str">
        <f t="shared" si="968"/>
        <v>Yes</v>
      </c>
      <c r="Q4937" t="str">
        <f t="shared" si="969"/>
        <v>No</v>
      </c>
      <c r="R4937" t="str">
        <f t="shared" si="970"/>
        <v>No</v>
      </c>
      <c r="T4937" t="s">
        <v>105</v>
      </c>
      <c r="V4937" t="str">
        <f t="shared" si="971"/>
        <v>Intersection</v>
      </c>
      <c r="W4937" t="s">
        <v>974</v>
      </c>
      <c r="X4937">
        <v>0</v>
      </c>
      <c r="Y4937">
        <v>0</v>
      </c>
      <c r="Z4937" t="s">
        <v>81</v>
      </c>
    </row>
    <row r="4938" spans="1:26">
      <c r="A4938">
        <v>28908</v>
      </c>
      <c r="B4938" s="1">
        <v>41354.682627314818</v>
      </c>
      <c r="C4938" s="1">
        <f t="shared" si="960"/>
        <v>41275</v>
      </c>
      <c r="D4938" s="4">
        <f t="shared" si="961"/>
        <v>0.22222222222222221</v>
      </c>
      <c r="E4938" s="3">
        <f t="shared" si="962"/>
        <v>2013</v>
      </c>
      <c r="F4938" s="3">
        <f t="shared" si="963"/>
        <v>3</v>
      </c>
      <c r="G4938" s="3">
        <f t="shared" si="964"/>
        <v>21</v>
      </c>
      <c r="H4938" s="3">
        <f t="shared" si="965"/>
        <v>16</v>
      </c>
      <c r="I4938" s="3">
        <f t="shared" si="966"/>
        <v>22</v>
      </c>
      <c r="J4938" s="3">
        <f t="shared" si="967"/>
        <v>5</v>
      </c>
      <c r="K4938" s="3" t="str">
        <f>IF(AND(D4938&gt;='Season Lookup'!$D$15,D4938&lt;'Season Lookup'!$D$16),"Spring",IF(AND(D4938&gt;='Season Lookup'!$D$16,D4938&lt;'Season Lookup'!$D$17),"Summer",IF(AND(D4938&gt;='Season Lookup'!$D$17,D4938&lt;'Season Lookup'!$D$18),"Fall",IF(OR(D4938&gt;='Season Lookup'!$D$18,D4938&lt;'Season Lookup'!$D$15),"Winter"))))</f>
        <v>Spring</v>
      </c>
      <c r="L4938" s="3" t="str">
        <f>VLOOKUP(F4938,'Season Lookup'!$A$1:$B$13,2,0)</f>
        <v>Spring</v>
      </c>
      <c r="M4938" t="s">
        <v>78</v>
      </c>
      <c r="N4938" t="s">
        <v>13</v>
      </c>
      <c r="O4938" t="s">
        <v>13</v>
      </c>
      <c r="P4938" t="str">
        <f t="shared" si="968"/>
        <v>Yes</v>
      </c>
      <c r="Q4938" t="str">
        <f t="shared" si="969"/>
        <v>No</v>
      </c>
      <c r="R4938" t="str">
        <f t="shared" si="970"/>
        <v>No</v>
      </c>
      <c r="S4938">
        <v>300</v>
      </c>
      <c r="T4938" t="s">
        <v>260</v>
      </c>
      <c r="U4938" t="s">
        <v>5514</v>
      </c>
      <c r="V4938" t="str">
        <f t="shared" si="971"/>
        <v>Non Intersection</v>
      </c>
      <c r="W4938" t="s">
        <v>5515</v>
      </c>
      <c r="X4938">
        <v>42.365498000000002</v>
      </c>
      <c r="Y4938">
        <v>-71.082329000000001</v>
      </c>
      <c r="Z4938" t="s">
        <v>5516</v>
      </c>
    </row>
    <row r="4939" spans="1:26">
      <c r="A4939">
        <v>28913</v>
      </c>
      <c r="B4939" s="1">
        <v>41354.493043981478</v>
      </c>
      <c r="C4939" s="1">
        <f t="shared" si="960"/>
        <v>41275</v>
      </c>
      <c r="D4939" s="4">
        <f t="shared" si="961"/>
        <v>0.22222222222222221</v>
      </c>
      <c r="E4939" s="3">
        <f t="shared" si="962"/>
        <v>2013</v>
      </c>
      <c r="F4939" s="3">
        <f t="shared" si="963"/>
        <v>3</v>
      </c>
      <c r="G4939" s="3">
        <f t="shared" si="964"/>
        <v>21</v>
      </c>
      <c r="H4939" s="3">
        <f t="shared" si="965"/>
        <v>11</v>
      </c>
      <c r="I4939" s="3">
        <f t="shared" si="966"/>
        <v>49</v>
      </c>
      <c r="J4939" s="3">
        <f t="shared" si="967"/>
        <v>5</v>
      </c>
      <c r="K4939" s="3" t="str">
        <f>IF(AND(D4939&gt;='Season Lookup'!$D$15,D4939&lt;'Season Lookup'!$D$16),"Spring",IF(AND(D4939&gt;='Season Lookup'!$D$16,D4939&lt;'Season Lookup'!$D$17),"Summer",IF(AND(D4939&gt;='Season Lookup'!$D$17,D4939&lt;'Season Lookup'!$D$18),"Fall",IF(OR(D4939&gt;='Season Lookup'!$D$18,D4939&lt;'Season Lookup'!$D$15),"Winter"))))</f>
        <v>Spring</v>
      </c>
      <c r="L4939" s="3" t="str">
        <f>VLOOKUP(F4939,'Season Lookup'!$A$1:$B$13,2,0)</f>
        <v>Spring</v>
      </c>
      <c r="M4939" t="s">
        <v>78</v>
      </c>
      <c r="N4939" t="s">
        <v>13</v>
      </c>
      <c r="O4939" t="s">
        <v>36</v>
      </c>
      <c r="P4939" t="str">
        <f t="shared" si="968"/>
        <v>Yes</v>
      </c>
      <c r="Q4939" t="str">
        <f t="shared" si="969"/>
        <v>No</v>
      </c>
      <c r="R4939" t="str">
        <f t="shared" si="970"/>
        <v>No</v>
      </c>
      <c r="S4939">
        <v>168</v>
      </c>
      <c r="T4939" t="s">
        <v>170</v>
      </c>
      <c r="V4939" t="str">
        <f t="shared" si="971"/>
        <v>Non Intersection</v>
      </c>
      <c r="W4939" t="s">
        <v>2921</v>
      </c>
      <c r="X4939">
        <v>42.393208999999999</v>
      </c>
      <c r="Y4939">
        <v>-71.140649999999994</v>
      </c>
      <c r="Z4939" t="s">
        <v>2922</v>
      </c>
    </row>
    <row r="4940" spans="1:26">
      <c r="A4940">
        <v>28909</v>
      </c>
      <c r="B4940" s="1">
        <v>41355.628460648149</v>
      </c>
      <c r="C4940" s="1">
        <f t="shared" si="960"/>
        <v>41275</v>
      </c>
      <c r="D4940" s="4">
        <f t="shared" si="961"/>
        <v>0.22500000000000001</v>
      </c>
      <c r="E4940" s="3">
        <f t="shared" si="962"/>
        <v>2013</v>
      </c>
      <c r="F4940" s="3">
        <f t="shared" si="963"/>
        <v>3</v>
      </c>
      <c r="G4940" s="3">
        <f t="shared" si="964"/>
        <v>22</v>
      </c>
      <c r="H4940" s="3">
        <f t="shared" si="965"/>
        <v>15</v>
      </c>
      <c r="I4940" s="3">
        <f t="shared" si="966"/>
        <v>4</v>
      </c>
      <c r="J4940" s="3">
        <f t="shared" si="967"/>
        <v>6</v>
      </c>
      <c r="K4940" s="3" t="str">
        <f>IF(AND(D4940&gt;='Season Lookup'!$D$15,D4940&lt;'Season Lookup'!$D$16),"Spring",IF(AND(D4940&gt;='Season Lookup'!$D$16,D4940&lt;'Season Lookup'!$D$17),"Summer",IF(AND(D4940&gt;='Season Lookup'!$D$17,D4940&lt;'Season Lookup'!$D$18),"Fall",IF(OR(D4940&gt;='Season Lookup'!$D$18,D4940&lt;'Season Lookup'!$D$15),"Winter"))))</f>
        <v>Spring</v>
      </c>
      <c r="L4940" s="3" t="str">
        <f>VLOOKUP(F4940,'Season Lookup'!$A$1:$B$13,2,0)</f>
        <v>Spring</v>
      </c>
      <c r="M4940" t="s">
        <v>12</v>
      </c>
      <c r="N4940" t="s">
        <v>13</v>
      </c>
      <c r="O4940" t="s">
        <v>23</v>
      </c>
      <c r="P4940" t="str">
        <f t="shared" si="968"/>
        <v>Yes</v>
      </c>
      <c r="Q4940" t="str">
        <f t="shared" si="969"/>
        <v>No</v>
      </c>
      <c r="R4940" t="str">
        <f t="shared" si="970"/>
        <v>No</v>
      </c>
      <c r="T4940" t="s">
        <v>4196</v>
      </c>
      <c r="V4940" t="str">
        <f t="shared" si="971"/>
        <v>Intersection</v>
      </c>
      <c r="W4940" t="s">
        <v>5517</v>
      </c>
      <c r="X4940">
        <v>0</v>
      </c>
      <c r="Y4940">
        <v>0</v>
      </c>
      <c r="Z4940" t="s">
        <v>81</v>
      </c>
    </row>
    <row r="4941" spans="1:26">
      <c r="A4941">
        <v>28910</v>
      </c>
      <c r="B4941" s="1">
        <v>41355.666655092595</v>
      </c>
      <c r="C4941" s="1">
        <f t="shared" si="960"/>
        <v>41275</v>
      </c>
      <c r="D4941" s="4">
        <f t="shared" si="961"/>
        <v>0.22500000000000001</v>
      </c>
      <c r="E4941" s="3">
        <f t="shared" si="962"/>
        <v>2013</v>
      </c>
      <c r="F4941" s="3">
        <f t="shared" si="963"/>
        <v>3</v>
      </c>
      <c r="G4941" s="3">
        <f t="shared" si="964"/>
        <v>22</v>
      </c>
      <c r="H4941" s="3">
        <f t="shared" si="965"/>
        <v>15</v>
      </c>
      <c r="I4941" s="3">
        <f t="shared" si="966"/>
        <v>59</v>
      </c>
      <c r="J4941" s="3">
        <f t="shared" si="967"/>
        <v>6</v>
      </c>
      <c r="K4941" s="3" t="str">
        <f>IF(AND(D4941&gt;='Season Lookup'!$D$15,D4941&lt;'Season Lookup'!$D$16),"Spring",IF(AND(D4941&gt;='Season Lookup'!$D$16,D4941&lt;'Season Lookup'!$D$17),"Summer",IF(AND(D4941&gt;='Season Lookup'!$D$17,D4941&lt;'Season Lookup'!$D$18),"Fall",IF(OR(D4941&gt;='Season Lookup'!$D$18,D4941&lt;'Season Lookup'!$D$15),"Winter"))))</f>
        <v>Spring</v>
      </c>
      <c r="L4941" s="3" t="str">
        <f>VLOOKUP(F4941,'Season Lookup'!$A$1:$B$13,2,0)</f>
        <v>Spring</v>
      </c>
      <c r="M4941" t="s">
        <v>12</v>
      </c>
      <c r="N4941" t="s">
        <v>13</v>
      </c>
      <c r="O4941" t="s">
        <v>13</v>
      </c>
      <c r="P4941" t="str">
        <f t="shared" si="968"/>
        <v>Yes</v>
      </c>
      <c r="Q4941" t="str">
        <f t="shared" si="969"/>
        <v>No</v>
      </c>
      <c r="R4941" t="str">
        <f t="shared" si="970"/>
        <v>No</v>
      </c>
      <c r="T4941" t="s">
        <v>41</v>
      </c>
      <c r="U4941" t="s">
        <v>108</v>
      </c>
      <c r="V4941" t="str">
        <f t="shared" si="971"/>
        <v>Intersection</v>
      </c>
      <c r="W4941" t="s">
        <v>427</v>
      </c>
      <c r="X4941">
        <v>42.364893000000002</v>
      </c>
      <c r="Y4941">
        <v>-71.105806999999999</v>
      </c>
      <c r="Z4941" t="s">
        <v>428</v>
      </c>
    </row>
    <row r="4942" spans="1:26">
      <c r="A4942">
        <v>28912</v>
      </c>
      <c r="B4942" s="1">
        <v>41356.875</v>
      </c>
      <c r="C4942" s="1">
        <f t="shared" si="960"/>
        <v>41275</v>
      </c>
      <c r="D4942" s="4">
        <f t="shared" si="961"/>
        <v>0.22777777777777777</v>
      </c>
      <c r="E4942" s="3">
        <f t="shared" si="962"/>
        <v>2013</v>
      </c>
      <c r="F4942" s="3">
        <f t="shared" si="963"/>
        <v>3</v>
      </c>
      <c r="G4942" s="3">
        <f t="shared" si="964"/>
        <v>23</v>
      </c>
      <c r="H4942" s="3">
        <f t="shared" si="965"/>
        <v>21</v>
      </c>
      <c r="I4942" s="3">
        <f t="shared" si="966"/>
        <v>0</v>
      </c>
      <c r="J4942" s="3">
        <f t="shared" si="967"/>
        <v>7</v>
      </c>
      <c r="K4942" s="3" t="str">
        <f>IF(AND(D4942&gt;='Season Lookup'!$D$15,D4942&lt;'Season Lookup'!$D$16),"Spring",IF(AND(D4942&gt;='Season Lookup'!$D$16,D4942&lt;'Season Lookup'!$D$17),"Summer",IF(AND(D4942&gt;='Season Lookup'!$D$17,D4942&lt;'Season Lookup'!$D$18),"Fall",IF(OR(D4942&gt;='Season Lookup'!$D$18,D4942&lt;'Season Lookup'!$D$15),"Winter"))))</f>
        <v>Spring</v>
      </c>
      <c r="L4942" s="3" t="str">
        <f>VLOOKUP(F4942,'Season Lookup'!$A$1:$B$13,2,0)</f>
        <v>Spring</v>
      </c>
      <c r="M4942" t="s">
        <v>31</v>
      </c>
      <c r="N4942" t="s">
        <v>13</v>
      </c>
      <c r="O4942" t="s">
        <v>23</v>
      </c>
      <c r="P4942" t="str">
        <f t="shared" si="968"/>
        <v>Yes</v>
      </c>
      <c r="Q4942" t="str">
        <f t="shared" si="969"/>
        <v>No</v>
      </c>
      <c r="R4942" t="str">
        <f t="shared" si="970"/>
        <v>No</v>
      </c>
      <c r="S4942">
        <v>247</v>
      </c>
      <c r="T4942" t="s">
        <v>710</v>
      </c>
      <c r="V4942" t="str">
        <f t="shared" si="971"/>
        <v>Non Intersection</v>
      </c>
      <c r="W4942" t="s">
        <v>5518</v>
      </c>
      <c r="X4942">
        <v>42.383409</v>
      </c>
      <c r="Y4942">
        <v>-71.142416999999995</v>
      </c>
      <c r="Z4942" t="s">
        <v>5519</v>
      </c>
    </row>
    <row r="4943" spans="1:26">
      <c r="A4943">
        <v>28911</v>
      </c>
      <c r="B4943" s="1">
        <v>41357.621527777781</v>
      </c>
      <c r="C4943" s="1">
        <f t="shared" si="960"/>
        <v>41275</v>
      </c>
      <c r="D4943" s="4">
        <f t="shared" si="961"/>
        <v>0.23055555555555557</v>
      </c>
      <c r="E4943" s="3">
        <f t="shared" si="962"/>
        <v>2013</v>
      </c>
      <c r="F4943" s="3">
        <f t="shared" si="963"/>
        <v>3</v>
      </c>
      <c r="G4943" s="3">
        <f t="shared" si="964"/>
        <v>24</v>
      </c>
      <c r="H4943" s="3">
        <f t="shared" si="965"/>
        <v>14</v>
      </c>
      <c r="I4943" s="3">
        <f t="shared" si="966"/>
        <v>55</v>
      </c>
      <c r="J4943" s="3">
        <f t="shared" si="967"/>
        <v>1</v>
      </c>
      <c r="K4943" s="3" t="str">
        <f>IF(AND(D4943&gt;='Season Lookup'!$D$15,D4943&lt;'Season Lookup'!$D$16),"Spring",IF(AND(D4943&gt;='Season Lookup'!$D$16,D4943&lt;'Season Lookup'!$D$17),"Summer",IF(AND(D4943&gt;='Season Lookup'!$D$17,D4943&lt;'Season Lookup'!$D$18),"Fall",IF(OR(D4943&gt;='Season Lookup'!$D$18,D4943&lt;'Season Lookup'!$D$15),"Winter"))))</f>
        <v>Spring</v>
      </c>
      <c r="L4943" s="3" t="str">
        <f>VLOOKUP(F4943,'Season Lookup'!$A$1:$B$13,2,0)</f>
        <v>Spring</v>
      </c>
      <c r="M4943" t="s">
        <v>48</v>
      </c>
      <c r="N4943" t="s">
        <v>13</v>
      </c>
      <c r="O4943" t="s">
        <v>13</v>
      </c>
      <c r="P4943" t="str">
        <f t="shared" si="968"/>
        <v>Yes</v>
      </c>
      <c r="Q4943" t="str">
        <f t="shared" si="969"/>
        <v>No</v>
      </c>
      <c r="R4943" t="str">
        <f t="shared" si="970"/>
        <v>No</v>
      </c>
      <c r="T4943" t="s">
        <v>19</v>
      </c>
      <c r="U4943" t="s">
        <v>3385</v>
      </c>
      <c r="V4943" t="str">
        <f t="shared" si="971"/>
        <v>Intersection</v>
      </c>
      <c r="W4943" t="s">
        <v>5520</v>
      </c>
      <c r="X4943">
        <v>42.371752000000001</v>
      </c>
      <c r="Y4943">
        <v>-71.085534999999993</v>
      </c>
      <c r="Z4943" t="s">
        <v>5521</v>
      </c>
    </row>
    <row r="4944" spans="1:26">
      <c r="A4944">
        <v>28914</v>
      </c>
      <c r="B4944" s="1">
        <v>41358.520833333336</v>
      </c>
      <c r="C4944" s="1">
        <f t="shared" si="960"/>
        <v>41275</v>
      </c>
      <c r="D4944" s="4">
        <f t="shared" si="961"/>
        <v>0.23333333333333334</v>
      </c>
      <c r="E4944" s="3">
        <f t="shared" si="962"/>
        <v>2013</v>
      </c>
      <c r="F4944" s="3">
        <f t="shared" si="963"/>
        <v>3</v>
      </c>
      <c r="G4944" s="3">
        <f t="shared" si="964"/>
        <v>25</v>
      </c>
      <c r="H4944" s="3">
        <f t="shared" si="965"/>
        <v>12</v>
      </c>
      <c r="I4944" s="3">
        <f t="shared" si="966"/>
        <v>30</v>
      </c>
      <c r="J4944" s="3">
        <f t="shared" si="967"/>
        <v>2</v>
      </c>
      <c r="K4944" s="3" t="str">
        <f>IF(AND(D4944&gt;='Season Lookup'!$D$15,D4944&lt;'Season Lookup'!$D$16),"Spring",IF(AND(D4944&gt;='Season Lookup'!$D$16,D4944&lt;'Season Lookup'!$D$17),"Summer",IF(AND(D4944&gt;='Season Lookup'!$D$17,D4944&lt;'Season Lookup'!$D$18),"Fall",IF(OR(D4944&gt;='Season Lookup'!$D$18,D4944&lt;'Season Lookup'!$D$15),"Winter"))))</f>
        <v>Spring</v>
      </c>
      <c r="L4944" s="3" t="str">
        <f>VLOOKUP(F4944,'Season Lookup'!$A$1:$B$13,2,0)</f>
        <v>Spring</v>
      </c>
      <c r="M4944" t="s">
        <v>56</v>
      </c>
      <c r="N4944" t="s">
        <v>13</v>
      </c>
      <c r="O4944" t="s">
        <v>23</v>
      </c>
      <c r="P4944" t="str">
        <f t="shared" si="968"/>
        <v>Yes</v>
      </c>
      <c r="Q4944" t="str">
        <f t="shared" si="969"/>
        <v>No</v>
      </c>
      <c r="R4944" t="str">
        <f t="shared" si="970"/>
        <v>No</v>
      </c>
      <c r="S4944">
        <v>11</v>
      </c>
      <c r="T4944" t="s">
        <v>902</v>
      </c>
      <c r="V4944" t="str">
        <f t="shared" si="971"/>
        <v>Non Intersection</v>
      </c>
      <c r="W4944" t="s">
        <v>5522</v>
      </c>
      <c r="X4944">
        <v>42.385841999999997</v>
      </c>
      <c r="Y4944">
        <v>-71.117692000000005</v>
      </c>
      <c r="Z4944" t="s">
        <v>5523</v>
      </c>
    </row>
    <row r="4945" spans="1:26">
      <c r="A4945">
        <v>28915</v>
      </c>
      <c r="B4945" s="1">
        <v>41359.666655092595</v>
      </c>
      <c r="C4945" s="1">
        <f t="shared" si="960"/>
        <v>41275</v>
      </c>
      <c r="D4945" s="4">
        <f t="shared" si="961"/>
        <v>0.2361111111111111</v>
      </c>
      <c r="E4945" s="3">
        <f t="shared" si="962"/>
        <v>2013</v>
      </c>
      <c r="F4945" s="3">
        <f t="shared" si="963"/>
        <v>3</v>
      </c>
      <c r="G4945" s="3">
        <f t="shared" si="964"/>
        <v>26</v>
      </c>
      <c r="H4945" s="3">
        <f t="shared" si="965"/>
        <v>15</v>
      </c>
      <c r="I4945" s="3">
        <f t="shared" si="966"/>
        <v>59</v>
      </c>
      <c r="J4945" s="3">
        <f t="shared" si="967"/>
        <v>3</v>
      </c>
      <c r="K4945" s="3" t="str">
        <f>IF(AND(D4945&gt;='Season Lookup'!$D$15,D4945&lt;'Season Lookup'!$D$16),"Spring",IF(AND(D4945&gt;='Season Lookup'!$D$16,D4945&lt;'Season Lookup'!$D$17),"Summer",IF(AND(D4945&gt;='Season Lookup'!$D$17,D4945&lt;'Season Lookup'!$D$18),"Fall",IF(OR(D4945&gt;='Season Lookup'!$D$18,D4945&lt;'Season Lookup'!$D$15),"Winter"))))</f>
        <v>Spring</v>
      </c>
      <c r="L4945" s="3" t="str">
        <f>VLOOKUP(F4945,'Season Lookup'!$A$1:$B$13,2,0)</f>
        <v>Spring</v>
      </c>
      <c r="M4945" t="s">
        <v>73</v>
      </c>
      <c r="N4945" t="s">
        <v>13</v>
      </c>
      <c r="O4945" t="s">
        <v>36</v>
      </c>
      <c r="P4945" t="str">
        <f t="shared" si="968"/>
        <v>Yes</v>
      </c>
      <c r="Q4945" t="str">
        <f t="shared" si="969"/>
        <v>No</v>
      </c>
      <c r="R4945" t="str">
        <f t="shared" si="970"/>
        <v>No</v>
      </c>
      <c r="S4945">
        <v>100</v>
      </c>
      <c r="T4945" t="s">
        <v>1062</v>
      </c>
      <c r="V4945" t="str">
        <f t="shared" si="971"/>
        <v>Non Intersection</v>
      </c>
      <c r="W4945" t="s">
        <v>1143</v>
      </c>
      <c r="X4945">
        <v>42.369137000000002</v>
      </c>
      <c r="Y4945">
        <v>-71.077147999999994</v>
      </c>
      <c r="Z4945" t="s">
        <v>1144</v>
      </c>
    </row>
    <row r="4946" spans="1:26">
      <c r="A4946">
        <v>28916</v>
      </c>
      <c r="B4946" s="1">
        <v>41359.679166666669</v>
      </c>
      <c r="C4946" s="1">
        <f t="shared" si="960"/>
        <v>41275</v>
      </c>
      <c r="D4946" s="4">
        <f t="shared" si="961"/>
        <v>0.2361111111111111</v>
      </c>
      <c r="E4946" s="3">
        <f t="shared" si="962"/>
        <v>2013</v>
      </c>
      <c r="F4946" s="3">
        <f t="shared" si="963"/>
        <v>3</v>
      </c>
      <c r="G4946" s="3">
        <f t="shared" si="964"/>
        <v>26</v>
      </c>
      <c r="H4946" s="3">
        <f t="shared" si="965"/>
        <v>16</v>
      </c>
      <c r="I4946" s="3">
        <f t="shared" si="966"/>
        <v>18</v>
      </c>
      <c r="J4946" s="3">
        <f t="shared" si="967"/>
        <v>3</v>
      </c>
      <c r="K4946" s="3" t="str">
        <f>IF(AND(D4946&gt;='Season Lookup'!$D$15,D4946&lt;'Season Lookup'!$D$16),"Spring",IF(AND(D4946&gt;='Season Lookup'!$D$16,D4946&lt;'Season Lookup'!$D$17),"Summer",IF(AND(D4946&gt;='Season Lookup'!$D$17,D4946&lt;'Season Lookup'!$D$18),"Fall",IF(OR(D4946&gt;='Season Lookup'!$D$18,D4946&lt;'Season Lookup'!$D$15),"Winter"))))</f>
        <v>Spring</v>
      </c>
      <c r="L4946" s="3" t="str">
        <f>VLOOKUP(F4946,'Season Lookup'!$A$1:$B$13,2,0)</f>
        <v>Spring</v>
      </c>
      <c r="M4946" t="s">
        <v>73</v>
      </c>
      <c r="N4946" t="s">
        <v>13</v>
      </c>
      <c r="O4946" t="s">
        <v>13</v>
      </c>
      <c r="P4946" t="str">
        <f t="shared" si="968"/>
        <v>Yes</v>
      </c>
      <c r="Q4946" t="str">
        <f t="shared" si="969"/>
        <v>No</v>
      </c>
      <c r="R4946" t="str">
        <f t="shared" si="970"/>
        <v>No</v>
      </c>
      <c r="T4946" t="s">
        <v>195</v>
      </c>
      <c r="U4946" t="s">
        <v>958</v>
      </c>
      <c r="V4946" t="str">
        <f t="shared" si="971"/>
        <v>Intersection</v>
      </c>
      <c r="W4946" t="s">
        <v>1415</v>
      </c>
      <c r="X4946">
        <v>42.36036</v>
      </c>
      <c r="Y4946">
        <v>-71.102479000000002</v>
      </c>
      <c r="Z4946" t="s">
        <v>1416</v>
      </c>
    </row>
    <row r="4947" spans="1:26">
      <c r="A4947">
        <v>28924</v>
      </c>
      <c r="B4947" s="1">
        <v>41359.53125</v>
      </c>
      <c r="C4947" s="1">
        <f t="shared" si="960"/>
        <v>41275</v>
      </c>
      <c r="D4947" s="4">
        <f t="shared" si="961"/>
        <v>0.2361111111111111</v>
      </c>
      <c r="E4947" s="3">
        <f t="shared" si="962"/>
        <v>2013</v>
      </c>
      <c r="F4947" s="3">
        <f t="shared" si="963"/>
        <v>3</v>
      </c>
      <c r="G4947" s="3">
        <f t="shared" si="964"/>
        <v>26</v>
      </c>
      <c r="H4947" s="3">
        <f t="shared" si="965"/>
        <v>12</v>
      </c>
      <c r="I4947" s="3">
        <f t="shared" si="966"/>
        <v>45</v>
      </c>
      <c r="J4947" s="3">
        <f t="shared" si="967"/>
        <v>3</v>
      </c>
      <c r="K4947" s="3" t="str">
        <f>IF(AND(D4947&gt;='Season Lookup'!$D$15,D4947&lt;'Season Lookup'!$D$16),"Spring",IF(AND(D4947&gt;='Season Lookup'!$D$16,D4947&lt;'Season Lookup'!$D$17),"Summer",IF(AND(D4947&gt;='Season Lookup'!$D$17,D4947&lt;'Season Lookup'!$D$18),"Fall",IF(OR(D4947&gt;='Season Lookup'!$D$18,D4947&lt;'Season Lookup'!$D$15),"Winter"))))</f>
        <v>Spring</v>
      </c>
      <c r="L4947" s="3" t="str">
        <f>VLOOKUP(F4947,'Season Lookup'!$A$1:$B$13,2,0)</f>
        <v>Spring</v>
      </c>
      <c r="M4947" t="s">
        <v>73</v>
      </c>
      <c r="N4947" t="s">
        <v>13</v>
      </c>
      <c r="O4947" t="s">
        <v>13</v>
      </c>
      <c r="P4947" t="str">
        <f t="shared" si="968"/>
        <v>Yes</v>
      </c>
      <c r="Q4947" t="str">
        <f t="shared" si="969"/>
        <v>No</v>
      </c>
      <c r="R4947" t="str">
        <f t="shared" si="970"/>
        <v>No</v>
      </c>
      <c r="T4947" t="s">
        <v>19</v>
      </c>
      <c r="U4947" t="s">
        <v>387</v>
      </c>
      <c r="V4947" t="str">
        <f t="shared" si="971"/>
        <v>Intersection</v>
      </c>
      <c r="W4947" t="s">
        <v>952</v>
      </c>
      <c r="X4947">
        <v>42.373781000000001</v>
      </c>
      <c r="Y4947">
        <v>-71.101236999999998</v>
      </c>
      <c r="Z4947" t="s">
        <v>953</v>
      </c>
    </row>
    <row r="4948" spans="1:26">
      <c r="A4948">
        <v>28917</v>
      </c>
      <c r="B4948" s="1">
        <v>41360.458333333336</v>
      </c>
      <c r="C4948" s="1">
        <f t="shared" si="960"/>
        <v>41275</v>
      </c>
      <c r="D4948" s="4">
        <f t="shared" si="961"/>
        <v>0.2388888888888889</v>
      </c>
      <c r="E4948" s="3">
        <f t="shared" si="962"/>
        <v>2013</v>
      </c>
      <c r="F4948" s="3">
        <f t="shared" si="963"/>
        <v>3</v>
      </c>
      <c r="G4948" s="3">
        <f t="shared" si="964"/>
        <v>27</v>
      </c>
      <c r="H4948" s="3">
        <f t="shared" si="965"/>
        <v>11</v>
      </c>
      <c r="I4948" s="3">
        <f t="shared" si="966"/>
        <v>0</v>
      </c>
      <c r="J4948" s="3">
        <f t="shared" si="967"/>
        <v>4</v>
      </c>
      <c r="K4948" s="3" t="str">
        <f>IF(AND(D4948&gt;='Season Lookup'!$D$15,D4948&lt;'Season Lookup'!$D$16),"Spring",IF(AND(D4948&gt;='Season Lookup'!$D$16,D4948&lt;'Season Lookup'!$D$17),"Summer",IF(AND(D4948&gt;='Season Lookup'!$D$17,D4948&lt;'Season Lookup'!$D$18),"Fall",IF(OR(D4948&gt;='Season Lookup'!$D$18,D4948&lt;'Season Lookup'!$D$15),"Winter"))))</f>
        <v>Spring</v>
      </c>
      <c r="L4948" s="3" t="str">
        <f>VLOOKUP(F4948,'Season Lookup'!$A$1:$B$13,2,0)</f>
        <v>Spring</v>
      </c>
      <c r="M4948" t="s">
        <v>82</v>
      </c>
      <c r="N4948" t="s">
        <v>13</v>
      </c>
      <c r="O4948" t="s">
        <v>13</v>
      </c>
      <c r="P4948" t="str">
        <f t="shared" si="968"/>
        <v>Yes</v>
      </c>
      <c r="Q4948" t="str">
        <f t="shared" si="969"/>
        <v>No</v>
      </c>
      <c r="R4948" t="str">
        <f t="shared" si="970"/>
        <v>No</v>
      </c>
      <c r="T4948" t="s">
        <v>32</v>
      </c>
      <c r="U4948" t="s">
        <v>203</v>
      </c>
      <c r="V4948" t="str">
        <f t="shared" si="971"/>
        <v>Intersection</v>
      </c>
      <c r="W4948" t="s">
        <v>1872</v>
      </c>
      <c r="X4948">
        <v>42.361851999999999</v>
      </c>
      <c r="Y4948">
        <v>-71.079768000000001</v>
      </c>
      <c r="Z4948" t="s">
        <v>1873</v>
      </c>
    </row>
    <row r="4949" spans="1:26">
      <c r="A4949">
        <v>28918</v>
      </c>
      <c r="B4949" s="1">
        <v>41360.585416666669</v>
      </c>
      <c r="C4949" s="1">
        <f t="shared" si="960"/>
        <v>41275</v>
      </c>
      <c r="D4949" s="4">
        <f t="shared" si="961"/>
        <v>0.2388888888888889</v>
      </c>
      <c r="E4949" s="3">
        <f t="shared" si="962"/>
        <v>2013</v>
      </c>
      <c r="F4949" s="3">
        <f t="shared" si="963"/>
        <v>3</v>
      </c>
      <c r="G4949" s="3">
        <f t="shared" si="964"/>
        <v>27</v>
      </c>
      <c r="H4949" s="3">
        <f t="shared" si="965"/>
        <v>14</v>
      </c>
      <c r="I4949" s="3">
        <f t="shared" si="966"/>
        <v>3</v>
      </c>
      <c r="J4949" s="3">
        <f t="shared" si="967"/>
        <v>4</v>
      </c>
      <c r="K4949" s="3" t="str">
        <f>IF(AND(D4949&gt;='Season Lookup'!$D$15,D4949&lt;'Season Lookup'!$D$16),"Spring",IF(AND(D4949&gt;='Season Lookup'!$D$16,D4949&lt;'Season Lookup'!$D$17),"Summer",IF(AND(D4949&gt;='Season Lookup'!$D$17,D4949&lt;'Season Lookup'!$D$18),"Fall",IF(OR(D4949&gt;='Season Lookup'!$D$18,D4949&lt;'Season Lookup'!$D$15),"Winter"))))</f>
        <v>Spring</v>
      </c>
      <c r="L4949" s="3" t="str">
        <f>VLOOKUP(F4949,'Season Lookup'!$A$1:$B$13,2,0)</f>
        <v>Spring</v>
      </c>
      <c r="M4949" t="s">
        <v>82</v>
      </c>
      <c r="N4949" t="s">
        <v>13</v>
      </c>
      <c r="O4949" t="s">
        <v>13</v>
      </c>
      <c r="P4949" t="str">
        <f t="shared" si="968"/>
        <v>Yes</v>
      </c>
      <c r="Q4949" t="str">
        <f t="shared" si="969"/>
        <v>No</v>
      </c>
      <c r="R4949" t="str">
        <f t="shared" si="970"/>
        <v>No</v>
      </c>
      <c r="T4949" t="s">
        <v>42</v>
      </c>
      <c r="U4949" t="s">
        <v>1024</v>
      </c>
      <c r="V4949" t="str">
        <f t="shared" si="971"/>
        <v>Intersection</v>
      </c>
      <c r="W4949" t="s">
        <v>2183</v>
      </c>
      <c r="X4949">
        <v>42.367941999999999</v>
      </c>
      <c r="Y4949">
        <v>-71.113525999999993</v>
      </c>
      <c r="Z4949" t="s">
        <v>1108</v>
      </c>
    </row>
    <row r="4950" spans="1:26">
      <c r="A4950">
        <v>28919</v>
      </c>
      <c r="B4950" s="1">
        <v>41360.75</v>
      </c>
      <c r="C4950" s="1">
        <f t="shared" si="960"/>
        <v>41275</v>
      </c>
      <c r="D4950" s="4">
        <f t="shared" si="961"/>
        <v>0.2388888888888889</v>
      </c>
      <c r="E4950" s="3">
        <f t="shared" si="962"/>
        <v>2013</v>
      </c>
      <c r="F4950" s="3">
        <f t="shared" si="963"/>
        <v>3</v>
      </c>
      <c r="G4950" s="3">
        <f t="shared" si="964"/>
        <v>27</v>
      </c>
      <c r="H4950" s="3">
        <f t="shared" si="965"/>
        <v>18</v>
      </c>
      <c r="I4950" s="3">
        <f t="shared" si="966"/>
        <v>0</v>
      </c>
      <c r="J4950" s="3">
        <f t="shared" si="967"/>
        <v>4</v>
      </c>
      <c r="K4950" s="3" t="str">
        <f>IF(AND(D4950&gt;='Season Lookup'!$D$15,D4950&lt;'Season Lookup'!$D$16),"Spring",IF(AND(D4950&gt;='Season Lookup'!$D$16,D4950&lt;'Season Lookup'!$D$17),"Summer",IF(AND(D4950&gt;='Season Lookup'!$D$17,D4950&lt;'Season Lookup'!$D$18),"Fall",IF(OR(D4950&gt;='Season Lookup'!$D$18,D4950&lt;'Season Lookup'!$D$15),"Winter"))))</f>
        <v>Spring</v>
      </c>
      <c r="L4950" s="3" t="str">
        <f>VLOOKUP(F4950,'Season Lookup'!$A$1:$B$13,2,0)</f>
        <v>Spring</v>
      </c>
      <c r="M4950" t="s">
        <v>82</v>
      </c>
      <c r="N4950" t="s">
        <v>13</v>
      </c>
      <c r="O4950" t="s">
        <v>13</v>
      </c>
      <c r="P4950" t="str">
        <f t="shared" si="968"/>
        <v>Yes</v>
      </c>
      <c r="Q4950" t="str">
        <f t="shared" si="969"/>
        <v>No</v>
      </c>
      <c r="R4950" t="str">
        <f t="shared" si="970"/>
        <v>No</v>
      </c>
      <c r="T4950" t="s">
        <v>587</v>
      </c>
      <c r="U4950" t="s">
        <v>2344</v>
      </c>
      <c r="V4950" t="str">
        <f t="shared" si="971"/>
        <v>Intersection</v>
      </c>
      <c r="W4950" t="s">
        <v>2345</v>
      </c>
      <c r="X4950">
        <v>42.368307000000001</v>
      </c>
      <c r="Y4950">
        <v>-71.092855999999998</v>
      </c>
      <c r="Z4950" t="s">
        <v>2346</v>
      </c>
    </row>
    <row r="4951" spans="1:26">
      <c r="A4951">
        <v>28925</v>
      </c>
      <c r="B4951" s="1">
        <v>41360.625</v>
      </c>
      <c r="C4951" s="1">
        <f t="shared" si="960"/>
        <v>41275</v>
      </c>
      <c r="D4951" s="4">
        <f t="shared" si="961"/>
        <v>0.2388888888888889</v>
      </c>
      <c r="E4951" s="3">
        <f t="shared" si="962"/>
        <v>2013</v>
      </c>
      <c r="F4951" s="3">
        <f t="shared" si="963"/>
        <v>3</v>
      </c>
      <c r="G4951" s="3">
        <f t="shared" si="964"/>
        <v>27</v>
      </c>
      <c r="H4951" s="3">
        <f t="shared" si="965"/>
        <v>15</v>
      </c>
      <c r="I4951" s="3">
        <f t="shared" si="966"/>
        <v>0</v>
      </c>
      <c r="J4951" s="3">
        <f t="shared" si="967"/>
        <v>4</v>
      </c>
      <c r="K4951" s="3" t="str">
        <f>IF(AND(D4951&gt;='Season Lookup'!$D$15,D4951&lt;'Season Lookup'!$D$16),"Spring",IF(AND(D4951&gt;='Season Lookup'!$D$16,D4951&lt;'Season Lookup'!$D$17),"Summer",IF(AND(D4951&gt;='Season Lookup'!$D$17,D4951&lt;'Season Lookup'!$D$18),"Fall",IF(OR(D4951&gt;='Season Lookup'!$D$18,D4951&lt;'Season Lookup'!$D$15),"Winter"))))</f>
        <v>Spring</v>
      </c>
      <c r="L4951" s="3" t="str">
        <f>VLOOKUP(F4951,'Season Lookup'!$A$1:$B$13,2,0)</f>
        <v>Spring</v>
      </c>
      <c r="M4951" t="s">
        <v>82</v>
      </c>
      <c r="N4951" t="s">
        <v>13</v>
      </c>
      <c r="O4951" t="s">
        <v>23</v>
      </c>
      <c r="P4951" t="str">
        <f t="shared" si="968"/>
        <v>Yes</v>
      </c>
      <c r="Q4951" t="str">
        <f t="shared" si="969"/>
        <v>No</v>
      </c>
      <c r="R4951" t="str">
        <f t="shared" si="970"/>
        <v>No</v>
      </c>
      <c r="S4951">
        <v>615</v>
      </c>
      <c r="T4951" t="s">
        <v>186</v>
      </c>
      <c r="V4951" t="str">
        <f t="shared" si="971"/>
        <v>Non Intersection</v>
      </c>
      <c r="W4951" t="s">
        <v>2303</v>
      </c>
      <c r="X4951">
        <v>42.389046</v>
      </c>
      <c r="Y4951">
        <v>-71.144819999999996</v>
      </c>
      <c r="Z4951" t="s">
        <v>2304</v>
      </c>
    </row>
    <row r="4952" spans="1:26">
      <c r="A4952">
        <v>28922</v>
      </c>
      <c r="B4952" s="1">
        <v>41361.513888888891</v>
      </c>
      <c r="C4952" s="1">
        <f t="shared" si="960"/>
        <v>41275</v>
      </c>
      <c r="D4952" s="4">
        <f t="shared" si="961"/>
        <v>0.24166666666666667</v>
      </c>
      <c r="E4952" s="3">
        <f t="shared" si="962"/>
        <v>2013</v>
      </c>
      <c r="F4952" s="3">
        <f t="shared" si="963"/>
        <v>3</v>
      </c>
      <c r="G4952" s="3">
        <f t="shared" si="964"/>
        <v>28</v>
      </c>
      <c r="H4952" s="3">
        <f t="shared" si="965"/>
        <v>12</v>
      </c>
      <c r="I4952" s="3">
        <f t="shared" si="966"/>
        <v>20</v>
      </c>
      <c r="J4952" s="3">
        <f t="shared" si="967"/>
        <v>5</v>
      </c>
      <c r="K4952" s="3" t="str">
        <f>IF(AND(D4952&gt;='Season Lookup'!$D$15,D4952&lt;'Season Lookup'!$D$16),"Spring",IF(AND(D4952&gt;='Season Lookup'!$D$16,D4952&lt;'Season Lookup'!$D$17),"Summer",IF(AND(D4952&gt;='Season Lookup'!$D$17,D4952&lt;'Season Lookup'!$D$18),"Fall",IF(OR(D4952&gt;='Season Lookup'!$D$18,D4952&lt;'Season Lookup'!$D$15),"Winter"))))</f>
        <v>Spring</v>
      </c>
      <c r="L4952" s="3" t="str">
        <f>VLOOKUP(F4952,'Season Lookup'!$A$1:$B$13,2,0)</f>
        <v>Spring</v>
      </c>
      <c r="M4952" t="s">
        <v>78</v>
      </c>
      <c r="N4952" t="s">
        <v>13</v>
      </c>
      <c r="O4952" t="s">
        <v>152</v>
      </c>
      <c r="P4952" t="str">
        <f t="shared" si="968"/>
        <v>Yes</v>
      </c>
      <c r="Q4952" t="str">
        <f t="shared" si="969"/>
        <v>No</v>
      </c>
      <c r="R4952" t="str">
        <f t="shared" si="970"/>
        <v>Yes</v>
      </c>
      <c r="T4952" t="s">
        <v>41</v>
      </c>
      <c r="U4952" t="s">
        <v>312</v>
      </c>
      <c r="V4952" t="str">
        <f t="shared" si="971"/>
        <v>Intersection</v>
      </c>
      <c r="W4952" t="s">
        <v>3355</v>
      </c>
      <c r="X4952">
        <v>42.364573999999998</v>
      </c>
      <c r="Y4952">
        <v>-71.106688000000005</v>
      </c>
      <c r="Z4952" t="s">
        <v>3356</v>
      </c>
    </row>
    <row r="4953" spans="1:26">
      <c r="A4953">
        <v>28923</v>
      </c>
      <c r="B4953" s="1">
        <v>41361.604155092595</v>
      </c>
      <c r="C4953" s="1">
        <f t="shared" si="960"/>
        <v>41275</v>
      </c>
      <c r="D4953" s="4">
        <f t="shared" si="961"/>
        <v>0.24166666666666667</v>
      </c>
      <c r="E4953" s="3">
        <f t="shared" si="962"/>
        <v>2013</v>
      </c>
      <c r="F4953" s="3">
        <f t="shared" si="963"/>
        <v>3</v>
      </c>
      <c r="G4953" s="3">
        <f t="shared" si="964"/>
        <v>28</v>
      </c>
      <c r="H4953" s="3">
        <f t="shared" si="965"/>
        <v>14</v>
      </c>
      <c r="I4953" s="3">
        <f t="shared" si="966"/>
        <v>29</v>
      </c>
      <c r="J4953" s="3">
        <f t="shared" si="967"/>
        <v>5</v>
      </c>
      <c r="K4953" s="3" t="str">
        <f>IF(AND(D4953&gt;='Season Lookup'!$D$15,D4953&lt;'Season Lookup'!$D$16),"Spring",IF(AND(D4953&gt;='Season Lookup'!$D$16,D4953&lt;'Season Lookup'!$D$17),"Summer",IF(AND(D4953&gt;='Season Lookup'!$D$17,D4953&lt;'Season Lookup'!$D$18),"Fall",IF(OR(D4953&gt;='Season Lookup'!$D$18,D4953&lt;'Season Lookup'!$D$15),"Winter"))))</f>
        <v>Spring</v>
      </c>
      <c r="L4953" s="3" t="str">
        <f>VLOOKUP(F4953,'Season Lookup'!$A$1:$B$13,2,0)</f>
        <v>Spring</v>
      </c>
      <c r="M4953" t="s">
        <v>78</v>
      </c>
      <c r="N4953" t="s">
        <v>13</v>
      </c>
      <c r="O4953" t="s">
        <v>23</v>
      </c>
      <c r="P4953" t="str">
        <f t="shared" si="968"/>
        <v>Yes</v>
      </c>
      <c r="Q4953" t="str">
        <f t="shared" si="969"/>
        <v>No</v>
      </c>
      <c r="R4953" t="str">
        <f t="shared" si="970"/>
        <v>No</v>
      </c>
      <c r="S4953">
        <v>748</v>
      </c>
      <c r="T4953" t="s">
        <v>203</v>
      </c>
      <c r="V4953" t="str">
        <f t="shared" si="971"/>
        <v>Non Intersection</v>
      </c>
      <c r="W4953" t="s">
        <v>1731</v>
      </c>
      <c r="X4953">
        <v>42.358068000000003</v>
      </c>
      <c r="Y4953">
        <v>-71.114272999999997</v>
      </c>
      <c r="Z4953" t="s">
        <v>1732</v>
      </c>
    </row>
    <row r="4954" spans="1:26">
      <c r="A4954">
        <v>28940</v>
      </c>
      <c r="B4954" s="1">
        <v>41361.604155092595</v>
      </c>
      <c r="C4954" s="1">
        <f t="shared" si="960"/>
        <v>41275</v>
      </c>
      <c r="D4954" s="4">
        <f t="shared" si="961"/>
        <v>0.24166666666666667</v>
      </c>
      <c r="E4954" s="3">
        <f t="shared" si="962"/>
        <v>2013</v>
      </c>
      <c r="F4954" s="3">
        <f t="shared" si="963"/>
        <v>3</v>
      </c>
      <c r="G4954" s="3">
        <f t="shared" si="964"/>
        <v>28</v>
      </c>
      <c r="H4954" s="3">
        <f t="shared" si="965"/>
        <v>14</v>
      </c>
      <c r="I4954" s="3">
        <f t="shared" si="966"/>
        <v>29</v>
      </c>
      <c r="J4954" s="3">
        <f t="shared" si="967"/>
        <v>5</v>
      </c>
      <c r="K4954" s="3" t="str">
        <f>IF(AND(D4954&gt;='Season Lookup'!$D$15,D4954&lt;'Season Lookup'!$D$16),"Spring",IF(AND(D4954&gt;='Season Lookup'!$D$16,D4954&lt;'Season Lookup'!$D$17),"Summer",IF(AND(D4954&gt;='Season Lookup'!$D$17,D4954&lt;'Season Lookup'!$D$18),"Fall",IF(OR(D4954&gt;='Season Lookup'!$D$18,D4954&lt;'Season Lookup'!$D$15),"Winter"))))</f>
        <v>Spring</v>
      </c>
      <c r="L4954" s="3" t="str">
        <f>VLOOKUP(F4954,'Season Lookup'!$A$1:$B$13,2,0)</f>
        <v>Spring</v>
      </c>
      <c r="M4954" t="s">
        <v>78</v>
      </c>
      <c r="N4954" t="s">
        <v>13</v>
      </c>
      <c r="O4954" t="s">
        <v>23</v>
      </c>
      <c r="P4954" t="str">
        <f t="shared" si="968"/>
        <v>Yes</v>
      </c>
      <c r="Q4954" t="str">
        <f t="shared" si="969"/>
        <v>No</v>
      </c>
      <c r="R4954" t="str">
        <f t="shared" si="970"/>
        <v>No</v>
      </c>
      <c r="T4954" t="s">
        <v>1019</v>
      </c>
      <c r="U4954" t="s">
        <v>14</v>
      </c>
      <c r="V4954" t="str">
        <f t="shared" si="971"/>
        <v>Intersection</v>
      </c>
      <c r="W4954" t="s">
        <v>5524</v>
      </c>
      <c r="X4954">
        <v>42.367195000000002</v>
      </c>
      <c r="Y4954">
        <v>-71.106662</v>
      </c>
      <c r="Z4954" t="s">
        <v>2733</v>
      </c>
    </row>
    <row r="4955" spans="1:26">
      <c r="A4955">
        <v>28926</v>
      </c>
      <c r="B4955" s="1">
        <v>41362.290972222225</v>
      </c>
      <c r="C4955" s="1">
        <f t="shared" si="960"/>
        <v>41275</v>
      </c>
      <c r="D4955" s="4">
        <f t="shared" si="961"/>
        <v>0.24444444444444444</v>
      </c>
      <c r="E4955" s="3">
        <f t="shared" si="962"/>
        <v>2013</v>
      </c>
      <c r="F4955" s="3">
        <f t="shared" si="963"/>
        <v>3</v>
      </c>
      <c r="G4955" s="3">
        <f t="shared" si="964"/>
        <v>29</v>
      </c>
      <c r="H4955" s="3">
        <f t="shared" si="965"/>
        <v>6</v>
      </c>
      <c r="I4955" s="3">
        <f t="shared" si="966"/>
        <v>59</v>
      </c>
      <c r="J4955" s="3">
        <f t="shared" si="967"/>
        <v>6</v>
      </c>
      <c r="K4955" s="3" t="str">
        <f>IF(AND(D4955&gt;='Season Lookup'!$D$15,D4955&lt;'Season Lookup'!$D$16),"Spring",IF(AND(D4955&gt;='Season Lookup'!$D$16,D4955&lt;'Season Lookup'!$D$17),"Summer",IF(AND(D4955&gt;='Season Lookup'!$D$17,D4955&lt;'Season Lookup'!$D$18),"Fall",IF(OR(D4955&gt;='Season Lookup'!$D$18,D4955&lt;'Season Lookup'!$D$15),"Winter"))))</f>
        <v>Spring</v>
      </c>
      <c r="L4955" s="3" t="str">
        <f>VLOOKUP(F4955,'Season Lookup'!$A$1:$B$13,2,0)</f>
        <v>Spring</v>
      </c>
      <c r="M4955" t="s">
        <v>12</v>
      </c>
      <c r="N4955" t="s">
        <v>13</v>
      </c>
      <c r="O4955" t="s">
        <v>13</v>
      </c>
      <c r="P4955" t="str">
        <f t="shared" si="968"/>
        <v>Yes</v>
      </c>
      <c r="Q4955" t="str">
        <f t="shared" si="969"/>
        <v>No</v>
      </c>
      <c r="R4955" t="str">
        <f t="shared" si="970"/>
        <v>No</v>
      </c>
      <c r="T4955" t="s">
        <v>105</v>
      </c>
      <c r="U4955" t="s">
        <v>189</v>
      </c>
      <c r="V4955" t="str">
        <f t="shared" si="971"/>
        <v>Intersection</v>
      </c>
      <c r="W4955" t="s">
        <v>477</v>
      </c>
      <c r="X4955">
        <v>42.367106999999997</v>
      </c>
      <c r="Y4955">
        <v>-71.095416</v>
      </c>
      <c r="Z4955" t="s">
        <v>478</v>
      </c>
    </row>
    <row r="4956" spans="1:26">
      <c r="A4956">
        <v>28927</v>
      </c>
      <c r="B4956" s="1">
        <v>41362.378460648149</v>
      </c>
      <c r="C4956" s="1">
        <f t="shared" si="960"/>
        <v>41275</v>
      </c>
      <c r="D4956" s="4">
        <f t="shared" si="961"/>
        <v>0.24444444444444444</v>
      </c>
      <c r="E4956" s="3">
        <f t="shared" si="962"/>
        <v>2013</v>
      </c>
      <c r="F4956" s="3">
        <f t="shared" si="963"/>
        <v>3</v>
      </c>
      <c r="G4956" s="3">
        <f t="shared" si="964"/>
        <v>29</v>
      </c>
      <c r="H4956" s="3">
        <f t="shared" si="965"/>
        <v>9</v>
      </c>
      <c r="I4956" s="3">
        <f t="shared" si="966"/>
        <v>4</v>
      </c>
      <c r="J4956" s="3">
        <f t="shared" si="967"/>
        <v>6</v>
      </c>
      <c r="K4956" s="3" t="str">
        <f>IF(AND(D4956&gt;='Season Lookup'!$D$15,D4956&lt;'Season Lookup'!$D$16),"Spring",IF(AND(D4956&gt;='Season Lookup'!$D$16,D4956&lt;'Season Lookup'!$D$17),"Summer",IF(AND(D4956&gt;='Season Lookup'!$D$17,D4956&lt;'Season Lookup'!$D$18),"Fall",IF(OR(D4956&gt;='Season Lookup'!$D$18,D4956&lt;'Season Lookup'!$D$15),"Winter"))))</f>
        <v>Spring</v>
      </c>
      <c r="L4956" s="3" t="str">
        <f>VLOOKUP(F4956,'Season Lookup'!$A$1:$B$13,2,0)</f>
        <v>Spring</v>
      </c>
      <c r="M4956" t="s">
        <v>12</v>
      </c>
      <c r="N4956" t="s">
        <v>13</v>
      </c>
      <c r="O4956" t="s">
        <v>132</v>
      </c>
      <c r="P4956" t="str">
        <f t="shared" si="968"/>
        <v>Yes</v>
      </c>
      <c r="Q4956" t="str">
        <f t="shared" si="969"/>
        <v>Yes</v>
      </c>
      <c r="R4956" t="str">
        <f t="shared" si="970"/>
        <v>No</v>
      </c>
      <c r="T4956" t="s">
        <v>19</v>
      </c>
      <c r="U4956" t="s">
        <v>260</v>
      </c>
      <c r="V4956" t="str">
        <f t="shared" si="971"/>
        <v>Intersection</v>
      </c>
      <c r="W4956" t="s">
        <v>640</v>
      </c>
      <c r="X4956">
        <v>42.371020000000001</v>
      </c>
      <c r="Y4956">
        <v>-71.079847999999998</v>
      </c>
      <c r="Z4956" t="s">
        <v>641</v>
      </c>
    </row>
    <row r="4957" spans="1:26">
      <c r="A4957">
        <v>28928</v>
      </c>
      <c r="B4957" s="1">
        <v>41362.402777777781</v>
      </c>
      <c r="C4957" s="1">
        <f t="shared" si="960"/>
        <v>41275</v>
      </c>
      <c r="D4957" s="4">
        <f t="shared" si="961"/>
        <v>0.24444444444444444</v>
      </c>
      <c r="E4957" s="3">
        <f t="shared" si="962"/>
        <v>2013</v>
      </c>
      <c r="F4957" s="3">
        <f t="shared" si="963"/>
        <v>3</v>
      </c>
      <c r="G4957" s="3">
        <f t="shared" si="964"/>
        <v>29</v>
      </c>
      <c r="H4957" s="3">
        <f t="shared" si="965"/>
        <v>9</v>
      </c>
      <c r="I4957" s="3">
        <f t="shared" si="966"/>
        <v>40</v>
      </c>
      <c r="J4957" s="3">
        <f t="shared" si="967"/>
        <v>6</v>
      </c>
      <c r="K4957" s="3" t="str">
        <f>IF(AND(D4957&gt;='Season Lookup'!$D$15,D4957&lt;'Season Lookup'!$D$16),"Spring",IF(AND(D4957&gt;='Season Lookup'!$D$16,D4957&lt;'Season Lookup'!$D$17),"Summer",IF(AND(D4957&gt;='Season Lookup'!$D$17,D4957&lt;'Season Lookup'!$D$18),"Fall",IF(OR(D4957&gt;='Season Lookup'!$D$18,D4957&lt;'Season Lookup'!$D$15),"Winter"))))</f>
        <v>Spring</v>
      </c>
      <c r="L4957" s="3" t="str">
        <f>VLOOKUP(F4957,'Season Lookup'!$A$1:$B$13,2,0)</f>
        <v>Spring</v>
      </c>
      <c r="M4957" t="s">
        <v>12</v>
      </c>
      <c r="N4957" t="s">
        <v>13</v>
      </c>
      <c r="O4957" t="s">
        <v>23</v>
      </c>
      <c r="P4957" t="str">
        <f t="shared" si="968"/>
        <v>Yes</v>
      </c>
      <c r="Q4957" t="str">
        <f t="shared" si="969"/>
        <v>No</v>
      </c>
      <c r="R4957" t="str">
        <f t="shared" si="970"/>
        <v>No</v>
      </c>
      <c r="S4957">
        <v>1000</v>
      </c>
      <c r="T4957" t="s">
        <v>14</v>
      </c>
      <c r="U4957" t="s">
        <v>5525</v>
      </c>
      <c r="V4957" t="str">
        <f t="shared" si="971"/>
        <v>Non Intersection</v>
      </c>
      <c r="W4957" t="s">
        <v>5024</v>
      </c>
      <c r="X4957">
        <v>42.368944999999997</v>
      </c>
      <c r="Y4957">
        <v>-71.110923999999997</v>
      </c>
      <c r="Z4957" t="s">
        <v>5025</v>
      </c>
    </row>
    <row r="4958" spans="1:26">
      <c r="A4958">
        <v>28929</v>
      </c>
      <c r="B4958" s="1">
        <v>41362.59375</v>
      </c>
      <c r="C4958" s="1">
        <f t="shared" si="960"/>
        <v>41275</v>
      </c>
      <c r="D4958" s="4">
        <f t="shared" si="961"/>
        <v>0.24444444444444444</v>
      </c>
      <c r="E4958" s="3">
        <f t="shared" si="962"/>
        <v>2013</v>
      </c>
      <c r="F4958" s="3">
        <f t="shared" si="963"/>
        <v>3</v>
      </c>
      <c r="G4958" s="3">
        <f t="shared" si="964"/>
        <v>29</v>
      </c>
      <c r="H4958" s="3">
        <f t="shared" si="965"/>
        <v>14</v>
      </c>
      <c r="I4958" s="3">
        <f t="shared" si="966"/>
        <v>15</v>
      </c>
      <c r="J4958" s="3">
        <f t="shared" si="967"/>
        <v>6</v>
      </c>
      <c r="K4958" s="3" t="str">
        <f>IF(AND(D4958&gt;='Season Lookup'!$D$15,D4958&lt;'Season Lookup'!$D$16),"Spring",IF(AND(D4958&gt;='Season Lookup'!$D$16,D4958&lt;'Season Lookup'!$D$17),"Summer",IF(AND(D4958&gt;='Season Lookup'!$D$17,D4958&lt;'Season Lookup'!$D$18),"Fall",IF(OR(D4958&gt;='Season Lookup'!$D$18,D4958&lt;'Season Lookup'!$D$15),"Winter"))))</f>
        <v>Spring</v>
      </c>
      <c r="L4958" s="3" t="str">
        <f>VLOOKUP(F4958,'Season Lookup'!$A$1:$B$13,2,0)</f>
        <v>Spring</v>
      </c>
      <c r="M4958" t="s">
        <v>12</v>
      </c>
      <c r="N4958" t="s">
        <v>13</v>
      </c>
      <c r="O4958" t="s">
        <v>13</v>
      </c>
      <c r="P4958" t="str">
        <f t="shared" si="968"/>
        <v>Yes</v>
      </c>
      <c r="Q4958" t="str">
        <f t="shared" si="969"/>
        <v>No</v>
      </c>
      <c r="R4958" t="str">
        <f t="shared" si="970"/>
        <v>No</v>
      </c>
      <c r="T4958" t="s">
        <v>142</v>
      </c>
      <c r="U4958" t="s">
        <v>459</v>
      </c>
      <c r="V4958" t="str">
        <f t="shared" si="971"/>
        <v>Intersection</v>
      </c>
      <c r="W4958" t="s">
        <v>460</v>
      </c>
      <c r="X4958">
        <v>42.381304999999998</v>
      </c>
      <c r="Y4958">
        <v>-71.137337000000002</v>
      </c>
      <c r="Z4958" t="s">
        <v>461</v>
      </c>
    </row>
    <row r="4959" spans="1:26">
      <c r="A4959">
        <v>28930</v>
      </c>
      <c r="B4959" s="1">
        <v>41362.635405092595</v>
      </c>
      <c r="C4959" s="1">
        <f t="shared" si="960"/>
        <v>41275</v>
      </c>
      <c r="D4959" s="4">
        <f t="shared" si="961"/>
        <v>0.24444444444444444</v>
      </c>
      <c r="E4959" s="3">
        <f t="shared" si="962"/>
        <v>2013</v>
      </c>
      <c r="F4959" s="3">
        <f t="shared" si="963"/>
        <v>3</v>
      </c>
      <c r="G4959" s="3">
        <f t="shared" si="964"/>
        <v>29</v>
      </c>
      <c r="H4959" s="3">
        <f t="shared" si="965"/>
        <v>15</v>
      </c>
      <c r="I4959" s="3">
        <f t="shared" si="966"/>
        <v>14</v>
      </c>
      <c r="J4959" s="3">
        <f t="shared" si="967"/>
        <v>6</v>
      </c>
      <c r="K4959" s="3" t="str">
        <f>IF(AND(D4959&gt;='Season Lookup'!$D$15,D4959&lt;'Season Lookup'!$D$16),"Spring",IF(AND(D4959&gt;='Season Lookup'!$D$16,D4959&lt;'Season Lookup'!$D$17),"Summer",IF(AND(D4959&gt;='Season Lookup'!$D$17,D4959&lt;'Season Lookup'!$D$18),"Fall",IF(OR(D4959&gt;='Season Lookup'!$D$18,D4959&lt;'Season Lookup'!$D$15),"Winter"))))</f>
        <v>Spring</v>
      </c>
      <c r="L4959" s="3" t="str">
        <f>VLOOKUP(F4959,'Season Lookup'!$A$1:$B$13,2,0)</f>
        <v>Spring</v>
      </c>
      <c r="M4959" t="s">
        <v>12</v>
      </c>
      <c r="N4959" t="s">
        <v>13</v>
      </c>
      <c r="O4959" t="s">
        <v>18</v>
      </c>
      <c r="P4959" t="str">
        <f t="shared" si="968"/>
        <v>Yes</v>
      </c>
      <c r="Q4959" t="str">
        <f t="shared" si="969"/>
        <v>No</v>
      </c>
      <c r="R4959" t="str">
        <f t="shared" si="970"/>
        <v>No</v>
      </c>
      <c r="T4959" t="s">
        <v>27</v>
      </c>
      <c r="U4959" t="s">
        <v>42</v>
      </c>
      <c r="V4959" t="str">
        <f t="shared" si="971"/>
        <v>Intersection</v>
      </c>
      <c r="W4959" t="s">
        <v>1022</v>
      </c>
      <c r="X4959">
        <v>42.364483999999997</v>
      </c>
      <c r="Y4959">
        <v>-71.113893000000004</v>
      </c>
      <c r="Z4959" t="s">
        <v>1023</v>
      </c>
    </row>
    <row r="4960" spans="1:26">
      <c r="A4960">
        <v>28931</v>
      </c>
      <c r="B4960" s="1">
        <v>41363.414571759262</v>
      </c>
      <c r="C4960" s="1">
        <f t="shared" si="960"/>
        <v>41275</v>
      </c>
      <c r="D4960" s="4">
        <f t="shared" si="961"/>
        <v>0.24722222222222223</v>
      </c>
      <c r="E4960" s="3">
        <f t="shared" si="962"/>
        <v>2013</v>
      </c>
      <c r="F4960" s="3">
        <f t="shared" si="963"/>
        <v>3</v>
      </c>
      <c r="G4960" s="3">
        <f t="shared" si="964"/>
        <v>30</v>
      </c>
      <c r="H4960" s="3">
        <f t="shared" si="965"/>
        <v>9</v>
      </c>
      <c r="I4960" s="3">
        <f t="shared" si="966"/>
        <v>56</v>
      </c>
      <c r="J4960" s="3">
        <f t="shared" si="967"/>
        <v>7</v>
      </c>
      <c r="K4960" s="3" t="str">
        <f>IF(AND(D4960&gt;='Season Lookup'!$D$15,D4960&lt;'Season Lookup'!$D$16),"Spring",IF(AND(D4960&gt;='Season Lookup'!$D$16,D4960&lt;'Season Lookup'!$D$17),"Summer",IF(AND(D4960&gt;='Season Lookup'!$D$17,D4960&lt;'Season Lookup'!$D$18),"Fall",IF(OR(D4960&gt;='Season Lookup'!$D$18,D4960&lt;'Season Lookup'!$D$15),"Winter"))))</f>
        <v>Spring</v>
      </c>
      <c r="L4960" s="3" t="str">
        <f>VLOOKUP(F4960,'Season Lookup'!$A$1:$B$13,2,0)</f>
        <v>Spring</v>
      </c>
      <c r="M4960" t="s">
        <v>31</v>
      </c>
      <c r="N4960" t="s">
        <v>13</v>
      </c>
      <c r="O4960" t="s">
        <v>152</v>
      </c>
      <c r="P4960" t="str">
        <f t="shared" si="968"/>
        <v>Yes</v>
      </c>
      <c r="Q4960" t="str">
        <f t="shared" si="969"/>
        <v>No</v>
      </c>
      <c r="R4960" t="str">
        <f t="shared" si="970"/>
        <v>Yes</v>
      </c>
      <c r="S4960">
        <v>199</v>
      </c>
      <c r="T4960" t="s">
        <v>170</v>
      </c>
      <c r="V4960" t="str">
        <f t="shared" si="971"/>
        <v>Non Intersection</v>
      </c>
      <c r="W4960" t="s">
        <v>1513</v>
      </c>
      <c r="X4960">
        <v>42.390053999999999</v>
      </c>
      <c r="Y4960">
        <v>-71.142242999999993</v>
      </c>
      <c r="Z4960" t="s">
        <v>1514</v>
      </c>
    </row>
    <row r="4961" spans="1:26">
      <c r="A4961">
        <v>28932</v>
      </c>
      <c r="B4961" s="1">
        <v>41363.791655092595</v>
      </c>
      <c r="C4961" s="1">
        <f t="shared" si="960"/>
        <v>41275</v>
      </c>
      <c r="D4961" s="4">
        <f t="shared" si="961"/>
        <v>0.24722222222222223</v>
      </c>
      <c r="E4961" s="3">
        <f t="shared" si="962"/>
        <v>2013</v>
      </c>
      <c r="F4961" s="3">
        <f t="shared" si="963"/>
        <v>3</v>
      </c>
      <c r="G4961" s="3">
        <f t="shared" si="964"/>
        <v>30</v>
      </c>
      <c r="H4961" s="3">
        <f t="shared" si="965"/>
        <v>18</v>
      </c>
      <c r="I4961" s="3">
        <f t="shared" si="966"/>
        <v>59</v>
      </c>
      <c r="J4961" s="3">
        <f t="shared" si="967"/>
        <v>7</v>
      </c>
      <c r="K4961" s="3" t="str">
        <f>IF(AND(D4961&gt;='Season Lookup'!$D$15,D4961&lt;'Season Lookup'!$D$16),"Spring",IF(AND(D4961&gt;='Season Lookup'!$D$16,D4961&lt;'Season Lookup'!$D$17),"Summer",IF(AND(D4961&gt;='Season Lookup'!$D$17,D4961&lt;'Season Lookup'!$D$18),"Fall",IF(OR(D4961&gt;='Season Lookup'!$D$18,D4961&lt;'Season Lookup'!$D$15),"Winter"))))</f>
        <v>Spring</v>
      </c>
      <c r="L4961" s="3" t="str">
        <f>VLOOKUP(F4961,'Season Lookup'!$A$1:$B$13,2,0)</f>
        <v>Spring</v>
      </c>
      <c r="M4961" t="s">
        <v>31</v>
      </c>
      <c r="N4961" t="s">
        <v>13</v>
      </c>
      <c r="O4961" t="s">
        <v>152</v>
      </c>
      <c r="P4961" t="str">
        <f t="shared" si="968"/>
        <v>Yes</v>
      </c>
      <c r="Q4961" t="str">
        <f t="shared" si="969"/>
        <v>No</v>
      </c>
      <c r="R4961" t="str">
        <f t="shared" si="970"/>
        <v>Yes</v>
      </c>
      <c r="T4961" t="s">
        <v>15</v>
      </c>
      <c r="U4961" t="s">
        <v>4506</v>
      </c>
      <c r="V4961" t="str">
        <f t="shared" si="971"/>
        <v>Intersection</v>
      </c>
      <c r="W4961" t="s">
        <v>4719</v>
      </c>
      <c r="X4961">
        <v>42.392608000000003</v>
      </c>
      <c r="Y4961">
        <v>-71.127547000000007</v>
      </c>
      <c r="Z4961" t="s">
        <v>4720</v>
      </c>
    </row>
    <row r="4962" spans="1:26">
      <c r="A4962">
        <v>28933</v>
      </c>
      <c r="B4962" s="1">
        <v>41365.354155092595</v>
      </c>
      <c r="C4962" s="1">
        <f t="shared" si="960"/>
        <v>41275</v>
      </c>
      <c r="D4962" s="4">
        <f t="shared" si="961"/>
        <v>0.25</v>
      </c>
      <c r="E4962" s="3">
        <f t="shared" si="962"/>
        <v>2013</v>
      </c>
      <c r="F4962" s="3">
        <f t="shared" si="963"/>
        <v>4</v>
      </c>
      <c r="G4962" s="3">
        <f t="shared" si="964"/>
        <v>1</v>
      </c>
      <c r="H4962" s="3">
        <f t="shared" si="965"/>
        <v>8</v>
      </c>
      <c r="I4962" s="3">
        <f t="shared" si="966"/>
        <v>29</v>
      </c>
      <c r="J4962" s="3">
        <f t="shared" si="967"/>
        <v>2</v>
      </c>
      <c r="K4962" s="3" t="str">
        <f>IF(AND(D4962&gt;='Season Lookup'!$D$15,D4962&lt;'Season Lookup'!$D$16),"Spring",IF(AND(D4962&gt;='Season Lookup'!$D$16,D4962&lt;'Season Lookup'!$D$17),"Summer",IF(AND(D4962&gt;='Season Lookup'!$D$17,D4962&lt;'Season Lookup'!$D$18),"Fall",IF(OR(D4962&gt;='Season Lookup'!$D$18,D4962&lt;'Season Lookup'!$D$15),"Winter"))))</f>
        <v>Spring</v>
      </c>
      <c r="L4962" s="3" t="str">
        <f>VLOOKUP(F4962,'Season Lookup'!$A$1:$B$13,2,0)</f>
        <v>Spring</v>
      </c>
      <c r="M4962" t="s">
        <v>56</v>
      </c>
      <c r="N4962" t="s">
        <v>13</v>
      </c>
      <c r="O4962" t="s">
        <v>23</v>
      </c>
      <c r="P4962" t="str">
        <f t="shared" si="968"/>
        <v>Yes</v>
      </c>
      <c r="Q4962" t="str">
        <f t="shared" si="969"/>
        <v>No</v>
      </c>
      <c r="R4962" t="str">
        <f t="shared" si="970"/>
        <v>No</v>
      </c>
      <c r="S4962">
        <v>572</v>
      </c>
      <c r="T4962" t="s">
        <v>108</v>
      </c>
      <c r="V4962" t="str">
        <f t="shared" si="971"/>
        <v>Non Intersection</v>
      </c>
      <c r="W4962" t="s">
        <v>5526</v>
      </c>
      <c r="X4962">
        <v>42.368063999999997</v>
      </c>
      <c r="Y4962">
        <v>-71.112272000000004</v>
      </c>
      <c r="Z4962" t="s">
        <v>5527</v>
      </c>
    </row>
    <row r="4963" spans="1:26">
      <c r="A4963">
        <v>28934</v>
      </c>
      <c r="B4963" s="1">
        <v>41365.760405092595</v>
      </c>
      <c r="C4963" s="1">
        <f t="shared" si="960"/>
        <v>41275</v>
      </c>
      <c r="D4963" s="4">
        <f t="shared" si="961"/>
        <v>0.25</v>
      </c>
      <c r="E4963" s="3">
        <f t="shared" si="962"/>
        <v>2013</v>
      </c>
      <c r="F4963" s="3">
        <f t="shared" si="963"/>
        <v>4</v>
      </c>
      <c r="G4963" s="3">
        <f t="shared" si="964"/>
        <v>1</v>
      </c>
      <c r="H4963" s="3">
        <f t="shared" si="965"/>
        <v>18</v>
      </c>
      <c r="I4963" s="3">
        <f t="shared" si="966"/>
        <v>14</v>
      </c>
      <c r="J4963" s="3">
        <f t="shared" si="967"/>
        <v>2</v>
      </c>
      <c r="K4963" s="3" t="str">
        <f>IF(AND(D4963&gt;='Season Lookup'!$D$15,D4963&lt;'Season Lookup'!$D$16),"Spring",IF(AND(D4963&gt;='Season Lookup'!$D$16,D4963&lt;'Season Lookup'!$D$17),"Summer",IF(AND(D4963&gt;='Season Lookup'!$D$17,D4963&lt;'Season Lookup'!$D$18),"Fall",IF(OR(D4963&gt;='Season Lookup'!$D$18,D4963&lt;'Season Lookup'!$D$15),"Winter"))))</f>
        <v>Spring</v>
      </c>
      <c r="L4963" s="3" t="str">
        <f>VLOOKUP(F4963,'Season Lookup'!$A$1:$B$13,2,0)</f>
        <v>Spring</v>
      </c>
      <c r="M4963" t="s">
        <v>56</v>
      </c>
      <c r="N4963" t="s">
        <v>13</v>
      </c>
      <c r="O4963" t="s">
        <v>23</v>
      </c>
      <c r="P4963" t="str">
        <f t="shared" si="968"/>
        <v>Yes</v>
      </c>
      <c r="Q4963" t="str">
        <f t="shared" si="969"/>
        <v>No</v>
      </c>
      <c r="R4963" t="str">
        <f t="shared" si="970"/>
        <v>No</v>
      </c>
      <c r="S4963">
        <v>820</v>
      </c>
      <c r="T4963" t="s">
        <v>126</v>
      </c>
      <c r="V4963" t="str">
        <f t="shared" si="971"/>
        <v>Non Intersection</v>
      </c>
      <c r="W4963" t="s">
        <v>3204</v>
      </c>
      <c r="X4963">
        <v>42.388409000000003</v>
      </c>
      <c r="Y4963">
        <v>-71.118621000000005</v>
      </c>
      <c r="Z4963" t="s">
        <v>3205</v>
      </c>
    </row>
    <row r="4964" spans="1:26">
      <c r="A4964">
        <v>28949</v>
      </c>
      <c r="B4964" s="1">
        <v>41365.416655092595</v>
      </c>
      <c r="C4964" s="1">
        <f t="shared" si="960"/>
        <v>41275</v>
      </c>
      <c r="D4964" s="4">
        <f t="shared" si="961"/>
        <v>0.25</v>
      </c>
      <c r="E4964" s="3">
        <f t="shared" si="962"/>
        <v>2013</v>
      </c>
      <c r="F4964" s="3">
        <f t="shared" si="963"/>
        <v>4</v>
      </c>
      <c r="G4964" s="3">
        <f t="shared" si="964"/>
        <v>1</v>
      </c>
      <c r="H4964" s="3">
        <f t="shared" si="965"/>
        <v>9</v>
      </c>
      <c r="I4964" s="3">
        <f t="shared" si="966"/>
        <v>59</v>
      </c>
      <c r="J4964" s="3">
        <f t="shared" si="967"/>
        <v>2</v>
      </c>
      <c r="K4964" s="3" t="str">
        <f>IF(AND(D4964&gt;='Season Lookup'!$D$15,D4964&lt;'Season Lookup'!$D$16),"Spring",IF(AND(D4964&gt;='Season Lookup'!$D$16,D4964&lt;'Season Lookup'!$D$17),"Summer",IF(AND(D4964&gt;='Season Lookup'!$D$17,D4964&lt;'Season Lookup'!$D$18),"Fall",IF(OR(D4964&gt;='Season Lookup'!$D$18,D4964&lt;'Season Lookup'!$D$15),"Winter"))))</f>
        <v>Spring</v>
      </c>
      <c r="L4964" s="3" t="str">
        <f>VLOOKUP(F4964,'Season Lookup'!$A$1:$B$13,2,0)</f>
        <v>Spring</v>
      </c>
      <c r="M4964" t="s">
        <v>56</v>
      </c>
      <c r="N4964" t="s">
        <v>13</v>
      </c>
      <c r="O4964" t="s">
        <v>23</v>
      </c>
      <c r="P4964" t="str">
        <f t="shared" si="968"/>
        <v>Yes</v>
      </c>
      <c r="Q4964" t="str">
        <f t="shared" si="969"/>
        <v>No</v>
      </c>
      <c r="R4964" t="str">
        <f t="shared" si="970"/>
        <v>No</v>
      </c>
      <c r="S4964">
        <v>364</v>
      </c>
      <c r="T4964" t="s">
        <v>186</v>
      </c>
      <c r="V4964" t="str">
        <f t="shared" si="971"/>
        <v>Non Intersection</v>
      </c>
      <c r="W4964" t="s">
        <v>5528</v>
      </c>
      <c r="X4964">
        <v>42.384954999999998</v>
      </c>
      <c r="Y4964">
        <v>-71.136930000000007</v>
      </c>
      <c r="Z4964" t="s">
        <v>5529</v>
      </c>
    </row>
    <row r="4965" spans="1:26">
      <c r="A4965">
        <v>28935</v>
      </c>
      <c r="B4965" s="1">
        <v>41366.475694444445</v>
      </c>
      <c r="C4965" s="1">
        <f t="shared" si="960"/>
        <v>41275</v>
      </c>
      <c r="D4965" s="4">
        <f t="shared" si="961"/>
        <v>0.25277777777777777</v>
      </c>
      <c r="E4965" s="3">
        <f t="shared" si="962"/>
        <v>2013</v>
      </c>
      <c r="F4965" s="3">
        <f t="shared" si="963"/>
        <v>4</v>
      </c>
      <c r="G4965" s="3">
        <f t="shared" si="964"/>
        <v>2</v>
      </c>
      <c r="H4965" s="3">
        <f t="shared" si="965"/>
        <v>11</v>
      </c>
      <c r="I4965" s="3">
        <f t="shared" si="966"/>
        <v>25</v>
      </c>
      <c r="J4965" s="3">
        <f t="shared" si="967"/>
        <v>3</v>
      </c>
      <c r="K4965" s="3" t="str">
        <f>IF(AND(D4965&gt;='Season Lookup'!$D$15,D4965&lt;'Season Lookup'!$D$16),"Spring",IF(AND(D4965&gt;='Season Lookup'!$D$16,D4965&lt;'Season Lookup'!$D$17),"Summer",IF(AND(D4965&gt;='Season Lookup'!$D$17,D4965&lt;'Season Lookup'!$D$18),"Fall",IF(OR(D4965&gt;='Season Lookup'!$D$18,D4965&lt;'Season Lookup'!$D$15),"Winter"))))</f>
        <v>Spring</v>
      </c>
      <c r="L4965" s="3" t="str">
        <f>VLOOKUP(F4965,'Season Lookup'!$A$1:$B$13,2,0)</f>
        <v>Spring</v>
      </c>
      <c r="M4965" t="s">
        <v>73</v>
      </c>
      <c r="N4965" t="s">
        <v>18</v>
      </c>
      <c r="O4965" t="s">
        <v>152</v>
      </c>
      <c r="P4965" t="str">
        <f t="shared" si="968"/>
        <v>Yes</v>
      </c>
      <c r="Q4965" t="str">
        <f t="shared" si="969"/>
        <v>No</v>
      </c>
      <c r="R4965" t="str">
        <f t="shared" si="970"/>
        <v>Yes</v>
      </c>
      <c r="S4965">
        <v>1400</v>
      </c>
      <c r="T4965" t="s">
        <v>14</v>
      </c>
      <c r="V4965" t="str">
        <f t="shared" si="971"/>
        <v>Non Intersection</v>
      </c>
      <c r="W4965" t="s">
        <v>5530</v>
      </c>
      <c r="X4965">
        <v>42.373643000000001</v>
      </c>
      <c r="Y4965">
        <v>-71.119356999999994</v>
      </c>
      <c r="Z4965" t="s">
        <v>5531</v>
      </c>
    </row>
    <row r="4966" spans="1:26">
      <c r="A4966">
        <v>28936</v>
      </c>
      <c r="B4966" s="1">
        <v>41366.701388888891</v>
      </c>
      <c r="C4966" s="1">
        <f t="shared" si="960"/>
        <v>41275</v>
      </c>
      <c r="D4966" s="4">
        <f t="shared" si="961"/>
        <v>0.25277777777777777</v>
      </c>
      <c r="E4966" s="3">
        <f t="shared" si="962"/>
        <v>2013</v>
      </c>
      <c r="F4966" s="3">
        <f t="shared" si="963"/>
        <v>4</v>
      </c>
      <c r="G4966" s="3">
        <f t="shared" si="964"/>
        <v>2</v>
      </c>
      <c r="H4966" s="3">
        <f t="shared" si="965"/>
        <v>16</v>
      </c>
      <c r="I4966" s="3">
        <f t="shared" si="966"/>
        <v>50</v>
      </c>
      <c r="J4966" s="3">
        <f t="shared" si="967"/>
        <v>3</v>
      </c>
      <c r="K4966" s="3" t="str">
        <f>IF(AND(D4966&gt;='Season Lookup'!$D$15,D4966&lt;'Season Lookup'!$D$16),"Spring",IF(AND(D4966&gt;='Season Lookup'!$D$16,D4966&lt;'Season Lookup'!$D$17),"Summer",IF(AND(D4966&gt;='Season Lookup'!$D$17,D4966&lt;'Season Lookup'!$D$18),"Fall",IF(OR(D4966&gt;='Season Lookup'!$D$18,D4966&lt;'Season Lookup'!$D$15),"Winter"))))</f>
        <v>Spring</v>
      </c>
      <c r="L4966" s="3" t="str">
        <f>VLOOKUP(F4966,'Season Lookup'!$A$1:$B$13,2,0)</f>
        <v>Spring</v>
      </c>
      <c r="M4966" t="s">
        <v>73</v>
      </c>
      <c r="N4966" t="s">
        <v>13</v>
      </c>
      <c r="O4966" t="s">
        <v>152</v>
      </c>
      <c r="P4966" t="str">
        <f t="shared" si="968"/>
        <v>Yes</v>
      </c>
      <c r="Q4966" t="str">
        <f t="shared" si="969"/>
        <v>No</v>
      </c>
      <c r="R4966" t="str">
        <f t="shared" si="970"/>
        <v>Yes</v>
      </c>
      <c r="T4966" t="s">
        <v>37</v>
      </c>
      <c r="U4966" t="s">
        <v>3376</v>
      </c>
      <c r="V4966" t="str">
        <f t="shared" si="971"/>
        <v>Intersection</v>
      </c>
      <c r="W4966" t="s">
        <v>3377</v>
      </c>
      <c r="X4966">
        <v>42.361260999999999</v>
      </c>
      <c r="Y4966">
        <v>-71.108718999999994</v>
      </c>
      <c r="Z4966" t="s">
        <v>3378</v>
      </c>
    </row>
    <row r="4967" spans="1:26">
      <c r="A4967">
        <v>28937</v>
      </c>
      <c r="B4967" s="1">
        <v>41366.90625</v>
      </c>
      <c r="C4967" s="1">
        <f t="shared" si="960"/>
        <v>41275</v>
      </c>
      <c r="D4967" s="4">
        <f t="shared" si="961"/>
        <v>0.25277777777777777</v>
      </c>
      <c r="E4967" s="3">
        <f t="shared" si="962"/>
        <v>2013</v>
      </c>
      <c r="F4967" s="3">
        <f t="shared" si="963"/>
        <v>4</v>
      </c>
      <c r="G4967" s="3">
        <f t="shared" si="964"/>
        <v>2</v>
      </c>
      <c r="H4967" s="3">
        <f t="shared" si="965"/>
        <v>21</v>
      </c>
      <c r="I4967" s="3">
        <f t="shared" si="966"/>
        <v>45</v>
      </c>
      <c r="J4967" s="3">
        <f t="shared" si="967"/>
        <v>3</v>
      </c>
      <c r="K4967" s="3" t="str">
        <f>IF(AND(D4967&gt;='Season Lookup'!$D$15,D4967&lt;'Season Lookup'!$D$16),"Spring",IF(AND(D4967&gt;='Season Lookup'!$D$16,D4967&lt;'Season Lookup'!$D$17),"Summer",IF(AND(D4967&gt;='Season Lookup'!$D$17,D4967&lt;'Season Lookup'!$D$18),"Fall",IF(OR(D4967&gt;='Season Lookup'!$D$18,D4967&lt;'Season Lookup'!$D$15),"Winter"))))</f>
        <v>Spring</v>
      </c>
      <c r="L4967" s="3" t="str">
        <f>VLOOKUP(F4967,'Season Lookup'!$A$1:$B$13,2,0)</f>
        <v>Spring</v>
      </c>
      <c r="M4967" t="s">
        <v>73</v>
      </c>
      <c r="N4967" t="s">
        <v>13</v>
      </c>
      <c r="O4967" t="s">
        <v>132</v>
      </c>
      <c r="P4967" t="str">
        <f t="shared" si="968"/>
        <v>Yes</v>
      </c>
      <c r="Q4967" t="str">
        <f t="shared" si="969"/>
        <v>Yes</v>
      </c>
      <c r="R4967" t="str">
        <f t="shared" si="970"/>
        <v>No</v>
      </c>
      <c r="T4967" t="s">
        <v>19</v>
      </c>
      <c r="U4967" t="s">
        <v>1174</v>
      </c>
      <c r="V4967" t="str">
        <f t="shared" si="971"/>
        <v>Intersection</v>
      </c>
      <c r="W4967" t="s">
        <v>1175</v>
      </c>
      <c r="X4967">
        <v>42.374760000000002</v>
      </c>
      <c r="Y4967">
        <v>-71.108823999999998</v>
      </c>
      <c r="Z4967" t="s">
        <v>1176</v>
      </c>
    </row>
    <row r="4968" spans="1:26">
      <c r="A4968">
        <v>28941</v>
      </c>
      <c r="B4968" s="1">
        <v>41366.833333333336</v>
      </c>
      <c r="C4968" s="1">
        <f t="shared" ref="C4968:C5030" si="972">EOMONTH(B4968,MONTH(B4968)*-1)+1</f>
        <v>41275</v>
      </c>
      <c r="D4968" s="4">
        <f t="shared" ref="D4968:D5030" si="973">YEARFRAC(C4968,B4968)</f>
        <v>0.25277777777777777</v>
      </c>
      <c r="E4968" s="3">
        <f t="shared" ref="E4968:E5030" si="974">YEAR(B4968)</f>
        <v>2013</v>
      </c>
      <c r="F4968" s="3">
        <f t="shared" ref="F4968:F5030" si="975">MONTH(B4968)</f>
        <v>4</v>
      </c>
      <c r="G4968" s="3">
        <f t="shared" ref="G4968:G5030" si="976">DAY(B4968)</f>
        <v>2</v>
      </c>
      <c r="H4968" s="3">
        <f t="shared" ref="H4968:H5030" si="977">HOUR(B4968)</f>
        <v>20</v>
      </c>
      <c r="I4968" s="3">
        <f t="shared" ref="I4968:I5030" si="978">MINUTE(B4968)</f>
        <v>0</v>
      </c>
      <c r="J4968" s="3">
        <f t="shared" ref="J4968:J5030" si="979">WEEKDAY(B4968,1)</f>
        <v>3</v>
      </c>
      <c r="K4968" s="3" t="str">
        <f>IF(AND(D4968&gt;='Season Lookup'!$D$15,D4968&lt;'Season Lookup'!$D$16),"Spring",IF(AND(D4968&gt;='Season Lookup'!$D$16,D4968&lt;'Season Lookup'!$D$17),"Summer",IF(AND(D4968&gt;='Season Lookup'!$D$17,D4968&lt;'Season Lookup'!$D$18),"Fall",IF(OR(D4968&gt;='Season Lookup'!$D$18,D4968&lt;'Season Lookup'!$D$15),"Winter"))))</f>
        <v>Spring</v>
      </c>
      <c r="L4968" s="3" t="str">
        <f>VLOOKUP(F4968,'Season Lookup'!$A$1:$B$13,2,0)</f>
        <v>Spring</v>
      </c>
      <c r="M4968" t="s">
        <v>73</v>
      </c>
      <c r="N4968" t="s">
        <v>13</v>
      </c>
      <c r="O4968" t="s">
        <v>13</v>
      </c>
      <c r="P4968" t="str">
        <f t="shared" ref="P4968:P5030" si="980">IF(OR(N4968="Auto",O4968="Auto"),"Yes",IF(OR(N4968="Taxi",O4968="Taxi"),"Yes",IF(OR(N4968="Truck",O4968="Truck"),"Yes",IF(OR(N4968="Van",O4968="Van"),"Yes","No"))))</f>
        <v>Yes</v>
      </c>
      <c r="Q4968" t="str">
        <f t="shared" ref="Q4968:Q5030" si="981">IF(OR(N4968="Bicycle",O4968="Bicycle"),"Yes","No")</f>
        <v>No</v>
      </c>
      <c r="R4968" t="str">
        <f t="shared" ref="R4968:R5030" si="982">IF(OR(N4968="Pedestrian",O4968="Pedestrian"),"Yes","No")</f>
        <v>No</v>
      </c>
      <c r="T4968" t="s">
        <v>509</v>
      </c>
      <c r="U4968" t="s">
        <v>42</v>
      </c>
      <c r="V4968" t="str">
        <f t="shared" ref="V4968:V5030" si="983">IF(ISBLANK(S4968),"Intersection","Non Intersection")</f>
        <v>Intersection</v>
      </c>
      <c r="W4968" t="s">
        <v>2628</v>
      </c>
      <c r="X4968">
        <v>42.369273999999997</v>
      </c>
      <c r="Y4968">
        <v>-71.113453000000007</v>
      </c>
      <c r="Z4968" t="s">
        <v>1437</v>
      </c>
    </row>
    <row r="4969" spans="1:26">
      <c r="A4969">
        <v>28938</v>
      </c>
      <c r="B4969" s="1">
        <v>41367.333333333336</v>
      </c>
      <c r="C4969" s="1">
        <f t="shared" si="972"/>
        <v>41275</v>
      </c>
      <c r="D4969" s="4">
        <f t="shared" si="973"/>
        <v>0.25555555555555554</v>
      </c>
      <c r="E4969" s="3">
        <f t="shared" si="974"/>
        <v>2013</v>
      </c>
      <c r="F4969" s="3">
        <f t="shared" si="975"/>
        <v>4</v>
      </c>
      <c r="G4969" s="3">
        <f t="shared" si="976"/>
        <v>3</v>
      </c>
      <c r="H4969" s="3">
        <f t="shared" si="977"/>
        <v>8</v>
      </c>
      <c r="I4969" s="3">
        <f t="shared" si="978"/>
        <v>0</v>
      </c>
      <c r="J4969" s="3">
        <f t="shared" si="979"/>
        <v>4</v>
      </c>
      <c r="K4969" s="3" t="str">
        <f>IF(AND(D4969&gt;='Season Lookup'!$D$15,D4969&lt;'Season Lookup'!$D$16),"Spring",IF(AND(D4969&gt;='Season Lookup'!$D$16,D4969&lt;'Season Lookup'!$D$17),"Summer",IF(AND(D4969&gt;='Season Lookup'!$D$17,D4969&lt;'Season Lookup'!$D$18),"Fall",IF(OR(D4969&gt;='Season Lookup'!$D$18,D4969&lt;'Season Lookup'!$D$15),"Winter"))))</f>
        <v>Spring</v>
      </c>
      <c r="L4969" s="3" t="str">
        <f>VLOOKUP(F4969,'Season Lookup'!$A$1:$B$13,2,0)</f>
        <v>Spring</v>
      </c>
      <c r="M4969" t="s">
        <v>82</v>
      </c>
      <c r="N4969" t="s">
        <v>13</v>
      </c>
      <c r="O4969" t="s">
        <v>13</v>
      </c>
      <c r="P4969" t="str">
        <f t="shared" si="980"/>
        <v>Yes</v>
      </c>
      <c r="Q4969" t="str">
        <f t="shared" si="981"/>
        <v>No</v>
      </c>
      <c r="R4969" t="str">
        <f t="shared" si="982"/>
        <v>No</v>
      </c>
      <c r="T4969" t="s">
        <v>32</v>
      </c>
      <c r="U4969" t="s">
        <v>189</v>
      </c>
      <c r="V4969" t="str">
        <f t="shared" si="983"/>
        <v>Intersection</v>
      </c>
      <c r="W4969" t="s">
        <v>1737</v>
      </c>
      <c r="X4969">
        <v>42.363207000000003</v>
      </c>
      <c r="Y4969">
        <v>-71.096699999999998</v>
      </c>
      <c r="Z4969" t="s">
        <v>1738</v>
      </c>
    </row>
    <row r="4970" spans="1:26">
      <c r="A4970">
        <v>28939</v>
      </c>
      <c r="B4970" s="1">
        <v>41367.416655092595</v>
      </c>
      <c r="C4970" s="1">
        <f t="shared" si="972"/>
        <v>41275</v>
      </c>
      <c r="D4970" s="4">
        <f t="shared" si="973"/>
        <v>0.25555555555555554</v>
      </c>
      <c r="E4970" s="3">
        <f t="shared" si="974"/>
        <v>2013</v>
      </c>
      <c r="F4970" s="3">
        <f t="shared" si="975"/>
        <v>4</v>
      </c>
      <c r="G4970" s="3">
        <f t="shared" si="976"/>
        <v>3</v>
      </c>
      <c r="H4970" s="3">
        <f t="shared" si="977"/>
        <v>9</v>
      </c>
      <c r="I4970" s="3">
        <f t="shared" si="978"/>
        <v>59</v>
      </c>
      <c r="J4970" s="3">
        <f t="shared" si="979"/>
        <v>4</v>
      </c>
      <c r="K4970" s="3" t="str">
        <f>IF(AND(D4970&gt;='Season Lookup'!$D$15,D4970&lt;'Season Lookup'!$D$16),"Spring",IF(AND(D4970&gt;='Season Lookup'!$D$16,D4970&lt;'Season Lookup'!$D$17),"Summer",IF(AND(D4970&gt;='Season Lookup'!$D$17,D4970&lt;'Season Lookup'!$D$18),"Fall",IF(OR(D4970&gt;='Season Lookup'!$D$18,D4970&lt;'Season Lookup'!$D$15),"Winter"))))</f>
        <v>Spring</v>
      </c>
      <c r="L4970" s="3" t="str">
        <f>VLOOKUP(F4970,'Season Lookup'!$A$1:$B$13,2,0)</f>
        <v>Spring</v>
      </c>
      <c r="M4970" t="s">
        <v>82</v>
      </c>
      <c r="N4970" t="s">
        <v>13</v>
      </c>
      <c r="O4970" t="s">
        <v>36</v>
      </c>
      <c r="P4970" t="str">
        <f t="shared" si="980"/>
        <v>Yes</v>
      </c>
      <c r="Q4970" t="str">
        <f t="shared" si="981"/>
        <v>No</v>
      </c>
      <c r="R4970" t="str">
        <f t="shared" si="982"/>
        <v>No</v>
      </c>
      <c r="S4970">
        <v>58</v>
      </c>
      <c r="T4970" t="s">
        <v>5532</v>
      </c>
      <c r="V4970" t="str">
        <f t="shared" si="983"/>
        <v>Non Intersection</v>
      </c>
      <c r="W4970" t="s">
        <v>5533</v>
      </c>
      <c r="X4970">
        <v>42.392327999999999</v>
      </c>
      <c r="Y4970">
        <v>-71.135594999999995</v>
      </c>
      <c r="Z4970" t="s">
        <v>5534</v>
      </c>
    </row>
    <row r="4971" spans="1:26">
      <c r="A4971">
        <v>28942</v>
      </c>
      <c r="B4971" s="1">
        <v>41367.67359953704</v>
      </c>
      <c r="C4971" s="1">
        <f t="shared" si="972"/>
        <v>41275</v>
      </c>
      <c r="D4971" s="4">
        <f t="shared" si="973"/>
        <v>0.25555555555555554</v>
      </c>
      <c r="E4971" s="3">
        <f t="shared" si="974"/>
        <v>2013</v>
      </c>
      <c r="F4971" s="3">
        <f t="shared" si="975"/>
        <v>4</v>
      </c>
      <c r="G4971" s="3">
        <f t="shared" si="976"/>
        <v>3</v>
      </c>
      <c r="H4971" s="3">
        <f t="shared" si="977"/>
        <v>16</v>
      </c>
      <c r="I4971" s="3">
        <f t="shared" si="978"/>
        <v>9</v>
      </c>
      <c r="J4971" s="3">
        <f t="shared" si="979"/>
        <v>4</v>
      </c>
      <c r="K4971" s="3" t="str">
        <f>IF(AND(D4971&gt;='Season Lookup'!$D$15,D4971&lt;'Season Lookup'!$D$16),"Spring",IF(AND(D4971&gt;='Season Lookup'!$D$16,D4971&lt;'Season Lookup'!$D$17),"Summer",IF(AND(D4971&gt;='Season Lookup'!$D$17,D4971&lt;'Season Lookup'!$D$18),"Fall",IF(OR(D4971&gt;='Season Lookup'!$D$18,D4971&lt;'Season Lookup'!$D$15),"Winter"))))</f>
        <v>Spring</v>
      </c>
      <c r="L4971" s="3" t="str">
        <f>VLOOKUP(F4971,'Season Lookup'!$A$1:$B$13,2,0)</f>
        <v>Spring</v>
      </c>
      <c r="M4971" t="s">
        <v>82</v>
      </c>
      <c r="N4971" t="s">
        <v>13</v>
      </c>
      <c r="O4971" t="s">
        <v>13</v>
      </c>
      <c r="P4971" t="str">
        <f t="shared" si="980"/>
        <v>Yes</v>
      </c>
      <c r="Q4971" t="str">
        <f t="shared" si="981"/>
        <v>No</v>
      </c>
      <c r="R4971" t="str">
        <f t="shared" si="982"/>
        <v>No</v>
      </c>
      <c r="T4971" t="s">
        <v>260</v>
      </c>
      <c r="U4971" t="s">
        <v>1502</v>
      </c>
      <c r="V4971" t="str">
        <f t="shared" si="983"/>
        <v>Intersection</v>
      </c>
      <c r="W4971" t="s">
        <v>1503</v>
      </c>
      <c r="X4971">
        <v>42.371716999999997</v>
      </c>
      <c r="Y4971">
        <v>-71.079684999999998</v>
      </c>
      <c r="Z4971" t="s">
        <v>1504</v>
      </c>
    </row>
    <row r="4972" spans="1:26">
      <c r="A4972">
        <v>28943</v>
      </c>
      <c r="B4972" s="1">
        <v>41367.699988425928</v>
      </c>
      <c r="C4972" s="1">
        <f t="shared" si="972"/>
        <v>41275</v>
      </c>
      <c r="D4972" s="4">
        <f t="shared" si="973"/>
        <v>0.25555555555555554</v>
      </c>
      <c r="E4972" s="3">
        <f t="shared" si="974"/>
        <v>2013</v>
      </c>
      <c r="F4972" s="3">
        <f t="shared" si="975"/>
        <v>4</v>
      </c>
      <c r="G4972" s="3">
        <f t="shared" si="976"/>
        <v>3</v>
      </c>
      <c r="H4972" s="3">
        <f t="shared" si="977"/>
        <v>16</v>
      </c>
      <c r="I4972" s="3">
        <f t="shared" si="978"/>
        <v>47</v>
      </c>
      <c r="J4972" s="3">
        <f t="shared" si="979"/>
        <v>4</v>
      </c>
      <c r="K4972" s="3" t="str">
        <f>IF(AND(D4972&gt;='Season Lookup'!$D$15,D4972&lt;'Season Lookup'!$D$16),"Spring",IF(AND(D4972&gt;='Season Lookup'!$D$16,D4972&lt;'Season Lookup'!$D$17),"Summer",IF(AND(D4972&gt;='Season Lookup'!$D$17,D4972&lt;'Season Lookup'!$D$18),"Fall",IF(OR(D4972&gt;='Season Lookup'!$D$18,D4972&lt;'Season Lookup'!$D$15),"Winter"))))</f>
        <v>Spring</v>
      </c>
      <c r="L4972" s="3" t="str">
        <f>VLOOKUP(F4972,'Season Lookup'!$A$1:$B$13,2,0)</f>
        <v>Spring</v>
      </c>
      <c r="M4972" t="s">
        <v>82</v>
      </c>
      <c r="N4972" t="s">
        <v>13</v>
      </c>
      <c r="O4972" t="s">
        <v>13</v>
      </c>
      <c r="P4972" t="str">
        <f t="shared" si="980"/>
        <v>Yes</v>
      </c>
      <c r="Q4972" t="str">
        <f t="shared" si="981"/>
        <v>No</v>
      </c>
      <c r="R4972" t="str">
        <f t="shared" si="982"/>
        <v>No</v>
      </c>
      <c r="T4972" t="s">
        <v>105</v>
      </c>
      <c r="U4972" t="s">
        <v>342</v>
      </c>
      <c r="V4972" t="str">
        <f t="shared" si="983"/>
        <v>Intersection</v>
      </c>
      <c r="W4972" t="s">
        <v>343</v>
      </c>
      <c r="X4972">
        <v>42.369317000000002</v>
      </c>
      <c r="Y4972">
        <v>-71.101021000000003</v>
      </c>
      <c r="Z4972" t="s">
        <v>344</v>
      </c>
    </row>
    <row r="4973" spans="1:26">
      <c r="A4973">
        <v>28944</v>
      </c>
      <c r="B4973" s="1">
        <v>41367.729155092595</v>
      </c>
      <c r="C4973" s="1">
        <f t="shared" si="972"/>
        <v>41275</v>
      </c>
      <c r="D4973" s="4">
        <f t="shared" si="973"/>
        <v>0.25555555555555554</v>
      </c>
      <c r="E4973" s="3">
        <f t="shared" si="974"/>
        <v>2013</v>
      </c>
      <c r="F4973" s="3">
        <f t="shared" si="975"/>
        <v>4</v>
      </c>
      <c r="G4973" s="3">
        <f t="shared" si="976"/>
        <v>3</v>
      </c>
      <c r="H4973" s="3">
        <f t="shared" si="977"/>
        <v>17</v>
      </c>
      <c r="I4973" s="3">
        <f t="shared" si="978"/>
        <v>29</v>
      </c>
      <c r="J4973" s="3">
        <f t="shared" si="979"/>
        <v>4</v>
      </c>
      <c r="K4973" s="3" t="str">
        <f>IF(AND(D4973&gt;='Season Lookup'!$D$15,D4973&lt;'Season Lookup'!$D$16),"Spring",IF(AND(D4973&gt;='Season Lookup'!$D$16,D4973&lt;'Season Lookup'!$D$17),"Summer",IF(AND(D4973&gt;='Season Lookup'!$D$17,D4973&lt;'Season Lookup'!$D$18),"Fall",IF(OR(D4973&gt;='Season Lookup'!$D$18,D4973&lt;'Season Lookup'!$D$15),"Winter"))))</f>
        <v>Spring</v>
      </c>
      <c r="L4973" s="3" t="str">
        <f>VLOOKUP(F4973,'Season Lookup'!$A$1:$B$13,2,0)</f>
        <v>Spring</v>
      </c>
      <c r="M4973" t="s">
        <v>82</v>
      </c>
      <c r="N4973" t="s">
        <v>13</v>
      </c>
      <c r="O4973" t="s">
        <v>23</v>
      </c>
      <c r="P4973" t="str">
        <f t="shared" si="980"/>
        <v>Yes</v>
      </c>
      <c r="Q4973" t="str">
        <f t="shared" si="981"/>
        <v>No</v>
      </c>
      <c r="R4973" t="str">
        <f t="shared" si="982"/>
        <v>No</v>
      </c>
      <c r="T4973" t="s">
        <v>737</v>
      </c>
      <c r="U4973" t="s">
        <v>19</v>
      </c>
      <c r="V4973" t="str">
        <f t="shared" si="983"/>
        <v>Intersection</v>
      </c>
      <c r="W4973" t="s">
        <v>5535</v>
      </c>
      <c r="X4973">
        <v>42.37256</v>
      </c>
      <c r="Y4973">
        <v>-71.091820999999996</v>
      </c>
      <c r="Z4973" t="s">
        <v>1452</v>
      </c>
    </row>
    <row r="4974" spans="1:26">
      <c r="A4974">
        <v>28947</v>
      </c>
      <c r="B4974" s="1">
        <v>41367.928460648145</v>
      </c>
      <c r="C4974" s="1">
        <f t="shared" si="972"/>
        <v>41275</v>
      </c>
      <c r="D4974" s="4">
        <f t="shared" si="973"/>
        <v>0.25555555555555554</v>
      </c>
      <c r="E4974" s="3">
        <f t="shared" si="974"/>
        <v>2013</v>
      </c>
      <c r="F4974" s="3">
        <f t="shared" si="975"/>
        <v>4</v>
      </c>
      <c r="G4974" s="3">
        <f t="shared" si="976"/>
        <v>3</v>
      </c>
      <c r="H4974" s="3">
        <f t="shared" si="977"/>
        <v>22</v>
      </c>
      <c r="I4974" s="3">
        <f t="shared" si="978"/>
        <v>16</v>
      </c>
      <c r="J4974" s="3">
        <f t="shared" si="979"/>
        <v>4</v>
      </c>
      <c r="K4974" s="3" t="str">
        <f>IF(AND(D4974&gt;='Season Lookup'!$D$15,D4974&lt;'Season Lookup'!$D$16),"Spring",IF(AND(D4974&gt;='Season Lookup'!$D$16,D4974&lt;'Season Lookup'!$D$17),"Summer",IF(AND(D4974&gt;='Season Lookup'!$D$17,D4974&lt;'Season Lookup'!$D$18),"Fall",IF(OR(D4974&gt;='Season Lookup'!$D$18,D4974&lt;'Season Lookup'!$D$15),"Winter"))))</f>
        <v>Spring</v>
      </c>
      <c r="L4974" s="3" t="str">
        <f>VLOOKUP(F4974,'Season Lookup'!$A$1:$B$13,2,0)</f>
        <v>Spring</v>
      </c>
      <c r="M4974" t="s">
        <v>82</v>
      </c>
      <c r="N4974" t="s">
        <v>13</v>
      </c>
      <c r="O4974" t="s">
        <v>23</v>
      </c>
      <c r="P4974" t="str">
        <f t="shared" si="980"/>
        <v>Yes</v>
      </c>
      <c r="Q4974" t="str">
        <f t="shared" si="981"/>
        <v>No</v>
      </c>
      <c r="R4974" t="str">
        <f t="shared" si="982"/>
        <v>No</v>
      </c>
      <c r="S4974">
        <v>343</v>
      </c>
      <c r="T4974" t="s">
        <v>105</v>
      </c>
      <c r="V4974" t="str">
        <f t="shared" si="983"/>
        <v>Non Intersection</v>
      </c>
      <c r="W4974" t="s">
        <v>5536</v>
      </c>
      <c r="X4974">
        <v>42.370251000000003</v>
      </c>
      <c r="Y4974">
        <v>-71.103002000000004</v>
      </c>
      <c r="Z4974" t="s">
        <v>5537</v>
      </c>
    </row>
    <row r="4975" spans="1:26">
      <c r="A4975">
        <v>28945</v>
      </c>
      <c r="B4975" s="1">
        <v>41368.336793981478</v>
      </c>
      <c r="C4975" s="1">
        <f t="shared" si="972"/>
        <v>41275</v>
      </c>
      <c r="D4975" s="4">
        <f t="shared" si="973"/>
        <v>0.25833333333333336</v>
      </c>
      <c r="E4975" s="3">
        <f t="shared" si="974"/>
        <v>2013</v>
      </c>
      <c r="F4975" s="3">
        <f t="shared" si="975"/>
        <v>4</v>
      </c>
      <c r="G4975" s="3">
        <f t="shared" si="976"/>
        <v>4</v>
      </c>
      <c r="H4975" s="3">
        <f t="shared" si="977"/>
        <v>8</v>
      </c>
      <c r="I4975" s="3">
        <f t="shared" si="978"/>
        <v>4</v>
      </c>
      <c r="J4975" s="3">
        <f t="shared" si="979"/>
        <v>5</v>
      </c>
      <c r="K4975" s="3" t="str">
        <f>IF(AND(D4975&gt;='Season Lookup'!$D$15,D4975&lt;'Season Lookup'!$D$16),"Spring",IF(AND(D4975&gt;='Season Lookup'!$D$16,D4975&lt;'Season Lookup'!$D$17),"Summer",IF(AND(D4975&gt;='Season Lookup'!$D$17,D4975&lt;'Season Lookup'!$D$18),"Fall",IF(OR(D4975&gt;='Season Lookup'!$D$18,D4975&lt;'Season Lookup'!$D$15),"Winter"))))</f>
        <v>Spring</v>
      </c>
      <c r="L4975" s="3" t="str">
        <f>VLOOKUP(F4975,'Season Lookup'!$A$1:$B$13,2,0)</f>
        <v>Spring</v>
      </c>
      <c r="M4975" t="s">
        <v>78</v>
      </c>
      <c r="N4975" t="s">
        <v>13</v>
      </c>
      <c r="O4975" t="s">
        <v>13</v>
      </c>
      <c r="P4975" t="str">
        <f t="shared" si="980"/>
        <v>Yes</v>
      </c>
      <c r="Q4975" t="str">
        <f t="shared" si="981"/>
        <v>No</v>
      </c>
      <c r="R4975" t="str">
        <f t="shared" si="982"/>
        <v>No</v>
      </c>
      <c r="S4975">
        <v>78</v>
      </c>
      <c r="T4975" t="s">
        <v>198</v>
      </c>
      <c r="V4975" t="str">
        <f t="shared" si="983"/>
        <v>Non Intersection</v>
      </c>
      <c r="W4975" t="s">
        <v>357</v>
      </c>
      <c r="X4975">
        <v>42.372075000000002</v>
      </c>
      <c r="Y4975">
        <v>-71.119129000000001</v>
      </c>
      <c r="Z4975" t="s">
        <v>358</v>
      </c>
    </row>
    <row r="4976" spans="1:26">
      <c r="A4976">
        <v>28946</v>
      </c>
      <c r="B4976" s="1">
        <v>41368.395833333336</v>
      </c>
      <c r="C4976" s="1">
        <f t="shared" si="972"/>
        <v>41275</v>
      </c>
      <c r="D4976" s="4">
        <f t="shared" si="973"/>
        <v>0.25833333333333336</v>
      </c>
      <c r="E4976" s="3">
        <f t="shared" si="974"/>
        <v>2013</v>
      </c>
      <c r="F4976" s="3">
        <f t="shared" si="975"/>
        <v>4</v>
      </c>
      <c r="G4976" s="3">
        <f t="shared" si="976"/>
        <v>4</v>
      </c>
      <c r="H4976" s="3">
        <f t="shared" si="977"/>
        <v>9</v>
      </c>
      <c r="I4976" s="3">
        <f t="shared" si="978"/>
        <v>30</v>
      </c>
      <c r="J4976" s="3">
        <f t="shared" si="979"/>
        <v>5</v>
      </c>
      <c r="K4976" s="3" t="str">
        <f>IF(AND(D4976&gt;='Season Lookup'!$D$15,D4976&lt;'Season Lookup'!$D$16),"Spring",IF(AND(D4976&gt;='Season Lookup'!$D$16,D4976&lt;'Season Lookup'!$D$17),"Summer",IF(AND(D4976&gt;='Season Lookup'!$D$17,D4976&lt;'Season Lookup'!$D$18),"Fall",IF(OR(D4976&gt;='Season Lookup'!$D$18,D4976&lt;'Season Lookup'!$D$15),"Winter"))))</f>
        <v>Spring</v>
      </c>
      <c r="L4976" s="3" t="str">
        <f>VLOOKUP(F4976,'Season Lookup'!$A$1:$B$13,2,0)</f>
        <v>Spring</v>
      </c>
      <c r="M4976" t="s">
        <v>78</v>
      </c>
      <c r="N4976" t="s">
        <v>13</v>
      </c>
      <c r="O4976" t="s">
        <v>23</v>
      </c>
      <c r="P4976" t="str">
        <f t="shared" si="980"/>
        <v>Yes</v>
      </c>
      <c r="Q4976" t="str">
        <f t="shared" si="981"/>
        <v>No</v>
      </c>
      <c r="R4976" t="str">
        <f t="shared" si="982"/>
        <v>No</v>
      </c>
      <c r="S4976">
        <v>89</v>
      </c>
      <c r="T4976" t="s">
        <v>1502</v>
      </c>
      <c r="V4976" t="str">
        <f t="shared" si="983"/>
        <v>Non Intersection</v>
      </c>
      <c r="W4976" t="s">
        <v>5538</v>
      </c>
      <c r="X4976">
        <v>42.372078000000002</v>
      </c>
      <c r="Y4976">
        <v>-71.081861000000004</v>
      </c>
      <c r="Z4976" t="s">
        <v>5539</v>
      </c>
    </row>
    <row r="4977" spans="1:26">
      <c r="A4977">
        <v>28950</v>
      </c>
      <c r="B4977" s="1">
        <v>41368.4375</v>
      </c>
      <c r="C4977" s="1">
        <f t="shared" si="972"/>
        <v>41275</v>
      </c>
      <c r="D4977" s="4">
        <f t="shared" si="973"/>
        <v>0.25833333333333336</v>
      </c>
      <c r="E4977" s="3">
        <f t="shared" si="974"/>
        <v>2013</v>
      </c>
      <c r="F4977" s="3">
        <f t="shared" si="975"/>
        <v>4</v>
      </c>
      <c r="G4977" s="3">
        <f t="shared" si="976"/>
        <v>4</v>
      </c>
      <c r="H4977" s="3">
        <f t="shared" si="977"/>
        <v>10</v>
      </c>
      <c r="I4977" s="3">
        <f t="shared" si="978"/>
        <v>30</v>
      </c>
      <c r="J4977" s="3">
        <f t="shared" si="979"/>
        <v>5</v>
      </c>
      <c r="K4977" s="3" t="str">
        <f>IF(AND(D4977&gt;='Season Lookup'!$D$15,D4977&lt;'Season Lookup'!$D$16),"Spring",IF(AND(D4977&gt;='Season Lookup'!$D$16,D4977&lt;'Season Lookup'!$D$17),"Summer",IF(AND(D4977&gt;='Season Lookup'!$D$17,D4977&lt;'Season Lookup'!$D$18),"Fall",IF(OR(D4977&gt;='Season Lookup'!$D$18,D4977&lt;'Season Lookup'!$D$15),"Winter"))))</f>
        <v>Spring</v>
      </c>
      <c r="L4977" s="3" t="str">
        <f>VLOOKUP(F4977,'Season Lookup'!$A$1:$B$13,2,0)</f>
        <v>Spring</v>
      </c>
      <c r="M4977" t="s">
        <v>78</v>
      </c>
      <c r="N4977" t="s">
        <v>13</v>
      </c>
      <c r="O4977" t="s">
        <v>23</v>
      </c>
      <c r="P4977" t="str">
        <f t="shared" si="980"/>
        <v>Yes</v>
      </c>
      <c r="Q4977" t="str">
        <f t="shared" si="981"/>
        <v>No</v>
      </c>
      <c r="R4977" t="str">
        <f t="shared" si="982"/>
        <v>No</v>
      </c>
      <c r="T4977" t="s">
        <v>745</v>
      </c>
      <c r="U4977" t="s">
        <v>19</v>
      </c>
      <c r="V4977" t="str">
        <f t="shared" si="983"/>
        <v>Intersection</v>
      </c>
      <c r="W4977" t="s">
        <v>2106</v>
      </c>
      <c r="X4977">
        <v>42.373133000000003</v>
      </c>
      <c r="Y4977">
        <v>-71.096238999999997</v>
      </c>
      <c r="Z4977" t="s">
        <v>2107</v>
      </c>
    </row>
    <row r="4978" spans="1:26">
      <c r="A4978">
        <v>28956</v>
      </c>
      <c r="B4978" s="1">
        <v>41368.458333333336</v>
      </c>
      <c r="C4978" s="1">
        <f t="shared" si="972"/>
        <v>41275</v>
      </c>
      <c r="D4978" s="4">
        <f t="shared" si="973"/>
        <v>0.25833333333333336</v>
      </c>
      <c r="E4978" s="3">
        <f t="shared" si="974"/>
        <v>2013</v>
      </c>
      <c r="F4978" s="3">
        <f t="shared" si="975"/>
        <v>4</v>
      </c>
      <c r="G4978" s="3">
        <f t="shared" si="976"/>
        <v>4</v>
      </c>
      <c r="H4978" s="3">
        <f t="shared" si="977"/>
        <v>11</v>
      </c>
      <c r="I4978" s="3">
        <f t="shared" si="978"/>
        <v>0</v>
      </c>
      <c r="J4978" s="3">
        <f t="shared" si="979"/>
        <v>5</v>
      </c>
      <c r="K4978" s="3" t="str">
        <f>IF(AND(D4978&gt;='Season Lookup'!$D$15,D4978&lt;'Season Lookup'!$D$16),"Spring",IF(AND(D4978&gt;='Season Lookup'!$D$16,D4978&lt;'Season Lookup'!$D$17),"Summer",IF(AND(D4978&gt;='Season Lookup'!$D$17,D4978&lt;'Season Lookup'!$D$18),"Fall",IF(OR(D4978&gt;='Season Lookup'!$D$18,D4978&lt;'Season Lookup'!$D$15),"Winter"))))</f>
        <v>Spring</v>
      </c>
      <c r="L4978" s="3" t="str">
        <f>VLOOKUP(F4978,'Season Lookup'!$A$1:$B$13,2,0)</f>
        <v>Spring</v>
      </c>
      <c r="M4978" t="s">
        <v>78</v>
      </c>
      <c r="N4978" t="s">
        <v>13</v>
      </c>
      <c r="O4978" t="s">
        <v>23</v>
      </c>
      <c r="P4978" t="str">
        <f t="shared" si="980"/>
        <v>Yes</v>
      </c>
      <c r="Q4978" t="str">
        <f t="shared" si="981"/>
        <v>No</v>
      </c>
      <c r="R4978" t="str">
        <f t="shared" si="982"/>
        <v>No</v>
      </c>
      <c r="S4978">
        <v>301</v>
      </c>
      <c r="T4978" t="s">
        <v>209</v>
      </c>
      <c r="V4978" t="str">
        <f t="shared" si="983"/>
        <v>Non Intersection</v>
      </c>
      <c r="W4978" t="s">
        <v>670</v>
      </c>
      <c r="X4978">
        <v>42.366584000000003</v>
      </c>
      <c r="Y4978">
        <v>-71.087968000000004</v>
      </c>
      <c r="Z4978" t="s">
        <v>671</v>
      </c>
    </row>
    <row r="4979" spans="1:26">
      <c r="A4979">
        <v>28957</v>
      </c>
      <c r="B4979" s="1">
        <v>41368.583333333336</v>
      </c>
      <c r="C4979" s="1">
        <f t="shared" si="972"/>
        <v>41275</v>
      </c>
      <c r="D4979" s="4">
        <f t="shared" si="973"/>
        <v>0.25833333333333336</v>
      </c>
      <c r="E4979" s="3">
        <f t="shared" si="974"/>
        <v>2013</v>
      </c>
      <c r="F4979" s="3">
        <f t="shared" si="975"/>
        <v>4</v>
      </c>
      <c r="G4979" s="3">
        <f t="shared" si="976"/>
        <v>4</v>
      </c>
      <c r="H4979" s="3">
        <f t="shared" si="977"/>
        <v>14</v>
      </c>
      <c r="I4979" s="3">
        <f t="shared" si="978"/>
        <v>0</v>
      </c>
      <c r="J4979" s="3">
        <f t="shared" si="979"/>
        <v>5</v>
      </c>
      <c r="K4979" s="3" t="str">
        <f>IF(AND(D4979&gt;='Season Lookup'!$D$15,D4979&lt;'Season Lookup'!$D$16),"Spring",IF(AND(D4979&gt;='Season Lookup'!$D$16,D4979&lt;'Season Lookup'!$D$17),"Summer",IF(AND(D4979&gt;='Season Lookup'!$D$17,D4979&lt;'Season Lookup'!$D$18),"Fall",IF(OR(D4979&gt;='Season Lookup'!$D$18,D4979&lt;'Season Lookup'!$D$15),"Winter"))))</f>
        <v>Spring</v>
      </c>
      <c r="L4979" s="3" t="str">
        <f>VLOOKUP(F4979,'Season Lookup'!$A$1:$B$13,2,0)</f>
        <v>Spring</v>
      </c>
      <c r="M4979" t="s">
        <v>78</v>
      </c>
      <c r="N4979" t="s">
        <v>13</v>
      </c>
      <c r="O4979" t="s">
        <v>13</v>
      </c>
      <c r="P4979" t="str">
        <f t="shared" si="980"/>
        <v>Yes</v>
      </c>
      <c r="Q4979" t="str">
        <f t="shared" si="981"/>
        <v>No</v>
      </c>
      <c r="R4979" t="str">
        <f t="shared" si="982"/>
        <v>No</v>
      </c>
      <c r="T4979" t="s">
        <v>147</v>
      </c>
      <c r="U4979" t="s">
        <v>556</v>
      </c>
      <c r="V4979" t="str">
        <f t="shared" si="983"/>
        <v>Intersection</v>
      </c>
      <c r="W4979" t="s">
        <v>557</v>
      </c>
      <c r="X4979">
        <v>42.367562</v>
      </c>
      <c r="Y4979">
        <v>-71.085740999999999</v>
      </c>
      <c r="Z4979" t="s">
        <v>558</v>
      </c>
    </row>
    <row r="4980" spans="1:26">
      <c r="A4980">
        <v>28951</v>
      </c>
      <c r="B4980" s="1">
        <v>41369.333333333336</v>
      </c>
      <c r="C4980" s="1">
        <f t="shared" si="972"/>
        <v>41275</v>
      </c>
      <c r="D4980" s="4">
        <f t="shared" si="973"/>
        <v>0.26111111111111113</v>
      </c>
      <c r="E4980" s="3">
        <f t="shared" si="974"/>
        <v>2013</v>
      </c>
      <c r="F4980" s="3">
        <f t="shared" si="975"/>
        <v>4</v>
      </c>
      <c r="G4980" s="3">
        <f t="shared" si="976"/>
        <v>5</v>
      </c>
      <c r="H4980" s="3">
        <f t="shared" si="977"/>
        <v>8</v>
      </c>
      <c r="I4980" s="3">
        <f t="shared" si="978"/>
        <v>0</v>
      </c>
      <c r="J4980" s="3">
        <f t="shared" si="979"/>
        <v>6</v>
      </c>
      <c r="K4980" s="3" t="str">
        <f>IF(AND(D4980&gt;='Season Lookup'!$D$15,D4980&lt;'Season Lookup'!$D$16),"Spring",IF(AND(D4980&gt;='Season Lookup'!$D$16,D4980&lt;'Season Lookup'!$D$17),"Summer",IF(AND(D4980&gt;='Season Lookup'!$D$17,D4980&lt;'Season Lookup'!$D$18),"Fall",IF(OR(D4980&gt;='Season Lookup'!$D$18,D4980&lt;'Season Lookup'!$D$15),"Winter"))))</f>
        <v>Spring</v>
      </c>
      <c r="L4980" s="3" t="str">
        <f>VLOOKUP(F4980,'Season Lookup'!$A$1:$B$13,2,0)</f>
        <v>Spring</v>
      </c>
      <c r="M4980" t="s">
        <v>12</v>
      </c>
      <c r="N4980" t="s">
        <v>13</v>
      </c>
      <c r="O4980" t="s">
        <v>23</v>
      </c>
      <c r="P4980" t="str">
        <f t="shared" si="980"/>
        <v>Yes</v>
      </c>
      <c r="Q4980" t="str">
        <f t="shared" si="981"/>
        <v>No</v>
      </c>
      <c r="R4980" t="str">
        <f t="shared" si="982"/>
        <v>No</v>
      </c>
      <c r="T4980" t="s">
        <v>479</v>
      </c>
      <c r="U4980" t="s">
        <v>156</v>
      </c>
      <c r="V4980" t="str">
        <f t="shared" si="983"/>
        <v>Intersection</v>
      </c>
      <c r="W4980" t="s">
        <v>480</v>
      </c>
      <c r="X4980">
        <v>42.365324999999999</v>
      </c>
      <c r="Y4980">
        <v>-71.111564999999999</v>
      </c>
      <c r="Z4980" t="s">
        <v>481</v>
      </c>
    </row>
    <row r="4981" spans="1:26">
      <c r="A4981">
        <v>28952</v>
      </c>
      <c r="B4981" s="1">
        <v>41369.333333333336</v>
      </c>
      <c r="C4981" s="1">
        <f t="shared" si="972"/>
        <v>41275</v>
      </c>
      <c r="D4981" s="4">
        <f t="shared" si="973"/>
        <v>0.26111111111111113</v>
      </c>
      <c r="E4981" s="3">
        <f t="shared" si="974"/>
        <v>2013</v>
      </c>
      <c r="F4981" s="3">
        <f t="shared" si="975"/>
        <v>4</v>
      </c>
      <c r="G4981" s="3">
        <f t="shared" si="976"/>
        <v>5</v>
      </c>
      <c r="H4981" s="3">
        <f t="shared" si="977"/>
        <v>8</v>
      </c>
      <c r="I4981" s="3">
        <f t="shared" si="978"/>
        <v>0</v>
      </c>
      <c r="J4981" s="3">
        <f t="shared" si="979"/>
        <v>6</v>
      </c>
      <c r="K4981" s="3" t="str">
        <f>IF(AND(D4981&gt;='Season Lookup'!$D$15,D4981&lt;'Season Lookup'!$D$16),"Spring",IF(AND(D4981&gt;='Season Lookup'!$D$16,D4981&lt;'Season Lookup'!$D$17),"Summer",IF(AND(D4981&gt;='Season Lookup'!$D$17,D4981&lt;'Season Lookup'!$D$18),"Fall",IF(OR(D4981&gt;='Season Lookup'!$D$18,D4981&lt;'Season Lookup'!$D$15),"Winter"))))</f>
        <v>Spring</v>
      </c>
      <c r="L4981" s="3" t="str">
        <f>VLOOKUP(F4981,'Season Lookup'!$A$1:$B$13,2,0)</f>
        <v>Spring</v>
      </c>
      <c r="M4981" t="s">
        <v>12</v>
      </c>
      <c r="N4981" t="s">
        <v>329</v>
      </c>
      <c r="O4981" t="s">
        <v>13</v>
      </c>
      <c r="P4981" t="str">
        <f t="shared" si="980"/>
        <v>Yes</v>
      </c>
      <c r="Q4981" t="str">
        <f t="shared" si="981"/>
        <v>No</v>
      </c>
      <c r="R4981" t="str">
        <f t="shared" si="982"/>
        <v>No</v>
      </c>
      <c r="S4981">
        <v>172</v>
      </c>
      <c r="T4981" t="s">
        <v>42</v>
      </c>
      <c r="V4981" t="str">
        <f t="shared" si="983"/>
        <v>Non Intersection</v>
      </c>
      <c r="W4981" t="s">
        <v>5540</v>
      </c>
      <c r="X4981">
        <v>42.365045000000002</v>
      </c>
      <c r="Y4981">
        <v>-71.113722999999993</v>
      </c>
      <c r="Z4981" t="s">
        <v>5541</v>
      </c>
    </row>
    <row r="4982" spans="1:26">
      <c r="A4982">
        <v>28953</v>
      </c>
      <c r="B4982" s="1">
        <v>41369.385405092595</v>
      </c>
      <c r="C4982" s="1">
        <f t="shared" si="972"/>
        <v>41275</v>
      </c>
      <c r="D4982" s="4">
        <f t="shared" si="973"/>
        <v>0.26111111111111113</v>
      </c>
      <c r="E4982" s="3">
        <f t="shared" si="974"/>
        <v>2013</v>
      </c>
      <c r="F4982" s="3">
        <f t="shared" si="975"/>
        <v>4</v>
      </c>
      <c r="G4982" s="3">
        <f t="shared" si="976"/>
        <v>5</v>
      </c>
      <c r="H4982" s="3">
        <f t="shared" si="977"/>
        <v>9</v>
      </c>
      <c r="I4982" s="3">
        <f t="shared" si="978"/>
        <v>14</v>
      </c>
      <c r="J4982" s="3">
        <f t="shared" si="979"/>
        <v>6</v>
      </c>
      <c r="K4982" s="3" t="str">
        <f>IF(AND(D4982&gt;='Season Lookup'!$D$15,D4982&lt;'Season Lookup'!$D$16),"Spring",IF(AND(D4982&gt;='Season Lookup'!$D$16,D4982&lt;'Season Lookup'!$D$17),"Summer",IF(AND(D4982&gt;='Season Lookup'!$D$17,D4982&lt;'Season Lookup'!$D$18),"Fall",IF(OR(D4982&gt;='Season Lookup'!$D$18,D4982&lt;'Season Lookup'!$D$15),"Winter"))))</f>
        <v>Spring</v>
      </c>
      <c r="L4982" s="3" t="str">
        <f>VLOOKUP(F4982,'Season Lookup'!$A$1:$B$13,2,0)</f>
        <v>Spring</v>
      </c>
      <c r="M4982" t="s">
        <v>12</v>
      </c>
      <c r="N4982" t="s">
        <v>13</v>
      </c>
      <c r="O4982" t="s">
        <v>23</v>
      </c>
      <c r="P4982" t="str">
        <f t="shared" si="980"/>
        <v>Yes</v>
      </c>
      <c r="Q4982" t="str">
        <f t="shared" si="981"/>
        <v>No</v>
      </c>
      <c r="R4982" t="str">
        <f t="shared" si="982"/>
        <v>No</v>
      </c>
      <c r="S4982">
        <v>340</v>
      </c>
      <c r="T4982" t="s">
        <v>41</v>
      </c>
      <c r="V4982" t="str">
        <f t="shared" si="983"/>
        <v>Non Intersection</v>
      </c>
      <c r="W4982" t="s">
        <v>696</v>
      </c>
      <c r="X4982">
        <v>42.361142000000001</v>
      </c>
      <c r="Y4982">
        <v>-71.114151000000007</v>
      </c>
      <c r="Z4982" t="s">
        <v>697</v>
      </c>
    </row>
    <row r="4983" spans="1:26">
      <c r="A4983">
        <v>28955</v>
      </c>
      <c r="B4983" s="1">
        <v>41369.350694444445</v>
      </c>
      <c r="C4983" s="1">
        <f t="shared" si="972"/>
        <v>41275</v>
      </c>
      <c r="D4983" s="4">
        <f t="shared" si="973"/>
        <v>0.26111111111111113</v>
      </c>
      <c r="E4983" s="3">
        <f t="shared" si="974"/>
        <v>2013</v>
      </c>
      <c r="F4983" s="3">
        <f t="shared" si="975"/>
        <v>4</v>
      </c>
      <c r="G4983" s="3">
        <f t="shared" si="976"/>
        <v>5</v>
      </c>
      <c r="H4983" s="3">
        <f t="shared" si="977"/>
        <v>8</v>
      </c>
      <c r="I4983" s="3">
        <f t="shared" si="978"/>
        <v>25</v>
      </c>
      <c r="J4983" s="3">
        <f t="shared" si="979"/>
        <v>6</v>
      </c>
      <c r="K4983" s="3" t="str">
        <f>IF(AND(D4983&gt;='Season Lookup'!$D$15,D4983&lt;'Season Lookup'!$D$16),"Spring",IF(AND(D4983&gt;='Season Lookup'!$D$16,D4983&lt;'Season Lookup'!$D$17),"Summer",IF(AND(D4983&gt;='Season Lookup'!$D$17,D4983&lt;'Season Lookup'!$D$18),"Fall",IF(OR(D4983&gt;='Season Lookup'!$D$18,D4983&lt;'Season Lookup'!$D$15),"Winter"))))</f>
        <v>Spring</v>
      </c>
      <c r="L4983" s="3" t="str">
        <f>VLOOKUP(F4983,'Season Lookup'!$A$1:$B$13,2,0)</f>
        <v>Spring</v>
      </c>
      <c r="M4983" t="s">
        <v>12</v>
      </c>
      <c r="N4983" t="s">
        <v>13</v>
      </c>
      <c r="O4983" t="s">
        <v>35</v>
      </c>
      <c r="P4983" t="str">
        <f t="shared" si="980"/>
        <v>Yes</v>
      </c>
      <c r="Q4983" t="str">
        <f t="shared" si="981"/>
        <v>No</v>
      </c>
      <c r="R4983" t="str">
        <f t="shared" si="982"/>
        <v>No</v>
      </c>
      <c r="S4983">
        <v>2595</v>
      </c>
      <c r="T4983" t="s">
        <v>14</v>
      </c>
      <c r="V4983" t="str">
        <f t="shared" si="983"/>
        <v>Non Intersection</v>
      </c>
      <c r="W4983" t="s">
        <v>5542</v>
      </c>
      <c r="X4983">
        <v>42.400784000000002</v>
      </c>
      <c r="Y4983">
        <v>-71.135227999999998</v>
      </c>
      <c r="Z4983" t="s">
        <v>5543</v>
      </c>
    </row>
    <row r="4984" spans="1:26">
      <c r="A4984">
        <v>28958</v>
      </c>
      <c r="B4984" s="1">
        <v>41369.010405092595</v>
      </c>
      <c r="C4984" s="1">
        <f t="shared" si="972"/>
        <v>41275</v>
      </c>
      <c r="D4984" s="4">
        <f t="shared" si="973"/>
        <v>0.26111111111111113</v>
      </c>
      <c r="E4984" s="3">
        <f t="shared" si="974"/>
        <v>2013</v>
      </c>
      <c r="F4984" s="3">
        <f t="shared" si="975"/>
        <v>4</v>
      </c>
      <c r="G4984" s="3">
        <f t="shared" si="976"/>
        <v>5</v>
      </c>
      <c r="H4984" s="3">
        <f t="shared" si="977"/>
        <v>0</v>
      </c>
      <c r="I4984" s="3">
        <f t="shared" si="978"/>
        <v>14</v>
      </c>
      <c r="J4984" s="3">
        <f t="shared" si="979"/>
        <v>6</v>
      </c>
      <c r="K4984" s="3" t="str">
        <f>IF(AND(D4984&gt;='Season Lookup'!$D$15,D4984&lt;'Season Lookup'!$D$16),"Spring",IF(AND(D4984&gt;='Season Lookup'!$D$16,D4984&lt;'Season Lookup'!$D$17),"Summer",IF(AND(D4984&gt;='Season Lookup'!$D$17,D4984&lt;'Season Lookup'!$D$18),"Fall",IF(OR(D4984&gt;='Season Lookup'!$D$18,D4984&lt;'Season Lookup'!$D$15),"Winter"))))</f>
        <v>Spring</v>
      </c>
      <c r="L4984" s="3" t="str">
        <f>VLOOKUP(F4984,'Season Lookup'!$A$1:$B$13,2,0)</f>
        <v>Spring</v>
      </c>
      <c r="M4984" t="s">
        <v>12</v>
      </c>
      <c r="N4984" t="s">
        <v>13</v>
      </c>
      <c r="O4984" t="s">
        <v>13</v>
      </c>
      <c r="P4984" t="str">
        <f t="shared" si="980"/>
        <v>Yes</v>
      </c>
      <c r="Q4984" t="str">
        <f t="shared" si="981"/>
        <v>No</v>
      </c>
      <c r="R4984" t="str">
        <f t="shared" si="982"/>
        <v>No</v>
      </c>
      <c r="T4984" t="s">
        <v>840</v>
      </c>
      <c r="U4984" t="s">
        <v>1427</v>
      </c>
      <c r="V4984" t="str">
        <f t="shared" si="983"/>
        <v>Intersection</v>
      </c>
      <c r="W4984" t="s">
        <v>5544</v>
      </c>
      <c r="X4984">
        <v>42.374383000000002</v>
      </c>
      <c r="Y4984">
        <v>-71.118808000000001</v>
      </c>
      <c r="Z4984" t="s">
        <v>5545</v>
      </c>
    </row>
    <row r="4985" spans="1:26">
      <c r="A4985">
        <v>28959</v>
      </c>
      <c r="B4985" s="1">
        <v>41369.3125</v>
      </c>
      <c r="C4985" s="1">
        <f t="shared" si="972"/>
        <v>41275</v>
      </c>
      <c r="D4985" s="4">
        <f t="shared" si="973"/>
        <v>0.26111111111111113</v>
      </c>
      <c r="E4985" s="3">
        <f t="shared" si="974"/>
        <v>2013</v>
      </c>
      <c r="F4985" s="3">
        <f t="shared" si="975"/>
        <v>4</v>
      </c>
      <c r="G4985" s="3">
        <f t="shared" si="976"/>
        <v>5</v>
      </c>
      <c r="H4985" s="3">
        <f t="shared" si="977"/>
        <v>7</v>
      </c>
      <c r="I4985" s="3">
        <f t="shared" si="978"/>
        <v>30</v>
      </c>
      <c r="J4985" s="3">
        <f t="shared" si="979"/>
        <v>6</v>
      </c>
      <c r="K4985" s="3" t="str">
        <f>IF(AND(D4985&gt;='Season Lookup'!$D$15,D4985&lt;'Season Lookup'!$D$16),"Spring",IF(AND(D4985&gt;='Season Lookup'!$D$16,D4985&lt;'Season Lookup'!$D$17),"Summer",IF(AND(D4985&gt;='Season Lookup'!$D$17,D4985&lt;'Season Lookup'!$D$18),"Fall",IF(OR(D4985&gt;='Season Lookup'!$D$18,D4985&lt;'Season Lookup'!$D$15),"Winter"))))</f>
        <v>Spring</v>
      </c>
      <c r="L4985" s="3" t="str">
        <f>VLOOKUP(F4985,'Season Lookup'!$A$1:$B$13,2,0)</f>
        <v>Spring</v>
      </c>
      <c r="M4985" t="s">
        <v>12</v>
      </c>
      <c r="N4985" t="s">
        <v>13</v>
      </c>
      <c r="O4985" t="s">
        <v>23</v>
      </c>
      <c r="P4985" t="str">
        <f t="shared" si="980"/>
        <v>Yes</v>
      </c>
      <c r="Q4985" t="str">
        <f t="shared" si="981"/>
        <v>No</v>
      </c>
      <c r="R4985" t="str">
        <f t="shared" si="982"/>
        <v>No</v>
      </c>
      <c r="T4985" t="s">
        <v>567</v>
      </c>
      <c r="U4985" t="s">
        <v>133</v>
      </c>
      <c r="V4985" t="str">
        <f t="shared" si="983"/>
        <v>Intersection</v>
      </c>
      <c r="W4985" t="s">
        <v>2858</v>
      </c>
      <c r="X4985">
        <v>42.365150999999997</v>
      </c>
      <c r="Y4985">
        <v>-71.093297000000007</v>
      </c>
      <c r="Z4985" t="s">
        <v>1687</v>
      </c>
    </row>
    <row r="4986" spans="1:26">
      <c r="A4986">
        <v>28961</v>
      </c>
      <c r="B4986" s="1">
        <v>41369.545138888891</v>
      </c>
      <c r="C4986" s="1">
        <f t="shared" si="972"/>
        <v>41275</v>
      </c>
      <c r="D4986" s="4">
        <f t="shared" si="973"/>
        <v>0.26111111111111113</v>
      </c>
      <c r="E4986" s="3">
        <f t="shared" si="974"/>
        <v>2013</v>
      </c>
      <c r="F4986" s="3">
        <f t="shared" si="975"/>
        <v>4</v>
      </c>
      <c r="G4986" s="3">
        <f t="shared" si="976"/>
        <v>5</v>
      </c>
      <c r="H4986" s="3">
        <f t="shared" si="977"/>
        <v>13</v>
      </c>
      <c r="I4986" s="3">
        <f t="shared" si="978"/>
        <v>5</v>
      </c>
      <c r="J4986" s="3">
        <f t="shared" si="979"/>
        <v>6</v>
      </c>
      <c r="K4986" s="3" t="str">
        <f>IF(AND(D4986&gt;='Season Lookup'!$D$15,D4986&lt;'Season Lookup'!$D$16),"Spring",IF(AND(D4986&gt;='Season Lookup'!$D$16,D4986&lt;'Season Lookup'!$D$17),"Summer",IF(AND(D4986&gt;='Season Lookup'!$D$17,D4986&lt;'Season Lookup'!$D$18),"Fall",IF(OR(D4986&gt;='Season Lookup'!$D$18,D4986&lt;'Season Lookup'!$D$15),"Winter"))))</f>
        <v>Spring</v>
      </c>
      <c r="L4986" s="3" t="str">
        <f>VLOOKUP(F4986,'Season Lookup'!$A$1:$B$13,2,0)</f>
        <v>Spring</v>
      </c>
      <c r="M4986" t="s">
        <v>12</v>
      </c>
      <c r="N4986" t="s">
        <v>13</v>
      </c>
      <c r="O4986" t="s">
        <v>152</v>
      </c>
      <c r="P4986" t="str">
        <f t="shared" si="980"/>
        <v>Yes</v>
      </c>
      <c r="Q4986" t="str">
        <f t="shared" si="981"/>
        <v>No</v>
      </c>
      <c r="R4986" t="str">
        <f t="shared" si="982"/>
        <v>Yes</v>
      </c>
      <c r="T4986" t="s">
        <v>142</v>
      </c>
      <c r="U4986" t="s">
        <v>185</v>
      </c>
      <c r="V4986" t="str">
        <f t="shared" si="983"/>
        <v>Intersection</v>
      </c>
      <c r="W4986" t="s">
        <v>3621</v>
      </c>
      <c r="X4986">
        <v>42.383859000000001</v>
      </c>
      <c r="Y4986">
        <v>-71.129311000000001</v>
      </c>
      <c r="Z4986" t="s">
        <v>3622</v>
      </c>
    </row>
    <row r="4987" spans="1:26">
      <c r="A4987">
        <v>28962</v>
      </c>
      <c r="B4987" s="1">
        <v>41369.631944444445</v>
      </c>
      <c r="C4987" s="1">
        <f t="shared" si="972"/>
        <v>41275</v>
      </c>
      <c r="D4987" s="4">
        <f t="shared" si="973"/>
        <v>0.26111111111111113</v>
      </c>
      <c r="E4987" s="3">
        <f t="shared" si="974"/>
        <v>2013</v>
      </c>
      <c r="F4987" s="3">
        <f t="shared" si="975"/>
        <v>4</v>
      </c>
      <c r="G4987" s="3">
        <f t="shared" si="976"/>
        <v>5</v>
      </c>
      <c r="H4987" s="3">
        <f t="shared" si="977"/>
        <v>15</v>
      </c>
      <c r="I4987" s="3">
        <f t="shared" si="978"/>
        <v>10</v>
      </c>
      <c r="J4987" s="3">
        <f t="shared" si="979"/>
        <v>6</v>
      </c>
      <c r="K4987" s="3" t="str">
        <f>IF(AND(D4987&gt;='Season Lookup'!$D$15,D4987&lt;'Season Lookup'!$D$16),"Spring",IF(AND(D4987&gt;='Season Lookup'!$D$16,D4987&lt;'Season Lookup'!$D$17),"Summer",IF(AND(D4987&gt;='Season Lookup'!$D$17,D4987&lt;'Season Lookup'!$D$18),"Fall",IF(OR(D4987&gt;='Season Lookup'!$D$18,D4987&lt;'Season Lookup'!$D$15),"Winter"))))</f>
        <v>Spring</v>
      </c>
      <c r="L4987" s="3" t="str">
        <f>VLOOKUP(F4987,'Season Lookup'!$A$1:$B$13,2,0)</f>
        <v>Spring</v>
      </c>
      <c r="M4987" t="s">
        <v>12</v>
      </c>
      <c r="N4987" t="s">
        <v>13</v>
      </c>
      <c r="O4987" t="s">
        <v>13</v>
      </c>
      <c r="P4987" t="str">
        <f t="shared" si="980"/>
        <v>Yes</v>
      </c>
      <c r="Q4987" t="str">
        <f t="shared" si="981"/>
        <v>No</v>
      </c>
      <c r="R4987" t="str">
        <f t="shared" si="982"/>
        <v>No</v>
      </c>
      <c r="S4987">
        <v>89</v>
      </c>
      <c r="T4987" t="s">
        <v>61</v>
      </c>
      <c r="V4987" t="str">
        <f t="shared" si="983"/>
        <v>Non Intersection</v>
      </c>
      <c r="W4987" t="s">
        <v>1662</v>
      </c>
      <c r="X4987">
        <v>42.368279999999999</v>
      </c>
      <c r="Y4987">
        <v>-71.077596</v>
      </c>
      <c r="Z4987" t="s">
        <v>1663</v>
      </c>
    </row>
    <row r="4988" spans="1:26">
      <c r="A4988">
        <v>28963</v>
      </c>
      <c r="B4988" s="1">
        <v>41369.826388888891</v>
      </c>
      <c r="C4988" s="1">
        <f t="shared" si="972"/>
        <v>41275</v>
      </c>
      <c r="D4988" s="4">
        <f t="shared" si="973"/>
        <v>0.26111111111111113</v>
      </c>
      <c r="E4988" s="3">
        <f t="shared" si="974"/>
        <v>2013</v>
      </c>
      <c r="F4988" s="3">
        <f t="shared" si="975"/>
        <v>4</v>
      </c>
      <c r="G4988" s="3">
        <f t="shared" si="976"/>
        <v>5</v>
      </c>
      <c r="H4988" s="3">
        <f t="shared" si="977"/>
        <v>19</v>
      </c>
      <c r="I4988" s="3">
        <f t="shared" si="978"/>
        <v>50</v>
      </c>
      <c r="J4988" s="3">
        <f t="shared" si="979"/>
        <v>6</v>
      </c>
      <c r="K4988" s="3" t="str">
        <f>IF(AND(D4988&gt;='Season Lookup'!$D$15,D4988&lt;'Season Lookup'!$D$16),"Spring",IF(AND(D4988&gt;='Season Lookup'!$D$16,D4988&lt;'Season Lookup'!$D$17),"Summer",IF(AND(D4988&gt;='Season Lookup'!$D$17,D4988&lt;'Season Lookup'!$D$18),"Fall",IF(OR(D4988&gt;='Season Lookup'!$D$18,D4988&lt;'Season Lookup'!$D$15),"Winter"))))</f>
        <v>Spring</v>
      </c>
      <c r="L4988" s="3" t="str">
        <f>VLOOKUP(F4988,'Season Lookup'!$A$1:$B$13,2,0)</f>
        <v>Spring</v>
      </c>
      <c r="M4988" t="s">
        <v>12</v>
      </c>
      <c r="N4988" t="s">
        <v>13</v>
      </c>
      <c r="O4988" t="s">
        <v>23</v>
      </c>
      <c r="P4988" t="str">
        <f t="shared" si="980"/>
        <v>Yes</v>
      </c>
      <c r="Q4988" t="str">
        <f t="shared" si="981"/>
        <v>No</v>
      </c>
      <c r="R4988" t="str">
        <f t="shared" si="982"/>
        <v>No</v>
      </c>
      <c r="S4988">
        <v>321</v>
      </c>
      <c r="T4988" t="s">
        <v>105</v>
      </c>
      <c r="V4988" t="str">
        <f t="shared" si="983"/>
        <v>Non Intersection</v>
      </c>
      <c r="W4988" t="s">
        <v>1901</v>
      </c>
      <c r="X4988">
        <v>42.369646000000003</v>
      </c>
      <c r="Y4988">
        <v>-71.101146999999997</v>
      </c>
      <c r="Z4988" t="s">
        <v>1902</v>
      </c>
    </row>
    <row r="4989" spans="1:26">
      <c r="A4989">
        <v>28964</v>
      </c>
      <c r="B4989" s="1">
        <v>41369.875</v>
      </c>
      <c r="C4989" s="1">
        <f t="shared" si="972"/>
        <v>41275</v>
      </c>
      <c r="D4989" s="4">
        <f t="shared" si="973"/>
        <v>0.26111111111111113</v>
      </c>
      <c r="E4989" s="3">
        <f t="shared" si="974"/>
        <v>2013</v>
      </c>
      <c r="F4989" s="3">
        <f t="shared" si="975"/>
        <v>4</v>
      </c>
      <c r="G4989" s="3">
        <f t="shared" si="976"/>
        <v>5</v>
      </c>
      <c r="H4989" s="3">
        <f t="shared" si="977"/>
        <v>21</v>
      </c>
      <c r="I4989" s="3">
        <f t="shared" si="978"/>
        <v>0</v>
      </c>
      <c r="J4989" s="3">
        <f t="shared" si="979"/>
        <v>6</v>
      </c>
      <c r="K4989" s="3" t="str">
        <f>IF(AND(D4989&gt;='Season Lookup'!$D$15,D4989&lt;'Season Lookup'!$D$16),"Spring",IF(AND(D4989&gt;='Season Lookup'!$D$16,D4989&lt;'Season Lookup'!$D$17),"Summer",IF(AND(D4989&gt;='Season Lookup'!$D$17,D4989&lt;'Season Lookup'!$D$18),"Fall",IF(OR(D4989&gt;='Season Lookup'!$D$18,D4989&lt;'Season Lookup'!$D$15),"Winter"))))</f>
        <v>Spring</v>
      </c>
      <c r="L4989" s="3" t="str">
        <f>VLOOKUP(F4989,'Season Lookup'!$A$1:$B$13,2,0)</f>
        <v>Spring</v>
      </c>
      <c r="M4989" t="s">
        <v>12</v>
      </c>
      <c r="N4989" t="s">
        <v>13</v>
      </c>
      <c r="O4989" t="s">
        <v>13</v>
      </c>
      <c r="P4989" t="str">
        <f t="shared" si="980"/>
        <v>Yes</v>
      </c>
      <c r="Q4989" t="str">
        <f t="shared" si="981"/>
        <v>No</v>
      </c>
      <c r="R4989" t="str">
        <f t="shared" si="982"/>
        <v>No</v>
      </c>
      <c r="T4989" t="s">
        <v>19</v>
      </c>
      <c r="U4989" t="s">
        <v>134</v>
      </c>
      <c r="V4989" t="str">
        <f t="shared" si="983"/>
        <v>Intersection</v>
      </c>
      <c r="W4989" t="s">
        <v>150</v>
      </c>
      <c r="X4989">
        <v>42.375473999999997</v>
      </c>
      <c r="Y4989">
        <v>-71.114321000000004</v>
      </c>
      <c r="Z4989" t="s">
        <v>151</v>
      </c>
    </row>
    <row r="4990" spans="1:26">
      <c r="A4990">
        <v>28960</v>
      </c>
      <c r="B4990" s="1">
        <v>41370.354155092595</v>
      </c>
      <c r="C4990" s="1">
        <f t="shared" si="972"/>
        <v>41275</v>
      </c>
      <c r="D4990" s="4">
        <f t="shared" si="973"/>
        <v>0.2638888888888889</v>
      </c>
      <c r="E4990" s="3">
        <f t="shared" si="974"/>
        <v>2013</v>
      </c>
      <c r="F4990" s="3">
        <f t="shared" si="975"/>
        <v>4</v>
      </c>
      <c r="G4990" s="3">
        <f t="shared" si="976"/>
        <v>6</v>
      </c>
      <c r="H4990" s="3">
        <f t="shared" si="977"/>
        <v>8</v>
      </c>
      <c r="I4990" s="3">
        <f t="shared" si="978"/>
        <v>29</v>
      </c>
      <c r="J4990" s="3">
        <f t="shared" si="979"/>
        <v>7</v>
      </c>
      <c r="K4990" s="3" t="str">
        <f>IF(AND(D4990&gt;='Season Lookup'!$D$15,D4990&lt;'Season Lookup'!$D$16),"Spring",IF(AND(D4990&gt;='Season Lookup'!$D$16,D4990&lt;'Season Lookup'!$D$17),"Summer",IF(AND(D4990&gt;='Season Lookup'!$D$17,D4990&lt;'Season Lookup'!$D$18),"Fall",IF(OR(D4990&gt;='Season Lookup'!$D$18,D4990&lt;'Season Lookup'!$D$15),"Winter"))))</f>
        <v>Spring</v>
      </c>
      <c r="L4990" s="3" t="str">
        <f>VLOOKUP(F4990,'Season Lookup'!$A$1:$B$13,2,0)</f>
        <v>Spring</v>
      </c>
      <c r="M4990" t="s">
        <v>31</v>
      </c>
      <c r="N4990" t="s">
        <v>13</v>
      </c>
      <c r="O4990" t="s">
        <v>13</v>
      </c>
      <c r="P4990" t="str">
        <f t="shared" si="980"/>
        <v>Yes</v>
      </c>
      <c r="Q4990" t="str">
        <f t="shared" si="981"/>
        <v>No</v>
      </c>
      <c r="R4990" t="str">
        <f t="shared" si="982"/>
        <v>No</v>
      </c>
      <c r="T4990" t="s">
        <v>260</v>
      </c>
      <c r="U4990" t="s">
        <v>53</v>
      </c>
      <c r="V4990" t="str">
        <f t="shared" si="983"/>
        <v>Intersection</v>
      </c>
      <c r="W4990" t="s">
        <v>763</v>
      </c>
      <c r="X4990">
        <v>42.372425</v>
      </c>
      <c r="Y4990">
        <v>-71.079453999999998</v>
      </c>
      <c r="Z4990" t="s">
        <v>764</v>
      </c>
    </row>
    <row r="4991" spans="1:26">
      <c r="A4991">
        <v>28967</v>
      </c>
      <c r="B4991" s="1">
        <v>41370.095127314817</v>
      </c>
      <c r="C4991" s="1">
        <f t="shared" si="972"/>
        <v>41275</v>
      </c>
      <c r="D4991" s="4">
        <f t="shared" si="973"/>
        <v>0.2638888888888889</v>
      </c>
      <c r="E4991" s="3">
        <f t="shared" si="974"/>
        <v>2013</v>
      </c>
      <c r="F4991" s="3">
        <f t="shared" si="975"/>
        <v>4</v>
      </c>
      <c r="G4991" s="3">
        <f t="shared" si="976"/>
        <v>6</v>
      </c>
      <c r="H4991" s="3">
        <f t="shared" si="977"/>
        <v>2</v>
      </c>
      <c r="I4991" s="3">
        <f t="shared" si="978"/>
        <v>16</v>
      </c>
      <c r="J4991" s="3">
        <f t="shared" si="979"/>
        <v>7</v>
      </c>
      <c r="K4991" s="3" t="str">
        <f>IF(AND(D4991&gt;='Season Lookup'!$D$15,D4991&lt;'Season Lookup'!$D$16),"Spring",IF(AND(D4991&gt;='Season Lookup'!$D$16,D4991&lt;'Season Lookup'!$D$17),"Summer",IF(AND(D4991&gt;='Season Lookup'!$D$17,D4991&lt;'Season Lookup'!$D$18),"Fall",IF(OR(D4991&gt;='Season Lookup'!$D$18,D4991&lt;'Season Lookup'!$D$15),"Winter"))))</f>
        <v>Spring</v>
      </c>
      <c r="L4991" s="3" t="str">
        <f>VLOOKUP(F4991,'Season Lookup'!$A$1:$B$13,2,0)</f>
        <v>Spring</v>
      </c>
      <c r="M4991" t="s">
        <v>31</v>
      </c>
      <c r="N4991" t="s">
        <v>13</v>
      </c>
      <c r="O4991" t="s">
        <v>152</v>
      </c>
      <c r="P4991" t="str">
        <f t="shared" si="980"/>
        <v>Yes</v>
      </c>
      <c r="Q4991" t="str">
        <f t="shared" si="981"/>
        <v>No</v>
      </c>
      <c r="R4991" t="str">
        <f t="shared" si="982"/>
        <v>Yes</v>
      </c>
      <c r="T4991" t="s">
        <v>342</v>
      </c>
      <c r="U4991" t="s">
        <v>74</v>
      </c>
      <c r="V4991" t="str">
        <f t="shared" si="983"/>
        <v>Intersection</v>
      </c>
      <c r="W4991" t="s">
        <v>964</v>
      </c>
      <c r="X4991">
        <v>42.372202000000001</v>
      </c>
      <c r="Y4991">
        <v>-71.098974999999996</v>
      </c>
      <c r="Z4991" t="s">
        <v>463</v>
      </c>
    </row>
    <row r="4992" spans="1:26">
      <c r="A4992">
        <v>28965</v>
      </c>
      <c r="B4992" s="1">
        <v>41371.604155092595</v>
      </c>
      <c r="C4992" s="1">
        <f t="shared" si="972"/>
        <v>41275</v>
      </c>
      <c r="D4992" s="4">
        <f t="shared" si="973"/>
        <v>0.26666666666666666</v>
      </c>
      <c r="E4992" s="3">
        <f t="shared" si="974"/>
        <v>2013</v>
      </c>
      <c r="F4992" s="3">
        <f t="shared" si="975"/>
        <v>4</v>
      </c>
      <c r="G4992" s="3">
        <f t="shared" si="976"/>
        <v>7</v>
      </c>
      <c r="H4992" s="3">
        <f t="shared" si="977"/>
        <v>14</v>
      </c>
      <c r="I4992" s="3">
        <f t="shared" si="978"/>
        <v>29</v>
      </c>
      <c r="J4992" s="3">
        <f t="shared" si="979"/>
        <v>1</v>
      </c>
      <c r="K4992" s="3" t="str">
        <f>IF(AND(D4992&gt;='Season Lookup'!$D$15,D4992&lt;'Season Lookup'!$D$16),"Spring",IF(AND(D4992&gt;='Season Lookup'!$D$16,D4992&lt;'Season Lookup'!$D$17),"Summer",IF(AND(D4992&gt;='Season Lookup'!$D$17,D4992&lt;'Season Lookup'!$D$18),"Fall",IF(OR(D4992&gt;='Season Lookup'!$D$18,D4992&lt;'Season Lookup'!$D$15),"Winter"))))</f>
        <v>Spring</v>
      </c>
      <c r="L4992" s="3" t="str">
        <f>VLOOKUP(F4992,'Season Lookup'!$A$1:$B$13,2,0)</f>
        <v>Spring</v>
      </c>
      <c r="M4992" t="s">
        <v>48</v>
      </c>
      <c r="N4992" t="s">
        <v>13</v>
      </c>
      <c r="O4992" t="s">
        <v>13</v>
      </c>
      <c r="P4992" t="str">
        <f t="shared" si="980"/>
        <v>Yes</v>
      </c>
      <c r="Q4992" t="str">
        <f t="shared" si="981"/>
        <v>No</v>
      </c>
      <c r="R4992" t="str">
        <f t="shared" si="982"/>
        <v>No</v>
      </c>
      <c r="S4992">
        <v>131</v>
      </c>
      <c r="T4992" t="s">
        <v>45</v>
      </c>
      <c r="V4992" t="str">
        <f t="shared" si="983"/>
        <v>Non Intersection</v>
      </c>
      <c r="W4992" t="s">
        <v>5292</v>
      </c>
      <c r="X4992">
        <v>42.390217999999997</v>
      </c>
      <c r="Y4992">
        <v>-71.132801999999998</v>
      </c>
      <c r="Z4992" t="s">
        <v>5293</v>
      </c>
    </row>
    <row r="4993" spans="1:26">
      <c r="A4993">
        <v>28966</v>
      </c>
      <c r="B4993" s="1">
        <v>41371.632638888892</v>
      </c>
      <c r="C4993" s="1">
        <f t="shared" si="972"/>
        <v>41275</v>
      </c>
      <c r="D4993" s="4">
        <f t="shared" si="973"/>
        <v>0.26666666666666666</v>
      </c>
      <c r="E4993" s="3">
        <f t="shared" si="974"/>
        <v>2013</v>
      </c>
      <c r="F4993" s="3">
        <f t="shared" si="975"/>
        <v>4</v>
      </c>
      <c r="G4993" s="3">
        <f t="shared" si="976"/>
        <v>7</v>
      </c>
      <c r="H4993" s="3">
        <f t="shared" si="977"/>
        <v>15</v>
      </c>
      <c r="I4993" s="3">
        <f t="shared" si="978"/>
        <v>11</v>
      </c>
      <c r="J4993" s="3">
        <f t="shared" si="979"/>
        <v>1</v>
      </c>
      <c r="K4993" s="3" t="str">
        <f>IF(AND(D4993&gt;='Season Lookup'!$D$15,D4993&lt;'Season Lookup'!$D$16),"Spring",IF(AND(D4993&gt;='Season Lookup'!$D$16,D4993&lt;'Season Lookup'!$D$17),"Summer",IF(AND(D4993&gt;='Season Lookup'!$D$17,D4993&lt;'Season Lookup'!$D$18),"Fall",IF(OR(D4993&gt;='Season Lookup'!$D$18,D4993&lt;'Season Lookup'!$D$15),"Winter"))))</f>
        <v>Spring</v>
      </c>
      <c r="L4993" s="3" t="str">
        <f>VLOOKUP(F4993,'Season Lookup'!$A$1:$B$13,2,0)</f>
        <v>Spring</v>
      </c>
      <c r="M4993" t="s">
        <v>48</v>
      </c>
      <c r="N4993" t="s">
        <v>13</v>
      </c>
      <c r="O4993" t="s">
        <v>23</v>
      </c>
      <c r="P4993" t="str">
        <f t="shared" si="980"/>
        <v>Yes</v>
      </c>
      <c r="Q4993" t="str">
        <f t="shared" si="981"/>
        <v>No</v>
      </c>
      <c r="R4993" t="str">
        <f t="shared" si="982"/>
        <v>No</v>
      </c>
      <c r="T4993" t="s">
        <v>70</v>
      </c>
      <c r="U4993" t="s">
        <v>1612</v>
      </c>
      <c r="V4993" t="str">
        <f t="shared" si="983"/>
        <v>Intersection</v>
      </c>
      <c r="W4993" t="s">
        <v>5546</v>
      </c>
      <c r="X4993">
        <v>42.362689000000003</v>
      </c>
      <c r="Y4993">
        <v>-71.104793999999998</v>
      </c>
      <c r="Z4993" t="s">
        <v>5547</v>
      </c>
    </row>
    <row r="4994" spans="1:26">
      <c r="A4994">
        <v>28968</v>
      </c>
      <c r="B4994" s="1">
        <v>41371.820138888892</v>
      </c>
      <c r="C4994" s="1">
        <f t="shared" si="972"/>
        <v>41275</v>
      </c>
      <c r="D4994" s="4">
        <f t="shared" si="973"/>
        <v>0.26666666666666666</v>
      </c>
      <c r="E4994" s="3">
        <f t="shared" si="974"/>
        <v>2013</v>
      </c>
      <c r="F4994" s="3">
        <f t="shared" si="975"/>
        <v>4</v>
      </c>
      <c r="G4994" s="3">
        <f t="shared" si="976"/>
        <v>7</v>
      </c>
      <c r="H4994" s="3">
        <f t="shared" si="977"/>
        <v>19</v>
      </c>
      <c r="I4994" s="3">
        <f t="shared" si="978"/>
        <v>41</v>
      </c>
      <c r="J4994" s="3">
        <f t="shared" si="979"/>
        <v>1</v>
      </c>
      <c r="K4994" s="3" t="str">
        <f>IF(AND(D4994&gt;='Season Lookup'!$D$15,D4994&lt;'Season Lookup'!$D$16),"Spring",IF(AND(D4994&gt;='Season Lookup'!$D$16,D4994&lt;'Season Lookup'!$D$17),"Summer",IF(AND(D4994&gt;='Season Lookup'!$D$17,D4994&lt;'Season Lookup'!$D$18),"Fall",IF(OR(D4994&gt;='Season Lookup'!$D$18,D4994&lt;'Season Lookup'!$D$15),"Winter"))))</f>
        <v>Spring</v>
      </c>
      <c r="L4994" s="3" t="str">
        <f>VLOOKUP(F4994,'Season Lookup'!$A$1:$B$13,2,0)</f>
        <v>Spring</v>
      </c>
      <c r="M4994" t="s">
        <v>48</v>
      </c>
      <c r="N4994" t="s">
        <v>13</v>
      </c>
      <c r="O4994" t="s">
        <v>132</v>
      </c>
      <c r="P4994" t="str">
        <f t="shared" si="980"/>
        <v>Yes</v>
      </c>
      <c r="Q4994" t="str">
        <f t="shared" si="981"/>
        <v>Yes</v>
      </c>
      <c r="R4994" t="str">
        <f t="shared" si="982"/>
        <v>No</v>
      </c>
      <c r="T4994" t="s">
        <v>14</v>
      </c>
      <c r="U4994" t="s">
        <v>354</v>
      </c>
      <c r="V4994" t="str">
        <f t="shared" si="983"/>
        <v>Intersection</v>
      </c>
      <c r="W4994" t="s">
        <v>1234</v>
      </c>
      <c r="X4994">
        <v>42.384872000000001</v>
      </c>
      <c r="Y4994">
        <v>-71.119394</v>
      </c>
      <c r="Z4994" t="s">
        <v>1235</v>
      </c>
    </row>
    <row r="4995" spans="1:26">
      <c r="A4995">
        <v>28969</v>
      </c>
      <c r="B4995" s="1">
        <v>41372.309027777781</v>
      </c>
      <c r="C4995" s="1">
        <f t="shared" si="972"/>
        <v>41275</v>
      </c>
      <c r="D4995" s="4">
        <f t="shared" si="973"/>
        <v>0.26944444444444443</v>
      </c>
      <c r="E4995" s="3">
        <f t="shared" si="974"/>
        <v>2013</v>
      </c>
      <c r="F4995" s="3">
        <f t="shared" si="975"/>
        <v>4</v>
      </c>
      <c r="G4995" s="3">
        <f t="shared" si="976"/>
        <v>8</v>
      </c>
      <c r="H4995" s="3">
        <f t="shared" si="977"/>
        <v>7</v>
      </c>
      <c r="I4995" s="3">
        <f t="shared" si="978"/>
        <v>25</v>
      </c>
      <c r="J4995" s="3">
        <f t="shared" si="979"/>
        <v>2</v>
      </c>
      <c r="K4995" s="3" t="str">
        <f>IF(AND(D4995&gt;='Season Lookup'!$D$15,D4995&lt;'Season Lookup'!$D$16),"Spring",IF(AND(D4995&gt;='Season Lookup'!$D$16,D4995&lt;'Season Lookup'!$D$17),"Summer",IF(AND(D4995&gt;='Season Lookup'!$D$17,D4995&lt;'Season Lookup'!$D$18),"Fall",IF(OR(D4995&gt;='Season Lookup'!$D$18,D4995&lt;'Season Lookup'!$D$15),"Winter"))))</f>
        <v>Spring</v>
      </c>
      <c r="L4995" s="3" t="str">
        <f>VLOOKUP(F4995,'Season Lookup'!$A$1:$B$13,2,0)</f>
        <v>Spring</v>
      </c>
      <c r="M4995" t="s">
        <v>56</v>
      </c>
      <c r="N4995" t="s">
        <v>13</v>
      </c>
      <c r="O4995" t="s">
        <v>13</v>
      </c>
      <c r="P4995" t="str">
        <f t="shared" si="980"/>
        <v>Yes</v>
      </c>
      <c r="Q4995" t="str">
        <f t="shared" si="981"/>
        <v>No</v>
      </c>
      <c r="R4995" t="str">
        <f t="shared" si="982"/>
        <v>No</v>
      </c>
      <c r="S4995">
        <v>79</v>
      </c>
      <c r="T4995" t="s">
        <v>326</v>
      </c>
      <c r="V4995" t="str">
        <f t="shared" si="983"/>
        <v>Non Intersection</v>
      </c>
      <c r="W4995" t="s">
        <v>1851</v>
      </c>
      <c r="X4995">
        <v>42.371403000000001</v>
      </c>
      <c r="Y4995">
        <v>-71.121388999999994</v>
      </c>
      <c r="Z4995" t="s">
        <v>1852</v>
      </c>
    </row>
    <row r="4996" spans="1:26">
      <c r="A4996">
        <v>28970</v>
      </c>
      <c r="B4996" s="1">
        <v>41372.67359953704</v>
      </c>
      <c r="C4996" s="1">
        <f t="shared" si="972"/>
        <v>41275</v>
      </c>
      <c r="D4996" s="4">
        <f t="shared" si="973"/>
        <v>0.26944444444444443</v>
      </c>
      <c r="E4996" s="3">
        <f t="shared" si="974"/>
        <v>2013</v>
      </c>
      <c r="F4996" s="3">
        <f t="shared" si="975"/>
        <v>4</v>
      </c>
      <c r="G4996" s="3">
        <f t="shared" si="976"/>
        <v>8</v>
      </c>
      <c r="H4996" s="3">
        <f t="shared" si="977"/>
        <v>16</v>
      </c>
      <c r="I4996" s="3">
        <f t="shared" si="978"/>
        <v>9</v>
      </c>
      <c r="J4996" s="3">
        <f t="shared" si="979"/>
        <v>2</v>
      </c>
      <c r="K4996" s="3" t="str">
        <f>IF(AND(D4996&gt;='Season Lookup'!$D$15,D4996&lt;'Season Lookup'!$D$16),"Spring",IF(AND(D4996&gt;='Season Lookup'!$D$16,D4996&lt;'Season Lookup'!$D$17),"Summer",IF(AND(D4996&gt;='Season Lookup'!$D$17,D4996&lt;'Season Lookup'!$D$18),"Fall",IF(OR(D4996&gt;='Season Lookup'!$D$18,D4996&lt;'Season Lookup'!$D$15),"Winter"))))</f>
        <v>Spring</v>
      </c>
      <c r="L4996" s="3" t="str">
        <f>VLOOKUP(F4996,'Season Lookup'!$A$1:$B$13,2,0)</f>
        <v>Spring</v>
      </c>
      <c r="M4996" t="s">
        <v>56</v>
      </c>
      <c r="N4996" t="s">
        <v>13</v>
      </c>
      <c r="O4996" t="s">
        <v>13</v>
      </c>
      <c r="P4996" t="str">
        <f t="shared" si="980"/>
        <v>Yes</v>
      </c>
      <c r="Q4996" t="str">
        <f t="shared" si="981"/>
        <v>No</v>
      </c>
      <c r="R4996" t="str">
        <f t="shared" si="982"/>
        <v>No</v>
      </c>
      <c r="S4996">
        <v>155</v>
      </c>
      <c r="T4996" t="s">
        <v>342</v>
      </c>
      <c r="V4996" t="str">
        <f t="shared" si="983"/>
        <v>Non Intersection</v>
      </c>
      <c r="W4996" t="s">
        <v>5548</v>
      </c>
      <c r="X4996">
        <v>42.369045999999997</v>
      </c>
      <c r="Y4996">
        <v>-71.101365000000001</v>
      </c>
      <c r="Z4996" t="s">
        <v>5549</v>
      </c>
    </row>
    <row r="4997" spans="1:26">
      <c r="A4997">
        <v>28971</v>
      </c>
      <c r="B4997" s="1">
        <v>41372.78125</v>
      </c>
      <c r="C4997" s="1">
        <f t="shared" si="972"/>
        <v>41275</v>
      </c>
      <c r="D4997" s="4">
        <f t="shared" si="973"/>
        <v>0.26944444444444443</v>
      </c>
      <c r="E4997" s="3">
        <f t="shared" si="974"/>
        <v>2013</v>
      </c>
      <c r="F4997" s="3">
        <f t="shared" si="975"/>
        <v>4</v>
      </c>
      <c r="G4997" s="3">
        <f t="shared" si="976"/>
        <v>8</v>
      </c>
      <c r="H4997" s="3">
        <f t="shared" si="977"/>
        <v>18</v>
      </c>
      <c r="I4997" s="3">
        <f t="shared" si="978"/>
        <v>45</v>
      </c>
      <c r="J4997" s="3">
        <f t="shared" si="979"/>
        <v>2</v>
      </c>
      <c r="K4997" s="3" t="str">
        <f>IF(AND(D4997&gt;='Season Lookup'!$D$15,D4997&lt;'Season Lookup'!$D$16),"Spring",IF(AND(D4997&gt;='Season Lookup'!$D$16,D4997&lt;'Season Lookup'!$D$17),"Summer",IF(AND(D4997&gt;='Season Lookup'!$D$17,D4997&lt;'Season Lookup'!$D$18),"Fall",IF(OR(D4997&gt;='Season Lookup'!$D$18,D4997&lt;'Season Lookup'!$D$15),"Winter"))))</f>
        <v>Spring</v>
      </c>
      <c r="L4997" s="3" t="str">
        <f>VLOOKUP(F4997,'Season Lookup'!$A$1:$B$13,2,0)</f>
        <v>Spring</v>
      </c>
      <c r="M4997" t="s">
        <v>56</v>
      </c>
      <c r="N4997" t="s">
        <v>13</v>
      </c>
      <c r="O4997" t="s">
        <v>13</v>
      </c>
      <c r="P4997" t="str">
        <f t="shared" si="980"/>
        <v>Yes</v>
      </c>
      <c r="Q4997" t="str">
        <f t="shared" si="981"/>
        <v>No</v>
      </c>
      <c r="R4997" t="str">
        <f t="shared" si="982"/>
        <v>No</v>
      </c>
      <c r="T4997" t="s">
        <v>316</v>
      </c>
      <c r="U4997" t="s">
        <v>101</v>
      </c>
      <c r="V4997" t="str">
        <f t="shared" si="983"/>
        <v>Intersection</v>
      </c>
      <c r="W4997" t="s">
        <v>688</v>
      </c>
      <c r="X4997">
        <v>42.364153999999999</v>
      </c>
      <c r="Y4997">
        <v>-71.099474000000001</v>
      </c>
      <c r="Z4997" t="s">
        <v>689</v>
      </c>
    </row>
    <row r="4998" spans="1:26">
      <c r="A4998">
        <v>28972</v>
      </c>
      <c r="B4998" s="1">
        <v>41373.47152777778</v>
      </c>
      <c r="C4998" s="1">
        <f t="shared" si="972"/>
        <v>41275</v>
      </c>
      <c r="D4998" s="4">
        <f t="shared" si="973"/>
        <v>0.2722222222222222</v>
      </c>
      <c r="E4998" s="3">
        <f t="shared" si="974"/>
        <v>2013</v>
      </c>
      <c r="F4998" s="3">
        <f t="shared" si="975"/>
        <v>4</v>
      </c>
      <c r="G4998" s="3">
        <f t="shared" si="976"/>
        <v>9</v>
      </c>
      <c r="H4998" s="3">
        <f t="shared" si="977"/>
        <v>11</v>
      </c>
      <c r="I4998" s="3">
        <f t="shared" si="978"/>
        <v>19</v>
      </c>
      <c r="J4998" s="3">
        <f t="shared" si="979"/>
        <v>3</v>
      </c>
      <c r="K4998" s="3" t="str">
        <f>IF(AND(D4998&gt;='Season Lookup'!$D$15,D4998&lt;'Season Lookup'!$D$16),"Spring",IF(AND(D4998&gt;='Season Lookup'!$D$16,D4998&lt;'Season Lookup'!$D$17),"Summer",IF(AND(D4998&gt;='Season Lookup'!$D$17,D4998&lt;'Season Lookup'!$D$18),"Fall",IF(OR(D4998&gt;='Season Lookup'!$D$18,D4998&lt;'Season Lookup'!$D$15),"Winter"))))</f>
        <v>Spring</v>
      </c>
      <c r="L4998" s="3" t="str">
        <f>VLOOKUP(F4998,'Season Lookup'!$A$1:$B$13,2,0)</f>
        <v>Spring</v>
      </c>
      <c r="M4998" t="s">
        <v>73</v>
      </c>
      <c r="N4998" t="s">
        <v>13</v>
      </c>
      <c r="O4998" t="s">
        <v>13</v>
      </c>
      <c r="P4998" t="str">
        <f t="shared" si="980"/>
        <v>Yes</v>
      </c>
      <c r="Q4998" t="str">
        <f t="shared" si="981"/>
        <v>No</v>
      </c>
      <c r="R4998" t="str">
        <f t="shared" si="982"/>
        <v>No</v>
      </c>
      <c r="S4998">
        <v>344</v>
      </c>
      <c r="T4998" t="s">
        <v>105</v>
      </c>
      <c r="V4998" t="str">
        <f t="shared" si="983"/>
        <v>Non Intersection</v>
      </c>
      <c r="W4998" t="s">
        <v>3795</v>
      </c>
      <c r="X4998">
        <v>42.370081999999996</v>
      </c>
      <c r="Y4998">
        <v>-71.103381999999996</v>
      </c>
      <c r="Z4998" t="s">
        <v>3796</v>
      </c>
    </row>
    <row r="4999" spans="1:26">
      <c r="A4999">
        <v>28973</v>
      </c>
      <c r="B4999" s="1">
        <v>41373.6875</v>
      </c>
      <c r="C4999" s="1">
        <f t="shared" si="972"/>
        <v>41275</v>
      </c>
      <c r="D4999" s="4">
        <f t="shared" si="973"/>
        <v>0.2722222222222222</v>
      </c>
      <c r="E4999" s="3">
        <f t="shared" si="974"/>
        <v>2013</v>
      </c>
      <c r="F4999" s="3">
        <f t="shared" si="975"/>
        <v>4</v>
      </c>
      <c r="G4999" s="3">
        <f t="shared" si="976"/>
        <v>9</v>
      </c>
      <c r="H4999" s="3">
        <f t="shared" si="977"/>
        <v>16</v>
      </c>
      <c r="I4999" s="3">
        <f t="shared" si="978"/>
        <v>30</v>
      </c>
      <c r="J4999" s="3">
        <f t="shared" si="979"/>
        <v>3</v>
      </c>
      <c r="K4999" s="3" t="str">
        <f>IF(AND(D4999&gt;='Season Lookup'!$D$15,D4999&lt;'Season Lookup'!$D$16),"Spring",IF(AND(D4999&gt;='Season Lookup'!$D$16,D4999&lt;'Season Lookup'!$D$17),"Summer",IF(AND(D4999&gt;='Season Lookup'!$D$17,D4999&lt;'Season Lookup'!$D$18),"Fall",IF(OR(D4999&gt;='Season Lookup'!$D$18,D4999&lt;'Season Lookup'!$D$15),"Winter"))))</f>
        <v>Spring</v>
      </c>
      <c r="L4999" s="3" t="str">
        <f>VLOOKUP(F4999,'Season Lookup'!$A$1:$B$13,2,0)</f>
        <v>Spring</v>
      </c>
      <c r="M4999" t="s">
        <v>73</v>
      </c>
      <c r="N4999" t="s">
        <v>13</v>
      </c>
      <c r="O4999" t="s">
        <v>13</v>
      </c>
      <c r="P4999" t="str">
        <f t="shared" si="980"/>
        <v>Yes</v>
      </c>
      <c r="Q4999" t="str">
        <f t="shared" si="981"/>
        <v>No</v>
      </c>
      <c r="R4999" t="str">
        <f t="shared" si="982"/>
        <v>No</v>
      </c>
      <c r="T4999" t="s">
        <v>14</v>
      </c>
      <c r="U4999" t="s">
        <v>202</v>
      </c>
      <c r="V4999" t="str">
        <f t="shared" si="983"/>
        <v>Intersection</v>
      </c>
      <c r="W4999" t="s">
        <v>361</v>
      </c>
      <c r="X4999">
        <v>42.360154000000001</v>
      </c>
      <c r="Y4999">
        <v>-71.094881999999998</v>
      </c>
      <c r="Z4999" t="s">
        <v>223</v>
      </c>
    </row>
    <row r="5000" spans="1:26">
      <c r="A5000">
        <v>28974</v>
      </c>
      <c r="B5000" s="1">
        <v>41373.635405092595</v>
      </c>
      <c r="C5000" s="1">
        <f t="shared" si="972"/>
        <v>41275</v>
      </c>
      <c r="D5000" s="4">
        <f t="shared" si="973"/>
        <v>0.2722222222222222</v>
      </c>
      <c r="E5000" s="3">
        <f t="shared" si="974"/>
        <v>2013</v>
      </c>
      <c r="F5000" s="3">
        <f t="shared" si="975"/>
        <v>4</v>
      </c>
      <c r="G5000" s="3">
        <f t="shared" si="976"/>
        <v>9</v>
      </c>
      <c r="H5000" s="3">
        <f t="shared" si="977"/>
        <v>15</v>
      </c>
      <c r="I5000" s="3">
        <f t="shared" si="978"/>
        <v>14</v>
      </c>
      <c r="J5000" s="3">
        <f t="shared" si="979"/>
        <v>3</v>
      </c>
      <c r="K5000" s="3" t="str">
        <f>IF(AND(D5000&gt;='Season Lookup'!$D$15,D5000&lt;'Season Lookup'!$D$16),"Spring",IF(AND(D5000&gt;='Season Lookup'!$D$16,D5000&lt;'Season Lookup'!$D$17),"Summer",IF(AND(D5000&gt;='Season Lookup'!$D$17,D5000&lt;'Season Lookup'!$D$18),"Fall",IF(OR(D5000&gt;='Season Lookup'!$D$18,D5000&lt;'Season Lookup'!$D$15),"Winter"))))</f>
        <v>Spring</v>
      </c>
      <c r="L5000" s="3" t="str">
        <f>VLOOKUP(F5000,'Season Lookup'!$A$1:$B$13,2,0)</f>
        <v>Spring</v>
      </c>
      <c r="M5000" t="s">
        <v>73</v>
      </c>
      <c r="N5000" t="s">
        <v>13</v>
      </c>
      <c r="O5000" t="s">
        <v>13</v>
      </c>
      <c r="P5000" t="str">
        <f t="shared" si="980"/>
        <v>Yes</v>
      </c>
      <c r="Q5000" t="str">
        <f t="shared" si="981"/>
        <v>No</v>
      </c>
      <c r="R5000" t="str">
        <f t="shared" si="982"/>
        <v>No</v>
      </c>
      <c r="S5000">
        <v>40</v>
      </c>
      <c r="T5000" t="s">
        <v>698</v>
      </c>
      <c r="V5000" t="str">
        <f t="shared" si="983"/>
        <v>Non Intersection</v>
      </c>
      <c r="W5000" t="s">
        <v>3221</v>
      </c>
      <c r="X5000">
        <v>42.369478999999998</v>
      </c>
      <c r="Y5000">
        <v>-71.079561999999996</v>
      </c>
      <c r="Z5000" t="s">
        <v>3222</v>
      </c>
    </row>
    <row r="5001" spans="1:26">
      <c r="A5001">
        <v>28975</v>
      </c>
      <c r="B5001" s="1">
        <v>41374.326388888891</v>
      </c>
      <c r="C5001" s="1">
        <f t="shared" si="972"/>
        <v>41275</v>
      </c>
      <c r="D5001" s="4">
        <f t="shared" si="973"/>
        <v>0.27500000000000002</v>
      </c>
      <c r="E5001" s="3">
        <f t="shared" si="974"/>
        <v>2013</v>
      </c>
      <c r="F5001" s="3">
        <f t="shared" si="975"/>
        <v>4</v>
      </c>
      <c r="G5001" s="3">
        <f t="shared" si="976"/>
        <v>10</v>
      </c>
      <c r="H5001" s="3">
        <f t="shared" si="977"/>
        <v>7</v>
      </c>
      <c r="I5001" s="3">
        <f t="shared" si="978"/>
        <v>50</v>
      </c>
      <c r="J5001" s="3">
        <f t="shared" si="979"/>
        <v>4</v>
      </c>
      <c r="K5001" s="3" t="str">
        <f>IF(AND(D5001&gt;='Season Lookup'!$D$15,D5001&lt;'Season Lookup'!$D$16),"Spring",IF(AND(D5001&gt;='Season Lookup'!$D$16,D5001&lt;'Season Lookup'!$D$17),"Summer",IF(AND(D5001&gt;='Season Lookup'!$D$17,D5001&lt;'Season Lookup'!$D$18),"Fall",IF(OR(D5001&gt;='Season Lookup'!$D$18,D5001&lt;'Season Lookup'!$D$15),"Winter"))))</f>
        <v>Spring</v>
      </c>
      <c r="L5001" s="3" t="str">
        <f>VLOOKUP(F5001,'Season Lookup'!$A$1:$B$13,2,0)</f>
        <v>Spring</v>
      </c>
      <c r="M5001" t="s">
        <v>82</v>
      </c>
      <c r="N5001" t="s">
        <v>13</v>
      </c>
      <c r="O5001" t="s">
        <v>13</v>
      </c>
      <c r="P5001" t="str">
        <f t="shared" si="980"/>
        <v>Yes</v>
      </c>
      <c r="Q5001" t="str">
        <f t="shared" si="981"/>
        <v>No</v>
      </c>
      <c r="R5001" t="str">
        <f t="shared" si="982"/>
        <v>No</v>
      </c>
      <c r="S5001">
        <v>243</v>
      </c>
      <c r="T5001" t="s">
        <v>189</v>
      </c>
      <c r="U5001" t="s">
        <v>105</v>
      </c>
      <c r="V5001" t="str">
        <f t="shared" si="983"/>
        <v>Non Intersection</v>
      </c>
      <c r="W5001" t="s">
        <v>5550</v>
      </c>
      <c r="X5001">
        <v>42.367316000000002</v>
      </c>
      <c r="Y5001">
        <v>-71.095438000000001</v>
      </c>
      <c r="Z5001" t="s">
        <v>5551</v>
      </c>
    </row>
    <row r="5002" spans="1:26">
      <c r="A5002">
        <v>28976</v>
      </c>
      <c r="B5002" s="1">
        <v>41374.395833333336</v>
      </c>
      <c r="C5002" s="1">
        <f t="shared" si="972"/>
        <v>41275</v>
      </c>
      <c r="D5002" s="4">
        <f t="shared" si="973"/>
        <v>0.27500000000000002</v>
      </c>
      <c r="E5002" s="3">
        <f t="shared" si="974"/>
        <v>2013</v>
      </c>
      <c r="F5002" s="3">
        <f t="shared" si="975"/>
        <v>4</v>
      </c>
      <c r="G5002" s="3">
        <f t="shared" si="976"/>
        <v>10</v>
      </c>
      <c r="H5002" s="3">
        <f t="shared" si="977"/>
        <v>9</v>
      </c>
      <c r="I5002" s="3">
        <f t="shared" si="978"/>
        <v>30</v>
      </c>
      <c r="J5002" s="3">
        <f t="shared" si="979"/>
        <v>4</v>
      </c>
      <c r="K5002" s="3" t="str">
        <f>IF(AND(D5002&gt;='Season Lookup'!$D$15,D5002&lt;'Season Lookup'!$D$16),"Spring",IF(AND(D5002&gt;='Season Lookup'!$D$16,D5002&lt;'Season Lookup'!$D$17),"Summer",IF(AND(D5002&gt;='Season Lookup'!$D$17,D5002&lt;'Season Lookup'!$D$18),"Fall",IF(OR(D5002&gt;='Season Lookup'!$D$18,D5002&lt;'Season Lookup'!$D$15),"Winter"))))</f>
        <v>Spring</v>
      </c>
      <c r="L5002" s="3" t="str">
        <f>VLOOKUP(F5002,'Season Lookup'!$A$1:$B$13,2,0)</f>
        <v>Spring</v>
      </c>
      <c r="M5002" t="s">
        <v>82</v>
      </c>
      <c r="N5002" t="s">
        <v>13</v>
      </c>
      <c r="O5002" t="s">
        <v>13</v>
      </c>
      <c r="P5002" t="str">
        <f t="shared" si="980"/>
        <v>Yes</v>
      </c>
      <c r="Q5002" t="str">
        <f t="shared" si="981"/>
        <v>No</v>
      </c>
      <c r="R5002" t="str">
        <f t="shared" si="982"/>
        <v>No</v>
      </c>
      <c r="S5002">
        <v>1575</v>
      </c>
      <c r="T5002" t="s">
        <v>19</v>
      </c>
      <c r="V5002" t="str">
        <f t="shared" si="983"/>
        <v>Non Intersection</v>
      </c>
      <c r="W5002" t="s">
        <v>64</v>
      </c>
      <c r="X5002">
        <v>42.375042000000001</v>
      </c>
      <c r="Y5002">
        <v>-71.107168999999999</v>
      </c>
      <c r="Z5002" t="s">
        <v>65</v>
      </c>
    </row>
    <row r="5003" spans="1:26">
      <c r="A5003">
        <v>28978</v>
      </c>
      <c r="B5003" s="1">
        <v>41374.915277777778</v>
      </c>
      <c r="C5003" s="1">
        <f t="shared" si="972"/>
        <v>41275</v>
      </c>
      <c r="D5003" s="4">
        <f t="shared" si="973"/>
        <v>0.27500000000000002</v>
      </c>
      <c r="E5003" s="3">
        <f t="shared" si="974"/>
        <v>2013</v>
      </c>
      <c r="F5003" s="3">
        <f t="shared" si="975"/>
        <v>4</v>
      </c>
      <c r="G5003" s="3">
        <f t="shared" si="976"/>
        <v>10</v>
      </c>
      <c r="H5003" s="3">
        <f t="shared" si="977"/>
        <v>21</v>
      </c>
      <c r="I5003" s="3">
        <f t="shared" si="978"/>
        <v>58</v>
      </c>
      <c r="J5003" s="3">
        <f t="shared" si="979"/>
        <v>4</v>
      </c>
      <c r="K5003" s="3" t="str">
        <f>IF(AND(D5003&gt;='Season Lookup'!$D$15,D5003&lt;'Season Lookup'!$D$16),"Spring",IF(AND(D5003&gt;='Season Lookup'!$D$16,D5003&lt;'Season Lookup'!$D$17),"Summer",IF(AND(D5003&gt;='Season Lookup'!$D$17,D5003&lt;'Season Lookup'!$D$18),"Fall",IF(OR(D5003&gt;='Season Lookup'!$D$18,D5003&lt;'Season Lookup'!$D$15),"Winter"))))</f>
        <v>Spring</v>
      </c>
      <c r="L5003" s="3" t="str">
        <f>VLOOKUP(F5003,'Season Lookup'!$A$1:$B$13,2,0)</f>
        <v>Spring</v>
      </c>
      <c r="M5003" t="s">
        <v>82</v>
      </c>
      <c r="N5003" t="s">
        <v>13</v>
      </c>
      <c r="O5003" t="s">
        <v>13</v>
      </c>
      <c r="P5003" t="str">
        <f t="shared" si="980"/>
        <v>Yes</v>
      </c>
      <c r="Q5003" t="str">
        <f t="shared" si="981"/>
        <v>No</v>
      </c>
      <c r="R5003" t="str">
        <f t="shared" si="982"/>
        <v>No</v>
      </c>
      <c r="T5003" t="s">
        <v>42</v>
      </c>
      <c r="U5003" t="s">
        <v>37</v>
      </c>
      <c r="V5003" t="str">
        <f t="shared" si="983"/>
        <v>Intersection</v>
      </c>
      <c r="W5003" t="s">
        <v>5552</v>
      </c>
      <c r="X5003">
        <v>42.359115000000003</v>
      </c>
      <c r="Y5003">
        <v>-71.111084000000005</v>
      </c>
      <c r="Z5003" t="s">
        <v>802</v>
      </c>
    </row>
    <row r="5004" spans="1:26">
      <c r="A5004">
        <v>28991</v>
      </c>
      <c r="B5004" s="1">
        <v>41374.659710648149</v>
      </c>
      <c r="C5004" s="1">
        <f t="shared" si="972"/>
        <v>41275</v>
      </c>
      <c r="D5004" s="4">
        <f t="shared" si="973"/>
        <v>0.27500000000000002</v>
      </c>
      <c r="E5004" s="3">
        <f t="shared" si="974"/>
        <v>2013</v>
      </c>
      <c r="F5004" s="3">
        <f t="shared" si="975"/>
        <v>4</v>
      </c>
      <c r="G5004" s="3">
        <f t="shared" si="976"/>
        <v>10</v>
      </c>
      <c r="H5004" s="3">
        <f t="shared" si="977"/>
        <v>15</v>
      </c>
      <c r="I5004" s="3">
        <f t="shared" si="978"/>
        <v>49</v>
      </c>
      <c r="J5004" s="3">
        <f t="shared" si="979"/>
        <v>4</v>
      </c>
      <c r="K5004" s="3" t="str">
        <f>IF(AND(D5004&gt;='Season Lookup'!$D$15,D5004&lt;'Season Lookup'!$D$16),"Spring",IF(AND(D5004&gt;='Season Lookup'!$D$16,D5004&lt;'Season Lookup'!$D$17),"Summer",IF(AND(D5004&gt;='Season Lookup'!$D$17,D5004&lt;'Season Lookup'!$D$18),"Fall",IF(OR(D5004&gt;='Season Lookup'!$D$18,D5004&lt;'Season Lookup'!$D$15),"Winter"))))</f>
        <v>Spring</v>
      </c>
      <c r="L5004" s="3" t="str">
        <f>VLOOKUP(F5004,'Season Lookup'!$A$1:$B$13,2,0)</f>
        <v>Spring</v>
      </c>
      <c r="M5004" t="s">
        <v>82</v>
      </c>
      <c r="N5004" t="s">
        <v>13</v>
      </c>
      <c r="O5004" t="s">
        <v>13</v>
      </c>
      <c r="P5004" t="str">
        <f t="shared" si="980"/>
        <v>Yes</v>
      </c>
      <c r="Q5004" t="str">
        <f t="shared" si="981"/>
        <v>No</v>
      </c>
      <c r="R5004" t="str">
        <f t="shared" si="982"/>
        <v>No</v>
      </c>
      <c r="T5004" t="s">
        <v>14</v>
      </c>
      <c r="U5004" t="s">
        <v>185</v>
      </c>
      <c r="V5004" t="str">
        <f t="shared" si="983"/>
        <v>Intersection</v>
      </c>
      <c r="W5004" t="s">
        <v>1247</v>
      </c>
      <c r="X5004">
        <v>42.375131000000003</v>
      </c>
      <c r="Y5004">
        <v>-71.119151000000002</v>
      </c>
      <c r="Z5004" t="s">
        <v>1248</v>
      </c>
    </row>
    <row r="5005" spans="1:26">
      <c r="A5005">
        <v>29002</v>
      </c>
      <c r="B5005" s="1">
        <v>41374.291655092595</v>
      </c>
      <c r="C5005" s="1">
        <f t="shared" si="972"/>
        <v>41275</v>
      </c>
      <c r="D5005" s="4">
        <f t="shared" si="973"/>
        <v>0.27500000000000002</v>
      </c>
      <c r="E5005" s="3">
        <f t="shared" si="974"/>
        <v>2013</v>
      </c>
      <c r="F5005" s="3">
        <f t="shared" si="975"/>
        <v>4</v>
      </c>
      <c r="G5005" s="3">
        <f t="shared" si="976"/>
        <v>10</v>
      </c>
      <c r="H5005" s="3">
        <f t="shared" si="977"/>
        <v>6</v>
      </c>
      <c r="I5005" s="3">
        <f t="shared" si="978"/>
        <v>59</v>
      </c>
      <c r="J5005" s="3">
        <f t="shared" si="979"/>
        <v>4</v>
      </c>
      <c r="K5005" s="3" t="str">
        <f>IF(AND(D5005&gt;='Season Lookup'!$D$15,D5005&lt;'Season Lookup'!$D$16),"Spring",IF(AND(D5005&gt;='Season Lookup'!$D$16,D5005&lt;'Season Lookup'!$D$17),"Summer",IF(AND(D5005&gt;='Season Lookup'!$D$17,D5005&lt;'Season Lookup'!$D$18),"Fall",IF(OR(D5005&gt;='Season Lookup'!$D$18,D5005&lt;'Season Lookup'!$D$15),"Winter"))))</f>
        <v>Spring</v>
      </c>
      <c r="L5005" s="3" t="str">
        <f>VLOOKUP(F5005,'Season Lookup'!$A$1:$B$13,2,0)</f>
        <v>Spring</v>
      </c>
      <c r="M5005" t="s">
        <v>82</v>
      </c>
      <c r="N5005" t="s">
        <v>13</v>
      </c>
      <c r="O5005" t="s">
        <v>13</v>
      </c>
      <c r="P5005" t="str">
        <f t="shared" si="980"/>
        <v>Yes</v>
      </c>
      <c r="Q5005" t="str">
        <f t="shared" si="981"/>
        <v>No</v>
      </c>
      <c r="R5005" t="str">
        <f t="shared" si="982"/>
        <v>No</v>
      </c>
      <c r="S5005">
        <v>11</v>
      </c>
      <c r="T5005" t="s">
        <v>1823</v>
      </c>
      <c r="V5005" t="str">
        <f t="shared" si="983"/>
        <v>Non Intersection</v>
      </c>
      <c r="W5005" t="s">
        <v>5553</v>
      </c>
      <c r="X5005">
        <v>42.389383000000002</v>
      </c>
      <c r="Y5005">
        <v>-71.131073000000001</v>
      </c>
      <c r="Z5005" t="s">
        <v>5554</v>
      </c>
    </row>
    <row r="5006" spans="1:26">
      <c r="A5006">
        <v>28977</v>
      </c>
      <c r="B5006" s="1">
        <v>41375.229155092595</v>
      </c>
      <c r="C5006" s="1">
        <f t="shared" si="972"/>
        <v>41275</v>
      </c>
      <c r="D5006" s="4">
        <f t="shared" si="973"/>
        <v>0.27777777777777779</v>
      </c>
      <c r="E5006" s="3">
        <f t="shared" si="974"/>
        <v>2013</v>
      </c>
      <c r="F5006" s="3">
        <f t="shared" si="975"/>
        <v>4</v>
      </c>
      <c r="G5006" s="3">
        <f t="shared" si="976"/>
        <v>11</v>
      </c>
      <c r="H5006" s="3">
        <f t="shared" si="977"/>
        <v>5</v>
      </c>
      <c r="I5006" s="3">
        <f t="shared" si="978"/>
        <v>29</v>
      </c>
      <c r="J5006" s="3">
        <f t="shared" si="979"/>
        <v>5</v>
      </c>
      <c r="K5006" s="3" t="str">
        <f>IF(AND(D5006&gt;='Season Lookup'!$D$15,D5006&lt;'Season Lookup'!$D$16),"Spring",IF(AND(D5006&gt;='Season Lookup'!$D$16,D5006&lt;'Season Lookup'!$D$17),"Summer",IF(AND(D5006&gt;='Season Lookup'!$D$17,D5006&lt;'Season Lookup'!$D$18),"Fall",IF(OR(D5006&gt;='Season Lookup'!$D$18,D5006&lt;'Season Lookup'!$D$15),"Winter"))))</f>
        <v>Spring</v>
      </c>
      <c r="L5006" s="3" t="str">
        <f>VLOOKUP(F5006,'Season Lookup'!$A$1:$B$13,2,0)</f>
        <v>Spring</v>
      </c>
      <c r="M5006" t="s">
        <v>78</v>
      </c>
      <c r="N5006" t="s">
        <v>13</v>
      </c>
      <c r="O5006" t="s">
        <v>18</v>
      </c>
      <c r="P5006" t="str">
        <f t="shared" si="980"/>
        <v>Yes</v>
      </c>
      <c r="Q5006" t="str">
        <f t="shared" si="981"/>
        <v>No</v>
      </c>
      <c r="R5006" t="str">
        <f t="shared" si="982"/>
        <v>No</v>
      </c>
      <c r="T5006" t="s">
        <v>342</v>
      </c>
      <c r="U5006" t="s">
        <v>105</v>
      </c>
      <c r="V5006" t="str">
        <f t="shared" si="983"/>
        <v>Intersection</v>
      </c>
      <c r="W5006" t="s">
        <v>725</v>
      </c>
      <c r="X5006">
        <v>42.369317000000002</v>
      </c>
      <c r="Y5006">
        <v>-71.101021000000003</v>
      </c>
      <c r="Z5006" t="s">
        <v>344</v>
      </c>
    </row>
    <row r="5007" spans="1:26">
      <c r="A5007">
        <v>28979</v>
      </c>
      <c r="B5007" s="1">
        <v>41375.368043981478</v>
      </c>
      <c r="C5007" s="1">
        <f t="shared" si="972"/>
        <v>41275</v>
      </c>
      <c r="D5007" s="4">
        <f t="shared" si="973"/>
        <v>0.27777777777777779</v>
      </c>
      <c r="E5007" s="3">
        <f t="shared" si="974"/>
        <v>2013</v>
      </c>
      <c r="F5007" s="3">
        <f t="shared" si="975"/>
        <v>4</v>
      </c>
      <c r="G5007" s="3">
        <f t="shared" si="976"/>
        <v>11</v>
      </c>
      <c r="H5007" s="3">
        <f t="shared" si="977"/>
        <v>8</v>
      </c>
      <c r="I5007" s="3">
        <f t="shared" si="978"/>
        <v>49</v>
      </c>
      <c r="J5007" s="3">
        <f t="shared" si="979"/>
        <v>5</v>
      </c>
      <c r="K5007" s="3" t="str">
        <f>IF(AND(D5007&gt;='Season Lookup'!$D$15,D5007&lt;'Season Lookup'!$D$16),"Spring",IF(AND(D5007&gt;='Season Lookup'!$D$16,D5007&lt;'Season Lookup'!$D$17),"Summer",IF(AND(D5007&gt;='Season Lookup'!$D$17,D5007&lt;'Season Lookup'!$D$18),"Fall",IF(OR(D5007&gt;='Season Lookup'!$D$18,D5007&lt;'Season Lookup'!$D$15),"Winter"))))</f>
        <v>Spring</v>
      </c>
      <c r="L5007" s="3" t="str">
        <f>VLOOKUP(F5007,'Season Lookup'!$A$1:$B$13,2,0)</f>
        <v>Spring</v>
      </c>
      <c r="M5007" t="s">
        <v>78</v>
      </c>
      <c r="N5007" t="s">
        <v>13</v>
      </c>
      <c r="O5007" t="s">
        <v>152</v>
      </c>
      <c r="P5007" t="str">
        <f t="shared" si="980"/>
        <v>Yes</v>
      </c>
      <c r="Q5007" t="str">
        <f t="shared" si="981"/>
        <v>No</v>
      </c>
      <c r="R5007" t="str">
        <f t="shared" si="982"/>
        <v>Yes</v>
      </c>
      <c r="T5007" t="s">
        <v>14</v>
      </c>
      <c r="U5007" t="s">
        <v>745</v>
      </c>
      <c r="V5007" t="str">
        <f t="shared" si="983"/>
        <v>Intersection</v>
      </c>
      <c r="W5007" t="s">
        <v>873</v>
      </c>
      <c r="X5007">
        <v>42.364424</v>
      </c>
      <c r="Y5007">
        <v>-71.102082999999993</v>
      </c>
      <c r="Z5007" t="s">
        <v>874</v>
      </c>
    </row>
    <row r="5008" spans="1:26">
      <c r="A5008">
        <v>28980</v>
      </c>
      <c r="B5008" s="1">
        <v>41375.770833333336</v>
      </c>
      <c r="C5008" s="1">
        <f t="shared" si="972"/>
        <v>41275</v>
      </c>
      <c r="D5008" s="4">
        <f t="shared" si="973"/>
        <v>0.27777777777777779</v>
      </c>
      <c r="E5008" s="3">
        <f t="shared" si="974"/>
        <v>2013</v>
      </c>
      <c r="F5008" s="3">
        <f t="shared" si="975"/>
        <v>4</v>
      </c>
      <c r="G5008" s="3">
        <f t="shared" si="976"/>
        <v>11</v>
      </c>
      <c r="H5008" s="3">
        <f t="shared" si="977"/>
        <v>18</v>
      </c>
      <c r="I5008" s="3">
        <f t="shared" si="978"/>
        <v>30</v>
      </c>
      <c r="J5008" s="3">
        <f t="shared" si="979"/>
        <v>5</v>
      </c>
      <c r="K5008" s="3" t="str">
        <f>IF(AND(D5008&gt;='Season Lookup'!$D$15,D5008&lt;'Season Lookup'!$D$16),"Spring",IF(AND(D5008&gt;='Season Lookup'!$D$16,D5008&lt;'Season Lookup'!$D$17),"Summer",IF(AND(D5008&gt;='Season Lookup'!$D$17,D5008&lt;'Season Lookup'!$D$18),"Fall",IF(OR(D5008&gt;='Season Lookup'!$D$18,D5008&lt;'Season Lookup'!$D$15),"Winter"))))</f>
        <v>Spring</v>
      </c>
      <c r="L5008" s="3" t="str">
        <f>VLOOKUP(F5008,'Season Lookup'!$A$1:$B$13,2,0)</f>
        <v>Spring</v>
      </c>
      <c r="M5008" t="s">
        <v>78</v>
      </c>
      <c r="N5008" t="s">
        <v>13</v>
      </c>
      <c r="O5008" t="s">
        <v>152</v>
      </c>
      <c r="P5008" t="str">
        <f t="shared" si="980"/>
        <v>Yes</v>
      </c>
      <c r="Q5008" t="str">
        <f t="shared" si="981"/>
        <v>No</v>
      </c>
      <c r="R5008" t="str">
        <f t="shared" si="982"/>
        <v>Yes</v>
      </c>
      <c r="T5008" t="s">
        <v>3431</v>
      </c>
      <c r="U5008" t="s">
        <v>3430</v>
      </c>
      <c r="V5008" t="str">
        <f t="shared" si="983"/>
        <v>Intersection</v>
      </c>
      <c r="W5008" t="s">
        <v>5555</v>
      </c>
      <c r="X5008">
        <v>42.37809</v>
      </c>
      <c r="Y5008">
        <v>-71.148781</v>
      </c>
      <c r="Z5008" t="s">
        <v>3433</v>
      </c>
    </row>
    <row r="5009" spans="1:26">
      <c r="A5009">
        <v>28981</v>
      </c>
      <c r="B5009" s="1">
        <v>41375.95484953704</v>
      </c>
      <c r="C5009" s="1">
        <f t="shared" si="972"/>
        <v>41275</v>
      </c>
      <c r="D5009" s="4">
        <f t="shared" si="973"/>
        <v>0.27777777777777779</v>
      </c>
      <c r="E5009" s="3">
        <f t="shared" si="974"/>
        <v>2013</v>
      </c>
      <c r="F5009" s="3">
        <f t="shared" si="975"/>
        <v>4</v>
      </c>
      <c r="G5009" s="3">
        <f t="shared" si="976"/>
        <v>11</v>
      </c>
      <c r="H5009" s="3">
        <f t="shared" si="977"/>
        <v>22</v>
      </c>
      <c r="I5009" s="3">
        <f t="shared" si="978"/>
        <v>54</v>
      </c>
      <c r="J5009" s="3">
        <f t="shared" si="979"/>
        <v>5</v>
      </c>
      <c r="K5009" s="3" t="str">
        <f>IF(AND(D5009&gt;='Season Lookup'!$D$15,D5009&lt;'Season Lookup'!$D$16),"Spring",IF(AND(D5009&gt;='Season Lookup'!$D$16,D5009&lt;'Season Lookup'!$D$17),"Summer",IF(AND(D5009&gt;='Season Lookup'!$D$17,D5009&lt;'Season Lookup'!$D$18),"Fall",IF(OR(D5009&gt;='Season Lookup'!$D$18,D5009&lt;'Season Lookup'!$D$15),"Winter"))))</f>
        <v>Spring</v>
      </c>
      <c r="L5009" s="3" t="str">
        <f>VLOOKUP(F5009,'Season Lookup'!$A$1:$B$13,2,0)</f>
        <v>Spring</v>
      </c>
      <c r="M5009" t="s">
        <v>78</v>
      </c>
      <c r="N5009" t="s">
        <v>35</v>
      </c>
      <c r="O5009" t="s">
        <v>152</v>
      </c>
      <c r="P5009" t="str">
        <f t="shared" si="980"/>
        <v>Yes</v>
      </c>
      <c r="Q5009" t="str">
        <f t="shared" si="981"/>
        <v>No</v>
      </c>
      <c r="R5009" t="str">
        <f t="shared" si="982"/>
        <v>Yes</v>
      </c>
      <c r="S5009">
        <v>1400</v>
      </c>
      <c r="T5009" t="s">
        <v>14</v>
      </c>
      <c r="V5009" t="str">
        <f t="shared" si="983"/>
        <v>Non Intersection</v>
      </c>
      <c r="W5009" t="s">
        <v>5530</v>
      </c>
      <c r="X5009">
        <v>42.373643000000001</v>
      </c>
      <c r="Y5009">
        <v>-71.119356999999994</v>
      </c>
      <c r="Z5009" t="s">
        <v>5531</v>
      </c>
    </row>
    <row r="5010" spans="1:26">
      <c r="A5010">
        <v>28992</v>
      </c>
      <c r="B5010" s="1">
        <v>41375.5</v>
      </c>
      <c r="C5010" s="1">
        <f t="shared" si="972"/>
        <v>41275</v>
      </c>
      <c r="D5010" s="4">
        <f t="shared" si="973"/>
        <v>0.27777777777777779</v>
      </c>
      <c r="E5010" s="3">
        <f t="shared" si="974"/>
        <v>2013</v>
      </c>
      <c r="F5010" s="3">
        <f t="shared" si="975"/>
        <v>4</v>
      </c>
      <c r="G5010" s="3">
        <f t="shared" si="976"/>
        <v>11</v>
      </c>
      <c r="H5010" s="3">
        <f t="shared" si="977"/>
        <v>12</v>
      </c>
      <c r="I5010" s="3">
        <f t="shared" si="978"/>
        <v>0</v>
      </c>
      <c r="J5010" s="3">
        <f t="shared" si="979"/>
        <v>5</v>
      </c>
      <c r="K5010" s="3" t="str">
        <f>IF(AND(D5010&gt;='Season Lookup'!$D$15,D5010&lt;'Season Lookup'!$D$16),"Spring",IF(AND(D5010&gt;='Season Lookup'!$D$16,D5010&lt;'Season Lookup'!$D$17),"Summer",IF(AND(D5010&gt;='Season Lookup'!$D$17,D5010&lt;'Season Lookup'!$D$18),"Fall",IF(OR(D5010&gt;='Season Lookup'!$D$18,D5010&lt;'Season Lookup'!$D$15),"Winter"))))</f>
        <v>Spring</v>
      </c>
      <c r="L5010" s="3" t="str">
        <f>VLOOKUP(F5010,'Season Lookup'!$A$1:$B$13,2,0)</f>
        <v>Spring</v>
      </c>
      <c r="M5010" t="s">
        <v>78</v>
      </c>
      <c r="N5010" t="s">
        <v>13</v>
      </c>
      <c r="O5010" t="s">
        <v>13</v>
      </c>
      <c r="P5010" t="str">
        <f t="shared" si="980"/>
        <v>Yes</v>
      </c>
      <c r="Q5010" t="str">
        <f t="shared" si="981"/>
        <v>No</v>
      </c>
      <c r="R5010" t="str">
        <f t="shared" si="982"/>
        <v>No</v>
      </c>
      <c r="T5010" t="s">
        <v>487</v>
      </c>
      <c r="U5010" t="s">
        <v>1976</v>
      </c>
      <c r="V5010" t="str">
        <f t="shared" si="983"/>
        <v>Intersection</v>
      </c>
      <c r="W5010" t="s">
        <v>1977</v>
      </c>
      <c r="X5010">
        <v>42.391001000000003</v>
      </c>
      <c r="Y5010">
        <v>-71.119958999999994</v>
      </c>
      <c r="Z5010" t="s">
        <v>1978</v>
      </c>
    </row>
    <row r="5011" spans="1:26">
      <c r="A5011">
        <v>28994</v>
      </c>
      <c r="B5011" s="1">
        <v>41375.493750000001</v>
      </c>
      <c r="C5011" s="1">
        <f t="shared" si="972"/>
        <v>41275</v>
      </c>
      <c r="D5011" s="4">
        <f t="shared" si="973"/>
        <v>0.27777777777777779</v>
      </c>
      <c r="E5011" s="3">
        <f t="shared" si="974"/>
        <v>2013</v>
      </c>
      <c r="F5011" s="3">
        <f t="shared" si="975"/>
        <v>4</v>
      </c>
      <c r="G5011" s="3">
        <f t="shared" si="976"/>
        <v>11</v>
      </c>
      <c r="H5011" s="3">
        <f t="shared" si="977"/>
        <v>11</v>
      </c>
      <c r="I5011" s="3">
        <f t="shared" si="978"/>
        <v>51</v>
      </c>
      <c r="J5011" s="3">
        <f t="shared" si="979"/>
        <v>5</v>
      </c>
      <c r="K5011" s="3" t="str">
        <f>IF(AND(D5011&gt;='Season Lookup'!$D$15,D5011&lt;'Season Lookup'!$D$16),"Spring",IF(AND(D5011&gt;='Season Lookup'!$D$16,D5011&lt;'Season Lookup'!$D$17),"Summer",IF(AND(D5011&gt;='Season Lookup'!$D$17,D5011&lt;'Season Lookup'!$D$18),"Fall",IF(OR(D5011&gt;='Season Lookup'!$D$18,D5011&lt;'Season Lookup'!$D$15),"Winter"))))</f>
        <v>Spring</v>
      </c>
      <c r="L5011" s="3" t="str">
        <f>VLOOKUP(F5011,'Season Lookup'!$A$1:$B$13,2,0)</f>
        <v>Spring</v>
      </c>
      <c r="M5011" t="s">
        <v>78</v>
      </c>
      <c r="N5011" t="s">
        <v>13</v>
      </c>
      <c r="O5011" t="s">
        <v>13</v>
      </c>
      <c r="P5011" t="str">
        <f t="shared" si="980"/>
        <v>Yes</v>
      </c>
      <c r="Q5011" t="str">
        <f t="shared" si="981"/>
        <v>No</v>
      </c>
      <c r="R5011" t="str">
        <f t="shared" si="982"/>
        <v>No</v>
      </c>
      <c r="T5011" t="s">
        <v>988</v>
      </c>
      <c r="U5011" t="s">
        <v>186</v>
      </c>
      <c r="V5011" t="str">
        <f t="shared" si="983"/>
        <v>Intersection</v>
      </c>
      <c r="W5011" t="s">
        <v>5556</v>
      </c>
      <c r="X5011">
        <v>42.380394000000003</v>
      </c>
      <c r="Y5011">
        <v>-71.127504000000002</v>
      </c>
      <c r="Z5011" t="s">
        <v>1675</v>
      </c>
    </row>
    <row r="5012" spans="1:26">
      <c r="A5012">
        <v>28985</v>
      </c>
      <c r="B5012" s="1">
        <v>41376.819444444445</v>
      </c>
      <c r="C5012" s="1">
        <f t="shared" si="972"/>
        <v>41275</v>
      </c>
      <c r="D5012" s="4">
        <f t="shared" si="973"/>
        <v>0.28055555555555556</v>
      </c>
      <c r="E5012" s="3">
        <f t="shared" si="974"/>
        <v>2013</v>
      </c>
      <c r="F5012" s="3">
        <f t="shared" si="975"/>
        <v>4</v>
      </c>
      <c r="G5012" s="3">
        <f t="shared" si="976"/>
        <v>12</v>
      </c>
      <c r="H5012" s="3">
        <f t="shared" si="977"/>
        <v>19</v>
      </c>
      <c r="I5012" s="3">
        <f t="shared" si="978"/>
        <v>40</v>
      </c>
      <c r="J5012" s="3">
        <f t="shared" si="979"/>
        <v>6</v>
      </c>
      <c r="K5012" s="3" t="str">
        <f>IF(AND(D5012&gt;='Season Lookup'!$D$15,D5012&lt;'Season Lookup'!$D$16),"Spring",IF(AND(D5012&gt;='Season Lookup'!$D$16,D5012&lt;'Season Lookup'!$D$17),"Summer",IF(AND(D5012&gt;='Season Lookup'!$D$17,D5012&lt;'Season Lookup'!$D$18),"Fall",IF(OR(D5012&gt;='Season Lookup'!$D$18,D5012&lt;'Season Lookup'!$D$15),"Winter"))))</f>
        <v>Spring</v>
      </c>
      <c r="L5012" s="3" t="str">
        <f>VLOOKUP(F5012,'Season Lookup'!$A$1:$B$13,2,0)</f>
        <v>Spring</v>
      </c>
      <c r="M5012" t="s">
        <v>12</v>
      </c>
      <c r="N5012" t="s">
        <v>13</v>
      </c>
      <c r="O5012" t="s">
        <v>13</v>
      </c>
      <c r="P5012" t="str">
        <f t="shared" si="980"/>
        <v>Yes</v>
      </c>
      <c r="Q5012" t="str">
        <f t="shared" si="981"/>
        <v>No</v>
      </c>
      <c r="R5012" t="str">
        <f t="shared" si="982"/>
        <v>No</v>
      </c>
      <c r="T5012" t="s">
        <v>198</v>
      </c>
      <c r="U5012" t="s">
        <v>4487</v>
      </c>
      <c r="V5012" t="str">
        <f t="shared" si="983"/>
        <v>Intersection</v>
      </c>
      <c r="W5012" t="s">
        <v>4488</v>
      </c>
      <c r="X5012">
        <v>42.374876999999998</v>
      </c>
      <c r="Y5012">
        <v>-71.139268000000001</v>
      </c>
      <c r="Z5012" t="s">
        <v>4489</v>
      </c>
    </row>
    <row r="5013" spans="1:26">
      <c r="A5013">
        <v>28986</v>
      </c>
      <c r="B5013" s="1">
        <v>41376.683333333334</v>
      </c>
      <c r="C5013" s="1">
        <f t="shared" si="972"/>
        <v>41275</v>
      </c>
      <c r="D5013" s="4">
        <f t="shared" si="973"/>
        <v>0.28055555555555556</v>
      </c>
      <c r="E5013" s="3">
        <f t="shared" si="974"/>
        <v>2013</v>
      </c>
      <c r="F5013" s="3">
        <f t="shared" si="975"/>
        <v>4</v>
      </c>
      <c r="G5013" s="3">
        <f t="shared" si="976"/>
        <v>12</v>
      </c>
      <c r="H5013" s="3">
        <f t="shared" si="977"/>
        <v>16</v>
      </c>
      <c r="I5013" s="3">
        <f t="shared" si="978"/>
        <v>24</v>
      </c>
      <c r="J5013" s="3">
        <f t="shared" si="979"/>
        <v>6</v>
      </c>
      <c r="K5013" s="3" t="str">
        <f>IF(AND(D5013&gt;='Season Lookup'!$D$15,D5013&lt;'Season Lookup'!$D$16),"Spring",IF(AND(D5013&gt;='Season Lookup'!$D$16,D5013&lt;'Season Lookup'!$D$17),"Summer",IF(AND(D5013&gt;='Season Lookup'!$D$17,D5013&lt;'Season Lookup'!$D$18),"Fall",IF(OR(D5013&gt;='Season Lookup'!$D$18,D5013&lt;'Season Lookup'!$D$15),"Winter"))))</f>
        <v>Spring</v>
      </c>
      <c r="L5013" s="3" t="str">
        <f>VLOOKUP(F5013,'Season Lookup'!$A$1:$B$13,2,0)</f>
        <v>Spring</v>
      </c>
      <c r="M5013" t="s">
        <v>12</v>
      </c>
      <c r="N5013" t="s">
        <v>13</v>
      </c>
      <c r="O5013" t="s">
        <v>152</v>
      </c>
      <c r="P5013" t="str">
        <f t="shared" si="980"/>
        <v>Yes</v>
      </c>
      <c r="Q5013" t="str">
        <f t="shared" si="981"/>
        <v>No</v>
      </c>
      <c r="R5013" t="str">
        <f t="shared" si="982"/>
        <v>Yes</v>
      </c>
      <c r="T5013" t="s">
        <v>1438</v>
      </c>
      <c r="U5013" t="s">
        <v>198</v>
      </c>
      <c r="V5013" t="str">
        <f t="shared" si="983"/>
        <v>Intersection</v>
      </c>
      <c r="W5013" t="s">
        <v>1786</v>
      </c>
      <c r="X5013">
        <v>42.372252000000003</v>
      </c>
      <c r="Y5013">
        <v>-71.119338999999997</v>
      </c>
      <c r="Z5013" t="s">
        <v>1787</v>
      </c>
    </row>
    <row r="5014" spans="1:26">
      <c r="A5014">
        <v>28993</v>
      </c>
      <c r="B5014" s="1">
        <v>41376.277777777781</v>
      </c>
      <c r="C5014" s="1">
        <f t="shared" si="972"/>
        <v>41275</v>
      </c>
      <c r="D5014" s="4">
        <f t="shared" si="973"/>
        <v>0.28055555555555556</v>
      </c>
      <c r="E5014" s="3">
        <f t="shared" si="974"/>
        <v>2013</v>
      </c>
      <c r="F5014" s="3">
        <f t="shared" si="975"/>
        <v>4</v>
      </c>
      <c r="G5014" s="3">
        <f t="shared" si="976"/>
        <v>12</v>
      </c>
      <c r="H5014" s="3">
        <f t="shared" si="977"/>
        <v>6</v>
      </c>
      <c r="I5014" s="3">
        <f t="shared" si="978"/>
        <v>40</v>
      </c>
      <c r="J5014" s="3">
        <f t="shared" si="979"/>
        <v>6</v>
      </c>
      <c r="K5014" s="3" t="str">
        <f>IF(AND(D5014&gt;='Season Lookup'!$D$15,D5014&lt;'Season Lookup'!$D$16),"Spring",IF(AND(D5014&gt;='Season Lookup'!$D$16,D5014&lt;'Season Lookup'!$D$17),"Summer",IF(AND(D5014&gt;='Season Lookup'!$D$17,D5014&lt;'Season Lookup'!$D$18),"Fall",IF(OR(D5014&gt;='Season Lookup'!$D$18,D5014&lt;'Season Lookup'!$D$15),"Winter"))))</f>
        <v>Spring</v>
      </c>
      <c r="L5014" s="3" t="str">
        <f>VLOOKUP(F5014,'Season Lookup'!$A$1:$B$13,2,0)</f>
        <v>Spring</v>
      </c>
      <c r="M5014" t="s">
        <v>31</v>
      </c>
      <c r="N5014" t="s">
        <v>13</v>
      </c>
      <c r="O5014" t="s">
        <v>13</v>
      </c>
      <c r="P5014" t="str">
        <f t="shared" si="980"/>
        <v>Yes</v>
      </c>
      <c r="Q5014" t="str">
        <f t="shared" si="981"/>
        <v>No</v>
      </c>
      <c r="R5014" t="str">
        <f t="shared" si="982"/>
        <v>No</v>
      </c>
      <c r="T5014" t="s">
        <v>186</v>
      </c>
      <c r="U5014" t="s">
        <v>142</v>
      </c>
      <c r="V5014" t="str">
        <f t="shared" si="983"/>
        <v>Intersection</v>
      </c>
      <c r="W5014" t="s">
        <v>3373</v>
      </c>
      <c r="X5014">
        <v>42.382404000000001</v>
      </c>
      <c r="Y5014">
        <v>-71.130995999999996</v>
      </c>
      <c r="Z5014" t="s">
        <v>3374</v>
      </c>
    </row>
    <row r="5015" spans="1:26">
      <c r="A5015">
        <v>28983</v>
      </c>
      <c r="B5015" s="1">
        <v>41377.753460648149</v>
      </c>
      <c r="C5015" s="1">
        <f t="shared" si="972"/>
        <v>41275</v>
      </c>
      <c r="D5015" s="4">
        <f t="shared" si="973"/>
        <v>0.28333333333333333</v>
      </c>
      <c r="E5015" s="3">
        <f t="shared" si="974"/>
        <v>2013</v>
      </c>
      <c r="F5015" s="3">
        <f t="shared" si="975"/>
        <v>4</v>
      </c>
      <c r="G5015" s="3">
        <f t="shared" si="976"/>
        <v>13</v>
      </c>
      <c r="H5015" s="3">
        <f t="shared" si="977"/>
        <v>18</v>
      </c>
      <c r="I5015" s="3">
        <f t="shared" si="978"/>
        <v>4</v>
      </c>
      <c r="J5015" s="3">
        <f t="shared" si="979"/>
        <v>7</v>
      </c>
      <c r="K5015" s="3" t="str">
        <f>IF(AND(D5015&gt;='Season Lookup'!$D$15,D5015&lt;'Season Lookup'!$D$16),"Spring",IF(AND(D5015&gt;='Season Lookup'!$D$16,D5015&lt;'Season Lookup'!$D$17),"Summer",IF(AND(D5015&gt;='Season Lookup'!$D$17,D5015&lt;'Season Lookup'!$D$18),"Fall",IF(OR(D5015&gt;='Season Lookup'!$D$18,D5015&lt;'Season Lookup'!$D$15),"Winter"))))</f>
        <v>Spring</v>
      </c>
      <c r="L5015" s="3" t="str">
        <f>VLOOKUP(F5015,'Season Lookup'!$A$1:$B$13,2,0)</f>
        <v>Spring</v>
      </c>
      <c r="M5015" t="s">
        <v>31</v>
      </c>
      <c r="N5015" t="s">
        <v>13</v>
      </c>
      <c r="O5015" t="s">
        <v>13</v>
      </c>
      <c r="P5015" t="str">
        <f t="shared" si="980"/>
        <v>Yes</v>
      </c>
      <c r="Q5015" t="str">
        <f t="shared" si="981"/>
        <v>No</v>
      </c>
      <c r="R5015" t="str">
        <f t="shared" si="982"/>
        <v>No</v>
      </c>
      <c r="S5015">
        <v>304</v>
      </c>
      <c r="T5015" t="s">
        <v>202</v>
      </c>
      <c r="V5015" t="str">
        <f t="shared" si="983"/>
        <v>Non Intersection</v>
      </c>
      <c r="W5015" t="s">
        <v>5557</v>
      </c>
      <c r="X5015">
        <v>42.354795000000003</v>
      </c>
      <c r="Y5015">
        <v>-71.104826000000003</v>
      </c>
      <c r="Z5015" t="s">
        <v>5558</v>
      </c>
    </row>
    <row r="5016" spans="1:26">
      <c r="A5016">
        <v>28984</v>
      </c>
      <c r="B5016" s="1">
        <v>41377.73609953704</v>
      </c>
      <c r="C5016" s="1">
        <f t="shared" si="972"/>
        <v>41275</v>
      </c>
      <c r="D5016" s="4">
        <f t="shared" si="973"/>
        <v>0.28333333333333333</v>
      </c>
      <c r="E5016" s="3">
        <f t="shared" si="974"/>
        <v>2013</v>
      </c>
      <c r="F5016" s="3">
        <f t="shared" si="975"/>
        <v>4</v>
      </c>
      <c r="G5016" s="3">
        <f t="shared" si="976"/>
        <v>13</v>
      </c>
      <c r="H5016" s="3">
        <f t="shared" si="977"/>
        <v>17</v>
      </c>
      <c r="I5016" s="3">
        <f t="shared" si="978"/>
        <v>39</v>
      </c>
      <c r="J5016" s="3">
        <f t="shared" si="979"/>
        <v>7</v>
      </c>
      <c r="K5016" s="3" t="str">
        <f>IF(AND(D5016&gt;='Season Lookup'!$D$15,D5016&lt;'Season Lookup'!$D$16),"Spring",IF(AND(D5016&gt;='Season Lookup'!$D$16,D5016&lt;'Season Lookup'!$D$17),"Summer",IF(AND(D5016&gt;='Season Lookup'!$D$17,D5016&lt;'Season Lookup'!$D$18),"Fall",IF(OR(D5016&gt;='Season Lookup'!$D$18,D5016&lt;'Season Lookup'!$D$15),"Winter"))))</f>
        <v>Spring</v>
      </c>
      <c r="L5016" s="3" t="str">
        <f>VLOOKUP(F5016,'Season Lookup'!$A$1:$B$13,2,0)</f>
        <v>Spring</v>
      </c>
      <c r="M5016" t="s">
        <v>31</v>
      </c>
      <c r="N5016" t="s">
        <v>13</v>
      </c>
      <c r="O5016" t="s">
        <v>152</v>
      </c>
      <c r="P5016" t="str">
        <f t="shared" si="980"/>
        <v>Yes</v>
      </c>
      <c r="Q5016" t="str">
        <f t="shared" si="981"/>
        <v>No</v>
      </c>
      <c r="R5016" t="str">
        <f t="shared" si="982"/>
        <v>Yes</v>
      </c>
      <c r="T5016" t="s">
        <v>186</v>
      </c>
      <c r="U5016" t="s">
        <v>1132</v>
      </c>
      <c r="V5016" t="str">
        <f t="shared" si="983"/>
        <v>Intersection</v>
      </c>
      <c r="W5016" t="s">
        <v>1133</v>
      </c>
      <c r="X5016">
        <v>42.389614999999999</v>
      </c>
      <c r="Y5016">
        <v>-71.148118999999994</v>
      </c>
      <c r="Z5016" t="s">
        <v>1134</v>
      </c>
    </row>
    <row r="5017" spans="1:26">
      <c r="A5017">
        <v>28990</v>
      </c>
      <c r="B5017" s="1">
        <v>41377.823599537034</v>
      </c>
      <c r="C5017" s="1">
        <f t="shared" si="972"/>
        <v>41275</v>
      </c>
      <c r="D5017" s="4">
        <f t="shared" si="973"/>
        <v>0.28333333333333333</v>
      </c>
      <c r="E5017" s="3">
        <f t="shared" si="974"/>
        <v>2013</v>
      </c>
      <c r="F5017" s="3">
        <f t="shared" si="975"/>
        <v>4</v>
      </c>
      <c r="G5017" s="3">
        <f t="shared" si="976"/>
        <v>13</v>
      </c>
      <c r="H5017" s="3">
        <f t="shared" si="977"/>
        <v>19</v>
      </c>
      <c r="I5017" s="3">
        <f t="shared" si="978"/>
        <v>45</v>
      </c>
      <c r="J5017" s="3">
        <f t="shared" si="979"/>
        <v>7</v>
      </c>
      <c r="K5017" s="3" t="str">
        <f>IF(AND(D5017&gt;='Season Lookup'!$D$15,D5017&lt;'Season Lookup'!$D$16),"Spring",IF(AND(D5017&gt;='Season Lookup'!$D$16,D5017&lt;'Season Lookup'!$D$17),"Summer",IF(AND(D5017&gt;='Season Lookup'!$D$17,D5017&lt;'Season Lookup'!$D$18),"Fall",IF(OR(D5017&gt;='Season Lookup'!$D$18,D5017&lt;'Season Lookup'!$D$15),"Winter"))))</f>
        <v>Spring</v>
      </c>
      <c r="L5017" s="3" t="str">
        <f>VLOOKUP(F5017,'Season Lookup'!$A$1:$B$13,2,0)</f>
        <v>Spring</v>
      </c>
      <c r="M5017" t="s">
        <v>31</v>
      </c>
      <c r="N5017" t="s">
        <v>13</v>
      </c>
      <c r="O5017" t="s">
        <v>13</v>
      </c>
      <c r="P5017" t="str">
        <f t="shared" si="980"/>
        <v>Yes</v>
      </c>
      <c r="Q5017" t="str">
        <f t="shared" si="981"/>
        <v>No</v>
      </c>
      <c r="R5017" t="str">
        <f t="shared" si="982"/>
        <v>No</v>
      </c>
      <c r="T5017" t="s">
        <v>14</v>
      </c>
      <c r="U5017" t="s">
        <v>66</v>
      </c>
      <c r="V5017" t="str">
        <f t="shared" si="983"/>
        <v>Intersection</v>
      </c>
      <c r="W5017" t="s">
        <v>5032</v>
      </c>
      <c r="X5017">
        <v>42.396635000000003</v>
      </c>
      <c r="Y5017">
        <v>-71.129384999999999</v>
      </c>
      <c r="Z5017" t="s">
        <v>4031</v>
      </c>
    </row>
    <row r="5018" spans="1:26">
      <c r="A5018">
        <v>28999</v>
      </c>
      <c r="B5018" s="1">
        <v>41377.739583333336</v>
      </c>
      <c r="C5018" s="1">
        <f t="shared" si="972"/>
        <v>41275</v>
      </c>
      <c r="D5018" s="4">
        <f t="shared" si="973"/>
        <v>0.28333333333333333</v>
      </c>
      <c r="E5018" s="3">
        <f t="shared" si="974"/>
        <v>2013</v>
      </c>
      <c r="F5018" s="3">
        <f t="shared" si="975"/>
        <v>4</v>
      </c>
      <c r="G5018" s="3">
        <f t="shared" si="976"/>
        <v>13</v>
      </c>
      <c r="H5018" s="3">
        <f t="shared" si="977"/>
        <v>17</v>
      </c>
      <c r="I5018" s="3">
        <f t="shared" si="978"/>
        <v>45</v>
      </c>
      <c r="J5018" s="3">
        <f t="shared" si="979"/>
        <v>7</v>
      </c>
      <c r="K5018" s="3" t="str">
        <f>IF(AND(D5018&gt;='Season Lookup'!$D$15,D5018&lt;'Season Lookup'!$D$16),"Spring",IF(AND(D5018&gt;='Season Lookup'!$D$16,D5018&lt;'Season Lookup'!$D$17),"Summer",IF(AND(D5018&gt;='Season Lookup'!$D$17,D5018&lt;'Season Lookup'!$D$18),"Fall",IF(OR(D5018&gt;='Season Lookup'!$D$18,D5018&lt;'Season Lookup'!$D$15),"Winter"))))</f>
        <v>Spring</v>
      </c>
      <c r="L5018" s="3" t="str">
        <f>VLOOKUP(F5018,'Season Lookup'!$A$1:$B$13,2,0)</f>
        <v>Spring</v>
      </c>
      <c r="M5018" t="s">
        <v>31</v>
      </c>
      <c r="N5018" t="s">
        <v>13</v>
      </c>
      <c r="O5018" t="s">
        <v>13</v>
      </c>
      <c r="P5018" t="str">
        <f t="shared" si="980"/>
        <v>Yes</v>
      </c>
      <c r="Q5018" t="str">
        <f t="shared" si="981"/>
        <v>No</v>
      </c>
      <c r="R5018" t="str">
        <f t="shared" si="982"/>
        <v>No</v>
      </c>
      <c r="S5018">
        <v>2225</v>
      </c>
      <c r="T5018" t="s">
        <v>14</v>
      </c>
      <c r="V5018" t="str">
        <f t="shared" si="983"/>
        <v>Non Intersection</v>
      </c>
      <c r="W5018" t="s">
        <v>2195</v>
      </c>
      <c r="X5018">
        <v>42.393771000000001</v>
      </c>
      <c r="Y5018">
        <v>-71.125792000000004</v>
      </c>
      <c r="Z5018" t="s">
        <v>2196</v>
      </c>
    </row>
    <row r="5019" spans="1:26">
      <c r="A5019">
        <v>28988</v>
      </c>
      <c r="B5019" s="1">
        <v>41378.634027777778</v>
      </c>
      <c r="C5019" s="1">
        <f t="shared" si="972"/>
        <v>41275</v>
      </c>
      <c r="D5019" s="4">
        <f t="shared" si="973"/>
        <v>0.28611111111111109</v>
      </c>
      <c r="E5019" s="3">
        <f t="shared" si="974"/>
        <v>2013</v>
      </c>
      <c r="F5019" s="3">
        <f t="shared" si="975"/>
        <v>4</v>
      </c>
      <c r="G5019" s="3">
        <f t="shared" si="976"/>
        <v>14</v>
      </c>
      <c r="H5019" s="3">
        <f t="shared" si="977"/>
        <v>15</v>
      </c>
      <c r="I5019" s="3">
        <f t="shared" si="978"/>
        <v>13</v>
      </c>
      <c r="J5019" s="3">
        <f t="shared" si="979"/>
        <v>1</v>
      </c>
      <c r="K5019" s="3" t="str">
        <f>IF(AND(D5019&gt;='Season Lookup'!$D$15,D5019&lt;'Season Lookup'!$D$16),"Spring",IF(AND(D5019&gt;='Season Lookup'!$D$16,D5019&lt;'Season Lookup'!$D$17),"Summer",IF(AND(D5019&gt;='Season Lookup'!$D$17,D5019&lt;'Season Lookup'!$D$18),"Fall",IF(OR(D5019&gt;='Season Lookup'!$D$18,D5019&lt;'Season Lookup'!$D$15),"Winter"))))</f>
        <v>Spring</v>
      </c>
      <c r="L5019" s="3" t="str">
        <f>VLOOKUP(F5019,'Season Lookup'!$A$1:$B$13,2,0)</f>
        <v>Spring</v>
      </c>
      <c r="M5019" t="s">
        <v>48</v>
      </c>
      <c r="N5019" t="s">
        <v>13</v>
      </c>
      <c r="O5019" t="s">
        <v>36</v>
      </c>
      <c r="P5019" t="str">
        <f t="shared" si="980"/>
        <v>Yes</v>
      </c>
      <c r="Q5019" t="str">
        <f t="shared" si="981"/>
        <v>No</v>
      </c>
      <c r="R5019" t="str">
        <f t="shared" si="982"/>
        <v>No</v>
      </c>
      <c r="S5019">
        <v>1511</v>
      </c>
      <c r="T5019" t="s">
        <v>14</v>
      </c>
      <c r="V5019" t="str">
        <f t="shared" si="983"/>
        <v>Non Intersection</v>
      </c>
      <c r="W5019" t="s">
        <v>5559</v>
      </c>
      <c r="X5019">
        <v>42.3767</v>
      </c>
      <c r="Y5019">
        <v>-71.119157999999999</v>
      </c>
      <c r="Z5019" t="s">
        <v>5560</v>
      </c>
    </row>
    <row r="5020" spans="1:26">
      <c r="A5020">
        <v>28989</v>
      </c>
      <c r="B5020" s="1">
        <v>41378.76457175926</v>
      </c>
      <c r="C5020" s="1">
        <f t="shared" si="972"/>
        <v>41275</v>
      </c>
      <c r="D5020" s="4">
        <f t="shared" si="973"/>
        <v>0.28611111111111109</v>
      </c>
      <c r="E5020" s="3">
        <f t="shared" si="974"/>
        <v>2013</v>
      </c>
      <c r="F5020" s="3">
        <f t="shared" si="975"/>
        <v>4</v>
      </c>
      <c r="G5020" s="3">
        <f t="shared" si="976"/>
        <v>14</v>
      </c>
      <c r="H5020" s="3">
        <f t="shared" si="977"/>
        <v>18</v>
      </c>
      <c r="I5020" s="3">
        <f t="shared" si="978"/>
        <v>20</v>
      </c>
      <c r="J5020" s="3">
        <f t="shared" si="979"/>
        <v>1</v>
      </c>
      <c r="K5020" s="3" t="str">
        <f>IF(AND(D5020&gt;='Season Lookup'!$D$15,D5020&lt;'Season Lookup'!$D$16),"Spring",IF(AND(D5020&gt;='Season Lookup'!$D$16,D5020&lt;'Season Lookup'!$D$17),"Summer",IF(AND(D5020&gt;='Season Lookup'!$D$17,D5020&lt;'Season Lookup'!$D$18),"Fall",IF(OR(D5020&gt;='Season Lookup'!$D$18,D5020&lt;'Season Lookup'!$D$15),"Winter"))))</f>
        <v>Spring</v>
      </c>
      <c r="L5020" s="3" t="str">
        <f>VLOOKUP(F5020,'Season Lookup'!$A$1:$B$13,2,0)</f>
        <v>Spring</v>
      </c>
      <c r="M5020" t="s">
        <v>48</v>
      </c>
      <c r="N5020" t="s">
        <v>13</v>
      </c>
      <c r="O5020" t="s">
        <v>132</v>
      </c>
      <c r="P5020" t="str">
        <f t="shared" si="980"/>
        <v>Yes</v>
      </c>
      <c r="Q5020" t="str">
        <f t="shared" si="981"/>
        <v>Yes</v>
      </c>
      <c r="R5020" t="str">
        <f t="shared" si="982"/>
        <v>No</v>
      </c>
      <c r="S5020">
        <v>229</v>
      </c>
      <c r="T5020" t="s">
        <v>133</v>
      </c>
      <c r="V5020" t="str">
        <f t="shared" si="983"/>
        <v>Non Intersection</v>
      </c>
      <c r="W5020" t="s">
        <v>5561</v>
      </c>
      <c r="X5020">
        <v>42.367787</v>
      </c>
      <c r="Y5020">
        <v>-71.099952999999999</v>
      </c>
      <c r="Z5020" t="s">
        <v>5562</v>
      </c>
    </row>
    <row r="5021" spans="1:26">
      <c r="A5021">
        <v>29022</v>
      </c>
      <c r="B5021" s="1">
        <v>41378.697905092595</v>
      </c>
      <c r="C5021" s="1">
        <f t="shared" si="972"/>
        <v>41275</v>
      </c>
      <c r="D5021" s="4">
        <f t="shared" si="973"/>
        <v>0.28611111111111109</v>
      </c>
      <c r="E5021" s="3">
        <f t="shared" si="974"/>
        <v>2013</v>
      </c>
      <c r="F5021" s="3">
        <f t="shared" si="975"/>
        <v>4</v>
      </c>
      <c r="G5021" s="3">
        <f t="shared" si="976"/>
        <v>14</v>
      </c>
      <c r="H5021" s="3">
        <f t="shared" si="977"/>
        <v>16</v>
      </c>
      <c r="I5021" s="3">
        <f t="shared" si="978"/>
        <v>44</v>
      </c>
      <c r="J5021" s="3">
        <f t="shared" si="979"/>
        <v>1</v>
      </c>
      <c r="K5021" s="3" t="str">
        <f>IF(AND(D5021&gt;='Season Lookup'!$D$15,D5021&lt;'Season Lookup'!$D$16),"Spring",IF(AND(D5021&gt;='Season Lookup'!$D$16,D5021&lt;'Season Lookup'!$D$17),"Summer",IF(AND(D5021&gt;='Season Lookup'!$D$17,D5021&lt;'Season Lookup'!$D$18),"Fall",IF(OR(D5021&gt;='Season Lookup'!$D$18,D5021&lt;'Season Lookup'!$D$15),"Winter"))))</f>
        <v>Spring</v>
      </c>
      <c r="L5021" s="3" t="str">
        <f>VLOOKUP(F5021,'Season Lookup'!$A$1:$B$13,2,0)</f>
        <v>Spring</v>
      </c>
      <c r="M5021" t="s">
        <v>48</v>
      </c>
      <c r="N5021" t="s">
        <v>13</v>
      </c>
      <c r="O5021" t="s">
        <v>13</v>
      </c>
      <c r="P5021" t="str">
        <f t="shared" si="980"/>
        <v>Yes</v>
      </c>
      <c r="Q5021" t="str">
        <f t="shared" si="981"/>
        <v>No</v>
      </c>
      <c r="R5021" t="str">
        <f t="shared" si="982"/>
        <v>No</v>
      </c>
      <c r="T5021" t="s">
        <v>19</v>
      </c>
      <c r="U5021" t="s">
        <v>134</v>
      </c>
      <c r="V5021" t="str">
        <f t="shared" si="983"/>
        <v>Intersection</v>
      </c>
      <c r="W5021" t="s">
        <v>150</v>
      </c>
      <c r="X5021">
        <v>42.375473999999997</v>
      </c>
      <c r="Y5021">
        <v>-71.114321000000004</v>
      </c>
      <c r="Z5021" t="s">
        <v>151</v>
      </c>
    </row>
    <row r="5022" spans="1:26">
      <c r="A5022">
        <v>28987</v>
      </c>
      <c r="B5022" s="1">
        <v>41379.395833333336</v>
      </c>
      <c r="C5022" s="1">
        <f t="shared" si="972"/>
        <v>41275</v>
      </c>
      <c r="D5022" s="4">
        <f t="shared" si="973"/>
        <v>0.28888888888888886</v>
      </c>
      <c r="E5022" s="3">
        <f t="shared" si="974"/>
        <v>2013</v>
      </c>
      <c r="F5022" s="3">
        <f t="shared" si="975"/>
        <v>4</v>
      </c>
      <c r="G5022" s="3">
        <f t="shared" si="976"/>
        <v>15</v>
      </c>
      <c r="H5022" s="3">
        <f t="shared" si="977"/>
        <v>9</v>
      </c>
      <c r="I5022" s="3">
        <f t="shared" si="978"/>
        <v>30</v>
      </c>
      <c r="J5022" s="3">
        <f t="shared" si="979"/>
        <v>2</v>
      </c>
      <c r="K5022" s="3" t="str">
        <f>IF(AND(D5022&gt;='Season Lookup'!$D$15,D5022&lt;'Season Lookup'!$D$16),"Spring",IF(AND(D5022&gt;='Season Lookup'!$D$16,D5022&lt;'Season Lookup'!$D$17),"Summer",IF(AND(D5022&gt;='Season Lookup'!$D$17,D5022&lt;'Season Lookup'!$D$18),"Fall",IF(OR(D5022&gt;='Season Lookup'!$D$18,D5022&lt;'Season Lookup'!$D$15),"Winter"))))</f>
        <v>Spring</v>
      </c>
      <c r="L5022" s="3" t="str">
        <f>VLOOKUP(F5022,'Season Lookup'!$A$1:$B$13,2,0)</f>
        <v>Spring</v>
      </c>
      <c r="M5022" t="s">
        <v>56</v>
      </c>
      <c r="N5022" t="s">
        <v>13</v>
      </c>
      <c r="O5022" t="s">
        <v>13</v>
      </c>
      <c r="P5022" t="str">
        <f t="shared" si="980"/>
        <v>Yes</v>
      </c>
      <c r="Q5022" t="str">
        <f t="shared" si="981"/>
        <v>No</v>
      </c>
      <c r="R5022" t="str">
        <f t="shared" si="982"/>
        <v>No</v>
      </c>
      <c r="S5022">
        <v>701</v>
      </c>
      <c r="T5022" t="s">
        <v>186</v>
      </c>
      <c r="V5022" t="str">
        <f t="shared" si="983"/>
        <v>Non Intersection</v>
      </c>
      <c r="W5022" t="s">
        <v>5265</v>
      </c>
      <c r="X5022">
        <v>42.390304999999998</v>
      </c>
      <c r="Y5022">
        <v>-71.151329000000004</v>
      </c>
      <c r="Z5022" t="s">
        <v>5266</v>
      </c>
    </row>
    <row r="5023" spans="1:26">
      <c r="A5023">
        <v>28996</v>
      </c>
      <c r="B5023" s="1">
        <v>41379.5625</v>
      </c>
      <c r="C5023" s="1">
        <f t="shared" si="972"/>
        <v>41275</v>
      </c>
      <c r="D5023" s="4">
        <f t="shared" si="973"/>
        <v>0.28888888888888886</v>
      </c>
      <c r="E5023" s="3">
        <f t="shared" si="974"/>
        <v>2013</v>
      </c>
      <c r="F5023" s="3">
        <f t="shared" si="975"/>
        <v>4</v>
      </c>
      <c r="G5023" s="3">
        <f t="shared" si="976"/>
        <v>15</v>
      </c>
      <c r="H5023" s="3">
        <f t="shared" si="977"/>
        <v>13</v>
      </c>
      <c r="I5023" s="3">
        <f t="shared" si="978"/>
        <v>30</v>
      </c>
      <c r="J5023" s="3">
        <f t="shared" si="979"/>
        <v>2</v>
      </c>
      <c r="K5023" s="3" t="str">
        <f>IF(AND(D5023&gt;='Season Lookup'!$D$15,D5023&lt;'Season Lookup'!$D$16),"Spring",IF(AND(D5023&gt;='Season Lookup'!$D$16,D5023&lt;'Season Lookup'!$D$17),"Summer",IF(AND(D5023&gt;='Season Lookup'!$D$17,D5023&lt;'Season Lookup'!$D$18),"Fall",IF(OR(D5023&gt;='Season Lookup'!$D$18,D5023&lt;'Season Lookup'!$D$15),"Winter"))))</f>
        <v>Spring</v>
      </c>
      <c r="L5023" s="3" t="str">
        <f>VLOOKUP(F5023,'Season Lookup'!$A$1:$B$13,2,0)</f>
        <v>Spring</v>
      </c>
      <c r="M5023" t="s">
        <v>56</v>
      </c>
      <c r="N5023" t="s">
        <v>13</v>
      </c>
      <c r="O5023" t="s">
        <v>13</v>
      </c>
      <c r="P5023" t="str">
        <f t="shared" si="980"/>
        <v>Yes</v>
      </c>
      <c r="Q5023" t="str">
        <f t="shared" si="981"/>
        <v>No</v>
      </c>
      <c r="R5023" t="str">
        <f t="shared" si="982"/>
        <v>No</v>
      </c>
      <c r="T5023" t="s">
        <v>19</v>
      </c>
      <c r="U5023" t="s">
        <v>74</v>
      </c>
      <c r="V5023" t="str">
        <f t="shared" si="983"/>
        <v>Intersection</v>
      </c>
      <c r="W5023" t="s">
        <v>111</v>
      </c>
      <c r="X5023">
        <v>42.373728999999997</v>
      </c>
      <c r="Y5023">
        <v>-71.100836999999999</v>
      </c>
      <c r="Z5023" t="s">
        <v>112</v>
      </c>
    </row>
    <row r="5024" spans="1:26">
      <c r="A5024">
        <v>28995</v>
      </c>
      <c r="B5024" s="1">
        <v>41380.157627314817</v>
      </c>
      <c r="C5024" s="1">
        <f t="shared" si="972"/>
        <v>41275</v>
      </c>
      <c r="D5024" s="4">
        <f t="shared" si="973"/>
        <v>0.29166666666666669</v>
      </c>
      <c r="E5024" s="3">
        <f t="shared" si="974"/>
        <v>2013</v>
      </c>
      <c r="F5024" s="3">
        <f t="shared" si="975"/>
        <v>4</v>
      </c>
      <c r="G5024" s="3">
        <f t="shared" si="976"/>
        <v>16</v>
      </c>
      <c r="H5024" s="3">
        <f t="shared" si="977"/>
        <v>3</v>
      </c>
      <c r="I5024" s="3">
        <f t="shared" si="978"/>
        <v>46</v>
      </c>
      <c r="J5024" s="3">
        <f t="shared" si="979"/>
        <v>3</v>
      </c>
      <c r="K5024" s="3" t="str">
        <f>IF(AND(D5024&gt;='Season Lookup'!$D$15,D5024&lt;'Season Lookup'!$D$16),"Spring",IF(AND(D5024&gt;='Season Lookup'!$D$16,D5024&lt;'Season Lookup'!$D$17),"Summer",IF(AND(D5024&gt;='Season Lookup'!$D$17,D5024&lt;'Season Lookup'!$D$18),"Fall",IF(OR(D5024&gt;='Season Lookup'!$D$18,D5024&lt;'Season Lookup'!$D$15),"Winter"))))</f>
        <v>Spring</v>
      </c>
      <c r="L5024" s="3" t="str">
        <f>VLOOKUP(F5024,'Season Lookup'!$A$1:$B$13,2,0)</f>
        <v>Spring</v>
      </c>
      <c r="M5024" t="s">
        <v>73</v>
      </c>
      <c r="N5024" t="s">
        <v>13</v>
      </c>
      <c r="O5024" t="s">
        <v>36</v>
      </c>
      <c r="P5024" t="str">
        <f t="shared" si="980"/>
        <v>Yes</v>
      </c>
      <c r="Q5024" t="str">
        <f t="shared" si="981"/>
        <v>No</v>
      </c>
      <c r="R5024" t="str">
        <f t="shared" si="982"/>
        <v>No</v>
      </c>
      <c r="S5024">
        <v>119</v>
      </c>
      <c r="T5024" t="s">
        <v>189</v>
      </c>
      <c r="V5024" t="str">
        <f t="shared" si="983"/>
        <v>Non Intersection</v>
      </c>
      <c r="W5024" t="s">
        <v>1030</v>
      </c>
      <c r="X5024">
        <v>42.364485999999999</v>
      </c>
      <c r="Y5024">
        <v>-71.096737000000005</v>
      </c>
      <c r="Z5024" t="s">
        <v>1031</v>
      </c>
    </row>
    <row r="5025" spans="1:26">
      <c r="A5025">
        <v>28997</v>
      </c>
      <c r="B5025" s="1">
        <v>41380.500694444447</v>
      </c>
      <c r="C5025" s="1">
        <f t="shared" si="972"/>
        <v>41275</v>
      </c>
      <c r="D5025" s="4">
        <f t="shared" si="973"/>
        <v>0.29166666666666669</v>
      </c>
      <c r="E5025" s="3">
        <f t="shared" si="974"/>
        <v>2013</v>
      </c>
      <c r="F5025" s="3">
        <f t="shared" si="975"/>
        <v>4</v>
      </c>
      <c r="G5025" s="3">
        <f t="shared" si="976"/>
        <v>16</v>
      </c>
      <c r="H5025" s="3">
        <f t="shared" si="977"/>
        <v>12</v>
      </c>
      <c r="I5025" s="3">
        <f t="shared" si="978"/>
        <v>1</v>
      </c>
      <c r="J5025" s="3">
        <f t="shared" si="979"/>
        <v>3</v>
      </c>
      <c r="K5025" s="3" t="str">
        <f>IF(AND(D5025&gt;='Season Lookup'!$D$15,D5025&lt;'Season Lookup'!$D$16),"Spring",IF(AND(D5025&gt;='Season Lookup'!$D$16,D5025&lt;'Season Lookup'!$D$17),"Summer",IF(AND(D5025&gt;='Season Lookup'!$D$17,D5025&lt;'Season Lookup'!$D$18),"Fall",IF(OR(D5025&gt;='Season Lookup'!$D$18,D5025&lt;'Season Lookup'!$D$15),"Winter"))))</f>
        <v>Spring</v>
      </c>
      <c r="L5025" s="3" t="str">
        <f>VLOOKUP(F5025,'Season Lookup'!$A$1:$B$13,2,0)</f>
        <v>Spring</v>
      </c>
      <c r="M5025" t="s">
        <v>73</v>
      </c>
      <c r="N5025" t="s">
        <v>13</v>
      </c>
      <c r="O5025" t="s">
        <v>13</v>
      </c>
      <c r="P5025" t="str">
        <f t="shared" si="980"/>
        <v>Yes</v>
      </c>
      <c r="Q5025" t="str">
        <f t="shared" si="981"/>
        <v>No</v>
      </c>
      <c r="R5025" t="str">
        <f t="shared" si="982"/>
        <v>No</v>
      </c>
      <c r="T5025" t="s">
        <v>268</v>
      </c>
      <c r="V5025" t="str">
        <f t="shared" si="983"/>
        <v>Intersection</v>
      </c>
      <c r="W5025" t="s">
        <v>949</v>
      </c>
      <c r="X5025">
        <v>0</v>
      </c>
      <c r="Y5025">
        <v>0</v>
      </c>
      <c r="Z5025" t="s">
        <v>81</v>
      </c>
    </row>
    <row r="5026" spans="1:26">
      <c r="A5026">
        <v>28998</v>
      </c>
      <c r="B5026" s="1">
        <v>41380.375</v>
      </c>
      <c r="C5026" s="1">
        <f t="shared" si="972"/>
        <v>41275</v>
      </c>
      <c r="D5026" s="4">
        <f t="shared" si="973"/>
        <v>0.29166666666666669</v>
      </c>
      <c r="E5026" s="3">
        <f t="shared" si="974"/>
        <v>2013</v>
      </c>
      <c r="F5026" s="3">
        <f t="shared" si="975"/>
        <v>4</v>
      </c>
      <c r="G5026" s="3">
        <f t="shared" si="976"/>
        <v>16</v>
      </c>
      <c r="H5026" s="3">
        <f t="shared" si="977"/>
        <v>9</v>
      </c>
      <c r="I5026" s="3">
        <f t="shared" si="978"/>
        <v>0</v>
      </c>
      <c r="J5026" s="3">
        <f t="shared" si="979"/>
        <v>3</v>
      </c>
      <c r="K5026" s="3" t="str">
        <f>IF(AND(D5026&gt;='Season Lookup'!$D$15,D5026&lt;'Season Lookup'!$D$16),"Spring",IF(AND(D5026&gt;='Season Lookup'!$D$16,D5026&lt;'Season Lookup'!$D$17),"Summer",IF(AND(D5026&gt;='Season Lookup'!$D$17,D5026&lt;'Season Lookup'!$D$18),"Fall",IF(OR(D5026&gt;='Season Lookup'!$D$18,D5026&lt;'Season Lookup'!$D$15),"Winter"))))</f>
        <v>Spring</v>
      </c>
      <c r="L5026" s="3" t="str">
        <f>VLOOKUP(F5026,'Season Lookup'!$A$1:$B$13,2,0)</f>
        <v>Spring</v>
      </c>
      <c r="M5026" t="s">
        <v>73</v>
      </c>
      <c r="N5026" t="s">
        <v>13</v>
      </c>
      <c r="O5026" t="s">
        <v>13</v>
      </c>
      <c r="P5026" t="str">
        <f t="shared" si="980"/>
        <v>Yes</v>
      </c>
      <c r="Q5026" t="str">
        <f t="shared" si="981"/>
        <v>No</v>
      </c>
      <c r="R5026" t="str">
        <f t="shared" si="982"/>
        <v>No</v>
      </c>
      <c r="T5026" t="s">
        <v>1545</v>
      </c>
      <c r="U5026" t="s">
        <v>189</v>
      </c>
      <c r="V5026" t="str">
        <f t="shared" si="983"/>
        <v>Intersection</v>
      </c>
      <c r="W5026" t="s">
        <v>5563</v>
      </c>
      <c r="X5026">
        <v>42.364863</v>
      </c>
      <c r="Y5026">
        <v>-71.096266</v>
      </c>
      <c r="Z5026" t="s">
        <v>3692</v>
      </c>
    </row>
    <row r="5027" spans="1:26">
      <c r="A5027">
        <v>29000</v>
      </c>
      <c r="B5027" s="1">
        <v>41380.5</v>
      </c>
      <c r="C5027" s="1">
        <f t="shared" si="972"/>
        <v>41275</v>
      </c>
      <c r="D5027" s="4">
        <f t="shared" si="973"/>
        <v>0.29166666666666669</v>
      </c>
      <c r="E5027" s="3">
        <f t="shared" si="974"/>
        <v>2013</v>
      </c>
      <c r="F5027" s="3">
        <f t="shared" si="975"/>
        <v>4</v>
      </c>
      <c r="G5027" s="3">
        <f t="shared" si="976"/>
        <v>16</v>
      </c>
      <c r="H5027" s="3">
        <f t="shared" si="977"/>
        <v>12</v>
      </c>
      <c r="I5027" s="3">
        <f t="shared" si="978"/>
        <v>0</v>
      </c>
      <c r="J5027" s="3">
        <f t="shared" si="979"/>
        <v>3</v>
      </c>
      <c r="K5027" s="3" t="str">
        <f>IF(AND(D5027&gt;='Season Lookup'!$D$15,D5027&lt;'Season Lookup'!$D$16),"Spring",IF(AND(D5027&gt;='Season Lookup'!$D$16,D5027&lt;'Season Lookup'!$D$17),"Summer",IF(AND(D5027&gt;='Season Lookup'!$D$17,D5027&lt;'Season Lookup'!$D$18),"Fall",IF(OR(D5027&gt;='Season Lookup'!$D$18,D5027&lt;'Season Lookup'!$D$15),"Winter"))))</f>
        <v>Spring</v>
      </c>
      <c r="L5027" s="3" t="str">
        <f>VLOOKUP(F5027,'Season Lookup'!$A$1:$B$13,2,0)</f>
        <v>Spring</v>
      </c>
      <c r="M5027" t="s">
        <v>73</v>
      </c>
      <c r="N5027" t="s">
        <v>13</v>
      </c>
      <c r="O5027" t="s">
        <v>13</v>
      </c>
      <c r="P5027" t="str">
        <f t="shared" si="980"/>
        <v>Yes</v>
      </c>
      <c r="Q5027" t="str">
        <f t="shared" si="981"/>
        <v>No</v>
      </c>
      <c r="R5027" t="str">
        <f t="shared" si="982"/>
        <v>No</v>
      </c>
      <c r="T5027" t="s">
        <v>260</v>
      </c>
      <c r="U5027" t="s">
        <v>146</v>
      </c>
      <c r="V5027" t="str">
        <f t="shared" si="983"/>
        <v>Intersection</v>
      </c>
      <c r="W5027" t="s">
        <v>544</v>
      </c>
      <c r="X5027">
        <v>42.368965000000003</v>
      </c>
      <c r="Y5027">
        <v>-71.080324000000005</v>
      </c>
      <c r="Z5027" t="s">
        <v>545</v>
      </c>
    </row>
    <row r="5028" spans="1:26">
      <c r="A5028">
        <v>29001</v>
      </c>
      <c r="B5028" s="1">
        <v>41380.491666666669</v>
      </c>
      <c r="C5028" s="1">
        <f t="shared" si="972"/>
        <v>41275</v>
      </c>
      <c r="D5028" s="4">
        <f t="shared" si="973"/>
        <v>0.29166666666666669</v>
      </c>
      <c r="E5028" s="3">
        <f t="shared" si="974"/>
        <v>2013</v>
      </c>
      <c r="F5028" s="3">
        <f t="shared" si="975"/>
        <v>4</v>
      </c>
      <c r="G5028" s="3">
        <f t="shared" si="976"/>
        <v>16</v>
      </c>
      <c r="H5028" s="3">
        <f t="shared" si="977"/>
        <v>11</v>
      </c>
      <c r="I5028" s="3">
        <f t="shared" si="978"/>
        <v>48</v>
      </c>
      <c r="J5028" s="3">
        <f t="shared" si="979"/>
        <v>3</v>
      </c>
      <c r="K5028" s="3" t="str">
        <f>IF(AND(D5028&gt;='Season Lookup'!$D$15,D5028&lt;'Season Lookup'!$D$16),"Spring",IF(AND(D5028&gt;='Season Lookup'!$D$16,D5028&lt;'Season Lookup'!$D$17),"Summer",IF(AND(D5028&gt;='Season Lookup'!$D$17,D5028&lt;'Season Lookup'!$D$18),"Fall",IF(OR(D5028&gt;='Season Lookup'!$D$18,D5028&lt;'Season Lookup'!$D$15),"Winter"))))</f>
        <v>Spring</v>
      </c>
      <c r="L5028" s="3" t="str">
        <f>VLOOKUP(F5028,'Season Lookup'!$A$1:$B$13,2,0)</f>
        <v>Spring</v>
      </c>
      <c r="M5028" t="s">
        <v>73</v>
      </c>
      <c r="N5028" t="s">
        <v>13</v>
      </c>
      <c r="O5028" t="s">
        <v>13</v>
      </c>
      <c r="P5028" t="str">
        <f t="shared" si="980"/>
        <v>Yes</v>
      </c>
      <c r="Q5028" t="str">
        <f t="shared" si="981"/>
        <v>No</v>
      </c>
      <c r="R5028" t="str">
        <f t="shared" si="982"/>
        <v>No</v>
      </c>
      <c r="S5028">
        <v>160</v>
      </c>
      <c r="T5028" t="s">
        <v>170</v>
      </c>
      <c r="V5028" t="str">
        <f t="shared" si="983"/>
        <v>Non Intersection</v>
      </c>
      <c r="W5028" t="s">
        <v>3629</v>
      </c>
      <c r="X5028">
        <v>42.392670000000003</v>
      </c>
      <c r="Y5028">
        <v>-71.140967000000003</v>
      </c>
      <c r="Z5028" t="s">
        <v>3630</v>
      </c>
    </row>
    <row r="5029" spans="1:26">
      <c r="A5029">
        <v>29003</v>
      </c>
      <c r="B5029" s="1">
        <v>41380.537488425929</v>
      </c>
      <c r="C5029" s="1">
        <f t="shared" si="972"/>
        <v>41275</v>
      </c>
      <c r="D5029" s="4">
        <f t="shared" si="973"/>
        <v>0.29166666666666669</v>
      </c>
      <c r="E5029" s="3">
        <f t="shared" si="974"/>
        <v>2013</v>
      </c>
      <c r="F5029" s="3">
        <f t="shared" si="975"/>
        <v>4</v>
      </c>
      <c r="G5029" s="3">
        <f t="shared" si="976"/>
        <v>16</v>
      </c>
      <c r="H5029" s="3">
        <f t="shared" si="977"/>
        <v>12</v>
      </c>
      <c r="I5029" s="3">
        <f t="shared" si="978"/>
        <v>53</v>
      </c>
      <c r="J5029" s="3">
        <f t="shared" si="979"/>
        <v>3</v>
      </c>
      <c r="K5029" s="3" t="str">
        <f>IF(AND(D5029&gt;='Season Lookup'!$D$15,D5029&lt;'Season Lookup'!$D$16),"Spring",IF(AND(D5029&gt;='Season Lookup'!$D$16,D5029&lt;'Season Lookup'!$D$17),"Summer",IF(AND(D5029&gt;='Season Lookup'!$D$17,D5029&lt;'Season Lookup'!$D$18),"Fall",IF(OR(D5029&gt;='Season Lookup'!$D$18,D5029&lt;'Season Lookup'!$D$15),"Winter"))))</f>
        <v>Spring</v>
      </c>
      <c r="L5029" s="3" t="str">
        <f>VLOOKUP(F5029,'Season Lookup'!$A$1:$B$13,2,0)</f>
        <v>Spring</v>
      </c>
      <c r="M5029" t="s">
        <v>82</v>
      </c>
      <c r="N5029" t="s">
        <v>13</v>
      </c>
      <c r="O5029" t="s">
        <v>13</v>
      </c>
      <c r="P5029" t="str">
        <f t="shared" si="980"/>
        <v>Yes</v>
      </c>
      <c r="Q5029" t="str">
        <f t="shared" si="981"/>
        <v>No</v>
      </c>
      <c r="R5029" t="str">
        <f t="shared" si="982"/>
        <v>No</v>
      </c>
      <c r="S5029">
        <v>125</v>
      </c>
      <c r="T5029" t="s">
        <v>41</v>
      </c>
      <c r="V5029" t="str">
        <f t="shared" si="983"/>
        <v>Non Intersection</v>
      </c>
      <c r="W5029" t="s">
        <v>5564</v>
      </c>
      <c r="X5029">
        <v>42.363956999999999</v>
      </c>
      <c r="Y5029">
        <v>-71.108756</v>
      </c>
      <c r="Z5029" t="s">
        <v>5565</v>
      </c>
    </row>
    <row r="5030" spans="1:26">
      <c r="A5030">
        <v>29023</v>
      </c>
      <c r="B5030" s="1">
        <v>41380.306250000001</v>
      </c>
      <c r="C5030" s="1">
        <f t="shared" si="972"/>
        <v>41275</v>
      </c>
      <c r="D5030" s="4">
        <f t="shared" si="973"/>
        <v>0.29166666666666669</v>
      </c>
      <c r="E5030" s="3">
        <f t="shared" si="974"/>
        <v>2013</v>
      </c>
      <c r="F5030" s="3">
        <f t="shared" si="975"/>
        <v>4</v>
      </c>
      <c r="G5030" s="3">
        <f t="shared" si="976"/>
        <v>16</v>
      </c>
      <c r="H5030" s="3">
        <f t="shared" si="977"/>
        <v>7</v>
      </c>
      <c r="I5030" s="3">
        <f t="shared" si="978"/>
        <v>21</v>
      </c>
      <c r="J5030" s="3">
        <f t="shared" si="979"/>
        <v>3</v>
      </c>
      <c r="K5030" s="3" t="str">
        <f>IF(AND(D5030&gt;='Season Lookup'!$D$15,D5030&lt;'Season Lookup'!$D$16),"Spring",IF(AND(D5030&gt;='Season Lookup'!$D$16,D5030&lt;'Season Lookup'!$D$17),"Summer",IF(AND(D5030&gt;='Season Lookup'!$D$17,D5030&lt;'Season Lookup'!$D$18),"Fall",IF(OR(D5030&gt;='Season Lookup'!$D$18,D5030&lt;'Season Lookup'!$D$15),"Winter"))))</f>
        <v>Spring</v>
      </c>
      <c r="L5030" s="3" t="str">
        <f>VLOOKUP(F5030,'Season Lookup'!$A$1:$B$13,2,0)</f>
        <v>Spring</v>
      </c>
      <c r="M5030" t="s">
        <v>73</v>
      </c>
      <c r="N5030" t="s">
        <v>13</v>
      </c>
      <c r="O5030" t="s">
        <v>13</v>
      </c>
      <c r="P5030" t="str">
        <f t="shared" si="980"/>
        <v>Yes</v>
      </c>
      <c r="Q5030" t="str">
        <f t="shared" si="981"/>
        <v>No</v>
      </c>
      <c r="R5030" t="str">
        <f t="shared" si="982"/>
        <v>No</v>
      </c>
      <c r="T5030" t="s">
        <v>14</v>
      </c>
      <c r="U5030" t="s">
        <v>2737</v>
      </c>
      <c r="V5030" t="str">
        <f t="shared" si="983"/>
        <v>Intersection</v>
      </c>
      <c r="W5030" t="s">
        <v>3994</v>
      </c>
      <c r="X5030">
        <v>42.395671</v>
      </c>
      <c r="Y5030">
        <v>-71.128300999999993</v>
      </c>
      <c r="Z5030" t="s">
        <v>2739</v>
      </c>
    </row>
    <row r="5031" spans="1:26">
      <c r="A5031">
        <v>29004</v>
      </c>
      <c r="B5031" s="1">
        <v>41381.753460648149</v>
      </c>
      <c r="C5031" s="1">
        <f t="shared" ref="C5031:C5094" si="984">EOMONTH(B5031,MONTH(B5031)*-1)+1</f>
        <v>41275</v>
      </c>
      <c r="D5031" s="4">
        <f t="shared" ref="D5031:D5094" si="985">YEARFRAC(C5031,B5031)</f>
        <v>0.29444444444444445</v>
      </c>
      <c r="E5031" s="3">
        <f t="shared" ref="E5031:E5094" si="986">YEAR(B5031)</f>
        <v>2013</v>
      </c>
      <c r="F5031" s="3">
        <f t="shared" ref="F5031:F5094" si="987">MONTH(B5031)</f>
        <v>4</v>
      </c>
      <c r="G5031" s="3">
        <f t="shared" ref="G5031:G5094" si="988">DAY(B5031)</f>
        <v>17</v>
      </c>
      <c r="H5031" s="3">
        <f t="shared" ref="H5031:H5094" si="989">HOUR(B5031)</f>
        <v>18</v>
      </c>
      <c r="I5031" s="3">
        <f t="shared" ref="I5031:I5094" si="990">MINUTE(B5031)</f>
        <v>4</v>
      </c>
      <c r="J5031" s="3">
        <f t="shared" ref="J5031:J5094" si="991">WEEKDAY(B5031,1)</f>
        <v>4</v>
      </c>
      <c r="K5031" s="3" t="str">
        <f>IF(AND(D5031&gt;='Season Lookup'!$D$15,D5031&lt;'Season Lookup'!$D$16),"Spring",IF(AND(D5031&gt;='Season Lookup'!$D$16,D5031&lt;'Season Lookup'!$D$17),"Summer",IF(AND(D5031&gt;='Season Lookup'!$D$17,D5031&lt;'Season Lookup'!$D$18),"Fall",IF(OR(D5031&gt;='Season Lookup'!$D$18,D5031&lt;'Season Lookup'!$D$15),"Winter"))))</f>
        <v>Spring</v>
      </c>
      <c r="L5031" s="3" t="str">
        <f>VLOOKUP(F5031,'Season Lookup'!$A$1:$B$13,2,0)</f>
        <v>Spring</v>
      </c>
      <c r="M5031" t="s">
        <v>82</v>
      </c>
      <c r="N5031" t="s">
        <v>13</v>
      </c>
      <c r="O5031" t="s">
        <v>13</v>
      </c>
      <c r="P5031" t="str">
        <f t="shared" ref="P5031:P5094" si="992">IF(OR(N5031="Auto",O5031="Auto"),"Yes",IF(OR(N5031="Taxi",O5031="Taxi"),"Yes",IF(OR(N5031="Truck",O5031="Truck"),"Yes",IF(OR(N5031="Van",O5031="Van"),"Yes","No"))))</f>
        <v>Yes</v>
      </c>
      <c r="Q5031" t="str">
        <f t="shared" ref="Q5031:Q5094" si="993">IF(OR(N5031="Bicycle",O5031="Bicycle"),"Yes","No")</f>
        <v>No</v>
      </c>
      <c r="R5031" t="str">
        <f t="shared" ref="R5031:R5094" si="994">IF(OR(N5031="Pedestrian",O5031="Pedestrian"),"Yes","No")</f>
        <v>No</v>
      </c>
      <c r="T5031" t="s">
        <v>3803</v>
      </c>
      <c r="V5031" t="str">
        <f t="shared" ref="V5031:V5094" si="995">IF(ISBLANK(S5031),"Intersection","Non Intersection")</f>
        <v>Intersection</v>
      </c>
      <c r="W5031" t="s">
        <v>5566</v>
      </c>
      <c r="X5031">
        <v>0</v>
      </c>
      <c r="Y5031">
        <v>0</v>
      </c>
      <c r="Z5031" t="s">
        <v>81</v>
      </c>
    </row>
    <row r="5032" spans="1:26">
      <c r="A5032">
        <v>29005</v>
      </c>
      <c r="B5032" s="1">
        <v>41381.996527777781</v>
      </c>
      <c r="C5032" s="1">
        <f t="shared" si="984"/>
        <v>41275</v>
      </c>
      <c r="D5032" s="4">
        <f t="shared" si="985"/>
        <v>0.29444444444444445</v>
      </c>
      <c r="E5032" s="3">
        <f t="shared" si="986"/>
        <v>2013</v>
      </c>
      <c r="F5032" s="3">
        <f t="shared" si="987"/>
        <v>4</v>
      </c>
      <c r="G5032" s="3">
        <f t="shared" si="988"/>
        <v>17</v>
      </c>
      <c r="H5032" s="3">
        <f t="shared" si="989"/>
        <v>23</v>
      </c>
      <c r="I5032" s="3">
        <f t="shared" si="990"/>
        <v>55</v>
      </c>
      <c r="J5032" s="3">
        <f t="shared" si="991"/>
        <v>4</v>
      </c>
      <c r="K5032" s="3" t="str">
        <f>IF(AND(D5032&gt;='Season Lookup'!$D$15,D5032&lt;'Season Lookup'!$D$16),"Spring",IF(AND(D5032&gt;='Season Lookup'!$D$16,D5032&lt;'Season Lookup'!$D$17),"Summer",IF(AND(D5032&gt;='Season Lookup'!$D$17,D5032&lt;'Season Lookup'!$D$18),"Fall",IF(OR(D5032&gt;='Season Lookup'!$D$18,D5032&lt;'Season Lookup'!$D$15),"Winter"))))</f>
        <v>Spring</v>
      </c>
      <c r="L5032" s="3" t="str">
        <f>VLOOKUP(F5032,'Season Lookup'!$A$1:$B$13,2,0)</f>
        <v>Spring</v>
      </c>
      <c r="M5032" t="s">
        <v>82</v>
      </c>
      <c r="N5032" t="s">
        <v>13</v>
      </c>
      <c r="O5032" t="s">
        <v>13</v>
      </c>
      <c r="P5032" t="str">
        <f t="shared" si="992"/>
        <v>Yes</v>
      </c>
      <c r="Q5032" t="str">
        <f t="shared" si="993"/>
        <v>No</v>
      </c>
      <c r="R5032" t="str">
        <f t="shared" si="994"/>
        <v>No</v>
      </c>
      <c r="T5032" t="s">
        <v>326</v>
      </c>
      <c r="U5032" t="s">
        <v>325</v>
      </c>
      <c r="V5032" t="str">
        <f t="shared" si="995"/>
        <v>Intersection</v>
      </c>
      <c r="W5032" t="s">
        <v>1420</v>
      </c>
      <c r="X5032">
        <v>42.371416000000004</v>
      </c>
      <c r="Y5032">
        <v>-71.121105</v>
      </c>
      <c r="Z5032" t="s">
        <v>328</v>
      </c>
    </row>
    <row r="5033" spans="1:26">
      <c r="A5033">
        <v>29056</v>
      </c>
      <c r="B5033" s="1">
        <v>41381.729155092595</v>
      </c>
      <c r="C5033" s="1">
        <f t="shared" si="984"/>
        <v>41275</v>
      </c>
      <c r="D5033" s="4">
        <f t="shared" si="985"/>
        <v>0.29444444444444445</v>
      </c>
      <c r="E5033" s="3">
        <f t="shared" si="986"/>
        <v>2013</v>
      </c>
      <c r="F5033" s="3">
        <f t="shared" si="987"/>
        <v>4</v>
      </c>
      <c r="G5033" s="3">
        <f t="shared" si="988"/>
        <v>17</v>
      </c>
      <c r="H5033" s="3">
        <f t="shared" si="989"/>
        <v>17</v>
      </c>
      <c r="I5033" s="3">
        <f t="shared" si="990"/>
        <v>29</v>
      </c>
      <c r="J5033" s="3">
        <f t="shared" si="991"/>
        <v>4</v>
      </c>
      <c r="K5033" s="3" t="str">
        <f>IF(AND(D5033&gt;='Season Lookup'!$D$15,D5033&lt;'Season Lookup'!$D$16),"Spring",IF(AND(D5033&gt;='Season Lookup'!$D$16,D5033&lt;'Season Lookup'!$D$17),"Summer",IF(AND(D5033&gt;='Season Lookup'!$D$17,D5033&lt;'Season Lookup'!$D$18),"Fall",IF(OR(D5033&gt;='Season Lookup'!$D$18,D5033&lt;'Season Lookup'!$D$15),"Winter"))))</f>
        <v>Spring</v>
      </c>
      <c r="L5033" s="3" t="str">
        <f>VLOOKUP(F5033,'Season Lookup'!$A$1:$B$13,2,0)</f>
        <v>Spring</v>
      </c>
      <c r="M5033" t="s">
        <v>82</v>
      </c>
      <c r="N5033" t="s">
        <v>13</v>
      </c>
      <c r="O5033" t="s">
        <v>13</v>
      </c>
      <c r="P5033" t="str">
        <f t="shared" si="992"/>
        <v>Yes</v>
      </c>
      <c r="Q5033" t="str">
        <f t="shared" si="993"/>
        <v>No</v>
      </c>
      <c r="R5033" t="str">
        <f t="shared" si="994"/>
        <v>No</v>
      </c>
      <c r="T5033" t="s">
        <v>14</v>
      </c>
      <c r="U5033" t="s">
        <v>192</v>
      </c>
      <c r="V5033" t="str">
        <f t="shared" si="995"/>
        <v>Intersection</v>
      </c>
      <c r="W5033" t="s">
        <v>193</v>
      </c>
      <c r="X5033">
        <v>42.368380000000002</v>
      </c>
      <c r="Y5033">
        <v>-71.108783000000003</v>
      </c>
      <c r="Z5033" t="s">
        <v>194</v>
      </c>
    </row>
    <row r="5034" spans="1:26">
      <c r="A5034">
        <v>29006</v>
      </c>
      <c r="B5034" s="1">
        <v>41382.322905092595</v>
      </c>
      <c r="C5034" s="1">
        <f t="shared" si="984"/>
        <v>41275</v>
      </c>
      <c r="D5034" s="4">
        <f t="shared" si="985"/>
        <v>0.29722222222222222</v>
      </c>
      <c r="E5034" s="3">
        <f t="shared" si="986"/>
        <v>2013</v>
      </c>
      <c r="F5034" s="3">
        <f t="shared" si="987"/>
        <v>4</v>
      </c>
      <c r="G5034" s="3">
        <f t="shared" si="988"/>
        <v>18</v>
      </c>
      <c r="H5034" s="3">
        <f t="shared" si="989"/>
        <v>7</v>
      </c>
      <c r="I5034" s="3">
        <f t="shared" si="990"/>
        <v>44</v>
      </c>
      <c r="J5034" s="3">
        <f t="shared" si="991"/>
        <v>5</v>
      </c>
      <c r="K5034" s="3" t="str">
        <f>IF(AND(D5034&gt;='Season Lookup'!$D$15,D5034&lt;'Season Lookup'!$D$16),"Spring",IF(AND(D5034&gt;='Season Lookup'!$D$16,D5034&lt;'Season Lookup'!$D$17),"Summer",IF(AND(D5034&gt;='Season Lookup'!$D$17,D5034&lt;'Season Lookup'!$D$18),"Fall",IF(OR(D5034&gt;='Season Lookup'!$D$18,D5034&lt;'Season Lookup'!$D$15),"Winter"))))</f>
        <v>Spring</v>
      </c>
      <c r="L5034" s="3" t="str">
        <f>VLOOKUP(F5034,'Season Lookup'!$A$1:$B$13,2,0)</f>
        <v>Spring</v>
      </c>
      <c r="M5034" t="s">
        <v>78</v>
      </c>
      <c r="N5034" t="s">
        <v>13</v>
      </c>
      <c r="O5034" t="s">
        <v>152</v>
      </c>
      <c r="P5034" t="str">
        <f t="shared" si="992"/>
        <v>Yes</v>
      </c>
      <c r="Q5034" t="str">
        <f t="shared" si="993"/>
        <v>No</v>
      </c>
      <c r="R5034" t="str">
        <f t="shared" si="994"/>
        <v>Yes</v>
      </c>
      <c r="T5034" t="s">
        <v>74</v>
      </c>
      <c r="U5034" t="s">
        <v>667</v>
      </c>
      <c r="V5034" t="str">
        <f t="shared" si="995"/>
        <v>Intersection</v>
      </c>
      <c r="W5034" t="s">
        <v>668</v>
      </c>
      <c r="X5034">
        <v>42.371501000000002</v>
      </c>
      <c r="Y5034">
        <v>-71.098121000000006</v>
      </c>
      <c r="Z5034" t="s">
        <v>669</v>
      </c>
    </row>
    <row r="5035" spans="1:26">
      <c r="A5035">
        <v>29007</v>
      </c>
      <c r="B5035" s="1">
        <v>41382.791655092595</v>
      </c>
      <c r="C5035" s="1">
        <f t="shared" si="984"/>
        <v>41275</v>
      </c>
      <c r="D5035" s="4">
        <f t="shared" si="985"/>
        <v>0.29722222222222222</v>
      </c>
      <c r="E5035" s="3">
        <f t="shared" si="986"/>
        <v>2013</v>
      </c>
      <c r="F5035" s="3">
        <f t="shared" si="987"/>
        <v>4</v>
      </c>
      <c r="G5035" s="3">
        <f t="shared" si="988"/>
        <v>18</v>
      </c>
      <c r="H5035" s="3">
        <f t="shared" si="989"/>
        <v>18</v>
      </c>
      <c r="I5035" s="3">
        <f t="shared" si="990"/>
        <v>59</v>
      </c>
      <c r="J5035" s="3">
        <f t="shared" si="991"/>
        <v>5</v>
      </c>
      <c r="K5035" s="3" t="str">
        <f>IF(AND(D5035&gt;='Season Lookup'!$D$15,D5035&lt;'Season Lookup'!$D$16),"Spring",IF(AND(D5035&gt;='Season Lookup'!$D$16,D5035&lt;'Season Lookup'!$D$17),"Summer",IF(AND(D5035&gt;='Season Lookup'!$D$17,D5035&lt;'Season Lookup'!$D$18),"Fall",IF(OR(D5035&gt;='Season Lookup'!$D$18,D5035&lt;'Season Lookup'!$D$15),"Winter"))))</f>
        <v>Spring</v>
      </c>
      <c r="L5035" s="3" t="str">
        <f>VLOOKUP(F5035,'Season Lookup'!$A$1:$B$13,2,0)</f>
        <v>Spring</v>
      </c>
      <c r="P5035" t="str">
        <f t="shared" si="992"/>
        <v>No</v>
      </c>
      <c r="Q5035" t="str">
        <f t="shared" si="993"/>
        <v>No</v>
      </c>
      <c r="R5035" t="str">
        <f t="shared" si="994"/>
        <v>No</v>
      </c>
      <c r="V5035" t="str">
        <f t="shared" si="995"/>
        <v>Intersection</v>
      </c>
      <c r="W5035" t="s">
        <v>717</v>
      </c>
      <c r="X5035">
        <v>0</v>
      </c>
      <c r="Y5035">
        <v>0</v>
      </c>
      <c r="Z5035" t="s">
        <v>81</v>
      </c>
    </row>
    <row r="5036" spans="1:26">
      <c r="A5036">
        <v>29008</v>
      </c>
      <c r="B5036" s="1">
        <v>41382.791655092595</v>
      </c>
      <c r="C5036" s="1">
        <f t="shared" si="984"/>
        <v>41275</v>
      </c>
      <c r="D5036" s="4">
        <f t="shared" si="985"/>
        <v>0.29722222222222222</v>
      </c>
      <c r="E5036" s="3">
        <f t="shared" si="986"/>
        <v>2013</v>
      </c>
      <c r="F5036" s="3">
        <f t="shared" si="987"/>
        <v>4</v>
      </c>
      <c r="G5036" s="3">
        <f t="shared" si="988"/>
        <v>18</v>
      </c>
      <c r="H5036" s="3">
        <f t="shared" si="989"/>
        <v>18</v>
      </c>
      <c r="I5036" s="3">
        <f t="shared" si="990"/>
        <v>59</v>
      </c>
      <c r="J5036" s="3">
        <f t="shared" si="991"/>
        <v>5</v>
      </c>
      <c r="K5036" s="3" t="str">
        <f>IF(AND(D5036&gt;='Season Lookup'!$D$15,D5036&lt;'Season Lookup'!$D$16),"Spring",IF(AND(D5036&gt;='Season Lookup'!$D$16,D5036&lt;'Season Lookup'!$D$17),"Summer",IF(AND(D5036&gt;='Season Lookup'!$D$17,D5036&lt;'Season Lookup'!$D$18),"Fall",IF(OR(D5036&gt;='Season Lookup'!$D$18,D5036&lt;'Season Lookup'!$D$15),"Winter"))))</f>
        <v>Spring</v>
      </c>
      <c r="L5036" s="3" t="str">
        <f>VLOOKUP(F5036,'Season Lookup'!$A$1:$B$13,2,0)</f>
        <v>Spring</v>
      </c>
      <c r="M5036" t="s">
        <v>78</v>
      </c>
      <c r="N5036" t="s">
        <v>13</v>
      </c>
      <c r="O5036" t="s">
        <v>13</v>
      </c>
      <c r="P5036" t="str">
        <f t="shared" si="992"/>
        <v>Yes</v>
      </c>
      <c r="Q5036" t="str">
        <f t="shared" si="993"/>
        <v>No</v>
      </c>
      <c r="R5036" t="str">
        <f t="shared" si="994"/>
        <v>No</v>
      </c>
      <c r="T5036" t="s">
        <v>108</v>
      </c>
      <c r="U5036" t="s">
        <v>453</v>
      </c>
      <c r="V5036" t="str">
        <f t="shared" si="995"/>
        <v>Intersection</v>
      </c>
      <c r="W5036" t="s">
        <v>3050</v>
      </c>
      <c r="X5036">
        <v>42.362867999999999</v>
      </c>
      <c r="Y5036">
        <v>-71.102435</v>
      </c>
      <c r="Z5036" t="s">
        <v>3051</v>
      </c>
    </row>
    <row r="5037" spans="1:26">
      <c r="A5037">
        <v>29009</v>
      </c>
      <c r="B5037" s="1">
        <v>41382.809710648151</v>
      </c>
      <c r="C5037" s="1">
        <f t="shared" si="984"/>
        <v>41275</v>
      </c>
      <c r="D5037" s="4">
        <f t="shared" si="985"/>
        <v>0.29722222222222222</v>
      </c>
      <c r="E5037" s="3">
        <f t="shared" si="986"/>
        <v>2013</v>
      </c>
      <c r="F5037" s="3">
        <f t="shared" si="987"/>
        <v>4</v>
      </c>
      <c r="G5037" s="3">
        <f t="shared" si="988"/>
        <v>18</v>
      </c>
      <c r="H5037" s="3">
        <f t="shared" si="989"/>
        <v>19</v>
      </c>
      <c r="I5037" s="3">
        <f t="shared" si="990"/>
        <v>25</v>
      </c>
      <c r="J5037" s="3">
        <f t="shared" si="991"/>
        <v>5</v>
      </c>
      <c r="K5037" s="3" t="str">
        <f>IF(AND(D5037&gt;='Season Lookup'!$D$15,D5037&lt;'Season Lookup'!$D$16),"Spring",IF(AND(D5037&gt;='Season Lookup'!$D$16,D5037&lt;'Season Lookup'!$D$17),"Summer",IF(AND(D5037&gt;='Season Lookup'!$D$17,D5037&lt;'Season Lookup'!$D$18),"Fall",IF(OR(D5037&gt;='Season Lookup'!$D$18,D5037&lt;'Season Lookup'!$D$15),"Winter"))))</f>
        <v>Spring</v>
      </c>
      <c r="L5037" s="3" t="str">
        <f>VLOOKUP(F5037,'Season Lookup'!$A$1:$B$13,2,0)</f>
        <v>Spring</v>
      </c>
      <c r="M5037" t="s">
        <v>78</v>
      </c>
      <c r="N5037" t="s">
        <v>13</v>
      </c>
      <c r="O5037" t="s">
        <v>132</v>
      </c>
      <c r="P5037" t="str">
        <f t="shared" si="992"/>
        <v>Yes</v>
      </c>
      <c r="Q5037" t="str">
        <f t="shared" si="993"/>
        <v>Yes</v>
      </c>
      <c r="R5037" t="str">
        <f t="shared" si="994"/>
        <v>No</v>
      </c>
      <c r="T5037" t="s">
        <v>14</v>
      </c>
      <c r="U5037" t="s">
        <v>1316</v>
      </c>
      <c r="V5037" t="str">
        <f t="shared" si="995"/>
        <v>Intersection</v>
      </c>
      <c r="W5037" t="s">
        <v>1317</v>
      </c>
      <c r="X5037">
        <v>42.362647000000003</v>
      </c>
      <c r="Y5037">
        <v>-71.099069</v>
      </c>
      <c r="Z5037" t="s">
        <v>1318</v>
      </c>
    </row>
    <row r="5038" spans="1:26">
      <c r="A5038">
        <v>29010</v>
      </c>
      <c r="B5038" s="1">
        <v>41384.527777777781</v>
      </c>
      <c r="C5038" s="1">
        <f t="shared" si="984"/>
        <v>41275</v>
      </c>
      <c r="D5038" s="4">
        <f t="shared" si="985"/>
        <v>0.30277777777777776</v>
      </c>
      <c r="E5038" s="3">
        <f t="shared" si="986"/>
        <v>2013</v>
      </c>
      <c r="F5038" s="3">
        <f t="shared" si="987"/>
        <v>4</v>
      </c>
      <c r="G5038" s="3">
        <f t="shared" si="988"/>
        <v>20</v>
      </c>
      <c r="H5038" s="3">
        <f t="shared" si="989"/>
        <v>12</v>
      </c>
      <c r="I5038" s="3">
        <f t="shared" si="990"/>
        <v>40</v>
      </c>
      <c r="J5038" s="3">
        <f t="shared" si="991"/>
        <v>7</v>
      </c>
      <c r="K5038" s="3" t="str">
        <f>IF(AND(D5038&gt;='Season Lookup'!$D$15,D5038&lt;'Season Lookup'!$D$16),"Spring",IF(AND(D5038&gt;='Season Lookup'!$D$16,D5038&lt;'Season Lookup'!$D$17),"Summer",IF(AND(D5038&gt;='Season Lookup'!$D$17,D5038&lt;'Season Lookup'!$D$18),"Fall",IF(OR(D5038&gt;='Season Lookup'!$D$18,D5038&lt;'Season Lookup'!$D$15),"Winter"))))</f>
        <v>Spring</v>
      </c>
      <c r="L5038" s="3" t="str">
        <f>VLOOKUP(F5038,'Season Lookup'!$A$1:$B$13,2,0)</f>
        <v>Spring</v>
      </c>
      <c r="M5038" t="s">
        <v>31</v>
      </c>
      <c r="N5038" t="s">
        <v>13</v>
      </c>
      <c r="O5038" t="s">
        <v>13</v>
      </c>
      <c r="P5038" t="str">
        <f t="shared" si="992"/>
        <v>Yes</v>
      </c>
      <c r="Q5038" t="str">
        <f t="shared" si="993"/>
        <v>No</v>
      </c>
      <c r="R5038" t="str">
        <f t="shared" si="994"/>
        <v>No</v>
      </c>
      <c r="T5038" t="s">
        <v>42</v>
      </c>
      <c r="U5038" t="s">
        <v>479</v>
      </c>
      <c r="V5038" t="str">
        <f t="shared" si="995"/>
        <v>Intersection</v>
      </c>
      <c r="W5038" t="s">
        <v>5567</v>
      </c>
      <c r="X5038">
        <v>42.365583999999998</v>
      </c>
      <c r="Y5038">
        <v>-71.113679000000005</v>
      </c>
      <c r="Z5038" t="s">
        <v>5568</v>
      </c>
    </row>
    <row r="5039" spans="1:26">
      <c r="A5039">
        <v>29011</v>
      </c>
      <c r="B5039" s="1">
        <v>41384.53402777778</v>
      </c>
      <c r="C5039" s="1">
        <f t="shared" si="984"/>
        <v>41275</v>
      </c>
      <c r="D5039" s="4">
        <f t="shared" si="985"/>
        <v>0.30277777777777776</v>
      </c>
      <c r="E5039" s="3">
        <f t="shared" si="986"/>
        <v>2013</v>
      </c>
      <c r="F5039" s="3">
        <f t="shared" si="987"/>
        <v>4</v>
      </c>
      <c r="G5039" s="3">
        <f t="shared" si="988"/>
        <v>20</v>
      </c>
      <c r="H5039" s="3">
        <f t="shared" si="989"/>
        <v>12</v>
      </c>
      <c r="I5039" s="3">
        <f t="shared" si="990"/>
        <v>49</v>
      </c>
      <c r="J5039" s="3">
        <f t="shared" si="991"/>
        <v>7</v>
      </c>
      <c r="K5039" s="3" t="str">
        <f>IF(AND(D5039&gt;='Season Lookup'!$D$15,D5039&lt;'Season Lookup'!$D$16),"Spring",IF(AND(D5039&gt;='Season Lookup'!$D$16,D5039&lt;'Season Lookup'!$D$17),"Summer",IF(AND(D5039&gt;='Season Lookup'!$D$17,D5039&lt;'Season Lookup'!$D$18),"Fall",IF(OR(D5039&gt;='Season Lookup'!$D$18,D5039&lt;'Season Lookup'!$D$15),"Winter"))))</f>
        <v>Spring</v>
      </c>
      <c r="L5039" s="3" t="str">
        <f>VLOOKUP(F5039,'Season Lookup'!$A$1:$B$13,2,0)</f>
        <v>Spring</v>
      </c>
      <c r="M5039" t="s">
        <v>31</v>
      </c>
      <c r="N5039" t="s">
        <v>13</v>
      </c>
      <c r="O5039" t="s">
        <v>13</v>
      </c>
      <c r="P5039" t="str">
        <f t="shared" si="992"/>
        <v>Yes</v>
      </c>
      <c r="Q5039" t="str">
        <f t="shared" si="993"/>
        <v>No</v>
      </c>
      <c r="R5039" t="str">
        <f t="shared" si="994"/>
        <v>No</v>
      </c>
      <c r="T5039" t="s">
        <v>105</v>
      </c>
      <c r="U5039" t="s">
        <v>745</v>
      </c>
      <c r="V5039" t="str">
        <f t="shared" si="995"/>
        <v>Intersection</v>
      </c>
      <c r="W5039" t="s">
        <v>1070</v>
      </c>
      <c r="X5039">
        <v>42.368519999999997</v>
      </c>
      <c r="Y5039">
        <v>-71.099001000000001</v>
      </c>
      <c r="Z5039" t="s">
        <v>1071</v>
      </c>
    </row>
    <row r="5040" spans="1:26">
      <c r="A5040">
        <v>29012</v>
      </c>
      <c r="B5040" s="1">
        <v>41384.625</v>
      </c>
      <c r="C5040" s="1">
        <f t="shared" si="984"/>
        <v>41275</v>
      </c>
      <c r="D5040" s="4">
        <f t="shared" si="985"/>
        <v>0.30277777777777776</v>
      </c>
      <c r="E5040" s="3">
        <f t="shared" si="986"/>
        <v>2013</v>
      </c>
      <c r="F5040" s="3">
        <f t="shared" si="987"/>
        <v>4</v>
      </c>
      <c r="G5040" s="3">
        <f t="shared" si="988"/>
        <v>20</v>
      </c>
      <c r="H5040" s="3">
        <f t="shared" si="989"/>
        <v>15</v>
      </c>
      <c r="I5040" s="3">
        <f t="shared" si="990"/>
        <v>0</v>
      </c>
      <c r="J5040" s="3">
        <f t="shared" si="991"/>
        <v>7</v>
      </c>
      <c r="K5040" s="3" t="str">
        <f>IF(AND(D5040&gt;='Season Lookup'!$D$15,D5040&lt;'Season Lookup'!$D$16),"Spring",IF(AND(D5040&gt;='Season Lookup'!$D$16,D5040&lt;'Season Lookup'!$D$17),"Summer",IF(AND(D5040&gt;='Season Lookup'!$D$17,D5040&lt;'Season Lookup'!$D$18),"Fall",IF(OR(D5040&gt;='Season Lookup'!$D$18,D5040&lt;'Season Lookup'!$D$15),"Winter"))))</f>
        <v>Spring</v>
      </c>
      <c r="L5040" s="3" t="str">
        <f>VLOOKUP(F5040,'Season Lookup'!$A$1:$B$13,2,0)</f>
        <v>Spring</v>
      </c>
      <c r="M5040" t="s">
        <v>31</v>
      </c>
      <c r="N5040" t="s">
        <v>13</v>
      </c>
      <c r="O5040" t="s">
        <v>132</v>
      </c>
      <c r="P5040" t="str">
        <f t="shared" si="992"/>
        <v>Yes</v>
      </c>
      <c r="Q5040" t="str">
        <f t="shared" si="993"/>
        <v>Yes</v>
      </c>
      <c r="R5040" t="str">
        <f t="shared" si="994"/>
        <v>No</v>
      </c>
      <c r="S5040">
        <v>1736</v>
      </c>
      <c r="T5040" t="s">
        <v>14</v>
      </c>
      <c r="V5040" t="str">
        <f t="shared" si="995"/>
        <v>Non Intersection</v>
      </c>
      <c r="W5040" t="s">
        <v>5569</v>
      </c>
      <c r="X5040">
        <v>42.384483000000003</v>
      </c>
      <c r="Y5040">
        <v>-71.119624999999999</v>
      </c>
      <c r="Z5040" t="s">
        <v>5570</v>
      </c>
    </row>
    <row r="5041" spans="1:26">
      <c r="A5041">
        <v>29013</v>
      </c>
      <c r="B5041" s="1">
        <v>41384.770833333336</v>
      </c>
      <c r="C5041" s="1">
        <f t="shared" si="984"/>
        <v>41275</v>
      </c>
      <c r="D5041" s="4">
        <f t="shared" si="985"/>
        <v>0.30277777777777776</v>
      </c>
      <c r="E5041" s="3">
        <f t="shared" si="986"/>
        <v>2013</v>
      </c>
      <c r="F5041" s="3">
        <f t="shared" si="987"/>
        <v>4</v>
      </c>
      <c r="G5041" s="3">
        <f t="shared" si="988"/>
        <v>20</v>
      </c>
      <c r="H5041" s="3">
        <f t="shared" si="989"/>
        <v>18</v>
      </c>
      <c r="I5041" s="3">
        <f t="shared" si="990"/>
        <v>30</v>
      </c>
      <c r="J5041" s="3">
        <f t="shared" si="991"/>
        <v>7</v>
      </c>
      <c r="K5041" s="3" t="str">
        <f>IF(AND(D5041&gt;='Season Lookup'!$D$15,D5041&lt;'Season Lookup'!$D$16),"Spring",IF(AND(D5041&gt;='Season Lookup'!$D$16,D5041&lt;'Season Lookup'!$D$17),"Summer",IF(AND(D5041&gt;='Season Lookup'!$D$17,D5041&lt;'Season Lookup'!$D$18),"Fall",IF(OR(D5041&gt;='Season Lookup'!$D$18,D5041&lt;'Season Lookup'!$D$15),"Winter"))))</f>
        <v>Spring</v>
      </c>
      <c r="L5041" s="3" t="str">
        <f>VLOOKUP(F5041,'Season Lookup'!$A$1:$B$13,2,0)</f>
        <v>Spring</v>
      </c>
      <c r="M5041" t="s">
        <v>31</v>
      </c>
      <c r="N5041" t="s">
        <v>13</v>
      </c>
      <c r="O5041" t="s">
        <v>23</v>
      </c>
      <c r="P5041" t="str">
        <f t="shared" si="992"/>
        <v>Yes</v>
      </c>
      <c r="Q5041" t="str">
        <f t="shared" si="993"/>
        <v>No</v>
      </c>
      <c r="R5041" t="str">
        <f t="shared" si="994"/>
        <v>No</v>
      </c>
      <c r="T5041" t="s">
        <v>74</v>
      </c>
      <c r="U5041" t="s">
        <v>796</v>
      </c>
      <c r="V5041" t="str">
        <f t="shared" si="995"/>
        <v>Intersection</v>
      </c>
      <c r="W5041" t="s">
        <v>3889</v>
      </c>
      <c r="X5041">
        <v>42.366295000000001</v>
      </c>
      <c r="Y5041">
        <v>-71.091781999999995</v>
      </c>
      <c r="Z5041" t="s">
        <v>3890</v>
      </c>
    </row>
    <row r="5042" spans="1:26">
      <c r="A5042">
        <v>29014</v>
      </c>
      <c r="B5042" s="1">
        <v>41385.041655092595</v>
      </c>
      <c r="C5042" s="1">
        <f t="shared" si="984"/>
        <v>41275</v>
      </c>
      <c r="D5042" s="4">
        <f t="shared" si="985"/>
        <v>0.30555555555555558</v>
      </c>
      <c r="E5042" s="3">
        <f t="shared" si="986"/>
        <v>2013</v>
      </c>
      <c r="F5042" s="3">
        <f t="shared" si="987"/>
        <v>4</v>
      </c>
      <c r="G5042" s="3">
        <f t="shared" si="988"/>
        <v>21</v>
      </c>
      <c r="H5042" s="3">
        <f t="shared" si="989"/>
        <v>0</v>
      </c>
      <c r="I5042" s="3">
        <f t="shared" si="990"/>
        <v>59</v>
      </c>
      <c r="J5042" s="3">
        <f t="shared" si="991"/>
        <v>1</v>
      </c>
      <c r="K5042" s="3" t="str">
        <f>IF(AND(D5042&gt;='Season Lookup'!$D$15,D5042&lt;'Season Lookup'!$D$16),"Spring",IF(AND(D5042&gt;='Season Lookup'!$D$16,D5042&lt;'Season Lookup'!$D$17),"Summer",IF(AND(D5042&gt;='Season Lookup'!$D$17,D5042&lt;'Season Lookup'!$D$18),"Fall",IF(OR(D5042&gt;='Season Lookup'!$D$18,D5042&lt;'Season Lookup'!$D$15),"Winter"))))</f>
        <v>Spring</v>
      </c>
      <c r="L5042" s="3" t="str">
        <f>VLOOKUP(F5042,'Season Lookup'!$A$1:$B$13,2,0)</f>
        <v>Spring</v>
      </c>
      <c r="M5042" t="s">
        <v>48</v>
      </c>
      <c r="N5042" t="s">
        <v>13</v>
      </c>
      <c r="O5042" t="s">
        <v>13</v>
      </c>
      <c r="P5042" t="str">
        <f t="shared" si="992"/>
        <v>Yes</v>
      </c>
      <c r="Q5042" t="str">
        <f t="shared" si="993"/>
        <v>No</v>
      </c>
      <c r="R5042" t="str">
        <f t="shared" si="994"/>
        <v>No</v>
      </c>
      <c r="S5042">
        <v>198</v>
      </c>
      <c r="T5042" t="s">
        <v>170</v>
      </c>
      <c r="V5042" t="str">
        <f t="shared" si="995"/>
        <v>Non Intersection</v>
      </c>
      <c r="W5042" t="s">
        <v>4345</v>
      </c>
      <c r="X5042">
        <v>42.389879000000001</v>
      </c>
      <c r="Y5042">
        <v>-71.142218</v>
      </c>
      <c r="Z5042" t="s">
        <v>4346</v>
      </c>
    </row>
    <row r="5043" spans="1:26">
      <c r="A5043">
        <v>29015</v>
      </c>
      <c r="B5043" s="1">
        <v>41385.652777777781</v>
      </c>
      <c r="C5043" s="1">
        <f t="shared" si="984"/>
        <v>41275</v>
      </c>
      <c r="D5043" s="4">
        <f t="shared" si="985"/>
        <v>0.30555555555555558</v>
      </c>
      <c r="E5043" s="3">
        <f t="shared" si="986"/>
        <v>2013</v>
      </c>
      <c r="F5043" s="3">
        <f t="shared" si="987"/>
        <v>4</v>
      </c>
      <c r="G5043" s="3">
        <f t="shared" si="988"/>
        <v>21</v>
      </c>
      <c r="H5043" s="3">
        <f t="shared" si="989"/>
        <v>15</v>
      </c>
      <c r="I5043" s="3">
        <f t="shared" si="990"/>
        <v>40</v>
      </c>
      <c r="J5043" s="3">
        <f t="shared" si="991"/>
        <v>1</v>
      </c>
      <c r="K5043" s="3" t="str">
        <f>IF(AND(D5043&gt;='Season Lookup'!$D$15,D5043&lt;'Season Lookup'!$D$16),"Spring",IF(AND(D5043&gt;='Season Lookup'!$D$16,D5043&lt;'Season Lookup'!$D$17),"Summer",IF(AND(D5043&gt;='Season Lookup'!$D$17,D5043&lt;'Season Lookup'!$D$18),"Fall",IF(OR(D5043&gt;='Season Lookup'!$D$18,D5043&lt;'Season Lookup'!$D$15),"Winter"))))</f>
        <v>Spring</v>
      </c>
      <c r="L5043" s="3" t="str">
        <f>VLOOKUP(F5043,'Season Lookup'!$A$1:$B$13,2,0)</f>
        <v>Spring</v>
      </c>
      <c r="M5043" t="s">
        <v>48</v>
      </c>
      <c r="N5043" t="s">
        <v>13</v>
      </c>
      <c r="O5043" t="s">
        <v>23</v>
      </c>
      <c r="P5043" t="str">
        <f t="shared" si="992"/>
        <v>Yes</v>
      </c>
      <c r="Q5043" t="str">
        <f t="shared" si="993"/>
        <v>No</v>
      </c>
      <c r="R5043" t="str">
        <f t="shared" si="994"/>
        <v>No</v>
      </c>
      <c r="S5043">
        <v>113</v>
      </c>
      <c r="T5043" t="s">
        <v>199</v>
      </c>
      <c r="V5043" t="str">
        <f t="shared" si="995"/>
        <v>Non Intersection</v>
      </c>
      <c r="W5043" t="s">
        <v>5571</v>
      </c>
      <c r="X5043">
        <v>42.376989999999999</v>
      </c>
      <c r="Y5043">
        <v>-71.127087000000003</v>
      </c>
      <c r="Z5043" t="s">
        <v>5572</v>
      </c>
    </row>
    <row r="5044" spans="1:26">
      <c r="A5044">
        <v>29016</v>
      </c>
      <c r="B5044" s="1">
        <v>41385.732638888891</v>
      </c>
      <c r="C5044" s="1">
        <f t="shared" si="984"/>
        <v>41275</v>
      </c>
      <c r="D5044" s="4">
        <f t="shared" si="985"/>
        <v>0.30555555555555558</v>
      </c>
      <c r="E5044" s="3">
        <f t="shared" si="986"/>
        <v>2013</v>
      </c>
      <c r="F5044" s="3">
        <f t="shared" si="987"/>
        <v>4</v>
      </c>
      <c r="G5044" s="3">
        <f t="shared" si="988"/>
        <v>21</v>
      </c>
      <c r="H5044" s="3">
        <f t="shared" si="989"/>
        <v>17</v>
      </c>
      <c r="I5044" s="3">
        <f t="shared" si="990"/>
        <v>35</v>
      </c>
      <c r="J5044" s="3">
        <f t="shared" si="991"/>
        <v>1</v>
      </c>
      <c r="K5044" s="3" t="str">
        <f>IF(AND(D5044&gt;='Season Lookup'!$D$15,D5044&lt;'Season Lookup'!$D$16),"Spring",IF(AND(D5044&gt;='Season Lookup'!$D$16,D5044&lt;'Season Lookup'!$D$17),"Summer",IF(AND(D5044&gt;='Season Lookup'!$D$17,D5044&lt;'Season Lookup'!$D$18),"Fall",IF(OR(D5044&gt;='Season Lookup'!$D$18,D5044&lt;'Season Lookup'!$D$15),"Winter"))))</f>
        <v>Spring</v>
      </c>
      <c r="L5044" s="3" t="str">
        <f>VLOOKUP(F5044,'Season Lookup'!$A$1:$B$13,2,0)</f>
        <v>Spring</v>
      </c>
      <c r="M5044" t="s">
        <v>48</v>
      </c>
      <c r="N5044" t="s">
        <v>13</v>
      </c>
      <c r="O5044" t="s">
        <v>132</v>
      </c>
      <c r="P5044" t="str">
        <f t="shared" si="992"/>
        <v>Yes</v>
      </c>
      <c r="Q5044" t="str">
        <f t="shared" si="993"/>
        <v>Yes</v>
      </c>
      <c r="R5044" t="str">
        <f t="shared" si="994"/>
        <v>No</v>
      </c>
      <c r="S5044">
        <v>1821</v>
      </c>
      <c r="T5044" t="s">
        <v>14</v>
      </c>
      <c r="V5044" t="str">
        <f t="shared" si="995"/>
        <v>Non Intersection</v>
      </c>
      <c r="W5044" t="s">
        <v>5573</v>
      </c>
      <c r="X5044">
        <v>42.369202000000001</v>
      </c>
      <c r="Y5044">
        <v>-71.110688999999994</v>
      </c>
      <c r="Z5044" t="s">
        <v>633</v>
      </c>
    </row>
    <row r="5045" spans="1:26">
      <c r="A5045">
        <v>29019</v>
      </c>
      <c r="B5045" s="1">
        <v>41385.934027777781</v>
      </c>
      <c r="C5045" s="1">
        <f t="shared" si="984"/>
        <v>41275</v>
      </c>
      <c r="D5045" s="4">
        <f t="shared" si="985"/>
        <v>0.30555555555555558</v>
      </c>
      <c r="E5045" s="3">
        <f t="shared" si="986"/>
        <v>2013</v>
      </c>
      <c r="F5045" s="3">
        <f t="shared" si="987"/>
        <v>4</v>
      </c>
      <c r="G5045" s="3">
        <f t="shared" si="988"/>
        <v>21</v>
      </c>
      <c r="H5045" s="3">
        <f t="shared" si="989"/>
        <v>22</v>
      </c>
      <c r="I5045" s="3">
        <f t="shared" si="990"/>
        <v>25</v>
      </c>
      <c r="J5045" s="3">
        <f t="shared" si="991"/>
        <v>1</v>
      </c>
      <c r="K5045" s="3" t="str">
        <f>IF(AND(D5045&gt;='Season Lookup'!$D$15,D5045&lt;'Season Lookup'!$D$16),"Spring",IF(AND(D5045&gt;='Season Lookup'!$D$16,D5045&lt;'Season Lookup'!$D$17),"Summer",IF(AND(D5045&gt;='Season Lookup'!$D$17,D5045&lt;'Season Lookup'!$D$18),"Fall",IF(OR(D5045&gt;='Season Lookup'!$D$18,D5045&lt;'Season Lookup'!$D$15),"Winter"))))</f>
        <v>Spring</v>
      </c>
      <c r="L5045" s="3" t="str">
        <f>VLOOKUP(F5045,'Season Lookup'!$A$1:$B$13,2,0)</f>
        <v>Spring</v>
      </c>
      <c r="M5045" t="s">
        <v>48</v>
      </c>
      <c r="N5045" t="s">
        <v>18</v>
      </c>
      <c r="O5045" t="s">
        <v>13</v>
      </c>
      <c r="P5045" t="str">
        <f t="shared" si="992"/>
        <v>Yes</v>
      </c>
      <c r="Q5045" t="str">
        <f t="shared" si="993"/>
        <v>No</v>
      </c>
      <c r="R5045" t="str">
        <f t="shared" si="994"/>
        <v>No</v>
      </c>
      <c r="T5045" t="s">
        <v>14</v>
      </c>
      <c r="U5045" t="s">
        <v>249</v>
      </c>
      <c r="V5045" t="str">
        <f t="shared" si="995"/>
        <v>Intersection</v>
      </c>
      <c r="W5045" t="s">
        <v>250</v>
      </c>
      <c r="X5045">
        <v>42.361745999999997</v>
      </c>
      <c r="Y5045">
        <v>-71.097555999999997</v>
      </c>
      <c r="Z5045" t="s">
        <v>251</v>
      </c>
    </row>
    <row r="5046" spans="1:26">
      <c r="A5046">
        <v>29027</v>
      </c>
      <c r="B5046" s="1">
        <v>41385.541655092595</v>
      </c>
      <c r="C5046" s="1">
        <f t="shared" si="984"/>
        <v>41275</v>
      </c>
      <c r="D5046" s="4">
        <f t="shared" si="985"/>
        <v>0.30555555555555558</v>
      </c>
      <c r="E5046" s="3">
        <f t="shared" si="986"/>
        <v>2013</v>
      </c>
      <c r="F5046" s="3">
        <f t="shared" si="987"/>
        <v>4</v>
      </c>
      <c r="G5046" s="3">
        <f t="shared" si="988"/>
        <v>21</v>
      </c>
      <c r="H5046" s="3">
        <f t="shared" si="989"/>
        <v>12</v>
      </c>
      <c r="I5046" s="3">
        <f t="shared" si="990"/>
        <v>59</v>
      </c>
      <c r="J5046" s="3">
        <f t="shared" si="991"/>
        <v>1</v>
      </c>
      <c r="K5046" s="3" t="str">
        <f>IF(AND(D5046&gt;='Season Lookup'!$D$15,D5046&lt;'Season Lookup'!$D$16),"Spring",IF(AND(D5046&gt;='Season Lookup'!$D$16,D5046&lt;'Season Lookup'!$D$17),"Summer",IF(AND(D5046&gt;='Season Lookup'!$D$17,D5046&lt;'Season Lookup'!$D$18),"Fall",IF(OR(D5046&gt;='Season Lookup'!$D$18,D5046&lt;'Season Lookup'!$D$15),"Winter"))))</f>
        <v>Spring</v>
      </c>
      <c r="L5046" s="3" t="str">
        <f>VLOOKUP(F5046,'Season Lookup'!$A$1:$B$13,2,0)</f>
        <v>Spring</v>
      </c>
      <c r="M5046" t="s">
        <v>48</v>
      </c>
      <c r="N5046" t="s">
        <v>13</v>
      </c>
      <c r="O5046" t="s">
        <v>13</v>
      </c>
      <c r="P5046" t="str">
        <f t="shared" si="992"/>
        <v>Yes</v>
      </c>
      <c r="Q5046" t="str">
        <f t="shared" si="993"/>
        <v>No</v>
      </c>
      <c r="R5046" t="str">
        <f t="shared" si="994"/>
        <v>No</v>
      </c>
      <c r="S5046">
        <v>350</v>
      </c>
      <c r="T5046" t="s">
        <v>260</v>
      </c>
      <c r="V5046" t="str">
        <f t="shared" si="995"/>
        <v>Non Intersection</v>
      </c>
      <c r="W5046" t="s">
        <v>3969</v>
      </c>
      <c r="X5046">
        <v>42.363675000000001</v>
      </c>
      <c r="Y5046">
        <v>-71.083353000000002</v>
      </c>
      <c r="Z5046" t="s">
        <v>3970</v>
      </c>
    </row>
    <row r="5047" spans="1:26">
      <c r="A5047">
        <v>29017</v>
      </c>
      <c r="B5047" s="1">
        <v>41386.434027777781</v>
      </c>
      <c r="C5047" s="1">
        <f t="shared" si="984"/>
        <v>41275</v>
      </c>
      <c r="D5047" s="4">
        <f t="shared" si="985"/>
        <v>0.30833333333333335</v>
      </c>
      <c r="E5047" s="3">
        <f t="shared" si="986"/>
        <v>2013</v>
      </c>
      <c r="F5047" s="3">
        <f t="shared" si="987"/>
        <v>4</v>
      </c>
      <c r="G5047" s="3">
        <f t="shared" si="988"/>
        <v>22</v>
      </c>
      <c r="H5047" s="3">
        <f t="shared" si="989"/>
        <v>10</v>
      </c>
      <c r="I5047" s="3">
        <f t="shared" si="990"/>
        <v>25</v>
      </c>
      <c r="J5047" s="3">
        <f t="shared" si="991"/>
        <v>2</v>
      </c>
      <c r="K5047" s="3" t="str">
        <f>IF(AND(D5047&gt;='Season Lookup'!$D$15,D5047&lt;'Season Lookup'!$D$16),"Spring",IF(AND(D5047&gt;='Season Lookup'!$D$16,D5047&lt;'Season Lookup'!$D$17),"Summer",IF(AND(D5047&gt;='Season Lookup'!$D$17,D5047&lt;'Season Lookup'!$D$18),"Fall",IF(OR(D5047&gt;='Season Lookup'!$D$18,D5047&lt;'Season Lookup'!$D$15),"Winter"))))</f>
        <v>Spring</v>
      </c>
      <c r="L5047" s="3" t="str">
        <f>VLOOKUP(F5047,'Season Lookup'!$A$1:$B$13,2,0)</f>
        <v>Spring</v>
      </c>
      <c r="M5047" t="s">
        <v>56</v>
      </c>
      <c r="N5047" t="s">
        <v>13</v>
      </c>
      <c r="O5047" t="s">
        <v>132</v>
      </c>
      <c r="P5047" t="str">
        <f t="shared" si="992"/>
        <v>Yes</v>
      </c>
      <c r="Q5047" t="str">
        <f t="shared" si="993"/>
        <v>Yes</v>
      </c>
      <c r="R5047" t="str">
        <f t="shared" si="994"/>
        <v>No</v>
      </c>
      <c r="T5047" t="s">
        <v>104</v>
      </c>
      <c r="U5047" t="s">
        <v>2563</v>
      </c>
      <c r="V5047" t="str">
        <f t="shared" si="995"/>
        <v>Intersection</v>
      </c>
      <c r="W5047" t="s">
        <v>5574</v>
      </c>
      <c r="X5047">
        <v>42.369692000000001</v>
      </c>
      <c r="Y5047">
        <v>-71.103194000000002</v>
      </c>
      <c r="Z5047" t="s">
        <v>5575</v>
      </c>
    </row>
    <row r="5048" spans="1:26">
      <c r="A5048">
        <v>29018</v>
      </c>
      <c r="B5048" s="1">
        <v>41386.46875</v>
      </c>
      <c r="C5048" s="1">
        <f t="shared" si="984"/>
        <v>41275</v>
      </c>
      <c r="D5048" s="4">
        <f t="shared" si="985"/>
        <v>0.30833333333333335</v>
      </c>
      <c r="E5048" s="3">
        <f t="shared" si="986"/>
        <v>2013</v>
      </c>
      <c r="F5048" s="3">
        <f t="shared" si="987"/>
        <v>4</v>
      </c>
      <c r="G5048" s="3">
        <f t="shared" si="988"/>
        <v>22</v>
      </c>
      <c r="H5048" s="3">
        <f t="shared" si="989"/>
        <v>11</v>
      </c>
      <c r="I5048" s="3">
        <f t="shared" si="990"/>
        <v>15</v>
      </c>
      <c r="J5048" s="3">
        <f t="shared" si="991"/>
        <v>2</v>
      </c>
      <c r="K5048" s="3" t="str">
        <f>IF(AND(D5048&gt;='Season Lookup'!$D$15,D5048&lt;'Season Lookup'!$D$16),"Spring",IF(AND(D5048&gt;='Season Lookup'!$D$16,D5048&lt;'Season Lookup'!$D$17),"Summer",IF(AND(D5048&gt;='Season Lookup'!$D$17,D5048&lt;'Season Lookup'!$D$18),"Fall",IF(OR(D5048&gt;='Season Lookup'!$D$18,D5048&lt;'Season Lookup'!$D$15),"Winter"))))</f>
        <v>Spring</v>
      </c>
      <c r="L5048" s="3" t="str">
        <f>VLOOKUP(F5048,'Season Lookup'!$A$1:$B$13,2,0)</f>
        <v>Spring</v>
      </c>
      <c r="M5048" t="s">
        <v>56</v>
      </c>
      <c r="N5048" t="s">
        <v>13</v>
      </c>
      <c r="O5048" t="s">
        <v>23</v>
      </c>
      <c r="P5048" t="str">
        <f t="shared" si="992"/>
        <v>Yes</v>
      </c>
      <c r="Q5048" t="str">
        <f t="shared" si="993"/>
        <v>No</v>
      </c>
      <c r="R5048" t="str">
        <f t="shared" si="994"/>
        <v>No</v>
      </c>
      <c r="T5048" t="s">
        <v>216</v>
      </c>
      <c r="U5048" t="s">
        <v>745</v>
      </c>
      <c r="V5048" t="str">
        <f t="shared" si="995"/>
        <v>Intersection</v>
      </c>
      <c r="W5048" t="s">
        <v>1485</v>
      </c>
      <c r="X5048">
        <v>42.366000999999997</v>
      </c>
      <c r="Y5048">
        <v>-71.100752</v>
      </c>
      <c r="Z5048" t="s">
        <v>1486</v>
      </c>
    </row>
    <row r="5049" spans="1:26">
      <c r="A5049">
        <v>29024</v>
      </c>
      <c r="B5049" s="1">
        <v>41386.5</v>
      </c>
      <c r="C5049" s="1">
        <f t="shared" si="984"/>
        <v>41275</v>
      </c>
      <c r="D5049" s="4">
        <f t="shared" si="985"/>
        <v>0.30833333333333335</v>
      </c>
      <c r="E5049" s="3">
        <f t="shared" si="986"/>
        <v>2013</v>
      </c>
      <c r="F5049" s="3">
        <f t="shared" si="987"/>
        <v>4</v>
      </c>
      <c r="G5049" s="3">
        <f t="shared" si="988"/>
        <v>22</v>
      </c>
      <c r="H5049" s="3">
        <f t="shared" si="989"/>
        <v>12</v>
      </c>
      <c r="I5049" s="3">
        <f t="shared" si="990"/>
        <v>0</v>
      </c>
      <c r="J5049" s="3">
        <f t="shared" si="991"/>
        <v>2</v>
      </c>
      <c r="K5049" s="3" t="str">
        <f>IF(AND(D5049&gt;='Season Lookup'!$D$15,D5049&lt;'Season Lookup'!$D$16),"Spring",IF(AND(D5049&gt;='Season Lookup'!$D$16,D5049&lt;'Season Lookup'!$D$17),"Summer",IF(AND(D5049&gt;='Season Lookup'!$D$17,D5049&lt;'Season Lookup'!$D$18),"Fall",IF(OR(D5049&gt;='Season Lookup'!$D$18,D5049&lt;'Season Lookup'!$D$15),"Winter"))))</f>
        <v>Spring</v>
      </c>
      <c r="L5049" s="3" t="str">
        <f>VLOOKUP(F5049,'Season Lookup'!$A$1:$B$13,2,0)</f>
        <v>Spring</v>
      </c>
      <c r="M5049" t="s">
        <v>56</v>
      </c>
      <c r="N5049" t="s">
        <v>13</v>
      </c>
      <c r="O5049" t="s">
        <v>23</v>
      </c>
      <c r="P5049" t="str">
        <f t="shared" si="992"/>
        <v>Yes</v>
      </c>
      <c r="Q5049" t="str">
        <f t="shared" si="993"/>
        <v>No</v>
      </c>
      <c r="R5049" t="str">
        <f t="shared" si="994"/>
        <v>No</v>
      </c>
      <c r="S5049">
        <v>17</v>
      </c>
      <c r="T5049" t="s">
        <v>45</v>
      </c>
      <c r="V5049" t="str">
        <f t="shared" si="995"/>
        <v>Non Intersection</v>
      </c>
      <c r="W5049" t="s">
        <v>5576</v>
      </c>
      <c r="X5049">
        <v>42.384771999999998</v>
      </c>
      <c r="Y5049">
        <v>-71.130166000000003</v>
      </c>
      <c r="Z5049" t="s">
        <v>5577</v>
      </c>
    </row>
    <row r="5050" spans="1:26">
      <c r="A5050">
        <v>29020</v>
      </c>
      <c r="B5050" s="1">
        <v>41387.259027777778</v>
      </c>
      <c r="C5050" s="1">
        <f t="shared" si="984"/>
        <v>41275</v>
      </c>
      <c r="D5050" s="4">
        <f t="shared" si="985"/>
        <v>0.31111111111111112</v>
      </c>
      <c r="E5050" s="3">
        <f t="shared" si="986"/>
        <v>2013</v>
      </c>
      <c r="F5050" s="3">
        <f t="shared" si="987"/>
        <v>4</v>
      </c>
      <c r="G5050" s="3">
        <f t="shared" si="988"/>
        <v>23</v>
      </c>
      <c r="H5050" s="3">
        <f t="shared" si="989"/>
        <v>6</v>
      </c>
      <c r="I5050" s="3">
        <f t="shared" si="990"/>
        <v>13</v>
      </c>
      <c r="J5050" s="3">
        <f t="shared" si="991"/>
        <v>3</v>
      </c>
      <c r="K5050" s="3" t="str">
        <f>IF(AND(D5050&gt;='Season Lookup'!$D$15,D5050&lt;'Season Lookup'!$D$16),"Spring",IF(AND(D5050&gt;='Season Lookup'!$D$16,D5050&lt;'Season Lookup'!$D$17),"Summer",IF(AND(D5050&gt;='Season Lookup'!$D$17,D5050&lt;'Season Lookup'!$D$18),"Fall",IF(OR(D5050&gt;='Season Lookup'!$D$18,D5050&lt;'Season Lookup'!$D$15),"Winter"))))</f>
        <v>Spring</v>
      </c>
      <c r="L5050" s="3" t="str">
        <f>VLOOKUP(F5050,'Season Lookup'!$A$1:$B$13,2,0)</f>
        <v>Spring</v>
      </c>
      <c r="M5050" t="s">
        <v>73</v>
      </c>
      <c r="N5050" t="s">
        <v>13</v>
      </c>
      <c r="O5050" t="s">
        <v>13</v>
      </c>
      <c r="P5050" t="str">
        <f t="shared" si="992"/>
        <v>Yes</v>
      </c>
      <c r="Q5050" t="str">
        <f t="shared" si="993"/>
        <v>No</v>
      </c>
      <c r="R5050" t="str">
        <f t="shared" si="994"/>
        <v>No</v>
      </c>
      <c r="T5050" t="s">
        <v>70</v>
      </c>
      <c r="U5050" t="s">
        <v>835</v>
      </c>
      <c r="V5050" t="str">
        <f t="shared" si="995"/>
        <v>Intersection</v>
      </c>
      <c r="W5050" t="s">
        <v>5578</v>
      </c>
      <c r="X5050">
        <v>42.360061000000002</v>
      </c>
      <c r="Y5050">
        <v>-71.107673000000005</v>
      </c>
      <c r="Z5050" t="s">
        <v>5579</v>
      </c>
    </row>
    <row r="5051" spans="1:26">
      <c r="A5051">
        <v>29021</v>
      </c>
      <c r="B5051" s="1">
        <v>41387.534710648149</v>
      </c>
      <c r="C5051" s="1">
        <f t="shared" si="984"/>
        <v>41275</v>
      </c>
      <c r="D5051" s="4">
        <f t="shared" si="985"/>
        <v>0.31111111111111112</v>
      </c>
      <c r="E5051" s="3">
        <f t="shared" si="986"/>
        <v>2013</v>
      </c>
      <c r="F5051" s="3">
        <f t="shared" si="987"/>
        <v>4</v>
      </c>
      <c r="G5051" s="3">
        <f t="shared" si="988"/>
        <v>23</v>
      </c>
      <c r="H5051" s="3">
        <f t="shared" si="989"/>
        <v>12</v>
      </c>
      <c r="I5051" s="3">
        <f t="shared" si="990"/>
        <v>49</v>
      </c>
      <c r="J5051" s="3">
        <f t="shared" si="991"/>
        <v>3</v>
      </c>
      <c r="K5051" s="3" t="str">
        <f>IF(AND(D5051&gt;='Season Lookup'!$D$15,D5051&lt;'Season Lookup'!$D$16),"Spring",IF(AND(D5051&gt;='Season Lookup'!$D$16,D5051&lt;'Season Lookup'!$D$17),"Summer",IF(AND(D5051&gt;='Season Lookup'!$D$17,D5051&lt;'Season Lookup'!$D$18),"Fall",IF(OR(D5051&gt;='Season Lookup'!$D$18,D5051&lt;'Season Lookup'!$D$15),"Winter"))))</f>
        <v>Spring</v>
      </c>
      <c r="L5051" s="3" t="str">
        <f>VLOOKUP(F5051,'Season Lookup'!$A$1:$B$13,2,0)</f>
        <v>Spring</v>
      </c>
      <c r="M5051" t="s">
        <v>73</v>
      </c>
      <c r="N5051" t="s">
        <v>13</v>
      </c>
      <c r="O5051" t="s">
        <v>13</v>
      </c>
      <c r="P5051" t="str">
        <f t="shared" si="992"/>
        <v>Yes</v>
      </c>
      <c r="Q5051" t="str">
        <f t="shared" si="993"/>
        <v>No</v>
      </c>
      <c r="R5051" t="str">
        <f t="shared" si="994"/>
        <v>No</v>
      </c>
      <c r="T5051" t="s">
        <v>156</v>
      </c>
      <c r="U5051" t="s">
        <v>42</v>
      </c>
      <c r="V5051" t="str">
        <f t="shared" si="995"/>
        <v>Intersection</v>
      </c>
      <c r="W5051" t="s">
        <v>157</v>
      </c>
      <c r="X5051">
        <v>42.366393000000002</v>
      </c>
      <c r="Y5051">
        <v>-71.113560000000007</v>
      </c>
      <c r="Z5051" t="s">
        <v>158</v>
      </c>
    </row>
    <row r="5052" spans="1:26">
      <c r="A5052">
        <v>29025</v>
      </c>
      <c r="B5052" s="1">
        <v>41387.875</v>
      </c>
      <c r="C5052" s="1">
        <f t="shared" si="984"/>
        <v>41275</v>
      </c>
      <c r="D5052" s="4">
        <f t="shared" si="985"/>
        <v>0.31111111111111112</v>
      </c>
      <c r="E5052" s="3">
        <f t="shared" si="986"/>
        <v>2013</v>
      </c>
      <c r="F5052" s="3">
        <f t="shared" si="987"/>
        <v>4</v>
      </c>
      <c r="G5052" s="3">
        <f t="shared" si="988"/>
        <v>23</v>
      </c>
      <c r="H5052" s="3">
        <f t="shared" si="989"/>
        <v>21</v>
      </c>
      <c r="I5052" s="3">
        <f t="shared" si="990"/>
        <v>0</v>
      </c>
      <c r="J5052" s="3">
        <f t="shared" si="991"/>
        <v>3</v>
      </c>
      <c r="K5052" s="3" t="str">
        <f>IF(AND(D5052&gt;='Season Lookup'!$D$15,D5052&lt;'Season Lookup'!$D$16),"Spring",IF(AND(D5052&gt;='Season Lookup'!$D$16,D5052&lt;'Season Lookup'!$D$17),"Summer",IF(AND(D5052&gt;='Season Lookup'!$D$17,D5052&lt;'Season Lookup'!$D$18),"Fall",IF(OR(D5052&gt;='Season Lookup'!$D$18,D5052&lt;'Season Lookup'!$D$15),"Winter"))))</f>
        <v>Spring</v>
      </c>
      <c r="L5052" s="3" t="str">
        <f>VLOOKUP(F5052,'Season Lookup'!$A$1:$B$13,2,0)</f>
        <v>Spring</v>
      </c>
      <c r="M5052" t="s">
        <v>73</v>
      </c>
      <c r="N5052" t="s">
        <v>13</v>
      </c>
      <c r="O5052" t="s">
        <v>152</v>
      </c>
      <c r="P5052" t="str">
        <f t="shared" si="992"/>
        <v>Yes</v>
      </c>
      <c r="Q5052" t="str">
        <f t="shared" si="993"/>
        <v>No</v>
      </c>
      <c r="R5052" t="str">
        <f t="shared" si="994"/>
        <v>Yes</v>
      </c>
      <c r="T5052" t="s">
        <v>32</v>
      </c>
      <c r="U5052" t="s">
        <v>101</v>
      </c>
      <c r="V5052" t="str">
        <f t="shared" si="995"/>
        <v>Intersection</v>
      </c>
      <c r="W5052" t="s">
        <v>5580</v>
      </c>
      <c r="X5052">
        <v>42.363446000000003</v>
      </c>
      <c r="Y5052">
        <v>-71.099800000000002</v>
      </c>
      <c r="Z5052" t="s">
        <v>4745</v>
      </c>
    </row>
    <row r="5053" spans="1:26">
      <c r="A5053">
        <v>29026</v>
      </c>
      <c r="B5053" s="1">
        <v>41388.73609953704</v>
      </c>
      <c r="C5053" s="1">
        <f t="shared" si="984"/>
        <v>41275</v>
      </c>
      <c r="D5053" s="4">
        <f t="shared" si="985"/>
        <v>0.31388888888888888</v>
      </c>
      <c r="E5053" s="3">
        <f t="shared" si="986"/>
        <v>2013</v>
      </c>
      <c r="F5053" s="3">
        <f t="shared" si="987"/>
        <v>4</v>
      </c>
      <c r="G5053" s="3">
        <f t="shared" si="988"/>
        <v>24</v>
      </c>
      <c r="H5053" s="3">
        <f t="shared" si="989"/>
        <v>17</v>
      </c>
      <c r="I5053" s="3">
        <f t="shared" si="990"/>
        <v>39</v>
      </c>
      <c r="J5053" s="3">
        <f t="shared" si="991"/>
        <v>4</v>
      </c>
      <c r="K5053" s="3" t="str">
        <f>IF(AND(D5053&gt;='Season Lookup'!$D$15,D5053&lt;'Season Lookup'!$D$16),"Spring",IF(AND(D5053&gt;='Season Lookup'!$D$16,D5053&lt;'Season Lookup'!$D$17),"Summer",IF(AND(D5053&gt;='Season Lookup'!$D$17,D5053&lt;'Season Lookup'!$D$18),"Fall",IF(OR(D5053&gt;='Season Lookup'!$D$18,D5053&lt;'Season Lookup'!$D$15),"Winter"))))</f>
        <v>Spring</v>
      </c>
      <c r="L5053" s="3" t="str">
        <f>VLOOKUP(F5053,'Season Lookup'!$A$1:$B$13,2,0)</f>
        <v>Spring</v>
      </c>
      <c r="M5053" t="s">
        <v>82</v>
      </c>
      <c r="N5053" t="s">
        <v>13</v>
      </c>
      <c r="O5053" t="s">
        <v>132</v>
      </c>
      <c r="P5053" t="str">
        <f t="shared" si="992"/>
        <v>Yes</v>
      </c>
      <c r="Q5053" t="str">
        <f t="shared" si="993"/>
        <v>Yes</v>
      </c>
      <c r="R5053" t="str">
        <f t="shared" si="994"/>
        <v>No</v>
      </c>
      <c r="T5053" t="s">
        <v>2532</v>
      </c>
      <c r="U5053" t="s">
        <v>199</v>
      </c>
      <c r="V5053" t="str">
        <f t="shared" si="995"/>
        <v>Intersection</v>
      </c>
      <c r="W5053" t="s">
        <v>5581</v>
      </c>
      <c r="X5053">
        <v>42.375936000000003</v>
      </c>
      <c r="Y5053">
        <v>-71.124466999999996</v>
      </c>
      <c r="Z5053" t="s">
        <v>5476</v>
      </c>
    </row>
    <row r="5054" spans="1:26">
      <c r="A5054">
        <v>29030</v>
      </c>
      <c r="B5054" s="1">
        <v>41388.702766203707</v>
      </c>
      <c r="C5054" s="1">
        <f t="shared" si="984"/>
        <v>41275</v>
      </c>
      <c r="D5054" s="4">
        <f t="shared" si="985"/>
        <v>0.31388888888888888</v>
      </c>
      <c r="E5054" s="3">
        <f t="shared" si="986"/>
        <v>2013</v>
      </c>
      <c r="F5054" s="3">
        <f t="shared" si="987"/>
        <v>4</v>
      </c>
      <c r="G5054" s="3">
        <f t="shared" si="988"/>
        <v>24</v>
      </c>
      <c r="H5054" s="3">
        <f t="shared" si="989"/>
        <v>16</v>
      </c>
      <c r="I5054" s="3">
        <f t="shared" si="990"/>
        <v>51</v>
      </c>
      <c r="J5054" s="3">
        <f t="shared" si="991"/>
        <v>4</v>
      </c>
      <c r="K5054" s="3" t="str">
        <f>IF(AND(D5054&gt;='Season Lookup'!$D$15,D5054&lt;'Season Lookup'!$D$16),"Spring",IF(AND(D5054&gt;='Season Lookup'!$D$16,D5054&lt;'Season Lookup'!$D$17),"Summer",IF(AND(D5054&gt;='Season Lookup'!$D$17,D5054&lt;'Season Lookup'!$D$18),"Fall",IF(OR(D5054&gt;='Season Lookup'!$D$18,D5054&lt;'Season Lookup'!$D$15),"Winter"))))</f>
        <v>Spring</v>
      </c>
      <c r="L5054" s="3" t="str">
        <f>VLOOKUP(F5054,'Season Lookup'!$A$1:$B$13,2,0)</f>
        <v>Spring</v>
      </c>
      <c r="M5054" t="s">
        <v>82</v>
      </c>
      <c r="N5054" t="s">
        <v>13</v>
      </c>
      <c r="O5054" t="s">
        <v>13</v>
      </c>
      <c r="P5054" t="str">
        <f t="shared" si="992"/>
        <v>Yes</v>
      </c>
      <c r="Q5054" t="str">
        <f t="shared" si="993"/>
        <v>No</v>
      </c>
      <c r="R5054" t="str">
        <f t="shared" si="994"/>
        <v>No</v>
      </c>
      <c r="T5054" t="s">
        <v>665</v>
      </c>
      <c r="U5054" t="s">
        <v>710</v>
      </c>
      <c r="V5054" t="str">
        <f t="shared" si="995"/>
        <v>Intersection</v>
      </c>
      <c r="W5054" t="s">
        <v>5582</v>
      </c>
      <c r="X5054">
        <v>42.386721000000001</v>
      </c>
      <c r="Y5054">
        <v>-71.141009999999994</v>
      </c>
      <c r="Z5054" t="s">
        <v>1888</v>
      </c>
    </row>
    <row r="5055" spans="1:26">
      <c r="A5055">
        <v>29031</v>
      </c>
      <c r="B5055" s="1">
        <v>41388.5</v>
      </c>
      <c r="C5055" s="1">
        <f t="shared" si="984"/>
        <v>41275</v>
      </c>
      <c r="D5055" s="4">
        <f t="shared" si="985"/>
        <v>0.31388888888888888</v>
      </c>
      <c r="E5055" s="3">
        <f t="shared" si="986"/>
        <v>2013</v>
      </c>
      <c r="F5055" s="3">
        <f t="shared" si="987"/>
        <v>4</v>
      </c>
      <c r="G5055" s="3">
        <f t="shared" si="988"/>
        <v>24</v>
      </c>
      <c r="H5055" s="3">
        <f t="shared" si="989"/>
        <v>12</v>
      </c>
      <c r="I5055" s="3">
        <f t="shared" si="990"/>
        <v>0</v>
      </c>
      <c r="J5055" s="3">
        <f t="shared" si="991"/>
        <v>4</v>
      </c>
      <c r="K5055" s="3" t="str">
        <f>IF(AND(D5055&gt;='Season Lookup'!$D$15,D5055&lt;'Season Lookup'!$D$16),"Spring",IF(AND(D5055&gt;='Season Lookup'!$D$16,D5055&lt;'Season Lookup'!$D$17),"Summer",IF(AND(D5055&gt;='Season Lookup'!$D$17,D5055&lt;'Season Lookup'!$D$18),"Fall",IF(OR(D5055&gt;='Season Lookup'!$D$18,D5055&lt;'Season Lookup'!$D$15),"Winter"))))</f>
        <v>Spring</v>
      </c>
      <c r="L5055" s="3" t="str">
        <f>VLOOKUP(F5055,'Season Lookup'!$A$1:$B$13,2,0)</f>
        <v>Spring</v>
      </c>
      <c r="M5055" t="s">
        <v>82</v>
      </c>
      <c r="N5055" t="s">
        <v>13</v>
      </c>
      <c r="O5055" t="s">
        <v>23</v>
      </c>
      <c r="P5055" t="str">
        <f t="shared" si="992"/>
        <v>Yes</v>
      </c>
      <c r="Q5055" t="str">
        <f t="shared" si="993"/>
        <v>No</v>
      </c>
      <c r="R5055" t="str">
        <f t="shared" si="994"/>
        <v>No</v>
      </c>
      <c r="S5055">
        <v>173</v>
      </c>
      <c r="T5055" t="s">
        <v>198</v>
      </c>
      <c r="V5055" t="str">
        <f t="shared" si="995"/>
        <v>Non Intersection</v>
      </c>
      <c r="W5055" t="s">
        <v>5583</v>
      </c>
      <c r="X5055">
        <v>42.374630000000003</v>
      </c>
      <c r="Y5055">
        <v>-71.126778999999999</v>
      </c>
      <c r="Z5055" t="s">
        <v>5584</v>
      </c>
    </row>
    <row r="5056" spans="1:26">
      <c r="A5056">
        <v>29032</v>
      </c>
      <c r="B5056" s="1">
        <v>41388.395833333336</v>
      </c>
      <c r="C5056" s="1">
        <f t="shared" si="984"/>
        <v>41275</v>
      </c>
      <c r="D5056" s="4">
        <f t="shared" si="985"/>
        <v>0.31388888888888888</v>
      </c>
      <c r="E5056" s="3">
        <f t="shared" si="986"/>
        <v>2013</v>
      </c>
      <c r="F5056" s="3">
        <f t="shared" si="987"/>
        <v>4</v>
      </c>
      <c r="G5056" s="3">
        <f t="shared" si="988"/>
        <v>24</v>
      </c>
      <c r="H5056" s="3">
        <f t="shared" si="989"/>
        <v>9</v>
      </c>
      <c r="I5056" s="3">
        <f t="shared" si="990"/>
        <v>30</v>
      </c>
      <c r="J5056" s="3">
        <f t="shared" si="991"/>
        <v>4</v>
      </c>
      <c r="K5056" s="3" t="str">
        <f>IF(AND(D5056&gt;='Season Lookup'!$D$15,D5056&lt;'Season Lookup'!$D$16),"Spring",IF(AND(D5056&gt;='Season Lookup'!$D$16,D5056&lt;'Season Lookup'!$D$17),"Summer",IF(AND(D5056&gt;='Season Lookup'!$D$17,D5056&lt;'Season Lookup'!$D$18),"Fall",IF(OR(D5056&gt;='Season Lookup'!$D$18,D5056&lt;'Season Lookup'!$D$15),"Winter"))))</f>
        <v>Spring</v>
      </c>
      <c r="L5056" s="3" t="str">
        <f>VLOOKUP(F5056,'Season Lookup'!$A$1:$B$13,2,0)</f>
        <v>Spring</v>
      </c>
      <c r="M5056" t="s">
        <v>82</v>
      </c>
      <c r="N5056" t="s">
        <v>13</v>
      </c>
      <c r="O5056" t="s">
        <v>13</v>
      </c>
      <c r="P5056" t="str">
        <f t="shared" si="992"/>
        <v>Yes</v>
      </c>
      <c r="Q5056" t="str">
        <f t="shared" si="993"/>
        <v>No</v>
      </c>
      <c r="R5056" t="str">
        <f t="shared" si="994"/>
        <v>No</v>
      </c>
      <c r="T5056" t="s">
        <v>14</v>
      </c>
      <c r="U5056" t="s">
        <v>170</v>
      </c>
      <c r="V5056" t="str">
        <f t="shared" si="995"/>
        <v>Intersection</v>
      </c>
      <c r="W5056" t="s">
        <v>2954</v>
      </c>
      <c r="X5056">
        <v>42.400934999999997</v>
      </c>
      <c r="Y5056">
        <v>-71.135994999999994</v>
      </c>
      <c r="Z5056" t="s">
        <v>2955</v>
      </c>
    </row>
    <row r="5057" spans="1:26">
      <c r="A5057">
        <v>29286</v>
      </c>
      <c r="B5057" s="1">
        <v>41388.73609953704</v>
      </c>
      <c r="C5057" s="1">
        <f t="shared" si="984"/>
        <v>41275</v>
      </c>
      <c r="D5057" s="4">
        <f t="shared" si="985"/>
        <v>0.31388888888888888</v>
      </c>
      <c r="E5057" s="3">
        <f t="shared" si="986"/>
        <v>2013</v>
      </c>
      <c r="F5057" s="3">
        <f t="shared" si="987"/>
        <v>4</v>
      </c>
      <c r="G5057" s="3">
        <f t="shared" si="988"/>
        <v>24</v>
      </c>
      <c r="H5057" s="3">
        <f t="shared" si="989"/>
        <v>17</v>
      </c>
      <c r="I5057" s="3">
        <f t="shared" si="990"/>
        <v>39</v>
      </c>
      <c r="J5057" s="3">
        <f t="shared" si="991"/>
        <v>4</v>
      </c>
      <c r="K5057" s="3" t="str">
        <f>IF(AND(D5057&gt;='Season Lookup'!$D$15,D5057&lt;'Season Lookup'!$D$16),"Spring",IF(AND(D5057&gt;='Season Lookup'!$D$16,D5057&lt;'Season Lookup'!$D$17),"Summer",IF(AND(D5057&gt;='Season Lookup'!$D$17,D5057&lt;'Season Lookup'!$D$18),"Fall",IF(OR(D5057&gt;='Season Lookup'!$D$18,D5057&lt;'Season Lookup'!$D$15),"Winter"))))</f>
        <v>Spring</v>
      </c>
      <c r="L5057" s="3" t="str">
        <f>VLOOKUP(F5057,'Season Lookup'!$A$1:$B$13,2,0)</f>
        <v>Spring</v>
      </c>
      <c r="M5057" t="s">
        <v>82</v>
      </c>
      <c r="N5057" t="s">
        <v>13</v>
      </c>
      <c r="O5057" t="s">
        <v>132</v>
      </c>
      <c r="P5057" t="str">
        <f t="shared" si="992"/>
        <v>Yes</v>
      </c>
      <c r="Q5057" t="str">
        <f t="shared" si="993"/>
        <v>Yes</v>
      </c>
      <c r="R5057" t="str">
        <f t="shared" si="994"/>
        <v>No</v>
      </c>
      <c r="T5057" t="s">
        <v>2532</v>
      </c>
      <c r="U5057" t="s">
        <v>199</v>
      </c>
      <c r="V5057" t="str">
        <f t="shared" si="995"/>
        <v>Intersection</v>
      </c>
      <c r="W5057" t="s">
        <v>5581</v>
      </c>
      <c r="X5057">
        <v>42.375936000000003</v>
      </c>
      <c r="Y5057">
        <v>-71.124466999999996</v>
      </c>
      <c r="Z5057" t="s">
        <v>5476</v>
      </c>
    </row>
    <row r="5058" spans="1:26">
      <c r="A5058">
        <v>29028</v>
      </c>
      <c r="B5058" s="1">
        <v>41389.375</v>
      </c>
      <c r="C5058" s="1">
        <f t="shared" si="984"/>
        <v>41275</v>
      </c>
      <c r="D5058" s="4">
        <f t="shared" si="985"/>
        <v>0.31666666666666665</v>
      </c>
      <c r="E5058" s="3">
        <f t="shared" si="986"/>
        <v>2013</v>
      </c>
      <c r="F5058" s="3">
        <f t="shared" si="987"/>
        <v>4</v>
      </c>
      <c r="G5058" s="3">
        <f t="shared" si="988"/>
        <v>25</v>
      </c>
      <c r="H5058" s="3">
        <f t="shared" si="989"/>
        <v>9</v>
      </c>
      <c r="I5058" s="3">
        <f t="shared" si="990"/>
        <v>0</v>
      </c>
      <c r="J5058" s="3">
        <f t="shared" si="991"/>
        <v>5</v>
      </c>
      <c r="K5058" s="3" t="str">
        <f>IF(AND(D5058&gt;='Season Lookup'!$D$15,D5058&lt;'Season Lookup'!$D$16),"Spring",IF(AND(D5058&gt;='Season Lookup'!$D$16,D5058&lt;'Season Lookup'!$D$17),"Summer",IF(AND(D5058&gt;='Season Lookup'!$D$17,D5058&lt;'Season Lookup'!$D$18),"Fall",IF(OR(D5058&gt;='Season Lookup'!$D$18,D5058&lt;'Season Lookup'!$D$15),"Winter"))))</f>
        <v>Spring</v>
      </c>
      <c r="L5058" s="3" t="str">
        <f>VLOOKUP(F5058,'Season Lookup'!$A$1:$B$13,2,0)</f>
        <v>Spring</v>
      </c>
      <c r="M5058" t="s">
        <v>78</v>
      </c>
      <c r="N5058" t="s">
        <v>13</v>
      </c>
      <c r="O5058" t="s">
        <v>132</v>
      </c>
      <c r="P5058" t="str">
        <f t="shared" si="992"/>
        <v>Yes</v>
      </c>
      <c r="Q5058" t="str">
        <f t="shared" si="993"/>
        <v>Yes</v>
      </c>
      <c r="R5058" t="str">
        <f t="shared" si="994"/>
        <v>No</v>
      </c>
      <c r="T5058" t="s">
        <v>74</v>
      </c>
      <c r="U5058" t="s">
        <v>667</v>
      </c>
      <c r="V5058" t="str">
        <f t="shared" si="995"/>
        <v>Intersection</v>
      </c>
      <c r="W5058" t="s">
        <v>668</v>
      </c>
      <c r="X5058">
        <v>42.371501000000002</v>
      </c>
      <c r="Y5058">
        <v>-71.098121000000006</v>
      </c>
      <c r="Z5058" t="s">
        <v>669</v>
      </c>
    </row>
    <row r="5059" spans="1:26">
      <c r="A5059">
        <v>29029</v>
      </c>
      <c r="B5059" s="1">
        <v>41389.5</v>
      </c>
      <c r="C5059" s="1">
        <f t="shared" si="984"/>
        <v>41275</v>
      </c>
      <c r="D5059" s="4">
        <f t="shared" si="985"/>
        <v>0.31666666666666665</v>
      </c>
      <c r="E5059" s="3">
        <f t="shared" si="986"/>
        <v>2013</v>
      </c>
      <c r="F5059" s="3">
        <f t="shared" si="987"/>
        <v>4</v>
      </c>
      <c r="G5059" s="3">
        <f t="shared" si="988"/>
        <v>25</v>
      </c>
      <c r="H5059" s="3">
        <f t="shared" si="989"/>
        <v>12</v>
      </c>
      <c r="I5059" s="3">
        <f t="shared" si="990"/>
        <v>0</v>
      </c>
      <c r="J5059" s="3">
        <f t="shared" si="991"/>
        <v>5</v>
      </c>
      <c r="K5059" s="3" t="str">
        <f>IF(AND(D5059&gt;='Season Lookup'!$D$15,D5059&lt;'Season Lookup'!$D$16),"Spring",IF(AND(D5059&gt;='Season Lookup'!$D$16,D5059&lt;'Season Lookup'!$D$17),"Summer",IF(AND(D5059&gt;='Season Lookup'!$D$17,D5059&lt;'Season Lookup'!$D$18),"Fall",IF(OR(D5059&gt;='Season Lookup'!$D$18,D5059&lt;'Season Lookup'!$D$15),"Winter"))))</f>
        <v>Spring</v>
      </c>
      <c r="L5059" s="3" t="str">
        <f>VLOOKUP(F5059,'Season Lookup'!$A$1:$B$13,2,0)</f>
        <v>Spring</v>
      </c>
      <c r="M5059" t="s">
        <v>78</v>
      </c>
      <c r="N5059" t="s">
        <v>13</v>
      </c>
      <c r="O5059" t="s">
        <v>23</v>
      </c>
      <c r="P5059" t="str">
        <f t="shared" si="992"/>
        <v>Yes</v>
      </c>
      <c r="Q5059" t="str">
        <f t="shared" si="993"/>
        <v>No</v>
      </c>
      <c r="R5059" t="str">
        <f t="shared" si="994"/>
        <v>No</v>
      </c>
      <c r="S5059">
        <v>102</v>
      </c>
      <c r="T5059" t="s">
        <v>101</v>
      </c>
      <c r="V5059" t="str">
        <f t="shared" si="995"/>
        <v>Non Intersection</v>
      </c>
      <c r="W5059" t="s">
        <v>5585</v>
      </c>
      <c r="X5059">
        <v>42.365848999999997</v>
      </c>
      <c r="Y5059">
        <v>-71.098411999999996</v>
      </c>
      <c r="Z5059" t="s">
        <v>5586</v>
      </c>
    </row>
    <row r="5060" spans="1:26">
      <c r="A5060">
        <v>29033</v>
      </c>
      <c r="B5060" s="1">
        <v>41389.458333333336</v>
      </c>
      <c r="C5060" s="1">
        <f t="shared" si="984"/>
        <v>41275</v>
      </c>
      <c r="D5060" s="4">
        <f t="shared" si="985"/>
        <v>0.31666666666666665</v>
      </c>
      <c r="E5060" s="3">
        <f t="shared" si="986"/>
        <v>2013</v>
      </c>
      <c r="F5060" s="3">
        <f t="shared" si="987"/>
        <v>4</v>
      </c>
      <c r="G5060" s="3">
        <f t="shared" si="988"/>
        <v>25</v>
      </c>
      <c r="H5060" s="3">
        <f t="shared" si="989"/>
        <v>11</v>
      </c>
      <c r="I5060" s="3">
        <f t="shared" si="990"/>
        <v>0</v>
      </c>
      <c r="J5060" s="3">
        <f t="shared" si="991"/>
        <v>5</v>
      </c>
      <c r="K5060" s="3" t="str">
        <f>IF(AND(D5060&gt;='Season Lookup'!$D$15,D5060&lt;'Season Lookup'!$D$16),"Spring",IF(AND(D5060&gt;='Season Lookup'!$D$16,D5060&lt;'Season Lookup'!$D$17),"Summer",IF(AND(D5060&gt;='Season Lookup'!$D$17,D5060&lt;'Season Lookup'!$D$18),"Fall",IF(OR(D5060&gt;='Season Lookup'!$D$18,D5060&lt;'Season Lookup'!$D$15),"Winter"))))</f>
        <v>Spring</v>
      </c>
      <c r="L5060" s="3" t="str">
        <f>VLOOKUP(F5060,'Season Lookup'!$A$1:$B$13,2,0)</f>
        <v>Spring</v>
      </c>
      <c r="M5060" t="s">
        <v>78</v>
      </c>
      <c r="N5060" t="s">
        <v>13</v>
      </c>
      <c r="O5060" t="s">
        <v>23</v>
      </c>
      <c r="P5060" t="str">
        <f t="shared" si="992"/>
        <v>Yes</v>
      </c>
      <c r="Q5060" t="str">
        <f t="shared" si="993"/>
        <v>No</v>
      </c>
      <c r="R5060" t="str">
        <f t="shared" si="994"/>
        <v>No</v>
      </c>
      <c r="T5060" t="s">
        <v>89</v>
      </c>
      <c r="U5060" t="s">
        <v>431</v>
      </c>
      <c r="V5060" t="str">
        <f t="shared" si="995"/>
        <v>Intersection</v>
      </c>
      <c r="W5060" t="s">
        <v>5587</v>
      </c>
      <c r="X5060">
        <v>42.376834000000002</v>
      </c>
      <c r="Y5060">
        <v>-71.107353000000003</v>
      </c>
      <c r="Z5060" t="s">
        <v>5588</v>
      </c>
    </row>
    <row r="5061" spans="1:26">
      <c r="A5061">
        <v>29034</v>
      </c>
      <c r="B5061" s="1">
        <v>41389.677766203706</v>
      </c>
      <c r="C5061" s="1">
        <f t="shared" si="984"/>
        <v>41275</v>
      </c>
      <c r="D5061" s="4">
        <f t="shared" si="985"/>
        <v>0.31666666666666665</v>
      </c>
      <c r="E5061" s="3">
        <f t="shared" si="986"/>
        <v>2013</v>
      </c>
      <c r="F5061" s="3">
        <f t="shared" si="987"/>
        <v>4</v>
      </c>
      <c r="G5061" s="3">
        <f t="shared" si="988"/>
        <v>25</v>
      </c>
      <c r="H5061" s="3">
        <f t="shared" si="989"/>
        <v>16</v>
      </c>
      <c r="I5061" s="3">
        <f t="shared" si="990"/>
        <v>15</v>
      </c>
      <c r="J5061" s="3">
        <f t="shared" si="991"/>
        <v>5</v>
      </c>
      <c r="K5061" s="3" t="str">
        <f>IF(AND(D5061&gt;='Season Lookup'!$D$15,D5061&lt;'Season Lookup'!$D$16),"Spring",IF(AND(D5061&gt;='Season Lookup'!$D$16,D5061&lt;'Season Lookup'!$D$17),"Summer",IF(AND(D5061&gt;='Season Lookup'!$D$17,D5061&lt;'Season Lookup'!$D$18),"Fall",IF(OR(D5061&gt;='Season Lookup'!$D$18,D5061&lt;'Season Lookup'!$D$15),"Winter"))))</f>
        <v>Spring</v>
      </c>
      <c r="L5061" s="3" t="str">
        <f>VLOOKUP(F5061,'Season Lookup'!$A$1:$B$13,2,0)</f>
        <v>Spring</v>
      </c>
      <c r="M5061" t="s">
        <v>78</v>
      </c>
      <c r="N5061" t="s">
        <v>18</v>
      </c>
      <c r="O5061" t="s">
        <v>13</v>
      </c>
      <c r="P5061" t="str">
        <f t="shared" si="992"/>
        <v>Yes</v>
      </c>
      <c r="Q5061" t="str">
        <f t="shared" si="993"/>
        <v>No</v>
      </c>
      <c r="R5061" t="str">
        <f t="shared" si="994"/>
        <v>No</v>
      </c>
      <c r="T5061" t="s">
        <v>198</v>
      </c>
      <c r="U5061" t="s">
        <v>14</v>
      </c>
      <c r="V5061" t="str">
        <f t="shared" si="995"/>
        <v>Intersection</v>
      </c>
      <c r="W5061" t="s">
        <v>368</v>
      </c>
      <c r="X5061">
        <v>42.369846000000003</v>
      </c>
      <c r="Y5061">
        <v>-71.112641999999994</v>
      </c>
      <c r="Z5061" t="s">
        <v>369</v>
      </c>
    </row>
    <row r="5062" spans="1:26">
      <c r="A5062">
        <v>29035</v>
      </c>
      <c r="B5062" s="1">
        <v>41389.354155092595</v>
      </c>
      <c r="C5062" s="1">
        <f t="shared" si="984"/>
        <v>41275</v>
      </c>
      <c r="D5062" s="4">
        <f t="shared" si="985"/>
        <v>0.31666666666666665</v>
      </c>
      <c r="E5062" s="3">
        <f t="shared" si="986"/>
        <v>2013</v>
      </c>
      <c r="F5062" s="3">
        <f t="shared" si="987"/>
        <v>4</v>
      </c>
      <c r="G5062" s="3">
        <f t="shared" si="988"/>
        <v>25</v>
      </c>
      <c r="H5062" s="3">
        <f t="shared" si="989"/>
        <v>8</v>
      </c>
      <c r="I5062" s="3">
        <f t="shared" si="990"/>
        <v>29</v>
      </c>
      <c r="J5062" s="3">
        <f t="shared" si="991"/>
        <v>5</v>
      </c>
      <c r="K5062" s="3" t="str">
        <f>IF(AND(D5062&gt;='Season Lookup'!$D$15,D5062&lt;'Season Lookup'!$D$16),"Spring",IF(AND(D5062&gt;='Season Lookup'!$D$16,D5062&lt;'Season Lookup'!$D$17),"Summer",IF(AND(D5062&gt;='Season Lookup'!$D$17,D5062&lt;'Season Lookup'!$D$18),"Fall",IF(OR(D5062&gt;='Season Lookup'!$D$18,D5062&lt;'Season Lookup'!$D$15),"Winter"))))</f>
        <v>Spring</v>
      </c>
      <c r="L5062" s="3" t="str">
        <f>VLOOKUP(F5062,'Season Lookup'!$A$1:$B$13,2,0)</f>
        <v>Spring</v>
      </c>
      <c r="M5062" t="s">
        <v>78</v>
      </c>
      <c r="N5062" t="s">
        <v>13</v>
      </c>
      <c r="O5062" t="s">
        <v>23</v>
      </c>
      <c r="P5062" t="str">
        <f t="shared" si="992"/>
        <v>Yes</v>
      </c>
      <c r="Q5062" t="str">
        <f t="shared" si="993"/>
        <v>No</v>
      </c>
      <c r="R5062" t="str">
        <f t="shared" si="994"/>
        <v>No</v>
      </c>
      <c r="S5062">
        <v>78</v>
      </c>
      <c r="T5062" t="s">
        <v>1510</v>
      </c>
      <c r="V5062" t="str">
        <f t="shared" si="995"/>
        <v>Non Intersection</v>
      </c>
      <c r="W5062" t="s">
        <v>2871</v>
      </c>
      <c r="X5062">
        <v>42.382040000000003</v>
      </c>
      <c r="Y5062">
        <v>-71.135508999999999</v>
      </c>
      <c r="Z5062" t="s">
        <v>2872</v>
      </c>
    </row>
    <row r="5063" spans="1:26">
      <c r="A5063">
        <v>29036</v>
      </c>
      <c r="B5063" s="1">
        <v>41389.525682870371</v>
      </c>
      <c r="C5063" s="1">
        <f t="shared" si="984"/>
        <v>41275</v>
      </c>
      <c r="D5063" s="4">
        <f t="shared" si="985"/>
        <v>0.31666666666666665</v>
      </c>
      <c r="E5063" s="3">
        <f t="shared" si="986"/>
        <v>2013</v>
      </c>
      <c r="F5063" s="3">
        <f t="shared" si="987"/>
        <v>4</v>
      </c>
      <c r="G5063" s="3">
        <f t="shared" si="988"/>
        <v>25</v>
      </c>
      <c r="H5063" s="3">
        <f t="shared" si="989"/>
        <v>12</v>
      </c>
      <c r="I5063" s="3">
        <f t="shared" si="990"/>
        <v>36</v>
      </c>
      <c r="J5063" s="3">
        <f t="shared" si="991"/>
        <v>5</v>
      </c>
      <c r="K5063" s="3" t="str">
        <f>IF(AND(D5063&gt;='Season Lookup'!$D$15,D5063&lt;'Season Lookup'!$D$16),"Spring",IF(AND(D5063&gt;='Season Lookup'!$D$16,D5063&lt;'Season Lookup'!$D$17),"Summer",IF(AND(D5063&gt;='Season Lookup'!$D$17,D5063&lt;'Season Lookup'!$D$18),"Fall",IF(OR(D5063&gt;='Season Lookup'!$D$18,D5063&lt;'Season Lookup'!$D$15),"Winter"))))</f>
        <v>Spring</v>
      </c>
      <c r="L5063" s="3" t="str">
        <f>VLOOKUP(F5063,'Season Lookup'!$A$1:$B$13,2,0)</f>
        <v>Spring</v>
      </c>
      <c r="M5063" t="s">
        <v>78</v>
      </c>
      <c r="N5063" t="s">
        <v>13</v>
      </c>
      <c r="O5063" t="s">
        <v>13</v>
      </c>
      <c r="P5063" t="str">
        <f t="shared" si="992"/>
        <v>Yes</v>
      </c>
      <c r="Q5063" t="str">
        <f t="shared" si="993"/>
        <v>No</v>
      </c>
      <c r="R5063" t="str">
        <f t="shared" si="994"/>
        <v>No</v>
      </c>
      <c r="S5063">
        <v>480</v>
      </c>
      <c r="T5063" t="s">
        <v>186</v>
      </c>
      <c r="V5063" t="str">
        <f t="shared" si="995"/>
        <v>Non Intersection</v>
      </c>
      <c r="W5063" t="s">
        <v>5589</v>
      </c>
      <c r="X5063">
        <v>42.386451999999998</v>
      </c>
      <c r="Y5063">
        <v>-71.140653999999998</v>
      </c>
      <c r="Z5063" t="s">
        <v>5590</v>
      </c>
    </row>
    <row r="5064" spans="1:26">
      <c r="A5064">
        <v>29037</v>
      </c>
      <c r="B5064" s="1">
        <v>41390.354155092595</v>
      </c>
      <c r="C5064" s="1">
        <f t="shared" si="984"/>
        <v>41275</v>
      </c>
      <c r="D5064" s="4">
        <f t="shared" si="985"/>
        <v>0.31944444444444442</v>
      </c>
      <c r="E5064" s="3">
        <f t="shared" si="986"/>
        <v>2013</v>
      </c>
      <c r="F5064" s="3">
        <f t="shared" si="987"/>
        <v>4</v>
      </c>
      <c r="G5064" s="3">
        <f t="shared" si="988"/>
        <v>26</v>
      </c>
      <c r="H5064" s="3">
        <f t="shared" si="989"/>
        <v>8</v>
      </c>
      <c r="I5064" s="3">
        <f t="shared" si="990"/>
        <v>29</v>
      </c>
      <c r="J5064" s="3">
        <f t="shared" si="991"/>
        <v>6</v>
      </c>
      <c r="K5064" s="3" t="str">
        <f>IF(AND(D5064&gt;='Season Lookup'!$D$15,D5064&lt;'Season Lookup'!$D$16),"Spring",IF(AND(D5064&gt;='Season Lookup'!$D$16,D5064&lt;'Season Lookup'!$D$17),"Summer",IF(AND(D5064&gt;='Season Lookup'!$D$17,D5064&lt;'Season Lookup'!$D$18),"Fall",IF(OR(D5064&gt;='Season Lookup'!$D$18,D5064&lt;'Season Lookup'!$D$15),"Winter"))))</f>
        <v>Spring</v>
      </c>
      <c r="L5064" s="3" t="str">
        <f>VLOOKUP(F5064,'Season Lookup'!$A$1:$B$13,2,0)</f>
        <v>Spring</v>
      </c>
      <c r="M5064" t="s">
        <v>12</v>
      </c>
      <c r="N5064" t="s">
        <v>13</v>
      </c>
      <c r="O5064" t="s">
        <v>23</v>
      </c>
      <c r="P5064" t="str">
        <f t="shared" si="992"/>
        <v>Yes</v>
      </c>
      <c r="Q5064" t="str">
        <f t="shared" si="993"/>
        <v>No</v>
      </c>
      <c r="R5064" t="str">
        <f t="shared" si="994"/>
        <v>No</v>
      </c>
      <c r="T5064" t="s">
        <v>185</v>
      </c>
      <c r="V5064" t="str">
        <f t="shared" si="995"/>
        <v>Intersection</v>
      </c>
      <c r="W5064" t="s">
        <v>566</v>
      </c>
      <c r="X5064">
        <v>0</v>
      </c>
      <c r="Y5064">
        <v>0</v>
      </c>
      <c r="Z5064" t="s">
        <v>81</v>
      </c>
    </row>
    <row r="5065" spans="1:26">
      <c r="A5065">
        <v>29038</v>
      </c>
      <c r="B5065" s="1">
        <v>41390.993043981478</v>
      </c>
      <c r="C5065" s="1">
        <f t="shared" si="984"/>
        <v>41275</v>
      </c>
      <c r="D5065" s="4">
        <f t="shared" si="985"/>
        <v>0.31944444444444442</v>
      </c>
      <c r="E5065" s="3">
        <f t="shared" si="986"/>
        <v>2013</v>
      </c>
      <c r="F5065" s="3">
        <f t="shared" si="987"/>
        <v>4</v>
      </c>
      <c r="G5065" s="3">
        <f t="shared" si="988"/>
        <v>26</v>
      </c>
      <c r="H5065" s="3">
        <f t="shared" si="989"/>
        <v>23</v>
      </c>
      <c r="I5065" s="3">
        <f t="shared" si="990"/>
        <v>49</v>
      </c>
      <c r="J5065" s="3">
        <f t="shared" si="991"/>
        <v>6</v>
      </c>
      <c r="K5065" s="3" t="str">
        <f>IF(AND(D5065&gt;='Season Lookup'!$D$15,D5065&lt;'Season Lookup'!$D$16),"Spring",IF(AND(D5065&gt;='Season Lookup'!$D$16,D5065&lt;'Season Lookup'!$D$17),"Summer",IF(AND(D5065&gt;='Season Lookup'!$D$17,D5065&lt;'Season Lookup'!$D$18),"Fall",IF(OR(D5065&gt;='Season Lookup'!$D$18,D5065&lt;'Season Lookup'!$D$15),"Winter"))))</f>
        <v>Spring</v>
      </c>
      <c r="L5065" s="3" t="str">
        <f>VLOOKUP(F5065,'Season Lookup'!$A$1:$B$13,2,0)</f>
        <v>Spring</v>
      </c>
      <c r="M5065" t="s">
        <v>12</v>
      </c>
      <c r="N5065" t="s">
        <v>13</v>
      </c>
      <c r="O5065" t="s">
        <v>23</v>
      </c>
      <c r="P5065" t="str">
        <f t="shared" si="992"/>
        <v>Yes</v>
      </c>
      <c r="Q5065" t="str">
        <f t="shared" si="993"/>
        <v>No</v>
      </c>
      <c r="R5065" t="str">
        <f t="shared" si="994"/>
        <v>No</v>
      </c>
      <c r="S5065">
        <v>22</v>
      </c>
      <c r="T5065" t="s">
        <v>326</v>
      </c>
      <c r="V5065" t="str">
        <f t="shared" si="995"/>
        <v>Non Intersection</v>
      </c>
      <c r="W5065" t="s">
        <v>1498</v>
      </c>
      <c r="X5065">
        <v>42.373004999999999</v>
      </c>
      <c r="Y5065">
        <v>-71.119643999999994</v>
      </c>
      <c r="Z5065" t="s">
        <v>1499</v>
      </c>
    </row>
    <row r="5066" spans="1:26">
      <c r="A5066">
        <v>29039</v>
      </c>
      <c r="B5066" s="1">
        <v>41390.534710648149</v>
      </c>
      <c r="C5066" s="1">
        <f t="shared" si="984"/>
        <v>41275</v>
      </c>
      <c r="D5066" s="4">
        <f t="shared" si="985"/>
        <v>0.31944444444444442</v>
      </c>
      <c r="E5066" s="3">
        <f t="shared" si="986"/>
        <v>2013</v>
      </c>
      <c r="F5066" s="3">
        <f t="shared" si="987"/>
        <v>4</v>
      </c>
      <c r="G5066" s="3">
        <f t="shared" si="988"/>
        <v>26</v>
      </c>
      <c r="H5066" s="3">
        <f t="shared" si="989"/>
        <v>12</v>
      </c>
      <c r="I5066" s="3">
        <f t="shared" si="990"/>
        <v>49</v>
      </c>
      <c r="J5066" s="3">
        <f t="shared" si="991"/>
        <v>6</v>
      </c>
      <c r="K5066" s="3" t="str">
        <f>IF(AND(D5066&gt;='Season Lookup'!$D$15,D5066&lt;'Season Lookup'!$D$16),"Spring",IF(AND(D5066&gt;='Season Lookup'!$D$16,D5066&lt;'Season Lookup'!$D$17),"Summer",IF(AND(D5066&gt;='Season Lookup'!$D$17,D5066&lt;'Season Lookup'!$D$18),"Fall",IF(OR(D5066&gt;='Season Lookup'!$D$18,D5066&lt;'Season Lookup'!$D$15),"Winter"))))</f>
        <v>Spring</v>
      </c>
      <c r="L5066" s="3" t="str">
        <f>VLOOKUP(F5066,'Season Lookup'!$A$1:$B$13,2,0)</f>
        <v>Spring</v>
      </c>
      <c r="M5066" t="s">
        <v>12</v>
      </c>
      <c r="N5066" t="s">
        <v>13</v>
      </c>
      <c r="O5066" t="s">
        <v>13</v>
      </c>
      <c r="P5066" t="str">
        <f t="shared" si="992"/>
        <v>Yes</v>
      </c>
      <c r="Q5066" t="str">
        <f t="shared" si="993"/>
        <v>No</v>
      </c>
      <c r="R5066" t="str">
        <f t="shared" si="994"/>
        <v>No</v>
      </c>
      <c r="T5066" t="s">
        <v>42</v>
      </c>
      <c r="U5066" t="s">
        <v>651</v>
      </c>
      <c r="V5066" t="str">
        <f t="shared" si="995"/>
        <v>Intersection</v>
      </c>
      <c r="W5066" t="s">
        <v>5591</v>
      </c>
      <c r="X5066">
        <v>42.368709000000003</v>
      </c>
      <c r="Y5066">
        <v>-71.113512999999998</v>
      </c>
      <c r="Z5066" t="s">
        <v>653</v>
      </c>
    </row>
    <row r="5067" spans="1:26">
      <c r="A5067">
        <v>29040</v>
      </c>
      <c r="B5067" s="1">
        <v>41390.59652777778</v>
      </c>
      <c r="C5067" s="1">
        <f t="shared" si="984"/>
        <v>41275</v>
      </c>
      <c r="D5067" s="4">
        <f t="shared" si="985"/>
        <v>0.31944444444444442</v>
      </c>
      <c r="E5067" s="3">
        <f t="shared" si="986"/>
        <v>2013</v>
      </c>
      <c r="F5067" s="3">
        <f t="shared" si="987"/>
        <v>4</v>
      </c>
      <c r="G5067" s="3">
        <f t="shared" si="988"/>
        <v>26</v>
      </c>
      <c r="H5067" s="3">
        <f t="shared" si="989"/>
        <v>14</v>
      </c>
      <c r="I5067" s="3">
        <f t="shared" si="990"/>
        <v>19</v>
      </c>
      <c r="J5067" s="3">
        <f t="shared" si="991"/>
        <v>6</v>
      </c>
      <c r="K5067" s="3" t="str">
        <f>IF(AND(D5067&gt;='Season Lookup'!$D$15,D5067&lt;'Season Lookup'!$D$16),"Spring",IF(AND(D5067&gt;='Season Lookup'!$D$16,D5067&lt;'Season Lookup'!$D$17),"Summer",IF(AND(D5067&gt;='Season Lookup'!$D$17,D5067&lt;'Season Lookup'!$D$18),"Fall",IF(OR(D5067&gt;='Season Lookup'!$D$18,D5067&lt;'Season Lookup'!$D$15),"Winter"))))</f>
        <v>Spring</v>
      </c>
      <c r="L5067" s="3" t="str">
        <f>VLOOKUP(F5067,'Season Lookup'!$A$1:$B$13,2,0)</f>
        <v>Spring</v>
      </c>
      <c r="M5067" t="s">
        <v>12</v>
      </c>
      <c r="N5067" t="s">
        <v>13</v>
      </c>
      <c r="O5067" t="s">
        <v>23</v>
      </c>
      <c r="P5067" t="str">
        <f t="shared" si="992"/>
        <v>Yes</v>
      </c>
      <c r="Q5067" t="str">
        <f t="shared" si="993"/>
        <v>No</v>
      </c>
      <c r="R5067" t="str">
        <f t="shared" si="994"/>
        <v>No</v>
      </c>
      <c r="S5067">
        <v>955</v>
      </c>
      <c r="T5067" t="s">
        <v>14</v>
      </c>
      <c r="V5067" t="str">
        <f t="shared" si="995"/>
        <v>Non Intersection</v>
      </c>
      <c r="W5067" t="s">
        <v>5592</v>
      </c>
      <c r="X5067">
        <v>42.369019000000002</v>
      </c>
      <c r="Y5067">
        <v>-71.109926000000002</v>
      </c>
      <c r="Z5067" t="s">
        <v>5593</v>
      </c>
    </row>
    <row r="5068" spans="1:26">
      <c r="A5068">
        <v>29041</v>
      </c>
      <c r="B5068" s="1">
        <v>41390.722905092596</v>
      </c>
      <c r="C5068" s="1">
        <f t="shared" si="984"/>
        <v>41275</v>
      </c>
      <c r="D5068" s="4">
        <f t="shared" si="985"/>
        <v>0.31944444444444442</v>
      </c>
      <c r="E5068" s="3">
        <f t="shared" si="986"/>
        <v>2013</v>
      </c>
      <c r="F5068" s="3">
        <f t="shared" si="987"/>
        <v>4</v>
      </c>
      <c r="G5068" s="3">
        <f t="shared" si="988"/>
        <v>26</v>
      </c>
      <c r="H5068" s="3">
        <f t="shared" si="989"/>
        <v>17</v>
      </c>
      <c r="I5068" s="3">
        <f t="shared" si="990"/>
        <v>20</v>
      </c>
      <c r="J5068" s="3">
        <f t="shared" si="991"/>
        <v>6</v>
      </c>
      <c r="K5068" s="3" t="str">
        <f>IF(AND(D5068&gt;='Season Lookup'!$D$15,D5068&lt;'Season Lookup'!$D$16),"Spring",IF(AND(D5068&gt;='Season Lookup'!$D$16,D5068&lt;'Season Lookup'!$D$17),"Summer",IF(AND(D5068&gt;='Season Lookup'!$D$17,D5068&lt;'Season Lookup'!$D$18),"Fall",IF(OR(D5068&gt;='Season Lookup'!$D$18,D5068&lt;'Season Lookup'!$D$15),"Winter"))))</f>
        <v>Spring</v>
      </c>
      <c r="L5068" s="3" t="str">
        <f>VLOOKUP(F5068,'Season Lookup'!$A$1:$B$13,2,0)</f>
        <v>Spring</v>
      </c>
      <c r="M5068" t="s">
        <v>12</v>
      </c>
      <c r="N5068" t="s">
        <v>13</v>
      </c>
      <c r="O5068" t="s">
        <v>13</v>
      </c>
      <c r="P5068" t="str">
        <f t="shared" si="992"/>
        <v>Yes</v>
      </c>
      <c r="Q5068" t="str">
        <f t="shared" si="993"/>
        <v>No</v>
      </c>
      <c r="R5068" t="str">
        <f t="shared" si="994"/>
        <v>No</v>
      </c>
      <c r="T5068" t="s">
        <v>105</v>
      </c>
      <c r="U5068" t="s">
        <v>667</v>
      </c>
      <c r="V5068" t="str">
        <f t="shared" si="995"/>
        <v>Intersection</v>
      </c>
      <c r="W5068" t="s">
        <v>1721</v>
      </c>
      <c r="X5068">
        <v>42.368893999999997</v>
      </c>
      <c r="Y5068">
        <v>-71.099952000000002</v>
      </c>
      <c r="Z5068" t="s">
        <v>1722</v>
      </c>
    </row>
    <row r="5069" spans="1:26">
      <c r="A5069">
        <v>29042</v>
      </c>
      <c r="B5069" s="1">
        <v>41390.748611111114</v>
      </c>
      <c r="C5069" s="1">
        <f t="shared" si="984"/>
        <v>41275</v>
      </c>
      <c r="D5069" s="4">
        <f t="shared" si="985"/>
        <v>0.31944444444444442</v>
      </c>
      <c r="E5069" s="3">
        <f t="shared" si="986"/>
        <v>2013</v>
      </c>
      <c r="F5069" s="3">
        <f t="shared" si="987"/>
        <v>4</v>
      </c>
      <c r="G5069" s="3">
        <f t="shared" si="988"/>
        <v>26</v>
      </c>
      <c r="H5069" s="3">
        <f t="shared" si="989"/>
        <v>17</v>
      </c>
      <c r="I5069" s="3">
        <f t="shared" si="990"/>
        <v>58</v>
      </c>
      <c r="J5069" s="3">
        <f t="shared" si="991"/>
        <v>6</v>
      </c>
      <c r="K5069" s="3" t="str">
        <f>IF(AND(D5069&gt;='Season Lookup'!$D$15,D5069&lt;'Season Lookup'!$D$16),"Spring",IF(AND(D5069&gt;='Season Lookup'!$D$16,D5069&lt;'Season Lookup'!$D$17),"Summer",IF(AND(D5069&gt;='Season Lookup'!$D$17,D5069&lt;'Season Lookup'!$D$18),"Fall",IF(OR(D5069&gt;='Season Lookup'!$D$18,D5069&lt;'Season Lookup'!$D$15),"Winter"))))</f>
        <v>Spring</v>
      </c>
      <c r="L5069" s="3" t="str">
        <f>VLOOKUP(F5069,'Season Lookup'!$A$1:$B$13,2,0)</f>
        <v>Spring</v>
      </c>
      <c r="M5069" t="s">
        <v>12</v>
      </c>
      <c r="N5069" t="s">
        <v>13</v>
      </c>
      <c r="O5069" t="s">
        <v>132</v>
      </c>
      <c r="P5069" t="str">
        <f t="shared" si="992"/>
        <v>Yes</v>
      </c>
      <c r="Q5069" t="str">
        <f t="shared" si="993"/>
        <v>Yes</v>
      </c>
      <c r="R5069" t="str">
        <f t="shared" si="994"/>
        <v>No</v>
      </c>
      <c r="S5069">
        <v>350</v>
      </c>
      <c r="T5069" t="s">
        <v>32</v>
      </c>
      <c r="V5069" t="str">
        <f t="shared" si="995"/>
        <v>Non Intersection</v>
      </c>
      <c r="W5069" t="s">
        <v>33</v>
      </c>
      <c r="X5069">
        <v>42.362388000000003</v>
      </c>
      <c r="Y5069">
        <v>-71.087276000000003</v>
      </c>
      <c r="Z5069" t="s">
        <v>34</v>
      </c>
    </row>
    <row r="5070" spans="1:26">
      <c r="A5070">
        <v>29043</v>
      </c>
      <c r="B5070" s="1">
        <v>41390.959710648145</v>
      </c>
      <c r="C5070" s="1">
        <f t="shared" si="984"/>
        <v>41275</v>
      </c>
      <c r="D5070" s="4">
        <f t="shared" si="985"/>
        <v>0.31944444444444442</v>
      </c>
      <c r="E5070" s="3">
        <f t="shared" si="986"/>
        <v>2013</v>
      </c>
      <c r="F5070" s="3">
        <f t="shared" si="987"/>
        <v>4</v>
      </c>
      <c r="G5070" s="3">
        <f t="shared" si="988"/>
        <v>26</v>
      </c>
      <c r="H5070" s="3">
        <f t="shared" si="989"/>
        <v>23</v>
      </c>
      <c r="I5070" s="3">
        <f t="shared" si="990"/>
        <v>1</v>
      </c>
      <c r="J5070" s="3">
        <f t="shared" si="991"/>
        <v>6</v>
      </c>
      <c r="K5070" s="3" t="str">
        <f>IF(AND(D5070&gt;='Season Lookup'!$D$15,D5070&lt;'Season Lookup'!$D$16),"Spring",IF(AND(D5070&gt;='Season Lookup'!$D$16,D5070&lt;'Season Lookup'!$D$17),"Summer",IF(AND(D5070&gt;='Season Lookup'!$D$17,D5070&lt;'Season Lookup'!$D$18),"Fall",IF(OR(D5070&gt;='Season Lookup'!$D$18,D5070&lt;'Season Lookup'!$D$15),"Winter"))))</f>
        <v>Spring</v>
      </c>
      <c r="L5070" s="3" t="str">
        <f>VLOOKUP(F5070,'Season Lookup'!$A$1:$B$13,2,0)</f>
        <v>Spring</v>
      </c>
      <c r="M5070" t="s">
        <v>12</v>
      </c>
      <c r="N5070" t="s">
        <v>13</v>
      </c>
      <c r="O5070" t="s">
        <v>13</v>
      </c>
      <c r="P5070" t="str">
        <f t="shared" si="992"/>
        <v>Yes</v>
      </c>
      <c r="Q5070" t="str">
        <f t="shared" si="993"/>
        <v>No</v>
      </c>
      <c r="R5070" t="str">
        <f t="shared" si="994"/>
        <v>No</v>
      </c>
      <c r="S5070">
        <v>51</v>
      </c>
      <c r="T5070" t="s">
        <v>202</v>
      </c>
      <c r="V5070" t="str">
        <f t="shared" si="995"/>
        <v>Non Intersection</v>
      </c>
      <c r="W5070" t="s">
        <v>2092</v>
      </c>
      <c r="X5070">
        <v>42.361550000000001</v>
      </c>
      <c r="Y5070">
        <v>-71.092404000000002</v>
      </c>
      <c r="Z5070" t="s">
        <v>2093</v>
      </c>
    </row>
    <row r="5071" spans="1:26">
      <c r="A5071">
        <v>29044</v>
      </c>
      <c r="B5071" s="1">
        <v>41391.050000000003</v>
      </c>
      <c r="C5071" s="1">
        <f t="shared" si="984"/>
        <v>41275</v>
      </c>
      <c r="D5071" s="4">
        <f t="shared" si="985"/>
        <v>0.32222222222222224</v>
      </c>
      <c r="E5071" s="3">
        <f t="shared" si="986"/>
        <v>2013</v>
      </c>
      <c r="F5071" s="3">
        <f t="shared" si="987"/>
        <v>4</v>
      </c>
      <c r="G5071" s="3">
        <f t="shared" si="988"/>
        <v>27</v>
      </c>
      <c r="H5071" s="3">
        <f t="shared" si="989"/>
        <v>1</v>
      </c>
      <c r="I5071" s="3">
        <f t="shared" si="990"/>
        <v>12</v>
      </c>
      <c r="J5071" s="3">
        <f t="shared" si="991"/>
        <v>7</v>
      </c>
      <c r="K5071" s="3" t="str">
        <f>IF(AND(D5071&gt;='Season Lookup'!$D$15,D5071&lt;'Season Lookup'!$D$16),"Spring",IF(AND(D5071&gt;='Season Lookup'!$D$16,D5071&lt;'Season Lookup'!$D$17),"Summer",IF(AND(D5071&gt;='Season Lookup'!$D$17,D5071&lt;'Season Lookup'!$D$18),"Fall",IF(OR(D5071&gt;='Season Lookup'!$D$18,D5071&lt;'Season Lookup'!$D$15),"Winter"))))</f>
        <v>Spring</v>
      </c>
      <c r="L5071" s="3" t="str">
        <f>VLOOKUP(F5071,'Season Lookup'!$A$1:$B$13,2,0)</f>
        <v>Spring</v>
      </c>
      <c r="M5071" t="s">
        <v>31</v>
      </c>
      <c r="N5071" t="s">
        <v>13</v>
      </c>
      <c r="O5071" t="s">
        <v>23</v>
      </c>
      <c r="P5071" t="str">
        <f t="shared" si="992"/>
        <v>Yes</v>
      </c>
      <c r="Q5071" t="str">
        <f t="shared" si="993"/>
        <v>No</v>
      </c>
      <c r="R5071" t="str">
        <f t="shared" si="994"/>
        <v>No</v>
      </c>
      <c r="T5071" t="s">
        <v>134</v>
      </c>
      <c r="U5071" t="s">
        <v>133</v>
      </c>
      <c r="V5071" t="str">
        <f t="shared" si="995"/>
        <v>Intersection</v>
      </c>
      <c r="W5071" t="s">
        <v>330</v>
      </c>
      <c r="X5071">
        <v>42.372304999999997</v>
      </c>
      <c r="Y5071">
        <v>-71.115146999999993</v>
      </c>
      <c r="Z5071" t="s">
        <v>136</v>
      </c>
    </row>
    <row r="5072" spans="1:26">
      <c r="A5072">
        <v>29045</v>
      </c>
      <c r="B5072" s="1">
        <v>41391.152777777781</v>
      </c>
      <c r="C5072" s="1">
        <f t="shared" si="984"/>
        <v>41275</v>
      </c>
      <c r="D5072" s="4">
        <f t="shared" si="985"/>
        <v>0.32222222222222224</v>
      </c>
      <c r="E5072" s="3">
        <f t="shared" si="986"/>
        <v>2013</v>
      </c>
      <c r="F5072" s="3">
        <f t="shared" si="987"/>
        <v>4</v>
      </c>
      <c r="G5072" s="3">
        <f t="shared" si="988"/>
        <v>27</v>
      </c>
      <c r="H5072" s="3">
        <f t="shared" si="989"/>
        <v>3</v>
      </c>
      <c r="I5072" s="3">
        <f t="shared" si="990"/>
        <v>40</v>
      </c>
      <c r="J5072" s="3">
        <f t="shared" si="991"/>
        <v>7</v>
      </c>
      <c r="K5072" s="3" t="str">
        <f>IF(AND(D5072&gt;='Season Lookup'!$D$15,D5072&lt;'Season Lookup'!$D$16),"Spring",IF(AND(D5072&gt;='Season Lookup'!$D$16,D5072&lt;'Season Lookup'!$D$17),"Summer",IF(AND(D5072&gt;='Season Lookup'!$D$17,D5072&lt;'Season Lookup'!$D$18),"Fall",IF(OR(D5072&gt;='Season Lookup'!$D$18,D5072&lt;'Season Lookup'!$D$15),"Winter"))))</f>
        <v>Spring</v>
      </c>
      <c r="L5072" s="3" t="str">
        <f>VLOOKUP(F5072,'Season Lookup'!$A$1:$B$13,2,0)</f>
        <v>Spring</v>
      </c>
      <c r="M5072" t="s">
        <v>31</v>
      </c>
      <c r="N5072" t="s">
        <v>13</v>
      </c>
      <c r="O5072" t="s">
        <v>18</v>
      </c>
      <c r="P5072" t="str">
        <f t="shared" si="992"/>
        <v>Yes</v>
      </c>
      <c r="Q5072" t="str">
        <f t="shared" si="993"/>
        <v>No</v>
      </c>
      <c r="R5072" t="str">
        <f t="shared" si="994"/>
        <v>No</v>
      </c>
      <c r="T5072" t="s">
        <v>27</v>
      </c>
      <c r="U5072" t="s">
        <v>42</v>
      </c>
      <c r="V5072" t="str">
        <f t="shared" si="995"/>
        <v>Intersection</v>
      </c>
      <c r="W5072" t="s">
        <v>1022</v>
      </c>
      <c r="X5072">
        <v>42.364483999999997</v>
      </c>
      <c r="Y5072">
        <v>-71.113893000000004</v>
      </c>
      <c r="Z5072" t="s">
        <v>1023</v>
      </c>
    </row>
    <row r="5073" spans="1:26">
      <c r="A5073">
        <v>29046</v>
      </c>
      <c r="B5073" s="1">
        <v>41391.364583333336</v>
      </c>
      <c r="C5073" s="1">
        <f t="shared" si="984"/>
        <v>41275</v>
      </c>
      <c r="D5073" s="4">
        <f t="shared" si="985"/>
        <v>0.32222222222222224</v>
      </c>
      <c r="E5073" s="3">
        <f t="shared" si="986"/>
        <v>2013</v>
      </c>
      <c r="F5073" s="3">
        <f t="shared" si="987"/>
        <v>4</v>
      </c>
      <c r="G5073" s="3">
        <f t="shared" si="988"/>
        <v>27</v>
      </c>
      <c r="H5073" s="3">
        <f t="shared" si="989"/>
        <v>8</v>
      </c>
      <c r="I5073" s="3">
        <f t="shared" si="990"/>
        <v>45</v>
      </c>
      <c r="J5073" s="3">
        <f t="shared" si="991"/>
        <v>7</v>
      </c>
      <c r="K5073" s="3" t="str">
        <f>IF(AND(D5073&gt;='Season Lookup'!$D$15,D5073&lt;'Season Lookup'!$D$16),"Spring",IF(AND(D5073&gt;='Season Lookup'!$D$16,D5073&lt;'Season Lookup'!$D$17),"Summer",IF(AND(D5073&gt;='Season Lookup'!$D$17,D5073&lt;'Season Lookup'!$D$18),"Fall",IF(OR(D5073&gt;='Season Lookup'!$D$18,D5073&lt;'Season Lookup'!$D$15),"Winter"))))</f>
        <v>Spring</v>
      </c>
      <c r="L5073" s="3" t="str">
        <f>VLOOKUP(F5073,'Season Lookup'!$A$1:$B$13,2,0)</f>
        <v>Spring</v>
      </c>
      <c r="M5073" t="s">
        <v>31</v>
      </c>
      <c r="N5073" t="s">
        <v>13</v>
      </c>
      <c r="O5073" t="s">
        <v>13</v>
      </c>
      <c r="P5073" t="str">
        <f t="shared" si="992"/>
        <v>Yes</v>
      </c>
      <c r="Q5073" t="str">
        <f t="shared" si="993"/>
        <v>No</v>
      </c>
      <c r="R5073" t="str">
        <f t="shared" si="994"/>
        <v>No</v>
      </c>
      <c r="T5073" t="s">
        <v>24</v>
      </c>
      <c r="U5073" t="s">
        <v>198</v>
      </c>
      <c r="V5073" t="str">
        <f t="shared" si="995"/>
        <v>Intersection</v>
      </c>
      <c r="W5073" t="s">
        <v>3025</v>
      </c>
      <c r="X5073">
        <v>42.374940000000002</v>
      </c>
      <c r="Y5073">
        <v>-71.139720999999994</v>
      </c>
      <c r="Z5073" t="s">
        <v>2020</v>
      </c>
    </row>
    <row r="5074" spans="1:26">
      <c r="A5074">
        <v>29047</v>
      </c>
      <c r="B5074" s="1">
        <v>41391.92359953704</v>
      </c>
      <c r="C5074" s="1">
        <f t="shared" si="984"/>
        <v>41275</v>
      </c>
      <c r="D5074" s="4">
        <f t="shared" si="985"/>
        <v>0.32222222222222224</v>
      </c>
      <c r="E5074" s="3">
        <f t="shared" si="986"/>
        <v>2013</v>
      </c>
      <c r="F5074" s="3">
        <f t="shared" si="987"/>
        <v>4</v>
      </c>
      <c r="G5074" s="3">
        <f t="shared" si="988"/>
        <v>27</v>
      </c>
      <c r="H5074" s="3">
        <f t="shared" si="989"/>
        <v>22</v>
      </c>
      <c r="I5074" s="3">
        <f t="shared" si="990"/>
        <v>9</v>
      </c>
      <c r="J5074" s="3">
        <f t="shared" si="991"/>
        <v>7</v>
      </c>
      <c r="K5074" s="3" t="str">
        <f>IF(AND(D5074&gt;='Season Lookup'!$D$15,D5074&lt;'Season Lookup'!$D$16),"Spring",IF(AND(D5074&gt;='Season Lookup'!$D$16,D5074&lt;'Season Lookup'!$D$17),"Summer",IF(AND(D5074&gt;='Season Lookup'!$D$17,D5074&lt;'Season Lookup'!$D$18),"Fall",IF(OR(D5074&gt;='Season Lookup'!$D$18,D5074&lt;'Season Lookup'!$D$15),"Winter"))))</f>
        <v>Spring</v>
      </c>
      <c r="L5074" s="3" t="str">
        <f>VLOOKUP(F5074,'Season Lookup'!$A$1:$B$13,2,0)</f>
        <v>Spring</v>
      </c>
      <c r="M5074" t="s">
        <v>31</v>
      </c>
      <c r="N5074" t="s">
        <v>13</v>
      </c>
      <c r="O5074" t="s">
        <v>23</v>
      </c>
      <c r="P5074" t="str">
        <f t="shared" si="992"/>
        <v>Yes</v>
      </c>
      <c r="Q5074" t="str">
        <f t="shared" si="993"/>
        <v>No</v>
      </c>
      <c r="R5074" t="str">
        <f t="shared" si="994"/>
        <v>No</v>
      </c>
      <c r="S5074">
        <v>240</v>
      </c>
      <c r="T5074" t="s">
        <v>101</v>
      </c>
      <c r="V5074" t="str">
        <f t="shared" si="995"/>
        <v>Non Intersection</v>
      </c>
      <c r="W5074" t="s">
        <v>5594</v>
      </c>
      <c r="X5074">
        <v>42.369186999999997</v>
      </c>
      <c r="Y5074">
        <v>-71.096428000000003</v>
      </c>
      <c r="Z5074" t="s">
        <v>5595</v>
      </c>
    </row>
    <row r="5075" spans="1:26">
      <c r="A5075">
        <v>29048</v>
      </c>
      <c r="B5075" s="1">
        <v>41391.723611111112</v>
      </c>
      <c r="C5075" s="1">
        <f t="shared" si="984"/>
        <v>41275</v>
      </c>
      <c r="D5075" s="4">
        <f t="shared" si="985"/>
        <v>0.32222222222222224</v>
      </c>
      <c r="E5075" s="3">
        <f t="shared" si="986"/>
        <v>2013</v>
      </c>
      <c r="F5075" s="3">
        <f t="shared" si="987"/>
        <v>4</v>
      </c>
      <c r="G5075" s="3">
        <f t="shared" si="988"/>
        <v>27</v>
      </c>
      <c r="H5075" s="3">
        <f t="shared" si="989"/>
        <v>17</v>
      </c>
      <c r="I5075" s="3">
        <f t="shared" si="990"/>
        <v>22</v>
      </c>
      <c r="J5075" s="3">
        <f t="shared" si="991"/>
        <v>7</v>
      </c>
      <c r="K5075" s="3" t="str">
        <f>IF(AND(D5075&gt;='Season Lookup'!$D$15,D5075&lt;'Season Lookup'!$D$16),"Spring",IF(AND(D5075&gt;='Season Lookup'!$D$16,D5075&lt;'Season Lookup'!$D$17),"Summer",IF(AND(D5075&gt;='Season Lookup'!$D$17,D5075&lt;'Season Lookup'!$D$18),"Fall",IF(OR(D5075&gt;='Season Lookup'!$D$18,D5075&lt;'Season Lookup'!$D$15),"Winter"))))</f>
        <v>Spring</v>
      </c>
      <c r="L5075" s="3" t="str">
        <f>VLOOKUP(F5075,'Season Lookup'!$A$1:$B$13,2,0)</f>
        <v>Spring</v>
      </c>
      <c r="M5075" t="s">
        <v>31</v>
      </c>
      <c r="N5075" t="s">
        <v>13</v>
      </c>
      <c r="O5075" t="s">
        <v>13</v>
      </c>
      <c r="P5075" t="str">
        <f t="shared" si="992"/>
        <v>Yes</v>
      </c>
      <c r="Q5075" t="str">
        <f t="shared" si="993"/>
        <v>No</v>
      </c>
      <c r="R5075" t="str">
        <f t="shared" si="994"/>
        <v>No</v>
      </c>
      <c r="T5075" t="s">
        <v>19</v>
      </c>
      <c r="U5075" t="s">
        <v>745</v>
      </c>
      <c r="V5075" t="str">
        <f t="shared" si="995"/>
        <v>Intersection</v>
      </c>
      <c r="W5075" t="s">
        <v>3518</v>
      </c>
      <c r="X5075">
        <v>42.373133000000003</v>
      </c>
      <c r="Y5075">
        <v>-71.096238999999997</v>
      </c>
      <c r="Z5075" t="s">
        <v>2107</v>
      </c>
    </row>
    <row r="5076" spans="1:26">
      <c r="A5076">
        <v>29049</v>
      </c>
      <c r="B5076" s="1">
        <v>41391.847210648149</v>
      </c>
      <c r="C5076" s="1">
        <f t="shared" si="984"/>
        <v>41275</v>
      </c>
      <c r="D5076" s="4">
        <f t="shared" si="985"/>
        <v>0.32222222222222224</v>
      </c>
      <c r="E5076" s="3">
        <f t="shared" si="986"/>
        <v>2013</v>
      </c>
      <c r="F5076" s="3">
        <f t="shared" si="987"/>
        <v>4</v>
      </c>
      <c r="G5076" s="3">
        <f t="shared" si="988"/>
        <v>27</v>
      </c>
      <c r="H5076" s="3">
        <f t="shared" si="989"/>
        <v>20</v>
      </c>
      <c r="I5076" s="3">
        <f t="shared" si="990"/>
        <v>19</v>
      </c>
      <c r="J5076" s="3">
        <f t="shared" si="991"/>
        <v>7</v>
      </c>
      <c r="K5076" s="3" t="str">
        <f>IF(AND(D5076&gt;='Season Lookup'!$D$15,D5076&lt;'Season Lookup'!$D$16),"Spring",IF(AND(D5076&gt;='Season Lookup'!$D$16,D5076&lt;'Season Lookup'!$D$17),"Summer",IF(AND(D5076&gt;='Season Lookup'!$D$17,D5076&lt;'Season Lookup'!$D$18),"Fall",IF(OR(D5076&gt;='Season Lookup'!$D$18,D5076&lt;'Season Lookup'!$D$15),"Winter"))))</f>
        <v>Spring</v>
      </c>
      <c r="L5076" s="3" t="str">
        <f>VLOOKUP(F5076,'Season Lookup'!$A$1:$B$13,2,0)</f>
        <v>Spring</v>
      </c>
      <c r="M5076" t="s">
        <v>31</v>
      </c>
      <c r="N5076" t="s">
        <v>13</v>
      </c>
      <c r="O5076" t="s">
        <v>23</v>
      </c>
      <c r="P5076" t="str">
        <f t="shared" si="992"/>
        <v>Yes</v>
      </c>
      <c r="Q5076" t="str">
        <f t="shared" si="993"/>
        <v>No</v>
      </c>
      <c r="R5076" t="str">
        <f t="shared" si="994"/>
        <v>No</v>
      </c>
      <c r="S5076">
        <v>500</v>
      </c>
      <c r="T5076" t="s">
        <v>189</v>
      </c>
      <c r="V5076" t="str">
        <f t="shared" si="995"/>
        <v>Non Intersection</v>
      </c>
      <c r="W5076" t="s">
        <v>5596</v>
      </c>
      <c r="X5076">
        <v>42.372936000000003</v>
      </c>
      <c r="Y5076">
        <v>-71.093081999999995</v>
      </c>
      <c r="Z5076" t="s">
        <v>5597</v>
      </c>
    </row>
    <row r="5077" spans="1:26">
      <c r="A5077">
        <v>29050</v>
      </c>
      <c r="B5077" s="1">
        <v>41391.86109953704</v>
      </c>
      <c r="C5077" s="1">
        <f t="shared" si="984"/>
        <v>41275</v>
      </c>
      <c r="D5077" s="4">
        <f t="shared" si="985"/>
        <v>0.32222222222222224</v>
      </c>
      <c r="E5077" s="3">
        <f t="shared" si="986"/>
        <v>2013</v>
      </c>
      <c r="F5077" s="3">
        <f t="shared" si="987"/>
        <v>4</v>
      </c>
      <c r="G5077" s="3">
        <f t="shared" si="988"/>
        <v>27</v>
      </c>
      <c r="H5077" s="3">
        <f t="shared" si="989"/>
        <v>20</v>
      </c>
      <c r="I5077" s="3">
        <f t="shared" si="990"/>
        <v>39</v>
      </c>
      <c r="J5077" s="3">
        <f t="shared" si="991"/>
        <v>7</v>
      </c>
      <c r="K5077" s="3" t="str">
        <f>IF(AND(D5077&gt;='Season Lookup'!$D$15,D5077&lt;'Season Lookup'!$D$16),"Spring",IF(AND(D5077&gt;='Season Lookup'!$D$16,D5077&lt;'Season Lookup'!$D$17),"Summer",IF(AND(D5077&gt;='Season Lookup'!$D$17,D5077&lt;'Season Lookup'!$D$18),"Fall",IF(OR(D5077&gt;='Season Lookup'!$D$18,D5077&lt;'Season Lookup'!$D$15),"Winter"))))</f>
        <v>Spring</v>
      </c>
      <c r="L5077" s="3" t="str">
        <f>VLOOKUP(F5077,'Season Lookup'!$A$1:$B$13,2,0)</f>
        <v>Spring</v>
      </c>
      <c r="M5077" t="s">
        <v>31</v>
      </c>
      <c r="N5077" t="s">
        <v>13</v>
      </c>
      <c r="O5077" t="s">
        <v>23</v>
      </c>
      <c r="P5077" t="str">
        <f t="shared" si="992"/>
        <v>Yes</v>
      </c>
      <c r="Q5077" t="str">
        <f t="shared" si="993"/>
        <v>No</v>
      </c>
      <c r="R5077" t="str">
        <f t="shared" si="994"/>
        <v>No</v>
      </c>
      <c r="T5077" t="s">
        <v>74</v>
      </c>
      <c r="U5077" t="s">
        <v>796</v>
      </c>
      <c r="V5077" t="str">
        <f t="shared" si="995"/>
        <v>Intersection</v>
      </c>
      <c r="W5077" t="s">
        <v>3889</v>
      </c>
      <c r="X5077">
        <v>42.366295000000001</v>
      </c>
      <c r="Y5077">
        <v>-71.091781999999995</v>
      </c>
      <c r="Z5077" t="s">
        <v>3890</v>
      </c>
    </row>
    <row r="5078" spans="1:26">
      <c r="A5078">
        <v>29051</v>
      </c>
      <c r="B5078" s="1">
        <v>41392.503460648149</v>
      </c>
      <c r="C5078" s="1">
        <f t="shared" si="984"/>
        <v>41275</v>
      </c>
      <c r="D5078" s="4">
        <f t="shared" si="985"/>
        <v>0.32500000000000001</v>
      </c>
      <c r="E5078" s="3">
        <f t="shared" si="986"/>
        <v>2013</v>
      </c>
      <c r="F5078" s="3">
        <f t="shared" si="987"/>
        <v>4</v>
      </c>
      <c r="G5078" s="3">
        <f t="shared" si="988"/>
        <v>28</v>
      </c>
      <c r="H5078" s="3">
        <f t="shared" si="989"/>
        <v>12</v>
      </c>
      <c r="I5078" s="3">
        <f t="shared" si="990"/>
        <v>4</v>
      </c>
      <c r="J5078" s="3">
        <f t="shared" si="991"/>
        <v>1</v>
      </c>
      <c r="K5078" s="3" t="str">
        <f>IF(AND(D5078&gt;='Season Lookup'!$D$15,D5078&lt;'Season Lookup'!$D$16),"Spring",IF(AND(D5078&gt;='Season Lookup'!$D$16,D5078&lt;'Season Lookup'!$D$17),"Summer",IF(AND(D5078&gt;='Season Lookup'!$D$17,D5078&lt;'Season Lookup'!$D$18),"Fall",IF(OR(D5078&gt;='Season Lookup'!$D$18,D5078&lt;'Season Lookup'!$D$15),"Winter"))))</f>
        <v>Spring</v>
      </c>
      <c r="L5078" s="3" t="str">
        <f>VLOOKUP(F5078,'Season Lookup'!$A$1:$B$13,2,0)</f>
        <v>Spring</v>
      </c>
      <c r="M5078" t="s">
        <v>48</v>
      </c>
      <c r="N5078" t="s">
        <v>13</v>
      </c>
      <c r="O5078" t="s">
        <v>13</v>
      </c>
      <c r="P5078" t="str">
        <f t="shared" si="992"/>
        <v>Yes</v>
      </c>
      <c r="Q5078" t="str">
        <f t="shared" si="993"/>
        <v>No</v>
      </c>
      <c r="R5078" t="str">
        <f t="shared" si="994"/>
        <v>No</v>
      </c>
      <c r="T5078" t="s">
        <v>326</v>
      </c>
      <c r="U5078" t="s">
        <v>325</v>
      </c>
      <c r="V5078" t="str">
        <f t="shared" si="995"/>
        <v>Intersection</v>
      </c>
      <c r="W5078" t="s">
        <v>1420</v>
      </c>
      <c r="X5078">
        <v>42.371416000000004</v>
      </c>
      <c r="Y5078">
        <v>-71.121105</v>
      </c>
      <c r="Z5078" t="s">
        <v>328</v>
      </c>
    </row>
    <row r="5079" spans="1:26">
      <c r="A5079">
        <v>29052</v>
      </c>
      <c r="B5079" s="1">
        <v>41392.07984953704</v>
      </c>
      <c r="C5079" s="1">
        <f t="shared" si="984"/>
        <v>41275</v>
      </c>
      <c r="D5079" s="4">
        <f t="shared" si="985"/>
        <v>0.32500000000000001</v>
      </c>
      <c r="E5079" s="3">
        <f t="shared" si="986"/>
        <v>2013</v>
      </c>
      <c r="F5079" s="3">
        <f t="shared" si="987"/>
        <v>4</v>
      </c>
      <c r="G5079" s="3">
        <f t="shared" si="988"/>
        <v>28</v>
      </c>
      <c r="H5079" s="3">
        <f t="shared" si="989"/>
        <v>1</v>
      </c>
      <c r="I5079" s="3">
        <f t="shared" si="990"/>
        <v>54</v>
      </c>
      <c r="J5079" s="3">
        <f t="shared" si="991"/>
        <v>1</v>
      </c>
      <c r="K5079" s="3" t="str">
        <f>IF(AND(D5079&gt;='Season Lookup'!$D$15,D5079&lt;'Season Lookup'!$D$16),"Spring",IF(AND(D5079&gt;='Season Lookup'!$D$16,D5079&lt;'Season Lookup'!$D$17),"Summer",IF(AND(D5079&gt;='Season Lookup'!$D$17,D5079&lt;'Season Lookup'!$D$18),"Fall",IF(OR(D5079&gt;='Season Lookup'!$D$18,D5079&lt;'Season Lookup'!$D$15),"Winter"))))</f>
        <v>Spring</v>
      </c>
      <c r="L5079" s="3" t="str">
        <f>VLOOKUP(F5079,'Season Lookup'!$A$1:$B$13,2,0)</f>
        <v>Spring</v>
      </c>
      <c r="M5079" t="s">
        <v>48</v>
      </c>
      <c r="N5079" t="s">
        <v>13</v>
      </c>
      <c r="O5079" t="s">
        <v>13</v>
      </c>
      <c r="P5079" t="str">
        <f t="shared" si="992"/>
        <v>Yes</v>
      </c>
      <c r="Q5079" t="str">
        <f t="shared" si="993"/>
        <v>No</v>
      </c>
      <c r="R5079" t="str">
        <f t="shared" si="994"/>
        <v>No</v>
      </c>
      <c r="T5079" t="s">
        <v>189</v>
      </c>
      <c r="U5079" t="s">
        <v>32</v>
      </c>
      <c r="V5079" t="str">
        <f t="shared" si="995"/>
        <v>Intersection</v>
      </c>
      <c r="W5079" t="s">
        <v>3338</v>
      </c>
      <c r="X5079">
        <v>42.363207000000003</v>
      </c>
      <c r="Y5079">
        <v>-71.096699999999998</v>
      </c>
      <c r="Z5079" t="s">
        <v>1738</v>
      </c>
    </row>
    <row r="5080" spans="1:26">
      <c r="A5080">
        <v>29053</v>
      </c>
      <c r="B5080" s="1">
        <v>41392.890266203707</v>
      </c>
      <c r="C5080" s="1">
        <f t="shared" si="984"/>
        <v>41275</v>
      </c>
      <c r="D5080" s="4">
        <f t="shared" si="985"/>
        <v>0.32500000000000001</v>
      </c>
      <c r="E5080" s="3">
        <f t="shared" si="986"/>
        <v>2013</v>
      </c>
      <c r="F5080" s="3">
        <f t="shared" si="987"/>
        <v>4</v>
      </c>
      <c r="G5080" s="3">
        <f t="shared" si="988"/>
        <v>28</v>
      </c>
      <c r="H5080" s="3">
        <f t="shared" si="989"/>
        <v>21</v>
      </c>
      <c r="I5080" s="3">
        <f t="shared" si="990"/>
        <v>21</v>
      </c>
      <c r="J5080" s="3">
        <f t="shared" si="991"/>
        <v>1</v>
      </c>
      <c r="K5080" s="3" t="str">
        <f>IF(AND(D5080&gt;='Season Lookup'!$D$15,D5080&lt;'Season Lookup'!$D$16),"Spring",IF(AND(D5080&gt;='Season Lookup'!$D$16,D5080&lt;'Season Lookup'!$D$17),"Summer",IF(AND(D5080&gt;='Season Lookup'!$D$17,D5080&lt;'Season Lookup'!$D$18),"Fall",IF(OR(D5080&gt;='Season Lookup'!$D$18,D5080&lt;'Season Lookup'!$D$15),"Winter"))))</f>
        <v>Spring</v>
      </c>
      <c r="L5080" s="3" t="str">
        <f>VLOOKUP(F5080,'Season Lookup'!$A$1:$B$13,2,0)</f>
        <v>Spring</v>
      </c>
      <c r="M5080" t="s">
        <v>48</v>
      </c>
      <c r="N5080" t="s">
        <v>13</v>
      </c>
      <c r="O5080" t="s">
        <v>13</v>
      </c>
      <c r="P5080" t="str">
        <f t="shared" si="992"/>
        <v>Yes</v>
      </c>
      <c r="Q5080" t="str">
        <f t="shared" si="993"/>
        <v>No</v>
      </c>
      <c r="R5080" t="str">
        <f t="shared" si="994"/>
        <v>No</v>
      </c>
      <c r="S5080">
        <v>197</v>
      </c>
      <c r="T5080" t="s">
        <v>509</v>
      </c>
      <c r="V5080" t="str">
        <f t="shared" si="995"/>
        <v>Non Intersection</v>
      </c>
      <c r="W5080" t="s">
        <v>5598</v>
      </c>
      <c r="X5080">
        <v>42.363841000000001</v>
      </c>
      <c r="Y5080">
        <v>-71.102501000000004</v>
      </c>
      <c r="Z5080" t="s">
        <v>5599</v>
      </c>
    </row>
    <row r="5081" spans="1:26">
      <c r="A5081">
        <v>29057</v>
      </c>
      <c r="B5081" s="1">
        <v>41392.715277777781</v>
      </c>
      <c r="C5081" s="1">
        <f t="shared" si="984"/>
        <v>41275</v>
      </c>
      <c r="D5081" s="4">
        <f t="shared" si="985"/>
        <v>0.32500000000000001</v>
      </c>
      <c r="E5081" s="3">
        <f t="shared" si="986"/>
        <v>2013</v>
      </c>
      <c r="F5081" s="3">
        <f t="shared" si="987"/>
        <v>4</v>
      </c>
      <c r="G5081" s="3">
        <f t="shared" si="988"/>
        <v>28</v>
      </c>
      <c r="H5081" s="3">
        <f t="shared" si="989"/>
        <v>17</v>
      </c>
      <c r="I5081" s="3">
        <f t="shared" si="990"/>
        <v>10</v>
      </c>
      <c r="J5081" s="3">
        <f t="shared" si="991"/>
        <v>1</v>
      </c>
      <c r="K5081" s="3" t="str">
        <f>IF(AND(D5081&gt;='Season Lookup'!$D$15,D5081&lt;'Season Lookup'!$D$16),"Spring",IF(AND(D5081&gt;='Season Lookup'!$D$16,D5081&lt;'Season Lookup'!$D$17),"Summer",IF(AND(D5081&gt;='Season Lookup'!$D$17,D5081&lt;'Season Lookup'!$D$18),"Fall",IF(OR(D5081&gt;='Season Lookup'!$D$18,D5081&lt;'Season Lookup'!$D$15),"Winter"))))</f>
        <v>Spring</v>
      </c>
      <c r="L5081" s="3" t="str">
        <f>VLOOKUP(F5081,'Season Lookup'!$A$1:$B$13,2,0)</f>
        <v>Spring</v>
      </c>
      <c r="M5081" t="s">
        <v>48</v>
      </c>
      <c r="N5081" t="s">
        <v>13</v>
      </c>
      <c r="O5081" t="s">
        <v>23</v>
      </c>
      <c r="P5081" t="str">
        <f t="shared" si="992"/>
        <v>Yes</v>
      </c>
      <c r="Q5081" t="str">
        <f t="shared" si="993"/>
        <v>No</v>
      </c>
      <c r="R5081" t="str">
        <f t="shared" si="994"/>
        <v>No</v>
      </c>
      <c r="S5081">
        <v>170</v>
      </c>
      <c r="T5081" t="s">
        <v>170</v>
      </c>
      <c r="V5081" t="str">
        <f t="shared" si="995"/>
        <v>Non Intersection</v>
      </c>
      <c r="W5081" t="s">
        <v>5600</v>
      </c>
      <c r="X5081">
        <v>42.392966999999999</v>
      </c>
      <c r="Y5081">
        <v>-71.140724000000006</v>
      </c>
      <c r="Z5081" t="s">
        <v>5601</v>
      </c>
    </row>
    <row r="5082" spans="1:26">
      <c r="A5082">
        <v>29064</v>
      </c>
      <c r="B5082" s="1">
        <v>41392.395833333336</v>
      </c>
      <c r="C5082" s="1">
        <f t="shared" si="984"/>
        <v>41275</v>
      </c>
      <c r="D5082" s="4">
        <f t="shared" si="985"/>
        <v>0.32500000000000001</v>
      </c>
      <c r="E5082" s="3">
        <f t="shared" si="986"/>
        <v>2013</v>
      </c>
      <c r="F5082" s="3">
        <f t="shared" si="987"/>
        <v>4</v>
      </c>
      <c r="G5082" s="3">
        <f t="shared" si="988"/>
        <v>28</v>
      </c>
      <c r="H5082" s="3">
        <f t="shared" si="989"/>
        <v>9</v>
      </c>
      <c r="I5082" s="3">
        <f t="shared" si="990"/>
        <v>30</v>
      </c>
      <c r="J5082" s="3">
        <f t="shared" si="991"/>
        <v>1</v>
      </c>
      <c r="K5082" s="3" t="str">
        <f>IF(AND(D5082&gt;='Season Lookup'!$D$15,D5082&lt;'Season Lookup'!$D$16),"Spring",IF(AND(D5082&gt;='Season Lookup'!$D$16,D5082&lt;'Season Lookup'!$D$17),"Summer",IF(AND(D5082&gt;='Season Lookup'!$D$17,D5082&lt;'Season Lookup'!$D$18),"Fall",IF(OR(D5082&gt;='Season Lookup'!$D$18,D5082&lt;'Season Lookup'!$D$15),"Winter"))))</f>
        <v>Spring</v>
      </c>
      <c r="L5082" s="3" t="str">
        <f>VLOOKUP(F5082,'Season Lookup'!$A$1:$B$13,2,0)</f>
        <v>Spring</v>
      </c>
      <c r="M5082" t="s">
        <v>48</v>
      </c>
      <c r="N5082" t="s">
        <v>13</v>
      </c>
      <c r="O5082" t="s">
        <v>23</v>
      </c>
      <c r="P5082" t="str">
        <f t="shared" si="992"/>
        <v>Yes</v>
      </c>
      <c r="Q5082" t="str">
        <f t="shared" si="993"/>
        <v>No</v>
      </c>
      <c r="R5082" t="str">
        <f t="shared" si="994"/>
        <v>No</v>
      </c>
      <c r="S5082">
        <v>171</v>
      </c>
      <c r="T5082" t="s">
        <v>45</v>
      </c>
      <c r="V5082" t="str">
        <f t="shared" si="995"/>
        <v>Non Intersection</v>
      </c>
      <c r="W5082" t="s">
        <v>5602</v>
      </c>
      <c r="X5082">
        <v>42.391965999999996</v>
      </c>
      <c r="Y5082">
        <v>-71.132885999999999</v>
      </c>
      <c r="Z5082" t="s">
        <v>5603</v>
      </c>
    </row>
    <row r="5083" spans="1:26">
      <c r="A5083">
        <v>29054</v>
      </c>
      <c r="B5083" s="1">
        <v>41393.40625</v>
      </c>
      <c r="C5083" s="1">
        <f t="shared" si="984"/>
        <v>41275</v>
      </c>
      <c r="D5083" s="4">
        <f t="shared" si="985"/>
        <v>0.32777777777777778</v>
      </c>
      <c r="E5083" s="3">
        <f t="shared" si="986"/>
        <v>2013</v>
      </c>
      <c r="F5083" s="3">
        <f t="shared" si="987"/>
        <v>4</v>
      </c>
      <c r="G5083" s="3">
        <f t="shared" si="988"/>
        <v>29</v>
      </c>
      <c r="H5083" s="3">
        <f t="shared" si="989"/>
        <v>9</v>
      </c>
      <c r="I5083" s="3">
        <f t="shared" si="990"/>
        <v>45</v>
      </c>
      <c r="J5083" s="3">
        <f t="shared" si="991"/>
        <v>2</v>
      </c>
      <c r="K5083" s="3" t="str">
        <f>IF(AND(D5083&gt;='Season Lookup'!$D$15,D5083&lt;'Season Lookup'!$D$16),"Spring",IF(AND(D5083&gt;='Season Lookup'!$D$16,D5083&lt;'Season Lookup'!$D$17),"Summer",IF(AND(D5083&gt;='Season Lookup'!$D$17,D5083&lt;'Season Lookup'!$D$18),"Fall",IF(OR(D5083&gt;='Season Lookup'!$D$18,D5083&lt;'Season Lookup'!$D$15),"Winter"))))</f>
        <v>Spring</v>
      </c>
      <c r="L5083" s="3" t="str">
        <f>VLOOKUP(F5083,'Season Lookup'!$A$1:$B$13,2,0)</f>
        <v>Spring</v>
      </c>
      <c r="M5083" t="s">
        <v>56</v>
      </c>
      <c r="N5083" t="s">
        <v>13</v>
      </c>
      <c r="O5083" t="s">
        <v>13</v>
      </c>
      <c r="P5083" t="str">
        <f t="shared" si="992"/>
        <v>Yes</v>
      </c>
      <c r="Q5083" t="str">
        <f t="shared" si="993"/>
        <v>No</v>
      </c>
      <c r="R5083" t="str">
        <f t="shared" si="994"/>
        <v>No</v>
      </c>
      <c r="S5083">
        <v>96</v>
      </c>
      <c r="T5083" t="s">
        <v>74</v>
      </c>
      <c r="V5083" t="str">
        <f t="shared" si="995"/>
        <v>Non Intersection</v>
      </c>
      <c r="W5083" t="s">
        <v>5604</v>
      </c>
      <c r="X5083">
        <v>42.368665</v>
      </c>
      <c r="Y5083">
        <v>-71.095459000000005</v>
      </c>
      <c r="Z5083" t="s">
        <v>5605</v>
      </c>
    </row>
    <row r="5084" spans="1:26">
      <c r="A5084">
        <v>29055</v>
      </c>
      <c r="B5084" s="1">
        <v>41394.614583333336</v>
      </c>
      <c r="C5084" s="1">
        <f t="shared" si="984"/>
        <v>41275</v>
      </c>
      <c r="D5084" s="4">
        <f t="shared" si="985"/>
        <v>0.33055555555555555</v>
      </c>
      <c r="E5084" s="3">
        <f t="shared" si="986"/>
        <v>2013</v>
      </c>
      <c r="F5084" s="3">
        <f t="shared" si="987"/>
        <v>4</v>
      </c>
      <c r="G5084" s="3">
        <f t="shared" si="988"/>
        <v>30</v>
      </c>
      <c r="H5084" s="3">
        <f t="shared" si="989"/>
        <v>14</v>
      </c>
      <c r="I5084" s="3">
        <f t="shared" si="990"/>
        <v>45</v>
      </c>
      <c r="J5084" s="3">
        <f t="shared" si="991"/>
        <v>3</v>
      </c>
      <c r="K5084" s="3" t="str">
        <f>IF(AND(D5084&gt;='Season Lookup'!$D$15,D5084&lt;'Season Lookup'!$D$16),"Spring",IF(AND(D5084&gt;='Season Lookup'!$D$16,D5084&lt;'Season Lookup'!$D$17),"Summer",IF(AND(D5084&gt;='Season Lookup'!$D$17,D5084&lt;'Season Lookup'!$D$18),"Fall",IF(OR(D5084&gt;='Season Lookup'!$D$18,D5084&lt;'Season Lookup'!$D$15),"Winter"))))</f>
        <v>Spring</v>
      </c>
      <c r="L5084" s="3" t="str">
        <f>VLOOKUP(F5084,'Season Lookup'!$A$1:$B$13,2,0)</f>
        <v>Spring</v>
      </c>
      <c r="M5084" t="s">
        <v>73</v>
      </c>
      <c r="N5084" t="s">
        <v>13</v>
      </c>
      <c r="O5084" t="s">
        <v>13</v>
      </c>
      <c r="P5084" t="str">
        <f t="shared" si="992"/>
        <v>Yes</v>
      </c>
      <c r="Q5084" t="str">
        <f t="shared" si="993"/>
        <v>No</v>
      </c>
      <c r="R5084" t="str">
        <f t="shared" si="994"/>
        <v>No</v>
      </c>
      <c r="T5084" t="s">
        <v>19</v>
      </c>
      <c r="U5084" t="s">
        <v>737</v>
      </c>
      <c r="V5084" t="str">
        <f t="shared" si="995"/>
        <v>Intersection</v>
      </c>
      <c r="W5084" t="s">
        <v>1451</v>
      </c>
      <c r="X5084">
        <v>42.37256</v>
      </c>
      <c r="Y5084">
        <v>-71.091820999999996</v>
      </c>
      <c r="Z5084" t="s">
        <v>1452</v>
      </c>
    </row>
    <row r="5085" spans="1:26">
      <c r="A5085">
        <v>29058</v>
      </c>
      <c r="B5085" s="1">
        <v>41394.041655092595</v>
      </c>
      <c r="C5085" s="1">
        <f t="shared" si="984"/>
        <v>41275</v>
      </c>
      <c r="D5085" s="4">
        <f t="shared" si="985"/>
        <v>0.33055555555555555</v>
      </c>
      <c r="E5085" s="3">
        <f t="shared" si="986"/>
        <v>2013</v>
      </c>
      <c r="F5085" s="3">
        <f t="shared" si="987"/>
        <v>4</v>
      </c>
      <c r="G5085" s="3">
        <f t="shared" si="988"/>
        <v>30</v>
      </c>
      <c r="H5085" s="3">
        <f t="shared" si="989"/>
        <v>0</v>
      </c>
      <c r="I5085" s="3">
        <f t="shared" si="990"/>
        <v>59</v>
      </c>
      <c r="J5085" s="3">
        <f t="shared" si="991"/>
        <v>3</v>
      </c>
      <c r="K5085" s="3" t="str">
        <f>IF(AND(D5085&gt;='Season Lookup'!$D$15,D5085&lt;'Season Lookup'!$D$16),"Spring",IF(AND(D5085&gt;='Season Lookup'!$D$16,D5085&lt;'Season Lookup'!$D$17),"Summer",IF(AND(D5085&gt;='Season Lookup'!$D$17,D5085&lt;'Season Lookup'!$D$18),"Fall",IF(OR(D5085&gt;='Season Lookup'!$D$18,D5085&lt;'Season Lookup'!$D$15),"Winter"))))</f>
        <v>Spring</v>
      </c>
      <c r="L5085" s="3" t="str">
        <f>VLOOKUP(F5085,'Season Lookup'!$A$1:$B$13,2,0)</f>
        <v>Spring</v>
      </c>
      <c r="M5085" t="s">
        <v>73</v>
      </c>
      <c r="N5085" t="s">
        <v>13</v>
      </c>
      <c r="O5085" t="s">
        <v>13</v>
      </c>
      <c r="P5085" t="str">
        <f t="shared" si="992"/>
        <v>Yes</v>
      </c>
      <c r="Q5085" t="str">
        <f t="shared" si="993"/>
        <v>No</v>
      </c>
      <c r="R5085" t="str">
        <f t="shared" si="994"/>
        <v>No</v>
      </c>
      <c r="T5085" t="s">
        <v>101</v>
      </c>
      <c r="U5085" t="s">
        <v>74</v>
      </c>
      <c r="V5085" t="str">
        <f t="shared" si="995"/>
        <v>Intersection</v>
      </c>
      <c r="W5085" t="s">
        <v>773</v>
      </c>
      <c r="X5085">
        <v>42.369917000000001</v>
      </c>
      <c r="Y5085">
        <v>-71.096192000000002</v>
      </c>
      <c r="Z5085" t="s">
        <v>774</v>
      </c>
    </row>
    <row r="5086" spans="1:26">
      <c r="A5086">
        <v>29059</v>
      </c>
      <c r="B5086" s="1">
        <v>41394.828472222223</v>
      </c>
      <c r="C5086" s="1">
        <f t="shared" si="984"/>
        <v>41275</v>
      </c>
      <c r="D5086" s="4">
        <f t="shared" si="985"/>
        <v>0.33055555555555555</v>
      </c>
      <c r="E5086" s="3">
        <f t="shared" si="986"/>
        <v>2013</v>
      </c>
      <c r="F5086" s="3">
        <f t="shared" si="987"/>
        <v>4</v>
      </c>
      <c r="G5086" s="3">
        <f t="shared" si="988"/>
        <v>30</v>
      </c>
      <c r="H5086" s="3">
        <f t="shared" si="989"/>
        <v>19</v>
      </c>
      <c r="I5086" s="3">
        <f t="shared" si="990"/>
        <v>53</v>
      </c>
      <c r="J5086" s="3">
        <f t="shared" si="991"/>
        <v>3</v>
      </c>
      <c r="K5086" s="3" t="str">
        <f>IF(AND(D5086&gt;='Season Lookup'!$D$15,D5086&lt;'Season Lookup'!$D$16),"Spring",IF(AND(D5086&gt;='Season Lookup'!$D$16,D5086&lt;'Season Lookup'!$D$17),"Summer",IF(AND(D5086&gt;='Season Lookup'!$D$17,D5086&lt;'Season Lookup'!$D$18),"Fall",IF(OR(D5086&gt;='Season Lookup'!$D$18,D5086&lt;'Season Lookup'!$D$15),"Winter"))))</f>
        <v>Spring</v>
      </c>
      <c r="L5086" s="3" t="str">
        <f>VLOOKUP(F5086,'Season Lookup'!$A$1:$B$13,2,0)</f>
        <v>Spring</v>
      </c>
      <c r="M5086" t="s">
        <v>73</v>
      </c>
      <c r="N5086" t="s">
        <v>13</v>
      </c>
      <c r="O5086" t="s">
        <v>13</v>
      </c>
      <c r="P5086" t="str">
        <f t="shared" si="992"/>
        <v>Yes</v>
      </c>
      <c r="Q5086" t="str">
        <f t="shared" si="993"/>
        <v>No</v>
      </c>
      <c r="R5086" t="str">
        <f t="shared" si="994"/>
        <v>No</v>
      </c>
      <c r="S5086">
        <v>5</v>
      </c>
      <c r="T5086" t="s">
        <v>1752</v>
      </c>
      <c r="V5086" t="str">
        <f t="shared" si="995"/>
        <v>Non Intersection</v>
      </c>
      <c r="W5086" t="s">
        <v>2952</v>
      </c>
      <c r="X5086">
        <v>42.394975000000002</v>
      </c>
      <c r="Y5086">
        <v>-71.141351</v>
      </c>
      <c r="Z5086" t="s">
        <v>2953</v>
      </c>
    </row>
    <row r="5087" spans="1:26">
      <c r="A5087">
        <v>29060</v>
      </c>
      <c r="B5087" s="1">
        <v>41394.884027777778</v>
      </c>
      <c r="C5087" s="1">
        <f t="shared" si="984"/>
        <v>41275</v>
      </c>
      <c r="D5087" s="4">
        <f t="shared" si="985"/>
        <v>0.33055555555555555</v>
      </c>
      <c r="E5087" s="3">
        <f t="shared" si="986"/>
        <v>2013</v>
      </c>
      <c r="F5087" s="3">
        <f t="shared" si="987"/>
        <v>4</v>
      </c>
      <c r="G5087" s="3">
        <f t="shared" si="988"/>
        <v>30</v>
      </c>
      <c r="H5087" s="3">
        <f t="shared" si="989"/>
        <v>21</v>
      </c>
      <c r="I5087" s="3">
        <f t="shared" si="990"/>
        <v>13</v>
      </c>
      <c r="J5087" s="3">
        <f t="shared" si="991"/>
        <v>3</v>
      </c>
      <c r="K5087" s="3" t="str">
        <f>IF(AND(D5087&gt;='Season Lookup'!$D$15,D5087&lt;'Season Lookup'!$D$16),"Spring",IF(AND(D5087&gt;='Season Lookup'!$D$16,D5087&lt;'Season Lookup'!$D$17),"Summer",IF(AND(D5087&gt;='Season Lookup'!$D$17,D5087&lt;'Season Lookup'!$D$18),"Fall",IF(OR(D5087&gt;='Season Lookup'!$D$18,D5087&lt;'Season Lookup'!$D$15),"Winter"))))</f>
        <v>Spring</v>
      </c>
      <c r="L5087" s="3" t="str">
        <f>VLOOKUP(F5087,'Season Lookup'!$A$1:$B$13,2,0)</f>
        <v>Spring</v>
      </c>
      <c r="M5087" t="s">
        <v>73</v>
      </c>
      <c r="N5087" t="s">
        <v>13</v>
      </c>
      <c r="O5087" t="s">
        <v>36</v>
      </c>
      <c r="P5087" t="str">
        <f t="shared" si="992"/>
        <v>Yes</v>
      </c>
      <c r="Q5087" t="str">
        <f t="shared" si="993"/>
        <v>No</v>
      </c>
      <c r="R5087" t="str">
        <f t="shared" si="994"/>
        <v>No</v>
      </c>
      <c r="T5087" t="s">
        <v>186</v>
      </c>
      <c r="U5087" t="s">
        <v>665</v>
      </c>
      <c r="V5087" t="str">
        <f t="shared" si="995"/>
        <v>Intersection</v>
      </c>
      <c r="W5087" t="s">
        <v>5606</v>
      </c>
      <c r="X5087">
        <v>42.386845000000001</v>
      </c>
      <c r="Y5087">
        <v>-71.140934999999999</v>
      </c>
      <c r="Z5087" t="s">
        <v>5607</v>
      </c>
    </row>
    <row r="5088" spans="1:26">
      <c r="A5088">
        <v>29061</v>
      </c>
      <c r="B5088" s="1">
        <v>41395.545138888891</v>
      </c>
      <c r="C5088" s="1">
        <f t="shared" si="984"/>
        <v>41275</v>
      </c>
      <c r="D5088" s="4">
        <f t="shared" si="985"/>
        <v>0.33333333333333331</v>
      </c>
      <c r="E5088" s="3">
        <f t="shared" si="986"/>
        <v>2013</v>
      </c>
      <c r="F5088" s="3">
        <f t="shared" si="987"/>
        <v>5</v>
      </c>
      <c r="G5088" s="3">
        <f t="shared" si="988"/>
        <v>1</v>
      </c>
      <c r="H5088" s="3">
        <f t="shared" si="989"/>
        <v>13</v>
      </c>
      <c r="I5088" s="3">
        <f t="shared" si="990"/>
        <v>5</v>
      </c>
      <c r="J5088" s="3">
        <f t="shared" si="991"/>
        <v>4</v>
      </c>
      <c r="K5088" s="3" t="str">
        <f>IF(AND(D5088&gt;='Season Lookup'!$D$15,D5088&lt;'Season Lookup'!$D$16),"Spring",IF(AND(D5088&gt;='Season Lookup'!$D$16,D5088&lt;'Season Lookup'!$D$17),"Summer",IF(AND(D5088&gt;='Season Lookup'!$D$17,D5088&lt;'Season Lookup'!$D$18),"Fall",IF(OR(D5088&gt;='Season Lookup'!$D$18,D5088&lt;'Season Lookup'!$D$15),"Winter"))))</f>
        <v>Spring</v>
      </c>
      <c r="L5088" s="3" t="str">
        <f>VLOOKUP(F5088,'Season Lookup'!$A$1:$B$13,2,0)</f>
        <v>Spring</v>
      </c>
      <c r="M5088" t="s">
        <v>82</v>
      </c>
      <c r="N5088" t="s">
        <v>13</v>
      </c>
      <c r="O5088" t="s">
        <v>23</v>
      </c>
      <c r="P5088" t="str">
        <f t="shared" si="992"/>
        <v>Yes</v>
      </c>
      <c r="Q5088" t="str">
        <f t="shared" si="993"/>
        <v>No</v>
      </c>
      <c r="R5088" t="str">
        <f t="shared" si="994"/>
        <v>No</v>
      </c>
      <c r="T5088" t="s">
        <v>14</v>
      </c>
      <c r="U5088" t="s">
        <v>15</v>
      </c>
      <c r="V5088" t="str">
        <f t="shared" si="995"/>
        <v>Intersection</v>
      </c>
      <c r="W5088" t="s">
        <v>16</v>
      </c>
      <c r="X5088">
        <v>42.392614999999999</v>
      </c>
      <c r="Y5088">
        <v>-71.124874000000005</v>
      </c>
      <c r="Z5088" t="s">
        <v>17</v>
      </c>
    </row>
    <row r="5089" spans="1:26">
      <c r="A5089">
        <v>29062</v>
      </c>
      <c r="B5089" s="1">
        <v>41395.427083333336</v>
      </c>
      <c r="C5089" s="1">
        <f t="shared" si="984"/>
        <v>41275</v>
      </c>
      <c r="D5089" s="4">
        <f t="shared" si="985"/>
        <v>0.33333333333333331</v>
      </c>
      <c r="E5089" s="3">
        <f t="shared" si="986"/>
        <v>2013</v>
      </c>
      <c r="F5089" s="3">
        <f t="shared" si="987"/>
        <v>5</v>
      </c>
      <c r="G5089" s="3">
        <f t="shared" si="988"/>
        <v>1</v>
      </c>
      <c r="H5089" s="3">
        <f t="shared" si="989"/>
        <v>10</v>
      </c>
      <c r="I5089" s="3">
        <f t="shared" si="990"/>
        <v>15</v>
      </c>
      <c r="J5089" s="3">
        <f t="shared" si="991"/>
        <v>4</v>
      </c>
      <c r="K5089" s="3" t="str">
        <f>IF(AND(D5089&gt;='Season Lookup'!$D$15,D5089&lt;'Season Lookup'!$D$16),"Spring",IF(AND(D5089&gt;='Season Lookup'!$D$16,D5089&lt;'Season Lookup'!$D$17),"Summer",IF(AND(D5089&gt;='Season Lookup'!$D$17,D5089&lt;'Season Lookup'!$D$18),"Fall",IF(OR(D5089&gt;='Season Lookup'!$D$18,D5089&lt;'Season Lookup'!$D$15),"Winter"))))</f>
        <v>Spring</v>
      </c>
      <c r="L5089" s="3" t="str">
        <f>VLOOKUP(F5089,'Season Lookup'!$A$1:$B$13,2,0)</f>
        <v>Spring</v>
      </c>
      <c r="M5089" t="s">
        <v>82</v>
      </c>
      <c r="N5089" t="s">
        <v>329</v>
      </c>
      <c r="O5089" t="s">
        <v>13</v>
      </c>
      <c r="P5089" t="str">
        <f t="shared" si="992"/>
        <v>Yes</v>
      </c>
      <c r="Q5089" t="str">
        <f t="shared" si="993"/>
        <v>No</v>
      </c>
      <c r="R5089" t="str">
        <f t="shared" si="994"/>
        <v>No</v>
      </c>
      <c r="T5089" t="s">
        <v>209</v>
      </c>
      <c r="U5089" t="s">
        <v>61</v>
      </c>
      <c r="V5089" t="str">
        <f t="shared" si="995"/>
        <v>Intersection</v>
      </c>
      <c r="W5089" t="s">
        <v>579</v>
      </c>
      <c r="X5089">
        <v>42.365141999999999</v>
      </c>
      <c r="Y5089">
        <v>-71.078205999999994</v>
      </c>
      <c r="Z5089" t="s">
        <v>448</v>
      </c>
    </row>
    <row r="5090" spans="1:26">
      <c r="A5090">
        <v>29065</v>
      </c>
      <c r="B5090" s="1">
        <v>41395.28125</v>
      </c>
      <c r="C5090" s="1">
        <f t="shared" si="984"/>
        <v>41275</v>
      </c>
      <c r="D5090" s="4">
        <f t="shared" si="985"/>
        <v>0.33333333333333331</v>
      </c>
      <c r="E5090" s="3">
        <f t="shared" si="986"/>
        <v>2013</v>
      </c>
      <c r="F5090" s="3">
        <f t="shared" si="987"/>
        <v>5</v>
      </c>
      <c r="G5090" s="3">
        <f t="shared" si="988"/>
        <v>1</v>
      </c>
      <c r="H5090" s="3">
        <f t="shared" si="989"/>
        <v>6</v>
      </c>
      <c r="I5090" s="3">
        <f t="shared" si="990"/>
        <v>45</v>
      </c>
      <c r="J5090" s="3">
        <f t="shared" si="991"/>
        <v>4</v>
      </c>
      <c r="K5090" s="3" t="str">
        <f>IF(AND(D5090&gt;='Season Lookup'!$D$15,D5090&lt;'Season Lookup'!$D$16),"Spring",IF(AND(D5090&gt;='Season Lookup'!$D$16,D5090&lt;'Season Lookup'!$D$17),"Summer",IF(AND(D5090&gt;='Season Lookup'!$D$17,D5090&lt;'Season Lookup'!$D$18),"Fall",IF(OR(D5090&gt;='Season Lookup'!$D$18,D5090&lt;'Season Lookup'!$D$15),"Winter"))))</f>
        <v>Spring</v>
      </c>
      <c r="L5090" s="3" t="str">
        <f>VLOOKUP(F5090,'Season Lookup'!$A$1:$B$13,2,0)</f>
        <v>Spring</v>
      </c>
      <c r="M5090" t="s">
        <v>82</v>
      </c>
      <c r="N5090" t="s">
        <v>13</v>
      </c>
      <c r="O5090" t="s">
        <v>13</v>
      </c>
      <c r="P5090" t="str">
        <f t="shared" si="992"/>
        <v>Yes</v>
      </c>
      <c r="Q5090" t="str">
        <f t="shared" si="993"/>
        <v>No</v>
      </c>
      <c r="R5090" t="str">
        <f t="shared" si="994"/>
        <v>No</v>
      </c>
      <c r="S5090">
        <v>92</v>
      </c>
      <c r="T5090" t="s">
        <v>216</v>
      </c>
      <c r="V5090" t="str">
        <f t="shared" si="995"/>
        <v>Non Intersection</v>
      </c>
      <c r="W5090" t="s">
        <v>5608</v>
      </c>
      <c r="X5090">
        <v>42.386536</v>
      </c>
      <c r="Y5090">
        <v>-71.123619000000005</v>
      </c>
      <c r="Z5090" t="s">
        <v>5609</v>
      </c>
    </row>
    <row r="5091" spans="1:26">
      <c r="A5091">
        <v>29063</v>
      </c>
      <c r="B5091" s="1">
        <v>41396.229155092595</v>
      </c>
      <c r="C5091" s="1">
        <f t="shared" si="984"/>
        <v>41275</v>
      </c>
      <c r="D5091" s="4">
        <f t="shared" si="985"/>
        <v>0.33611111111111114</v>
      </c>
      <c r="E5091" s="3">
        <f t="shared" si="986"/>
        <v>2013</v>
      </c>
      <c r="F5091" s="3">
        <f t="shared" si="987"/>
        <v>5</v>
      </c>
      <c r="G5091" s="3">
        <f t="shared" si="988"/>
        <v>2</v>
      </c>
      <c r="H5091" s="3">
        <f t="shared" si="989"/>
        <v>5</v>
      </c>
      <c r="I5091" s="3">
        <f t="shared" si="990"/>
        <v>29</v>
      </c>
      <c r="J5091" s="3">
        <f t="shared" si="991"/>
        <v>5</v>
      </c>
      <c r="K5091" s="3" t="str">
        <f>IF(AND(D5091&gt;='Season Lookup'!$D$15,D5091&lt;'Season Lookup'!$D$16),"Spring",IF(AND(D5091&gt;='Season Lookup'!$D$16,D5091&lt;'Season Lookup'!$D$17),"Summer",IF(AND(D5091&gt;='Season Lookup'!$D$17,D5091&lt;'Season Lookup'!$D$18),"Fall",IF(OR(D5091&gt;='Season Lookup'!$D$18,D5091&lt;'Season Lookup'!$D$15),"Winter"))))</f>
        <v>Spring</v>
      </c>
      <c r="L5091" s="3" t="str">
        <f>VLOOKUP(F5091,'Season Lookup'!$A$1:$B$13,2,0)</f>
        <v>Spring</v>
      </c>
      <c r="M5091" t="s">
        <v>78</v>
      </c>
      <c r="N5091" t="s">
        <v>13</v>
      </c>
      <c r="O5091" t="s">
        <v>13</v>
      </c>
      <c r="P5091" t="str">
        <f t="shared" si="992"/>
        <v>Yes</v>
      </c>
      <c r="Q5091" t="str">
        <f t="shared" si="993"/>
        <v>No</v>
      </c>
      <c r="R5091" t="str">
        <f t="shared" si="994"/>
        <v>No</v>
      </c>
      <c r="T5091" t="s">
        <v>101</v>
      </c>
      <c r="U5091" t="s">
        <v>316</v>
      </c>
      <c r="V5091" t="str">
        <f t="shared" si="995"/>
        <v>Intersection</v>
      </c>
      <c r="W5091" t="s">
        <v>2065</v>
      </c>
      <c r="X5091">
        <v>42.364153999999999</v>
      </c>
      <c r="Y5091">
        <v>-71.099474000000001</v>
      </c>
      <c r="Z5091" t="s">
        <v>689</v>
      </c>
    </row>
    <row r="5092" spans="1:26">
      <c r="A5092">
        <v>29066</v>
      </c>
      <c r="B5092" s="1">
        <v>41396.458333333336</v>
      </c>
      <c r="C5092" s="1">
        <f t="shared" si="984"/>
        <v>41275</v>
      </c>
      <c r="D5092" s="4">
        <f t="shared" si="985"/>
        <v>0.33611111111111114</v>
      </c>
      <c r="E5092" s="3">
        <f t="shared" si="986"/>
        <v>2013</v>
      </c>
      <c r="F5092" s="3">
        <f t="shared" si="987"/>
        <v>5</v>
      </c>
      <c r="G5092" s="3">
        <f t="shared" si="988"/>
        <v>2</v>
      </c>
      <c r="H5092" s="3">
        <f t="shared" si="989"/>
        <v>11</v>
      </c>
      <c r="I5092" s="3">
        <f t="shared" si="990"/>
        <v>0</v>
      </c>
      <c r="J5092" s="3">
        <f t="shared" si="991"/>
        <v>5</v>
      </c>
      <c r="K5092" s="3" t="str">
        <f>IF(AND(D5092&gt;='Season Lookup'!$D$15,D5092&lt;'Season Lookup'!$D$16),"Spring",IF(AND(D5092&gt;='Season Lookup'!$D$16,D5092&lt;'Season Lookup'!$D$17),"Summer",IF(AND(D5092&gt;='Season Lookup'!$D$17,D5092&lt;'Season Lookup'!$D$18),"Fall",IF(OR(D5092&gt;='Season Lookup'!$D$18,D5092&lt;'Season Lookup'!$D$15),"Winter"))))</f>
        <v>Spring</v>
      </c>
      <c r="L5092" s="3" t="str">
        <f>VLOOKUP(F5092,'Season Lookup'!$A$1:$B$13,2,0)</f>
        <v>Spring</v>
      </c>
      <c r="M5092" t="s">
        <v>78</v>
      </c>
      <c r="N5092" t="s">
        <v>13</v>
      </c>
      <c r="O5092" t="s">
        <v>23</v>
      </c>
      <c r="P5092" t="str">
        <f t="shared" si="992"/>
        <v>Yes</v>
      </c>
      <c r="Q5092" t="str">
        <f t="shared" si="993"/>
        <v>No</v>
      </c>
      <c r="R5092" t="str">
        <f t="shared" si="994"/>
        <v>No</v>
      </c>
      <c r="T5092" t="s">
        <v>19</v>
      </c>
      <c r="U5092" t="s">
        <v>147</v>
      </c>
      <c r="V5092" t="str">
        <f t="shared" si="995"/>
        <v>Intersection</v>
      </c>
      <c r="W5092" t="s">
        <v>536</v>
      </c>
      <c r="X5092">
        <v>42.371654999999997</v>
      </c>
      <c r="Y5092">
        <v>-71.084789999999998</v>
      </c>
      <c r="Z5092" t="s">
        <v>537</v>
      </c>
    </row>
    <row r="5093" spans="1:26">
      <c r="A5093">
        <v>29067</v>
      </c>
      <c r="B5093" s="1">
        <v>41396.497210648151</v>
      </c>
      <c r="C5093" s="1">
        <f t="shared" si="984"/>
        <v>41275</v>
      </c>
      <c r="D5093" s="4">
        <f t="shared" si="985"/>
        <v>0.33611111111111114</v>
      </c>
      <c r="E5093" s="3">
        <f t="shared" si="986"/>
        <v>2013</v>
      </c>
      <c r="F5093" s="3">
        <f t="shared" si="987"/>
        <v>5</v>
      </c>
      <c r="G5093" s="3">
        <f t="shared" si="988"/>
        <v>2</v>
      </c>
      <c r="H5093" s="3">
        <f t="shared" si="989"/>
        <v>11</v>
      </c>
      <c r="I5093" s="3">
        <f t="shared" si="990"/>
        <v>55</v>
      </c>
      <c r="J5093" s="3">
        <f t="shared" si="991"/>
        <v>5</v>
      </c>
      <c r="K5093" s="3" t="str">
        <f>IF(AND(D5093&gt;='Season Lookup'!$D$15,D5093&lt;'Season Lookup'!$D$16),"Spring",IF(AND(D5093&gt;='Season Lookup'!$D$16,D5093&lt;'Season Lookup'!$D$17),"Summer",IF(AND(D5093&gt;='Season Lookup'!$D$17,D5093&lt;'Season Lookup'!$D$18),"Fall",IF(OR(D5093&gt;='Season Lookup'!$D$18,D5093&lt;'Season Lookup'!$D$15),"Winter"))))</f>
        <v>Spring</v>
      </c>
      <c r="L5093" s="3" t="str">
        <f>VLOOKUP(F5093,'Season Lookup'!$A$1:$B$13,2,0)</f>
        <v>Spring</v>
      </c>
      <c r="M5093" t="s">
        <v>78</v>
      </c>
      <c r="N5093" t="s">
        <v>13</v>
      </c>
      <c r="O5093" t="s">
        <v>13</v>
      </c>
      <c r="P5093" t="str">
        <f t="shared" si="992"/>
        <v>Yes</v>
      </c>
      <c r="Q5093" t="str">
        <f t="shared" si="993"/>
        <v>No</v>
      </c>
      <c r="R5093" t="str">
        <f t="shared" si="994"/>
        <v>No</v>
      </c>
      <c r="T5093" t="s">
        <v>509</v>
      </c>
      <c r="U5093" t="s">
        <v>178</v>
      </c>
      <c r="V5093" t="str">
        <f t="shared" si="995"/>
        <v>Intersection</v>
      </c>
      <c r="W5093" t="s">
        <v>2520</v>
      </c>
      <c r="X5093">
        <v>42.365872000000003</v>
      </c>
      <c r="Y5093">
        <v>-71.106027999999995</v>
      </c>
      <c r="Z5093" t="s">
        <v>1009</v>
      </c>
    </row>
    <row r="5094" spans="1:26">
      <c r="A5094">
        <v>29068</v>
      </c>
      <c r="B5094" s="1">
        <v>41396.649293981478</v>
      </c>
      <c r="C5094" s="1">
        <f t="shared" si="984"/>
        <v>41275</v>
      </c>
      <c r="D5094" s="4">
        <f t="shared" si="985"/>
        <v>0.33611111111111114</v>
      </c>
      <c r="E5094" s="3">
        <f t="shared" si="986"/>
        <v>2013</v>
      </c>
      <c r="F5094" s="3">
        <f t="shared" si="987"/>
        <v>5</v>
      </c>
      <c r="G5094" s="3">
        <f t="shared" si="988"/>
        <v>2</v>
      </c>
      <c r="H5094" s="3">
        <f t="shared" si="989"/>
        <v>15</v>
      </c>
      <c r="I5094" s="3">
        <f t="shared" si="990"/>
        <v>34</v>
      </c>
      <c r="J5094" s="3">
        <f t="shared" si="991"/>
        <v>5</v>
      </c>
      <c r="K5094" s="3" t="str">
        <f>IF(AND(D5094&gt;='Season Lookup'!$D$15,D5094&lt;'Season Lookup'!$D$16),"Spring",IF(AND(D5094&gt;='Season Lookup'!$D$16,D5094&lt;'Season Lookup'!$D$17),"Summer",IF(AND(D5094&gt;='Season Lookup'!$D$17,D5094&lt;'Season Lookup'!$D$18),"Fall",IF(OR(D5094&gt;='Season Lookup'!$D$18,D5094&lt;'Season Lookup'!$D$15),"Winter"))))</f>
        <v>Spring</v>
      </c>
      <c r="L5094" s="3" t="str">
        <f>VLOOKUP(F5094,'Season Lookup'!$A$1:$B$13,2,0)</f>
        <v>Spring</v>
      </c>
      <c r="M5094" t="s">
        <v>78</v>
      </c>
      <c r="N5094" t="s">
        <v>13</v>
      </c>
      <c r="O5094" t="s">
        <v>13</v>
      </c>
      <c r="P5094" t="str">
        <f t="shared" si="992"/>
        <v>Yes</v>
      </c>
      <c r="Q5094" t="str">
        <f t="shared" si="993"/>
        <v>No</v>
      </c>
      <c r="R5094" t="str">
        <f t="shared" si="994"/>
        <v>No</v>
      </c>
      <c r="T5094" t="s">
        <v>198</v>
      </c>
      <c r="U5094" t="s">
        <v>2055</v>
      </c>
      <c r="V5094" t="str">
        <f t="shared" si="995"/>
        <v>Intersection</v>
      </c>
      <c r="W5094" t="s">
        <v>4525</v>
      </c>
      <c r="X5094">
        <v>42.375273999999997</v>
      </c>
      <c r="Y5094">
        <v>-71.145841000000004</v>
      </c>
      <c r="Z5094" t="s">
        <v>1667</v>
      </c>
    </row>
    <row r="5095" spans="1:26">
      <c r="A5095">
        <v>29069</v>
      </c>
      <c r="B5095" s="1">
        <v>41396.303460648145</v>
      </c>
      <c r="C5095" s="1">
        <f t="shared" ref="C5095:C5157" si="996">EOMONTH(B5095,MONTH(B5095)*-1)+1</f>
        <v>41275</v>
      </c>
      <c r="D5095" s="4">
        <f t="shared" ref="D5095:D5157" si="997">YEARFRAC(C5095,B5095)</f>
        <v>0.33611111111111114</v>
      </c>
      <c r="E5095" s="3">
        <f t="shared" ref="E5095:E5157" si="998">YEAR(B5095)</f>
        <v>2013</v>
      </c>
      <c r="F5095" s="3">
        <f t="shared" ref="F5095:F5157" si="999">MONTH(B5095)</f>
        <v>5</v>
      </c>
      <c r="G5095" s="3">
        <f t="shared" ref="G5095:G5157" si="1000">DAY(B5095)</f>
        <v>2</v>
      </c>
      <c r="H5095" s="3">
        <f t="shared" ref="H5095:H5157" si="1001">HOUR(B5095)</f>
        <v>7</v>
      </c>
      <c r="I5095" s="3">
        <f t="shared" ref="I5095:I5157" si="1002">MINUTE(B5095)</f>
        <v>16</v>
      </c>
      <c r="J5095" s="3">
        <f t="shared" ref="J5095:J5157" si="1003">WEEKDAY(B5095,1)</f>
        <v>5</v>
      </c>
      <c r="K5095" s="3" t="str">
        <f>IF(AND(D5095&gt;='Season Lookup'!$D$15,D5095&lt;'Season Lookup'!$D$16),"Spring",IF(AND(D5095&gt;='Season Lookup'!$D$16,D5095&lt;'Season Lookup'!$D$17),"Summer",IF(AND(D5095&gt;='Season Lookup'!$D$17,D5095&lt;'Season Lookup'!$D$18),"Fall",IF(OR(D5095&gt;='Season Lookup'!$D$18,D5095&lt;'Season Lookup'!$D$15),"Winter"))))</f>
        <v>Spring</v>
      </c>
      <c r="L5095" s="3" t="str">
        <f>VLOOKUP(F5095,'Season Lookup'!$A$1:$B$13,2,0)</f>
        <v>Spring</v>
      </c>
      <c r="M5095" t="s">
        <v>78</v>
      </c>
      <c r="N5095" t="s">
        <v>329</v>
      </c>
      <c r="O5095" t="s">
        <v>132</v>
      </c>
      <c r="P5095" t="str">
        <f t="shared" ref="P5095:P5157" si="1004">IF(OR(N5095="Auto",O5095="Auto"),"Yes",IF(OR(N5095="Taxi",O5095="Taxi"),"Yes",IF(OR(N5095="Truck",O5095="Truck"),"Yes",IF(OR(N5095="Van",O5095="Van"),"Yes","No"))))</f>
        <v>No</v>
      </c>
      <c r="Q5095" t="str">
        <f t="shared" ref="Q5095:Q5157" si="1005">IF(OR(N5095="Bicycle",O5095="Bicycle"),"Yes","No")</f>
        <v>Yes</v>
      </c>
      <c r="R5095" t="str">
        <f t="shared" ref="R5095:R5157" si="1006">IF(OR(N5095="Pedestrian",O5095="Pedestrian"),"Yes","No")</f>
        <v>No</v>
      </c>
      <c r="T5095" t="s">
        <v>202</v>
      </c>
      <c r="V5095" t="str">
        <f t="shared" ref="V5095:V5157" si="1007">IF(ISBLANK(S5095),"Intersection","Non Intersection")</f>
        <v>Intersection</v>
      </c>
      <c r="W5095" t="s">
        <v>5161</v>
      </c>
      <c r="X5095">
        <v>0</v>
      </c>
      <c r="Y5095">
        <v>0</v>
      </c>
      <c r="Z5095" t="s">
        <v>81</v>
      </c>
    </row>
    <row r="5096" spans="1:26">
      <c r="A5096">
        <v>29070</v>
      </c>
      <c r="B5096" s="1">
        <v>41396.803460648145</v>
      </c>
      <c r="C5096" s="1">
        <f t="shared" si="996"/>
        <v>41275</v>
      </c>
      <c r="D5096" s="4">
        <f t="shared" si="997"/>
        <v>0.33611111111111114</v>
      </c>
      <c r="E5096" s="3">
        <f t="shared" si="998"/>
        <v>2013</v>
      </c>
      <c r="F5096" s="3">
        <f t="shared" si="999"/>
        <v>5</v>
      </c>
      <c r="G5096" s="3">
        <f t="shared" si="1000"/>
        <v>2</v>
      </c>
      <c r="H5096" s="3">
        <f t="shared" si="1001"/>
        <v>19</v>
      </c>
      <c r="I5096" s="3">
        <f t="shared" si="1002"/>
        <v>16</v>
      </c>
      <c r="J5096" s="3">
        <f t="shared" si="1003"/>
        <v>5</v>
      </c>
      <c r="K5096" s="3" t="str">
        <f>IF(AND(D5096&gt;='Season Lookup'!$D$15,D5096&lt;'Season Lookup'!$D$16),"Spring",IF(AND(D5096&gt;='Season Lookup'!$D$16,D5096&lt;'Season Lookup'!$D$17),"Summer",IF(AND(D5096&gt;='Season Lookup'!$D$17,D5096&lt;'Season Lookup'!$D$18),"Fall",IF(OR(D5096&gt;='Season Lookup'!$D$18,D5096&lt;'Season Lookup'!$D$15),"Winter"))))</f>
        <v>Spring</v>
      </c>
      <c r="L5096" s="3" t="str">
        <f>VLOOKUP(F5096,'Season Lookup'!$A$1:$B$13,2,0)</f>
        <v>Spring</v>
      </c>
      <c r="M5096" t="s">
        <v>78</v>
      </c>
      <c r="N5096" t="s">
        <v>329</v>
      </c>
      <c r="O5096" t="s">
        <v>132</v>
      </c>
      <c r="P5096" t="str">
        <f t="shared" si="1004"/>
        <v>No</v>
      </c>
      <c r="Q5096" t="str">
        <f t="shared" si="1005"/>
        <v>Yes</v>
      </c>
      <c r="R5096" t="str">
        <f t="shared" si="1006"/>
        <v>No</v>
      </c>
      <c r="T5096" t="s">
        <v>32</v>
      </c>
      <c r="U5096" t="s">
        <v>202</v>
      </c>
      <c r="V5096" t="str">
        <f t="shared" si="1007"/>
        <v>Intersection</v>
      </c>
      <c r="W5096" t="s">
        <v>772</v>
      </c>
      <c r="X5096">
        <v>42.362709000000002</v>
      </c>
      <c r="Y5096">
        <v>-71.089933000000002</v>
      </c>
      <c r="Z5096" t="s">
        <v>625</v>
      </c>
    </row>
    <row r="5097" spans="1:26">
      <c r="A5097">
        <v>29197</v>
      </c>
      <c r="B5097" s="1">
        <v>41396.36109953704</v>
      </c>
      <c r="C5097" s="1">
        <f t="shared" si="996"/>
        <v>41275</v>
      </c>
      <c r="D5097" s="4">
        <f t="shared" si="997"/>
        <v>0.33611111111111114</v>
      </c>
      <c r="E5097" s="3">
        <f t="shared" si="998"/>
        <v>2013</v>
      </c>
      <c r="F5097" s="3">
        <f t="shared" si="999"/>
        <v>5</v>
      </c>
      <c r="G5097" s="3">
        <f t="shared" si="1000"/>
        <v>2</v>
      </c>
      <c r="H5097" s="3">
        <f t="shared" si="1001"/>
        <v>8</v>
      </c>
      <c r="I5097" s="3">
        <f t="shared" si="1002"/>
        <v>39</v>
      </c>
      <c r="J5097" s="3">
        <f t="shared" si="1003"/>
        <v>5</v>
      </c>
      <c r="K5097" s="3" t="str">
        <f>IF(AND(D5097&gt;='Season Lookup'!$D$15,D5097&lt;'Season Lookup'!$D$16),"Spring",IF(AND(D5097&gt;='Season Lookup'!$D$16,D5097&lt;'Season Lookup'!$D$17),"Summer",IF(AND(D5097&gt;='Season Lookup'!$D$17,D5097&lt;'Season Lookup'!$D$18),"Fall",IF(OR(D5097&gt;='Season Lookup'!$D$18,D5097&lt;'Season Lookup'!$D$15),"Winter"))))</f>
        <v>Spring</v>
      </c>
      <c r="L5097" s="3" t="str">
        <f>VLOOKUP(F5097,'Season Lookup'!$A$1:$B$13,2,0)</f>
        <v>Spring</v>
      </c>
      <c r="M5097" t="s">
        <v>78</v>
      </c>
      <c r="N5097" t="s">
        <v>13</v>
      </c>
      <c r="O5097" t="s">
        <v>13</v>
      </c>
      <c r="P5097" t="str">
        <f t="shared" si="1004"/>
        <v>Yes</v>
      </c>
      <c r="Q5097" t="str">
        <f t="shared" si="1005"/>
        <v>No</v>
      </c>
      <c r="R5097" t="str">
        <f t="shared" si="1006"/>
        <v>No</v>
      </c>
      <c r="T5097" t="s">
        <v>14</v>
      </c>
      <c r="U5097" t="s">
        <v>252</v>
      </c>
      <c r="V5097" t="str">
        <f t="shared" si="1007"/>
        <v>Intersection</v>
      </c>
      <c r="W5097" t="s">
        <v>2600</v>
      </c>
      <c r="X5097">
        <v>42.391373000000002</v>
      </c>
      <c r="Y5097">
        <v>-71.123272</v>
      </c>
      <c r="Z5097" t="s">
        <v>2601</v>
      </c>
    </row>
    <row r="5098" spans="1:26">
      <c r="A5098">
        <v>29071</v>
      </c>
      <c r="B5098" s="1">
        <v>41397.3125</v>
      </c>
      <c r="C5098" s="1">
        <f t="shared" si="996"/>
        <v>41275</v>
      </c>
      <c r="D5098" s="4">
        <f t="shared" si="997"/>
        <v>0.33888888888888891</v>
      </c>
      <c r="E5098" s="3">
        <f t="shared" si="998"/>
        <v>2013</v>
      </c>
      <c r="F5098" s="3">
        <f t="shared" si="999"/>
        <v>5</v>
      </c>
      <c r="G5098" s="3">
        <f t="shared" si="1000"/>
        <v>3</v>
      </c>
      <c r="H5098" s="3">
        <f t="shared" si="1001"/>
        <v>7</v>
      </c>
      <c r="I5098" s="3">
        <f t="shared" si="1002"/>
        <v>30</v>
      </c>
      <c r="J5098" s="3">
        <f t="shared" si="1003"/>
        <v>6</v>
      </c>
      <c r="K5098" s="3" t="str">
        <f>IF(AND(D5098&gt;='Season Lookup'!$D$15,D5098&lt;'Season Lookup'!$D$16),"Spring",IF(AND(D5098&gt;='Season Lookup'!$D$16,D5098&lt;'Season Lookup'!$D$17),"Summer",IF(AND(D5098&gt;='Season Lookup'!$D$17,D5098&lt;'Season Lookup'!$D$18),"Fall",IF(OR(D5098&gt;='Season Lookup'!$D$18,D5098&lt;'Season Lookup'!$D$15),"Winter"))))</f>
        <v>Spring</v>
      </c>
      <c r="L5098" s="3" t="str">
        <f>VLOOKUP(F5098,'Season Lookup'!$A$1:$B$13,2,0)</f>
        <v>Spring</v>
      </c>
      <c r="M5098" t="s">
        <v>12</v>
      </c>
      <c r="N5098" t="s">
        <v>13</v>
      </c>
      <c r="O5098" t="s">
        <v>152</v>
      </c>
      <c r="P5098" t="str">
        <f t="shared" si="1004"/>
        <v>Yes</v>
      </c>
      <c r="Q5098" t="str">
        <f t="shared" si="1005"/>
        <v>No</v>
      </c>
      <c r="R5098" t="str">
        <f t="shared" si="1006"/>
        <v>Yes</v>
      </c>
      <c r="T5098" t="s">
        <v>15</v>
      </c>
      <c r="V5098" t="str">
        <f t="shared" si="1007"/>
        <v>Intersection</v>
      </c>
      <c r="W5098" t="s">
        <v>2068</v>
      </c>
      <c r="X5098">
        <v>0</v>
      </c>
      <c r="Y5098">
        <v>0</v>
      </c>
      <c r="Z5098" t="s">
        <v>81</v>
      </c>
    </row>
    <row r="5099" spans="1:26">
      <c r="A5099">
        <v>29072</v>
      </c>
      <c r="B5099" s="1">
        <v>41397.388888888891</v>
      </c>
      <c r="C5099" s="1">
        <f t="shared" si="996"/>
        <v>41275</v>
      </c>
      <c r="D5099" s="4">
        <f t="shared" si="997"/>
        <v>0.33888888888888891</v>
      </c>
      <c r="E5099" s="3">
        <f t="shared" si="998"/>
        <v>2013</v>
      </c>
      <c r="F5099" s="3">
        <f t="shared" si="999"/>
        <v>5</v>
      </c>
      <c r="G5099" s="3">
        <f t="shared" si="1000"/>
        <v>3</v>
      </c>
      <c r="H5099" s="3">
        <f t="shared" si="1001"/>
        <v>9</v>
      </c>
      <c r="I5099" s="3">
        <f t="shared" si="1002"/>
        <v>20</v>
      </c>
      <c r="J5099" s="3">
        <f t="shared" si="1003"/>
        <v>6</v>
      </c>
      <c r="K5099" s="3" t="str">
        <f>IF(AND(D5099&gt;='Season Lookup'!$D$15,D5099&lt;'Season Lookup'!$D$16),"Spring",IF(AND(D5099&gt;='Season Lookup'!$D$16,D5099&lt;'Season Lookup'!$D$17),"Summer",IF(AND(D5099&gt;='Season Lookup'!$D$17,D5099&lt;'Season Lookup'!$D$18),"Fall",IF(OR(D5099&gt;='Season Lookup'!$D$18,D5099&lt;'Season Lookup'!$D$15),"Winter"))))</f>
        <v>Spring</v>
      </c>
      <c r="L5099" s="3" t="str">
        <f>VLOOKUP(F5099,'Season Lookup'!$A$1:$B$13,2,0)</f>
        <v>Spring</v>
      </c>
      <c r="M5099" t="s">
        <v>12</v>
      </c>
      <c r="N5099" t="s">
        <v>13</v>
      </c>
      <c r="O5099" t="s">
        <v>23</v>
      </c>
      <c r="P5099" t="str">
        <f t="shared" si="1004"/>
        <v>Yes</v>
      </c>
      <c r="Q5099" t="str">
        <f t="shared" si="1005"/>
        <v>No</v>
      </c>
      <c r="R5099" t="str">
        <f t="shared" si="1006"/>
        <v>No</v>
      </c>
      <c r="T5099" t="s">
        <v>5610</v>
      </c>
      <c r="U5099" t="s">
        <v>1742</v>
      </c>
      <c r="V5099" t="str">
        <f t="shared" si="1007"/>
        <v>Intersection</v>
      </c>
      <c r="W5099" t="s">
        <v>5611</v>
      </c>
      <c r="X5099">
        <v>0</v>
      </c>
      <c r="Y5099">
        <v>0</v>
      </c>
      <c r="Z5099" t="s">
        <v>81</v>
      </c>
    </row>
    <row r="5100" spans="1:26">
      <c r="A5100">
        <v>29073</v>
      </c>
      <c r="B5100" s="1">
        <v>41397.644432870373</v>
      </c>
      <c r="C5100" s="1">
        <f t="shared" si="996"/>
        <v>41275</v>
      </c>
      <c r="D5100" s="4">
        <f t="shared" si="997"/>
        <v>0.33888888888888891</v>
      </c>
      <c r="E5100" s="3">
        <f t="shared" si="998"/>
        <v>2013</v>
      </c>
      <c r="F5100" s="3">
        <f t="shared" si="999"/>
        <v>5</v>
      </c>
      <c r="G5100" s="3">
        <f t="shared" si="1000"/>
        <v>3</v>
      </c>
      <c r="H5100" s="3">
        <f t="shared" si="1001"/>
        <v>15</v>
      </c>
      <c r="I5100" s="3">
        <f t="shared" si="1002"/>
        <v>27</v>
      </c>
      <c r="J5100" s="3">
        <f t="shared" si="1003"/>
        <v>6</v>
      </c>
      <c r="K5100" s="3" t="str">
        <f>IF(AND(D5100&gt;='Season Lookup'!$D$15,D5100&lt;'Season Lookup'!$D$16),"Spring",IF(AND(D5100&gt;='Season Lookup'!$D$16,D5100&lt;'Season Lookup'!$D$17),"Summer",IF(AND(D5100&gt;='Season Lookup'!$D$17,D5100&lt;'Season Lookup'!$D$18),"Fall",IF(OR(D5100&gt;='Season Lookup'!$D$18,D5100&lt;'Season Lookup'!$D$15),"Winter"))))</f>
        <v>Spring</v>
      </c>
      <c r="L5100" s="3" t="str">
        <f>VLOOKUP(F5100,'Season Lookup'!$A$1:$B$13,2,0)</f>
        <v>Spring</v>
      </c>
      <c r="M5100" t="s">
        <v>12</v>
      </c>
      <c r="N5100" t="s">
        <v>35</v>
      </c>
      <c r="O5100" t="s">
        <v>23</v>
      </c>
      <c r="P5100" t="str">
        <f t="shared" si="1004"/>
        <v>Yes</v>
      </c>
      <c r="Q5100" t="str">
        <f t="shared" si="1005"/>
        <v>No</v>
      </c>
      <c r="R5100" t="str">
        <f t="shared" si="1006"/>
        <v>No</v>
      </c>
      <c r="S5100">
        <v>65</v>
      </c>
      <c r="T5100" t="s">
        <v>1226</v>
      </c>
      <c r="V5100" t="str">
        <f t="shared" si="1007"/>
        <v>Non Intersection</v>
      </c>
      <c r="W5100" t="s">
        <v>5612</v>
      </c>
      <c r="X5100">
        <v>42.373238000000001</v>
      </c>
      <c r="Y5100">
        <v>-71.108078000000006</v>
      </c>
      <c r="Z5100" t="s">
        <v>5613</v>
      </c>
    </row>
    <row r="5101" spans="1:26">
      <c r="A5101">
        <v>29074</v>
      </c>
      <c r="B5101" s="1">
        <v>41397.722210648149</v>
      </c>
      <c r="C5101" s="1">
        <f t="shared" si="996"/>
        <v>41275</v>
      </c>
      <c r="D5101" s="4">
        <f t="shared" si="997"/>
        <v>0.33888888888888891</v>
      </c>
      <c r="E5101" s="3">
        <f t="shared" si="998"/>
        <v>2013</v>
      </c>
      <c r="F5101" s="3">
        <f t="shared" si="999"/>
        <v>5</v>
      </c>
      <c r="G5101" s="3">
        <f t="shared" si="1000"/>
        <v>3</v>
      </c>
      <c r="H5101" s="3">
        <f t="shared" si="1001"/>
        <v>17</v>
      </c>
      <c r="I5101" s="3">
        <f t="shared" si="1002"/>
        <v>19</v>
      </c>
      <c r="J5101" s="3">
        <f t="shared" si="1003"/>
        <v>6</v>
      </c>
      <c r="K5101" s="3" t="str">
        <f>IF(AND(D5101&gt;='Season Lookup'!$D$15,D5101&lt;'Season Lookup'!$D$16),"Spring",IF(AND(D5101&gt;='Season Lookup'!$D$16,D5101&lt;'Season Lookup'!$D$17),"Summer",IF(AND(D5101&gt;='Season Lookup'!$D$17,D5101&lt;'Season Lookup'!$D$18),"Fall",IF(OR(D5101&gt;='Season Lookup'!$D$18,D5101&lt;'Season Lookup'!$D$15),"Winter"))))</f>
        <v>Spring</v>
      </c>
      <c r="L5101" s="3" t="str">
        <f>VLOOKUP(F5101,'Season Lookup'!$A$1:$B$13,2,0)</f>
        <v>Spring</v>
      </c>
      <c r="M5101" t="s">
        <v>12</v>
      </c>
      <c r="N5101" t="s">
        <v>13</v>
      </c>
      <c r="O5101" t="s">
        <v>23</v>
      </c>
      <c r="P5101" t="str">
        <f t="shared" si="1004"/>
        <v>Yes</v>
      </c>
      <c r="Q5101" t="str">
        <f t="shared" si="1005"/>
        <v>No</v>
      </c>
      <c r="R5101" t="str">
        <f t="shared" si="1006"/>
        <v>No</v>
      </c>
      <c r="T5101" t="s">
        <v>185</v>
      </c>
      <c r="U5101" t="s">
        <v>14</v>
      </c>
      <c r="V5101" t="str">
        <f t="shared" si="1007"/>
        <v>Intersection</v>
      </c>
      <c r="W5101" t="s">
        <v>1003</v>
      </c>
      <c r="X5101">
        <v>42.375487</v>
      </c>
      <c r="Y5101">
        <v>-71.119919999999993</v>
      </c>
      <c r="Z5101" t="s">
        <v>1004</v>
      </c>
    </row>
    <row r="5102" spans="1:26">
      <c r="A5102">
        <v>29075</v>
      </c>
      <c r="B5102" s="1">
        <v>41397.791655092595</v>
      </c>
      <c r="C5102" s="1">
        <f t="shared" si="996"/>
        <v>41275</v>
      </c>
      <c r="D5102" s="4">
        <f t="shared" si="997"/>
        <v>0.33888888888888891</v>
      </c>
      <c r="E5102" s="3">
        <f t="shared" si="998"/>
        <v>2013</v>
      </c>
      <c r="F5102" s="3">
        <f t="shared" si="999"/>
        <v>5</v>
      </c>
      <c r="G5102" s="3">
        <f t="shared" si="1000"/>
        <v>3</v>
      </c>
      <c r="H5102" s="3">
        <f t="shared" si="1001"/>
        <v>18</v>
      </c>
      <c r="I5102" s="3">
        <f t="shared" si="1002"/>
        <v>59</v>
      </c>
      <c r="J5102" s="3">
        <f t="shared" si="1003"/>
        <v>6</v>
      </c>
      <c r="K5102" s="3" t="str">
        <f>IF(AND(D5102&gt;='Season Lookup'!$D$15,D5102&lt;'Season Lookup'!$D$16),"Spring",IF(AND(D5102&gt;='Season Lookup'!$D$16,D5102&lt;'Season Lookup'!$D$17),"Summer",IF(AND(D5102&gt;='Season Lookup'!$D$17,D5102&lt;'Season Lookup'!$D$18),"Fall",IF(OR(D5102&gt;='Season Lookup'!$D$18,D5102&lt;'Season Lookup'!$D$15),"Winter"))))</f>
        <v>Spring</v>
      </c>
      <c r="L5102" s="3" t="str">
        <f>VLOOKUP(F5102,'Season Lookup'!$A$1:$B$13,2,0)</f>
        <v>Spring</v>
      </c>
      <c r="M5102" t="s">
        <v>12</v>
      </c>
      <c r="N5102" t="s">
        <v>13</v>
      </c>
      <c r="O5102" t="s">
        <v>13</v>
      </c>
      <c r="P5102" t="str">
        <f t="shared" si="1004"/>
        <v>Yes</v>
      </c>
      <c r="Q5102" t="str">
        <f t="shared" si="1005"/>
        <v>No</v>
      </c>
      <c r="R5102" t="str">
        <f t="shared" si="1006"/>
        <v>No</v>
      </c>
      <c r="T5102" t="s">
        <v>1114</v>
      </c>
      <c r="U5102" t="s">
        <v>101</v>
      </c>
      <c r="V5102" t="str">
        <f t="shared" si="1007"/>
        <v>Intersection</v>
      </c>
      <c r="W5102" t="s">
        <v>5614</v>
      </c>
      <c r="X5102">
        <v>42.368825000000001</v>
      </c>
      <c r="Y5102">
        <v>-71.096816000000004</v>
      </c>
      <c r="Z5102" t="s">
        <v>5615</v>
      </c>
    </row>
    <row r="5103" spans="1:26">
      <c r="A5103">
        <v>29076</v>
      </c>
      <c r="B5103" s="1">
        <v>41397.84375</v>
      </c>
      <c r="C5103" s="1">
        <f t="shared" si="996"/>
        <v>41275</v>
      </c>
      <c r="D5103" s="4">
        <f t="shared" si="997"/>
        <v>0.33888888888888891</v>
      </c>
      <c r="E5103" s="3">
        <f t="shared" si="998"/>
        <v>2013</v>
      </c>
      <c r="F5103" s="3">
        <f t="shared" si="999"/>
        <v>5</v>
      </c>
      <c r="G5103" s="3">
        <f t="shared" si="1000"/>
        <v>3</v>
      </c>
      <c r="H5103" s="3">
        <f t="shared" si="1001"/>
        <v>20</v>
      </c>
      <c r="I5103" s="3">
        <f t="shared" si="1002"/>
        <v>15</v>
      </c>
      <c r="J5103" s="3">
        <f t="shared" si="1003"/>
        <v>6</v>
      </c>
      <c r="K5103" s="3" t="str">
        <f>IF(AND(D5103&gt;='Season Lookup'!$D$15,D5103&lt;'Season Lookup'!$D$16),"Spring",IF(AND(D5103&gt;='Season Lookup'!$D$16,D5103&lt;'Season Lookup'!$D$17),"Summer",IF(AND(D5103&gt;='Season Lookup'!$D$17,D5103&lt;'Season Lookup'!$D$18),"Fall",IF(OR(D5103&gt;='Season Lookup'!$D$18,D5103&lt;'Season Lookup'!$D$15),"Winter"))))</f>
        <v>Spring</v>
      </c>
      <c r="L5103" s="3" t="str">
        <f>VLOOKUP(F5103,'Season Lookup'!$A$1:$B$13,2,0)</f>
        <v>Spring</v>
      </c>
      <c r="M5103" t="s">
        <v>12</v>
      </c>
      <c r="N5103" t="s">
        <v>13</v>
      </c>
      <c r="O5103" t="s">
        <v>13</v>
      </c>
      <c r="P5103" t="str">
        <f t="shared" si="1004"/>
        <v>Yes</v>
      </c>
      <c r="Q5103" t="str">
        <f t="shared" si="1005"/>
        <v>No</v>
      </c>
      <c r="R5103" t="str">
        <f t="shared" si="1006"/>
        <v>No</v>
      </c>
      <c r="T5103" t="s">
        <v>14</v>
      </c>
      <c r="U5103" t="s">
        <v>195</v>
      </c>
      <c r="V5103" t="str">
        <f t="shared" si="1007"/>
        <v>Intersection</v>
      </c>
      <c r="W5103" t="s">
        <v>196</v>
      </c>
      <c r="X5103">
        <v>42.362949999999998</v>
      </c>
      <c r="Y5103">
        <v>-71.099580000000003</v>
      </c>
      <c r="Z5103" t="s">
        <v>197</v>
      </c>
    </row>
    <row r="5104" spans="1:26">
      <c r="A5104">
        <v>29097</v>
      </c>
      <c r="B5104" s="1">
        <v>41397.614583333336</v>
      </c>
      <c r="C5104" s="1">
        <f t="shared" si="996"/>
        <v>41275</v>
      </c>
      <c r="D5104" s="4">
        <f t="shared" si="997"/>
        <v>0.33888888888888891</v>
      </c>
      <c r="E5104" s="3">
        <f t="shared" si="998"/>
        <v>2013</v>
      </c>
      <c r="F5104" s="3">
        <f t="shared" si="999"/>
        <v>5</v>
      </c>
      <c r="G5104" s="3">
        <f t="shared" si="1000"/>
        <v>3</v>
      </c>
      <c r="H5104" s="3">
        <f t="shared" si="1001"/>
        <v>14</v>
      </c>
      <c r="I5104" s="3">
        <f t="shared" si="1002"/>
        <v>45</v>
      </c>
      <c r="J5104" s="3">
        <f t="shared" si="1003"/>
        <v>6</v>
      </c>
      <c r="K5104" s="3" t="str">
        <f>IF(AND(D5104&gt;='Season Lookup'!$D$15,D5104&lt;'Season Lookup'!$D$16),"Spring",IF(AND(D5104&gt;='Season Lookup'!$D$16,D5104&lt;'Season Lookup'!$D$17),"Summer",IF(AND(D5104&gt;='Season Lookup'!$D$17,D5104&lt;'Season Lookup'!$D$18),"Fall",IF(OR(D5104&gt;='Season Lookup'!$D$18,D5104&lt;'Season Lookup'!$D$15),"Winter"))))</f>
        <v>Spring</v>
      </c>
      <c r="L5104" s="3" t="str">
        <f>VLOOKUP(F5104,'Season Lookup'!$A$1:$B$13,2,0)</f>
        <v>Spring</v>
      </c>
      <c r="M5104" t="s">
        <v>12</v>
      </c>
      <c r="N5104" t="s">
        <v>13</v>
      </c>
      <c r="O5104" t="s">
        <v>23</v>
      </c>
      <c r="P5104" t="str">
        <f t="shared" si="1004"/>
        <v>Yes</v>
      </c>
      <c r="Q5104" t="str">
        <f t="shared" si="1005"/>
        <v>No</v>
      </c>
      <c r="R5104" t="str">
        <f t="shared" si="1006"/>
        <v>No</v>
      </c>
      <c r="T5104" t="s">
        <v>252</v>
      </c>
      <c r="U5104" t="s">
        <v>186</v>
      </c>
      <c r="V5104" t="str">
        <f t="shared" si="1007"/>
        <v>Intersection</v>
      </c>
      <c r="W5104" t="s">
        <v>1880</v>
      </c>
      <c r="X5104">
        <v>42.383833000000003</v>
      </c>
      <c r="Y5104">
        <v>-71.134089000000003</v>
      </c>
      <c r="Z5104" t="s">
        <v>1881</v>
      </c>
    </row>
    <row r="5105" spans="1:26">
      <c r="A5105">
        <v>29077</v>
      </c>
      <c r="B5105" s="1">
        <v>41398.040972222225</v>
      </c>
      <c r="C5105" s="1">
        <f t="shared" si="996"/>
        <v>41275</v>
      </c>
      <c r="D5105" s="4">
        <f t="shared" si="997"/>
        <v>0.34166666666666667</v>
      </c>
      <c r="E5105" s="3">
        <f t="shared" si="998"/>
        <v>2013</v>
      </c>
      <c r="F5105" s="3">
        <f t="shared" si="999"/>
        <v>5</v>
      </c>
      <c r="G5105" s="3">
        <f t="shared" si="1000"/>
        <v>4</v>
      </c>
      <c r="H5105" s="3">
        <f t="shared" si="1001"/>
        <v>0</v>
      </c>
      <c r="I5105" s="3">
        <f t="shared" si="1002"/>
        <v>59</v>
      </c>
      <c r="J5105" s="3">
        <f t="shared" si="1003"/>
        <v>7</v>
      </c>
      <c r="K5105" s="3" t="str">
        <f>IF(AND(D5105&gt;='Season Lookup'!$D$15,D5105&lt;'Season Lookup'!$D$16),"Spring",IF(AND(D5105&gt;='Season Lookup'!$D$16,D5105&lt;'Season Lookup'!$D$17),"Summer",IF(AND(D5105&gt;='Season Lookup'!$D$17,D5105&lt;'Season Lookup'!$D$18),"Fall",IF(OR(D5105&gt;='Season Lookup'!$D$18,D5105&lt;'Season Lookup'!$D$15),"Winter"))))</f>
        <v>Spring</v>
      </c>
      <c r="L5105" s="3" t="str">
        <f>VLOOKUP(F5105,'Season Lookup'!$A$1:$B$13,2,0)</f>
        <v>Spring</v>
      </c>
      <c r="M5105" t="s">
        <v>31</v>
      </c>
      <c r="N5105" t="s">
        <v>18</v>
      </c>
      <c r="O5105" t="s">
        <v>13</v>
      </c>
      <c r="P5105" t="str">
        <f t="shared" si="1004"/>
        <v>Yes</v>
      </c>
      <c r="Q5105" t="str">
        <f t="shared" si="1005"/>
        <v>No</v>
      </c>
      <c r="R5105" t="str">
        <f t="shared" si="1006"/>
        <v>No</v>
      </c>
      <c r="T5105" t="s">
        <v>119</v>
      </c>
      <c r="U5105" t="s">
        <v>958</v>
      </c>
      <c r="V5105" t="str">
        <f t="shared" si="1007"/>
        <v>Intersection</v>
      </c>
      <c r="W5105" t="s">
        <v>959</v>
      </c>
      <c r="X5105">
        <v>42.358977000000003</v>
      </c>
      <c r="Y5105">
        <v>-71.100133999999997</v>
      </c>
      <c r="Z5105" t="s">
        <v>960</v>
      </c>
    </row>
    <row r="5106" spans="1:26">
      <c r="A5106">
        <v>29078</v>
      </c>
      <c r="B5106" s="1">
        <v>41398.343043981484</v>
      </c>
      <c r="C5106" s="1">
        <f t="shared" si="996"/>
        <v>41275</v>
      </c>
      <c r="D5106" s="4">
        <f t="shared" si="997"/>
        <v>0.34166666666666667</v>
      </c>
      <c r="E5106" s="3">
        <f t="shared" si="998"/>
        <v>2013</v>
      </c>
      <c r="F5106" s="3">
        <f t="shared" si="999"/>
        <v>5</v>
      </c>
      <c r="G5106" s="3">
        <f t="shared" si="1000"/>
        <v>4</v>
      </c>
      <c r="H5106" s="3">
        <f t="shared" si="1001"/>
        <v>8</v>
      </c>
      <c r="I5106" s="3">
        <f t="shared" si="1002"/>
        <v>13</v>
      </c>
      <c r="J5106" s="3">
        <f t="shared" si="1003"/>
        <v>7</v>
      </c>
      <c r="K5106" s="3" t="str">
        <f>IF(AND(D5106&gt;='Season Lookup'!$D$15,D5106&lt;'Season Lookup'!$D$16),"Spring",IF(AND(D5106&gt;='Season Lookup'!$D$16,D5106&lt;'Season Lookup'!$D$17),"Summer",IF(AND(D5106&gt;='Season Lookup'!$D$17,D5106&lt;'Season Lookup'!$D$18),"Fall",IF(OR(D5106&gt;='Season Lookup'!$D$18,D5106&lt;'Season Lookup'!$D$15),"Winter"))))</f>
        <v>Spring</v>
      </c>
      <c r="L5106" s="3" t="str">
        <f>VLOOKUP(F5106,'Season Lookup'!$A$1:$B$13,2,0)</f>
        <v>Spring</v>
      </c>
      <c r="M5106" t="s">
        <v>31</v>
      </c>
      <c r="N5106" t="s">
        <v>18</v>
      </c>
      <c r="O5106" t="s">
        <v>13</v>
      </c>
      <c r="P5106" t="str">
        <f t="shared" si="1004"/>
        <v>Yes</v>
      </c>
      <c r="Q5106" t="str">
        <f t="shared" si="1005"/>
        <v>No</v>
      </c>
      <c r="R5106" t="str">
        <f t="shared" si="1006"/>
        <v>No</v>
      </c>
      <c r="T5106" t="s">
        <v>453</v>
      </c>
      <c r="U5106" t="s">
        <v>509</v>
      </c>
      <c r="V5106" t="str">
        <f t="shared" si="1007"/>
        <v>Intersection</v>
      </c>
      <c r="W5106" t="s">
        <v>1369</v>
      </c>
      <c r="X5106">
        <v>42.363416999999998</v>
      </c>
      <c r="Y5106">
        <v>-71.101934999999997</v>
      </c>
      <c r="Z5106" t="s">
        <v>1370</v>
      </c>
    </row>
    <row r="5107" spans="1:26">
      <c r="A5107">
        <v>29079</v>
      </c>
      <c r="B5107" s="1">
        <v>41398.53125</v>
      </c>
      <c r="C5107" s="1">
        <f t="shared" si="996"/>
        <v>41275</v>
      </c>
      <c r="D5107" s="4">
        <f t="shared" si="997"/>
        <v>0.34166666666666667</v>
      </c>
      <c r="E5107" s="3">
        <f t="shared" si="998"/>
        <v>2013</v>
      </c>
      <c r="F5107" s="3">
        <f t="shared" si="999"/>
        <v>5</v>
      </c>
      <c r="G5107" s="3">
        <f t="shared" si="1000"/>
        <v>4</v>
      </c>
      <c r="H5107" s="3">
        <f t="shared" si="1001"/>
        <v>12</v>
      </c>
      <c r="I5107" s="3">
        <f t="shared" si="1002"/>
        <v>45</v>
      </c>
      <c r="J5107" s="3">
        <f t="shared" si="1003"/>
        <v>7</v>
      </c>
      <c r="K5107" s="3" t="str">
        <f>IF(AND(D5107&gt;='Season Lookup'!$D$15,D5107&lt;'Season Lookup'!$D$16),"Spring",IF(AND(D5107&gt;='Season Lookup'!$D$16,D5107&lt;'Season Lookup'!$D$17),"Summer",IF(AND(D5107&gt;='Season Lookup'!$D$17,D5107&lt;'Season Lookup'!$D$18),"Fall",IF(OR(D5107&gt;='Season Lookup'!$D$18,D5107&lt;'Season Lookup'!$D$15),"Winter"))))</f>
        <v>Spring</v>
      </c>
      <c r="L5107" s="3" t="str">
        <f>VLOOKUP(F5107,'Season Lookup'!$A$1:$B$13,2,0)</f>
        <v>Spring</v>
      </c>
      <c r="M5107" t="s">
        <v>31</v>
      </c>
      <c r="N5107" t="s">
        <v>13</v>
      </c>
      <c r="O5107" t="s">
        <v>13</v>
      </c>
      <c r="P5107" t="str">
        <f t="shared" si="1004"/>
        <v>Yes</v>
      </c>
      <c r="Q5107" t="str">
        <f t="shared" si="1005"/>
        <v>No</v>
      </c>
      <c r="R5107" t="str">
        <f t="shared" si="1006"/>
        <v>No</v>
      </c>
      <c r="S5107">
        <v>87</v>
      </c>
      <c r="T5107" t="s">
        <v>1013</v>
      </c>
      <c r="V5107" t="str">
        <f t="shared" si="1007"/>
        <v>Non Intersection</v>
      </c>
      <c r="W5107" t="s">
        <v>5616</v>
      </c>
      <c r="X5107">
        <v>42.394063000000003</v>
      </c>
      <c r="Y5107">
        <v>-71.158005000000003</v>
      </c>
      <c r="Z5107" t="s">
        <v>5617</v>
      </c>
    </row>
    <row r="5108" spans="1:26">
      <c r="A5108">
        <v>29080</v>
      </c>
      <c r="B5108" s="1">
        <v>41398.555543981478</v>
      </c>
      <c r="C5108" s="1">
        <f t="shared" si="996"/>
        <v>41275</v>
      </c>
      <c r="D5108" s="4">
        <f t="shared" si="997"/>
        <v>0.34166666666666667</v>
      </c>
      <c r="E5108" s="3">
        <f t="shared" si="998"/>
        <v>2013</v>
      </c>
      <c r="F5108" s="3">
        <f t="shared" si="999"/>
        <v>5</v>
      </c>
      <c r="G5108" s="3">
        <f t="shared" si="1000"/>
        <v>4</v>
      </c>
      <c r="H5108" s="3">
        <f t="shared" si="1001"/>
        <v>13</v>
      </c>
      <c r="I5108" s="3">
        <f t="shared" si="1002"/>
        <v>19</v>
      </c>
      <c r="J5108" s="3">
        <f t="shared" si="1003"/>
        <v>7</v>
      </c>
      <c r="K5108" s="3" t="str">
        <f>IF(AND(D5108&gt;='Season Lookup'!$D$15,D5108&lt;'Season Lookup'!$D$16),"Spring",IF(AND(D5108&gt;='Season Lookup'!$D$16,D5108&lt;'Season Lookup'!$D$17),"Summer",IF(AND(D5108&gt;='Season Lookup'!$D$17,D5108&lt;'Season Lookup'!$D$18),"Fall",IF(OR(D5108&gt;='Season Lookup'!$D$18,D5108&lt;'Season Lookup'!$D$15),"Winter"))))</f>
        <v>Spring</v>
      </c>
      <c r="L5108" s="3" t="str">
        <f>VLOOKUP(F5108,'Season Lookup'!$A$1:$B$13,2,0)</f>
        <v>Spring</v>
      </c>
      <c r="M5108" t="s">
        <v>31</v>
      </c>
      <c r="N5108" t="s">
        <v>619</v>
      </c>
      <c r="O5108" t="s">
        <v>152</v>
      </c>
      <c r="P5108" t="str">
        <f t="shared" si="1004"/>
        <v>No</v>
      </c>
      <c r="Q5108" t="str">
        <f t="shared" si="1005"/>
        <v>No</v>
      </c>
      <c r="R5108" t="str">
        <f t="shared" si="1006"/>
        <v>Yes</v>
      </c>
      <c r="S5108">
        <v>1256</v>
      </c>
      <c r="T5108" t="s">
        <v>14</v>
      </c>
      <c r="V5108" t="str">
        <f t="shared" si="1007"/>
        <v>Non Intersection</v>
      </c>
      <c r="W5108" t="s">
        <v>5074</v>
      </c>
      <c r="X5108">
        <v>42.372548999999999</v>
      </c>
      <c r="Y5108">
        <v>-71.116292000000001</v>
      </c>
      <c r="Z5108" t="s">
        <v>5075</v>
      </c>
    </row>
    <row r="5109" spans="1:26">
      <c r="A5109">
        <v>29081</v>
      </c>
      <c r="B5109" s="1">
        <v>41398.677083333336</v>
      </c>
      <c r="C5109" s="1">
        <f t="shared" si="996"/>
        <v>41275</v>
      </c>
      <c r="D5109" s="4">
        <f t="shared" si="997"/>
        <v>0.34166666666666667</v>
      </c>
      <c r="E5109" s="3">
        <f t="shared" si="998"/>
        <v>2013</v>
      </c>
      <c r="F5109" s="3">
        <f t="shared" si="999"/>
        <v>5</v>
      </c>
      <c r="G5109" s="3">
        <f t="shared" si="1000"/>
        <v>4</v>
      </c>
      <c r="H5109" s="3">
        <f t="shared" si="1001"/>
        <v>16</v>
      </c>
      <c r="I5109" s="3">
        <f t="shared" si="1002"/>
        <v>15</v>
      </c>
      <c r="J5109" s="3">
        <f t="shared" si="1003"/>
        <v>7</v>
      </c>
      <c r="K5109" s="3" t="str">
        <f>IF(AND(D5109&gt;='Season Lookup'!$D$15,D5109&lt;'Season Lookup'!$D$16),"Spring",IF(AND(D5109&gt;='Season Lookup'!$D$16,D5109&lt;'Season Lookup'!$D$17),"Summer",IF(AND(D5109&gt;='Season Lookup'!$D$17,D5109&lt;'Season Lookup'!$D$18),"Fall",IF(OR(D5109&gt;='Season Lookup'!$D$18,D5109&lt;'Season Lookup'!$D$15),"Winter"))))</f>
        <v>Spring</v>
      </c>
      <c r="L5109" s="3" t="str">
        <f>VLOOKUP(F5109,'Season Lookup'!$A$1:$B$13,2,0)</f>
        <v>Spring</v>
      </c>
      <c r="M5109" t="s">
        <v>31</v>
      </c>
      <c r="N5109" t="s">
        <v>13</v>
      </c>
      <c r="O5109" t="s">
        <v>132</v>
      </c>
      <c r="P5109" t="str">
        <f t="shared" si="1004"/>
        <v>Yes</v>
      </c>
      <c r="Q5109" t="str">
        <f t="shared" si="1005"/>
        <v>Yes</v>
      </c>
      <c r="R5109" t="str">
        <f t="shared" si="1006"/>
        <v>No</v>
      </c>
      <c r="T5109" t="s">
        <v>526</v>
      </c>
      <c r="U5109" t="s">
        <v>19</v>
      </c>
      <c r="V5109" t="str">
        <f t="shared" si="1007"/>
        <v>Intersection</v>
      </c>
      <c r="W5109" t="s">
        <v>4289</v>
      </c>
      <c r="X5109">
        <v>42.373688999999999</v>
      </c>
      <c r="Y5109">
        <v>-71.100528999999995</v>
      </c>
      <c r="Z5109" t="s">
        <v>528</v>
      </c>
    </row>
    <row r="5110" spans="1:26">
      <c r="A5110">
        <v>29082</v>
      </c>
      <c r="B5110" s="1">
        <v>41398.69027777778</v>
      </c>
      <c r="C5110" s="1">
        <f t="shared" si="996"/>
        <v>41275</v>
      </c>
      <c r="D5110" s="4">
        <f t="shared" si="997"/>
        <v>0.34166666666666667</v>
      </c>
      <c r="E5110" s="3">
        <f t="shared" si="998"/>
        <v>2013</v>
      </c>
      <c r="F5110" s="3">
        <f t="shared" si="999"/>
        <v>5</v>
      </c>
      <c r="G5110" s="3">
        <f t="shared" si="1000"/>
        <v>4</v>
      </c>
      <c r="H5110" s="3">
        <f t="shared" si="1001"/>
        <v>16</v>
      </c>
      <c r="I5110" s="3">
        <f t="shared" si="1002"/>
        <v>34</v>
      </c>
      <c r="J5110" s="3">
        <f t="shared" si="1003"/>
        <v>7</v>
      </c>
      <c r="K5110" s="3" t="str">
        <f>IF(AND(D5110&gt;='Season Lookup'!$D$15,D5110&lt;'Season Lookup'!$D$16),"Spring",IF(AND(D5110&gt;='Season Lookup'!$D$16,D5110&lt;'Season Lookup'!$D$17),"Summer",IF(AND(D5110&gt;='Season Lookup'!$D$17,D5110&lt;'Season Lookup'!$D$18),"Fall",IF(OR(D5110&gt;='Season Lookup'!$D$18,D5110&lt;'Season Lookup'!$D$15),"Winter"))))</f>
        <v>Spring</v>
      </c>
      <c r="L5110" s="3" t="str">
        <f>VLOOKUP(F5110,'Season Lookup'!$A$1:$B$13,2,0)</f>
        <v>Spring</v>
      </c>
      <c r="M5110" t="s">
        <v>31</v>
      </c>
      <c r="N5110" t="s">
        <v>13</v>
      </c>
      <c r="O5110" t="s">
        <v>13</v>
      </c>
      <c r="P5110" t="str">
        <f t="shared" si="1004"/>
        <v>Yes</v>
      </c>
      <c r="Q5110" t="str">
        <f t="shared" si="1005"/>
        <v>No</v>
      </c>
      <c r="R5110" t="str">
        <f t="shared" si="1006"/>
        <v>No</v>
      </c>
      <c r="T5110" t="s">
        <v>14</v>
      </c>
      <c r="U5110" t="s">
        <v>553</v>
      </c>
      <c r="V5110" t="str">
        <f t="shared" si="1007"/>
        <v>Intersection</v>
      </c>
      <c r="W5110" t="s">
        <v>554</v>
      </c>
      <c r="X5110">
        <v>42.397440000000003</v>
      </c>
      <c r="Y5110">
        <v>-71.130266000000006</v>
      </c>
      <c r="Z5110" t="s">
        <v>555</v>
      </c>
    </row>
    <row r="5111" spans="1:26">
      <c r="A5111">
        <v>29085</v>
      </c>
      <c r="B5111" s="1">
        <v>41399.444444444445</v>
      </c>
      <c r="C5111" s="1">
        <f t="shared" si="996"/>
        <v>41275</v>
      </c>
      <c r="D5111" s="4">
        <f t="shared" si="997"/>
        <v>0.34444444444444444</v>
      </c>
      <c r="E5111" s="3">
        <f t="shared" si="998"/>
        <v>2013</v>
      </c>
      <c r="F5111" s="3">
        <f t="shared" si="999"/>
        <v>5</v>
      </c>
      <c r="G5111" s="3">
        <f t="shared" si="1000"/>
        <v>5</v>
      </c>
      <c r="H5111" s="3">
        <f t="shared" si="1001"/>
        <v>10</v>
      </c>
      <c r="I5111" s="3">
        <f t="shared" si="1002"/>
        <v>40</v>
      </c>
      <c r="J5111" s="3">
        <f t="shared" si="1003"/>
        <v>1</v>
      </c>
      <c r="K5111" s="3" t="str">
        <f>IF(AND(D5111&gt;='Season Lookup'!$D$15,D5111&lt;'Season Lookup'!$D$16),"Spring",IF(AND(D5111&gt;='Season Lookup'!$D$16,D5111&lt;'Season Lookup'!$D$17),"Summer",IF(AND(D5111&gt;='Season Lookup'!$D$17,D5111&lt;'Season Lookup'!$D$18),"Fall",IF(OR(D5111&gt;='Season Lookup'!$D$18,D5111&lt;'Season Lookup'!$D$15),"Winter"))))</f>
        <v>Spring</v>
      </c>
      <c r="L5111" s="3" t="str">
        <f>VLOOKUP(F5111,'Season Lookup'!$A$1:$B$13,2,0)</f>
        <v>Spring</v>
      </c>
      <c r="M5111" t="s">
        <v>48</v>
      </c>
      <c r="N5111" t="s">
        <v>13</v>
      </c>
      <c r="O5111" t="s">
        <v>13</v>
      </c>
      <c r="P5111" t="str">
        <f t="shared" si="1004"/>
        <v>Yes</v>
      </c>
      <c r="Q5111" t="str">
        <f t="shared" si="1005"/>
        <v>No</v>
      </c>
      <c r="R5111" t="str">
        <f t="shared" si="1006"/>
        <v>No</v>
      </c>
      <c r="T5111" t="s">
        <v>14</v>
      </c>
      <c r="U5111" t="s">
        <v>1389</v>
      </c>
      <c r="V5111" t="str">
        <f t="shared" si="1007"/>
        <v>Intersection</v>
      </c>
      <c r="W5111" t="s">
        <v>1390</v>
      </c>
      <c r="X5111">
        <v>42.394523999999997</v>
      </c>
      <c r="Y5111">
        <v>-71.127011999999993</v>
      </c>
      <c r="Z5111" t="s">
        <v>1391</v>
      </c>
    </row>
    <row r="5112" spans="1:26">
      <c r="A5112">
        <v>29086</v>
      </c>
      <c r="B5112" s="1">
        <v>41399.510405092595</v>
      </c>
      <c r="C5112" s="1">
        <f t="shared" si="996"/>
        <v>41275</v>
      </c>
      <c r="D5112" s="4">
        <f t="shared" si="997"/>
        <v>0.34444444444444444</v>
      </c>
      <c r="E5112" s="3">
        <f t="shared" si="998"/>
        <v>2013</v>
      </c>
      <c r="F5112" s="3">
        <f t="shared" si="999"/>
        <v>5</v>
      </c>
      <c r="G5112" s="3">
        <f t="shared" si="1000"/>
        <v>5</v>
      </c>
      <c r="H5112" s="3">
        <f t="shared" si="1001"/>
        <v>12</v>
      </c>
      <c r="I5112" s="3">
        <f t="shared" si="1002"/>
        <v>14</v>
      </c>
      <c r="J5112" s="3">
        <f t="shared" si="1003"/>
        <v>1</v>
      </c>
      <c r="K5112" s="3" t="str">
        <f>IF(AND(D5112&gt;='Season Lookup'!$D$15,D5112&lt;'Season Lookup'!$D$16),"Spring",IF(AND(D5112&gt;='Season Lookup'!$D$16,D5112&lt;'Season Lookup'!$D$17),"Summer",IF(AND(D5112&gt;='Season Lookup'!$D$17,D5112&lt;'Season Lookup'!$D$18),"Fall",IF(OR(D5112&gt;='Season Lookup'!$D$18,D5112&lt;'Season Lookup'!$D$15),"Winter"))))</f>
        <v>Spring</v>
      </c>
      <c r="L5112" s="3" t="str">
        <f>VLOOKUP(F5112,'Season Lookup'!$A$1:$B$13,2,0)</f>
        <v>Spring</v>
      </c>
      <c r="M5112" t="s">
        <v>48</v>
      </c>
      <c r="N5112" t="s">
        <v>13</v>
      </c>
      <c r="O5112" t="s">
        <v>13</v>
      </c>
      <c r="P5112" t="str">
        <f t="shared" si="1004"/>
        <v>Yes</v>
      </c>
      <c r="Q5112" t="str">
        <f t="shared" si="1005"/>
        <v>No</v>
      </c>
      <c r="R5112" t="str">
        <f t="shared" si="1006"/>
        <v>No</v>
      </c>
      <c r="T5112" t="s">
        <v>316</v>
      </c>
      <c r="V5112" t="str">
        <f t="shared" si="1007"/>
        <v>Intersection</v>
      </c>
      <c r="W5112" t="s">
        <v>1374</v>
      </c>
      <c r="X5112">
        <v>0</v>
      </c>
      <c r="Y5112">
        <v>0</v>
      </c>
      <c r="Z5112" t="s">
        <v>81</v>
      </c>
    </row>
    <row r="5113" spans="1:26">
      <c r="A5113">
        <v>29098</v>
      </c>
      <c r="B5113" s="1">
        <v>41399.701388888891</v>
      </c>
      <c r="C5113" s="1">
        <f t="shared" si="996"/>
        <v>41275</v>
      </c>
      <c r="D5113" s="4">
        <f t="shared" si="997"/>
        <v>0.34444444444444444</v>
      </c>
      <c r="E5113" s="3">
        <f t="shared" si="998"/>
        <v>2013</v>
      </c>
      <c r="F5113" s="3">
        <f t="shared" si="999"/>
        <v>5</v>
      </c>
      <c r="G5113" s="3">
        <f t="shared" si="1000"/>
        <v>5</v>
      </c>
      <c r="H5113" s="3">
        <f t="shared" si="1001"/>
        <v>16</v>
      </c>
      <c r="I5113" s="3">
        <f t="shared" si="1002"/>
        <v>50</v>
      </c>
      <c r="J5113" s="3">
        <f t="shared" si="1003"/>
        <v>1</v>
      </c>
      <c r="K5113" s="3" t="str">
        <f>IF(AND(D5113&gt;='Season Lookup'!$D$15,D5113&lt;'Season Lookup'!$D$16),"Spring",IF(AND(D5113&gt;='Season Lookup'!$D$16,D5113&lt;'Season Lookup'!$D$17),"Summer",IF(AND(D5113&gt;='Season Lookup'!$D$17,D5113&lt;'Season Lookup'!$D$18),"Fall",IF(OR(D5113&gt;='Season Lookup'!$D$18,D5113&lt;'Season Lookup'!$D$15),"Winter"))))</f>
        <v>Spring</v>
      </c>
      <c r="L5113" s="3" t="str">
        <f>VLOOKUP(F5113,'Season Lookup'!$A$1:$B$13,2,0)</f>
        <v>Spring</v>
      </c>
      <c r="M5113" t="s">
        <v>48</v>
      </c>
      <c r="N5113" t="s">
        <v>13</v>
      </c>
      <c r="O5113" t="s">
        <v>13</v>
      </c>
      <c r="P5113" t="str">
        <f t="shared" si="1004"/>
        <v>Yes</v>
      </c>
      <c r="Q5113" t="str">
        <f t="shared" si="1005"/>
        <v>No</v>
      </c>
      <c r="R5113" t="str">
        <f t="shared" si="1006"/>
        <v>No</v>
      </c>
      <c r="T5113" t="s">
        <v>74</v>
      </c>
      <c r="U5113" t="s">
        <v>587</v>
      </c>
      <c r="V5113" t="str">
        <f t="shared" si="1007"/>
        <v>Intersection</v>
      </c>
      <c r="W5113" t="s">
        <v>1923</v>
      </c>
      <c r="X5113">
        <v>42.366777999999996</v>
      </c>
      <c r="Y5113">
        <v>-71.092369000000005</v>
      </c>
      <c r="Z5113" t="s">
        <v>1924</v>
      </c>
    </row>
    <row r="5114" spans="1:26">
      <c r="A5114">
        <v>29083</v>
      </c>
      <c r="B5114" s="1">
        <v>41400.097210648149</v>
      </c>
      <c r="C5114" s="1">
        <f t="shared" si="996"/>
        <v>41275</v>
      </c>
      <c r="D5114" s="4">
        <f t="shared" si="997"/>
        <v>0.34722222222222221</v>
      </c>
      <c r="E5114" s="3">
        <f t="shared" si="998"/>
        <v>2013</v>
      </c>
      <c r="F5114" s="3">
        <f t="shared" si="999"/>
        <v>5</v>
      </c>
      <c r="G5114" s="3">
        <f t="shared" si="1000"/>
        <v>6</v>
      </c>
      <c r="H5114" s="3">
        <f t="shared" si="1001"/>
        <v>2</v>
      </c>
      <c r="I5114" s="3">
        <f t="shared" si="1002"/>
        <v>19</v>
      </c>
      <c r="J5114" s="3">
        <f t="shared" si="1003"/>
        <v>2</v>
      </c>
      <c r="K5114" s="3" t="str">
        <f>IF(AND(D5114&gt;='Season Lookup'!$D$15,D5114&lt;'Season Lookup'!$D$16),"Spring",IF(AND(D5114&gt;='Season Lookup'!$D$16,D5114&lt;'Season Lookup'!$D$17),"Summer",IF(AND(D5114&gt;='Season Lookup'!$D$17,D5114&lt;'Season Lookup'!$D$18),"Fall",IF(OR(D5114&gt;='Season Lookup'!$D$18,D5114&lt;'Season Lookup'!$D$15),"Winter"))))</f>
        <v>Spring</v>
      </c>
      <c r="L5114" s="3" t="str">
        <f>VLOOKUP(F5114,'Season Lookup'!$A$1:$B$13,2,0)</f>
        <v>Spring</v>
      </c>
      <c r="M5114" t="s">
        <v>56</v>
      </c>
      <c r="N5114" t="s">
        <v>13</v>
      </c>
      <c r="O5114" t="s">
        <v>18</v>
      </c>
      <c r="P5114" t="str">
        <f t="shared" si="1004"/>
        <v>Yes</v>
      </c>
      <c r="Q5114" t="str">
        <f t="shared" si="1005"/>
        <v>No</v>
      </c>
      <c r="R5114" t="str">
        <f t="shared" si="1006"/>
        <v>No</v>
      </c>
      <c r="T5114" t="s">
        <v>198</v>
      </c>
      <c r="U5114" t="s">
        <v>326</v>
      </c>
      <c r="V5114" t="str">
        <f t="shared" si="1007"/>
        <v>Intersection</v>
      </c>
      <c r="W5114" t="s">
        <v>644</v>
      </c>
      <c r="X5114">
        <v>42.372565999999999</v>
      </c>
      <c r="Y5114">
        <v>-71.120144999999994</v>
      </c>
      <c r="Z5114" t="s">
        <v>386</v>
      </c>
    </row>
    <row r="5115" spans="1:26">
      <c r="A5115">
        <v>29084</v>
      </c>
      <c r="B5115" s="1">
        <v>41400.326388888891</v>
      </c>
      <c r="C5115" s="1">
        <f t="shared" si="996"/>
        <v>41275</v>
      </c>
      <c r="D5115" s="4">
        <f t="shared" si="997"/>
        <v>0.34722222222222221</v>
      </c>
      <c r="E5115" s="3">
        <f t="shared" si="998"/>
        <v>2013</v>
      </c>
      <c r="F5115" s="3">
        <f t="shared" si="999"/>
        <v>5</v>
      </c>
      <c r="G5115" s="3">
        <f t="shared" si="1000"/>
        <v>6</v>
      </c>
      <c r="H5115" s="3">
        <f t="shared" si="1001"/>
        <v>7</v>
      </c>
      <c r="I5115" s="3">
        <f t="shared" si="1002"/>
        <v>50</v>
      </c>
      <c r="J5115" s="3">
        <f t="shared" si="1003"/>
        <v>2</v>
      </c>
      <c r="K5115" s="3" t="str">
        <f>IF(AND(D5115&gt;='Season Lookup'!$D$15,D5115&lt;'Season Lookup'!$D$16),"Spring",IF(AND(D5115&gt;='Season Lookup'!$D$16,D5115&lt;'Season Lookup'!$D$17),"Summer",IF(AND(D5115&gt;='Season Lookup'!$D$17,D5115&lt;'Season Lookup'!$D$18),"Fall",IF(OR(D5115&gt;='Season Lookup'!$D$18,D5115&lt;'Season Lookup'!$D$15),"Winter"))))</f>
        <v>Spring</v>
      </c>
      <c r="L5115" s="3" t="str">
        <f>VLOOKUP(F5115,'Season Lookup'!$A$1:$B$13,2,0)</f>
        <v>Spring</v>
      </c>
      <c r="M5115" t="s">
        <v>56</v>
      </c>
      <c r="N5115" t="s">
        <v>35</v>
      </c>
      <c r="O5115" t="s">
        <v>13</v>
      </c>
      <c r="P5115" t="str">
        <f t="shared" si="1004"/>
        <v>Yes</v>
      </c>
      <c r="Q5115" t="str">
        <f t="shared" si="1005"/>
        <v>No</v>
      </c>
      <c r="R5115" t="str">
        <f t="shared" si="1006"/>
        <v>No</v>
      </c>
      <c r="T5115" t="s">
        <v>587</v>
      </c>
      <c r="U5115" t="s">
        <v>74</v>
      </c>
      <c r="V5115" t="str">
        <f t="shared" si="1007"/>
        <v>Intersection</v>
      </c>
      <c r="W5115" t="s">
        <v>5618</v>
      </c>
      <c r="X5115">
        <v>42.366777999999996</v>
      </c>
      <c r="Y5115">
        <v>-71.092369000000005</v>
      </c>
      <c r="Z5115" t="s">
        <v>1924</v>
      </c>
    </row>
    <row r="5116" spans="1:26">
      <c r="A5116">
        <v>29088</v>
      </c>
      <c r="B5116" s="1">
        <v>41400.832638888889</v>
      </c>
      <c r="C5116" s="1">
        <f t="shared" si="996"/>
        <v>41275</v>
      </c>
      <c r="D5116" s="4">
        <f t="shared" si="997"/>
        <v>0.34722222222222221</v>
      </c>
      <c r="E5116" s="3">
        <f t="shared" si="998"/>
        <v>2013</v>
      </c>
      <c r="F5116" s="3">
        <f t="shared" si="999"/>
        <v>5</v>
      </c>
      <c r="G5116" s="3">
        <f t="shared" si="1000"/>
        <v>6</v>
      </c>
      <c r="H5116" s="3">
        <f t="shared" si="1001"/>
        <v>19</v>
      </c>
      <c r="I5116" s="3">
        <f t="shared" si="1002"/>
        <v>59</v>
      </c>
      <c r="J5116" s="3">
        <f t="shared" si="1003"/>
        <v>2</v>
      </c>
      <c r="K5116" s="3" t="str">
        <f>IF(AND(D5116&gt;='Season Lookup'!$D$15,D5116&lt;'Season Lookup'!$D$16),"Spring",IF(AND(D5116&gt;='Season Lookup'!$D$16,D5116&lt;'Season Lookup'!$D$17),"Summer",IF(AND(D5116&gt;='Season Lookup'!$D$17,D5116&lt;'Season Lookup'!$D$18),"Fall",IF(OR(D5116&gt;='Season Lookup'!$D$18,D5116&lt;'Season Lookup'!$D$15),"Winter"))))</f>
        <v>Spring</v>
      </c>
      <c r="L5116" s="3" t="str">
        <f>VLOOKUP(F5116,'Season Lookup'!$A$1:$B$13,2,0)</f>
        <v>Spring</v>
      </c>
      <c r="M5116" t="s">
        <v>56</v>
      </c>
      <c r="N5116" t="s">
        <v>13</v>
      </c>
      <c r="O5116" t="s">
        <v>152</v>
      </c>
      <c r="P5116" t="str">
        <f t="shared" si="1004"/>
        <v>Yes</v>
      </c>
      <c r="Q5116" t="str">
        <f t="shared" si="1005"/>
        <v>No</v>
      </c>
      <c r="R5116" t="str">
        <f t="shared" si="1006"/>
        <v>Yes</v>
      </c>
      <c r="T5116" t="s">
        <v>32</v>
      </c>
      <c r="U5116" t="s">
        <v>195</v>
      </c>
      <c r="V5116" t="str">
        <f t="shared" si="1007"/>
        <v>Intersection</v>
      </c>
      <c r="W5116" t="s">
        <v>5619</v>
      </c>
      <c r="X5116">
        <v>42.363415000000003</v>
      </c>
      <c r="Y5116">
        <v>-71.099417000000003</v>
      </c>
      <c r="Z5116" t="s">
        <v>5620</v>
      </c>
    </row>
    <row r="5117" spans="1:26">
      <c r="A5117">
        <v>29089</v>
      </c>
      <c r="B5117" s="1">
        <v>41400.679166666669</v>
      </c>
      <c r="C5117" s="1">
        <f t="shared" si="996"/>
        <v>41275</v>
      </c>
      <c r="D5117" s="4">
        <f t="shared" si="997"/>
        <v>0.34722222222222221</v>
      </c>
      <c r="E5117" s="3">
        <f t="shared" si="998"/>
        <v>2013</v>
      </c>
      <c r="F5117" s="3">
        <f t="shared" si="999"/>
        <v>5</v>
      </c>
      <c r="G5117" s="3">
        <f t="shared" si="1000"/>
        <v>6</v>
      </c>
      <c r="H5117" s="3">
        <f t="shared" si="1001"/>
        <v>16</v>
      </c>
      <c r="I5117" s="3">
        <f t="shared" si="1002"/>
        <v>18</v>
      </c>
      <c r="J5117" s="3">
        <f t="shared" si="1003"/>
        <v>2</v>
      </c>
      <c r="K5117" s="3" t="str">
        <f>IF(AND(D5117&gt;='Season Lookup'!$D$15,D5117&lt;'Season Lookup'!$D$16),"Spring",IF(AND(D5117&gt;='Season Lookup'!$D$16,D5117&lt;'Season Lookup'!$D$17),"Summer",IF(AND(D5117&gt;='Season Lookup'!$D$17,D5117&lt;'Season Lookup'!$D$18),"Fall",IF(OR(D5117&gt;='Season Lookup'!$D$18,D5117&lt;'Season Lookup'!$D$15),"Winter"))))</f>
        <v>Spring</v>
      </c>
      <c r="L5117" s="3" t="str">
        <f>VLOOKUP(F5117,'Season Lookup'!$A$1:$B$13,2,0)</f>
        <v>Spring</v>
      </c>
      <c r="M5117" t="s">
        <v>56</v>
      </c>
      <c r="N5117" t="s">
        <v>13</v>
      </c>
      <c r="O5117" t="s">
        <v>246</v>
      </c>
      <c r="P5117" t="str">
        <f t="shared" si="1004"/>
        <v>Yes</v>
      </c>
      <c r="Q5117" t="str">
        <f t="shared" si="1005"/>
        <v>No</v>
      </c>
      <c r="R5117" t="str">
        <f t="shared" si="1006"/>
        <v>No</v>
      </c>
      <c r="T5117" t="s">
        <v>195</v>
      </c>
      <c r="U5117" t="s">
        <v>958</v>
      </c>
      <c r="V5117" t="str">
        <f t="shared" si="1007"/>
        <v>Intersection</v>
      </c>
      <c r="W5117" t="s">
        <v>1415</v>
      </c>
      <c r="X5117">
        <v>42.36036</v>
      </c>
      <c r="Y5117">
        <v>-71.102479000000002</v>
      </c>
      <c r="Z5117" t="s">
        <v>1416</v>
      </c>
    </row>
    <row r="5118" spans="1:26">
      <c r="A5118">
        <v>29094</v>
      </c>
      <c r="B5118" s="1">
        <v>41400.902777777781</v>
      </c>
      <c r="C5118" s="1">
        <f t="shared" si="996"/>
        <v>41275</v>
      </c>
      <c r="D5118" s="4">
        <f t="shared" si="997"/>
        <v>0.34722222222222221</v>
      </c>
      <c r="E5118" s="3">
        <f t="shared" si="998"/>
        <v>2013</v>
      </c>
      <c r="F5118" s="3">
        <f t="shared" si="999"/>
        <v>5</v>
      </c>
      <c r="G5118" s="3">
        <f t="shared" si="1000"/>
        <v>6</v>
      </c>
      <c r="H5118" s="3">
        <f t="shared" si="1001"/>
        <v>21</v>
      </c>
      <c r="I5118" s="3">
        <f t="shared" si="1002"/>
        <v>40</v>
      </c>
      <c r="J5118" s="3">
        <f t="shared" si="1003"/>
        <v>2</v>
      </c>
      <c r="K5118" s="3" t="str">
        <f>IF(AND(D5118&gt;='Season Lookup'!$D$15,D5118&lt;'Season Lookup'!$D$16),"Spring",IF(AND(D5118&gt;='Season Lookup'!$D$16,D5118&lt;'Season Lookup'!$D$17),"Summer",IF(AND(D5118&gt;='Season Lookup'!$D$17,D5118&lt;'Season Lookup'!$D$18),"Fall",IF(OR(D5118&gt;='Season Lookup'!$D$18,D5118&lt;'Season Lookup'!$D$15),"Winter"))))</f>
        <v>Spring</v>
      </c>
      <c r="L5118" s="3" t="str">
        <f>VLOOKUP(F5118,'Season Lookup'!$A$1:$B$13,2,0)</f>
        <v>Spring</v>
      </c>
      <c r="M5118" t="s">
        <v>56</v>
      </c>
      <c r="N5118" t="s">
        <v>13</v>
      </c>
      <c r="O5118" t="s">
        <v>13</v>
      </c>
      <c r="P5118" t="str">
        <f t="shared" si="1004"/>
        <v>Yes</v>
      </c>
      <c r="Q5118" t="str">
        <f t="shared" si="1005"/>
        <v>No</v>
      </c>
      <c r="R5118" t="str">
        <f t="shared" si="1006"/>
        <v>No</v>
      </c>
      <c r="T5118" t="s">
        <v>97</v>
      </c>
      <c r="U5118" t="s">
        <v>14</v>
      </c>
      <c r="V5118" t="str">
        <f t="shared" si="1007"/>
        <v>Intersection</v>
      </c>
      <c r="W5118" t="s">
        <v>98</v>
      </c>
      <c r="X5118">
        <v>42.374070000000003</v>
      </c>
      <c r="Y5118">
        <v>-71.118838999999994</v>
      </c>
      <c r="Z5118" t="s">
        <v>99</v>
      </c>
    </row>
    <row r="5119" spans="1:26">
      <c r="A5119">
        <v>29087</v>
      </c>
      <c r="B5119" s="1">
        <v>41401.833333333336</v>
      </c>
      <c r="C5119" s="1">
        <f t="shared" si="996"/>
        <v>41275</v>
      </c>
      <c r="D5119" s="4">
        <f t="shared" si="997"/>
        <v>0.35</v>
      </c>
      <c r="E5119" s="3">
        <f t="shared" si="998"/>
        <v>2013</v>
      </c>
      <c r="F5119" s="3">
        <f t="shared" si="999"/>
        <v>5</v>
      </c>
      <c r="G5119" s="3">
        <f t="shared" si="1000"/>
        <v>7</v>
      </c>
      <c r="H5119" s="3">
        <f t="shared" si="1001"/>
        <v>20</v>
      </c>
      <c r="I5119" s="3">
        <f t="shared" si="1002"/>
        <v>0</v>
      </c>
      <c r="J5119" s="3">
        <f t="shared" si="1003"/>
        <v>3</v>
      </c>
      <c r="K5119" s="3" t="str">
        <f>IF(AND(D5119&gt;='Season Lookup'!$D$15,D5119&lt;'Season Lookup'!$D$16),"Spring",IF(AND(D5119&gt;='Season Lookup'!$D$16,D5119&lt;'Season Lookup'!$D$17),"Summer",IF(AND(D5119&gt;='Season Lookup'!$D$17,D5119&lt;'Season Lookup'!$D$18),"Fall",IF(OR(D5119&gt;='Season Lookup'!$D$18,D5119&lt;'Season Lookup'!$D$15),"Winter"))))</f>
        <v>Spring</v>
      </c>
      <c r="L5119" s="3" t="str">
        <f>VLOOKUP(F5119,'Season Lookup'!$A$1:$B$13,2,0)</f>
        <v>Spring</v>
      </c>
      <c r="M5119" t="s">
        <v>73</v>
      </c>
      <c r="N5119" t="s">
        <v>13</v>
      </c>
      <c r="O5119" t="s">
        <v>132</v>
      </c>
      <c r="P5119" t="str">
        <f t="shared" si="1004"/>
        <v>Yes</v>
      </c>
      <c r="Q5119" t="str">
        <f t="shared" si="1005"/>
        <v>Yes</v>
      </c>
      <c r="R5119" t="str">
        <f t="shared" si="1006"/>
        <v>No</v>
      </c>
      <c r="S5119">
        <v>2443</v>
      </c>
      <c r="T5119" t="s">
        <v>14</v>
      </c>
      <c r="V5119" t="str">
        <f t="shared" si="1007"/>
        <v>Non Intersection</v>
      </c>
      <c r="W5119" t="s">
        <v>5621</v>
      </c>
      <c r="X5119">
        <v>42.398142</v>
      </c>
      <c r="Y5119">
        <v>-71.130843999999996</v>
      </c>
      <c r="Z5119" t="s">
        <v>5622</v>
      </c>
    </row>
    <row r="5120" spans="1:26">
      <c r="A5120">
        <v>29090</v>
      </c>
      <c r="B5120" s="1">
        <v>41401.532627314817</v>
      </c>
      <c r="C5120" s="1">
        <f t="shared" si="996"/>
        <v>41275</v>
      </c>
      <c r="D5120" s="4">
        <f t="shared" si="997"/>
        <v>0.35</v>
      </c>
      <c r="E5120" s="3">
        <f t="shared" si="998"/>
        <v>2013</v>
      </c>
      <c r="F5120" s="3">
        <f t="shared" si="999"/>
        <v>5</v>
      </c>
      <c r="G5120" s="3">
        <f t="shared" si="1000"/>
        <v>7</v>
      </c>
      <c r="H5120" s="3">
        <f t="shared" si="1001"/>
        <v>12</v>
      </c>
      <c r="I5120" s="3">
        <f t="shared" si="1002"/>
        <v>46</v>
      </c>
      <c r="J5120" s="3">
        <f t="shared" si="1003"/>
        <v>3</v>
      </c>
      <c r="K5120" s="3" t="str">
        <f>IF(AND(D5120&gt;='Season Lookup'!$D$15,D5120&lt;'Season Lookup'!$D$16),"Spring",IF(AND(D5120&gt;='Season Lookup'!$D$16,D5120&lt;'Season Lookup'!$D$17),"Summer",IF(AND(D5120&gt;='Season Lookup'!$D$17,D5120&lt;'Season Lookup'!$D$18),"Fall",IF(OR(D5120&gt;='Season Lookup'!$D$18,D5120&lt;'Season Lookup'!$D$15),"Winter"))))</f>
        <v>Spring</v>
      </c>
      <c r="L5120" s="3" t="str">
        <f>VLOOKUP(F5120,'Season Lookup'!$A$1:$B$13,2,0)</f>
        <v>Spring</v>
      </c>
      <c r="M5120" t="s">
        <v>73</v>
      </c>
      <c r="N5120" t="s">
        <v>18</v>
      </c>
      <c r="O5120" t="s">
        <v>132</v>
      </c>
      <c r="P5120" t="str">
        <f t="shared" si="1004"/>
        <v>Yes</v>
      </c>
      <c r="Q5120" t="str">
        <f t="shared" si="1005"/>
        <v>Yes</v>
      </c>
      <c r="R5120" t="str">
        <f t="shared" si="1006"/>
        <v>No</v>
      </c>
      <c r="S5120">
        <v>6</v>
      </c>
      <c r="T5120" t="s">
        <v>351</v>
      </c>
      <c r="U5120" t="s">
        <v>105</v>
      </c>
      <c r="V5120" t="str">
        <f t="shared" si="1007"/>
        <v>Non Intersection</v>
      </c>
      <c r="W5120" t="s">
        <v>5623</v>
      </c>
      <c r="X5120">
        <v>42.364013999999997</v>
      </c>
      <c r="Y5120">
        <v>-71.088093000000001</v>
      </c>
      <c r="Z5120" t="s">
        <v>5624</v>
      </c>
    </row>
    <row r="5121" spans="1:26">
      <c r="A5121">
        <v>29091</v>
      </c>
      <c r="B5121" s="1">
        <v>41401.64166666667</v>
      </c>
      <c r="C5121" s="1">
        <f t="shared" si="996"/>
        <v>41275</v>
      </c>
      <c r="D5121" s="4">
        <f t="shared" si="997"/>
        <v>0.35</v>
      </c>
      <c r="E5121" s="3">
        <f t="shared" si="998"/>
        <v>2013</v>
      </c>
      <c r="F5121" s="3">
        <f t="shared" si="999"/>
        <v>5</v>
      </c>
      <c r="G5121" s="3">
        <f t="shared" si="1000"/>
        <v>7</v>
      </c>
      <c r="H5121" s="3">
        <f t="shared" si="1001"/>
        <v>15</v>
      </c>
      <c r="I5121" s="3">
        <f t="shared" si="1002"/>
        <v>24</v>
      </c>
      <c r="J5121" s="3">
        <f t="shared" si="1003"/>
        <v>3</v>
      </c>
      <c r="K5121" s="3" t="str">
        <f>IF(AND(D5121&gt;='Season Lookup'!$D$15,D5121&lt;'Season Lookup'!$D$16),"Spring",IF(AND(D5121&gt;='Season Lookup'!$D$16,D5121&lt;'Season Lookup'!$D$17),"Summer",IF(AND(D5121&gt;='Season Lookup'!$D$17,D5121&lt;'Season Lookup'!$D$18),"Fall",IF(OR(D5121&gt;='Season Lookup'!$D$18,D5121&lt;'Season Lookup'!$D$15),"Winter"))))</f>
        <v>Spring</v>
      </c>
      <c r="L5121" s="3" t="str">
        <f>VLOOKUP(F5121,'Season Lookup'!$A$1:$B$13,2,0)</f>
        <v>Spring</v>
      </c>
      <c r="M5121" t="s">
        <v>73</v>
      </c>
      <c r="N5121" t="s">
        <v>13</v>
      </c>
      <c r="O5121" t="s">
        <v>152</v>
      </c>
      <c r="P5121" t="str">
        <f t="shared" si="1004"/>
        <v>Yes</v>
      </c>
      <c r="Q5121" t="str">
        <f t="shared" si="1005"/>
        <v>No</v>
      </c>
      <c r="R5121" t="str">
        <f t="shared" si="1006"/>
        <v>Yes</v>
      </c>
      <c r="T5121" t="s">
        <v>15</v>
      </c>
      <c r="U5121" t="s">
        <v>2668</v>
      </c>
      <c r="V5121" t="str">
        <f t="shared" si="1007"/>
        <v>Intersection</v>
      </c>
      <c r="W5121" t="s">
        <v>5462</v>
      </c>
      <c r="X5121">
        <v>42.392997000000001</v>
      </c>
      <c r="Y5121">
        <v>-71.129115999999996</v>
      </c>
      <c r="Z5121" t="s">
        <v>5463</v>
      </c>
    </row>
    <row r="5122" spans="1:26">
      <c r="A5122">
        <v>29092</v>
      </c>
      <c r="B5122" s="1">
        <v>41401.649293981478</v>
      </c>
      <c r="C5122" s="1">
        <f t="shared" si="996"/>
        <v>41275</v>
      </c>
      <c r="D5122" s="4">
        <f t="shared" si="997"/>
        <v>0.35</v>
      </c>
      <c r="E5122" s="3">
        <f t="shared" si="998"/>
        <v>2013</v>
      </c>
      <c r="F5122" s="3">
        <f t="shared" si="999"/>
        <v>5</v>
      </c>
      <c r="G5122" s="3">
        <f t="shared" si="1000"/>
        <v>7</v>
      </c>
      <c r="H5122" s="3">
        <f t="shared" si="1001"/>
        <v>15</v>
      </c>
      <c r="I5122" s="3">
        <f t="shared" si="1002"/>
        <v>34</v>
      </c>
      <c r="J5122" s="3">
        <f t="shared" si="1003"/>
        <v>3</v>
      </c>
      <c r="K5122" s="3" t="str">
        <f>IF(AND(D5122&gt;='Season Lookup'!$D$15,D5122&lt;'Season Lookup'!$D$16),"Spring",IF(AND(D5122&gt;='Season Lookup'!$D$16,D5122&lt;'Season Lookup'!$D$17),"Summer",IF(AND(D5122&gt;='Season Lookup'!$D$17,D5122&lt;'Season Lookup'!$D$18),"Fall",IF(OR(D5122&gt;='Season Lookup'!$D$18,D5122&lt;'Season Lookup'!$D$15),"Winter"))))</f>
        <v>Spring</v>
      </c>
      <c r="L5122" s="3" t="str">
        <f>VLOOKUP(F5122,'Season Lookup'!$A$1:$B$13,2,0)</f>
        <v>Spring</v>
      </c>
      <c r="M5122" t="s">
        <v>73</v>
      </c>
      <c r="N5122" t="s">
        <v>549</v>
      </c>
      <c r="O5122" t="s">
        <v>13</v>
      </c>
      <c r="P5122" t="str">
        <f t="shared" si="1004"/>
        <v>Yes</v>
      </c>
      <c r="Q5122" t="str">
        <f t="shared" si="1005"/>
        <v>No</v>
      </c>
      <c r="R5122" t="str">
        <f t="shared" si="1006"/>
        <v>No</v>
      </c>
      <c r="S5122">
        <v>51</v>
      </c>
      <c r="T5122" t="s">
        <v>101</v>
      </c>
      <c r="V5122" t="str">
        <f t="shared" si="1007"/>
        <v>Non Intersection</v>
      </c>
      <c r="W5122" t="s">
        <v>5625</v>
      </c>
      <c r="X5122">
        <v>42.364789000000002</v>
      </c>
      <c r="Y5122">
        <v>-71.099249</v>
      </c>
      <c r="Z5122" t="s">
        <v>5626</v>
      </c>
    </row>
    <row r="5123" spans="1:26">
      <c r="A5123">
        <v>29093</v>
      </c>
      <c r="B5123" s="1">
        <v>41401.763888888891</v>
      </c>
      <c r="C5123" s="1">
        <f t="shared" si="996"/>
        <v>41275</v>
      </c>
      <c r="D5123" s="4">
        <f t="shared" si="997"/>
        <v>0.35</v>
      </c>
      <c r="E5123" s="3">
        <f t="shared" si="998"/>
        <v>2013</v>
      </c>
      <c r="F5123" s="3">
        <f t="shared" si="999"/>
        <v>5</v>
      </c>
      <c r="G5123" s="3">
        <f t="shared" si="1000"/>
        <v>7</v>
      </c>
      <c r="H5123" s="3">
        <f t="shared" si="1001"/>
        <v>18</v>
      </c>
      <c r="I5123" s="3">
        <f t="shared" si="1002"/>
        <v>20</v>
      </c>
      <c r="J5123" s="3">
        <f t="shared" si="1003"/>
        <v>3</v>
      </c>
      <c r="K5123" s="3" t="str">
        <f>IF(AND(D5123&gt;='Season Lookup'!$D$15,D5123&lt;'Season Lookup'!$D$16),"Spring",IF(AND(D5123&gt;='Season Lookup'!$D$16,D5123&lt;'Season Lookup'!$D$17),"Summer",IF(AND(D5123&gt;='Season Lookup'!$D$17,D5123&lt;'Season Lookup'!$D$18),"Fall",IF(OR(D5123&gt;='Season Lookup'!$D$18,D5123&lt;'Season Lookup'!$D$15),"Winter"))))</f>
        <v>Spring</v>
      </c>
      <c r="L5123" s="3" t="str">
        <f>VLOOKUP(F5123,'Season Lookup'!$A$1:$B$13,2,0)</f>
        <v>Spring</v>
      </c>
      <c r="M5123" t="s">
        <v>73</v>
      </c>
      <c r="N5123" t="s">
        <v>13</v>
      </c>
      <c r="O5123" t="s">
        <v>23</v>
      </c>
      <c r="P5123" t="str">
        <f t="shared" si="1004"/>
        <v>Yes</v>
      </c>
      <c r="Q5123" t="str">
        <f t="shared" si="1005"/>
        <v>No</v>
      </c>
      <c r="R5123" t="str">
        <f t="shared" si="1006"/>
        <v>No</v>
      </c>
      <c r="T5123" t="s">
        <v>24</v>
      </c>
      <c r="U5123" t="s">
        <v>198</v>
      </c>
      <c r="V5123" t="str">
        <f t="shared" si="1007"/>
        <v>Intersection</v>
      </c>
      <c r="W5123" t="s">
        <v>3025</v>
      </c>
      <c r="X5123">
        <v>42.374940000000002</v>
      </c>
      <c r="Y5123">
        <v>-71.139720999999994</v>
      </c>
      <c r="Z5123" t="s">
        <v>2020</v>
      </c>
    </row>
    <row r="5124" spans="1:26">
      <c r="A5124">
        <v>29095</v>
      </c>
      <c r="B5124" s="1">
        <v>41402.427083333336</v>
      </c>
      <c r="C5124" s="1">
        <f t="shared" si="996"/>
        <v>41275</v>
      </c>
      <c r="D5124" s="4">
        <f t="shared" si="997"/>
        <v>0.3527777777777778</v>
      </c>
      <c r="E5124" s="3">
        <f t="shared" si="998"/>
        <v>2013</v>
      </c>
      <c r="F5124" s="3">
        <f t="shared" si="999"/>
        <v>5</v>
      </c>
      <c r="G5124" s="3">
        <f t="shared" si="1000"/>
        <v>8</v>
      </c>
      <c r="H5124" s="3">
        <f t="shared" si="1001"/>
        <v>10</v>
      </c>
      <c r="I5124" s="3">
        <f t="shared" si="1002"/>
        <v>15</v>
      </c>
      <c r="J5124" s="3">
        <f t="shared" si="1003"/>
        <v>4</v>
      </c>
      <c r="K5124" s="3" t="str">
        <f>IF(AND(D5124&gt;='Season Lookup'!$D$15,D5124&lt;'Season Lookup'!$D$16),"Spring",IF(AND(D5124&gt;='Season Lookup'!$D$16,D5124&lt;'Season Lookup'!$D$17),"Summer",IF(AND(D5124&gt;='Season Lookup'!$D$17,D5124&lt;'Season Lookup'!$D$18),"Fall",IF(OR(D5124&gt;='Season Lookup'!$D$18,D5124&lt;'Season Lookup'!$D$15),"Winter"))))</f>
        <v>Spring</v>
      </c>
      <c r="L5124" s="3" t="str">
        <f>VLOOKUP(F5124,'Season Lookup'!$A$1:$B$13,2,0)</f>
        <v>Spring</v>
      </c>
      <c r="M5124" t="s">
        <v>82</v>
      </c>
      <c r="N5124" t="s">
        <v>13</v>
      </c>
      <c r="O5124" t="s">
        <v>23</v>
      </c>
      <c r="P5124" t="str">
        <f t="shared" si="1004"/>
        <v>Yes</v>
      </c>
      <c r="Q5124" t="str">
        <f t="shared" si="1005"/>
        <v>No</v>
      </c>
      <c r="R5124" t="str">
        <f t="shared" si="1006"/>
        <v>No</v>
      </c>
      <c r="S5124">
        <v>20</v>
      </c>
      <c r="T5124" t="s">
        <v>326</v>
      </c>
      <c r="V5124" t="str">
        <f t="shared" si="1007"/>
        <v>Non Intersection</v>
      </c>
      <c r="W5124" t="s">
        <v>4337</v>
      </c>
      <c r="X5124">
        <v>42.373018999999999</v>
      </c>
      <c r="Y5124">
        <v>-71.119632999999993</v>
      </c>
      <c r="Z5124" t="s">
        <v>4338</v>
      </c>
    </row>
    <row r="5125" spans="1:26">
      <c r="A5125">
        <v>29096</v>
      </c>
      <c r="B5125" s="1">
        <v>41402.368043981478</v>
      </c>
      <c r="C5125" s="1">
        <f t="shared" si="996"/>
        <v>41275</v>
      </c>
      <c r="D5125" s="4">
        <f t="shared" si="997"/>
        <v>0.3527777777777778</v>
      </c>
      <c r="E5125" s="3">
        <f t="shared" si="998"/>
        <v>2013</v>
      </c>
      <c r="F5125" s="3">
        <f t="shared" si="999"/>
        <v>5</v>
      </c>
      <c r="G5125" s="3">
        <f t="shared" si="1000"/>
        <v>8</v>
      </c>
      <c r="H5125" s="3">
        <f t="shared" si="1001"/>
        <v>8</v>
      </c>
      <c r="I5125" s="3">
        <f t="shared" si="1002"/>
        <v>49</v>
      </c>
      <c r="J5125" s="3">
        <f t="shared" si="1003"/>
        <v>4</v>
      </c>
      <c r="K5125" s="3" t="str">
        <f>IF(AND(D5125&gt;='Season Lookup'!$D$15,D5125&lt;'Season Lookup'!$D$16),"Spring",IF(AND(D5125&gt;='Season Lookup'!$D$16,D5125&lt;'Season Lookup'!$D$17),"Summer",IF(AND(D5125&gt;='Season Lookup'!$D$17,D5125&lt;'Season Lookup'!$D$18),"Fall",IF(OR(D5125&gt;='Season Lookup'!$D$18,D5125&lt;'Season Lookup'!$D$15),"Winter"))))</f>
        <v>Spring</v>
      </c>
      <c r="L5125" s="3" t="str">
        <f>VLOOKUP(F5125,'Season Lookup'!$A$1:$B$13,2,0)</f>
        <v>Spring</v>
      </c>
      <c r="M5125" t="s">
        <v>82</v>
      </c>
      <c r="N5125" t="s">
        <v>13</v>
      </c>
      <c r="O5125" t="s">
        <v>13</v>
      </c>
      <c r="P5125" t="str">
        <f t="shared" si="1004"/>
        <v>Yes</v>
      </c>
      <c r="Q5125" t="str">
        <f t="shared" si="1005"/>
        <v>No</v>
      </c>
      <c r="R5125" t="str">
        <f t="shared" si="1006"/>
        <v>No</v>
      </c>
      <c r="T5125" t="s">
        <v>14</v>
      </c>
      <c r="U5125" t="s">
        <v>252</v>
      </c>
      <c r="V5125" t="str">
        <f t="shared" si="1007"/>
        <v>Intersection</v>
      </c>
      <c r="W5125" t="s">
        <v>2600</v>
      </c>
      <c r="X5125">
        <v>42.391373000000002</v>
      </c>
      <c r="Y5125">
        <v>-71.123272</v>
      </c>
      <c r="Z5125" t="s">
        <v>2601</v>
      </c>
    </row>
    <row r="5126" spans="1:26">
      <c r="A5126">
        <v>29099</v>
      </c>
      <c r="B5126" s="1">
        <v>41403.569444444445</v>
      </c>
      <c r="C5126" s="1">
        <f t="shared" si="996"/>
        <v>41275</v>
      </c>
      <c r="D5126" s="4">
        <f t="shared" si="997"/>
        <v>0.35555555555555557</v>
      </c>
      <c r="E5126" s="3">
        <f t="shared" si="998"/>
        <v>2013</v>
      </c>
      <c r="F5126" s="3">
        <f t="shared" si="999"/>
        <v>5</v>
      </c>
      <c r="G5126" s="3">
        <f t="shared" si="1000"/>
        <v>9</v>
      </c>
      <c r="H5126" s="3">
        <f t="shared" si="1001"/>
        <v>13</v>
      </c>
      <c r="I5126" s="3">
        <f t="shared" si="1002"/>
        <v>40</v>
      </c>
      <c r="J5126" s="3">
        <f t="shared" si="1003"/>
        <v>5</v>
      </c>
      <c r="K5126" s="3" t="str">
        <f>IF(AND(D5126&gt;='Season Lookup'!$D$15,D5126&lt;'Season Lookup'!$D$16),"Spring",IF(AND(D5126&gt;='Season Lookup'!$D$16,D5126&lt;'Season Lookup'!$D$17),"Summer",IF(AND(D5126&gt;='Season Lookup'!$D$17,D5126&lt;'Season Lookup'!$D$18),"Fall",IF(OR(D5126&gt;='Season Lookup'!$D$18,D5126&lt;'Season Lookup'!$D$15),"Winter"))))</f>
        <v>Spring</v>
      </c>
      <c r="L5126" s="3" t="str">
        <f>VLOOKUP(F5126,'Season Lookup'!$A$1:$B$13,2,0)</f>
        <v>Spring</v>
      </c>
      <c r="M5126" t="s">
        <v>78</v>
      </c>
      <c r="N5126" t="s">
        <v>13</v>
      </c>
      <c r="O5126" t="s">
        <v>13</v>
      </c>
      <c r="P5126" t="str">
        <f t="shared" si="1004"/>
        <v>Yes</v>
      </c>
      <c r="Q5126" t="str">
        <f t="shared" si="1005"/>
        <v>No</v>
      </c>
      <c r="R5126" t="str">
        <f t="shared" si="1006"/>
        <v>No</v>
      </c>
      <c r="S5126" t="s">
        <v>5627</v>
      </c>
      <c r="T5126" t="s">
        <v>198</v>
      </c>
      <c r="V5126" t="str">
        <f t="shared" si="1007"/>
        <v>Non Intersection</v>
      </c>
      <c r="W5126" t="s">
        <v>5628</v>
      </c>
      <c r="X5126">
        <v>42.362927999999997</v>
      </c>
      <c r="Y5126">
        <v>-71.103961999999996</v>
      </c>
      <c r="Z5126" t="s">
        <v>5629</v>
      </c>
    </row>
    <row r="5127" spans="1:26">
      <c r="A5127">
        <v>29100</v>
      </c>
      <c r="B5127" s="1">
        <v>41403.645833333336</v>
      </c>
      <c r="C5127" s="1">
        <f t="shared" si="996"/>
        <v>41275</v>
      </c>
      <c r="D5127" s="4">
        <f t="shared" si="997"/>
        <v>0.35555555555555557</v>
      </c>
      <c r="E5127" s="3">
        <f t="shared" si="998"/>
        <v>2013</v>
      </c>
      <c r="F5127" s="3">
        <f t="shared" si="999"/>
        <v>5</v>
      </c>
      <c r="G5127" s="3">
        <f t="shared" si="1000"/>
        <v>9</v>
      </c>
      <c r="H5127" s="3">
        <f t="shared" si="1001"/>
        <v>15</v>
      </c>
      <c r="I5127" s="3">
        <f t="shared" si="1002"/>
        <v>30</v>
      </c>
      <c r="J5127" s="3">
        <f t="shared" si="1003"/>
        <v>5</v>
      </c>
      <c r="K5127" s="3" t="str">
        <f>IF(AND(D5127&gt;='Season Lookup'!$D$15,D5127&lt;'Season Lookup'!$D$16),"Spring",IF(AND(D5127&gt;='Season Lookup'!$D$16,D5127&lt;'Season Lookup'!$D$17),"Summer",IF(AND(D5127&gt;='Season Lookup'!$D$17,D5127&lt;'Season Lookup'!$D$18),"Fall",IF(OR(D5127&gt;='Season Lookup'!$D$18,D5127&lt;'Season Lookup'!$D$15),"Winter"))))</f>
        <v>Spring</v>
      </c>
      <c r="L5127" s="3" t="str">
        <f>VLOOKUP(F5127,'Season Lookup'!$A$1:$B$13,2,0)</f>
        <v>Spring</v>
      </c>
      <c r="M5127" t="s">
        <v>78</v>
      </c>
      <c r="N5127" t="s">
        <v>13</v>
      </c>
      <c r="O5127" t="s">
        <v>23</v>
      </c>
      <c r="P5127" t="str">
        <f t="shared" si="1004"/>
        <v>Yes</v>
      </c>
      <c r="Q5127" t="str">
        <f t="shared" si="1005"/>
        <v>No</v>
      </c>
      <c r="R5127" t="str">
        <f t="shared" si="1006"/>
        <v>No</v>
      </c>
      <c r="T5127" t="s">
        <v>260</v>
      </c>
      <c r="V5127" t="str">
        <f t="shared" si="1007"/>
        <v>Intersection</v>
      </c>
      <c r="W5127" t="s">
        <v>2589</v>
      </c>
      <c r="X5127">
        <v>0</v>
      </c>
      <c r="Y5127">
        <v>0</v>
      </c>
      <c r="Z5127" t="s">
        <v>81</v>
      </c>
    </row>
    <row r="5128" spans="1:26">
      <c r="A5128">
        <v>29101</v>
      </c>
      <c r="B5128" s="1">
        <v>41403.758321759262</v>
      </c>
      <c r="C5128" s="1">
        <f t="shared" si="996"/>
        <v>41275</v>
      </c>
      <c r="D5128" s="4">
        <f t="shared" si="997"/>
        <v>0.35555555555555557</v>
      </c>
      <c r="E5128" s="3">
        <f t="shared" si="998"/>
        <v>2013</v>
      </c>
      <c r="F5128" s="3">
        <f t="shared" si="999"/>
        <v>5</v>
      </c>
      <c r="G5128" s="3">
        <f t="shared" si="1000"/>
        <v>9</v>
      </c>
      <c r="H5128" s="3">
        <f t="shared" si="1001"/>
        <v>18</v>
      </c>
      <c r="I5128" s="3">
        <f t="shared" si="1002"/>
        <v>11</v>
      </c>
      <c r="J5128" s="3">
        <f t="shared" si="1003"/>
        <v>5</v>
      </c>
      <c r="K5128" s="3" t="str">
        <f>IF(AND(D5128&gt;='Season Lookup'!$D$15,D5128&lt;'Season Lookup'!$D$16),"Spring",IF(AND(D5128&gt;='Season Lookup'!$D$16,D5128&lt;'Season Lookup'!$D$17),"Summer",IF(AND(D5128&gt;='Season Lookup'!$D$17,D5128&lt;'Season Lookup'!$D$18),"Fall",IF(OR(D5128&gt;='Season Lookup'!$D$18,D5128&lt;'Season Lookup'!$D$15),"Winter"))))</f>
        <v>Spring</v>
      </c>
      <c r="L5128" s="3" t="str">
        <f>VLOOKUP(F5128,'Season Lookup'!$A$1:$B$13,2,0)</f>
        <v>Spring</v>
      </c>
      <c r="M5128" t="s">
        <v>78</v>
      </c>
      <c r="N5128" t="s">
        <v>13</v>
      </c>
      <c r="O5128" t="s">
        <v>23</v>
      </c>
      <c r="P5128" t="str">
        <f t="shared" si="1004"/>
        <v>Yes</v>
      </c>
      <c r="Q5128" t="str">
        <f t="shared" si="1005"/>
        <v>No</v>
      </c>
      <c r="R5128" t="str">
        <f t="shared" si="1006"/>
        <v>No</v>
      </c>
      <c r="T5128" t="s">
        <v>37</v>
      </c>
      <c r="U5128" t="s">
        <v>42</v>
      </c>
      <c r="V5128" t="str">
        <f t="shared" si="1007"/>
        <v>Intersection</v>
      </c>
      <c r="W5128" t="s">
        <v>801</v>
      </c>
      <c r="X5128">
        <v>42.359115000000003</v>
      </c>
      <c r="Y5128">
        <v>-71.111084000000005</v>
      </c>
      <c r="Z5128" t="s">
        <v>802</v>
      </c>
    </row>
    <row r="5129" spans="1:26">
      <c r="A5129">
        <v>29102</v>
      </c>
      <c r="B5129" s="1">
        <v>41403.744432870371</v>
      </c>
      <c r="C5129" s="1">
        <f t="shared" si="996"/>
        <v>41275</v>
      </c>
      <c r="D5129" s="4">
        <f t="shared" si="997"/>
        <v>0.35555555555555557</v>
      </c>
      <c r="E5129" s="3">
        <f t="shared" si="998"/>
        <v>2013</v>
      </c>
      <c r="F5129" s="3">
        <f t="shared" si="999"/>
        <v>5</v>
      </c>
      <c r="G5129" s="3">
        <f t="shared" si="1000"/>
        <v>9</v>
      </c>
      <c r="H5129" s="3">
        <f t="shared" si="1001"/>
        <v>17</v>
      </c>
      <c r="I5129" s="3">
        <f t="shared" si="1002"/>
        <v>51</v>
      </c>
      <c r="J5129" s="3">
        <f t="shared" si="1003"/>
        <v>5</v>
      </c>
      <c r="K5129" s="3" t="str">
        <f>IF(AND(D5129&gt;='Season Lookup'!$D$15,D5129&lt;'Season Lookup'!$D$16),"Spring",IF(AND(D5129&gt;='Season Lookup'!$D$16,D5129&lt;'Season Lookup'!$D$17),"Summer",IF(AND(D5129&gt;='Season Lookup'!$D$17,D5129&lt;'Season Lookup'!$D$18),"Fall",IF(OR(D5129&gt;='Season Lookup'!$D$18,D5129&lt;'Season Lookup'!$D$15),"Winter"))))</f>
        <v>Spring</v>
      </c>
      <c r="L5129" s="3" t="str">
        <f>VLOOKUP(F5129,'Season Lookup'!$A$1:$B$13,2,0)</f>
        <v>Spring</v>
      </c>
      <c r="M5129" t="s">
        <v>78</v>
      </c>
      <c r="N5129" t="s">
        <v>13</v>
      </c>
      <c r="O5129" t="s">
        <v>23</v>
      </c>
      <c r="P5129" t="str">
        <f t="shared" si="1004"/>
        <v>Yes</v>
      </c>
      <c r="Q5129" t="str">
        <f t="shared" si="1005"/>
        <v>No</v>
      </c>
      <c r="R5129" t="str">
        <f t="shared" si="1006"/>
        <v>No</v>
      </c>
      <c r="S5129">
        <v>40</v>
      </c>
      <c r="T5129" t="s">
        <v>86</v>
      </c>
      <c r="V5129" t="str">
        <f t="shared" si="1007"/>
        <v>Non Intersection</v>
      </c>
      <c r="W5129" t="s">
        <v>87</v>
      </c>
      <c r="X5129">
        <v>42.355030999999997</v>
      </c>
      <c r="Y5129">
        <v>-71.111002999999997</v>
      </c>
      <c r="Z5129" t="s">
        <v>88</v>
      </c>
    </row>
    <row r="5130" spans="1:26">
      <c r="A5130">
        <v>29104</v>
      </c>
      <c r="B5130" s="1">
        <v>41403.708333333336</v>
      </c>
      <c r="C5130" s="1">
        <f t="shared" si="996"/>
        <v>41275</v>
      </c>
      <c r="D5130" s="4">
        <f t="shared" si="997"/>
        <v>0.35555555555555557</v>
      </c>
      <c r="E5130" s="3">
        <f t="shared" si="998"/>
        <v>2013</v>
      </c>
      <c r="F5130" s="3">
        <f t="shared" si="999"/>
        <v>5</v>
      </c>
      <c r="G5130" s="3">
        <f t="shared" si="1000"/>
        <v>9</v>
      </c>
      <c r="H5130" s="3">
        <f t="shared" si="1001"/>
        <v>17</v>
      </c>
      <c r="I5130" s="3">
        <f t="shared" si="1002"/>
        <v>0</v>
      </c>
      <c r="J5130" s="3">
        <f t="shared" si="1003"/>
        <v>5</v>
      </c>
      <c r="K5130" s="3" t="str">
        <f>IF(AND(D5130&gt;='Season Lookup'!$D$15,D5130&lt;'Season Lookup'!$D$16),"Spring",IF(AND(D5130&gt;='Season Lookup'!$D$16,D5130&lt;'Season Lookup'!$D$17),"Summer",IF(AND(D5130&gt;='Season Lookup'!$D$17,D5130&lt;'Season Lookup'!$D$18),"Fall",IF(OR(D5130&gt;='Season Lookup'!$D$18,D5130&lt;'Season Lookup'!$D$15),"Winter"))))</f>
        <v>Spring</v>
      </c>
      <c r="L5130" s="3" t="str">
        <f>VLOOKUP(F5130,'Season Lookup'!$A$1:$B$13,2,0)</f>
        <v>Spring</v>
      </c>
      <c r="M5130" t="s">
        <v>78</v>
      </c>
      <c r="N5130" t="s">
        <v>13</v>
      </c>
      <c r="O5130" t="s">
        <v>23</v>
      </c>
      <c r="P5130" t="str">
        <f t="shared" si="1004"/>
        <v>Yes</v>
      </c>
      <c r="Q5130" t="str">
        <f t="shared" si="1005"/>
        <v>No</v>
      </c>
      <c r="R5130" t="str">
        <f t="shared" si="1006"/>
        <v>No</v>
      </c>
      <c r="S5130">
        <v>260</v>
      </c>
      <c r="T5130" t="s">
        <v>509</v>
      </c>
      <c r="V5130" t="str">
        <f t="shared" si="1007"/>
        <v>Non Intersection</v>
      </c>
      <c r="W5130" t="s">
        <v>5630</v>
      </c>
      <c r="X5130">
        <v>42.364317</v>
      </c>
      <c r="Y5130">
        <v>-71.103566000000001</v>
      </c>
      <c r="Z5130" t="s">
        <v>5631</v>
      </c>
    </row>
    <row r="5131" spans="1:26">
      <c r="A5131">
        <v>29218</v>
      </c>
      <c r="B5131" s="1">
        <v>41403.541655092595</v>
      </c>
      <c r="C5131" s="1">
        <f t="shared" si="996"/>
        <v>41275</v>
      </c>
      <c r="D5131" s="4">
        <f t="shared" si="997"/>
        <v>0.35555555555555557</v>
      </c>
      <c r="E5131" s="3">
        <f t="shared" si="998"/>
        <v>2013</v>
      </c>
      <c r="F5131" s="3">
        <f t="shared" si="999"/>
        <v>5</v>
      </c>
      <c r="G5131" s="3">
        <f t="shared" si="1000"/>
        <v>9</v>
      </c>
      <c r="H5131" s="3">
        <f t="shared" si="1001"/>
        <v>12</v>
      </c>
      <c r="I5131" s="3">
        <f t="shared" si="1002"/>
        <v>59</v>
      </c>
      <c r="J5131" s="3">
        <f t="shared" si="1003"/>
        <v>5</v>
      </c>
      <c r="K5131" s="3" t="str">
        <f>IF(AND(D5131&gt;='Season Lookup'!$D$15,D5131&lt;'Season Lookup'!$D$16),"Spring",IF(AND(D5131&gt;='Season Lookup'!$D$16,D5131&lt;'Season Lookup'!$D$17),"Summer",IF(AND(D5131&gt;='Season Lookup'!$D$17,D5131&lt;'Season Lookup'!$D$18),"Fall",IF(OR(D5131&gt;='Season Lookup'!$D$18,D5131&lt;'Season Lookup'!$D$15),"Winter"))))</f>
        <v>Spring</v>
      </c>
      <c r="L5131" s="3" t="str">
        <f>VLOOKUP(F5131,'Season Lookup'!$A$1:$B$13,2,0)</f>
        <v>Spring</v>
      </c>
      <c r="M5131" t="s">
        <v>78</v>
      </c>
      <c r="N5131" t="s">
        <v>13</v>
      </c>
      <c r="O5131" t="s">
        <v>23</v>
      </c>
      <c r="P5131" t="str">
        <f t="shared" si="1004"/>
        <v>Yes</v>
      </c>
      <c r="Q5131" t="str">
        <f t="shared" si="1005"/>
        <v>No</v>
      </c>
      <c r="R5131" t="str">
        <f t="shared" si="1006"/>
        <v>No</v>
      </c>
      <c r="S5131">
        <v>30</v>
      </c>
      <c r="T5131" t="s">
        <v>4061</v>
      </c>
      <c r="V5131" t="str">
        <f t="shared" si="1007"/>
        <v>Non Intersection</v>
      </c>
      <c r="W5131" t="s">
        <v>5449</v>
      </c>
      <c r="X5131">
        <v>42.361136000000002</v>
      </c>
      <c r="Y5131">
        <v>-71.102496000000002</v>
      </c>
      <c r="Z5131" t="s">
        <v>5450</v>
      </c>
    </row>
    <row r="5132" spans="1:26">
      <c r="A5132">
        <v>29103</v>
      </c>
      <c r="B5132" s="1">
        <v>41404.104155092595</v>
      </c>
      <c r="C5132" s="1">
        <f t="shared" si="996"/>
        <v>41275</v>
      </c>
      <c r="D5132" s="4">
        <f t="shared" si="997"/>
        <v>0.35833333333333334</v>
      </c>
      <c r="E5132" s="3">
        <f t="shared" si="998"/>
        <v>2013</v>
      </c>
      <c r="F5132" s="3">
        <f t="shared" si="999"/>
        <v>5</v>
      </c>
      <c r="G5132" s="3">
        <f t="shared" si="1000"/>
        <v>10</v>
      </c>
      <c r="H5132" s="3">
        <f t="shared" si="1001"/>
        <v>2</v>
      </c>
      <c r="I5132" s="3">
        <f t="shared" si="1002"/>
        <v>29</v>
      </c>
      <c r="J5132" s="3">
        <f t="shared" si="1003"/>
        <v>6</v>
      </c>
      <c r="K5132" s="3" t="str">
        <f>IF(AND(D5132&gt;='Season Lookup'!$D$15,D5132&lt;'Season Lookup'!$D$16),"Spring",IF(AND(D5132&gt;='Season Lookup'!$D$16,D5132&lt;'Season Lookup'!$D$17),"Summer",IF(AND(D5132&gt;='Season Lookup'!$D$17,D5132&lt;'Season Lookup'!$D$18),"Fall",IF(OR(D5132&gt;='Season Lookup'!$D$18,D5132&lt;'Season Lookup'!$D$15),"Winter"))))</f>
        <v>Spring</v>
      </c>
      <c r="L5132" s="3" t="str">
        <f>VLOOKUP(F5132,'Season Lookup'!$A$1:$B$13,2,0)</f>
        <v>Spring</v>
      </c>
      <c r="M5132" t="s">
        <v>78</v>
      </c>
      <c r="N5132" t="s">
        <v>13</v>
      </c>
      <c r="O5132" t="s">
        <v>13</v>
      </c>
      <c r="P5132" t="str">
        <f t="shared" si="1004"/>
        <v>Yes</v>
      </c>
      <c r="Q5132" t="str">
        <f t="shared" si="1005"/>
        <v>No</v>
      </c>
      <c r="R5132" t="str">
        <f t="shared" si="1006"/>
        <v>No</v>
      </c>
      <c r="T5132" t="s">
        <v>963</v>
      </c>
      <c r="V5132" t="str">
        <f t="shared" si="1007"/>
        <v>Intersection</v>
      </c>
      <c r="W5132" t="s">
        <v>5632</v>
      </c>
      <c r="X5132">
        <v>0</v>
      </c>
      <c r="Y5132">
        <v>0</v>
      </c>
      <c r="Z5132" t="s">
        <v>81</v>
      </c>
    </row>
    <row r="5133" spans="1:26">
      <c r="A5133">
        <v>29105</v>
      </c>
      <c r="B5133" s="1">
        <v>41404.489583333336</v>
      </c>
      <c r="C5133" s="1">
        <f t="shared" si="996"/>
        <v>41275</v>
      </c>
      <c r="D5133" s="4">
        <f t="shared" si="997"/>
        <v>0.35833333333333334</v>
      </c>
      <c r="E5133" s="3">
        <f t="shared" si="998"/>
        <v>2013</v>
      </c>
      <c r="F5133" s="3">
        <f t="shared" si="999"/>
        <v>5</v>
      </c>
      <c r="G5133" s="3">
        <f t="shared" si="1000"/>
        <v>10</v>
      </c>
      <c r="H5133" s="3">
        <f t="shared" si="1001"/>
        <v>11</v>
      </c>
      <c r="I5133" s="3">
        <f t="shared" si="1002"/>
        <v>45</v>
      </c>
      <c r="J5133" s="3">
        <f t="shared" si="1003"/>
        <v>6</v>
      </c>
      <c r="K5133" s="3" t="str">
        <f>IF(AND(D5133&gt;='Season Lookup'!$D$15,D5133&lt;'Season Lookup'!$D$16),"Spring",IF(AND(D5133&gt;='Season Lookup'!$D$16,D5133&lt;'Season Lookup'!$D$17),"Summer",IF(AND(D5133&gt;='Season Lookup'!$D$17,D5133&lt;'Season Lookup'!$D$18),"Fall",IF(OR(D5133&gt;='Season Lookup'!$D$18,D5133&lt;'Season Lookup'!$D$15),"Winter"))))</f>
        <v>Spring</v>
      </c>
      <c r="L5133" s="3" t="str">
        <f>VLOOKUP(F5133,'Season Lookup'!$A$1:$B$13,2,0)</f>
        <v>Spring</v>
      </c>
      <c r="M5133" t="s">
        <v>12</v>
      </c>
      <c r="N5133" t="s">
        <v>13</v>
      </c>
      <c r="O5133" t="s">
        <v>23</v>
      </c>
      <c r="P5133" t="str">
        <f t="shared" si="1004"/>
        <v>Yes</v>
      </c>
      <c r="Q5133" t="str">
        <f t="shared" si="1005"/>
        <v>No</v>
      </c>
      <c r="R5133" t="str">
        <f t="shared" si="1006"/>
        <v>No</v>
      </c>
      <c r="S5133">
        <v>1001</v>
      </c>
      <c r="T5133" t="s">
        <v>19</v>
      </c>
      <c r="V5133" t="str">
        <f t="shared" si="1007"/>
        <v>Non Intersection</v>
      </c>
      <c r="W5133" t="s">
        <v>2171</v>
      </c>
      <c r="X5133">
        <v>42.373038999999999</v>
      </c>
      <c r="Y5133">
        <v>-71.093564999999998</v>
      </c>
      <c r="Z5133" t="s">
        <v>2172</v>
      </c>
    </row>
    <row r="5134" spans="1:26">
      <c r="A5134">
        <v>29106</v>
      </c>
      <c r="B5134" s="1">
        <v>41404.604155092595</v>
      </c>
      <c r="C5134" s="1">
        <f t="shared" si="996"/>
        <v>41275</v>
      </c>
      <c r="D5134" s="4">
        <f t="shared" si="997"/>
        <v>0.35833333333333334</v>
      </c>
      <c r="E5134" s="3">
        <f t="shared" si="998"/>
        <v>2013</v>
      </c>
      <c r="F5134" s="3">
        <f t="shared" si="999"/>
        <v>5</v>
      </c>
      <c r="G5134" s="3">
        <f t="shared" si="1000"/>
        <v>10</v>
      </c>
      <c r="H5134" s="3">
        <f t="shared" si="1001"/>
        <v>14</v>
      </c>
      <c r="I5134" s="3">
        <f t="shared" si="1002"/>
        <v>29</v>
      </c>
      <c r="J5134" s="3">
        <f t="shared" si="1003"/>
        <v>6</v>
      </c>
      <c r="K5134" s="3" t="str">
        <f>IF(AND(D5134&gt;='Season Lookup'!$D$15,D5134&lt;'Season Lookup'!$D$16),"Spring",IF(AND(D5134&gt;='Season Lookup'!$D$16,D5134&lt;'Season Lookup'!$D$17),"Summer",IF(AND(D5134&gt;='Season Lookup'!$D$17,D5134&lt;'Season Lookup'!$D$18),"Fall",IF(OR(D5134&gt;='Season Lookup'!$D$18,D5134&lt;'Season Lookup'!$D$15),"Winter"))))</f>
        <v>Spring</v>
      </c>
      <c r="L5134" s="3" t="str">
        <f>VLOOKUP(F5134,'Season Lookup'!$A$1:$B$13,2,0)</f>
        <v>Spring</v>
      </c>
      <c r="M5134" t="s">
        <v>12</v>
      </c>
      <c r="N5134" t="s">
        <v>13</v>
      </c>
      <c r="O5134" t="s">
        <v>13</v>
      </c>
      <c r="P5134" t="str">
        <f t="shared" si="1004"/>
        <v>Yes</v>
      </c>
      <c r="Q5134" t="str">
        <f t="shared" si="1005"/>
        <v>No</v>
      </c>
      <c r="R5134" t="str">
        <f t="shared" si="1006"/>
        <v>No</v>
      </c>
      <c r="T5134" t="s">
        <v>209</v>
      </c>
      <c r="U5134" t="s">
        <v>260</v>
      </c>
      <c r="V5134" t="str">
        <f t="shared" si="1007"/>
        <v>Intersection</v>
      </c>
      <c r="W5134" t="s">
        <v>531</v>
      </c>
      <c r="X5134">
        <v>42.365678000000003</v>
      </c>
      <c r="Y5134">
        <v>-71.082406000000006</v>
      </c>
      <c r="Z5134" t="s">
        <v>532</v>
      </c>
    </row>
    <row r="5135" spans="1:26">
      <c r="A5135">
        <v>29107</v>
      </c>
      <c r="B5135" s="1">
        <v>41404.810416666667</v>
      </c>
      <c r="C5135" s="1">
        <f t="shared" si="996"/>
        <v>41275</v>
      </c>
      <c r="D5135" s="4">
        <f t="shared" si="997"/>
        <v>0.35833333333333334</v>
      </c>
      <c r="E5135" s="3">
        <f t="shared" si="998"/>
        <v>2013</v>
      </c>
      <c r="F5135" s="3">
        <f t="shared" si="999"/>
        <v>5</v>
      </c>
      <c r="G5135" s="3">
        <f t="shared" si="1000"/>
        <v>10</v>
      </c>
      <c r="H5135" s="3">
        <f t="shared" si="1001"/>
        <v>19</v>
      </c>
      <c r="I5135" s="3">
        <f t="shared" si="1002"/>
        <v>27</v>
      </c>
      <c r="J5135" s="3">
        <f t="shared" si="1003"/>
        <v>6</v>
      </c>
      <c r="K5135" s="3" t="str">
        <f>IF(AND(D5135&gt;='Season Lookup'!$D$15,D5135&lt;'Season Lookup'!$D$16),"Spring",IF(AND(D5135&gt;='Season Lookup'!$D$16,D5135&lt;'Season Lookup'!$D$17),"Summer",IF(AND(D5135&gt;='Season Lookup'!$D$17,D5135&lt;'Season Lookup'!$D$18),"Fall",IF(OR(D5135&gt;='Season Lookup'!$D$18,D5135&lt;'Season Lookup'!$D$15),"Winter"))))</f>
        <v>Spring</v>
      </c>
      <c r="L5135" s="3" t="str">
        <f>VLOOKUP(F5135,'Season Lookup'!$A$1:$B$13,2,0)</f>
        <v>Spring</v>
      </c>
      <c r="M5135" t="s">
        <v>12</v>
      </c>
      <c r="N5135" t="s">
        <v>132</v>
      </c>
      <c r="O5135" t="s">
        <v>18</v>
      </c>
      <c r="P5135" t="str">
        <f t="shared" si="1004"/>
        <v>Yes</v>
      </c>
      <c r="Q5135" t="str">
        <f t="shared" si="1005"/>
        <v>Yes</v>
      </c>
      <c r="R5135" t="str">
        <f t="shared" si="1006"/>
        <v>No</v>
      </c>
      <c r="S5135">
        <v>204</v>
      </c>
      <c r="T5135" t="s">
        <v>342</v>
      </c>
      <c r="V5135" t="str">
        <f t="shared" si="1007"/>
        <v>Non Intersection</v>
      </c>
      <c r="W5135" t="s">
        <v>5633</v>
      </c>
      <c r="X5135">
        <v>42.370336999999999</v>
      </c>
      <c r="Y5135">
        <v>-71.100117999999995</v>
      </c>
      <c r="Z5135" t="s">
        <v>5634</v>
      </c>
    </row>
    <row r="5136" spans="1:26">
      <c r="A5136">
        <v>29108</v>
      </c>
      <c r="B5136" s="1">
        <v>41405.479849537034</v>
      </c>
      <c r="C5136" s="1">
        <f t="shared" si="996"/>
        <v>41275</v>
      </c>
      <c r="D5136" s="4">
        <f t="shared" si="997"/>
        <v>0.3611111111111111</v>
      </c>
      <c r="E5136" s="3">
        <f t="shared" si="998"/>
        <v>2013</v>
      </c>
      <c r="F5136" s="3">
        <f t="shared" si="999"/>
        <v>5</v>
      </c>
      <c r="G5136" s="3">
        <f t="shared" si="1000"/>
        <v>11</v>
      </c>
      <c r="H5136" s="3">
        <f t="shared" si="1001"/>
        <v>11</v>
      </c>
      <c r="I5136" s="3">
        <f t="shared" si="1002"/>
        <v>30</v>
      </c>
      <c r="J5136" s="3">
        <f t="shared" si="1003"/>
        <v>7</v>
      </c>
      <c r="K5136" s="3" t="str">
        <f>IF(AND(D5136&gt;='Season Lookup'!$D$15,D5136&lt;'Season Lookup'!$D$16),"Spring",IF(AND(D5136&gt;='Season Lookup'!$D$16,D5136&lt;'Season Lookup'!$D$17),"Summer",IF(AND(D5136&gt;='Season Lookup'!$D$17,D5136&lt;'Season Lookup'!$D$18),"Fall",IF(OR(D5136&gt;='Season Lookup'!$D$18,D5136&lt;'Season Lookup'!$D$15),"Winter"))))</f>
        <v>Spring</v>
      </c>
      <c r="L5136" s="3" t="str">
        <f>VLOOKUP(F5136,'Season Lookup'!$A$1:$B$13,2,0)</f>
        <v>Spring</v>
      </c>
      <c r="M5136" t="s">
        <v>31</v>
      </c>
      <c r="N5136" t="s">
        <v>13</v>
      </c>
      <c r="O5136" t="s">
        <v>13</v>
      </c>
      <c r="P5136" t="str">
        <f t="shared" si="1004"/>
        <v>Yes</v>
      </c>
      <c r="Q5136" t="str">
        <f t="shared" si="1005"/>
        <v>No</v>
      </c>
      <c r="R5136" t="str">
        <f t="shared" si="1006"/>
        <v>No</v>
      </c>
      <c r="T5136" t="s">
        <v>260</v>
      </c>
      <c r="U5136" t="s">
        <v>146</v>
      </c>
      <c r="V5136" t="str">
        <f t="shared" si="1007"/>
        <v>Intersection</v>
      </c>
      <c r="W5136" t="s">
        <v>544</v>
      </c>
      <c r="X5136">
        <v>42.368965000000003</v>
      </c>
      <c r="Y5136">
        <v>-71.080324000000005</v>
      </c>
      <c r="Z5136" t="s">
        <v>545</v>
      </c>
    </row>
    <row r="5137" spans="1:26">
      <c r="A5137">
        <v>29109</v>
      </c>
      <c r="B5137" s="1">
        <v>41405.868043981478</v>
      </c>
      <c r="C5137" s="1">
        <f t="shared" si="996"/>
        <v>41275</v>
      </c>
      <c r="D5137" s="4">
        <f t="shared" si="997"/>
        <v>0.3611111111111111</v>
      </c>
      <c r="E5137" s="3">
        <f t="shared" si="998"/>
        <v>2013</v>
      </c>
      <c r="F5137" s="3">
        <f t="shared" si="999"/>
        <v>5</v>
      </c>
      <c r="G5137" s="3">
        <f t="shared" si="1000"/>
        <v>11</v>
      </c>
      <c r="H5137" s="3">
        <f t="shared" si="1001"/>
        <v>20</v>
      </c>
      <c r="I5137" s="3">
        <f t="shared" si="1002"/>
        <v>49</v>
      </c>
      <c r="J5137" s="3">
        <f t="shared" si="1003"/>
        <v>7</v>
      </c>
      <c r="K5137" s="3" t="str">
        <f>IF(AND(D5137&gt;='Season Lookup'!$D$15,D5137&lt;'Season Lookup'!$D$16),"Spring",IF(AND(D5137&gt;='Season Lookup'!$D$16,D5137&lt;'Season Lookup'!$D$17),"Summer",IF(AND(D5137&gt;='Season Lookup'!$D$17,D5137&lt;'Season Lookup'!$D$18),"Fall",IF(OR(D5137&gt;='Season Lookup'!$D$18,D5137&lt;'Season Lookup'!$D$15),"Winter"))))</f>
        <v>Spring</v>
      </c>
      <c r="L5137" s="3" t="str">
        <f>VLOOKUP(F5137,'Season Lookup'!$A$1:$B$13,2,0)</f>
        <v>Spring</v>
      </c>
      <c r="M5137" t="s">
        <v>31</v>
      </c>
      <c r="N5137" t="s">
        <v>13</v>
      </c>
      <c r="O5137" t="s">
        <v>13</v>
      </c>
      <c r="P5137" t="str">
        <f t="shared" si="1004"/>
        <v>Yes</v>
      </c>
      <c r="Q5137" t="str">
        <f t="shared" si="1005"/>
        <v>No</v>
      </c>
      <c r="R5137" t="str">
        <f t="shared" si="1006"/>
        <v>No</v>
      </c>
      <c r="S5137">
        <v>69</v>
      </c>
      <c r="T5137" t="s">
        <v>41</v>
      </c>
      <c r="V5137" t="str">
        <f t="shared" si="1007"/>
        <v>Non Intersection</v>
      </c>
      <c r="W5137" t="s">
        <v>5635</v>
      </c>
      <c r="X5137">
        <v>42.364458999999997</v>
      </c>
      <c r="Y5137">
        <v>-71.107303000000002</v>
      </c>
      <c r="Z5137" t="s">
        <v>5636</v>
      </c>
    </row>
    <row r="5138" spans="1:26">
      <c r="A5138">
        <v>29112</v>
      </c>
      <c r="B5138" s="1">
        <v>41405.908321759256</v>
      </c>
      <c r="C5138" s="1">
        <f t="shared" si="996"/>
        <v>41275</v>
      </c>
      <c r="D5138" s="4">
        <f t="shared" si="997"/>
        <v>0.3611111111111111</v>
      </c>
      <c r="E5138" s="3">
        <f t="shared" si="998"/>
        <v>2013</v>
      </c>
      <c r="F5138" s="3">
        <f t="shared" si="999"/>
        <v>5</v>
      </c>
      <c r="G5138" s="3">
        <f t="shared" si="1000"/>
        <v>11</v>
      </c>
      <c r="H5138" s="3">
        <f t="shared" si="1001"/>
        <v>21</v>
      </c>
      <c r="I5138" s="3">
        <f t="shared" si="1002"/>
        <v>47</v>
      </c>
      <c r="J5138" s="3">
        <f t="shared" si="1003"/>
        <v>7</v>
      </c>
      <c r="K5138" s="3" t="str">
        <f>IF(AND(D5138&gt;='Season Lookup'!$D$15,D5138&lt;'Season Lookup'!$D$16),"Spring",IF(AND(D5138&gt;='Season Lookup'!$D$16,D5138&lt;'Season Lookup'!$D$17),"Summer",IF(AND(D5138&gt;='Season Lookup'!$D$17,D5138&lt;'Season Lookup'!$D$18),"Fall",IF(OR(D5138&gt;='Season Lookup'!$D$18,D5138&lt;'Season Lookup'!$D$15),"Winter"))))</f>
        <v>Spring</v>
      </c>
      <c r="L5138" s="3" t="str">
        <f>VLOOKUP(F5138,'Season Lookup'!$A$1:$B$13,2,0)</f>
        <v>Spring</v>
      </c>
      <c r="M5138" t="s">
        <v>31</v>
      </c>
      <c r="N5138" t="s">
        <v>13</v>
      </c>
      <c r="O5138" t="s">
        <v>13</v>
      </c>
      <c r="P5138" t="str">
        <f t="shared" si="1004"/>
        <v>Yes</v>
      </c>
      <c r="Q5138" t="str">
        <f t="shared" si="1005"/>
        <v>No</v>
      </c>
      <c r="R5138" t="str">
        <f t="shared" si="1006"/>
        <v>No</v>
      </c>
      <c r="T5138" t="s">
        <v>14</v>
      </c>
      <c r="U5138" t="s">
        <v>185</v>
      </c>
      <c r="V5138" t="str">
        <f t="shared" si="1007"/>
        <v>Intersection</v>
      </c>
      <c r="W5138" t="s">
        <v>1247</v>
      </c>
      <c r="X5138">
        <v>42.375131000000003</v>
      </c>
      <c r="Y5138">
        <v>-71.119151000000002</v>
      </c>
      <c r="Z5138" t="s">
        <v>1248</v>
      </c>
    </row>
    <row r="5139" spans="1:26">
      <c r="A5139">
        <v>29128</v>
      </c>
      <c r="B5139" s="1">
        <v>41405.791655092595</v>
      </c>
      <c r="C5139" s="1">
        <f t="shared" si="996"/>
        <v>41275</v>
      </c>
      <c r="D5139" s="4">
        <f t="shared" si="997"/>
        <v>0.3611111111111111</v>
      </c>
      <c r="E5139" s="3">
        <f t="shared" si="998"/>
        <v>2013</v>
      </c>
      <c r="F5139" s="3">
        <f t="shared" si="999"/>
        <v>5</v>
      </c>
      <c r="G5139" s="3">
        <f t="shared" si="1000"/>
        <v>11</v>
      </c>
      <c r="H5139" s="3">
        <f t="shared" si="1001"/>
        <v>18</v>
      </c>
      <c r="I5139" s="3">
        <f t="shared" si="1002"/>
        <v>59</v>
      </c>
      <c r="J5139" s="3">
        <f t="shared" si="1003"/>
        <v>7</v>
      </c>
      <c r="K5139" s="3" t="str">
        <f>IF(AND(D5139&gt;='Season Lookup'!$D$15,D5139&lt;'Season Lookup'!$D$16),"Spring",IF(AND(D5139&gt;='Season Lookup'!$D$16,D5139&lt;'Season Lookup'!$D$17),"Summer",IF(AND(D5139&gt;='Season Lookup'!$D$17,D5139&lt;'Season Lookup'!$D$18),"Fall",IF(OR(D5139&gt;='Season Lookup'!$D$18,D5139&lt;'Season Lookup'!$D$15),"Winter"))))</f>
        <v>Spring</v>
      </c>
      <c r="L5139" s="3" t="str">
        <f>VLOOKUP(F5139,'Season Lookup'!$A$1:$B$13,2,0)</f>
        <v>Spring</v>
      </c>
      <c r="M5139" t="s">
        <v>31</v>
      </c>
      <c r="N5139" t="s">
        <v>13</v>
      </c>
      <c r="O5139" t="s">
        <v>23</v>
      </c>
      <c r="P5139" t="str">
        <f t="shared" si="1004"/>
        <v>Yes</v>
      </c>
      <c r="Q5139" t="str">
        <f t="shared" si="1005"/>
        <v>No</v>
      </c>
      <c r="R5139" t="str">
        <f t="shared" si="1006"/>
        <v>No</v>
      </c>
      <c r="S5139">
        <v>1713</v>
      </c>
      <c r="T5139" t="s">
        <v>14</v>
      </c>
      <c r="V5139" t="str">
        <f t="shared" si="1007"/>
        <v>Non Intersection</v>
      </c>
      <c r="W5139" t="s">
        <v>5637</v>
      </c>
      <c r="X5139">
        <v>42.383465000000001</v>
      </c>
      <c r="Y5139">
        <v>-71.119123999999999</v>
      </c>
      <c r="Z5139" t="s">
        <v>5638</v>
      </c>
    </row>
    <row r="5140" spans="1:26">
      <c r="A5140">
        <v>29207</v>
      </c>
      <c r="B5140" s="1">
        <v>41405.583333333336</v>
      </c>
      <c r="C5140" s="1">
        <f t="shared" si="996"/>
        <v>41275</v>
      </c>
      <c r="D5140" s="4">
        <f t="shared" si="997"/>
        <v>0.3611111111111111</v>
      </c>
      <c r="E5140" s="3">
        <f t="shared" si="998"/>
        <v>2013</v>
      </c>
      <c r="F5140" s="3">
        <f t="shared" si="999"/>
        <v>5</v>
      </c>
      <c r="G5140" s="3">
        <f t="shared" si="1000"/>
        <v>11</v>
      </c>
      <c r="H5140" s="3">
        <f t="shared" si="1001"/>
        <v>14</v>
      </c>
      <c r="I5140" s="3">
        <f t="shared" si="1002"/>
        <v>0</v>
      </c>
      <c r="J5140" s="3">
        <f t="shared" si="1003"/>
        <v>7</v>
      </c>
      <c r="K5140" s="3" t="str">
        <f>IF(AND(D5140&gt;='Season Lookup'!$D$15,D5140&lt;'Season Lookup'!$D$16),"Spring",IF(AND(D5140&gt;='Season Lookup'!$D$16,D5140&lt;'Season Lookup'!$D$17),"Summer",IF(AND(D5140&gt;='Season Lookup'!$D$17,D5140&lt;'Season Lookup'!$D$18),"Fall",IF(OR(D5140&gt;='Season Lookup'!$D$18,D5140&lt;'Season Lookup'!$D$15),"Winter"))))</f>
        <v>Spring</v>
      </c>
      <c r="L5140" s="3" t="str">
        <f>VLOOKUP(F5140,'Season Lookup'!$A$1:$B$13,2,0)</f>
        <v>Spring</v>
      </c>
      <c r="M5140" t="s">
        <v>31</v>
      </c>
      <c r="N5140" t="s">
        <v>13</v>
      </c>
      <c r="O5140" t="s">
        <v>23</v>
      </c>
      <c r="P5140" t="str">
        <f t="shared" si="1004"/>
        <v>Yes</v>
      </c>
      <c r="Q5140" t="str">
        <f t="shared" si="1005"/>
        <v>No</v>
      </c>
      <c r="R5140" t="str">
        <f t="shared" si="1006"/>
        <v>No</v>
      </c>
      <c r="S5140">
        <v>245</v>
      </c>
      <c r="T5140" t="s">
        <v>185</v>
      </c>
      <c r="V5140" t="str">
        <f t="shared" si="1007"/>
        <v>Non Intersection</v>
      </c>
      <c r="W5140" t="s">
        <v>5639</v>
      </c>
      <c r="X5140">
        <v>42.387403999999997</v>
      </c>
      <c r="Y5140">
        <v>-71.136066999999997</v>
      </c>
      <c r="Z5140" t="s">
        <v>5640</v>
      </c>
    </row>
    <row r="5141" spans="1:26">
      <c r="A5141">
        <v>29110</v>
      </c>
      <c r="B5141" s="1">
        <v>41406.859722222223</v>
      </c>
      <c r="C5141" s="1">
        <f t="shared" si="996"/>
        <v>41275</v>
      </c>
      <c r="D5141" s="4">
        <f t="shared" si="997"/>
        <v>0.36388888888888887</v>
      </c>
      <c r="E5141" s="3">
        <f t="shared" si="998"/>
        <v>2013</v>
      </c>
      <c r="F5141" s="3">
        <f t="shared" si="999"/>
        <v>5</v>
      </c>
      <c r="G5141" s="3">
        <f t="shared" si="1000"/>
        <v>12</v>
      </c>
      <c r="H5141" s="3">
        <f t="shared" si="1001"/>
        <v>20</v>
      </c>
      <c r="I5141" s="3">
        <f t="shared" si="1002"/>
        <v>38</v>
      </c>
      <c r="J5141" s="3">
        <f t="shared" si="1003"/>
        <v>1</v>
      </c>
      <c r="K5141" s="3" t="str">
        <f>IF(AND(D5141&gt;='Season Lookup'!$D$15,D5141&lt;'Season Lookup'!$D$16),"Spring",IF(AND(D5141&gt;='Season Lookup'!$D$16,D5141&lt;'Season Lookup'!$D$17),"Summer",IF(AND(D5141&gt;='Season Lookup'!$D$17,D5141&lt;'Season Lookup'!$D$18),"Fall",IF(OR(D5141&gt;='Season Lookup'!$D$18,D5141&lt;'Season Lookup'!$D$15),"Winter"))))</f>
        <v>Spring</v>
      </c>
      <c r="L5141" s="3" t="str">
        <f>VLOOKUP(F5141,'Season Lookup'!$A$1:$B$13,2,0)</f>
        <v>Spring</v>
      </c>
      <c r="M5141" t="s">
        <v>48</v>
      </c>
      <c r="N5141" t="s">
        <v>13</v>
      </c>
      <c r="O5141" t="s">
        <v>132</v>
      </c>
      <c r="P5141" t="str">
        <f t="shared" si="1004"/>
        <v>Yes</v>
      </c>
      <c r="Q5141" t="str">
        <f t="shared" si="1005"/>
        <v>Yes</v>
      </c>
      <c r="R5141" t="str">
        <f t="shared" si="1006"/>
        <v>No</v>
      </c>
      <c r="T5141" t="s">
        <v>74</v>
      </c>
      <c r="U5141" t="s">
        <v>796</v>
      </c>
      <c r="V5141" t="str">
        <f t="shared" si="1007"/>
        <v>Intersection</v>
      </c>
      <c r="W5141" t="s">
        <v>3889</v>
      </c>
      <c r="X5141">
        <v>42.366295000000001</v>
      </c>
      <c r="Y5141">
        <v>-71.091781999999995</v>
      </c>
      <c r="Z5141" t="s">
        <v>3890</v>
      </c>
    </row>
    <row r="5142" spans="1:26">
      <c r="A5142">
        <v>29111</v>
      </c>
      <c r="B5142" s="1">
        <v>41406.285405092596</v>
      </c>
      <c r="C5142" s="1">
        <f t="shared" si="996"/>
        <v>41275</v>
      </c>
      <c r="D5142" s="4">
        <f t="shared" si="997"/>
        <v>0.36388888888888887</v>
      </c>
      <c r="E5142" s="3">
        <f t="shared" si="998"/>
        <v>2013</v>
      </c>
      <c r="F5142" s="3">
        <f t="shared" si="999"/>
        <v>5</v>
      </c>
      <c r="G5142" s="3">
        <f t="shared" si="1000"/>
        <v>12</v>
      </c>
      <c r="H5142" s="3">
        <f t="shared" si="1001"/>
        <v>6</v>
      </c>
      <c r="I5142" s="3">
        <f t="shared" si="1002"/>
        <v>50</v>
      </c>
      <c r="J5142" s="3">
        <f t="shared" si="1003"/>
        <v>1</v>
      </c>
      <c r="K5142" s="3" t="str">
        <f>IF(AND(D5142&gt;='Season Lookup'!$D$15,D5142&lt;'Season Lookup'!$D$16),"Spring",IF(AND(D5142&gt;='Season Lookup'!$D$16,D5142&lt;'Season Lookup'!$D$17),"Summer",IF(AND(D5142&gt;='Season Lookup'!$D$17,D5142&lt;'Season Lookup'!$D$18),"Fall",IF(OR(D5142&gt;='Season Lookup'!$D$18,D5142&lt;'Season Lookup'!$D$15),"Winter"))))</f>
        <v>Spring</v>
      </c>
      <c r="L5142" s="3" t="str">
        <f>VLOOKUP(F5142,'Season Lookup'!$A$1:$B$13,2,0)</f>
        <v>Spring</v>
      </c>
      <c r="M5142" t="s">
        <v>48</v>
      </c>
      <c r="N5142" t="s">
        <v>13</v>
      </c>
      <c r="O5142" t="s">
        <v>13</v>
      </c>
      <c r="P5142" t="str">
        <f t="shared" si="1004"/>
        <v>Yes</v>
      </c>
      <c r="Q5142" t="str">
        <f t="shared" si="1005"/>
        <v>No</v>
      </c>
      <c r="R5142" t="str">
        <f t="shared" si="1006"/>
        <v>No</v>
      </c>
      <c r="T5142" t="s">
        <v>101</v>
      </c>
      <c r="U5142" t="s">
        <v>74</v>
      </c>
      <c r="V5142" t="str">
        <f t="shared" si="1007"/>
        <v>Intersection</v>
      </c>
      <c r="W5142" t="s">
        <v>773</v>
      </c>
      <c r="X5142">
        <v>42.369917000000001</v>
      </c>
      <c r="Y5142">
        <v>-71.096192000000002</v>
      </c>
      <c r="Z5142" t="s">
        <v>774</v>
      </c>
    </row>
    <row r="5143" spans="1:26">
      <c r="A5143">
        <v>29114</v>
      </c>
      <c r="B5143" s="1">
        <v>41407.34375</v>
      </c>
      <c r="C5143" s="1">
        <f t="shared" si="996"/>
        <v>41275</v>
      </c>
      <c r="D5143" s="4">
        <f t="shared" si="997"/>
        <v>0.36666666666666664</v>
      </c>
      <c r="E5143" s="3">
        <f t="shared" si="998"/>
        <v>2013</v>
      </c>
      <c r="F5143" s="3">
        <f t="shared" si="999"/>
        <v>5</v>
      </c>
      <c r="G5143" s="3">
        <f t="shared" si="1000"/>
        <v>13</v>
      </c>
      <c r="H5143" s="3">
        <f t="shared" si="1001"/>
        <v>8</v>
      </c>
      <c r="I5143" s="3">
        <f t="shared" si="1002"/>
        <v>15</v>
      </c>
      <c r="J5143" s="3">
        <f t="shared" si="1003"/>
        <v>2</v>
      </c>
      <c r="K5143" s="3" t="str">
        <f>IF(AND(D5143&gt;='Season Lookup'!$D$15,D5143&lt;'Season Lookup'!$D$16),"Spring",IF(AND(D5143&gt;='Season Lookup'!$D$16,D5143&lt;'Season Lookup'!$D$17),"Summer",IF(AND(D5143&gt;='Season Lookup'!$D$17,D5143&lt;'Season Lookup'!$D$18),"Fall",IF(OR(D5143&gt;='Season Lookup'!$D$18,D5143&lt;'Season Lookup'!$D$15),"Winter"))))</f>
        <v>Spring</v>
      </c>
      <c r="L5143" s="3" t="str">
        <f>VLOOKUP(F5143,'Season Lookup'!$A$1:$B$13,2,0)</f>
        <v>Spring</v>
      </c>
      <c r="M5143" t="s">
        <v>56</v>
      </c>
      <c r="N5143" t="s">
        <v>13</v>
      </c>
      <c r="O5143" t="s">
        <v>23</v>
      </c>
      <c r="P5143" t="str">
        <f t="shared" si="1004"/>
        <v>Yes</v>
      </c>
      <c r="Q5143" t="str">
        <f t="shared" si="1005"/>
        <v>No</v>
      </c>
      <c r="R5143" t="str">
        <f t="shared" si="1006"/>
        <v>No</v>
      </c>
      <c r="S5143">
        <v>12</v>
      </c>
      <c r="T5143" t="s">
        <v>19</v>
      </c>
      <c r="V5143" t="str">
        <f t="shared" si="1007"/>
        <v>Non Intersection</v>
      </c>
      <c r="W5143" t="s">
        <v>5641</v>
      </c>
      <c r="X5143">
        <v>42.372861</v>
      </c>
      <c r="Y5143">
        <v>-71.094549999999998</v>
      </c>
      <c r="Z5143" t="s">
        <v>257</v>
      </c>
    </row>
    <row r="5144" spans="1:26">
      <c r="A5144">
        <v>29115</v>
      </c>
      <c r="B5144" s="1">
        <v>41407.740266203706</v>
      </c>
      <c r="C5144" s="1">
        <f t="shared" si="996"/>
        <v>41275</v>
      </c>
      <c r="D5144" s="4">
        <f t="shared" si="997"/>
        <v>0.36666666666666664</v>
      </c>
      <c r="E5144" s="3">
        <f t="shared" si="998"/>
        <v>2013</v>
      </c>
      <c r="F5144" s="3">
        <f t="shared" si="999"/>
        <v>5</v>
      </c>
      <c r="G5144" s="3">
        <f t="shared" si="1000"/>
        <v>13</v>
      </c>
      <c r="H5144" s="3">
        <f t="shared" si="1001"/>
        <v>17</v>
      </c>
      <c r="I5144" s="3">
        <f t="shared" si="1002"/>
        <v>45</v>
      </c>
      <c r="J5144" s="3">
        <f t="shared" si="1003"/>
        <v>2</v>
      </c>
      <c r="K5144" s="3" t="str">
        <f>IF(AND(D5144&gt;='Season Lookup'!$D$15,D5144&lt;'Season Lookup'!$D$16),"Spring",IF(AND(D5144&gt;='Season Lookup'!$D$16,D5144&lt;'Season Lookup'!$D$17),"Summer",IF(AND(D5144&gt;='Season Lookup'!$D$17,D5144&lt;'Season Lookup'!$D$18),"Fall",IF(OR(D5144&gt;='Season Lookup'!$D$18,D5144&lt;'Season Lookup'!$D$15),"Winter"))))</f>
        <v>Spring</v>
      </c>
      <c r="L5144" s="3" t="str">
        <f>VLOOKUP(F5144,'Season Lookup'!$A$1:$B$13,2,0)</f>
        <v>Spring</v>
      </c>
      <c r="M5144" t="s">
        <v>56</v>
      </c>
      <c r="N5144" t="s">
        <v>13</v>
      </c>
      <c r="O5144" t="s">
        <v>549</v>
      </c>
      <c r="P5144" t="str">
        <f t="shared" si="1004"/>
        <v>Yes</v>
      </c>
      <c r="Q5144" t="str">
        <f t="shared" si="1005"/>
        <v>No</v>
      </c>
      <c r="R5144" t="str">
        <f t="shared" si="1006"/>
        <v>No</v>
      </c>
      <c r="T5144" t="s">
        <v>14</v>
      </c>
      <c r="U5144" t="s">
        <v>354</v>
      </c>
      <c r="V5144" t="str">
        <f t="shared" si="1007"/>
        <v>Intersection</v>
      </c>
      <c r="W5144" t="s">
        <v>1234</v>
      </c>
      <c r="X5144">
        <v>42.384872000000001</v>
      </c>
      <c r="Y5144">
        <v>-71.119394</v>
      </c>
      <c r="Z5144" t="s">
        <v>1235</v>
      </c>
    </row>
    <row r="5145" spans="1:26">
      <c r="A5145">
        <v>29116</v>
      </c>
      <c r="B5145" s="1">
        <v>41407.788888888892</v>
      </c>
      <c r="C5145" s="1">
        <f t="shared" si="996"/>
        <v>41275</v>
      </c>
      <c r="D5145" s="4">
        <f t="shared" si="997"/>
        <v>0.36666666666666664</v>
      </c>
      <c r="E5145" s="3">
        <f t="shared" si="998"/>
        <v>2013</v>
      </c>
      <c r="F5145" s="3">
        <f t="shared" si="999"/>
        <v>5</v>
      </c>
      <c r="G5145" s="3">
        <f t="shared" si="1000"/>
        <v>13</v>
      </c>
      <c r="H5145" s="3">
        <f t="shared" si="1001"/>
        <v>18</v>
      </c>
      <c r="I5145" s="3">
        <f t="shared" si="1002"/>
        <v>56</v>
      </c>
      <c r="J5145" s="3">
        <f t="shared" si="1003"/>
        <v>2</v>
      </c>
      <c r="K5145" s="3" t="str">
        <f>IF(AND(D5145&gt;='Season Lookup'!$D$15,D5145&lt;'Season Lookup'!$D$16),"Spring",IF(AND(D5145&gt;='Season Lookup'!$D$16,D5145&lt;'Season Lookup'!$D$17),"Summer",IF(AND(D5145&gt;='Season Lookup'!$D$17,D5145&lt;'Season Lookup'!$D$18),"Fall",IF(OR(D5145&gt;='Season Lookup'!$D$18,D5145&lt;'Season Lookup'!$D$15),"Winter"))))</f>
        <v>Spring</v>
      </c>
      <c r="L5145" s="3" t="str">
        <f>VLOOKUP(F5145,'Season Lookup'!$A$1:$B$13,2,0)</f>
        <v>Spring</v>
      </c>
      <c r="M5145" t="s">
        <v>56</v>
      </c>
      <c r="N5145" t="s">
        <v>13</v>
      </c>
      <c r="O5145" t="s">
        <v>132</v>
      </c>
      <c r="P5145" t="str">
        <f t="shared" si="1004"/>
        <v>Yes</v>
      </c>
      <c r="Q5145" t="str">
        <f t="shared" si="1005"/>
        <v>Yes</v>
      </c>
      <c r="R5145" t="str">
        <f t="shared" si="1006"/>
        <v>No</v>
      </c>
      <c r="S5145">
        <v>1001</v>
      </c>
      <c r="T5145" t="s">
        <v>19</v>
      </c>
      <c r="V5145" t="str">
        <f t="shared" si="1007"/>
        <v>Non Intersection</v>
      </c>
      <c r="W5145" t="s">
        <v>2171</v>
      </c>
      <c r="X5145">
        <v>42.373038999999999</v>
      </c>
      <c r="Y5145">
        <v>-71.093564999999998</v>
      </c>
      <c r="Z5145" t="s">
        <v>2172</v>
      </c>
    </row>
    <row r="5146" spans="1:26">
      <c r="A5146">
        <v>29117</v>
      </c>
      <c r="B5146" s="1">
        <v>41407.790972222225</v>
      </c>
      <c r="C5146" s="1">
        <f t="shared" si="996"/>
        <v>41275</v>
      </c>
      <c r="D5146" s="4">
        <f t="shared" si="997"/>
        <v>0.36666666666666664</v>
      </c>
      <c r="E5146" s="3">
        <f t="shared" si="998"/>
        <v>2013</v>
      </c>
      <c r="F5146" s="3">
        <f t="shared" si="999"/>
        <v>5</v>
      </c>
      <c r="G5146" s="3">
        <f t="shared" si="1000"/>
        <v>13</v>
      </c>
      <c r="H5146" s="3">
        <f t="shared" si="1001"/>
        <v>18</v>
      </c>
      <c r="I5146" s="3">
        <f t="shared" si="1002"/>
        <v>59</v>
      </c>
      <c r="J5146" s="3">
        <f t="shared" si="1003"/>
        <v>2</v>
      </c>
      <c r="K5146" s="3" t="str">
        <f>IF(AND(D5146&gt;='Season Lookup'!$D$15,D5146&lt;'Season Lookup'!$D$16),"Spring",IF(AND(D5146&gt;='Season Lookup'!$D$16,D5146&lt;'Season Lookup'!$D$17),"Summer",IF(AND(D5146&gt;='Season Lookup'!$D$17,D5146&lt;'Season Lookup'!$D$18),"Fall",IF(OR(D5146&gt;='Season Lookup'!$D$18,D5146&lt;'Season Lookup'!$D$15),"Winter"))))</f>
        <v>Spring</v>
      </c>
      <c r="L5146" s="3" t="str">
        <f>VLOOKUP(F5146,'Season Lookup'!$A$1:$B$13,2,0)</f>
        <v>Spring</v>
      </c>
      <c r="M5146" t="s">
        <v>56</v>
      </c>
      <c r="N5146" t="s">
        <v>13</v>
      </c>
      <c r="O5146" t="s">
        <v>132</v>
      </c>
      <c r="P5146" t="str">
        <f t="shared" si="1004"/>
        <v>Yes</v>
      </c>
      <c r="Q5146" t="str">
        <f t="shared" si="1005"/>
        <v>Yes</v>
      </c>
      <c r="R5146" t="str">
        <f t="shared" si="1006"/>
        <v>No</v>
      </c>
      <c r="T5146" t="s">
        <v>74</v>
      </c>
      <c r="U5146" t="s">
        <v>667</v>
      </c>
      <c r="V5146" t="str">
        <f t="shared" si="1007"/>
        <v>Intersection</v>
      </c>
      <c r="W5146" t="s">
        <v>668</v>
      </c>
      <c r="X5146">
        <v>42.371501000000002</v>
      </c>
      <c r="Y5146">
        <v>-71.098121000000006</v>
      </c>
      <c r="Z5146" t="s">
        <v>669</v>
      </c>
    </row>
    <row r="5147" spans="1:26">
      <c r="A5147">
        <v>29125</v>
      </c>
      <c r="B5147" s="1">
        <v>41407.729155092595</v>
      </c>
      <c r="C5147" s="1">
        <f t="shared" si="996"/>
        <v>41275</v>
      </c>
      <c r="D5147" s="4">
        <f t="shared" si="997"/>
        <v>0.36666666666666664</v>
      </c>
      <c r="E5147" s="3">
        <f t="shared" si="998"/>
        <v>2013</v>
      </c>
      <c r="F5147" s="3">
        <f t="shared" si="999"/>
        <v>5</v>
      </c>
      <c r="G5147" s="3">
        <f t="shared" si="1000"/>
        <v>13</v>
      </c>
      <c r="H5147" s="3">
        <f t="shared" si="1001"/>
        <v>17</v>
      </c>
      <c r="I5147" s="3">
        <f t="shared" si="1002"/>
        <v>29</v>
      </c>
      <c r="J5147" s="3">
        <f t="shared" si="1003"/>
        <v>2</v>
      </c>
      <c r="K5147" s="3" t="str">
        <f>IF(AND(D5147&gt;='Season Lookup'!$D$15,D5147&lt;'Season Lookup'!$D$16),"Spring",IF(AND(D5147&gt;='Season Lookup'!$D$16,D5147&lt;'Season Lookup'!$D$17),"Summer",IF(AND(D5147&gt;='Season Lookup'!$D$17,D5147&lt;'Season Lookup'!$D$18),"Fall",IF(OR(D5147&gt;='Season Lookup'!$D$18,D5147&lt;'Season Lookup'!$D$15),"Winter"))))</f>
        <v>Spring</v>
      </c>
      <c r="L5147" s="3" t="str">
        <f>VLOOKUP(F5147,'Season Lookup'!$A$1:$B$13,2,0)</f>
        <v>Spring</v>
      </c>
      <c r="M5147" t="s">
        <v>56</v>
      </c>
      <c r="N5147" t="s">
        <v>13</v>
      </c>
      <c r="O5147" t="s">
        <v>23</v>
      </c>
      <c r="P5147" t="str">
        <f t="shared" si="1004"/>
        <v>Yes</v>
      </c>
      <c r="Q5147" t="str">
        <f t="shared" si="1005"/>
        <v>No</v>
      </c>
      <c r="R5147" t="str">
        <f t="shared" si="1006"/>
        <v>No</v>
      </c>
      <c r="T5147" t="s">
        <v>2580</v>
      </c>
      <c r="V5147" t="str">
        <f t="shared" si="1007"/>
        <v>Intersection</v>
      </c>
      <c r="W5147" t="s">
        <v>5642</v>
      </c>
      <c r="X5147">
        <v>0</v>
      </c>
      <c r="Y5147">
        <v>0</v>
      </c>
      <c r="Z5147" t="s">
        <v>81</v>
      </c>
    </row>
    <row r="5148" spans="1:26">
      <c r="A5148">
        <v>29129</v>
      </c>
      <c r="B5148" s="1">
        <v>41407.597905092596</v>
      </c>
      <c r="C5148" s="1">
        <f t="shared" si="996"/>
        <v>41275</v>
      </c>
      <c r="D5148" s="4">
        <f t="shared" si="997"/>
        <v>0.36666666666666664</v>
      </c>
      <c r="E5148" s="3">
        <f t="shared" si="998"/>
        <v>2013</v>
      </c>
      <c r="F5148" s="3">
        <f t="shared" si="999"/>
        <v>5</v>
      </c>
      <c r="G5148" s="3">
        <f t="shared" si="1000"/>
        <v>13</v>
      </c>
      <c r="H5148" s="3">
        <f t="shared" si="1001"/>
        <v>14</v>
      </c>
      <c r="I5148" s="3">
        <f t="shared" si="1002"/>
        <v>20</v>
      </c>
      <c r="J5148" s="3">
        <f t="shared" si="1003"/>
        <v>2</v>
      </c>
      <c r="K5148" s="3" t="str">
        <f>IF(AND(D5148&gt;='Season Lookup'!$D$15,D5148&lt;'Season Lookup'!$D$16),"Spring",IF(AND(D5148&gt;='Season Lookup'!$D$16,D5148&lt;'Season Lookup'!$D$17),"Summer",IF(AND(D5148&gt;='Season Lookup'!$D$17,D5148&lt;'Season Lookup'!$D$18),"Fall",IF(OR(D5148&gt;='Season Lookup'!$D$18,D5148&lt;'Season Lookup'!$D$15),"Winter"))))</f>
        <v>Spring</v>
      </c>
      <c r="L5148" s="3" t="str">
        <f>VLOOKUP(F5148,'Season Lookup'!$A$1:$B$13,2,0)</f>
        <v>Spring</v>
      </c>
      <c r="M5148" t="s">
        <v>56</v>
      </c>
      <c r="N5148" t="s">
        <v>13</v>
      </c>
      <c r="O5148" t="s">
        <v>13</v>
      </c>
      <c r="P5148" t="str">
        <f t="shared" si="1004"/>
        <v>Yes</v>
      </c>
      <c r="Q5148" t="str">
        <f t="shared" si="1005"/>
        <v>No</v>
      </c>
      <c r="R5148" t="str">
        <f t="shared" si="1006"/>
        <v>No</v>
      </c>
      <c r="T5148" t="s">
        <v>260</v>
      </c>
      <c r="U5148" t="s">
        <v>146</v>
      </c>
      <c r="V5148" t="str">
        <f t="shared" si="1007"/>
        <v>Intersection</v>
      </c>
      <c r="W5148" t="s">
        <v>544</v>
      </c>
      <c r="X5148">
        <v>42.368965000000003</v>
      </c>
      <c r="Y5148">
        <v>-71.080324000000005</v>
      </c>
      <c r="Z5148" t="s">
        <v>545</v>
      </c>
    </row>
    <row r="5149" spans="1:26">
      <c r="A5149">
        <v>29118</v>
      </c>
      <c r="B5149" s="1">
        <v>41408.290277777778</v>
      </c>
      <c r="C5149" s="1">
        <f t="shared" si="996"/>
        <v>41275</v>
      </c>
      <c r="D5149" s="4">
        <f t="shared" si="997"/>
        <v>0.36944444444444446</v>
      </c>
      <c r="E5149" s="3">
        <f t="shared" si="998"/>
        <v>2013</v>
      </c>
      <c r="F5149" s="3">
        <f t="shared" si="999"/>
        <v>5</v>
      </c>
      <c r="G5149" s="3">
        <f t="shared" si="1000"/>
        <v>14</v>
      </c>
      <c r="H5149" s="3">
        <f t="shared" si="1001"/>
        <v>6</v>
      </c>
      <c r="I5149" s="3">
        <f t="shared" si="1002"/>
        <v>58</v>
      </c>
      <c r="J5149" s="3">
        <f t="shared" si="1003"/>
        <v>3</v>
      </c>
      <c r="K5149" s="3" t="str">
        <f>IF(AND(D5149&gt;='Season Lookup'!$D$15,D5149&lt;'Season Lookup'!$D$16),"Spring",IF(AND(D5149&gt;='Season Lookup'!$D$16,D5149&lt;'Season Lookup'!$D$17),"Summer",IF(AND(D5149&gt;='Season Lookup'!$D$17,D5149&lt;'Season Lookup'!$D$18),"Fall",IF(OR(D5149&gt;='Season Lookup'!$D$18,D5149&lt;'Season Lookup'!$D$15),"Winter"))))</f>
        <v>Spring</v>
      </c>
      <c r="L5149" s="3" t="str">
        <f>VLOOKUP(F5149,'Season Lookup'!$A$1:$B$13,2,0)</f>
        <v>Spring</v>
      </c>
      <c r="M5149" t="s">
        <v>73</v>
      </c>
      <c r="N5149" t="s">
        <v>13</v>
      </c>
      <c r="O5149" t="s">
        <v>23</v>
      </c>
      <c r="P5149" t="str">
        <f t="shared" si="1004"/>
        <v>Yes</v>
      </c>
      <c r="Q5149" t="str">
        <f t="shared" si="1005"/>
        <v>No</v>
      </c>
      <c r="R5149" t="str">
        <f t="shared" si="1006"/>
        <v>No</v>
      </c>
      <c r="T5149" t="s">
        <v>409</v>
      </c>
      <c r="U5149" t="s">
        <v>199</v>
      </c>
      <c r="V5149" t="str">
        <f t="shared" si="1007"/>
        <v>Intersection</v>
      </c>
      <c r="W5149" t="s">
        <v>3353</v>
      </c>
      <c r="X5149">
        <v>42.377428000000002</v>
      </c>
      <c r="Y5149">
        <v>-71.133380000000002</v>
      </c>
      <c r="Z5149" t="s">
        <v>3354</v>
      </c>
    </row>
    <row r="5150" spans="1:26">
      <c r="A5150">
        <v>29119</v>
      </c>
      <c r="B5150" s="1">
        <v>41408.526377314818</v>
      </c>
      <c r="C5150" s="1">
        <f t="shared" si="996"/>
        <v>41275</v>
      </c>
      <c r="D5150" s="4">
        <f t="shared" si="997"/>
        <v>0.36944444444444446</v>
      </c>
      <c r="E5150" s="3">
        <f t="shared" si="998"/>
        <v>2013</v>
      </c>
      <c r="F5150" s="3">
        <f t="shared" si="999"/>
        <v>5</v>
      </c>
      <c r="G5150" s="3">
        <f t="shared" si="1000"/>
        <v>14</v>
      </c>
      <c r="H5150" s="3">
        <f t="shared" si="1001"/>
        <v>12</v>
      </c>
      <c r="I5150" s="3">
        <f t="shared" si="1002"/>
        <v>37</v>
      </c>
      <c r="J5150" s="3">
        <f t="shared" si="1003"/>
        <v>3</v>
      </c>
      <c r="K5150" s="3" t="str">
        <f>IF(AND(D5150&gt;='Season Lookup'!$D$15,D5150&lt;'Season Lookup'!$D$16),"Spring",IF(AND(D5150&gt;='Season Lookup'!$D$16,D5150&lt;'Season Lookup'!$D$17),"Summer",IF(AND(D5150&gt;='Season Lookup'!$D$17,D5150&lt;'Season Lookup'!$D$18),"Fall",IF(OR(D5150&gt;='Season Lookup'!$D$18,D5150&lt;'Season Lookup'!$D$15),"Winter"))))</f>
        <v>Spring</v>
      </c>
      <c r="L5150" s="3" t="str">
        <f>VLOOKUP(F5150,'Season Lookup'!$A$1:$B$13,2,0)</f>
        <v>Spring</v>
      </c>
      <c r="M5150" t="s">
        <v>78</v>
      </c>
      <c r="N5150" t="s">
        <v>13</v>
      </c>
      <c r="O5150" t="s">
        <v>152</v>
      </c>
      <c r="P5150" t="str">
        <f t="shared" si="1004"/>
        <v>Yes</v>
      </c>
      <c r="Q5150" t="str">
        <f t="shared" si="1005"/>
        <v>No</v>
      </c>
      <c r="R5150" t="str">
        <f t="shared" si="1006"/>
        <v>Yes</v>
      </c>
      <c r="T5150" t="s">
        <v>796</v>
      </c>
      <c r="U5150" t="s">
        <v>32</v>
      </c>
      <c r="V5150" t="str">
        <f t="shared" si="1007"/>
        <v>Intersection</v>
      </c>
      <c r="W5150" t="s">
        <v>812</v>
      </c>
      <c r="X5150">
        <v>42.362974000000001</v>
      </c>
      <c r="Y5150">
        <v>-71.093633999999994</v>
      </c>
      <c r="Z5150" t="s">
        <v>813</v>
      </c>
    </row>
    <row r="5151" spans="1:26">
      <c r="A5151">
        <v>29120</v>
      </c>
      <c r="B5151" s="1">
        <v>41408.65625</v>
      </c>
      <c r="C5151" s="1">
        <f t="shared" si="996"/>
        <v>41275</v>
      </c>
      <c r="D5151" s="4">
        <f t="shared" si="997"/>
        <v>0.36944444444444446</v>
      </c>
      <c r="E5151" s="3">
        <f t="shared" si="998"/>
        <v>2013</v>
      </c>
      <c r="F5151" s="3">
        <f t="shared" si="999"/>
        <v>5</v>
      </c>
      <c r="G5151" s="3">
        <f t="shared" si="1000"/>
        <v>14</v>
      </c>
      <c r="H5151" s="3">
        <f t="shared" si="1001"/>
        <v>15</v>
      </c>
      <c r="I5151" s="3">
        <f t="shared" si="1002"/>
        <v>45</v>
      </c>
      <c r="J5151" s="3">
        <f t="shared" si="1003"/>
        <v>3</v>
      </c>
      <c r="K5151" s="3" t="str">
        <f>IF(AND(D5151&gt;='Season Lookup'!$D$15,D5151&lt;'Season Lookup'!$D$16),"Spring",IF(AND(D5151&gt;='Season Lookup'!$D$16,D5151&lt;'Season Lookup'!$D$17),"Summer",IF(AND(D5151&gt;='Season Lookup'!$D$17,D5151&lt;'Season Lookup'!$D$18),"Fall",IF(OR(D5151&gt;='Season Lookup'!$D$18,D5151&lt;'Season Lookup'!$D$15),"Winter"))))</f>
        <v>Spring</v>
      </c>
      <c r="L5151" s="3" t="str">
        <f>VLOOKUP(F5151,'Season Lookup'!$A$1:$B$13,2,0)</f>
        <v>Spring</v>
      </c>
      <c r="M5151" t="s">
        <v>73</v>
      </c>
      <c r="N5151" t="s">
        <v>13</v>
      </c>
      <c r="O5151" t="s">
        <v>132</v>
      </c>
      <c r="P5151" t="str">
        <f t="shared" si="1004"/>
        <v>Yes</v>
      </c>
      <c r="Q5151" t="str">
        <f t="shared" si="1005"/>
        <v>Yes</v>
      </c>
      <c r="R5151" t="str">
        <f t="shared" si="1006"/>
        <v>No</v>
      </c>
      <c r="S5151">
        <v>675</v>
      </c>
      <c r="T5151" t="s">
        <v>186</v>
      </c>
      <c r="V5151" t="str">
        <f t="shared" si="1007"/>
        <v>Non Intersection</v>
      </c>
      <c r="W5151" t="s">
        <v>5643</v>
      </c>
      <c r="X5151">
        <v>42.390329999999999</v>
      </c>
      <c r="Y5151">
        <v>-71.150130000000004</v>
      </c>
      <c r="Z5151" t="s">
        <v>5644</v>
      </c>
    </row>
    <row r="5152" spans="1:26">
      <c r="A5152">
        <v>29121</v>
      </c>
      <c r="B5152" s="1">
        <v>41408.708333333336</v>
      </c>
      <c r="C5152" s="1">
        <f t="shared" si="996"/>
        <v>41275</v>
      </c>
      <c r="D5152" s="4">
        <f t="shared" si="997"/>
        <v>0.36944444444444446</v>
      </c>
      <c r="E5152" s="3">
        <f t="shared" si="998"/>
        <v>2013</v>
      </c>
      <c r="F5152" s="3">
        <f t="shared" si="999"/>
        <v>5</v>
      </c>
      <c r="G5152" s="3">
        <f t="shared" si="1000"/>
        <v>14</v>
      </c>
      <c r="H5152" s="3">
        <f t="shared" si="1001"/>
        <v>17</v>
      </c>
      <c r="I5152" s="3">
        <f t="shared" si="1002"/>
        <v>0</v>
      </c>
      <c r="J5152" s="3">
        <f t="shared" si="1003"/>
        <v>3</v>
      </c>
      <c r="K5152" s="3" t="str">
        <f>IF(AND(D5152&gt;='Season Lookup'!$D$15,D5152&lt;'Season Lookup'!$D$16),"Spring",IF(AND(D5152&gt;='Season Lookup'!$D$16,D5152&lt;'Season Lookup'!$D$17),"Summer",IF(AND(D5152&gt;='Season Lookup'!$D$17,D5152&lt;'Season Lookup'!$D$18),"Fall",IF(OR(D5152&gt;='Season Lookup'!$D$18,D5152&lt;'Season Lookup'!$D$15),"Winter"))))</f>
        <v>Spring</v>
      </c>
      <c r="L5152" s="3" t="str">
        <f>VLOOKUP(F5152,'Season Lookup'!$A$1:$B$13,2,0)</f>
        <v>Spring</v>
      </c>
      <c r="M5152" t="s">
        <v>73</v>
      </c>
      <c r="N5152" t="s">
        <v>13</v>
      </c>
      <c r="O5152" t="s">
        <v>132</v>
      </c>
      <c r="P5152" t="str">
        <f t="shared" si="1004"/>
        <v>Yes</v>
      </c>
      <c r="Q5152" t="str">
        <f t="shared" si="1005"/>
        <v>Yes</v>
      </c>
      <c r="R5152" t="str">
        <f t="shared" si="1006"/>
        <v>No</v>
      </c>
      <c r="S5152">
        <v>826</v>
      </c>
      <c r="T5152" t="s">
        <v>19</v>
      </c>
      <c r="V5152" t="str">
        <f t="shared" si="1007"/>
        <v>Non Intersection</v>
      </c>
      <c r="W5152" t="s">
        <v>5645</v>
      </c>
      <c r="X5152">
        <v>42.372194999999998</v>
      </c>
      <c r="Y5152">
        <v>-71.090328999999997</v>
      </c>
      <c r="Z5152" t="s">
        <v>5646</v>
      </c>
    </row>
    <row r="5153" spans="1:26">
      <c r="A5153">
        <v>29122</v>
      </c>
      <c r="B5153" s="1">
        <v>41408.73609953704</v>
      </c>
      <c r="C5153" s="1">
        <f t="shared" si="996"/>
        <v>41275</v>
      </c>
      <c r="D5153" s="4">
        <f t="shared" si="997"/>
        <v>0.36944444444444446</v>
      </c>
      <c r="E5153" s="3">
        <f t="shared" si="998"/>
        <v>2013</v>
      </c>
      <c r="F5153" s="3">
        <f t="shared" si="999"/>
        <v>5</v>
      </c>
      <c r="G5153" s="3">
        <f t="shared" si="1000"/>
        <v>14</v>
      </c>
      <c r="H5153" s="3">
        <f t="shared" si="1001"/>
        <v>17</v>
      </c>
      <c r="I5153" s="3">
        <f t="shared" si="1002"/>
        <v>39</v>
      </c>
      <c r="J5153" s="3">
        <f t="shared" si="1003"/>
        <v>3</v>
      </c>
      <c r="K5153" s="3" t="str">
        <f>IF(AND(D5153&gt;='Season Lookup'!$D$15,D5153&lt;'Season Lookup'!$D$16),"Spring",IF(AND(D5153&gt;='Season Lookup'!$D$16,D5153&lt;'Season Lookup'!$D$17),"Summer",IF(AND(D5153&gt;='Season Lookup'!$D$17,D5153&lt;'Season Lookup'!$D$18),"Fall",IF(OR(D5153&gt;='Season Lookup'!$D$18,D5153&lt;'Season Lookup'!$D$15),"Winter"))))</f>
        <v>Spring</v>
      </c>
      <c r="L5153" s="3" t="str">
        <f>VLOOKUP(F5153,'Season Lookup'!$A$1:$B$13,2,0)</f>
        <v>Spring</v>
      </c>
      <c r="M5153" t="s">
        <v>73</v>
      </c>
      <c r="N5153" t="s">
        <v>13</v>
      </c>
      <c r="O5153" t="s">
        <v>13</v>
      </c>
      <c r="P5153" t="str">
        <f t="shared" si="1004"/>
        <v>Yes</v>
      </c>
      <c r="Q5153" t="str">
        <f t="shared" si="1005"/>
        <v>No</v>
      </c>
      <c r="R5153" t="str">
        <f t="shared" si="1006"/>
        <v>No</v>
      </c>
      <c r="S5153">
        <v>0</v>
      </c>
      <c r="T5153" t="s">
        <v>185</v>
      </c>
      <c r="V5153" t="str">
        <f t="shared" si="1007"/>
        <v>Non Intersection</v>
      </c>
      <c r="W5153" t="s">
        <v>3901</v>
      </c>
      <c r="X5153">
        <v>42.375430000000001</v>
      </c>
      <c r="Y5153">
        <v>-71.120457999999999</v>
      </c>
      <c r="Z5153" t="s">
        <v>3902</v>
      </c>
    </row>
    <row r="5154" spans="1:26">
      <c r="A5154">
        <v>29123</v>
      </c>
      <c r="B5154" s="1">
        <v>41408.770138888889</v>
      </c>
      <c r="C5154" s="1">
        <f t="shared" si="996"/>
        <v>41275</v>
      </c>
      <c r="D5154" s="4">
        <f t="shared" si="997"/>
        <v>0.36944444444444446</v>
      </c>
      <c r="E5154" s="3">
        <f t="shared" si="998"/>
        <v>2013</v>
      </c>
      <c r="F5154" s="3">
        <f t="shared" si="999"/>
        <v>5</v>
      </c>
      <c r="G5154" s="3">
        <f t="shared" si="1000"/>
        <v>14</v>
      </c>
      <c r="H5154" s="3">
        <f t="shared" si="1001"/>
        <v>18</v>
      </c>
      <c r="I5154" s="3">
        <f t="shared" si="1002"/>
        <v>29</v>
      </c>
      <c r="J5154" s="3">
        <f t="shared" si="1003"/>
        <v>3</v>
      </c>
      <c r="K5154" s="3" t="str">
        <f>IF(AND(D5154&gt;='Season Lookup'!$D$15,D5154&lt;'Season Lookup'!$D$16),"Spring",IF(AND(D5154&gt;='Season Lookup'!$D$16,D5154&lt;'Season Lookup'!$D$17),"Summer",IF(AND(D5154&gt;='Season Lookup'!$D$17,D5154&lt;'Season Lookup'!$D$18),"Fall",IF(OR(D5154&gt;='Season Lookup'!$D$18,D5154&lt;'Season Lookup'!$D$15),"Winter"))))</f>
        <v>Spring</v>
      </c>
      <c r="L5154" s="3" t="str">
        <f>VLOOKUP(F5154,'Season Lookup'!$A$1:$B$13,2,0)</f>
        <v>Spring</v>
      </c>
      <c r="M5154" t="s">
        <v>73</v>
      </c>
      <c r="N5154" t="s">
        <v>13</v>
      </c>
      <c r="O5154" t="s">
        <v>23</v>
      </c>
      <c r="P5154" t="str">
        <f t="shared" si="1004"/>
        <v>Yes</v>
      </c>
      <c r="Q5154" t="str">
        <f t="shared" si="1005"/>
        <v>No</v>
      </c>
      <c r="R5154" t="str">
        <f t="shared" si="1006"/>
        <v>No</v>
      </c>
      <c r="T5154" t="s">
        <v>675</v>
      </c>
      <c r="U5154" t="s">
        <v>902</v>
      </c>
      <c r="V5154" t="str">
        <f t="shared" si="1007"/>
        <v>Intersection</v>
      </c>
      <c r="W5154" t="s">
        <v>903</v>
      </c>
      <c r="X5154">
        <v>42.386721000000001</v>
      </c>
      <c r="Y5154">
        <v>-71.117395999999999</v>
      </c>
      <c r="Z5154" t="s">
        <v>904</v>
      </c>
    </row>
    <row r="5155" spans="1:26">
      <c r="A5155">
        <v>29124</v>
      </c>
      <c r="B5155" s="1">
        <v>41408.666655092595</v>
      </c>
      <c r="C5155" s="1">
        <f t="shared" si="996"/>
        <v>41275</v>
      </c>
      <c r="D5155" s="4">
        <f t="shared" si="997"/>
        <v>0.36944444444444446</v>
      </c>
      <c r="E5155" s="3">
        <f t="shared" si="998"/>
        <v>2013</v>
      </c>
      <c r="F5155" s="3">
        <f t="shared" si="999"/>
        <v>5</v>
      </c>
      <c r="G5155" s="3">
        <f t="shared" si="1000"/>
        <v>14</v>
      </c>
      <c r="H5155" s="3">
        <f t="shared" si="1001"/>
        <v>15</v>
      </c>
      <c r="I5155" s="3">
        <f t="shared" si="1002"/>
        <v>59</v>
      </c>
      <c r="J5155" s="3">
        <f t="shared" si="1003"/>
        <v>3</v>
      </c>
      <c r="K5155" s="3" t="str">
        <f>IF(AND(D5155&gt;='Season Lookup'!$D$15,D5155&lt;'Season Lookup'!$D$16),"Spring",IF(AND(D5155&gt;='Season Lookup'!$D$16,D5155&lt;'Season Lookup'!$D$17),"Summer",IF(AND(D5155&gt;='Season Lookup'!$D$17,D5155&lt;'Season Lookup'!$D$18),"Fall",IF(OR(D5155&gt;='Season Lookup'!$D$18,D5155&lt;'Season Lookup'!$D$15),"Winter"))))</f>
        <v>Spring</v>
      </c>
      <c r="L5155" s="3" t="str">
        <f>VLOOKUP(F5155,'Season Lookup'!$A$1:$B$13,2,0)</f>
        <v>Spring</v>
      </c>
      <c r="M5155" t="s">
        <v>73</v>
      </c>
      <c r="N5155" t="s">
        <v>13</v>
      </c>
      <c r="O5155" t="s">
        <v>23</v>
      </c>
      <c r="P5155" t="str">
        <f t="shared" si="1004"/>
        <v>Yes</v>
      </c>
      <c r="Q5155" t="str">
        <f t="shared" si="1005"/>
        <v>No</v>
      </c>
      <c r="R5155" t="str">
        <f t="shared" si="1006"/>
        <v>No</v>
      </c>
      <c r="S5155">
        <v>194</v>
      </c>
      <c r="T5155" t="s">
        <v>993</v>
      </c>
      <c r="V5155" t="str">
        <f t="shared" si="1007"/>
        <v>Non Intersection</v>
      </c>
      <c r="W5155" t="s">
        <v>5647</v>
      </c>
      <c r="X5155">
        <v>42.366931000000001</v>
      </c>
      <c r="Y5155">
        <v>-71.083516000000003</v>
      </c>
      <c r="Z5155" t="s">
        <v>5648</v>
      </c>
    </row>
    <row r="5156" spans="1:26">
      <c r="A5156">
        <v>29126</v>
      </c>
      <c r="B5156" s="1">
        <v>41408.740960648145</v>
      </c>
      <c r="C5156" s="1">
        <f t="shared" si="996"/>
        <v>41275</v>
      </c>
      <c r="D5156" s="4">
        <f t="shared" si="997"/>
        <v>0.36944444444444446</v>
      </c>
      <c r="E5156" s="3">
        <f t="shared" si="998"/>
        <v>2013</v>
      </c>
      <c r="F5156" s="3">
        <f t="shared" si="999"/>
        <v>5</v>
      </c>
      <c r="G5156" s="3">
        <f t="shared" si="1000"/>
        <v>14</v>
      </c>
      <c r="H5156" s="3">
        <f t="shared" si="1001"/>
        <v>17</v>
      </c>
      <c r="I5156" s="3">
        <f t="shared" si="1002"/>
        <v>46</v>
      </c>
      <c r="J5156" s="3">
        <f t="shared" si="1003"/>
        <v>3</v>
      </c>
      <c r="K5156" s="3" t="str">
        <f>IF(AND(D5156&gt;='Season Lookup'!$D$15,D5156&lt;'Season Lookup'!$D$16),"Spring",IF(AND(D5156&gt;='Season Lookup'!$D$16,D5156&lt;'Season Lookup'!$D$17),"Summer",IF(AND(D5156&gt;='Season Lookup'!$D$17,D5156&lt;'Season Lookup'!$D$18),"Fall",IF(OR(D5156&gt;='Season Lookup'!$D$18,D5156&lt;'Season Lookup'!$D$15),"Winter"))))</f>
        <v>Spring</v>
      </c>
      <c r="L5156" s="3" t="str">
        <f>VLOOKUP(F5156,'Season Lookup'!$A$1:$B$13,2,0)</f>
        <v>Spring</v>
      </c>
      <c r="M5156" t="s">
        <v>73</v>
      </c>
      <c r="N5156" t="s">
        <v>132</v>
      </c>
      <c r="O5156" t="s">
        <v>152</v>
      </c>
      <c r="P5156" t="str">
        <f t="shared" si="1004"/>
        <v>No</v>
      </c>
      <c r="Q5156" t="str">
        <f t="shared" si="1005"/>
        <v>Yes</v>
      </c>
      <c r="R5156" t="str">
        <f t="shared" si="1006"/>
        <v>Yes</v>
      </c>
      <c r="S5156">
        <v>1401</v>
      </c>
      <c r="T5156" t="s">
        <v>14</v>
      </c>
      <c r="V5156" t="str">
        <f t="shared" si="1007"/>
        <v>Non Intersection</v>
      </c>
      <c r="W5156" t="s">
        <v>2451</v>
      </c>
      <c r="X5156">
        <v>42.369202000000001</v>
      </c>
      <c r="Y5156">
        <v>-71.110688999999994</v>
      </c>
      <c r="Z5156" t="s">
        <v>633</v>
      </c>
    </row>
    <row r="5157" spans="1:26">
      <c r="A5157">
        <v>29131</v>
      </c>
      <c r="B5157" s="1">
        <v>41408.833333333336</v>
      </c>
      <c r="C5157" s="1">
        <f t="shared" si="996"/>
        <v>41275</v>
      </c>
      <c r="D5157" s="4">
        <f t="shared" si="997"/>
        <v>0.36944444444444446</v>
      </c>
      <c r="E5157" s="3">
        <f t="shared" si="998"/>
        <v>2013</v>
      </c>
      <c r="F5157" s="3">
        <f t="shared" si="999"/>
        <v>5</v>
      </c>
      <c r="G5157" s="3">
        <f t="shared" si="1000"/>
        <v>14</v>
      </c>
      <c r="H5157" s="3">
        <f t="shared" si="1001"/>
        <v>20</v>
      </c>
      <c r="I5157" s="3">
        <f t="shared" si="1002"/>
        <v>0</v>
      </c>
      <c r="J5157" s="3">
        <f t="shared" si="1003"/>
        <v>3</v>
      </c>
      <c r="K5157" s="3" t="str">
        <f>IF(AND(D5157&gt;='Season Lookup'!$D$15,D5157&lt;'Season Lookup'!$D$16),"Spring",IF(AND(D5157&gt;='Season Lookup'!$D$16,D5157&lt;'Season Lookup'!$D$17),"Summer",IF(AND(D5157&gt;='Season Lookup'!$D$17,D5157&lt;'Season Lookup'!$D$18),"Fall",IF(OR(D5157&gt;='Season Lookup'!$D$18,D5157&lt;'Season Lookup'!$D$15),"Winter"))))</f>
        <v>Spring</v>
      </c>
      <c r="L5157" s="3" t="str">
        <f>VLOOKUP(F5157,'Season Lookup'!$A$1:$B$13,2,0)</f>
        <v>Spring</v>
      </c>
      <c r="M5157" t="s">
        <v>73</v>
      </c>
      <c r="N5157" t="s">
        <v>13</v>
      </c>
      <c r="O5157" t="s">
        <v>23</v>
      </c>
      <c r="P5157" t="str">
        <f t="shared" si="1004"/>
        <v>Yes</v>
      </c>
      <c r="Q5157" t="str">
        <f t="shared" si="1005"/>
        <v>No</v>
      </c>
      <c r="R5157" t="str">
        <f t="shared" si="1006"/>
        <v>No</v>
      </c>
      <c r="T5157" t="s">
        <v>14</v>
      </c>
      <c r="U5157" t="s">
        <v>66</v>
      </c>
      <c r="V5157" t="str">
        <f t="shared" si="1007"/>
        <v>Intersection</v>
      </c>
      <c r="W5157" t="s">
        <v>5032</v>
      </c>
      <c r="X5157">
        <v>42.396635000000003</v>
      </c>
      <c r="Y5157">
        <v>-71.129384999999999</v>
      </c>
      <c r="Z5157" t="s">
        <v>4031</v>
      </c>
    </row>
    <row r="5158" spans="1:26">
      <c r="A5158">
        <v>29127</v>
      </c>
      <c r="B5158" s="1">
        <v>41409.479155092595</v>
      </c>
      <c r="C5158" s="1">
        <f t="shared" ref="C5158:C5217" si="1008">EOMONTH(B5158,MONTH(B5158)*-1)+1</f>
        <v>41275</v>
      </c>
      <c r="D5158" s="4">
        <f t="shared" ref="D5158:D5217" si="1009">YEARFRAC(C5158,B5158)</f>
        <v>0.37222222222222223</v>
      </c>
      <c r="E5158" s="3">
        <f t="shared" ref="E5158:E5217" si="1010">YEAR(B5158)</f>
        <v>2013</v>
      </c>
      <c r="F5158" s="3">
        <f t="shared" ref="F5158:F5217" si="1011">MONTH(B5158)</f>
        <v>5</v>
      </c>
      <c r="G5158" s="3">
        <f t="shared" ref="G5158:G5217" si="1012">DAY(B5158)</f>
        <v>15</v>
      </c>
      <c r="H5158" s="3">
        <f t="shared" ref="H5158:H5217" si="1013">HOUR(B5158)</f>
        <v>11</v>
      </c>
      <c r="I5158" s="3">
        <f t="shared" ref="I5158:I5217" si="1014">MINUTE(B5158)</f>
        <v>29</v>
      </c>
      <c r="J5158" s="3">
        <f t="shared" ref="J5158:J5217" si="1015">WEEKDAY(B5158,1)</f>
        <v>4</v>
      </c>
      <c r="K5158" s="3" t="str">
        <f>IF(AND(D5158&gt;='Season Lookup'!$D$15,D5158&lt;'Season Lookup'!$D$16),"Spring",IF(AND(D5158&gt;='Season Lookup'!$D$16,D5158&lt;'Season Lookup'!$D$17),"Summer",IF(AND(D5158&gt;='Season Lookup'!$D$17,D5158&lt;'Season Lookup'!$D$18),"Fall",IF(OR(D5158&gt;='Season Lookup'!$D$18,D5158&lt;'Season Lookup'!$D$15),"Winter"))))</f>
        <v>Spring</v>
      </c>
      <c r="L5158" s="3" t="str">
        <f>VLOOKUP(F5158,'Season Lookup'!$A$1:$B$13,2,0)</f>
        <v>Spring</v>
      </c>
      <c r="M5158" t="s">
        <v>82</v>
      </c>
      <c r="N5158" t="s">
        <v>13</v>
      </c>
      <c r="O5158" t="s">
        <v>36</v>
      </c>
      <c r="P5158" t="str">
        <f t="shared" ref="P5158:P5217" si="1016">IF(OR(N5158="Auto",O5158="Auto"),"Yes",IF(OR(N5158="Taxi",O5158="Taxi"),"Yes",IF(OR(N5158="Truck",O5158="Truck"),"Yes",IF(OR(N5158="Van",O5158="Van"),"Yes","No"))))</f>
        <v>Yes</v>
      </c>
      <c r="Q5158" t="str">
        <f t="shared" ref="Q5158:Q5217" si="1017">IF(OR(N5158="Bicycle",O5158="Bicycle"),"Yes","No")</f>
        <v>No</v>
      </c>
      <c r="R5158" t="str">
        <f t="shared" ref="R5158:R5217" si="1018">IF(OR(N5158="Pedestrian",O5158="Pedestrian"),"Yes","No")</f>
        <v>No</v>
      </c>
      <c r="S5158">
        <v>115</v>
      </c>
      <c r="T5158" t="s">
        <v>104</v>
      </c>
      <c r="V5158" t="str">
        <f t="shared" ref="V5158:V5217" si="1019">IF(ISBLANK(S5158),"Intersection","Non Intersection")</f>
        <v>Non Intersection</v>
      </c>
      <c r="W5158" t="s">
        <v>5649</v>
      </c>
      <c r="X5158">
        <v>42.372838000000002</v>
      </c>
      <c r="Y5158">
        <v>-71.101168000000001</v>
      </c>
      <c r="Z5158" t="s">
        <v>5650</v>
      </c>
    </row>
    <row r="5159" spans="1:26">
      <c r="A5159">
        <v>29132</v>
      </c>
      <c r="B5159" s="1">
        <v>41409.118043981478</v>
      </c>
      <c r="C5159" s="1">
        <f t="shared" si="1008"/>
        <v>41275</v>
      </c>
      <c r="D5159" s="4">
        <f t="shared" si="1009"/>
        <v>0.37222222222222223</v>
      </c>
      <c r="E5159" s="3">
        <f t="shared" si="1010"/>
        <v>2013</v>
      </c>
      <c r="F5159" s="3">
        <f t="shared" si="1011"/>
        <v>5</v>
      </c>
      <c r="G5159" s="3">
        <f t="shared" si="1012"/>
        <v>15</v>
      </c>
      <c r="H5159" s="3">
        <f t="shared" si="1013"/>
        <v>2</v>
      </c>
      <c r="I5159" s="3">
        <f t="shared" si="1014"/>
        <v>49</v>
      </c>
      <c r="J5159" s="3">
        <f t="shared" si="1015"/>
        <v>4</v>
      </c>
      <c r="K5159" s="3" t="str">
        <f>IF(AND(D5159&gt;='Season Lookup'!$D$15,D5159&lt;'Season Lookup'!$D$16),"Spring",IF(AND(D5159&gt;='Season Lookup'!$D$16,D5159&lt;'Season Lookup'!$D$17),"Summer",IF(AND(D5159&gt;='Season Lookup'!$D$17,D5159&lt;'Season Lookup'!$D$18),"Fall",IF(OR(D5159&gt;='Season Lookup'!$D$18,D5159&lt;'Season Lookup'!$D$15),"Winter"))))</f>
        <v>Spring</v>
      </c>
      <c r="L5159" s="3" t="str">
        <f>VLOOKUP(F5159,'Season Lookup'!$A$1:$B$13,2,0)</f>
        <v>Spring</v>
      </c>
      <c r="M5159" t="s">
        <v>82</v>
      </c>
      <c r="N5159" t="s">
        <v>13</v>
      </c>
      <c r="O5159" t="s">
        <v>13</v>
      </c>
      <c r="P5159" t="str">
        <f t="shared" si="1016"/>
        <v>Yes</v>
      </c>
      <c r="Q5159" t="str">
        <f t="shared" si="1017"/>
        <v>No</v>
      </c>
      <c r="R5159" t="str">
        <f t="shared" si="1018"/>
        <v>No</v>
      </c>
      <c r="T5159" t="s">
        <v>14</v>
      </c>
      <c r="U5159" t="s">
        <v>302</v>
      </c>
      <c r="V5159" t="str">
        <f t="shared" si="1019"/>
        <v>Intersection</v>
      </c>
      <c r="W5159" t="s">
        <v>303</v>
      </c>
      <c r="X5159">
        <v>42.377870000000001</v>
      </c>
      <c r="Y5159">
        <v>-71.120647000000005</v>
      </c>
      <c r="Z5159" t="s">
        <v>304</v>
      </c>
    </row>
    <row r="5160" spans="1:26">
      <c r="A5160">
        <v>29133</v>
      </c>
      <c r="B5160" s="1">
        <v>41409.724305555559</v>
      </c>
      <c r="C5160" s="1">
        <f t="shared" si="1008"/>
        <v>41275</v>
      </c>
      <c r="D5160" s="4">
        <f t="shared" si="1009"/>
        <v>0.37222222222222223</v>
      </c>
      <c r="E5160" s="3">
        <f t="shared" si="1010"/>
        <v>2013</v>
      </c>
      <c r="F5160" s="3">
        <f t="shared" si="1011"/>
        <v>5</v>
      </c>
      <c r="G5160" s="3">
        <f t="shared" si="1012"/>
        <v>15</v>
      </c>
      <c r="H5160" s="3">
        <f t="shared" si="1013"/>
        <v>17</v>
      </c>
      <c r="I5160" s="3">
        <f t="shared" si="1014"/>
        <v>23</v>
      </c>
      <c r="J5160" s="3">
        <f t="shared" si="1015"/>
        <v>4</v>
      </c>
      <c r="K5160" s="3" t="str">
        <f>IF(AND(D5160&gt;='Season Lookup'!$D$15,D5160&lt;'Season Lookup'!$D$16),"Spring",IF(AND(D5160&gt;='Season Lookup'!$D$16,D5160&lt;'Season Lookup'!$D$17),"Summer",IF(AND(D5160&gt;='Season Lookup'!$D$17,D5160&lt;'Season Lookup'!$D$18),"Fall",IF(OR(D5160&gt;='Season Lookup'!$D$18,D5160&lt;'Season Lookup'!$D$15),"Winter"))))</f>
        <v>Spring</v>
      </c>
      <c r="L5160" s="3" t="str">
        <f>VLOOKUP(F5160,'Season Lookup'!$A$1:$B$13,2,0)</f>
        <v>Spring</v>
      </c>
      <c r="M5160" t="s">
        <v>82</v>
      </c>
      <c r="N5160" t="s">
        <v>13</v>
      </c>
      <c r="O5160" t="s">
        <v>13</v>
      </c>
      <c r="P5160" t="str">
        <f t="shared" si="1016"/>
        <v>Yes</v>
      </c>
      <c r="Q5160" t="str">
        <f t="shared" si="1017"/>
        <v>No</v>
      </c>
      <c r="R5160" t="str">
        <f t="shared" si="1018"/>
        <v>No</v>
      </c>
      <c r="S5160">
        <v>0</v>
      </c>
      <c r="T5160" t="s">
        <v>1013</v>
      </c>
      <c r="V5160" t="str">
        <f t="shared" si="1019"/>
        <v>Non Intersection</v>
      </c>
      <c r="W5160" t="s">
        <v>5651</v>
      </c>
      <c r="X5160">
        <v>42.386412999999997</v>
      </c>
      <c r="Y5160">
        <v>-71.159452999999999</v>
      </c>
      <c r="Z5160" t="s">
        <v>5652</v>
      </c>
    </row>
    <row r="5161" spans="1:26">
      <c r="A5161">
        <v>29134</v>
      </c>
      <c r="B5161" s="1">
        <v>41409.783321759256</v>
      </c>
      <c r="C5161" s="1">
        <f t="shared" si="1008"/>
        <v>41275</v>
      </c>
      <c r="D5161" s="4">
        <f t="shared" si="1009"/>
        <v>0.37222222222222223</v>
      </c>
      <c r="E5161" s="3">
        <f t="shared" si="1010"/>
        <v>2013</v>
      </c>
      <c r="F5161" s="3">
        <f t="shared" si="1011"/>
        <v>5</v>
      </c>
      <c r="G5161" s="3">
        <f t="shared" si="1012"/>
        <v>15</v>
      </c>
      <c r="H5161" s="3">
        <f t="shared" si="1013"/>
        <v>18</v>
      </c>
      <c r="I5161" s="3">
        <f t="shared" si="1014"/>
        <v>47</v>
      </c>
      <c r="J5161" s="3">
        <f t="shared" si="1015"/>
        <v>4</v>
      </c>
      <c r="K5161" s="3" t="str">
        <f>IF(AND(D5161&gt;='Season Lookup'!$D$15,D5161&lt;'Season Lookup'!$D$16),"Spring",IF(AND(D5161&gt;='Season Lookup'!$D$16,D5161&lt;'Season Lookup'!$D$17),"Summer",IF(AND(D5161&gt;='Season Lookup'!$D$17,D5161&lt;'Season Lookup'!$D$18),"Fall",IF(OR(D5161&gt;='Season Lookup'!$D$18,D5161&lt;'Season Lookup'!$D$15),"Winter"))))</f>
        <v>Spring</v>
      </c>
      <c r="L5161" s="3" t="str">
        <f>VLOOKUP(F5161,'Season Lookup'!$A$1:$B$13,2,0)</f>
        <v>Spring</v>
      </c>
      <c r="M5161" t="s">
        <v>82</v>
      </c>
      <c r="N5161" t="s">
        <v>13</v>
      </c>
      <c r="O5161" t="s">
        <v>13</v>
      </c>
      <c r="P5161" t="str">
        <f t="shared" si="1016"/>
        <v>Yes</v>
      </c>
      <c r="Q5161" t="str">
        <f t="shared" si="1017"/>
        <v>No</v>
      </c>
      <c r="R5161" t="str">
        <f t="shared" si="1018"/>
        <v>No</v>
      </c>
      <c r="T5161" t="s">
        <v>14</v>
      </c>
      <c r="U5161" t="s">
        <v>165</v>
      </c>
      <c r="V5161" t="str">
        <f t="shared" si="1019"/>
        <v>Intersection</v>
      </c>
      <c r="W5161" t="s">
        <v>4014</v>
      </c>
      <c r="X5161">
        <v>42.391767999999999</v>
      </c>
      <c r="Y5161">
        <v>-71.123874999999998</v>
      </c>
      <c r="Z5161" t="s">
        <v>4015</v>
      </c>
    </row>
    <row r="5162" spans="1:26">
      <c r="A5162">
        <v>29135</v>
      </c>
      <c r="B5162" s="1">
        <v>41409.833333333336</v>
      </c>
      <c r="C5162" s="1">
        <f t="shared" si="1008"/>
        <v>41275</v>
      </c>
      <c r="D5162" s="4">
        <f t="shared" si="1009"/>
        <v>0.37222222222222223</v>
      </c>
      <c r="E5162" s="3">
        <f t="shared" si="1010"/>
        <v>2013</v>
      </c>
      <c r="F5162" s="3">
        <f t="shared" si="1011"/>
        <v>5</v>
      </c>
      <c r="G5162" s="3">
        <f t="shared" si="1012"/>
        <v>15</v>
      </c>
      <c r="H5162" s="3">
        <f t="shared" si="1013"/>
        <v>20</v>
      </c>
      <c r="I5162" s="3">
        <f t="shared" si="1014"/>
        <v>0</v>
      </c>
      <c r="J5162" s="3">
        <f t="shared" si="1015"/>
        <v>4</v>
      </c>
      <c r="K5162" s="3" t="str">
        <f>IF(AND(D5162&gt;='Season Lookup'!$D$15,D5162&lt;'Season Lookup'!$D$16),"Spring",IF(AND(D5162&gt;='Season Lookup'!$D$16,D5162&lt;'Season Lookup'!$D$17),"Summer",IF(AND(D5162&gt;='Season Lookup'!$D$17,D5162&lt;'Season Lookup'!$D$18),"Fall",IF(OR(D5162&gt;='Season Lookup'!$D$18,D5162&lt;'Season Lookup'!$D$15),"Winter"))))</f>
        <v>Spring</v>
      </c>
      <c r="L5162" s="3" t="str">
        <f>VLOOKUP(F5162,'Season Lookup'!$A$1:$B$13,2,0)</f>
        <v>Spring</v>
      </c>
      <c r="M5162" t="s">
        <v>82</v>
      </c>
      <c r="N5162" t="s">
        <v>18</v>
      </c>
      <c r="O5162" t="s">
        <v>13</v>
      </c>
      <c r="P5162" t="str">
        <f t="shared" si="1016"/>
        <v>Yes</v>
      </c>
      <c r="Q5162" t="str">
        <f t="shared" si="1017"/>
        <v>No</v>
      </c>
      <c r="R5162" t="str">
        <f t="shared" si="1018"/>
        <v>No</v>
      </c>
      <c r="T5162" t="s">
        <v>14</v>
      </c>
      <c r="U5162" t="s">
        <v>15</v>
      </c>
      <c r="V5162" t="str">
        <f t="shared" si="1019"/>
        <v>Intersection</v>
      </c>
      <c r="W5162" t="s">
        <v>16</v>
      </c>
      <c r="X5162">
        <v>42.392614999999999</v>
      </c>
      <c r="Y5162">
        <v>-71.124874000000005</v>
      </c>
      <c r="Z5162" t="s">
        <v>17</v>
      </c>
    </row>
    <row r="5163" spans="1:26">
      <c r="A5163">
        <v>29136</v>
      </c>
      <c r="B5163" s="1">
        <v>41409.909710648149</v>
      </c>
      <c r="C5163" s="1">
        <f t="shared" si="1008"/>
        <v>41275</v>
      </c>
      <c r="D5163" s="4">
        <f t="shared" si="1009"/>
        <v>0.37222222222222223</v>
      </c>
      <c r="E5163" s="3">
        <f t="shared" si="1010"/>
        <v>2013</v>
      </c>
      <c r="F5163" s="3">
        <f t="shared" si="1011"/>
        <v>5</v>
      </c>
      <c r="G5163" s="3">
        <f t="shared" si="1012"/>
        <v>15</v>
      </c>
      <c r="H5163" s="3">
        <f t="shared" si="1013"/>
        <v>21</v>
      </c>
      <c r="I5163" s="3">
        <f t="shared" si="1014"/>
        <v>49</v>
      </c>
      <c r="J5163" s="3">
        <f t="shared" si="1015"/>
        <v>4</v>
      </c>
      <c r="K5163" s="3" t="str">
        <f>IF(AND(D5163&gt;='Season Lookup'!$D$15,D5163&lt;'Season Lookup'!$D$16),"Spring",IF(AND(D5163&gt;='Season Lookup'!$D$16,D5163&lt;'Season Lookup'!$D$17),"Summer",IF(AND(D5163&gt;='Season Lookup'!$D$17,D5163&lt;'Season Lookup'!$D$18),"Fall",IF(OR(D5163&gt;='Season Lookup'!$D$18,D5163&lt;'Season Lookup'!$D$15),"Winter"))))</f>
        <v>Spring</v>
      </c>
      <c r="L5163" s="3" t="str">
        <f>VLOOKUP(F5163,'Season Lookup'!$A$1:$B$13,2,0)</f>
        <v>Spring</v>
      </c>
      <c r="M5163" t="s">
        <v>82</v>
      </c>
      <c r="N5163" t="s">
        <v>13</v>
      </c>
      <c r="O5163" t="s">
        <v>13</v>
      </c>
      <c r="P5163" t="str">
        <f t="shared" si="1016"/>
        <v>Yes</v>
      </c>
      <c r="Q5163" t="str">
        <f t="shared" si="1017"/>
        <v>No</v>
      </c>
      <c r="R5163" t="str">
        <f t="shared" si="1018"/>
        <v>No</v>
      </c>
      <c r="T5163" t="s">
        <v>14</v>
      </c>
      <c r="U5163" t="s">
        <v>167</v>
      </c>
      <c r="V5163" t="str">
        <f t="shared" si="1019"/>
        <v>Intersection</v>
      </c>
      <c r="W5163" t="s">
        <v>817</v>
      </c>
      <c r="X5163">
        <v>42.381717999999999</v>
      </c>
      <c r="Y5163">
        <v>-71.119737999999998</v>
      </c>
      <c r="Z5163" t="s">
        <v>818</v>
      </c>
    </row>
    <row r="5164" spans="1:26">
      <c r="A5164">
        <v>29138</v>
      </c>
      <c r="B5164" s="1">
        <v>41410.340277777781</v>
      </c>
      <c r="C5164" s="1">
        <f t="shared" si="1008"/>
        <v>41275</v>
      </c>
      <c r="D5164" s="4">
        <f t="shared" si="1009"/>
        <v>0.375</v>
      </c>
      <c r="E5164" s="3">
        <f t="shared" si="1010"/>
        <v>2013</v>
      </c>
      <c r="F5164" s="3">
        <f t="shared" si="1011"/>
        <v>5</v>
      </c>
      <c r="G5164" s="3">
        <f t="shared" si="1012"/>
        <v>16</v>
      </c>
      <c r="H5164" s="3">
        <f t="shared" si="1013"/>
        <v>8</v>
      </c>
      <c r="I5164" s="3">
        <f t="shared" si="1014"/>
        <v>10</v>
      </c>
      <c r="J5164" s="3">
        <f t="shared" si="1015"/>
        <v>5</v>
      </c>
      <c r="K5164" s="3" t="str">
        <f>IF(AND(D5164&gt;='Season Lookup'!$D$15,D5164&lt;'Season Lookup'!$D$16),"Spring",IF(AND(D5164&gt;='Season Lookup'!$D$16,D5164&lt;'Season Lookup'!$D$17),"Summer",IF(AND(D5164&gt;='Season Lookup'!$D$17,D5164&lt;'Season Lookup'!$D$18),"Fall",IF(OR(D5164&gt;='Season Lookup'!$D$18,D5164&lt;'Season Lookup'!$D$15),"Winter"))))</f>
        <v>Spring</v>
      </c>
      <c r="L5164" s="3" t="str">
        <f>VLOOKUP(F5164,'Season Lookup'!$A$1:$B$13,2,0)</f>
        <v>Spring</v>
      </c>
      <c r="M5164" t="s">
        <v>78</v>
      </c>
      <c r="N5164" t="s">
        <v>13</v>
      </c>
      <c r="O5164" t="s">
        <v>13</v>
      </c>
      <c r="P5164" t="str">
        <f t="shared" si="1016"/>
        <v>Yes</v>
      </c>
      <c r="Q5164" t="str">
        <f t="shared" si="1017"/>
        <v>No</v>
      </c>
      <c r="R5164" t="str">
        <f t="shared" si="1018"/>
        <v>No</v>
      </c>
      <c r="T5164" t="s">
        <v>15</v>
      </c>
      <c r="U5164" t="s">
        <v>1991</v>
      </c>
      <c r="V5164" t="str">
        <f t="shared" si="1019"/>
        <v>Intersection</v>
      </c>
      <c r="W5164" t="s">
        <v>1992</v>
      </c>
      <c r="X5164">
        <v>42.393568999999999</v>
      </c>
      <c r="Y5164">
        <v>-71.134170999999995</v>
      </c>
      <c r="Z5164" t="s">
        <v>1993</v>
      </c>
    </row>
    <row r="5165" spans="1:26">
      <c r="A5165">
        <v>29139</v>
      </c>
      <c r="B5165" s="1">
        <v>41410.375</v>
      </c>
      <c r="C5165" s="1">
        <f t="shared" si="1008"/>
        <v>41275</v>
      </c>
      <c r="D5165" s="4">
        <f t="shared" si="1009"/>
        <v>0.375</v>
      </c>
      <c r="E5165" s="3">
        <f t="shared" si="1010"/>
        <v>2013</v>
      </c>
      <c r="F5165" s="3">
        <f t="shared" si="1011"/>
        <v>5</v>
      </c>
      <c r="G5165" s="3">
        <f t="shared" si="1012"/>
        <v>16</v>
      </c>
      <c r="H5165" s="3">
        <f t="shared" si="1013"/>
        <v>9</v>
      </c>
      <c r="I5165" s="3">
        <f t="shared" si="1014"/>
        <v>0</v>
      </c>
      <c r="J5165" s="3">
        <f t="shared" si="1015"/>
        <v>5</v>
      </c>
      <c r="K5165" s="3" t="str">
        <f>IF(AND(D5165&gt;='Season Lookup'!$D$15,D5165&lt;'Season Lookup'!$D$16),"Spring",IF(AND(D5165&gt;='Season Lookup'!$D$16,D5165&lt;'Season Lookup'!$D$17),"Summer",IF(AND(D5165&gt;='Season Lookup'!$D$17,D5165&lt;'Season Lookup'!$D$18),"Fall",IF(OR(D5165&gt;='Season Lookup'!$D$18,D5165&lt;'Season Lookup'!$D$15),"Winter"))))</f>
        <v>Spring</v>
      </c>
      <c r="L5165" s="3" t="str">
        <f>VLOOKUP(F5165,'Season Lookup'!$A$1:$B$13,2,0)</f>
        <v>Spring</v>
      </c>
      <c r="M5165" t="s">
        <v>78</v>
      </c>
      <c r="N5165" t="s">
        <v>13</v>
      </c>
      <c r="O5165" t="s">
        <v>549</v>
      </c>
      <c r="P5165" t="str">
        <f t="shared" si="1016"/>
        <v>Yes</v>
      </c>
      <c r="Q5165" t="str">
        <f t="shared" si="1017"/>
        <v>No</v>
      </c>
      <c r="R5165" t="str">
        <f t="shared" si="1018"/>
        <v>No</v>
      </c>
      <c r="T5165" t="s">
        <v>199</v>
      </c>
      <c r="U5165" t="s">
        <v>198</v>
      </c>
      <c r="V5165" t="str">
        <f t="shared" si="1019"/>
        <v>Intersection</v>
      </c>
      <c r="W5165" t="s">
        <v>1759</v>
      </c>
      <c r="X5165">
        <v>42.375281999999999</v>
      </c>
      <c r="Y5165">
        <v>-71.145695000000003</v>
      </c>
      <c r="Z5165" t="s">
        <v>201</v>
      </c>
    </row>
    <row r="5166" spans="1:26">
      <c r="A5166">
        <v>29140</v>
      </c>
      <c r="B5166" s="1">
        <v>41410.527777777781</v>
      </c>
      <c r="C5166" s="1">
        <f t="shared" si="1008"/>
        <v>41275</v>
      </c>
      <c r="D5166" s="4">
        <f t="shared" si="1009"/>
        <v>0.375</v>
      </c>
      <c r="E5166" s="3">
        <f t="shared" si="1010"/>
        <v>2013</v>
      </c>
      <c r="F5166" s="3">
        <f t="shared" si="1011"/>
        <v>5</v>
      </c>
      <c r="G5166" s="3">
        <f t="shared" si="1012"/>
        <v>16</v>
      </c>
      <c r="H5166" s="3">
        <f t="shared" si="1013"/>
        <v>12</v>
      </c>
      <c r="I5166" s="3">
        <f t="shared" si="1014"/>
        <v>40</v>
      </c>
      <c r="J5166" s="3">
        <f t="shared" si="1015"/>
        <v>5</v>
      </c>
      <c r="K5166" s="3" t="str">
        <f>IF(AND(D5166&gt;='Season Lookup'!$D$15,D5166&lt;'Season Lookup'!$D$16),"Spring",IF(AND(D5166&gt;='Season Lookup'!$D$16,D5166&lt;'Season Lookup'!$D$17),"Summer",IF(AND(D5166&gt;='Season Lookup'!$D$17,D5166&lt;'Season Lookup'!$D$18),"Fall",IF(OR(D5166&gt;='Season Lookup'!$D$18,D5166&lt;'Season Lookup'!$D$15),"Winter"))))</f>
        <v>Spring</v>
      </c>
      <c r="L5166" s="3" t="str">
        <f>VLOOKUP(F5166,'Season Lookup'!$A$1:$B$13,2,0)</f>
        <v>Spring</v>
      </c>
      <c r="M5166" t="s">
        <v>78</v>
      </c>
      <c r="N5166" t="s">
        <v>13</v>
      </c>
      <c r="O5166" t="s">
        <v>36</v>
      </c>
      <c r="P5166" t="str">
        <f t="shared" si="1016"/>
        <v>Yes</v>
      </c>
      <c r="Q5166" t="str">
        <f t="shared" si="1017"/>
        <v>No</v>
      </c>
      <c r="R5166" t="str">
        <f t="shared" si="1018"/>
        <v>No</v>
      </c>
      <c r="S5166">
        <v>6</v>
      </c>
      <c r="T5166" t="s">
        <v>506</v>
      </c>
      <c r="V5166" t="str">
        <f t="shared" si="1019"/>
        <v>Non Intersection</v>
      </c>
      <c r="W5166" t="s">
        <v>5653</v>
      </c>
      <c r="X5166">
        <v>42.367615999999998</v>
      </c>
      <c r="Y5166">
        <v>-71.105603000000002</v>
      </c>
      <c r="Z5166" t="s">
        <v>5654</v>
      </c>
    </row>
    <row r="5167" spans="1:26">
      <c r="A5167">
        <v>29141</v>
      </c>
      <c r="B5167" s="1">
        <v>41410.640266203707</v>
      </c>
      <c r="C5167" s="1">
        <f t="shared" si="1008"/>
        <v>41275</v>
      </c>
      <c r="D5167" s="4">
        <f t="shared" si="1009"/>
        <v>0.375</v>
      </c>
      <c r="E5167" s="3">
        <f t="shared" si="1010"/>
        <v>2013</v>
      </c>
      <c r="F5167" s="3">
        <f t="shared" si="1011"/>
        <v>5</v>
      </c>
      <c r="G5167" s="3">
        <f t="shared" si="1012"/>
        <v>16</v>
      </c>
      <c r="H5167" s="3">
        <f t="shared" si="1013"/>
        <v>15</v>
      </c>
      <c r="I5167" s="3">
        <f t="shared" si="1014"/>
        <v>21</v>
      </c>
      <c r="J5167" s="3">
        <f t="shared" si="1015"/>
        <v>5</v>
      </c>
      <c r="K5167" s="3" t="str">
        <f>IF(AND(D5167&gt;='Season Lookup'!$D$15,D5167&lt;'Season Lookup'!$D$16),"Spring",IF(AND(D5167&gt;='Season Lookup'!$D$16,D5167&lt;'Season Lookup'!$D$17),"Summer",IF(AND(D5167&gt;='Season Lookup'!$D$17,D5167&lt;'Season Lookup'!$D$18),"Fall",IF(OR(D5167&gt;='Season Lookup'!$D$18,D5167&lt;'Season Lookup'!$D$15),"Winter"))))</f>
        <v>Spring</v>
      </c>
      <c r="L5167" s="3" t="str">
        <f>VLOOKUP(F5167,'Season Lookup'!$A$1:$B$13,2,0)</f>
        <v>Spring</v>
      </c>
      <c r="M5167" t="s">
        <v>78</v>
      </c>
      <c r="N5167" t="s">
        <v>13</v>
      </c>
      <c r="O5167" t="s">
        <v>13</v>
      </c>
      <c r="P5167" t="str">
        <f t="shared" si="1016"/>
        <v>Yes</v>
      </c>
      <c r="Q5167" t="str">
        <f t="shared" si="1017"/>
        <v>No</v>
      </c>
      <c r="R5167" t="str">
        <f t="shared" si="1018"/>
        <v>No</v>
      </c>
      <c r="T5167" t="s">
        <v>380</v>
      </c>
      <c r="V5167" t="str">
        <f t="shared" si="1019"/>
        <v>Intersection</v>
      </c>
      <c r="W5167" t="s">
        <v>2032</v>
      </c>
      <c r="X5167">
        <v>0</v>
      </c>
      <c r="Y5167">
        <v>0</v>
      </c>
      <c r="Z5167" t="s">
        <v>81</v>
      </c>
    </row>
    <row r="5168" spans="1:26">
      <c r="A5168">
        <v>29142</v>
      </c>
      <c r="B5168" s="1">
        <v>41410.700682870367</v>
      </c>
      <c r="C5168" s="1">
        <f t="shared" si="1008"/>
        <v>41275</v>
      </c>
      <c r="D5168" s="4">
        <f t="shared" si="1009"/>
        <v>0.375</v>
      </c>
      <c r="E5168" s="3">
        <f t="shared" si="1010"/>
        <v>2013</v>
      </c>
      <c r="F5168" s="3">
        <f t="shared" si="1011"/>
        <v>5</v>
      </c>
      <c r="G5168" s="3">
        <f t="shared" si="1012"/>
        <v>16</v>
      </c>
      <c r="H5168" s="3">
        <f t="shared" si="1013"/>
        <v>16</v>
      </c>
      <c r="I5168" s="3">
        <f t="shared" si="1014"/>
        <v>48</v>
      </c>
      <c r="J5168" s="3">
        <f t="shared" si="1015"/>
        <v>5</v>
      </c>
      <c r="K5168" s="3" t="str">
        <f>IF(AND(D5168&gt;='Season Lookup'!$D$15,D5168&lt;'Season Lookup'!$D$16),"Spring",IF(AND(D5168&gt;='Season Lookup'!$D$16,D5168&lt;'Season Lookup'!$D$17),"Summer",IF(AND(D5168&gt;='Season Lookup'!$D$17,D5168&lt;'Season Lookup'!$D$18),"Fall",IF(OR(D5168&gt;='Season Lookup'!$D$18,D5168&lt;'Season Lookup'!$D$15),"Winter"))))</f>
        <v>Spring</v>
      </c>
      <c r="L5168" s="3" t="str">
        <f>VLOOKUP(F5168,'Season Lookup'!$A$1:$B$13,2,0)</f>
        <v>Spring</v>
      </c>
      <c r="M5168" t="s">
        <v>78</v>
      </c>
      <c r="N5168" t="s">
        <v>13</v>
      </c>
      <c r="O5168" t="s">
        <v>152</v>
      </c>
      <c r="P5168" t="str">
        <f t="shared" si="1016"/>
        <v>Yes</v>
      </c>
      <c r="Q5168" t="str">
        <f t="shared" si="1017"/>
        <v>No</v>
      </c>
      <c r="R5168" t="str">
        <f t="shared" si="1018"/>
        <v>Yes</v>
      </c>
      <c r="T5168" t="s">
        <v>850</v>
      </c>
      <c r="U5168" t="s">
        <v>86</v>
      </c>
      <c r="V5168" t="str">
        <f t="shared" si="1019"/>
        <v>Intersection</v>
      </c>
      <c r="W5168" t="s">
        <v>5655</v>
      </c>
      <c r="X5168">
        <v>42.355590999999997</v>
      </c>
      <c r="Y5168">
        <v>-71.111312999999996</v>
      </c>
      <c r="Z5168" t="s">
        <v>852</v>
      </c>
    </row>
    <row r="5169" spans="1:26">
      <c r="A5169">
        <v>29143</v>
      </c>
      <c r="B5169" s="1">
        <v>41411.413888888892</v>
      </c>
      <c r="C5169" s="1">
        <f t="shared" si="1008"/>
        <v>41275</v>
      </c>
      <c r="D5169" s="4">
        <f t="shared" si="1009"/>
        <v>0.37777777777777777</v>
      </c>
      <c r="E5169" s="3">
        <f t="shared" si="1010"/>
        <v>2013</v>
      </c>
      <c r="F5169" s="3">
        <f t="shared" si="1011"/>
        <v>5</v>
      </c>
      <c r="G5169" s="3">
        <f t="shared" si="1012"/>
        <v>17</v>
      </c>
      <c r="H5169" s="3">
        <f t="shared" si="1013"/>
        <v>9</v>
      </c>
      <c r="I5169" s="3">
        <f t="shared" si="1014"/>
        <v>56</v>
      </c>
      <c r="J5169" s="3">
        <f t="shared" si="1015"/>
        <v>6</v>
      </c>
      <c r="K5169" s="3" t="str">
        <f>IF(AND(D5169&gt;='Season Lookup'!$D$15,D5169&lt;'Season Lookup'!$D$16),"Spring",IF(AND(D5169&gt;='Season Lookup'!$D$16,D5169&lt;'Season Lookup'!$D$17),"Summer",IF(AND(D5169&gt;='Season Lookup'!$D$17,D5169&lt;'Season Lookup'!$D$18),"Fall",IF(OR(D5169&gt;='Season Lookup'!$D$18,D5169&lt;'Season Lookup'!$D$15),"Winter"))))</f>
        <v>Spring</v>
      </c>
      <c r="L5169" s="3" t="str">
        <f>VLOOKUP(F5169,'Season Lookup'!$A$1:$B$13,2,0)</f>
        <v>Spring</v>
      </c>
      <c r="M5169" t="s">
        <v>12</v>
      </c>
      <c r="N5169" t="s">
        <v>13</v>
      </c>
      <c r="O5169" t="s">
        <v>132</v>
      </c>
      <c r="P5169" t="str">
        <f t="shared" si="1016"/>
        <v>Yes</v>
      </c>
      <c r="Q5169" t="str">
        <f t="shared" si="1017"/>
        <v>Yes</v>
      </c>
      <c r="R5169" t="str">
        <f t="shared" si="1018"/>
        <v>No</v>
      </c>
      <c r="S5169">
        <v>1629</v>
      </c>
      <c r="T5169" t="s">
        <v>19</v>
      </c>
      <c r="V5169" t="str">
        <f t="shared" si="1019"/>
        <v>Non Intersection</v>
      </c>
      <c r="W5169" t="s">
        <v>5656</v>
      </c>
      <c r="X5169">
        <v>42.374912999999999</v>
      </c>
      <c r="Y5169">
        <v>-71.109347999999997</v>
      </c>
      <c r="Z5169" t="s">
        <v>5657</v>
      </c>
    </row>
    <row r="5170" spans="1:26">
      <c r="A5170">
        <v>29144</v>
      </c>
      <c r="B5170" s="1">
        <v>41411.479155092595</v>
      </c>
      <c r="C5170" s="1">
        <f t="shared" si="1008"/>
        <v>41275</v>
      </c>
      <c r="D5170" s="4">
        <f t="shared" si="1009"/>
        <v>0.37777777777777777</v>
      </c>
      <c r="E5170" s="3">
        <f t="shared" si="1010"/>
        <v>2013</v>
      </c>
      <c r="F5170" s="3">
        <f t="shared" si="1011"/>
        <v>5</v>
      </c>
      <c r="G5170" s="3">
        <f t="shared" si="1012"/>
        <v>17</v>
      </c>
      <c r="H5170" s="3">
        <f t="shared" si="1013"/>
        <v>11</v>
      </c>
      <c r="I5170" s="3">
        <f t="shared" si="1014"/>
        <v>29</v>
      </c>
      <c r="J5170" s="3">
        <f t="shared" si="1015"/>
        <v>6</v>
      </c>
      <c r="K5170" s="3" t="str">
        <f>IF(AND(D5170&gt;='Season Lookup'!$D$15,D5170&lt;'Season Lookup'!$D$16),"Spring",IF(AND(D5170&gt;='Season Lookup'!$D$16,D5170&lt;'Season Lookup'!$D$17),"Summer",IF(AND(D5170&gt;='Season Lookup'!$D$17,D5170&lt;'Season Lookup'!$D$18),"Fall",IF(OR(D5170&gt;='Season Lookup'!$D$18,D5170&lt;'Season Lookup'!$D$15),"Winter"))))</f>
        <v>Spring</v>
      </c>
      <c r="L5170" s="3" t="str">
        <f>VLOOKUP(F5170,'Season Lookup'!$A$1:$B$13,2,0)</f>
        <v>Spring</v>
      </c>
      <c r="M5170" t="s">
        <v>12</v>
      </c>
      <c r="N5170" t="s">
        <v>13</v>
      </c>
      <c r="O5170" t="s">
        <v>13</v>
      </c>
      <c r="P5170" t="str">
        <f t="shared" si="1016"/>
        <v>Yes</v>
      </c>
      <c r="Q5170" t="str">
        <f t="shared" si="1017"/>
        <v>No</v>
      </c>
      <c r="R5170" t="str">
        <f t="shared" si="1018"/>
        <v>No</v>
      </c>
      <c r="S5170">
        <v>2309</v>
      </c>
      <c r="T5170" t="s">
        <v>14</v>
      </c>
      <c r="V5170" t="str">
        <f t="shared" si="1019"/>
        <v>Non Intersection</v>
      </c>
      <c r="W5170" t="s">
        <v>5658</v>
      </c>
      <c r="X5170">
        <v>42.395729000000003</v>
      </c>
      <c r="Y5170">
        <v>-71.127837</v>
      </c>
      <c r="Z5170" t="s">
        <v>5659</v>
      </c>
    </row>
    <row r="5171" spans="1:26">
      <c r="A5171">
        <v>29145</v>
      </c>
      <c r="B5171" s="1">
        <v>41411.634722222225</v>
      </c>
      <c r="C5171" s="1">
        <f t="shared" si="1008"/>
        <v>41275</v>
      </c>
      <c r="D5171" s="4">
        <f t="shared" si="1009"/>
        <v>0.37777777777777777</v>
      </c>
      <c r="E5171" s="3">
        <f t="shared" si="1010"/>
        <v>2013</v>
      </c>
      <c r="F5171" s="3">
        <f t="shared" si="1011"/>
        <v>5</v>
      </c>
      <c r="G5171" s="3">
        <f t="shared" si="1012"/>
        <v>17</v>
      </c>
      <c r="H5171" s="3">
        <f t="shared" si="1013"/>
        <v>15</v>
      </c>
      <c r="I5171" s="3">
        <f t="shared" si="1014"/>
        <v>14</v>
      </c>
      <c r="J5171" s="3">
        <f t="shared" si="1015"/>
        <v>6</v>
      </c>
      <c r="K5171" s="3" t="str">
        <f>IF(AND(D5171&gt;='Season Lookup'!$D$15,D5171&lt;'Season Lookup'!$D$16),"Spring",IF(AND(D5171&gt;='Season Lookup'!$D$16,D5171&lt;'Season Lookup'!$D$17),"Summer",IF(AND(D5171&gt;='Season Lookup'!$D$17,D5171&lt;'Season Lookup'!$D$18),"Fall",IF(OR(D5171&gt;='Season Lookup'!$D$18,D5171&lt;'Season Lookup'!$D$15),"Winter"))))</f>
        <v>Spring</v>
      </c>
      <c r="L5171" s="3" t="str">
        <f>VLOOKUP(F5171,'Season Lookup'!$A$1:$B$13,2,0)</f>
        <v>Spring</v>
      </c>
      <c r="M5171" t="s">
        <v>12</v>
      </c>
      <c r="N5171" t="s">
        <v>13</v>
      </c>
      <c r="O5171" t="s">
        <v>152</v>
      </c>
      <c r="P5171" t="str">
        <f t="shared" si="1016"/>
        <v>Yes</v>
      </c>
      <c r="Q5171" t="str">
        <f t="shared" si="1017"/>
        <v>No</v>
      </c>
      <c r="R5171" t="str">
        <f t="shared" si="1018"/>
        <v>Yes</v>
      </c>
      <c r="T5171" t="s">
        <v>105</v>
      </c>
      <c r="U5171" t="s">
        <v>260</v>
      </c>
      <c r="V5171" t="str">
        <f t="shared" si="1019"/>
        <v>Intersection</v>
      </c>
      <c r="W5171" t="s">
        <v>2506</v>
      </c>
      <c r="X5171">
        <v>42.362667000000002</v>
      </c>
      <c r="Y5171">
        <v>-71.084325000000007</v>
      </c>
      <c r="Z5171" t="s">
        <v>2507</v>
      </c>
    </row>
    <row r="5172" spans="1:26">
      <c r="A5172">
        <v>29146</v>
      </c>
      <c r="B5172" s="1">
        <v>41411.828472222223</v>
      </c>
      <c r="C5172" s="1">
        <f t="shared" si="1008"/>
        <v>41275</v>
      </c>
      <c r="D5172" s="4">
        <f t="shared" si="1009"/>
        <v>0.37777777777777777</v>
      </c>
      <c r="E5172" s="3">
        <f t="shared" si="1010"/>
        <v>2013</v>
      </c>
      <c r="F5172" s="3">
        <f t="shared" si="1011"/>
        <v>5</v>
      </c>
      <c r="G5172" s="3">
        <f t="shared" si="1012"/>
        <v>17</v>
      </c>
      <c r="H5172" s="3">
        <f t="shared" si="1013"/>
        <v>19</v>
      </c>
      <c r="I5172" s="3">
        <f t="shared" si="1014"/>
        <v>53</v>
      </c>
      <c r="J5172" s="3">
        <f t="shared" si="1015"/>
        <v>6</v>
      </c>
      <c r="K5172" s="3" t="str">
        <f>IF(AND(D5172&gt;='Season Lookup'!$D$15,D5172&lt;'Season Lookup'!$D$16),"Spring",IF(AND(D5172&gt;='Season Lookup'!$D$16,D5172&lt;'Season Lookup'!$D$17),"Summer",IF(AND(D5172&gt;='Season Lookup'!$D$17,D5172&lt;'Season Lookup'!$D$18),"Fall",IF(OR(D5172&gt;='Season Lookup'!$D$18,D5172&lt;'Season Lookup'!$D$15),"Winter"))))</f>
        <v>Spring</v>
      </c>
      <c r="L5172" s="3" t="str">
        <f>VLOOKUP(F5172,'Season Lookup'!$A$1:$B$13,2,0)</f>
        <v>Spring</v>
      </c>
      <c r="M5172" t="s">
        <v>12</v>
      </c>
      <c r="N5172" t="s">
        <v>13</v>
      </c>
      <c r="O5172" t="s">
        <v>132</v>
      </c>
      <c r="P5172" t="str">
        <f t="shared" si="1016"/>
        <v>Yes</v>
      </c>
      <c r="Q5172" t="str">
        <f t="shared" si="1017"/>
        <v>Yes</v>
      </c>
      <c r="R5172" t="str">
        <f t="shared" si="1018"/>
        <v>No</v>
      </c>
      <c r="T5172" t="s">
        <v>74</v>
      </c>
      <c r="U5172" t="s">
        <v>75</v>
      </c>
      <c r="V5172" t="str">
        <f t="shared" si="1019"/>
        <v>Intersection</v>
      </c>
      <c r="W5172" t="s">
        <v>76</v>
      </c>
      <c r="X5172">
        <v>42.370480000000001</v>
      </c>
      <c r="Y5172">
        <v>-71.096879000000001</v>
      </c>
      <c r="Z5172" t="s">
        <v>77</v>
      </c>
    </row>
    <row r="5173" spans="1:26">
      <c r="A5173">
        <v>29147</v>
      </c>
      <c r="B5173" s="1">
        <v>41411.927083333336</v>
      </c>
      <c r="C5173" s="1">
        <f t="shared" si="1008"/>
        <v>41275</v>
      </c>
      <c r="D5173" s="4">
        <f t="shared" si="1009"/>
        <v>0.37777777777777777</v>
      </c>
      <c r="E5173" s="3">
        <f t="shared" si="1010"/>
        <v>2013</v>
      </c>
      <c r="F5173" s="3">
        <f t="shared" si="1011"/>
        <v>5</v>
      </c>
      <c r="G5173" s="3">
        <f t="shared" si="1012"/>
        <v>17</v>
      </c>
      <c r="H5173" s="3">
        <f t="shared" si="1013"/>
        <v>22</v>
      </c>
      <c r="I5173" s="3">
        <f t="shared" si="1014"/>
        <v>15</v>
      </c>
      <c r="J5173" s="3">
        <f t="shared" si="1015"/>
        <v>6</v>
      </c>
      <c r="K5173" s="3" t="str">
        <f>IF(AND(D5173&gt;='Season Lookup'!$D$15,D5173&lt;'Season Lookup'!$D$16),"Spring",IF(AND(D5173&gt;='Season Lookup'!$D$16,D5173&lt;'Season Lookup'!$D$17),"Summer",IF(AND(D5173&gt;='Season Lookup'!$D$17,D5173&lt;'Season Lookup'!$D$18),"Fall",IF(OR(D5173&gt;='Season Lookup'!$D$18,D5173&lt;'Season Lookup'!$D$15),"Winter"))))</f>
        <v>Spring</v>
      </c>
      <c r="L5173" s="3" t="str">
        <f>VLOOKUP(F5173,'Season Lookup'!$A$1:$B$13,2,0)</f>
        <v>Spring</v>
      </c>
      <c r="M5173" t="s">
        <v>12</v>
      </c>
      <c r="N5173" t="s">
        <v>13</v>
      </c>
      <c r="O5173" t="s">
        <v>23</v>
      </c>
      <c r="P5173" t="str">
        <f t="shared" si="1016"/>
        <v>Yes</v>
      </c>
      <c r="Q5173" t="str">
        <f t="shared" si="1017"/>
        <v>No</v>
      </c>
      <c r="R5173" t="str">
        <f t="shared" si="1018"/>
        <v>No</v>
      </c>
      <c r="S5173">
        <v>269</v>
      </c>
      <c r="T5173" t="s">
        <v>75</v>
      </c>
      <c r="V5173" t="str">
        <f t="shared" si="1019"/>
        <v>Non Intersection</v>
      </c>
      <c r="W5173" t="s">
        <v>5660</v>
      </c>
      <c r="X5173">
        <v>42.372768000000001</v>
      </c>
      <c r="Y5173">
        <v>-71.09563</v>
      </c>
      <c r="Z5173" t="s">
        <v>5661</v>
      </c>
    </row>
    <row r="5174" spans="1:26">
      <c r="A5174">
        <v>29148</v>
      </c>
      <c r="B5174" s="1">
        <v>41412.138888888891</v>
      </c>
      <c r="C5174" s="1">
        <f t="shared" si="1008"/>
        <v>41275</v>
      </c>
      <c r="D5174" s="4">
        <f t="shared" si="1009"/>
        <v>0.38055555555555554</v>
      </c>
      <c r="E5174" s="3">
        <f t="shared" si="1010"/>
        <v>2013</v>
      </c>
      <c r="F5174" s="3">
        <f t="shared" si="1011"/>
        <v>5</v>
      </c>
      <c r="G5174" s="3">
        <f t="shared" si="1012"/>
        <v>18</v>
      </c>
      <c r="H5174" s="3">
        <f t="shared" si="1013"/>
        <v>3</v>
      </c>
      <c r="I5174" s="3">
        <f t="shared" si="1014"/>
        <v>20</v>
      </c>
      <c r="J5174" s="3">
        <f t="shared" si="1015"/>
        <v>7</v>
      </c>
      <c r="K5174" s="3" t="str">
        <f>IF(AND(D5174&gt;='Season Lookup'!$D$15,D5174&lt;'Season Lookup'!$D$16),"Spring",IF(AND(D5174&gt;='Season Lookup'!$D$16,D5174&lt;'Season Lookup'!$D$17),"Summer",IF(AND(D5174&gt;='Season Lookup'!$D$17,D5174&lt;'Season Lookup'!$D$18),"Fall",IF(OR(D5174&gt;='Season Lookup'!$D$18,D5174&lt;'Season Lookup'!$D$15),"Winter"))))</f>
        <v>Spring</v>
      </c>
      <c r="L5174" s="3" t="str">
        <f>VLOOKUP(F5174,'Season Lookup'!$A$1:$B$13,2,0)</f>
        <v>Spring</v>
      </c>
      <c r="M5174" t="s">
        <v>31</v>
      </c>
      <c r="N5174" t="s">
        <v>13</v>
      </c>
      <c r="O5174" t="s">
        <v>13</v>
      </c>
      <c r="P5174" t="str">
        <f t="shared" si="1016"/>
        <v>Yes</v>
      </c>
      <c r="Q5174" t="str">
        <f t="shared" si="1017"/>
        <v>No</v>
      </c>
      <c r="R5174" t="str">
        <f t="shared" si="1018"/>
        <v>No</v>
      </c>
      <c r="T5174" t="s">
        <v>105</v>
      </c>
      <c r="U5174" t="s">
        <v>288</v>
      </c>
      <c r="V5174" t="str">
        <f t="shared" si="1019"/>
        <v>Intersection</v>
      </c>
      <c r="W5174" t="s">
        <v>289</v>
      </c>
      <c r="X5174">
        <v>42.364812000000001</v>
      </c>
      <c r="Y5174">
        <v>-71.089386000000005</v>
      </c>
      <c r="Z5174" t="s">
        <v>290</v>
      </c>
    </row>
    <row r="5175" spans="1:26">
      <c r="A5175">
        <v>29130</v>
      </c>
      <c r="B5175" s="1">
        <v>41413.895833333336</v>
      </c>
      <c r="C5175" s="1">
        <f t="shared" si="1008"/>
        <v>41275</v>
      </c>
      <c r="D5175" s="4">
        <f t="shared" si="1009"/>
        <v>0.38333333333333336</v>
      </c>
      <c r="E5175" s="3">
        <f t="shared" si="1010"/>
        <v>2013</v>
      </c>
      <c r="F5175" s="3">
        <f t="shared" si="1011"/>
        <v>5</v>
      </c>
      <c r="G5175" s="3">
        <f t="shared" si="1012"/>
        <v>19</v>
      </c>
      <c r="H5175" s="3">
        <f t="shared" si="1013"/>
        <v>21</v>
      </c>
      <c r="I5175" s="3">
        <f t="shared" si="1014"/>
        <v>30</v>
      </c>
      <c r="J5175" s="3">
        <f t="shared" si="1015"/>
        <v>1</v>
      </c>
      <c r="K5175" s="3" t="str">
        <f>IF(AND(D5175&gt;='Season Lookup'!$D$15,D5175&lt;'Season Lookup'!$D$16),"Spring",IF(AND(D5175&gt;='Season Lookup'!$D$16,D5175&lt;'Season Lookup'!$D$17),"Summer",IF(AND(D5175&gt;='Season Lookup'!$D$17,D5175&lt;'Season Lookup'!$D$18),"Fall",IF(OR(D5175&gt;='Season Lookup'!$D$18,D5175&lt;'Season Lookup'!$D$15),"Winter"))))</f>
        <v>Spring</v>
      </c>
      <c r="L5175" s="3" t="str">
        <f>VLOOKUP(F5175,'Season Lookup'!$A$1:$B$13,2,0)</f>
        <v>Spring</v>
      </c>
      <c r="M5175" t="s">
        <v>56</v>
      </c>
      <c r="N5175" t="s">
        <v>13</v>
      </c>
      <c r="O5175" t="s">
        <v>13</v>
      </c>
      <c r="P5175" t="str">
        <f t="shared" si="1016"/>
        <v>Yes</v>
      </c>
      <c r="Q5175" t="str">
        <f t="shared" si="1017"/>
        <v>No</v>
      </c>
      <c r="R5175" t="str">
        <f t="shared" si="1018"/>
        <v>No</v>
      </c>
      <c r="T5175" t="s">
        <v>198</v>
      </c>
      <c r="U5175" t="s">
        <v>50</v>
      </c>
      <c r="V5175" t="str">
        <f t="shared" si="1019"/>
        <v>Intersection</v>
      </c>
      <c r="W5175" t="s">
        <v>3121</v>
      </c>
      <c r="X5175">
        <v>42.374597999999999</v>
      </c>
      <c r="Y5175">
        <v>-71.149917000000002</v>
      </c>
      <c r="Z5175" t="s">
        <v>911</v>
      </c>
    </row>
    <row r="5176" spans="1:26">
      <c r="A5176">
        <v>29149</v>
      </c>
      <c r="B5176" s="1">
        <v>41413.093043981484</v>
      </c>
      <c r="C5176" s="1">
        <f t="shared" si="1008"/>
        <v>41275</v>
      </c>
      <c r="D5176" s="4">
        <f t="shared" si="1009"/>
        <v>0.38333333333333336</v>
      </c>
      <c r="E5176" s="3">
        <f t="shared" si="1010"/>
        <v>2013</v>
      </c>
      <c r="F5176" s="3">
        <f t="shared" si="1011"/>
        <v>5</v>
      </c>
      <c r="G5176" s="3">
        <f t="shared" si="1012"/>
        <v>19</v>
      </c>
      <c r="H5176" s="3">
        <f t="shared" si="1013"/>
        <v>2</v>
      </c>
      <c r="I5176" s="3">
        <f t="shared" si="1014"/>
        <v>13</v>
      </c>
      <c r="J5176" s="3">
        <f t="shared" si="1015"/>
        <v>1</v>
      </c>
      <c r="K5176" s="3" t="str">
        <f>IF(AND(D5176&gt;='Season Lookup'!$D$15,D5176&lt;'Season Lookup'!$D$16),"Spring",IF(AND(D5176&gt;='Season Lookup'!$D$16,D5176&lt;'Season Lookup'!$D$17),"Summer",IF(AND(D5176&gt;='Season Lookup'!$D$17,D5176&lt;'Season Lookup'!$D$18),"Fall",IF(OR(D5176&gt;='Season Lookup'!$D$18,D5176&lt;'Season Lookup'!$D$15),"Winter"))))</f>
        <v>Spring</v>
      </c>
      <c r="L5176" s="3" t="str">
        <f>VLOOKUP(F5176,'Season Lookup'!$A$1:$B$13,2,0)</f>
        <v>Spring</v>
      </c>
      <c r="M5176" t="s">
        <v>48</v>
      </c>
      <c r="N5176" t="s">
        <v>13</v>
      </c>
      <c r="O5176" t="s">
        <v>23</v>
      </c>
      <c r="P5176" t="str">
        <f t="shared" si="1016"/>
        <v>Yes</v>
      </c>
      <c r="Q5176" t="str">
        <f t="shared" si="1017"/>
        <v>No</v>
      </c>
      <c r="R5176" t="str">
        <f t="shared" si="1018"/>
        <v>No</v>
      </c>
      <c r="S5176">
        <v>84</v>
      </c>
      <c r="T5176" t="s">
        <v>14</v>
      </c>
      <c r="V5176" t="str">
        <f t="shared" si="1019"/>
        <v>Non Intersection</v>
      </c>
      <c r="W5176" t="s">
        <v>888</v>
      </c>
      <c r="X5176">
        <v>42.358874999999998</v>
      </c>
      <c r="Y5176">
        <v>-71.094617</v>
      </c>
      <c r="Z5176" t="s">
        <v>889</v>
      </c>
    </row>
    <row r="5177" spans="1:26">
      <c r="A5177">
        <v>29150</v>
      </c>
      <c r="B5177" s="1">
        <v>41413.645833333336</v>
      </c>
      <c r="C5177" s="1">
        <f t="shared" si="1008"/>
        <v>41275</v>
      </c>
      <c r="D5177" s="4">
        <f t="shared" si="1009"/>
        <v>0.38333333333333336</v>
      </c>
      <c r="E5177" s="3">
        <f t="shared" si="1010"/>
        <v>2013</v>
      </c>
      <c r="F5177" s="3">
        <f t="shared" si="1011"/>
        <v>5</v>
      </c>
      <c r="G5177" s="3">
        <f t="shared" si="1012"/>
        <v>19</v>
      </c>
      <c r="H5177" s="3">
        <f t="shared" si="1013"/>
        <v>15</v>
      </c>
      <c r="I5177" s="3">
        <f t="shared" si="1014"/>
        <v>30</v>
      </c>
      <c r="J5177" s="3">
        <f t="shared" si="1015"/>
        <v>1</v>
      </c>
      <c r="K5177" s="3" t="str">
        <f>IF(AND(D5177&gt;='Season Lookup'!$D$15,D5177&lt;'Season Lookup'!$D$16),"Spring",IF(AND(D5177&gt;='Season Lookup'!$D$16,D5177&lt;'Season Lookup'!$D$17),"Summer",IF(AND(D5177&gt;='Season Lookup'!$D$17,D5177&lt;'Season Lookup'!$D$18),"Fall",IF(OR(D5177&gt;='Season Lookup'!$D$18,D5177&lt;'Season Lookup'!$D$15),"Winter"))))</f>
        <v>Spring</v>
      </c>
      <c r="L5177" s="3" t="str">
        <f>VLOOKUP(F5177,'Season Lookup'!$A$1:$B$13,2,0)</f>
        <v>Spring</v>
      </c>
      <c r="M5177" t="s">
        <v>48</v>
      </c>
      <c r="N5177" t="s">
        <v>329</v>
      </c>
      <c r="O5177" t="s">
        <v>13</v>
      </c>
      <c r="P5177" t="str">
        <f t="shared" si="1016"/>
        <v>Yes</v>
      </c>
      <c r="Q5177" t="str">
        <f t="shared" si="1017"/>
        <v>No</v>
      </c>
      <c r="R5177" t="str">
        <f t="shared" si="1018"/>
        <v>No</v>
      </c>
      <c r="T5177" t="s">
        <v>1438</v>
      </c>
      <c r="U5177" t="s">
        <v>198</v>
      </c>
      <c r="V5177" t="str">
        <f t="shared" si="1019"/>
        <v>Intersection</v>
      </c>
      <c r="W5177" t="s">
        <v>1786</v>
      </c>
      <c r="X5177">
        <v>42.372252000000003</v>
      </c>
      <c r="Y5177">
        <v>-71.119338999999997</v>
      </c>
      <c r="Z5177" t="s">
        <v>1787</v>
      </c>
    </row>
    <row r="5178" spans="1:26">
      <c r="A5178">
        <v>29151</v>
      </c>
      <c r="B5178" s="1">
        <v>41413.666655092595</v>
      </c>
      <c r="C5178" s="1">
        <f t="shared" si="1008"/>
        <v>41275</v>
      </c>
      <c r="D5178" s="4">
        <f t="shared" si="1009"/>
        <v>0.38333333333333336</v>
      </c>
      <c r="E5178" s="3">
        <f t="shared" si="1010"/>
        <v>2013</v>
      </c>
      <c r="F5178" s="3">
        <f t="shared" si="1011"/>
        <v>5</v>
      </c>
      <c r="G5178" s="3">
        <f t="shared" si="1012"/>
        <v>19</v>
      </c>
      <c r="H5178" s="3">
        <f t="shared" si="1013"/>
        <v>15</v>
      </c>
      <c r="I5178" s="3">
        <f t="shared" si="1014"/>
        <v>59</v>
      </c>
      <c r="J5178" s="3">
        <f t="shared" si="1015"/>
        <v>1</v>
      </c>
      <c r="K5178" s="3" t="str">
        <f>IF(AND(D5178&gt;='Season Lookup'!$D$15,D5178&lt;'Season Lookup'!$D$16),"Spring",IF(AND(D5178&gt;='Season Lookup'!$D$16,D5178&lt;'Season Lookup'!$D$17),"Summer",IF(AND(D5178&gt;='Season Lookup'!$D$17,D5178&lt;'Season Lookup'!$D$18),"Fall",IF(OR(D5178&gt;='Season Lookup'!$D$18,D5178&lt;'Season Lookup'!$D$15),"Winter"))))</f>
        <v>Spring</v>
      </c>
      <c r="L5178" s="3" t="str">
        <f>VLOOKUP(F5178,'Season Lookup'!$A$1:$B$13,2,0)</f>
        <v>Spring</v>
      </c>
      <c r="M5178" t="s">
        <v>48</v>
      </c>
      <c r="N5178" t="s">
        <v>13</v>
      </c>
      <c r="O5178" t="s">
        <v>13</v>
      </c>
      <c r="P5178" t="str">
        <f t="shared" si="1016"/>
        <v>Yes</v>
      </c>
      <c r="Q5178" t="str">
        <f t="shared" si="1017"/>
        <v>No</v>
      </c>
      <c r="R5178" t="str">
        <f t="shared" si="1018"/>
        <v>No</v>
      </c>
      <c r="T5178" t="s">
        <v>14</v>
      </c>
      <c r="V5178" t="str">
        <f t="shared" si="1019"/>
        <v>Intersection</v>
      </c>
      <c r="W5178" t="s">
        <v>137</v>
      </c>
      <c r="X5178">
        <v>0</v>
      </c>
      <c r="Y5178">
        <v>0</v>
      </c>
      <c r="Z5178" t="s">
        <v>81</v>
      </c>
    </row>
    <row r="5179" spans="1:26">
      <c r="A5179">
        <v>29152</v>
      </c>
      <c r="B5179" s="1">
        <v>41414.364583333336</v>
      </c>
      <c r="C5179" s="1">
        <f t="shared" si="1008"/>
        <v>41275</v>
      </c>
      <c r="D5179" s="4">
        <f t="shared" si="1009"/>
        <v>0.38611111111111113</v>
      </c>
      <c r="E5179" s="3">
        <f t="shared" si="1010"/>
        <v>2013</v>
      </c>
      <c r="F5179" s="3">
        <f t="shared" si="1011"/>
        <v>5</v>
      </c>
      <c r="G5179" s="3">
        <f t="shared" si="1012"/>
        <v>20</v>
      </c>
      <c r="H5179" s="3">
        <f t="shared" si="1013"/>
        <v>8</v>
      </c>
      <c r="I5179" s="3">
        <f t="shared" si="1014"/>
        <v>45</v>
      </c>
      <c r="J5179" s="3">
        <f t="shared" si="1015"/>
        <v>2</v>
      </c>
      <c r="K5179" s="3" t="str">
        <f>IF(AND(D5179&gt;='Season Lookup'!$D$15,D5179&lt;'Season Lookup'!$D$16),"Spring",IF(AND(D5179&gt;='Season Lookup'!$D$16,D5179&lt;'Season Lookup'!$D$17),"Summer",IF(AND(D5179&gt;='Season Lookup'!$D$17,D5179&lt;'Season Lookup'!$D$18),"Fall",IF(OR(D5179&gt;='Season Lookup'!$D$18,D5179&lt;'Season Lookup'!$D$15),"Winter"))))</f>
        <v>Spring</v>
      </c>
      <c r="L5179" s="3" t="str">
        <f>VLOOKUP(F5179,'Season Lookup'!$A$1:$B$13,2,0)</f>
        <v>Spring</v>
      </c>
      <c r="M5179" t="s">
        <v>56</v>
      </c>
      <c r="N5179" t="s">
        <v>13</v>
      </c>
      <c r="O5179" t="s">
        <v>13</v>
      </c>
      <c r="P5179" t="str">
        <f t="shared" si="1016"/>
        <v>Yes</v>
      </c>
      <c r="Q5179" t="str">
        <f t="shared" si="1017"/>
        <v>No</v>
      </c>
      <c r="R5179" t="str">
        <f t="shared" si="1018"/>
        <v>No</v>
      </c>
      <c r="S5179">
        <v>245</v>
      </c>
      <c r="T5179" t="s">
        <v>61</v>
      </c>
      <c r="U5179" t="s">
        <v>3077</v>
      </c>
      <c r="V5179" t="str">
        <f t="shared" si="1019"/>
        <v>Non Intersection</v>
      </c>
      <c r="W5179" t="s">
        <v>5662</v>
      </c>
      <c r="X5179">
        <v>42.363539000000003</v>
      </c>
      <c r="Y5179">
        <v>-71.078722999999997</v>
      </c>
      <c r="Z5179" t="s">
        <v>5663</v>
      </c>
    </row>
    <row r="5180" spans="1:26">
      <c r="A5180">
        <v>29153</v>
      </c>
      <c r="B5180" s="1">
        <v>41414.584710648145</v>
      </c>
      <c r="C5180" s="1">
        <f t="shared" si="1008"/>
        <v>41275</v>
      </c>
      <c r="D5180" s="4">
        <f t="shared" si="1009"/>
        <v>0.38611111111111113</v>
      </c>
      <c r="E5180" s="3">
        <f t="shared" si="1010"/>
        <v>2013</v>
      </c>
      <c r="F5180" s="3">
        <f t="shared" si="1011"/>
        <v>5</v>
      </c>
      <c r="G5180" s="3">
        <f t="shared" si="1012"/>
        <v>20</v>
      </c>
      <c r="H5180" s="3">
        <f t="shared" si="1013"/>
        <v>14</v>
      </c>
      <c r="I5180" s="3">
        <f t="shared" si="1014"/>
        <v>1</v>
      </c>
      <c r="J5180" s="3">
        <f t="shared" si="1015"/>
        <v>2</v>
      </c>
      <c r="K5180" s="3" t="str">
        <f>IF(AND(D5180&gt;='Season Lookup'!$D$15,D5180&lt;'Season Lookup'!$D$16),"Spring",IF(AND(D5180&gt;='Season Lookup'!$D$16,D5180&lt;'Season Lookup'!$D$17),"Summer",IF(AND(D5180&gt;='Season Lookup'!$D$17,D5180&lt;'Season Lookup'!$D$18),"Fall",IF(OR(D5180&gt;='Season Lookup'!$D$18,D5180&lt;'Season Lookup'!$D$15),"Winter"))))</f>
        <v>Spring</v>
      </c>
      <c r="L5180" s="3" t="str">
        <f>VLOOKUP(F5180,'Season Lookup'!$A$1:$B$13,2,0)</f>
        <v>Spring</v>
      </c>
      <c r="M5180" t="s">
        <v>56</v>
      </c>
      <c r="N5180" t="s">
        <v>13</v>
      </c>
      <c r="O5180" t="s">
        <v>36</v>
      </c>
      <c r="P5180" t="str">
        <f t="shared" si="1016"/>
        <v>Yes</v>
      </c>
      <c r="Q5180" t="str">
        <f t="shared" si="1017"/>
        <v>No</v>
      </c>
      <c r="R5180" t="str">
        <f t="shared" si="1018"/>
        <v>No</v>
      </c>
      <c r="S5180">
        <v>23</v>
      </c>
      <c r="T5180" t="s">
        <v>181</v>
      </c>
      <c r="V5180" t="str">
        <f t="shared" si="1019"/>
        <v>Non Intersection</v>
      </c>
      <c r="W5180" t="s">
        <v>5664</v>
      </c>
      <c r="X5180">
        <v>42.358730999999999</v>
      </c>
      <c r="Y5180">
        <v>-71.113839999999996</v>
      </c>
      <c r="Z5180" t="s">
        <v>5665</v>
      </c>
    </row>
    <row r="5181" spans="1:26">
      <c r="A5181">
        <v>29154</v>
      </c>
      <c r="B5181" s="1">
        <v>41414.34375</v>
      </c>
      <c r="C5181" s="1">
        <f t="shared" si="1008"/>
        <v>41275</v>
      </c>
      <c r="D5181" s="4">
        <f t="shared" si="1009"/>
        <v>0.38611111111111113</v>
      </c>
      <c r="E5181" s="3">
        <f t="shared" si="1010"/>
        <v>2013</v>
      </c>
      <c r="F5181" s="3">
        <f t="shared" si="1011"/>
        <v>5</v>
      </c>
      <c r="G5181" s="3">
        <f t="shared" si="1012"/>
        <v>20</v>
      </c>
      <c r="H5181" s="3">
        <f t="shared" si="1013"/>
        <v>8</v>
      </c>
      <c r="I5181" s="3">
        <f t="shared" si="1014"/>
        <v>15</v>
      </c>
      <c r="J5181" s="3">
        <f t="shared" si="1015"/>
        <v>2</v>
      </c>
      <c r="K5181" s="3" t="str">
        <f>IF(AND(D5181&gt;='Season Lookup'!$D$15,D5181&lt;'Season Lookup'!$D$16),"Spring",IF(AND(D5181&gt;='Season Lookup'!$D$16,D5181&lt;'Season Lookup'!$D$17),"Summer",IF(AND(D5181&gt;='Season Lookup'!$D$17,D5181&lt;'Season Lookup'!$D$18),"Fall",IF(OR(D5181&gt;='Season Lookup'!$D$18,D5181&lt;'Season Lookup'!$D$15),"Winter"))))</f>
        <v>Spring</v>
      </c>
      <c r="L5181" s="3" t="str">
        <f>VLOOKUP(F5181,'Season Lookup'!$A$1:$B$13,2,0)</f>
        <v>Spring</v>
      </c>
      <c r="M5181" t="s">
        <v>56</v>
      </c>
      <c r="N5181" t="s">
        <v>35</v>
      </c>
      <c r="O5181" t="s">
        <v>13</v>
      </c>
      <c r="P5181" t="str">
        <f t="shared" si="1016"/>
        <v>Yes</v>
      </c>
      <c r="Q5181" t="str">
        <f t="shared" si="1017"/>
        <v>No</v>
      </c>
      <c r="R5181" t="str">
        <f t="shared" si="1018"/>
        <v>No</v>
      </c>
      <c r="S5181">
        <v>68</v>
      </c>
      <c r="T5181" t="s">
        <v>119</v>
      </c>
      <c r="V5181" t="str">
        <f t="shared" si="1019"/>
        <v>Non Intersection</v>
      </c>
      <c r="W5181" t="s">
        <v>5666</v>
      </c>
      <c r="X5181">
        <v>42.361030999999997</v>
      </c>
      <c r="Y5181">
        <v>-71.095286999999999</v>
      </c>
      <c r="Z5181" t="s">
        <v>5667</v>
      </c>
    </row>
    <row r="5182" spans="1:26">
      <c r="A5182">
        <v>29155</v>
      </c>
      <c r="B5182" s="1">
        <v>41414.48609953704</v>
      </c>
      <c r="C5182" s="1">
        <f t="shared" si="1008"/>
        <v>41275</v>
      </c>
      <c r="D5182" s="4">
        <f t="shared" si="1009"/>
        <v>0.38611111111111113</v>
      </c>
      <c r="E5182" s="3">
        <f t="shared" si="1010"/>
        <v>2013</v>
      </c>
      <c r="F5182" s="3">
        <f t="shared" si="1011"/>
        <v>5</v>
      </c>
      <c r="G5182" s="3">
        <f t="shared" si="1012"/>
        <v>20</v>
      </c>
      <c r="H5182" s="3">
        <f t="shared" si="1013"/>
        <v>11</v>
      </c>
      <c r="I5182" s="3">
        <f t="shared" si="1014"/>
        <v>39</v>
      </c>
      <c r="J5182" s="3">
        <f t="shared" si="1015"/>
        <v>2</v>
      </c>
      <c r="K5182" s="3" t="str">
        <f>IF(AND(D5182&gt;='Season Lookup'!$D$15,D5182&lt;'Season Lookup'!$D$16),"Spring",IF(AND(D5182&gt;='Season Lookup'!$D$16,D5182&lt;'Season Lookup'!$D$17),"Summer",IF(AND(D5182&gt;='Season Lookup'!$D$17,D5182&lt;'Season Lookup'!$D$18),"Fall",IF(OR(D5182&gt;='Season Lookup'!$D$18,D5182&lt;'Season Lookup'!$D$15),"Winter"))))</f>
        <v>Spring</v>
      </c>
      <c r="L5182" s="3" t="str">
        <f>VLOOKUP(F5182,'Season Lookup'!$A$1:$B$13,2,0)</f>
        <v>Spring</v>
      </c>
      <c r="M5182" t="s">
        <v>56</v>
      </c>
      <c r="N5182" t="s">
        <v>13</v>
      </c>
      <c r="O5182" t="s">
        <v>13</v>
      </c>
      <c r="P5182" t="str">
        <f t="shared" si="1016"/>
        <v>Yes</v>
      </c>
      <c r="Q5182" t="str">
        <f t="shared" si="1017"/>
        <v>No</v>
      </c>
      <c r="R5182" t="str">
        <f t="shared" si="1018"/>
        <v>No</v>
      </c>
      <c r="T5182" t="s">
        <v>288</v>
      </c>
      <c r="U5182" t="s">
        <v>32</v>
      </c>
      <c r="V5182" t="str">
        <f t="shared" si="1019"/>
        <v>Intersection</v>
      </c>
      <c r="W5182" t="s">
        <v>1281</v>
      </c>
      <c r="X5182">
        <v>42.362704999999998</v>
      </c>
      <c r="Y5182">
        <v>-71.089949000000004</v>
      </c>
      <c r="Z5182" t="s">
        <v>1282</v>
      </c>
    </row>
    <row r="5183" spans="1:26">
      <c r="A5183">
        <v>29157</v>
      </c>
      <c r="B5183" s="1">
        <v>41414.597210648149</v>
      </c>
      <c r="C5183" s="1">
        <f t="shared" si="1008"/>
        <v>41275</v>
      </c>
      <c r="D5183" s="4">
        <f t="shared" si="1009"/>
        <v>0.38611111111111113</v>
      </c>
      <c r="E5183" s="3">
        <f t="shared" si="1010"/>
        <v>2013</v>
      </c>
      <c r="F5183" s="3">
        <f t="shared" si="1011"/>
        <v>5</v>
      </c>
      <c r="G5183" s="3">
        <f t="shared" si="1012"/>
        <v>20</v>
      </c>
      <c r="H5183" s="3">
        <f t="shared" si="1013"/>
        <v>14</v>
      </c>
      <c r="I5183" s="3">
        <f t="shared" si="1014"/>
        <v>19</v>
      </c>
      <c r="J5183" s="3">
        <f t="shared" si="1015"/>
        <v>2</v>
      </c>
      <c r="K5183" s="3" t="str">
        <f>IF(AND(D5183&gt;='Season Lookup'!$D$15,D5183&lt;'Season Lookup'!$D$16),"Spring",IF(AND(D5183&gt;='Season Lookup'!$D$16,D5183&lt;'Season Lookup'!$D$17),"Summer",IF(AND(D5183&gt;='Season Lookup'!$D$17,D5183&lt;'Season Lookup'!$D$18),"Fall",IF(OR(D5183&gt;='Season Lookup'!$D$18,D5183&lt;'Season Lookup'!$D$15),"Winter"))))</f>
        <v>Spring</v>
      </c>
      <c r="L5183" s="3" t="str">
        <f>VLOOKUP(F5183,'Season Lookup'!$A$1:$B$13,2,0)</f>
        <v>Spring</v>
      </c>
      <c r="M5183" t="s">
        <v>56</v>
      </c>
      <c r="N5183" t="s">
        <v>13</v>
      </c>
      <c r="O5183" t="s">
        <v>13</v>
      </c>
      <c r="P5183" t="str">
        <f t="shared" si="1016"/>
        <v>Yes</v>
      </c>
      <c r="Q5183" t="str">
        <f t="shared" si="1017"/>
        <v>No</v>
      </c>
      <c r="R5183" t="str">
        <f t="shared" si="1018"/>
        <v>No</v>
      </c>
      <c r="S5183">
        <v>581</v>
      </c>
      <c r="T5183" t="s">
        <v>198</v>
      </c>
      <c r="U5183" t="s">
        <v>464</v>
      </c>
      <c r="V5183" t="str">
        <f t="shared" si="1019"/>
        <v>Non Intersection</v>
      </c>
      <c r="W5183" t="s">
        <v>2317</v>
      </c>
      <c r="X5183">
        <v>42.375506000000001</v>
      </c>
      <c r="Y5183">
        <v>-71.144914999999997</v>
      </c>
      <c r="Z5183" t="s">
        <v>2318</v>
      </c>
    </row>
    <row r="5184" spans="1:26">
      <c r="A5184">
        <v>29156</v>
      </c>
      <c r="B5184" s="1">
        <v>41415.357638888891</v>
      </c>
      <c r="C5184" s="1">
        <f t="shared" si="1008"/>
        <v>41275</v>
      </c>
      <c r="D5184" s="4">
        <f t="shared" si="1009"/>
        <v>0.3888888888888889</v>
      </c>
      <c r="E5184" s="3">
        <f t="shared" si="1010"/>
        <v>2013</v>
      </c>
      <c r="F5184" s="3">
        <f t="shared" si="1011"/>
        <v>5</v>
      </c>
      <c r="G5184" s="3">
        <f t="shared" si="1012"/>
        <v>21</v>
      </c>
      <c r="H5184" s="3">
        <f t="shared" si="1013"/>
        <v>8</v>
      </c>
      <c r="I5184" s="3">
        <f t="shared" si="1014"/>
        <v>35</v>
      </c>
      <c r="J5184" s="3">
        <f t="shared" si="1015"/>
        <v>3</v>
      </c>
      <c r="K5184" s="3" t="str">
        <f>IF(AND(D5184&gt;='Season Lookup'!$D$15,D5184&lt;'Season Lookup'!$D$16),"Spring",IF(AND(D5184&gt;='Season Lookup'!$D$16,D5184&lt;'Season Lookup'!$D$17),"Summer",IF(AND(D5184&gt;='Season Lookup'!$D$17,D5184&lt;'Season Lookup'!$D$18),"Fall",IF(OR(D5184&gt;='Season Lookup'!$D$18,D5184&lt;'Season Lookup'!$D$15),"Winter"))))</f>
        <v>Spring</v>
      </c>
      <c r="L5184" s="3" t="str">
        <f>VLOOKUP(F5184,'Season Lookup'!$A$1:$B$13,2,0)</f>
        <v>Spring</v>
      </c>
      <c r="M5184" t="s">
        <v>73</v>
      </c>
      <c r="N5184" t="s">
        <v>13</v>
      </c>
      <c r="O5184" t="s">
        <v>132</v>
      </c>
      <c r="P5184" t="str">
        <f t="shared" si="1016"/>
        <v>Yes</v>
      </c>
      <c r="Q5184" t="str">
        <f t="shared" si="1017"/>
        <v>Yes</v>
      </c>
      <c r="R5184" t="str">
        <f t="shared" si="1018"/>
        <v>No</v>
      </c>
      <c r="T5184" t="s">
        <v>260</v>
      </c>
      <c r="U5184" t="s">
        <v>60</v>
      </c>
      <c r="V5184" t="str">
        <f t="shared" si="1019"/>
        <v>Intersection</v>
      </c>
      <c r="W5184" t="s">
        <v>4334</v>
      </c>
      <c r="X5184">
        <v>42.366388000000001</v>
      </c>
      <c r="Y5184">
        <v>-71.082001000000005</v>
      </c>
      <c r="Z5184" t="s">
        <v>4335</v>
      </c>
    </row>
    <row r="5185" spans="1:26">
      <c r="A5185">
        <v>29158</v>
      </c>
      <c r="B5185" s="1">
        <v>41415.104155092595</v>
      </c>
      <c r="C5185" s="1">
        <f t="shared" si="1008"/>
        <v>41275</v>
      </c>
      <c r="D5185" s="4">
        <f t="shared" si="1009"/>
        <v>0.3888888888888889</v>
      </c>
      <c r="E5185" s="3">
        <f t="shared" si="1010"/>
        <v>2013</v>
      </c>
      <c r="F5185" s="3">
        <f t="shared" si="1011"/>
        <v>5</v>
      </c>
      <c r="G5185" s="3">
        <f t="shared" si="1012"/>
        <v>21</v>
      </c>
      <c r="H5185" s="3">
        <f t="shared" si="1013"/>
        <v>2</v>
      </c>
      <c r="I5185" s="3">
        <f t="shared" si="1014"/>
        <v>29</v>
      </c>
      <c r="J5185" s="3">
        <f t="shared" si="1015"/>
        <v>3</v>
      </c>
      <c r="K5185" s="3" t="str">
        <f>IF(AND(D5185&gt;='Season Lookup'!$D$15,D5185&lt;'Season Lookup'!$D$16),"Spring",IF(AND(D5185&gt;='Season Lookup'!$D$16,D5185&lt;'Season Lookup'!$D$17),"Summer",IF(AND(D5185&gt;='Season Lookup'!$D$17,D5185&lt;'Season Lookup'!$D$18),"Fall",IF(OR(D5185&gt;='Season Lookup'!$D$18,D5185&lt;'Season Lookup'!$D$15),"Winter"))))</f>
        <v>Spring</v>
      </c>
      <c r="L5185" s="3" t="str">
        <f>VLOOKUP(F5185,'Season Lookup'!$A$1:$B$13,2,0)</f>
        <v>Spring</v>
      </c>
      <c r="M5185" t="s">
        <v>73</v>
      </c>
      <c r="N5185" t="s">
        <v>13</v>
      </c>
      <c r="O5185" t="s">
        <v>13</v>
      </c>
      <c r="P5185" t="str">
        <f t="shared" si="1016"/>
        <v>Yes</v>
      </c>
      <c r="Q5185" t="str">
        <f t="shared" si="1017"/>
        <v>No</v>
      </c>
      <c r="R5185" t="str">
        <f t="shared" si="1018"/>
        <v>No</v>
      </c>
      <c r="S5185">
        <v>1414</v>
      </c>
      <c r="T5185" t="s">
        <v>14</v>
      </c>
      <c r="V5185" t="str">
        <f t="shared" si="1019"/>
        <v>Non Intersection</v>
      </c>
      <c r="W5185" t="s">
        <v>3273</v>
      </c>
      <c r="X5185">
        <v>42.37379</v>
      </c>
      <c r="Y5185">
        <v>-71.119266999999994</v>
      </c>
      <c r="Z5185" t="s">
        <v>3274</v>
      </c>
    </row>
    <row r="5186" spans="1:26">
      <c r="A5186">
        <v>29159</v>
      </c>
      <c r="B5186" s="1">
        <v>41415.334710648145</v>
      </c>
      <c r="C5186" s="1">
        <f t="shared" si="1008"/>
        <v>41275</v>
      </c>
      <c r="D5186" s="4">
        <f t="shared" si="1009"/>
        <v>0.3888888888888889</v>
      </c>
      <c r="E5186" s="3">
        <f t="shared" si="1010"/>
        <v>2013</v>
      </c>
      <c r="F5186" s="3">
        <f t="shared" si="1011"/>
        <v>5</v>
      </c>
      <c r="G5186" s="3">
        <f t="shared" si="1012"/>
        <v>21</v>
      </c>
      <c r="H5186" s="3">
        <f t="shared" si="1013"/>
        <v>8</v>
      </c>
      <c r="I5186" s="3">
        <f t="shared" si="1014"/>
        <v>1</v>
      </c>
      <c r="J5186" s="3">
        <f t="shared" si="1015"/>
        <v>3</v>
      </c>
      <c r="K5186" s="3" t="str">
        <f>IF(AND(D5186&gt;='Season Lookup'!$D$15,D5186&lt;'Season Lookup'!$D$16),"Spring",IF(AND(D5186&gt;='Season Lookup'!$D$16,D5186&lt;'Season Lookup'!$D$17),"Summer",IF(AND(D5186&gt;='Season Lookup'!$D$17,D5186&lt;'Season Lookup'!$D$18),"Fall",IF(OR(D5186&gt;='Season Lookup'!$D$18,D5186&lt;'Season Lookup'!$D$15),"Winter"))))</f>
        <v>Spring</v>
      </c>
      <c r="L5186" s="3" t="str">
        <f>VLOOKUP(F5186,'Season Lookup'!$A$1:$B$13,2,0)</f>
        <v>Spring</v>
      </c>
      <c r="M5186" t="s">
        <v>73</v>
      </c>
      <c r="N5186" t="s">
        <v>13</v>
      </c>
      <c r="O5186" t="s">
        <v>132</v>
      </c>
      <c r="P5186" t="str">
        <f t="shared" si="1016"/>
        <v>Yes</v>
      </c>
      <c r="Q5186" t="str">
        <f t="shared" si="1017"/>
        <v>Yes</v>
      </c>
      <c r="R5186" t="str">
        <f t="shared" si="1018"/>
        <v>No</v>
      </c>
      <c r="S5186">
        <v>1945</v>
      </c>
      <c r="T5186" t="s">
        <v>14</v>
      </c>
      <c r="V5186" t="str">
        <f t="shared" si="1019"/>
        <v>Non Intersection</v>
      </c>
      <c r="W5186" t="s">
        <v>1205</v>
      </c>
      <c r="X5186">
        <v>42.389749999999999</v>
      </c>
      <c r="Y5186">
        <v>-71.120095000000006</v>
      </c>
      <c r="Z5186" t="s">
        <v>1206</v>
      </c>
    </row>
    <row r="5187" spans="1:26">
      <c r="A5187">
        <v>29160</v>
      </c>
      <c r="B5187" s="1">
        <v>41415.333333333336</v>
      </c>
      <c r="C5187" s="1">
        <f t="shared" si="1008"/>
        <v>41275</v>
      </c>
      <c r="D5187" s="4">
        <f t="shared" si="1009"/>
        <v>0.3888888888888889</v>
      </c>
      <c r="E5187" s="3">
        <f t="shared" si="1010"/>
        <v>2013</v>
      </c>
      <c r="F5187" s="3">
        <f t="shared" si="1011"/>
        <v>5</v>
      </c>
      <c r="G5187" s="3">
        <f t="shared" si="1012"/>
        <v>21</v>
      </c>
      <c r="H5187" s="3">
        <f t="shared" si="1013"/>
        <v>8</v>
      </c>
      <c r="I5187" s="3">
        <f t="shared" si="1014"/>
        <v>0</v>
      </c>
      <c r="J5187" s="3">
        <f t="shared" si="1015"/>
        <v>3</v>
      </c>
      <c r="K5187" s="3" t="str">
        <f>IF(AND(D5187&gt;='Season Lookup'!$D$15,D5187&lt;'Season Lookup'!$D$16),"Spring",IF(AND(D5187&gt;='Season Lookup'!$D$16,D5187&lt;'Season Lookup'!$D$17),"Summer",IF(AND(D5187&gt;='Season Lookup'!$D$17,D5187&lt;'Season Lookup'!$D$18),"Fall",IF(OR(D5187&gt;='Season Lookup'!$D$18,D5187&lt;'Season Lookup'!$D$15),"Winter"))))</f>
        <v>Spring</v>
      </c>
      <c r="L5187" s="3" t="str">
        <f>VLOOKUP(F5187,'Season Lookup'!$A$1:$B$13,2,0)</f>
        <v>Spring</v>
      </c>
      <c r="M5187" t="s">
        <v>73</v>
      </c>
      <c r="N5187" t="s">
        <v>13</v>
      </c>
      <c r="O5187" t="s">
        <v>23</v>
      </c>
      <c r="P5187" t="str">
        <f t="shared" si="1016"/>
        <v>Yes</v>
      </c>
      <c r="Q5187" t="str">
        <f t="shared" si="1017"/>
        <v>No</v>
      </c>
      <c r="R5187" t="str">
        <f t="shared" si="1018"/>
        <v>No</v>
      </c>
      <c r="S5187" t="s">
        <v>5668</v>
      </c>
      <c r="T5187" t="s">
        <v>587</v>
      </c>
      <c r="V5187" t="str">
        <f t="shared" si="1019"/>
        <v>Non Intersection</v>
      </c>
      <c r="W5187" t="s">
        <v>5669</v>
      </c>
      <c r="X5187">
        <v>42.373559</v>
      </c>
      <c r="Y5187">
        <v>-71.094386</v>
      </c>
      <c r="Z5187" t="s">
        <v>5670</v>
      </c>
    </row>
    <row r="5188" spans="1:26">
      <c r="A5188">
        <v>29161</v>
      </c>
      <c r="B5188" s="1">
        <v>41415.416655092595</v>
      </c>
      <c r="C5188" s="1">
        <f t="shared" si="1008"/>
        <v>41275</v>
      </c>
      <c r="D5188" s="4">
        <f t="shared" si="1009"/>
        <v>0.3888888888888889</v>
      </c>
      <c r="E5188" s="3">
        <f t="shared" si="1010"/>
        <v>2013</v>
      </c>
      <c r="F5188" s="3">
        <f t="shared" si="1011"/>
        <v>5</v>
      </c>
      <c r="G5188" s="3">
        <f t="shared" si="1012"/>
        <v>21</v>
      </c>
      <c r="H5188" s="3">
        <f t="shared" si="1013"/>
        <v>9</v>
      </c>
      <c r="I5188" s="3">
        <f t="shared" si="1014"/>
        <v>59</v>
      </c>
      <c r="J5188" s="3">
        <f t="shared" si="1015"/>
        <v>3</v>
      </c>
      <c r="K5188" s="3" t="str">
        <f>IF(AND(D5188&gt;='Season Lookup'!$D$15,D5188&lt;'Season Lookup'!$D$16),"Spring",IF(AND(D5188&gt;='Season Lookup'!$D$16,D5188&lt;'Season Lookup'!$D$17),"Summer",IF(AND(D5188&gt;='Season Lookup'!$D$17,D5188&lt;'Season Lookup'!$D$18),"Fall",IF(OR(D5188&gt;='Season Lookup'!$D$18,D5188&lt;'Season Lookup'!$D$15),"Winter"))))</f>
        <v>Spring</v>
      </c>
      <c r="L5188" s="3" t="str">
        <f>VLOOKUP(F5188,'Season Lookup'!$A$1:$B$13,2,0)</f>
        <v>Spring</v>
      </c>
      <c r="M5188" t="s">
        <v>73</v>
      </c>
      <c r="N5188" t="s">
        <v>13</v>
      </c>
      <c r="O5188" t="s">
        <v>23</v>
      </c>
      <c r="P5188" t="str">
        <f t="shared" si="1016"/>
        <v>Yes</v>
      </c>
      <c r="Q5188" t="str">
        <f t="shared" si="1017"/>
        <v>No</v>
      </c>
      <c r="R5188" t="str">
        <f t="shared" si="1018"/>
        <v>No</v>
      </c>
      <c r="S5188">
        <v>1</v>
      </c>
      <c r="T5188" t="s">
        <v>269</v>
      </c>
      <c r="V5188" t="str">
        <f t="shared" si="1019"/>
        <v>Non Intersection</v>
      </c>
      <c r="W5188" t="s">
        <v>359</v>
      </c>
      <c r="X5188">
        <v>42.388578000000003</v>
      </c>
      <c r="Y5188">
        <v>-71.118688000000006</v>
      </c>
      <c r="Z5188" t="s">
        <v>360</v>
      </c>
    </row>
    <row r="5189" spans="1:26">
      <c r="A5189">
        <v>29162</v>
      </c>
      <c r="B5189" s="1">
        <v>41415.463182870371</v>
      </c>
      <c r="C5189" s="1">
        <f t="shared" si="1008"/>
        <v>41275</v>
      </c>
      <c r="D5189" s="4">
        <f t="shared" si="1009"/>
        <v>0.3888888888888889</v>
      </c>
      <c r="E5189" s="3">
        <f t="shared" si="1010"/>
        <v>2013</v>
      </c>
      <c r="F5189" s="3">
        <f t="shared" si="1011"/>
        <v>5</v>
      </c>
      <c r="G5189" s="3">
        <f t="shared" si="1012"/>
        <v>21</v>
      </c>
      <c r="H5189" s="3">
        <f t="shared" si="1013"/>
        <v>11</v>
      </c>
      <c r="I5189" s="3">
        <f t="shared" si="1014"/>
        <v>6</v>
      </c>
      <c r="J5189" s="3">
        <f t="shared" si="1015"/>
        <v>3</v>
      </c>
      <c r="K5189" s="3" t="str">
        <f>IF(AND(D5189&gt;='Season Lookup'!$D$15,D5189&lt;'Season Lookup'!$D$16),"Spring",IF(AND(D5189&gt;='Season Lookup'!$D$16,D5189&lt;'Season Lookup'!$D$17),"Summer",IF(AND(D5189&gt;='Season Lookup'!$D$17,D5189&lt;'Season Lookup'!$D$18),"Fall",IF(OR(D5189&gt;='Season Lookup'!$D$18,D5189&lt;'Season Lookup'!$D$15),"Winter"))))</f>
        <v>Spring</v>
      </c>
      <c r="L5189" s="3" t="str">
        <f>VLOOKUP(F5189,'Season Lookup'!$A$1:$B$13,2,0)</f>
        <v>Spring</v>
      </c>
      <c r="M5189" t="s">
        <v>73</v>
      </c>
      <c r="N5189" t="s">
        <v>13</v>
      </c>
      <c r="O5189" t="s">
        <v>13</v>
      </c>
      <c r="P5189" t="str">
        <f t="shared" si="1016"/>
        <v>Yes</v>
      </c>
      <c r="Q5189" t="str">
        <f t="shared" si="1017"/>
        <v>No</v>
      </c>
      <c r="R5189" t="str">
        <f t="shared" si="1018"/>
        <v>No</v>
      </c>
      <c r="S5189">
        <v>2400</v>
      </c>
      <c r="T5189" t="s">
        <v>14</v>
      </c>
      <c r="V5189" t="str">
        <f t="shared" si="1019"/>
        <v>Non Intersection</v>
      </c>
      <c r="W5189" t="s">
        <v>3095</v>
      </c>
      <c r="X5189">
        <v>42.397160999999997</v>
      </c>
      <c r="Y5189">
        <v>-71.130227000000005</v>
      </c>
      <c r="Z5189" t="s">
        <v>3096</v>
      </c>
    </row>
    <row r="5190" spans="1:26">
      <c r="A5190">
        <v>29163</v>
      </c>
      <c r="B5190" s="1">
        <v>41415.57916666667</v>
      </c>
      <c r="C5190" s="1">
        <f t="shared" si="1008"/>
        <v>41275</v>
      </c>
      <c r="D5190" s="4">
        <f t="shared" si="1009"/>
        <v>0.3888888888888889</v>
      </c>
      <c r="E5190" s="3">
        <f t="shared" si="1010"/>
        <v>2013</v>
      </c>
      <c r="F5190" s="3">
        <f t="shared" si="1011"/>
        <v>5</v>
      </c>
      <c r="G5190" s="3">
        <f t="shared" si="1012"/>
        <v>21</v>
      </c>
      <c r="H5190" s="3">
        <f t="shared" si="1013"/>
        <v>13</v>
      </c>
      <c r="I5190" s="3">
        <f t="shared" si="1014"/>
        <v>54</v>
      </c>
      <c r="J5190" s="3">
        <f t="shared" si="1015"/>
        <v>3</v>
      </c>
      <c r="K5190" s="3" t="str">
        <f>IF(AND(D5190&gt;='Season Lookup'!$D$15,D5190&lt;'Season Lookup'!$D$16),"Spring",IF(AND(D5190&gt;='Season Lookup'!$D$16,D5190&lt;'Season Lookup'!$D$17),"Summer",IF(AND(D5190&gt;='Season Lookup'!$D$17,D5190&lt;'Season Lookup'!$D$18),"Fall",IF(OR(D5190&gt;='Season Lookup'!$D$18,D5190&lt;'Season Lookup'!$D$15),"Winter"))))</f>
        <v>Spring</v>
      </c>
      <c r="L5190" s="3" t="str">
        <f>VLOOKUP(F5190,'Season Lookup'!$A$1:$B$13,2,0)</f>
        <v>Spring</v>
      </c>
      <c r="M5190" t="s">
        <v>73</v>
      </c>
      <c r="N5190" t="s">
        <v>13</v>
      </c>
      <c r="O5190" t="s">
        <v>13</v>
      </c>
      <c r="P5190" t="str">
        <f t="shared" si="1016"/>
        <v>Yes</v>
      </c>
      <c r="Q5190" t="str">
        <f t="shared" si="1017"/>
        <v>No</v>
      </c>
      <c r="R5190" t="str">
        <f t="shared" si="1018"/>
        <v>No</v>
      </c>
      <c r="T5190" t="s">
        <v>19</v>
      </c>
      <c r="U5190" t="s">
        <v>667</v>
      </c>
      <c r="V5190" t="str">
        <f t="shared" si="1019"/>
        <v>Intersection</v>
      </c>
      <c r="W5190" t="s">
        <v>3074</v>
      </c>
      <c r="X5190">
        <v>42.373249999999999</v>
      </c>
      <c r="Y5190">
        <v>-71.097130000000007</v>
      </c>
      <c r="Z5190" t="s">
        <v>2284</v>
      </c>
    </row>
    <row r="5191" spans="1:26">
      <c r="A5191">
        <v>29164</v>
      </c>
      <c r="B5191" s="1">
        <v>41415.649293981478</v>
      </c>
      <c r="C5191" s="1">
        <f t="shared" si="1008"/>
        <v>41275</v>
      </c>
      <c r="D5191" s="4">
        <f t="shared" si="1009"/>
        <v>0.3888888888888889</v>
      </c>
      <c r="E5191" s="3">
        <f t="shared" si="1010"/>
        <v>2013</v>
      </c>
      <c r="F5191" s="3">
        <f t="shared" si="1011"/>
        <v>5</v>
      </c>
      <c r="G5191" s="3">
        <f t="shared" si="1012"/>
        <v>21</v>
      </c>
      <c r="H5191" s="3">
        <f t="shared" si="1013"/>
        <v>15</v>
      </c>
      <c r="I5191" s="3">
        <f t="shared" si="1014"/>
        <v>34</v>
      </c>
      <c r="J5191" s="3">
        <f t="shared" si="1015"/>
        <v>3</v>
      </c>
      <c r="K5191" s="3" t="str">
        <f>IF(AND(D5191&gt;='Season Lookup'!$D$15,D5191&lt;'Season Lookup'!$D$16),"Spring",IF(AND(D5191&gt;='Season Lookup'!$D$16,D5191&lt;'Season Lookup'!$D$17),"Summer",IF(AND(D5191&gt;='Season Lookup'!$D$17,D5191&lt;'Season Lookup'!$D$18),"Fall",IF(OR(D5191&gt;='Season Lookup'!$D$18,D5191&lt;'Season Lookup'!$D$15),"Winter"))))</f>
        <v>Spring</v>
      </c>
      <c r="L5191" s="3" t="str">
        <f>VLOOKUP(F5191,'Season Lookup'!$A$1:$B$13,2,0)</f>
        <v>Spring</v>
      </c>
      <c r="M5191" t="s">
        <v>73</v>
      </c>
      <c r="N5191" t="s">
        <v>329</v>
      </c>
      <c r="O5191" t="s">
        <v>13</v>
      </c>
      <c r="P5191" t="str">
        <f t="shared" si="1016"/>
        <v>Yes</v>
      </c>
      <c r="Q5191" t="str">
        <f t="shared" si="1017"/>
        <v>No</v>
      </c>
      <c r="R5191" t="str">
        <f t="shared" si="1018"/>
        <v>No</v>
      </c>
      <c r="T5191" t="s">
        <v>209</v>
      </c>
      <c r="U5191" t="s">
        <v>61</v>
      </c>
      <c r="V5191" t="str">
        <f t="shared" si="1019"/>
        <v>Intersection</v>
      </c>
      <c r="W5191" t="s">
        <v>579</v>
      </c>
      <c r="X5191">
        <v>42.365141999999999</v>
      </c>
      <c r="Y5191">
        <v>-71.078205999999994</v>
      </c>
      <c r="Z5191" t="s">
        <v>448</v>
      </c>
    </row>
    <row r="5192" spans="1:26">
      <c r="A5192">
        <v>29165</v>
      </c>
      <c r="B5192" s="1">
        <v>41415.916655092595</v>
      </c>
      <c r="C5192" s="1">
        <f t="shared" si="1008"/>
        <v>41275</v>
      </c>
      <c r="D5192" s="4">
        <f t="shared" si="1009"/>
        <v>0.3888888888888889</v>
      </c>
      <c r="E5192" s="3">
        <f t="shared" si="1010"/>
        <v>2013</v>
      </c>
      <c r="F5192" s="3">
        <f t="shared" si="1011"/>
        <v>5</v>
      </c>
      <c r="G5192" s="3">
        <f t="shared" si="1012"/>
        <v>21</v>
      </c>
      <c r="H5192" s="3">
        <f t="shared" si="1013"/>
        <v>21</v>
      </c>
      <c r="I5192" s="3">
        <f t="shared" si="1014"/>
        <v>59</v>
      </c>
      <c r="J5192" s="3">
        <f t="shared" si="1015"/>
        <v>3</v>
      </c>
      <c r="K5192" s="3" t="str">
        <f>IF(AND(D5192&gt;='Season Lookup'!$D$15,D5192&lt;'Season Lookup'!$D$16),"Spring",IF(AND(D5192&gt;='Season Lookup'!$D$16,D5192&lt;'Season Lookup'!$D$17),"Summer",IF(AND(D5192&gt;='Season Lookup'!$D$17,D5192&lt;'Season Lookup'!$D$18),"Fall",IF(OR(D5192&gt;='Season Lookup'!$D$18,D5192&lt;'Season Lookup'!$D$15),"Winter"))))</f>
        <v>Spring</v>
      </c>
      <c r="L5192" s="3" t="str">
        <f>VLOOKUP(F5192,'Season Lookup'!$A$1:$B$13,2,0)</f>
        <v>Spring</v>
      </c>
      <c r="M5192" t="s">
        <v>73</v>
      </c>
      <c r="N5192" t="s">
        <v>13</v>
      </c>
      <c r="O5192" t="s">
        <v>23</v>
      </c>
      <c r="P5192" t="str">
        <f t="shared" si="1016"/>
        <v>Yes</v>
      </c>
      <c r="Q5192" t="str">
        <f t="shared" si="1017"/>
        <v>No</v>
      </c>
      <c r="R5192" t="str">
        <f t="shared" si="1018"/>
        <v>No</v>
      </c>
      <c r="S5192">
        <v>21</v>
      </c>
      <c r="T5192" t="s">
        <v>423</v>
      </c>
      <c r="V5192" t="str">
        <f t="shared" si="1019"/>
        <v>Non Intersection</v>
      </c>
      <c r="W5192" t="s">
        <v>5671</v>
      </c>
      <c r="X5192">
        <v>42.385556999999999</v>
      </c>
      <c r="Y5192">
        <v>-71.130994999999999</v>
      </c>
      <c r="Z5192" t="s">
        <v>5672</v>
      </c>
    </row>
    <row r="5193" spans="1:26">
      <c r="A5193">
        <v>29166</v>
      </c>
      <c r="B5193" s="1">
        <v>41416.28125</v>
      </c>
      <c r="C5193" s="1">
        <f t="shared" si="1008"/>
        <v>41275</v>
      </c>
      <c r="D5193" s="4">
        <f t="shared" si="1009"/>
        <v>0.39166666666666666</v>
      </c>
      <c r="E5193" s="3">
        <f t="shared" si="1010"/>
        <v>2013</v>
      </c>
      <c r="F5193" s="3">
        <f t="shared" si="1011"/>
        <v>5</v>
      </c>
      <c r="G5193" s="3">
        <f t="shared" si="1012"/>
        <v>22</v>
      </c>
      <c r="H5193" s="3">
        <f t="shared" si="1013"/>
        <v>6</v>
      </c>
      <c r="I5193" s="3">
        <f t="shared" si="1014"/>
        <v>45</v>
      </c>
      <c r="J5193" s="3">
        <f t="shared" si="1015"/>
        <v>4</v>
      </c>
      <c r="K5193" s="3" t="str">
        <f>IF(AND(D5193&gt;='Season Lookup'!$D$15,D5193&lt;'Season Lookup'!$D$16),"Spring",IF(AND(D5193&gt;='Season Lookup'!$D$16,D5193&lt;'Season Lookup'!$D$17),"Summer",IF(AND(D5193&gt;='Season Lookup'!$D$17,D5193&lt;'Season Lookup'!$D$18),"Fall",IF(OR(D5193&gt;='Season Lookup'!$D$18,D5193&lt;'Season Lookup'!$D$15),"Winter"))))</f>
        <v>Spring</v>
      </c>
      <c r="L5193" s="3" t="str">
        <f>VLOOKUP(F5193,'Season Lookup'!$A$1:$B$13,2,0)</f>
        <v>Spring</v>
      </c>
      <c r="M5193" t="s">
        <v>82</v>
      </c>
      <c r="N5193" t="s">
        <v>13</v>
      </c>
      <c r="O5193" t="s">
        <v>152</v>
      </c>
      <c r="P5193" t="str">
        <f t="shared" si="1016"/>
        <v>Yes</v>
      </c>
      <c r="Q5193" t="str">
        <f t="shared" si="1017"/>
        <v>No</v>
      </c>
      <c r="R5193" t="str">
        <f t="shared" si="1018"/>
        <v>Yes</v>
      </c>
      <c r="T5193" t="s">
        <v>14</v>
      </c>
      <c r="U5193" t="s">
        <v>189</v>
      </c>
      <c r="V5193" t="str">
        <f t="shared" si="1019"/>
        <v>Intersection</v>
      </c>
      <c r="W5193" t="s">
        <v>595</v>
      </c>
      <c r="X5193">
        <v>42.361389000000003</v>
      </c>
      <c r="Y5193">
        <v>-71.096952999999999</v>
      </c>
      <c r="Z5193" t="s">
        <v>596</v>
      </c>
    </row>
    <row r="5194" spans="1:26">
      <c r="A5194">
        <v>29167</v>
      </c>
      <c r="B5194" s="1">
        <v>41416.357638888891</v>
      </c>
      <c r="C5194" s="1">
        <f t="shared" si="1008"/>
        <v>41275</v>
      </c>
      <c r="D5194" s="4">
        <f t="shared" si="1009"/>
        <v>0.39166666666666666</v>
      </c>
      <c r="E5194" s="3">
        <f t="shared" si="1010"/>
        <v>2013</v>
      </c>
      <c r="F5194" s="3">
        <f t="shared" si="1011"/>
        <v>5</v>
      </c>
      <c r="G5194" s="3">
        <f t="shared" si="1012"/>
        <v>22</v>
      </c>
      <c r="H5194" s="3">
        <f t="shared" si="1013"/>
        <v>8</v>
      </c>
      <c r="I5194" s="3">
        <f t="shared" si="1014"/>
        <v>35</v>
      </c>
      <c r="J5194" s="3">
        <f t="shared" si="1015"/>
        <v>4</v>
      </c>
      <c r="K5194" s="3" t="str">
        <f>IF(AND(D5194&gt;='Season Lookup'!$D$15,D5194&lt;'Season Lookup'!$D$16),"Spring",IF(AND(D5194&gt;='Season Lookup'!$D$16,D5194&lt;'Season Lookup'!$D$17),"Summer",IF(AND(D5194&gt;='Season Lookup'!$D$17,D5194&lt;'Season Lookup'!$D$18),"Fall",IF(OR(D5194&gt;='Season Lookup'!$D$18,D5194&lt;'Season Lookup'!$D$15),"Winter"))))</f>
        <v>Spring</v>
      </c>
      <c r="L5194" s="3" t="str">
        <f>VLOOKUP(F5194,'Season Lookup'!$A$1:$B$13,2,0)</f>
        <v>Spring</v>
      </c>
      <c r="M5194" t="s">
        <v>82</v>
      </c>
      <c r="N5194" t="s">
        <v>13</v>
      </c>
      <c r="O5194" t="s">
        <v>23</v>
      </c>
      <c r="P5194" t="str">
        <f t="shared" si="1016"/>
        <v>Yes</v>
      </c>
      <c r="Q5194" t="str">
        <f t="shared" si="1017"/>
        <v>No</v>
      </c>
      <c r="R5194" t="str">
        <f t="shared" si="1018"/>
        <v>No</v>
      </c>
      <c r="S5194">
        <v>175</v>
      </c>
      <c r="T5194" t="s">
        <v>198</v>
      </c>
      <c r="U5194" t="s">
        <v>935</v>
      </c>
      <c r="V5194" t="str">
        <f t="shared" si="1019"/>
        <v>Non Intersection</v>
      </c>
      <c r="W5194" t="s">
        <v>5673</v>
      </c>
      <c r="X5194">
        <v>42.374730999999997</v>
      </c>
      <c r="Y5194">
        <v>-71.126897999999997</v>
      </c>
      <c r="Z5194" t="s">
        <v>5674</v>
      </c>
    </row>
    <row r="5195" spans="1:26">
      <c r="A5195">
        <v>29168</v>
      </c>
      <c r="B5195" s="1">
        <v>41416.420138888891</v>
      </c>
      <c r="C5195" s="1">
        <f t="shared" si="1008"/>
        <v>41275</v>
      </c>
      <c r="D5195" s="4">
        <f t="shared" si="1009"/>
        <v>0.39166666666666666</v>
      </c>
      <c r="E5195" s="3">
        <f t="shared" si="1010"/>
        <v>2013</v>
      </c>
      <c r="F5195" s="3">
        <f t="shared" si="1011"/>
        <v>5</v>
      </c>
      <c r="G5195" s="3">
        <f t="shared" si="1012"/>
        <v>22</v>
      </c>
      <c r="H5195" s="3">
        <f t="shared" si="1013"/>
        <v>10</v>
      </c>
      <c r="I5195" s="3">
        <f t="shared" si="1014"/>
        <v>5</v>
      </c>
      <c r="J5195" s="3">
        <f t="shared" si="1015"/>
        <v>4</v>
      </c>
      <c r="K5195" s="3" t="str">
        <f>IF(AND(D5195&gt;='Season Lookup'!$D$15,D5195&lt;'Season Lookup'!$D$16),"Spring",IF(AND(D5195&gt;='Season Lookup'!$D$16,D5195&lt;'Season Lookup'!$D$17),"Summer",IF(AND(D5195&gt;='Season Lookup'!$D$17,D5195&lt;'Season Lookup'!$D$18),"Fall",IF(OR(D5195&gt;='Season Lookup'!$D$18,D5195&lt;'Season Lookup'!$D$15),"Winter"))))</f>
        <v>Spring</v>
      </c>
      <c r="L5195" s="3" t="str">
        <f>VLOOKUP(F5195,'Season Lookup'!$A$1:$B$13,2,0)</f>
        <v>Spring</v>
      </c>
      <c r="M5195" t="s">
        <v>82</v>
      </c>
      <c r="N5195" t="s">
        <v>13</v>
      </c>
      <c r="O5195" t="s">
        <v>13</v>
      </c>
      <c r="P5195" t="str">
        <f t="shared" si="1016"/>
        <v>Yes</v>
      </c>
      <c r="Q5195" t="str">
        <f t="shared" si="1017"/>
        <v>No</v>
      </c>
      <c r="R5195" t="str">
        <f t="shared" si="1018"/>
        <v>No</v>
      </c>
      <c r="T5195" t="s">
        <v>61</v>
      </c>
      <c r="U5195" t="s">
        <v>209</v>
      </c>
      <c r="V5195" t="str">
        <f t="shared" si="1019"/>
        <v>Intersection</v>
      </c>
      <c r="W5195" t="s">
        <v>447</v>
      </c>
      <c r="X5195">
        <v>42.365141999999999</v>
      </c>
      <c r="Y5195">
        <v>-71.078205999999994</v>
      </c>
      <c r="Z5195" t="s">
        <v>448</v>
      </c>
    </row>
    <row r="5196" spans="1:26">
      <c r="A5196">
        <v>29169</v>
      </c>
      <c r="B5196" s="1">
        <v>41416.496527777781</v>
      </c>
      <c r="C5196" s="1">
        <f t="shared" si="1008"/>
        <v>41275</v>
      </c>
      <c r="D5196" s="4">
        <f t="shared" si="1009"/>
        <v>0.39166666666666666</v>
      </c>
      <c r="E5196" s="3">
        <f t="shared" si="1010"/>
        <v>2013</v>
      </c>
      <c r="F5196" s="3">
        <f t="shared" si="1011"/>
        <v>5</v>
      </c>
      <c r="G5196" s="3">
        <f t="shared" si="1012"/>
        <v>22</v>
      </c>
      <c r="H5196" s="3">
        <f t="shared" si="1013"/>
        <v>11</v>
      </c>
      <c r="I5196" s="3">
        <f t="shared" si="1014"/>
        <v>55</v>
      </c>
      <c r="J5196" s="3">
        <f t="shared" si="1015"/>
        <v>4</v>
      </c>
      <c r="K5196" s="3" t="str">
        <f>IF(AND(D5196&gt;='Season Lookup'!$D$15,D5196&lt;'Season Lookup'!$D$16),"Spring",IF(AND(D5196&gt;='Season Lookup'!$D$16,D5196&lt;'Season Lookup'!$D$17),"Summer",IF(AND(D5196&gt;='Season Lookup'!$D$17,D5196&lt;'Season Lookup'!$D$18),"Fall",IF(OR(D5196&gt;='Season Lookup'!$D$18,D5196&lt;'Season Lookup'!$D$15),"Winter"))))</f>
        <v>Spring</v>
      </c>
      <c r="L5196" s="3" t="str">
        <f>VLOOKUP(F5196,'Season Lookup'!$A$1:$B$13,2,0)</f>
        <v>Spring</v>
      </c>
      <c r="M5196" t="s">
        <v>82</v>
      </c>
      <c r="N5196" t="s">
        <v>13</v>
      </c>
      <c r="O5196" t="s">
        <v>152</v>
      </c>
      <c r="P5196" t="str">
        <f t="shared" si="1016"/>
        <v>Yes</v>
      </c>
      <c r="Q5196" t="str">
        <f t="shared" si="1017"/>
        <v>No</v>
      </c>
      <c r="R5196" t="str">
        <f t="shared" si="1018"/>
        <v>Yes</v>
      </c>
      <c r="T5196" t="s">
        <v>178</v>
      </c>
      <c r="U5196" t="s">
        <v>116</v>
      </c>
      <c r="V5196" t="str">
        <f t="shared" si="1019"/>
        <v>Intersection</v>
      </c>
      <c r="W5196" t="s">
        <v>5675</v>
      </c>
      <c r="X5196">
        <v>42.359411000000001</v>
      </c>
      <c r="Y5196">
        <v>-71.113570999999993</v>
      </c>
      <c r="Z5196" t="s">
        <v>5676</v>
      </c>
    </row>
    <row r="5197" spans="1:26">
      <c r="A5197">
        <v>29173</v>
      </c>
      <c r="B5197" s="1">
        <v>41416.625</v>
      </c>
      <c r="C5197" s="1">
        <f t="shared" si="1008"/>
        <v>41275</v>
      </c>
      <c r="D5197" s="4">
        <f t="shared" si="1009"/>
        <v>0.39166666666666666</v>
      </c>
      <c r="E5197" s="3">
        <f t="shared" si="1010"/>
        <v>2013</v>
      </c>
      <c r="F5197" s="3">
        <f t="shared" si="1011"/>
        <v>5</v>
      </c>
      <c r="G5197" s="3">
        <f t="shared" si="1012"/>
        <v>22</v>
      </c>
      <c r="H5197" s="3">
        <f t="shared" si="1013"/>
        <v>15</v>
      </c>
      <c r="I5197" s="3">
        <f t="shared" si="1014"/>
        <v>0</v>
      </c>
      <c r="J5197" s="3">
        <f t="shared" si="1015"/>
        <v>4</v>
      </c>
      <c r="K5197" s="3" t="str">
        <f>IF(AND(D5197&gt;='Season Lookup'!$D$15,D5197&lt;'Season Lookup'!$D$16),"Spring",IF(AND(D5197&gt;='Season Lookup'!$D$16,D5197&lt;'Season Lookup'!$D$17),"Summer",IF(AND(D5197&gt;='Season Lookup'!$D$17,D5197&lt;'Season Lookup'!$D$18),"Fall",IF(OR(D5197&gt;='Season Lookup'!$D$18,D5197&lt;'Season Lookup'!$D$15),"Winter"))))</f>
        <v>Spring</v>
      </c>
      <c r="L5197" s="3" t="str">
        <f>VLOOKUP(F5197,'Season Lookup'!$A$1:$B$13,2,0)</f>
        <v>Spring</v>
      </c>
      <c r="M5197" t="s">
        <v>82</v>
      </c>
      <c r="N5197" t="s">
        <v>13</v>
      </c>
      <c r="O5197" t="s">
        <v>13</v>
      </c>
      <c r="P5197" t="str">
        <f t="shared" si="1016"/>
        <v>Yes</v>
      </c>
      <c r="Q5197" t="str">
        <f t="shared" si="1017"/>
        <v>No</v>
      </c>
      <c r="R5197" t="str">
        <f t="shared" si="1018"/>
        <v>No</v>
      </c>
      <c r="S5197">
        <v>671</v>
      </c>
      <c r="T5197" t="s">
        <v>186</v>
      </c>
      <c r="V5197" t="str">
        <f t="shared" si="1019"/>
        <v>Non Intersection</v>
      </c>
      <c r="W5197" t="s">
        <v>5677</v>
      </c>
      <c r="X5197">
        <v>42.390151000000003</v>
      </c>
      <c r="Y5197">
        <v>-71.149856</v>
      </c>
      <c r="Z5197" t="s">
        <v>5678</v>
      </c>
    </row>
    <row r="5198" spans="1:26">
      <c r="A5198">
        <v>29170</v>
      </c>
      <c r="B5198" s="1">
        <v>41417.451388888891</v>
      </c>
      <c r="C5198" s="1">
        <f t="shared" si="1008"/>
        <v>41275</v>
      </c>
      <c r="D5198" s="4">
        <f t="shared" si="1009"/>
        <v>0.39444444444444443</v>
      </c>
      <c r="E5198" s="3">
        <f t="shared" si="1010"/>
        <v>2013</v>
      </c>
      <c r="F5198" s="3">
        <f t="shared" si="1011"/>
        <v>5</v>
      </c>
      <c r="G5198" s="3">
        <f t="shared" si="1012"/>
        <v>23</v>
      </c>
      <c r="H5198" s="3">
        <f t="shared" si="1013"/>
        <v>10</v>
      </c>
      <c r="I5198" s="3">
        <f t="shared" si="1014"/>
        <v>50</v>
      </c>
      <c r="J5198" s="3">
        <f t="shared" si="1015"/>
        <v>5</v>
      </c>
      <c r="K5198" s="3" t="str">
        <f>IF(AND(D5198&gt;='Season Lookup'!$D$15,D5198&lt;'Season Lookup'!$D$16),"Spring",IF(AND(D5198&gt;='Season Lookup'!$D$16,D5198&lt;'Season Lookup'!$D$17),"Summer",IF(AND(D5198&gt;='Season Lookup'!$D$17,D5198&lt;'Season Lookup'!$D$18),"Fall",IF(OR(D5198&gt;='Season Lookup'!$D$18,D5198&lt;'Season Lookup'!$D$15),"Winter"))))</f>
        <v>Spring</v>
      </c>
      <c r="L5198" s="3" t="str">
        <f>VLOOKUP(F5198,'Season Lookup'!$A$1:$B$13,2,0)</f>
        <v>Spring</v>
      </c>
      <c r="M5198" t="s">
        <v>78</v>
      </c>
      <c r="N5198" t="s">
        <v>13</v>
      </c>
      <c r="O5198" t="s">
        <v>132</v>
      </c>
      <c r="P5198" t="str">
        <f t="shared" si="1016"/>
        <v>Yes</v>
      </c>
      <c r="Q5198" t="str">
        <f t="shared" si="1017"/>
        <v>Yes</v>
      </c>
      <c r="R5198" t="str">
        <f t="shared" si="1018"/>
        <v>No</v>
      </c>
      <c r="T5198" t="s">
        <v>342</v>
      </c>
      <c r="U5198" t="s">
        <v>133</v>
      </c>
      <c r="V5198" t="str">
        <f t="shared" si="1019"/>
        <v>Intersection</v>
      </c>
      <c r="W5198" t="s">
        <v>884</v>
      </c>
      <c r="X5198">
        <v>42.368301000000002</v>
      </c>
      <c r="Y5198">
        <v>-71.101742999999999</v>
      </c>
      <c r="Z5198" t="s">
        <v>885</v>
      </c>
    </row>
    <row r="5199" spans="1:26">
      <c r="A5199">
        <v>29171</v>
      </c>
      <c r="B5199" s="1">
        <v>41417.371527777781</v>
      </c>
      <c r="C5199" s="1">
        <f t="shared" si="1008"/>
        <v>41275</v>
      </c>
      <c r="D5199" s="4">
        <f t="shared" si="1009"/>
        <v>0.39444444444444443</v>
      </c>
      <c r="E5199" s="3">
        <f t="shared" si="1010"/>
        <v>2013</v>
      </c>
      <c r="F5199" s="3">
        <f t="shared" si="1011"/>
        <v>5</v>
      </c>
      <c r="G5199" s="3">
        <f t="shared" si="1012"/>
        <v>23</v>
      </c>
      <c r="H5199" s="3">
        <f t="shared" si="1013"/>
        <v>8</v>
      </c>
      <c r="I5199" s="3">
        <f t="shared" si="1014"/>
        <v>55</v>
      </c>
      <c r="J5199" s="3">
        <f t="shared" si="1015"/>
        <v>5</v>
      </c>
      <c r="K5199" s="3" t="str">
        <f>IF(AND(D5199&gt;='Season Lookup'!$D$15,D5199&lt;'Season Lookup'!$D$16),"Spring",IF(AND(D5199&gt;='Season Lookup'!$D$16,D5199&lt;'Season Lookup'!$D$17),"Summer",IF(AND(D5199&gt;='Season Lookup'!$D$17,D5199&lt;'Season Lookup'!$D$18),"Fall",IF(OR(D5199&gt;='Season Lookup'!$D$18,D5199&lt;'Season Lookup'!$D$15),"Winter"))))</f>
        <v>Spring</v>
      </c>
      <c r="L5199" s="3" t="str">
        <f>VLOOKUP(F5199,'Season Lookup'!$A$1:$B$13,2,0)</f>
        <v>Spring</v>
      </c>
      <c r="M5199" t="s">
        <v>78</v>
      </c>
      <c r="N5199" t="s">
        <v>13</v>
      </c>
      <c r="O5199" t="s">
        <v>132</v>
      </c>
      <c r="P5199" t="str">
        <f t="shared" si="1016"/>
        <v>Yes</v>
      </c>
      <c r="Q5199" t="str">
        <f t="shared" si="1017"/>
        <v>Yes</v>
      </c>
      <c r="R5199" t="str">
        <f t="shared" si="1018"/>
        <v>No</v>
      </c>
      <c r="T5199" t="s">
        <v>185</v>
      </c>
      <c r="U5199" t="s">
        <v>252</v>
      </c>
      <c r="V5199" t="str">
        <f t="shared" si="1019"/>
        <v>Intersection</v>
      </c>
      <c r="W5199" t="s">
        <v>1460</v>
      </c>
      <c r="X5199">
        <v>42.385522999999999</v>
      </c>
      <c r="Y5199">
        <v>-71.132216999999997</v>
      </c>
      <c r="Z5199" t="s">
        <v>1461</v>
      </c>
    </row>
    <row r="5200" spans="1:26">
      <c r="A5200">
        <v>29172</v>
      </c>
      <c r="B5200" s="1">
        <v>41417.416655092595</v>
      </c>
      <c r="C5200" s="1">
        <f t="shared" si="1008"/>
        <v>41275</v>
      </c>
      <c r="D5200" s="4">
        <f t="shared" si="1009"/>
        <v>0.39444444444444443</v>
      </c>
      <c r="E5200" s="3">
        <f t="shared" si="1010"/>
        <v>2013</v>
      </c>
      <c r="F5200" s="3">
        <f t="shared" si="1011"/>
        <v>5</v>
      </c>
      <c r="G5200" s="3">
        <f t="shared" si="1012"/>
        <v>23</v>
      </c>
      <c r="H5200" s="3">
        <f t="shared" si="1013"/>
        <v>9</v>
      </c>
      <c r="I5200" s="3">
        <f t="shared" si="1014"/>
        <v>59</v>
      </c>
      <c r="J5200" s="3">
        <f t="shared" si="1015"/>
        <v>5</v>
      </c>
      <c r="K5200" s="3" t="str">
        <f>IF(AND(D5200&gt;='Season Lookup'!$D$15,D5200&lt;'Season Lookup'!$D$16),"Spring",IF(AND(D5200&gt;='Season Lookup'!$D$16,D5200&lt;'Season Lookup'!$D$17),"Summer",IF(AND(D5200&gt;='Season Lookup'!$D$17,D5200&lt;'Season Lookup'!$D$18),"Fall",IF(OR(D5200&gt;='Season Lookup'!$D$18,D5200&lt;'Season Lookup'!$D$15),"Winter"))))</f>
        <v>Spring</v>
      </c>
      <c r="L5200" s="3" t="str">
        <f>VLOOKUP(F5200,'Season Lookup'!$A$1:$B$13,2,0)</f>
        <v>Spring</v>
      </c>
      <c r="M5200" t="s">
        <v>78</v>
      </c>
      <c r="N5200" t="s">
        <v>18</v>
      </c>
      <c r="O5200" t="s">
        <v>132</v>
      </c>
      <c r="P5200" t="str">
        <f t="shared" si="1016"/>
        <v>Yes</v>
      </c>
      <c r="Q5200" t="str">
        <f t="shared" si="1017"/>
        <v>Yes</v>
      </c>
      <c r="R5200" t="str">
        <f t="shared" si="1018"/>
        <v>No</v>
      </c>
      <c r="T5200" t="s">
        <v>14</v>
      </c>
      <c r="U5200" t="s">
        <v>805</v>
      </c>
      <c r="V5200" t="str">
        <f t="shared" si="1019"/>
        <v>Intersection</v>
      </c>
      <c r="W5200" t="s">
        <v>4234</v>
      </c>
      <c r="X5200">
        <v>42.370094999999999</v>
      </c>
      <c r="Y5200">
        <v>-71.112928999999994</v>
      </c>
      <c r="Z5200" t="s">
        <v>4235</v>
      </c>
    </row>
    <row r="5201" spans="1:26">
      <c r="A5201">
        <v>29176</v>
      </c>
      <c r="B5201" s="1">
        <v>41417.40625</v>
      </c>
      <c r="C5201" s="1">
        <f t="shared" si="1008"/>
        <v>41275</v>
      </c>
      <c r="D5201" s="4">
        <f t="shared" si="1009"/>
        <v>0.39444444444444443</v>
      </c>
      <c r="E5201" s="3">
        <f t="shared" si="1010"/>
        <v>2013</v>
      </c>
      <c r="F5201" s="3">
        <f t="shared" si="1011"/>
        <v>5</v>
      </c>
      <c r="G5201" s="3">
        <f t="shared" si="1012"/>
        <v>23</v>
      </c>
      <c r="H5201" s="3">
        <f t="shared" si="1013"/>
        <v>9</v>
      </c>
      <c r="I5201" s="3">
        <f t="shared" si="1014"/>
        <v>45</v>
      </c>
      <c r="J5201" s="3">
        <f t="shared" si="1015"/>
        <v>5</v>
      </c>
      <c r="K5201" s="3" t="str">
        <f>IF(AND(D5201&gt;='Season Lookup'!$D$15,D5201&lt;'Season Lookup'!$D$16),"Spring",IF(AND(D5201&gt;='Season Lookup'!$D$16,D5201&lt;'Season Lookup'!$D$17),"Summer",IF(AND(D5201&gt;='Season Lookup'!$D$17,D5201&lt;'Season Lookup'!$D$18),"Fall",IF(OR(D5201&gt;='Season Lookup'!$D$18,D5201&lt;'Season Lookup'!$D$15),"Winter"))))</f>
        <v>Spring</v>
      </c>
      <c r="L5201" s="3" t="str">
        <f>VLOOKUP(F5201,'Season Lookup'!$A$1:$B$13,2,0)</f>
        <v>Spring</v>
      </c>
      <c r="M5201" t="s">
        <v>78</v>
      </c>
      <c r="N5201" t="s">
        <v>13</v>
      </c>
      <c r="O5201" t="s">
        <v>13</v>
      </c>
      <c r="P5201" t="str">
        <f t="shared" si="1016"/>
        <v>Yes</v>
      </c>
      <c r="Q5201" t="str">
        <f t="shared" si="1017"/>
        <v>No</v>
      </c>
      <c r="R5201" t="str">
        <f t="shared" si="1018"/>
        <v>No</v>
      </c>
      <c r="T5201" t="s">
        <v>198</v>
      </c>
      <c r="U5201" t="s">
        <v>24</v>
      </c>
      <c r="V5201" t="str">
        <f t="shared" si="1019"/>
        <v>Intersection</v>
      </c>
      <c r="W5201" t="s">
        <v>2019</v>
      </c>
      <c r="X5201">
        <v>42.374940000000002</v>
      </c>
      <c r="Y5201">
        <v>-71.139720999999994</v>
      </c>
      <c r="Z5201" t="s">
        <v>2020</v>
      </c>
    </row>
    <row r="5202" spans="1:26">
      <c r="A5202">
        <v>29177</v>
      </c>
      <c r="B5202" s="1">
        <v>41417.75</v>
      </c>
      <c r="C5202" s="1">
        <f t="shared" si="1008"/>
        <v>41275</v>
      </c>
      <c r="D5202" s="4">
        <f t="shared" si="1009"/>
        <v>0.39444444444444443</v>
      </c>
      <c r="E5202" s="3">
        <f t="shared" si="1010"/>
        <v>2013</v>
      </c>
      <c r="F5202" s="3">
        <f t="shared" si="1011"/>
        <v>5</v>
      </c>
      <c r="G5202" s="3">
        <f t="shared" si="1012"/>
        <v>23</v>
      </c>
      <c r="H5202" s="3">
        <f t="shared" si="1013"/>
        <v>18</v>
      </c>
      <c r="I5202" s="3">
        <f t="shared" si="1014"/>
        <v>0</v>
      </c>
      <c r="J5202" s="3">
        <f t="shared" si="1015"/>
        <v>5</v>
      </c>
      <c r="K5202" s="3" t="str">
        <f>IF(AND(D5202&gt;='Season Lookup'!$D$15,D5202&lt;'Season Lookup'!$D$16),"Spring",IF(AND(D5202&gt;='Season Lookup'!$D$16,D5202&lt;'Season Lookup'!$D$17),"Summer",IF(AND(D5202&gt;='Season Lookup'!$D$17,D5202&lt;'Season Lookup'!$D$18),"Fall",IF(OR(D5202&gt;='Season Lookup'!$D$18,D5202&lt;'Season Lookup'!$D$15),"Winter"))))</f>
        <v>Spring</v>
      </c>
      <c r="L5202" s="3" t="str">
        <f>VLOOKUP(F5202,'Season Lookup'!$A$1:$B$13,2,0)</f>
        <v>Spring</v>
      </c>
      <c r="M5202" t="s">
        <v>73</v>
      </c>
      <c r="N5202" t="s">
        <v>13</v>
      </c>
      <c r="O5202" t="s">
        <v>23</v>
      </c>
      <c r="P5202" t="str">
        <f t="shared" si="1016"/>
        <v>Yes</v>
      </c>
      <c r="Q5202" t="str">
        <f t="shared" si="1017"/>
        <v>No</v>
      </c>
      <c r="R5202" t="str">
        <f t="shared" si="1018"/>
        <v>No</v>
      </c>
      <c r="S5202">
        <v>17</v>
      </c>
      <c r="T5202" t="s">
        <v>2737</v>
      </c>
      <c r="V5202" t="str">
        <f t="shared" si="1019"/>
        <v>Non Intersection</v>
      </c>
      <c r="W5202" t="s">
        <v>5679</v>
      </c>
      <c r="X5202">
        <v>42.396286000000003</v>
      </c>
      <c r="Y5202">
        <v>-71.127454</v>
      </c>
      <c r="Z5202" t="s">
        <v>5680</v>
      </c>
    </row>
    <row r="5203" spans="1:26">
      <c r="A5203">
        <v>29178</v>
      </c>
      <c r="B5203" s="1">
        <v>41417.854155092595</v>
      </c>
      <c r="C5203" s="1">
        <f t="shared" si="1008"/>
        <v>41275</v>
      </c>
      <c r="D5203" s="4">
        <f t="shared" si="1009"/>
        <v>0.39444444444444443</v>
      </c>
      <c r="E5203" s="3">
        <f t="shared" si="1010"/>
        <v>2013</v>
      </c>
      <c r="F5203" s="3">
        <f t="shared" si="1011"/>
        <v>5</v>
      </c>
      <c r="G5203" s="3">
        <f t="shared" si="1012"/>
        <v>23</v>
      </c>
      <c r="H5203" s="3">
        <f t="shared" si="1013"/>
        <v>20</v>
      </c>
      <c r="I5203" s="3">
        <f t="shared" si="1014"/>
        <v>29</v>
      </c>
      <c r="J5203" s="3">
        <f t="shared" si="1015"/>
        <v>5</v>
      </c>
      <c r="K5203" s="3" t="str">
        <f>IF(AND(D5203&gt;='Season Lookup'!$D$15,D5203&lt;'Season Lookup'!$D$16),"Spring",IF(AND(D5203&gt;='Season Lookup'!$D$16,D5203&lt;'Season Lookup'!$D$17),"Summer",IF(AND(D5203&gt;='Season Lookup'!$D$17,D5203&lt;'Season Lookup'!$D$18),"Fall",IF(OR(D5203&gt;='Season Lookup'!$D$18,D5203&lt;'Season Lookup'!$D$15),"Winter"))))</f>
        <v>Spring</v>
      </c>
      <c r="L5203" s="3" t="str">
        <f>VLOOKUP(F5203,'Season Lookup'!$A$1:$B$13,2,0)</f>
        <v>Spring</v>
      </c>
      <c r="M5203" t="s">
        <v>78</v>
      </c>
      <c r="N5203" t="s">
        <v>18</v>
      </c>
      <c r="O5203" t="s">
        <v>23</v>
      </c>
      <c r="P5203" t="str">
        <f t="shared" si="1016"/>
        <v>Yes</v>
      </c>
      <c r="Q5203" t="str">
        <f t="shared" si="1017"/>
        <v>No</v>
      </c>
      <c r="R5203" t="str">
        <f t="shared" si="1018"/>
        <v>No</v>
      </c>
      <c r="T5203" t="s">
        <v>556</v>
      </c>
      <c r="U5203" t="s">
        <v>993</v>
      </c>
      <c r="V5203" t="str">
        <f t="shared" si="1019"/>
        <v>Intersection</v>
      </c>
      <c r="W5203" t="s">
        <v>4721</v>
      </c>
      <c r="X5203">
        <v>42.367356000000001</v>
      </c>
      <c r="Y5203">
        <v>-71.084097999999997</v>
      </c>
      <c r="Z5203" t="s">
        <v>4722</v>
      </c>
    </row>
    <row r="5204" spans="1:26">
      <c r="A5204">
        <v>29179</v>
      </c>
      <c r="B5204" s="1">
        <v>41417.920138888891</v>
      </c>
      <c r="C5204" s="1">
        <f t="shared" si="1008"/>
        <v>41275</v>
      </c>
      <c r="D5204" s="4">
        <f t="shared" si="1009"/>
        <v>0.39444444444444443</v>
      </c>
      <c r="E5204" s="3">
        <f t="shared" si="1010"/>
        <v>2013</v>
      </c>
      <c r="F5204" s="3">
        <f t="shared" si="1011"/>
        <v>5</v>
      </c>
      <c r="G5204" s="3">
        <f t="shared" si="1012"/>
        <v>23</v>
      </c>
      <c r="H5204" s="3">
        <f t="shared" si="1013"/>
        <v>22</v>
      </c>
      <c r="I5204" s="3">
        <f t="shared" si="1014"/>
        <v>5</v>
      </c>
      <c r="J5204" s="3">
        <f t="shared" si="1015"/>
        <v>5</v>
      </c>
      <c r="K5204" s="3" t="str">
        <f>IF(AND(D5204&gt;='Season Lookup'!$D$15,D5204&lt;'Season Lookup'!$D$16),"Spring",IF(AND(D5204&gt;='Season Lookup'!$D$16,D5204&lt;'Season Lookup'!$D$17),"Summer",IF(AND(D5204&gt;='Season Lookup'!$D$17,D5204&lt;'Season Lookup'!$D$18),"Fall",IF(OR(D5204&gt;='Season Lookup'!$D$18,D5204&lt;'Season Lookup'!$D$15),"Winter"))))</f>
        <v>Spring</v>
      </c>
      <c r="L5204" s="3" t="str">
        <f>VLOOKUP(F5204,'Season Lookup'!$A$1:$B$13,2,0)</f>
        <v>Spring</v>
      </c>
      <c r="M5204" t="s">
        <v>78</v>
      </c>
      <c r="N5204" t="s">
        <v>13</v>
      </c>
      <c r="O5204" t="s">
        <v>152</v>
      </c>
      <c r="P5204" t="str">
        <f t="shared" si="1016"/>
        <v>Yes</v>
      </c>
      <c r="Q5204" t="str">
        <f t="shared" si="1017"/>
        <v>No</v>
      </c>
      <c r="R5204" t="str">
        <f t="shared" si="1018"/>
        <v>Yes</v>
      </c>
      <c r="T5204" t="s">
        <v>14</v>
      </c>
      <c r="U5204" t="s">
        <v>985</v>
      </c>
      <c r="V5204" t="str">
        <f t="shared" si="1019"/>
        <v>Intersection</v>
      </c>
      <c r="W5204" t="s">
        <v>4757</v>
      </c>
      <c r="X5204">
        <v>42.372694000000003</v>
      </c>
      <c r="Y5204">
        <v>-71.116417999999996</v>
      </c>
      <c r="Z5204" t="s">
        <v>2109</v>
      </c>
    </row>
    <row r="5205" spans="1:26">
      <c r="A5205">
        <v>29180</v>
      </c>
      <c r="B5205" s="1">
        <v>41418.666655092595</v>
      </c>
      <c r="C5205" s="1">
        <f t="shared" si="1008"/>
        <v>41275</v>
      </c>
      <c r="D5205" s="4">
        <f t="shared" si="1009"/>
        <v>0.3972222222222222</v>
      </c>
      <c r="E5205" s="3">
        <f t="shared" si="1010"/>
        <v>2013</v>
      </c>
      <c r="F5205" s="3">
        <f t="shared" si="1011"/>
        <v>5</v>
      </c>
      <c r="G5205" s="3">
        <f t="shared" si="1012"/>
        <v>24</v>
      </c>
      <c r="H5205" s="3">
        <f t="shared" si="1013"/>
        <v>15</v>
      </c>
      <c r="I5205" s="3">
        <f t="shared" si="1014"/>
        <v>59</v>
      </c>
      <c r="J5205" s="3">
        <f t="shared" si="1015"/>
        <v>6</v>
      </c>
      <c r="K5205" s="3" t="str">
        <f>IF(AND(D5205&gt;='Season Lookup'!$D$15,D5205&lt;'Season Lookup'!$D$16),"Spring",IF(AND(D5205&gt;='Season Lookup'!$D$16,D5205&lt;'Season Lookup'!$D$17),"Summer",IF(AND(D5205&gt;='Season Lookup'!$D$17,D5205&lt;'Season Lookup'!$D$18),"Fall",IF(OR(D5205&gt;='Season Lookup'!$D$18,D5205&lt;'Season Lookup'!$D$15),"Winter"))))</f>
        <v>Spring</v>
      </c>
      <c r="L5205" s="3" t="str">
        <f>VLOOKUP(F5205,'Season Lookup'!$A$1:$B$13,2,0)</f>
        <v>Spring</v>
      </c>
      <c r="M5205" t="s">
        <v>12</v>
      </c>
      <c r="N5205" t="s">
        <v>13</v>
      </c>
      <c r="O5205" t="s">
        <v>23</v>
      </c>
      <c r="P5205" t="str">
        <f t="shared" si="1016"/>
        <v>Yes</v>
      </c>
      <c r="Q5205" t="str">
        <f t="shared" si="1017"/>
        <v>No</v>
      </c>
      <c r="R5205" t="str">
        <f t="shared" si="1018"/>
        <v>No</v>
      </c>
      <c r="T5205" t="s">
        <v>14</v>
      </c>
      <c r="U5205" t="s">
        <v>5681</v>
      </c>
      <c r="V5205" t="str">
        <f t="shared" si="1019"/>
        <v>Intersection</v>
      </c>
      <c r="W5205" t="s">
        <v>5682</v>
      </c>
      <c r="X5205">
        <v>42.358187999999998</v>
      </c>
      <c r="Y5205">
        <v>-71.093089000000006</v>
      </c>
      <c r="Z5205" t="s">
        <v>1241</v>
      </c>
    </row>
    <row r="5206" spans="1:26">
      <c r="A5206">
        <v>29181</v>
      </c>
      <c r="B5206" s="1">
        <v>41418.707638888889</v>
      </c>
      <c r="C5206" s="1">
        <f t="shared" si="1008"/>
        <v>41275</v>
      </c>
      <c r="D5206" s="4">
        <f t="shared" si="1009"/>
        <v>0.3972222222222222</v>
      </c>
      <c r="E5206" s="3">
        <f t="shared" si="1010"/>
        <v>2013</v>
      </c>
      <c r="F5206" s="3">
        <f t="shared" si="1011"/>
        <v>5</v>
      </c>
      <c r="G5206" s="3">
        <f t="shared" si="1012"/>
        <v>24</v>
      </c>
      <c r="H5206" s="3">
        <f t="shared" si="1013"/>
        <v>16</v>
      </c>
      <c r="I5206" s="3">
        <f t="shared" si="1014"/>
        <v>59</v>
      </c>
      <c r="J5206" s="3">
        <f t="shared" si="1015"/>
        <v>6</v>
      </c>
      <c r="K5206" s="3" t="str">
        <f>IF(AND(D5206&gt;='Season Lookup'!$D$15,D5206&lt;'Season Lookup'!$D$16),"Spring",IF(AND(D5206&gt;='Season Lookup'!$D$16,D5206&lt;'Season Lookup'!$D$17),"Summer",IF(AND(D5206&gt;='Season Lookup'!$D$17,D5206&lt;'Season Lookup'!$D$18),"Fall",IF(OR(D5206&gt;='Season Lookup'!$D$18,D5206&lt;'Season Lookup'!$D$15),"Winter"))))</f>
        <v>Spring</v>
      </c>
      <c r="L5206" s="3" t="str">
        <f>VLOOKUP(F5206,'Season Lookup'!$A$1:$B$13,2,0)</f>
        <v>Spring</v>
      </c>
      <c r="M5206" t="s">
        <v>12</v>
      </c>
      <c r="N5206" t="s">
        <v>13</v>
      </c>
      <c r="O5206" t="s">
        <v>152</v>
      </c>
      <c r="P5206" t="str">
        <f t="shared" si="1016"/>
        <v>Yes</v>
      </c>
      <c r="Q5206" t="str">
        <f t="shared" si="1017"/>
        <v>No</v>
      </c>
      <c r="R5206" t="str">
        <f t="shared" si="1018"/>
        <v>Yes</v>
      </c>
      <c r="S5206">
        <v>260</v>
      </c>
      <c r="T5206" t="s">
        <v>509</v>
      </c>
      <c r="V5206" t="str">
        <f t="shared" si="1019"/>
        <v>Non Intersection</v>
      </c>
      <c r="W5206" t="s">
        <v>5630</v>
      </c>
      <c r="X5206">
        <v>42.364317</v>
      </c>
      <c r="Y5206">
        <v>-71.103566000000001</v>
      </c>
      <c r="Z5206" t="s">
        <v>5631</v>
      </c>
    </row>
    <row r="5207" spans="1:26">
      <c r="A5207">
        <v>29182</v>
      </c>
      <c r="B5207" s="1">
        <v>41418.5625</v>
      </c>
      <c r="C5207" s="1">
        <f t="shared" si="1008"/>
        <v>41275</v>
      </c>
      <c r="D5207" s="4">
        <f t="shared" si="1009"/>
        <v>0.3972222222222222</v>
      </c>
      <c r="E5207" s="3">
        <f t="shared" si="1010"/>
        <v>2013</v>
      </c>
      <c r="F5207" s="3">
        <f t="shared" si="1011"/>
        <v>5</v>
      </c>
      <c r="G5207" s="3">
        <f t="shared" si="1012"/>
        <v>24</v>
      </c>
      <c r="H5207" s="3">
        <f t="shared" si="1013"/>
        <v>13</v>
      </c>
      <c r="I5207" s="3">
        <f t="shared" si="1014"/>
        <v>30</v>
      </c>
      <c r="J5207" s="3">
        <f t="shared" si="1015"/>
        <v>6</v>
      </c>
      <c r="K5207" s="3" t="str">
        <f>IF(AND(D5207&gt;='Season Lookup'!$D$15,D5207&lt;'Season Lookup'!$D$16),"Spring",IF(AND(D5207&gt;='Season Lookup'!$D$16,D5207&lt;'Season Lookup'!$D$17),"Summer",IF(AND(D5207&gt;='Season Lookup'!$D$17,D5207&lt;'Season Lookup'!$D$18),"Fall",IF(OR(D5207&gt;='Season Lookup'!$D$18,D5207&lt;'Season Lookup'!$D$15),"Winter"))))</f>
        <v>Spring</v>
      </c>
      <c r="L5207" s="3" t="str">
        <f>VLOOKUP(F5207,'Season Lookup'!$A$1:$B$13,2,0)</f>
        <v>Spring</v>
      </c>
      <c r="M5207" t="s">
        <v>12</v>
      </c>
      <c r="N5207" t="s">
        <v>13</v>
      </c>
      <c r="O5207" t="s">
        <v>132</v>
      </c>
      <c r="P5207" t="str">
        <f t="shared" si="1016"/>
        <v>Yes</v>
      </c>
      <c r="Q5207" t="str">
        <f t="shared" si="1017"/>
        <v>Yes</v>
      </c>
      <c r="R5207" t="str">
        <f t="shared" si="1018"/>
        <v>No</v>
      </c>
      <c r="T5207" t="s">
        <v>19</v>
      </c>
      <c r="U5207" t="s">
        <v>74</v>
      </c>
      <c r="V5207" t="str">
        <f t="shared" si="1019"/>
        <v>Intersection</v>
      </c>
      <c r="W5207" t="s">
        <v>111</v>
      </c>
      <c r="X5207">
        <v>42.373728999999997</v>
      </c>
      <c r="Y5207">
        <v>-71.100836999999999</v>
      </c>
      <c r="Z5207" t="s">
        <v>112</v>
      </c>
    </row>
    <row r="5208" spans="1:26">
      <c r="A5208">
        <v>29183</v>
      </c>
      <c r="B5208" s="1">
        <v>41418.729155092595</v>
      </c>
      <c r="C5208" s="1">
        <f t="shared" si="1008"/>
        <v>41275</v>
      </c>
      <c r="D5208" s="4">
        <f t="shared" si="1009"/>
        <v>0.3972222222222222</v>
      </c>
      <c r="E5208" s="3">
        <f t="shared" si="1010"/>
        <v>2013</v>
      </c>
      <c r="F5208" s="3">
        <f t="shared" si="1011"/>
        <v>5</v>
      </c>
      <c r="G5208" s="3">
        <f t="shared" si="1012"/>
        <v>24</v>
      </c>
      <c r="H5208" s="3">
        <f t="shared" si="1013"/>
        <v>17</v>
      </c>
      <c r="I5208" s="3">
        <f t="shared" si="1014"/>
        <v>29</v>
      </c>
      <c r="J5208" s="3">
        <f t="shared" si="1015"/>
        <v>6</v>
      </c>
      <c r="K5208" s="3" t="str">
        <f>IF(AND(D5208&gt;='Season Lookup'!$D$15,D5208&lt;'Season Lookup'!$D$16),"Spring",IF(AND(D5208&gt;='Season Lookup'!$D$16,D5208&lt;'Season Lookup'!$D$17),"Summer",IF(AND(D5208&gt;='Season Lookup'!$D$17,D5208&lt;'Season Lookup'!$D$18),"Fall",IF(OR(D5208&gt;='Season Lookup'!$D$18,D5208&lt;'Season Lookup'!$D$15),"Winter"))))</f>
        <v>Spring</v>
      </c>
      <c r="L5208" s="3" t="str">
        <f>VLOOKUP(F5208,'Season Lookup'!$A$1:$B$13,2,0)</f>
        <v>Spring</v>
      </c>
      <c r="M5208" t="s">
        <v>12</v>
      </c>
      <c r="N5208" t="s">
        <v>13</v>
      </c>
      <c r="O5208" t="s">
        <v>132</v>
      </c>
      <c r="P5208" t="str">
        <f t="shared" si="1016"/>
        <v>Yes</v>
      </c>
      <c r="Q5208" t="str">
        <f t="shared" si="1017"/>
        <v>Yes</v>
      </c>
      <c r="R5208" t="str">
        <f t="shared" si="1018"/>
        <v>No</v>
      </c>
      <c r="S5208">
        <v>1608</v>
      </c>
      <c r="T5208" t="s">
        <v>19</v>
      </c>
      <c r="V5208" t="str">
        <f t="shared" si="1019"/>
        <v>Non Intersection</v>
      </c>
      <c r="W5208" t="s">
        <v>5683</v>
      </c>
      <c r="X5208">
        <v>42.374620999999998</v>
      </c>
      <c r="Y5208">
        <v>-71.108615</v>
      </c>
      <c r="Z5208" t="s">
        <v>5684</v>
      </c>
    </row>
    <row r="5209" spans="1:26">
      <c r="A5209">
        <v>29192</v>
      </c>
      <c r="B5209" s="1">
        <v>41418.366666666669</v>
      </c>
      <c r="C5209" s="1">
        <f t="shared" si="1008"/>
        <v>41275</v>
      </c>
      <c r="D5209" s="4">
        <f t="shared" si="1009"/>
        <v>0.3972222222222222</v>
      </c>
      <c r="E5209" s="3">
        <f t="shared" si="1010"/>
        <v>2013</v>
      </c>
      <c r="F5209" s="3">
        <f t="shared" si="1011"/>
        <v>5</v>
      </c>
      <c r="G5209" s="3">
        <f t="shared" si="1012"/>
        <v>24</v>
      </c>
      <c r="H5209" s="3">
        <f t="shared" si="1013"/>
        <v>8</v>
      </c>
      <c r="I5209" s="3">
        <f t="shared" si="1014"/>
        <v>48</v>
      </c>
      <c r="J5209" s="3">
        <f t="shared" si="1015"/>
        <v>6</v>
      </c>
      <c r="K5209" s="3" t="str">
        <f>IF(AND(D5209&gt;='Season Lookup'!$D$15,D5209&lt;'Season Lookup'!$D$16),"Spring",IF(AND(D5209&gt;='Season Lookup'!$D$16,D5209&lt;'Season Lookup'!$D$17),"Summer",IF(AND(D5209&gt;='Season Lookup'!$D$17,D5209&lt;'Season Lookup'!$D$18),"Fall",IF(OR(D5209&gt;='Season Lookup'!$D$18,D5209&lt;'Season Lookup'!$D$15),"Winter"))))</f>
        <v>Spring</v>
      </c>
      <c r="L5209" s="3" t="str">
        <f>VLOOKUP(F5209,'Season Lookup'!$A$1:$B$13,2,0)</f>
        <v>Spring</v>
      </c>
      <c r="M5209" t="s">
        <v>12</v>
      </c>
      <c r="N5209" t="s">
        <v>13</v>
      </c>
      <c r="O5209" t="s">
        <v>23</v>
      </c>
      <c r="P5209" t="str">
        <f t="shared" si="1016"/>
        <v>Yes</v>
      </c>
      <c r="Q5209" t="str">
        <f t="shared" si="1017"/>
        <v>No</v>
      </c>
      <c r="R5209" t="str">
        <f t="shared" si="1018"/>
        <v>No</v>
      </c>
      <c r="S5209">
        <v>6</v>
      </c>
      <c r="T5209" t="s">
        <v>553</v>
      </c>
      <c r="V5209" t="str">
        <f t="shared" si="1019"/>
        <v>Non Intersection</v>
      </c>
      <c r="W5209" t="s">
        <v>5685</v>
      </c>
      <c r="X5209">
        <v>42.397367000000003</v>
      </c>
      <c r="Y5209">
        <v>-71.129498999999996</v>
      </c>
      <c r="Z5209" t="s">
        <v>5686</v>
      </c>
    </row>
    <row r="5210" spans="1:26">
      <c r="A5210">
        <v>29198</v>
      </c>
      <c r="B5210" s="1">
        <v>41418.729155092595</v>
      </c>
      <c r="C5210" s="1">
        <f t="shared" si="1008"/>
        <v>41275</v>
      </c>
      <c r="D5210" s="4">
        <f t="shared" si="1009"/>
        <v>0.3972222222222222</v>
      </c>
      <c r="E5210" s="3">
        <f t="shared" si="1010"/>
        <v>2013</v>
      </c>
      <c r="F5210" s="3">
        <f t="shared" si="1011"/>
        <v>5</v>
      </c>
      <c r="G5210" s="3">
        <f t="shared" si="1012"/>
        <v>24</v>
      </c>
      <c r="H5210" s="3">
        <f t="shared" si="1013"/>
        <v>17</v>
      </c>
      <c r="I5210" s="3">
        <f t="shared" si="1014"/>
        <v>29</v>
      </c>
      <c r="J5210" s="3">
        <f t="shared" si="1015"/>
        <v>6</v>
      </c>
      <c r="K5210" s="3" t="str">
        <f>IF(AND(D5210&gt;='Season Lookup'!$D$15,D5210&lt;'Season Lookup'!$D$16),"Spring",IF(AND(D5210&gt;='Season Lookup'!$D$16,D5210&lt;'Season Lookup'!$D$17),"Summer",IF(AND(D5210&gt;='Season Lookup'!$D$17,D5210&lt;'Season Lookup'!$D$18),"Fall",IF(OR(D5210&gt;='Season Lookup'!$D$18,D5210&lt;'Season Lookup'!$D$15),"Winter"))))</f>
        <v>Spring</v>
      </c>
      <c r="L5210" s="3" t="str">
        <f>VLOOKUP(F5210,'Season Lookup'!$A$1:$B$13,2,0)</f>
        <v>Spring</v>
      </c>
      <c r="M5210" t="s">
        <v>12</v>
      </c>
      <c r="N5210" t="s">
        <v>13</v>
      </c>
      <c r="O5210" t="s">
        <v>23</v>
      </c>
      <c r="P5210" t="str">
        <f t="shared" si="1016"/>
        <v>Yes</v>
      </c>
      <c r="Q5210" t="str">
        <f t="shared" si="1017"/>
        <v>No</v>
      </c>
      <c r="R5210" t="str">
        <f t="shared" si="1018"/>
        <v>No</v>
      </c>
      <c r="S5210">
        <v>65</v>
      </c>
      <c r="T5210" t="s">
        <v>2460</v>
      </c>
      <c r="V5210" t="str">
        <f t="shared" si="1019"/>
        <v>Non Intersection</v>
      </c>
      <c r="W5210" t="s">
        <v>5687</v>
      </c>
      <c r="X5210">
        <v>42.380215999999997</v>
      </c>
      <c r="Y5210">
        <v>-71.121786999999998</v>
      </c>
      <c r="Z5210" t="s">
        <v>5688</v>
      </c>
    </row>
    <row r="5211" spans="1:26">
      <c r="A5211">
        <v>29188</v>
      </c>
      <c r="B5211" s="1">
        <v>41419.666655092595</v>
      </c>
      <c r="C5211" s="1">
        <f t="shared" si="1008"/>
        <v>41275</v>
      </c>
      <c r="D5211" s="4">
        <f t="shared" si="1009"/>
        <v>0.4</v>
      </c>
      <c r="E5211" s="3">
        <f t="shared" si="1010"/>
        <v>2013</v>
      </c>
      <c r="F5211" s="3">
        <f t="shared" si="1011"/>
        <v>5</v>
      </c>
      <c r="G5211" s="3">
        <f t="shared" si="1012"/>
        <v>25</v>
      </c>
      <c r="H5211" s="3">
        <f t="shared" si="1013"/>
        <v>15</v>
      </c>
      <c r="I5211" s="3">
        <f t="shared" si="1014"/>
        <v>59</v>
      </c>
      <c r="J5211" s="3">
        <f t="shared" si="1015"/>
        <v>7</v>
      </c>
      <c r="K5211" s="3" t="str">
        <f>IF(AND(D5211&gt;='Season Lookup'!$D$15,D5211&lt;'Season Lookup'!$D$16),"Spring",IF(AND(D5211&gt;='Season Lookup'!$D$16,D5211&lt;'Season Lookup'!$D$17),"Summer",IF(AND(D5211&gt;='Season Lookup'!$D$17,D5211&lt;'Season Lookup'!$D$18),"Fall",IF(OR(D5211&gt;='Season Lookup'!$D$18,D5211&lt;'Season Lookup'!$D$15),"Winter"))))</f>
        <v>Spring</v>
      </c>
      <c r="L5211" s="3" t="str">
        <f>VLOOKUP(F5211,'Season Lookup'!$A$1:$B$13,2,0)</f>
        <v>Spring</v>
      </c>
      <c r="M5211" t="s">
        <v>31</v>
      </c>
      <c r="N5211" t="s">
        <v>13</v>
      </c>
      <c r="O5211" t="s">
        <v>23</v>
      </c>
      <c r="P5211" t="str">
        <f t="shared" si="1016"/>
        <v>Yes</v>
      </c>
      <c r="Q5211" t="str">
        <f t="shared" si="1017"/>
        <v>No</v>
      </c>
      <c r="R5211" t="str">
        <f t="shared" si="1018"/>
        <v>No</v>
      </c>
      <c r="S5211">
        <v>4</v>
      </c>
      <c r="T5211" t="s">
        <v>971</v>
      </c>
      <c r="V5211" t="str">
        <f t="shared" si="1019"/>
        <v>Non Intersection</v>
      </c>
      <c r="W5211" t="s">
        <v>5689</v>
      </c>
      <c r="X5211">
        <v>42.372432000000003</v>
      </c>
      <c r="Y5211">
        <v>-71.107570999999993</v>
      </c>
      <c r="Z5211" t="s">
        <v>5690</v>
      </c>
    </row>
    <row r="5212" spans="1:26">
      <c r="A5212">
        <v>29184</v>
      </c>
      <c r="B5212" s="1">
        <v>41420.113888888889</v>
      </c>
      <c r="C5212" s="1">
        <f t="shared" si="1008"/>
        <v>41275</v>
      </c>
      <c r="D5212" s="4">
        <f t="shared" si="1009"/>
        <v>0.40277777777777779</v>
      </c>
      <c r="E5212" s="3">
        <f t="shared" si="1010"/>
        <v>2013</v>
      </c>
      <c r="F5212" s="3">
        <f t="shared" si="1011"/>
        <v>5</v>
      </c>
      <c r="G5212" s="3">
        <f t="shared" si="1012"/>
        <v>26</v>
      </c>
      <c r="H5212" s="3">
        <f t="shared" si="1013"/>
        <v>2</v>
      </c>
      <c r="I5212" s="3">
        <f t="shared" si="1014"/>
        <v>44</v>
      </c>
      <c r="J5212" s="3">
        <f t="shared" si="1015"/>
        <v>1</v>
      </c>
      <c r="K5212" s="3" t="str">
        <f>IF(AND(D5212&gt;='Season Lookup'!$D$15,D5212&lt;'Season Lookup'!$D$16),"Spring",IF(AND(D5212&gt;='Season Lookup'!$D$16,D5212&lt;'Season Lookup'!$D$17),"Summer",IF(AND(D5212&gt;='Season Lookup'!$D$17,D5212&lt;'Season Lookup'!$D$18),"Fall",IF(OR(D5212&gt;='Season Lookup'!$D$18,D5212&lt;'Season Lookup'!$D$15),"Winter"))))</f>
        <v>Spring</v>
      </c>
      <c r="L5212" s="3" t="str">
        <f>VLOOKUP(F5212,'Season Lookup'!$A$1:$B$13,2,0)</f>
        <v>Spring</v>
      </c>
      <c r="M5212" t="s">
        <v>48</v>
      </c>
      <c r="N5212" t="s">
        <v>13</v>
      </c>
      <c r="O5212" t="s">
        <v>13</v>
      </c>
      <c r="P5212" t="str">
        <f t="shared" si="1016"/>
        <v>Yes</v>
      </c>
      <c r="Q5212" t="str">
        <f t="shared" si="1017"/>
        <v>No</v>
      </c>
      <c r="R5212" t="str">
        <f t="shared" si="1018"/>
        <v>No</v>
      </c>
      <c r="T5212" t="s">
        <v>14</v>
      </c>
      <c r="U5212" t="s">
        <v>252</v>
      </c>
      <c r="V5212" t="str">
        <f t="shared" si="1019"/>
        <v>Intersection</v>
      </c>
      <c r="W5212" t="s">
        <v>2600</v>
      </c>
      <c r="X5212">
        <v>42.391373000000002</v>
      </c>
      <c r="Y5212">
        <v>-71.123272</v>
      </c>
      <c r="Z5212" t="s">
        <v>2601</v>
      </c>
    </row>
    <row r="5213" spans="1:26">
      <c r="A5213">
        <v>29185</v>
      </c>
      <c r="B5213" s="1">
        <v>41420.15625</v>
      </c>
      <c r="C5213" s="1">
        <f t="shared" si="1008"/>
        <v>41275</v>
      </c>
      <c r="D5213" s="4">
        <f t="shared" si="1009"/>
        <v>0.40277777777777779</v>
      </c>
      <c r="E5213" s="3">
        <f t="shared" si="1010"/>
        <v>2013</v>
      </c>
      <c r="F5213" s="3">
        <f t="shared" si="1011"/>
        <v>5</v>
      </c>
      <c r="G5213" s="3">
        <f t="shared" si="1012"/>
        <v>26</v>
      </c>
      <c r="H5213" s="3">
        <f t="shared" si="1013"/>
        <v>3</v>
      </c>
      <c r="I5213" s="3">
        <f t="shared" si="1014"/>
        <v>45</v>
      </c>
      <c r="J5213" s="3">
        <f t="shared" si="1015"/>
        <v>1</v>
      </c>
      <c r="K5213" s="3" t="str">
        <f>IF(AND(D5213&gt;='Season Lookup'!$D$15,D5213&lt;'Season Lookup'!$D$16),"Spring",IF(AND(D5213&gt;='Season Lookup'!$D$16,D5213&lt;'Season Lookup'!$D$17),"Summer",IF(AND(D5213&gt;='Season Lookup'!$D$17,D5213&lt;'Season Lookup'!$D$18),"Fall",IF(OR(D5213&gt;='Season Lookup'!$D$18,D5213&lt;'Season Lookup'!$D$15),"Winter"))))</f>
        <v>Spring</v>
      </c>
      <c r="L5213" s="3" t="str">
        <f>VLOOKUP(F5213,'Season Lookup'!$A$1:$B$13,2,0)</f>
        <v>Spring</v>
      </c>
      <c r="M5213" t="s">
        <v>48</v>
      </c>
      <c r="N5213" t="s">
        <v>13</v>
      </c>
      <c r="O5213" t="s">
        <v>36</v>
      </c>
      <c r="P5213" t="str">
        <f t="shared" si="1016"/>
        <v>Yes</v>
      </c>
      <c r="Q5213" t="str">
        <f t="shared" si="1017"/>
        <v>No</v>
      </c>
      <c r="R5213" t="str">
        <f t="shared" si="1018"/>
        <v>No</v>
      </c>
      <c r="T5213" t="s">
        <v>14</v>
      </c>
      <c r="U5213" t="s">
        <v>126</v>
      </c>
      <c r="V5213" t="str">
        <f t="shared" si="1019"/>
        <v>Intersection</v>
      </c>
      <c r="W5213" t="s">
        <v>127</v>
      </c>
      <c r="X5213">
        <v>42.388964999999999</v>
      </c>
      <c r="Y5213">
        <v>-71.119694999999993</v>
      </c>
      <c r="Z5213" t="s">
        <v>128</v>
      </c>
    </row>
    <row r="5214" spans="1:26">
      <c r="A5214">
        <v>29189</v>
      </c>
      <c r="B5214" s="1">
        <v>41420.57984953704</v>
      </c>
      <c r="C5214" s="1">
        <f t="shared" si="1008"/>
        <v>41275</v>
      </c>
      <c r="D5214" s="4">
        <f t="shared" si="1009"/>
        <v>0.40277777777777779</v>
      </c>
      <c r="E5214" s="3">
        <f t="shared" si="1010"/>
        <v>2013</v>
      </c>
      <c r="F5214" s="3">
        <f t="shared" si="1011"/>
        <v>5</v>
      </c>
      <c r="G5214" s="3">
        <f t="shared" si="1012"/>
        <v>26</v>
      </c>
      <c r="H5214" s="3">
        <f t="shared" si="1013"/>
        <v>13</v>
      </c>
      <c r="I5214" s="3">
        <f t="shared" si="1014"/>
        <v>54</v>
      </c>
      <c r="J5214" s="3">
        <f t="shared" si="1015"/>
        <v>1</v>
      </c>
      <c r="K5214" s="3" t="str">
        <f>IF(AND(D5214&gt;='Season Lookup'!$D$15,D5214&lt;'Season Lookup'!$D$16),"Spring",IF(AND(D5214&gt;='Season Lookup'!$D$16,D5214&lt;'Season Lookup'!$D$17),"Summer",IF(AND(D5214&gt;='Season Lookup'!$D$17,D5214&lt;'Season Lookup'!$D$18),"Fall",IF(OR(D5214&gt;='Season Lookup'!$D$18,D5214&lt;'Season Lookup'!$D$15),"Winter"))))</f>
        <v>Spring</v>
      </c>
      <c r="L5214" s="3" t="str">
        <f>VLOOKUP(F5214,'Season Lookup'!$A$1:$B$13,2,0)</f>
        <v>Spring</v>
      </c>
      <c r="M5214" t="s">
        <v>48</v>
      </c>
      <c r="N5214" t="s">
        <v>13</v>
      </c>
      <c r="O5214" t="s">
        <v>13</v>
      </c>
      <c r="P5214" t="str">
        <f t="shared" si="1016"/>
        <v>Yes</v>
      </c>
      <c r="Q5214" t="str">
        <f t="shared" si="1017"/>
        <v>No</v>
      </c>
      <c r="R5214" t="str">
        <f t="shared" si="1018"/>
        <v>No</v>
      </c>
      <c r="S5214">
        <v>2392</v>
      </c>
      <c r="T5214" t="s">
        <v>14</v>
      </c>
      <c r="V5214" t="str">
        <f t="shared" si="1019"/>
        <v>Non Intersection</v>
      </c>
      <c r="W5214" t="s">
        <v>5691</v>
      </c>
      <c r="X5214">
        <v>42.368924999999997</v>
      </c>
      <c r="Y5214">
        <v>-71.110257000000004</v>
      </c>
      <c r="Z5214" t="s">
        <v>468</v>
      </c>
    </row>
    <row r="5215" spans="1:26">
      <c r="A5215">
        <v>29190</v>
      </c>
      <c r="B5215" s="1">
        <v>41420.739583333336</v>
      </c>
      <c r="C5215" s="1">
        <f t="shared" si="1008"/>
        <v>41275</v>
      </c>
      <c r="D5215" s="4">
        <f t="shared" si="1009"/>
        <v>0.40277777777777779</v>
      </c>
      <c r="E5215" s="3">
        <f t="shared" si="1010"/>
        <v>2013</v>
      </c>
      <c r="F5215" s="3">
        <f t="shared" si="1011"/>
        <v>5</v>
      </c>
      <c r="G5215" s="3">
        <f t="shared" si="1012"/>
        <v>26</v>
      </c>
      <c r="H5215" s="3">
        <f t="shared" si="1013"/>
        <v>17</v>
      </c>
      <c r="I5215" s="3">
        <f t="shared" si="1014"/>
        <v>45</v>
      </c>
      <c r="J5215" s="3">
        <f t="shared" si="1015"/>
        <v>1</v>
      </c>
      <c r="K5215" s="3" t="str">
        <f>IF(AND(D5215&gt;='Season Lookup'!$D$15,D5215&lt;'Season Lookup'!$D$16),"Spring",IF(AND(D5215&gt;='Season Lookup'!$D$16,D5215&lt;'Season Lookup'!$D$17),"Summer",IF(AND(D5215&gt;='Season Lookup'!$D$17,D5215&lt;'Season Lookup'!$D$18),"Fall",IF(OR(D5215&gt;='Season Lookup'!$D$18,D5215&lt;'Season Lookup'!$D$15),"Winter"))))</f>
        <v>Spring</v>
      </c>
      <c r="L5215" s="3" t="str">
        <f>VLOOKUP(F5215,'Season Lookup'!$A$1:$B$13,2,0)</f>
        <v>Spring</v>
      </c>
      <c r="M5215" t="s">
        <v>48</v>
      </c>
      <c r="N5215" t="s">
        <v>13</v>
      </c>
      <c r="O5215" t="s">
        <v>13</v>
      </c>
      <c r="P5215" t="str">
        <f t="shared" si="1016"/>
        <v>Yes</v>
      </c>
      <c r="Q5215" t="str">
        <f t="shared" si="1017"/>
        <v>No</v>
      </c>
      <c r="R5215" t="str">
        <f t="shared" si="1018"/>
        <v>No</v>
      </c>
      <c r="S5215">
        <v>1310</v>
      </c>
      <c r="T5215" t="s">
        <v>19</v>
      </c>
      <c r="V5215" t="str">
        <f t="shared" si="1019"/>
        <v>Non Intersection</v>
      </c>
      <c r="W5215" t="s">
        <v>583</v>
      </c>
      <c r="X5215">
        <v>42.373449999999998</v>
      </c>
      <c r="Y5215">
        <v>-71.099502999999999</v>
      </c>
      <c r="Z5215" t="s">
        <v>584</v>
      </c>
    </row>
    <row r="5216" spans="1:26">
      <c r="A5216">
        <v>29234</v>
      </c>
      <c r="B5216" s="1">
        <v>41420.840960648151</v>
      </c>
      <c r="C5216" s="1">
        <f t="shared" si="1008"/>
        <v>41275</v>
      </c>
      <c r="D5216" s="4">
        <f t="shared" si="1009"/>
        <v>0.40277777777777779</v>
      </c>
      <c r="E5216" s="3">
        <f t="shared" si="1010"/>
        <v>2013</v>
      </c>
      <c r="F5216" s="3">
        <f t="shared" si="1011"/>
        <v>5</v>
      </c>
      <c r="G5216" s="3">
        <f t="shared" si="1012"/>
        <v>26</v>
      </c>
      <c r="H5216" s="3">
        <f t="shared" si="1013"/>
        <v>20</v>
      </c>
      <c r="I5216" s="3">
        <f t="shared" si="1014"/>
        <v>10</v>
      </c>
      <c r="J5216" s="3">
        <f t="shared" si="1015"/>
        <v>1</v>
      </c>
      <c r="K5216" s="3" t="str">
        <f>IF(AND(D5216&gt;='Season Lookup'!$D$15,D5216&lt;'Season Lookup'!$D$16),"Spring",IF(AND(D5216&gt;='Season Lookup'!$D$16,D5216&lt;'Season Lookup'!$D$17),"Summer",IF(AND(D5216&gt;='Season Lookup'!$D$17,D5216&lt;'Season Lookup'!$D$18),"Fall",IF(OR(D5216&gt;='Season Lookup'!$D$18,D5216&lt;'Season Lookup'!$D$15),"Winter"))))</f>
        <v>Spring</v>
      </c>
      <c r="L5216" s="3" t="str">
        <f>VLOOKUP(F5216,'Season Lookup'!$A$1:$B$13,2,0)</f>
        <v>Spring</v>
      </c>
      <c r="M5216" t="s">
        <v>48</v>
      </c>
      <c r="N5216" t="s">
        <v>13</v>
      </c>
      <c r="O5216" t="s">
        <v>23</v>
      </c>
      <c r="P5216" t="str">
        <f t="shared" si="1016"/>
        <v>Yes</v>
      </c>
      <c r="Q5216" t="str">
        <f t="shared" si="1017"/>
        <v>No</v>
      </c>
      <c r="R5216" t="str">
        <f t="shared" si="1018"/>
        <v>No</v>
      </c>
      <c r="S5216">
        <v>413</v>
      </c>
      <c r="T5216" t="s">
        <v>14</v>
      </c>
      <c r="V5216" t="str">
        <f t="shared" si="1019"/>
        <v>Non Intersection</v>
      </c>
      <c r="W5216" t="s">
        <v>5692</v>
      </c>
      <c r="X5216">
        <v>42.363579000000001</v>
      </c>
      <c r="Y5216">
        <v>-71.100150999999997</v>
      </c>
      <c r="Z5216" t="s">
        <v>5693</v>
      </c>
    </row>
    <row r="5217" spans="1:26">
      <c r="A5217">
        <v>29199</v>
      </c>
      <c r="B5217" s="1">
        <v>41421.958333333336</v>
      </c>
      <c r="C5217" s="1">
        <f t="shared" si="1008"/>
        <v>41275</v>
      </c>
      <c r="D5217" s="4">
        <f t="shared" si="1009"/>
        <v>0.40555555555555556</v>
      </c>
      <c r="E5217" s="3">
        <f t="shared" si="1010"/>
        <v>2013</v>
      </c>
      <c r="F5217" s="3">
        <f t="shared" si="1011"/>
        <v>5</v>
      </c>
      <c r="G5217" s="3">
        <f t="shared" si="1012"/>
        <v>27</v>
      </c>
      <c r="H5217" s="3">
        <f t="shared" si="1013"/>
        <v>23</v>
      </c>
      <c r="I5217" s="3">
        <f t="shared" si="1014"/>
        <v>0</v>
      </c>
      <c r="J5217" s="3">
        <f t="shared" si="1015"/>
        <v>2</v>
      </c>
      <c r="K5217" s="3" t="str">
        <f>IF(AND(D5217&gt;='Season Lookup'!$D$15,D5217&lt;'Season Lookup'!$D$16),"Spring",IF(AND(D5217&gt;='Season Lookup'!$D$16,D5217&lt;'Season Lookup'!$D$17),"Summer",IF(AND(D5217&gt;='Season Lookup'!$D$17,D5217&lt;'Season Lookup'!$D$18),"Fall",IF(OR(D5217&gt;='Season Lookup'!$D$18,D5217&lt;'Season Lookup'!$D$15),"Winter"))))</f>
        <v>Spring</v>
      </c>
      <c r="L5217" s="3" t="str">
        <f>VLOOKUP(F5217,'Season Lookup'!$A$1:$B$13,2,0)</f>
        <v>Spring</v>
      </c>
      <c r="M5217" t="s">
        <v>56</v>
      </c>
      <c r="N5217" t="s">
        <v>13</v>
      </c>
      <c r="O5217" t="s">
        <v>36</v>
      </c>
      <c r="P5217" t="str">
        <f t="shared" si="1016"/>
        <v>Yes</v>
      </c>
      <c r="Q5217" t="str">
        <f t="shared" si="1017"/>
        <v>No</v>
      </c>
      <c r="R5217" t="str">
        <f t="shared" si="1018"/>
        <v>No</v>
      </c>
      <c r="S5217">
        <v>48</v>
      </c>
      <c r="T5217" t="s">
        <v>459</v>
      </c>
      <c r="V5217" t="str">
        <f t="shared" si="1019"/>
        <v>Non Intersection</v>
      </c>
      <c r="W5217" t="s">
        <v>3314</v>
      </c>
      <c r="X5217">
        <v>42.379572000000003</v>
      </c>
      <c r="Y5217">
        <v>-71.137400999999997</v>
      </c>
      <c r="Z5217" t="s">
        <v>3315</v>
      </c>
    </row>
    <row r="5218" spans="1:26">
      <c r="A5218">
        <v>29194</v>
      </c>
      <c r="B5218" s="1">
        <v>41422.599988425929</v>
      </c>
      <c r="C5218" s="1">
        <f t="shared" ref="C5218:C5276" si="1020">EOMONTH(B5218,MONTH(B5218)*-1)+1</f>
        <v>41275</v>
      </c>
      <c r="D5218" s="4">
        <f t="shared" ref="D5218:D5276" si="1021">YEARFRAC(C5218,B5218)</f>
        <v>0.40833333333333333</v>
      </c>
      <c r="E5218" s="3">
        <f t="shared" ref="E5218:E5276" si="1022">YEAR(B5218)</f>
        <v>2013</v>
      </c>
      <c r="F5218" s="3">
        <f t="shared" ref="F5218:F5276" si="1023">MONTH(B5218)</f>
        <v>5</v>
      </c>
      <c r="G5218" s="3">
        <f t="shared" ref="G5218:G5276" si="1024">DAY(B5218)</f>
        <v>28</v>
      </c>
      <c r="H5218" s="3">
        <f t="shared" ref="H5218:H5276" si="1025">HOUR(B5218)</f>
        <v>14</v>
      </c>
      <c r="I5218" s="3">
        <f t="shared" ref="I5218:I5276" si="1026">MINUTE(B5218)</f>
        <v>23</v>
      </c>
      <c r="J5218" s="3">
        <f t="shared" ref="J5218:J5276" si="1027">WEEKDAY(B5218,1)</f>
        <v>3</v>
      </c>
      <c r="K5218" s="3" t="str">
        <f>IF(AND(D5218&gt;='Season Lookup'!$D$15,D5218&lt;'Season Lookup'!$D$16),"Spring",IF(AND(D5218&gt;='Season Lookup'!$D$16,D5218&lt;'Season Lookup'!$D$17),"Summer",IF(AND(D5218&gt;='Season Lookup'!$D$17,D5218&lt;'Season Lookup'!$D$18),"Fall",IF(OR(D5218&gt;='Season Lookup'!$D$18,D5218&lt;'Season Lookup'!$D$15),"Winter"))))</f>
        <v>Spring</v>
      </c>
      <c r="L5218" s="3" t="str">
        <f>VLOOKUP(F5218,'Season Lookup'!$A$1:$B$13,2,0)</f>
        <v>Spring</v>
      </c>
      <c r="M5218" t="s">
        <v>73</v>
      </c>
      <c r="N5218" t="s">
        <v>13</v>
      </c>
      <c r="O5218" t="s">
        <v>13</v>
      </c>
      <c r="P5218" t="str">
        <f t="shared" ref="P5218:P5276" si="1028">IF(OR(N5218="Auto",O5218="Auto"),"Yes",IF(OR(N5218="Taxi",O5218="Taxi"),"Yes",IF(OR(N5218="Truck",O5218="Truck"),"Yes",IF(OR(N5218="Van",O5218="Van"),"Yes","No"))))</f>
        <v>Yes</v>
      </c>
      <c r="Q5218" t="str">
        <f t="shared" ref="Q5218:Q5276" si="1029">IF(OR(N5218="Bicycle",O5218="Bicycle"),"Yes","No")</f>
        <v>No</v>
      </c>
      <c r="R5218" t="str">
        <f t="shared" ref="R5218:R5276" si="1030">IF(OR(N5218="Pedestrian",O5218="Pedestrian"),"Yes","No")</f>
        <v>No</v>
      </c>
      <c r="T5218" t="s">
        <v>60</v>
      </c>
      <c r="U5218" t="s">
        <v>147</v>
      </c>
      <c r="V5218" t="str">
        <f t="shared" ref="V5218:V5276" si="1031">IF(ISBLANK(S5218),"Intersection","Non Intersection")</f>
        <v>Intersection</v>
      </c>
      <c r="W5218" t="s">
        <v>5694</v>
      </c>
      <c r="X5218">
        <v>42.366869999999999</v>
      </c>
      <c r="Y5218">
        <v>-71.085903000000002</v>
      </c>
      <c r="Z5218" t="s">
        <v>1425</v>
      </c>
    </row>
    <row r="5219" spans="1:26">
      <c r="A5219">
        <v>29195</v>
      </c>
      <c r="B5219" s="1">
        <v>41422.666655092595</v>
      </c>
      <c r="C5219" s="1">
        <f t="shared" si="1020"/>
        <v>41275</v>
      </c>
      <c r="D5219" s="4">
        <f t="shared" si="1021"/>
        <v>0.40833333333333333</v>
      </c>
      <c r="E5219" s="3">
        <f t="shared" si="1022"/>
        <v>2013</v>
      </c>
      <c r="F5219" s="3">
        <f t="shared" si="1023"/>
        <v>5</v>
      </c>
      <c r="G5219" s="3">
        <f t="shared" si="1024"/>
        <v>28</v>
      </c>
      <c r="H5219" s="3">
        <f t="shared" si="1025"/>
        <v>15</v>
      </c>
      <c r="I5219" s="3">
        <f t="shared" si="1026"/>
        <v>59</v>
      </c>
      <c r="J5219" s="3">
        <f t="shared" si="1027"/>
        <v>3</v>
      </c>
      <c r="K5219" s="3" t="str">
        <f>IF(AND(D5219&gt;='Season Lookup'!$D$15,D5219&lt;'Season Lookup'!$D$16),"Spring",IF(AND(D5219&gt;='Season Lookup'!$D$16,D5219&lt;'Season Lookup'!$D$17),"Summer",IF(AND(D5219&gt;='Season Lookup'!$D$17,D5219&lt;'Season Lookup'!$D$18),"Fall",IF(OR(D5219&gt;='Season Lookup'!$D$18,D5219&lt;'Season Lookup'!$D$15),"Winter"))))</f>
        <v>Spring</v>
      </c>
      <c r="L5219" s="3" t="str">
        <f>VLOOKUP(F5219,'Season Lookup'!$A$1:$B$13,2,0)</f>
        <v>Spring</v>
      </c>
      <c r="M5219" t="s">
        <v>73</v>
      </c>
      <c r="N5219" t="s">
        <v>13</v>
      </c>
      <c r="O5219" t="s">
        <v>13</v>
      </c>
      <c r="P5219" t="str">
        <f t="shared" si="1028"/>
        <v>Yes</v>
      </c>
      <c r="Q5219" t="str">
        <f t="shared" si="1029"/>
        <v>No</v>
      </c>
      <c r="R5219" t="str">
        <f t="shared" si="1030"/>
        <v>No</v>
      </c>
      <c r="T5219" t="s">
        <v>14</v>
      </c>
      <c r="U5219" t="s">
        <v>252</v>
      </c>
      <c r="V5219" t="str">
        <f t="shared" si="1031"/>
        <v>Intersection</v>
      </c>
      <c r="W5219" t="s">
        <v>2600</v>
      </c>
      <c r="X5219">
        <v>42.391373000000002</v>
      </c>
      <c r="Y5219">
        <v>-71.123272</v>
      </c>
      <c r="Z5219" t="s">
        <v>2601</v>
      </c>
    </row>
    <row r="5220" spans="1:26">
      <c r="A5220">
        <v>29196</v>
      </c>
      <c r="B5220" s="1">
        <v>41422.847210648149</v>
      </c>
      <c r="C5220" s="1">
        <f t="shared" si="1020"/>
        <v>41275</v>
      </c>
      <c r="D5220" s="4">
        <f t="shared" si="1021"/>
        <v>0.40833333333333333</v>
      </c>
      <c r="E5220" s="3">
        <f t="shared" si="1022"/>
        <v>2013</v>
      </c>
      <c r="F5220" s="3">
        <f t="shared" si="1023"/>
        <v>5</v>
      </c>
      <c r="G5220" s="3">
        <f t="shared" si="1024"/>
        <v>28</v>
      </c>
      <c r="H5220" s="3">
        <f t="shared" si="1025"/>
        <v>20</v>
      </c>
      <c r="I5220" s="3">
        <f t="shared" si="1026"/>
        <v>19</v>
      </c>
      <c r="J5220" s="3">
        <f t="shared" si="1027"/>
        <v>3</v>
      </c>
      <c r="K5220" s="3" t="str">
        <f>IF(AND(D5220&gt;='Season Lookup'!$D$15,D5220&lt;'Season Lookup'!$D$16),"Spring",IF(AND(D5220&gt;='Season Lookup'!$D$16,D5220&lt;'Season Lookup'!$D$17),"Summer",IF(AND(D5220&gt;='Season Lookup'!$D$17,D5220&lt;'Season Lookup'!$D$18),"Fall",IF(OR(D5220&gt;='Season Lookup'!$D$18,D5220&lt;'Season Lookup'!$D$15),"Winter"))))</f>
        <v>Spring</v>
      </c>
      <c r="L5220" s="3" t="str">
        <f>VLOOKUP(F5220,'Season Lookup'!$A$1:$B$13,2,0)</f>
        <v>Spring</v>
      </c>
      <c r="M5220" t="s">
        <v>73</v>
      </c>
      <c r="N5220" t="s">
        <v>13</v>
      </c>
      <c r="O5220" t="s">
        <v>13</v>
      </c>
      <c r="P5220" t="str">
        <f t="shared" si="1028"/>
        <v>Yes</v>
      </c>
      <c r="Q5220" t="str">
        <f t="shared" si="1029"/>
        <v>No</v>
      </c>
      <c r="R5220" t="str">
        <f t="shared" si="1030"/>
        <v>No</v>
      </c>
      <c r="S5220">
        <v>269</v>
      </c>
      <c r="T5220" t="s">
        <v>70</v>
      </c>
      <c r="V5220" t="str">
        <f t="shared" si="1031"/>
        <v>Non Intersection</v>
      </c>
      <c r="W5220" t="s">
        <v>5695</v>
      </c>
      <c r="X5220">
        <v>42.358130000000003</v>
      </c>
      <c r="Y5220">
        <v>-71.109870999999998</v>
      </c>
      <c r="Z5220" t="s">
        <v>5696</v>
      </c>
    </row>
    <row r="5221" spans="1:26">
      <c r="A5221">
        <v>29200</v>
      </c>
      <c r="B5221" s="1">
        <v>41422.972905092596</v>
      </c>
      <c r="C5221" s="1">
        <f t="shared" si="1020"/>
        <v>41275</v>
      </c>
      <c r="D5221" s="4">
        <f t="shared" si="1021"/>
        <v>0.40833333333333333</v>
      </c>
      <c r="E5221" s="3">
        <f t="shared" si="1022"/>
        <v>2013</v>
      </c>
      <c r="F5221" s="3">
        <f t="shared" si="1023"/>
        <v>5</v>
      </c>
      <c r="G5221" s="3">
        <f t="shared" si="1024"/>
        <v>28</v>
      </c>
      <c r="H5221" s="3">
        <f t="shared" si="1025"/>
        <v>23</v>
      </c>
      <c r="I5221" s="3">
        <f t="shared" si="1026"/>
        <v>20</v>
      </c>
      <c r="J5221" s="3">
        <f t="shared" si="1027"/>
        <v>3</v>
      </c>
      <c r="K5221" s="3" t="str">
        <f>IF(AND(D5221&gt;='Season Lookup'!$D$15,D5221&lt;'Season Lookup'!$D$16),"Spring",IF(AND(D5221&gt;='Season Lookup'!$D$16,D5221&lt;'Season Lookup'!$D$17),"Summer",IF(AND(D5221&gt;='Season Lookup'!$D$17,D5221&lt;'Season Lookup'!$D$18),"Fall",IF(OR(D5221&gt;='Season Lookup'!$D$18,D5221&lt;'Season Lookup'!$D$15),"Winter"))))</f>
        <v>Spring</v>
      </c>
      <c r="L5221" s="3" t="str">
        <f>VLOOKUP(F5221,'Season Lookup'!$A$1:$B$13,2,0)</f>
        <v>Spring</v>
      </c>
      <c r="M5221" t="s">
        <v>73</v>
      </c>
      <c r="N5221" t="s">
        <v>13</v>
      </c>
      <c r="O5221" t="s">
        <v>132</v>
      </c>
      <c r="P5221" t="str">
        <f t="shared" si="1028"/>
        <v>Yes</v>
      </c>
      <c r="Q5221" t="str">
        <f t="shared" si="1029"/>
        <v>Yes</v>
      </c>
      <c r="R5221" t="str">
        <f t="shared" si="1030"/>
        <v>No</v>
      </c>
      <c r="T5221" t="s">
        <v>14</v>
      </c>
      <c r="U5221" t="s">
        <v>487</v>
      </c>
      <c r="V5221" t="str">
        <f t="shared" si="1031"/>
        <v>Intersection</v>
      </c>
      <c r="W5221" t="s">
        <v>787</v>
      </c>
      <c r="X5221">
        <v>42.390293999999997</v>
      </c>
      <c r="Y5221">
        <v>-71.120996000000005</v>
      </c>
      <c r="Z5221" t="s">
        <v>788</v>
      </c>
    </row>
    <row r="5222" spans="1:26">
      <c r="A5222">
        <v>29201</v>
      </c>
      <c r="B5222" s="1">
        <v>41423.354155092595</v>
      </c>
      <c r="C5222" s="1">
        <f t="shared" si="1020"/>
        <v>41275</v>
      </c>
      <c r="D5222" s="4">
        <f t="shared" si="1021"/>
        <v>0.41111111111111109</v>
      </c>
      <c r="E5222" s="3">
        <f t="shared" si="1022"/>
        <v>2013</v>
      </c>
      <c r="F5222" s="3">
        <f t="shared" si="1023"/>
        <v>5</v>
      </c>
      <c r="G5222" s="3">
        <f t="shared" si="1024"/>
        <v>29</v>
      </c>
      <c r="H5222" s="3">
        <f t="shared" si="1025"/>
        <v>8</v>
      </c>
      <c r="I5222" s="3">
        <f t="shared" si="1026"/>
        <v>29</v>
      </c>
      <c r="J5222" s="3">
        <f t="shared" si="1027"/>
        <v>4</v>
      </c>
      <c r="K5222" s="3" t="str">
        <f>IF(AND(D5222&gt;='Season Lookup'!$D$15,D5222&lt;'Season Lookup'!$D$16),"Spring",IF(AND(D5222&gt;='Season Lookup'!$D$16,D5222&lt;'Season Lookup'!$D$17),"Summer",IF(AND(D5222&gt;='Season Lookup'!$D$17,D5222&lt;'Season Lookup'!$D$18),"Fall",IF(OR(D5222&gt;='Season Lookup'!$D$18,D5222&lt;'Season Lookup'!$D$15),"Winter"))))</f>
        <v>Spring</v>
      </c>
      <c r="L5222" s="3" t="str">
        <f>VLOOKUP(F5222,'Season Lookup'!$A$1:$B$13,2,0)</f>
        <v>Spring</v>
      </c>
      <c r="M5222" t="s">
        <v>82</v>
      </c>
      <c r="N5222" t="s">
        <v>13</v>
      </c>
      <c r="O5222" t="s">
        <v>23</v>
      </c>
      <c r="P5222" t="str">
        <f t="shared" si="1028"/>
        <v>Yes</v>
      </c>
      <c r="Q5222" t="str">
        <f t="shared" si="1029"/>
        <v>No</v>
      </c>
      <c r="R5222" t="str">
        <f t="shared" si="1030"/>
        <v>No</v>
      </c>
      <c r="S5222">
        <v>104</v>
      </c>
      <c r="T5222" t="s">
        <v>198</v>
      </c>
      <c r="V5222" t="str">
        <f t="shared" si="1031"/>
        <v>Non Intersection</v>
      </c>
      <c r="W5222" t="s">
        <v>1505</v>
      </c>
      <c r="X5222">
        <v>42.372776000000002</v>
      </c>
      <c r="Y5222">
        <v>-71.121070000000003</v>
      </c>
      <c r="Z5222" t="s">
        <v>1506</v>
      </c>
    </row>
    <row r="5223" spans="1:26">
      <c r="A5223">
        <v>29210</v>
      </c>
      <c r="B5223" s="1">
        <v>41423.416655092595</v>
      </c>
      <c r="C5223" s="1">
        <f t="shared" si="1020"/>
        <v>41275</v>
      </c>
      <c r="D5223" s="4">
        <f t="shared" si="1021"/>
        <v>0.41111111111111109</v>
      </c>
      <c r="E5223" s="3">
        <f t="shared" si="1022"/>
        <v>2013</v>
      </c>
      <c r="F5223" s="3">
        <f t="shared" si="1023"/>
        <v>5</v>
      </c>
      <c r="G5223" s="3">
        <f t="shared" si="1024"/>
        <v>29</v>
      </c>
      <c r="H5223" s="3">
        <f t="shared" si="1025"/>
        <v>9</v>
      </c>
      <c r="I5223" s="3">
        <f t="shared" si="1026"/>
        <v>59</v>
      </c>
      <c r="J5223" s="3">
        <f t="shared" si="1027"/>
        <v>4</v>
      </c>
      <c r="K5223" s="3" t="str">
        <f>IF(AND(D5223&gt;='Season Lookup'!$D$15,D5223&lt;'Season Lookup'!$D$16),"Spring",IF(AND(D5223&gt;='Season Lookup'!$D$16,D5223&lt;'Season Lookup'!$D$17),"Summer",IF(AND(D5223&gt;='Season Lookup'!$D$17,D5223&lt;'Season Lookup'!$D$18),"Fall",IF(OR(D5223&gt;='Season Lookup'!$D$18,D5223&lt;'Season Lookup'!$D$15),"Winter"))))</f>
        <v>Spring</v>
      </c>
      <c r="L5223" s="3" t="str">
        <f>VLOOKUP(F5223,'Season Lookup'!$A$1:$B$13,2,0)</f>
        <v>Spring</v>
      </c>
      <c r="M5223" t="s">
        <v>78</v>
      </c>
      <c r="N5223" t="s">
        <v>13</v>
      </c>
      <c r="O5223" t="s">
        <v>23</v>
      </c>
      <c r="P5223" t="str">
        <f t="shared" si="1028"/>
        <v>Yes</v>
      </c>
      <c r="Q5223" t="str">
        <f t="shared" si="1029"/>
        <v>No</v>
      </c>
      <c r="R5223" t="str">
        <f t="shared" si="1030"/>
        <v>No</v>
      </c>
      <c r="S5223">
        <v>715</v>
      </c>
      <c r="T5223" t="s">
        <v>186</v>
      </c>
      <c r="V5223" t="str">
        <f t="shared" si="1031"/>
        <v>Non Intersection</v>
      </c>
      <c r="W5223" t="s">
        <v>5697</v>
      </c>
      <c r="X5223">
        <v>42.390315000000001</v>
      </c>
      <c r="Y5223">
        <v>-71.151994000000002</v>
      </c>
      <c r="Z5223" t="s">
        <v>5698</v>
      </c>
    </row>
    <row r="5224" spans="1:26">
      <c r="A5224">
        <v>29224</v>
      </c>
      <c r="B5224" s="1">
        <v>41423.867349537039</v>
      </c>
      <c r="C5224" s="1">
        <f t="shared" si="1020"/>
        <v>41275</v>
      </c>
      <c r="D5224" s="4">
        <f t="shared" si="1021"/>
        <v>0.41111111111111109</v>
      </c>
      <c r="E5224" s="3">
        <f t="shared" si="1022"/>
        <v>2013</v>
      </c>
      <c r="F5224" s="3">
        <f t="shared" si="1023"/>
        <v>5</v>
      </c>
      <c r="G5224" s="3">
        <f t="shared" si="1024"/>
        <v>29</v>
      </c>
      <c r="H5224" s="3">
        <f t="shared" si="1025"/>
        <v>20</v>
      </c>
      <c r="I5224" s="3">
        <f t="shared" si="1026"/>
        <v>48</v>
      </c>
      <c r="J5224" s="3">
        <f t="shared" si="1027"/>
        <v>4</v>
      </c>
      <c r="K5224" s="3" t="str">
        <f>IF(AND(D5224&gt;='Season Lookup'!$D$15,D5224&lt;'Season Lookup'!$D$16),"Spring",IF(AND(D5224&gt;='Season Lookup'!$D$16,D5224&lt;'Season Lookup'!$D$17),"Summer",IF(AND(D5224&gt;='Season Lookup'!$D$17,D5224&lt;'Season Lookup'!$D$18),"Fall",IF(OR(D5224&gt;='Season Lookup'!$D$18,D5224&lt;'Season Lookup'!$D$15),"Winter"))))</f>
        <v>Spring</v>
      </c>
      <c r="L5224" s="3" t="str">
        <f>VLOOKUP(F5224,'Season Lookup'!$A$1:$B$13,2,0)</f>
        <v>Spring</v>
      </c>
      <c r="M5224" t="s">
        <v>82</v>
      </c>
      <c r="N5224" t="s">
        <v>18</v>
      </c>
      <c r="O5224" t="s">
        <v>23</v>
      </c>
      <c r="P5224" t="str">
        <f t="shared" si="1028"/>
        <v>Yes</v>
      </c>
      <c r="Q5224" t="str">
        <f t="shared" si="1029"/>
        <v>No</v>
      </c>
      <c r="R5224" t="str">
        <f t="shared" si="1030"/>
        <v>No</v>
      </c>
      <c r="S5224">
        <v>11</v>
      </c>
      <c r="T5224" t="s">
        <v>985</v>
      </c>
      <c r="V5224" t="str">
        <f t="shared" si="1031"/>
        <v>Non Intersection</v>
      </c>
      <c r="W5224" t="s">
        <v>5699</v>
      </c>
      <c r="X5224">
        <v>42.368617999999998</v>
      </c>
      <c r="Y5224">
        <v>-71.091128999999995</v>
      </c>
      <c r="Z5224" t="s">
        <v>5700</v>
      </c>
    </row>
    <row r="5225" spans="1:26">
      <c r="A5225">
        <v>29202</v>
      </c>
      <c r="B5225" s="1">
        <v>41424.00277777778</v>
      </c>
      <c r="C5225" s="1">
        <f t="shared" si="1020"/>
        <v>41275</v>
      </c>
      <c r="D5225" s="4">
        <f t="shared" si="1021"/>
        <v>0.41388888888888886</v>
      </c>
      <c r="E5225" s="3">
        <f t="shared" si="1022"/>
        <v>2013</v>
      </c>
      <c r="F5225" s="3">
        <f t="shared" si="1023"/>
        <v>5</v>
      </c>
      <c r="G5225" s="3">
        <f t="shared" si="1024"/>
        <v>30</v>
      </c>
      <c r="H5225" s="3">
        <f t="shared" si="1025"/>
        <v>0</v>
      </c>
      <c r="I5225" s="3">
        <f t="shared" si="1026"/>
        <v>4</v>
      </c>
      <c r="J5225" s="3">
        <f t="shared" si="1027"/>
        <v>5</v>
      </c>
      <c r="K5225" s="3" t="str">
        <f>IF(AND(D5225&gt;='Season Lookup'!$D$15,D5225&lt;'Season Lookup'!$D$16),"Spring",IF(AND(D5225&gt;='Season Lookup'!$D$16,D5225&lt;'Season Lookup'!$D$17),"Summer",IF(AND(D5225&gt;='Season Lookup'!$D$17,D5225&lt;'Season Lookup'!$D$18),"Fall",IF(OR(D5225&gt;='Season Lookup'!$D$18,D5225&lt;'Season Lookup'!$D$15),"Winter"))))</f>
        <v>Spring</v>
      </c>
      <c r="L5225" s="3" t="str">
        <f>VLOOKUP(F5225,'Season Lookup'!$A$1:$B$13,2,0)</f>
        <v>Spring</v>
      </c>
      <c r="M5225" t="s">
        <v>78</v>
      </c>
      <c r="N5225" t="s">
        <v>13</v>
      </c>
      <c r="O5225" t="s">
        <v>23</v>
      </c>
      <c r="P5225" t="str">
        <f t="shared" si="1028"/>
        <v>Yes</v>
      </c>
      <c r="Q5225" t="str">
        <f t="shared" si="1029"/>
        <v>No</v>
      </c>
      <c r="R5225" t="str">
        <f t="shared" si="1030"/>
        <v>No</v>
      </c>
      <c r="S5225">
        <v>670</v>
      </c>
      <c r="T5225" t="s">
        <v>142</v>
      </c>
      <c r="U5225" t="s">
        <v>899</v>
      </c>
      <c r="V5225" t="str">
        <f t="shared" si="1031"/>
        <v>Non Intersection</v>
      </c>
      <c r="W5225" t="s">
        <v>5701</v>
      </c>
      <c r="X5225">
        <v>42.380166000000003</v>
      </c>
      <c r="Y5225">
        <v>-71.153070999999997</v>
      </c>
      <c r="Z5225" t="s">
        <v>5702</v>
      </c>
    </row>
    <row r="5226" spans="1:26">
      <c r="A5226">
        <v>29211</v>
      </c>
      <c r="B5226" s="1">
        <v>41424.729155092595</v>
      </c>
      <c r="C5226" s="1">
        <f t="shared" si="1020"/>
        <v>41275</v>
      </c>
      <c r="D5226" s="4">
        <f t="shared" si="1021"/>
        <v>0.41388888888888886</v>
      </c>
      <c r="E5226" s="3">
        <f t="shared" si="1022"/>
        <v>2013</v>
      </c>
      <c r="F5226" s="3">
        <f t="shared" si="1023"/>
        <v>5</v>
      </c>
      <c r="G5226" s="3">
        <f t="shared" si="1024"/>
        <v>30</v>
      </c>
      <c r="H5226" s="3">
        <f t="shared" si="1025"/>
        <v>17</v>
      </c>
      <c r="I5226" s="3">
        <f t="shared" si="1026"/>
        <v>29</v>
      </c>
      <c r="J5226" s="3">
        <f t="shared" si="1027"/>
        <v>5</v>
      </c>
      <c r="K5226" s="3" t="str">
        <f>IF(AND(D5226&gt;='Season Lookup'!$D$15,D5226&lt;'Season Lookup'!$D$16),"Spring",IF(AND(D5226&gt;='Season Lookup'!$D$16,D5226&lt;'Season Lookup'!$D$17),"Summer",IF(AND(D5226&gt;='Season Lookup'!$D$17,D5226&lt;'Season Lookup'!$D$18),"Fall",IF(OR(D5226&gt;='Season Lookup'!$D$18,D5226&lt;'Season Lookup'!$D$15),"Winter"))))</f>
        <v>Spring</v>
      </c>
      <c r="L5226" s="3" t="str">
        <f>VLOOKUP(F5226,'Season Lookup'!$A$1:$B$13,2,0)</f>
        <v>Spring</v>
      </c>
      <c r="M5226" t="s">
        <v>78</v>
      </c>
      <c r="N5226" t="s">
        <v>13</v>
      </c>
      <c r="O5226" t="s">
        <v>23</v>
      </c>
      <c r="P5226" t="str">
        <f t="shared" si="1028"/>
        <v>Yes</v>
      </c>
      <c r="Q5226" t="str">
        <f t="shared" si="1029"/>
        <v>No</v>
      </c>
      <c r="R5226" t="str">
        <f t="shared" si="1030"/>
        <v>No</v>
      </c>
      <c r="T5226" t="s">
        <v>252</v>
      </c>
      <c r="U5226" t="s">
        <v>14</v>
      </c>
      <c r="V5226" t="str">
        <f t="shared" si="1031"/>
        <v>Intersection</v>
      </c>
      <c r="W5226" t="s">
        <v>5703</v>
      </c>
      <c r="X5226">
        <v>42.391373000000002</v>
      </c>
      <c r="Y5226">
        <v>-71.123272</v>
      </c>
      <c r="Z5226" t="s">
        <v>2601</v>
      </c>
    </row>
    <row r="5227" spans="1:26">
      <c r="A5227">
        <v>29219</v>
      </c>
      <c r="B5227" s="1">
        <v>41424.416655092595</v>
      </c>
      <c r="C5227" s="1">
        <f t="shared" si="1020"/>
        <v>41275</v>
      </c>
      <c r="D5227" s="4">
        <f t="shared" si="1021"/>
        <v>0.41388888888888886</v>
      </c>
      <c r="E5227" s="3">
        <f t="shared" si="1022"/>
        <v>2013</v>
      </c>
      <c r="F5227" s="3">
        <f t="shared" si="1023"/>
        <v>5</v>
      </c>
      <c r="G5227" s="3">
        <f t="shared" si="1024"/>
        <v>30</v>
      </c>
      <c r="H5227" s="3">
        <f t="shared" si="1025"/>
        <v>9</v>
      </c>
      <c r="I5227" s="3">
        <f t="shared" si="1026"/>
        <v>59</v>
      </c>
      <c r="J5227" s="3">
        <f t="shared" si="1027"/>
        <v>5</v>
      </c>
      <c r="K5227" s="3" t="str">
        <f>IF(AND(D5227&gt;='Season Lookup'!$D$15,D5227&lt;'Season Lookup'!$D$16),"Spring",IF(AND(D5227&gt;='Season Lookup'!$D$16,D5227&lt;'Season Lookup'!$D$17),"Summer",IF(AND(D5227&gt;='Season Lookup'!$D$17,D5227&lt;'Season Lookup'!$D$18),"Fall",IF(OR(D5227&gt;='Season Lookup'!$D$18,D5227&lt;'Season Lookup'!$D$15),"Winter"))))</f>
        <v>Spring</v>
      </c>
      <c r="L5227" s="3" t="str">
        <f>VLOOKUP(F5227,'Season Lookup'!$A$1:$B$13,2,0)</f>
        <v>Spring</v>
      </c>
      <c r="M5227" t="s">
        <v>78</v>
      </c>
      <c r="N5227" t="s">
        <v>13</v>
      </c>
      <c r="O5227" t="s">
        <v>23</v>
      </c>
      <c r="P5227" t="str">
        <f t="shared" si="1028"/>
        <v>Yes</v>
      </c>
      <c r="Q5227" t="str">
        <f t="shared" si="1029"/>
        <v>No</v>
      </c>
      <c r="R5227" t="str">
        <f t="shared" si="1030"/>
        <v>No</v>
      </c>
      <c r="T5227" t="s">
        <v>19</v>
      </c>
      <c r="U5227" t="s">
        <v>1739</v>
      </c>
      <c r="V5227" t="str">
        <f t="shared" si="1031"/>
        <v>Intersection</v>
      </c>
      <c r="W5227" t="s">
        <v>1740</v>
      </c>
      <c r="X5227">
        <v>42.372408999999998</v>
      </c>
      <c r="Y5227">
        <v>-71.090655999999996</v>
      </c>
      <c r="Z5227" t="s">
        <v>1741</v>
      </c>
    </row>
    <row r="5228" spans="1:26">
      <c r="A5228">
        <v>29223</v>
      </c>
      <c r="B5228" s="1">
        <v>41424.690960648149</v>
      </c>
      <c r="C5228" s="1">
        <f t="shared" si="1020"/>
        <v>41275</v>
      </c>
      <c r="D5228" s="4">
        <f t="shared" si="1021"/>
        <v>0.41388888888888886</v>
      </c>
      <c r="E5228" s="3">
        <f t="shared" si="1022"/>
        <v>2013</v>
      </c>
      <c r="F5228" s="3">
        <f t="shared" si="1023"/>
        <v>5</v>
      </c>
      <c r="G5228" s="3">
        <f t="shared" si="1024"/>
        <v>30</v>
      </c>
      <c r="H5228" s="3">
        <f t="shared" si="1025"/>
        <v>16</v>
      </c>
      <c r="I5228" s="3">
        <f t="shared" si="1026"/>
        <v>34</v>
      </c>
      <c r="J5228" s="3">
        <f t="shared" si="1027"/>
        <v>5</v>
      </c>
      <c r="K5228" s="3" t="str">
        <f>IF(AND(D5228&gt;='Season Lookup'!$D$15,D5228&lt;'Season Lookup'!$D$16),"Spring",IF(AND(D5228&gt;='Season Lookup'!$D$16,D5228&lt;'Season Lookup'!$D$17),"Summer",IF(AND(D5228&gt;='Season Lookup'!$D$17,D5228&lt;'Season Lookup'!$D$18),"Fall",IF(OR(D5228&gt;='Season Lookup'!$D$18,D5228&lt;'Season Lookup'!$D$15),"Winter"))))</f>
        <v>Spring</v>
      </c>
      <c r="L5228" s="3" t="str">
        <f>VLOOKUP(F5228,'Season Lookup'!$A$1:$B$13,2,0)</f>
        <v>Spring</v>
      </c>
      <c r="M5228" t="s">
        <v>78</v>
      </c>
      <c r="N5228" t="s">
        <v>13</v>
      </c>
      <c r="O5228" t="s">
        <v>573</v>
      </c>
      <c r="P5228" t="str">
        <f t="shared" si="1028"/>
        <v>Yes</v>
      </c>
      <c r="Q5228" t="str">
        <f t="shared" si="1029"/>
        <v>No</v>
      </c>
      <c r="R5228" t="str">
        <f t="shared" si="1030"/>
        <v>No</v>
      </c>
      <c r="T5228" t="s">
        <v>189</v>
      </c>
      <c r="V5228" t="str">
        <f t="shared" si="1031"/>
        <v>Intersection</v>
      </c>
      <c r="W5228" t="s">
        <v>1280</v>
      </c>
      <c r="X5228">
        <v>0</v>
      </c>
      <c r="Y5228">
        <v>0</v>
      </c>
      <c r="Z5228" t="s">
        <v>81</v>
      </c>
    </row>
    <row r="5229" spans="1:26">
      <c r="A5229">
        <v>29225</v>
      </c>
      <c r="B5229" s="1">
        <v>41424.295138888891</v>
      </c>
      <c r="C5229" s="1">
        <f t="shared" si="1020"/>
        <v>41275</v>
      </c>
      <c r="D5229" s="4">
        <f t="shared" si="1021"/>
        <v>0.41388888888888886</v>
      </c>
      <c r="E5229" s="3">
        <f t="shared" si="1022"/>
        <v>2013</v>
      </c>
      <c r="F5229" s="3">
        <f t="shared" si="1023"/>
        <v>5</v>
      </c>
      <c r="G5229" s="3">
        <f t="shared" si="1024"/>
        <v>30</v>
      </c>
      <c r="H5229" s="3">
        <f t="shared" si="1025"/>
        <v>7</v>
      </c>
      <c r="I5229" s="3">
        <f t="shared" si="1026"/>
        <v>5</v>
      </c>
      <c r="J5229" s="3">
        <f t="shared" si="1027"/>
        <v>5</v>
      </c>
      <c r="K5229" s="3" t="str">
        <f>IF(AND(D5229&gt;='Season Lookup'!$D$15,D5229&lt;'Season Lookup'!$D$16),"Spring",IF(AND(D5229&gt;='Season Lookup'!$D$16,D5229&lt;'Season Lookup'!$D$17),"Summer",IF(AND(D5229&gt;='Season Lookup'!$D$17,D5229&lt;'Season Lookup'!$D$18),"Fall",IF(OR(D5229&gt;='Season Lookup'!$D$18,D5229&lt;'Season Lookup'!$D$15),"Winter"))))</f>
        <v>Spring</v>
      </c>
      <c r="L5229" s="3" t="str">
        <f>VLOOKUP(F5229,'Season Lookup'!$A$1:$B$13,2,0)</f>
        <v>Spring</v>
      </c>
      <c r="M5229" t="s">
        <v>78</v>
      </c>
      <c r="N5229" t="s">
        <v>13</v>
      </c>
      <c r="O5229" t="s">
        <v>23</v>
      </c>
      <c r="P5229" t="str">
        <f t="shared" si="1028"/>
        <v>Yes</v>
      </c>
      <c r="Q5229" t="str">
        <f t="shared" si="1029"/>
        <v>No</v>
      </c>
      <c r="R5229" t="str">
        <f t="shared" si="1030"/>
        <v>No</v>
      </c>
      <c r="T5229" t="s">
        <v>105</v>
      </c>
      <c r="U5229" t="s">
        <v>260</v>
      </c>
      <c r="V5229" t="str">
        <f t="shared" si="1031"/>
        <v>Intersection</v>
      </c>
      <c r="W5229" t="s">
        <v>2506</v>
      </c>
      <c r="X5229">
        <v>42.362667000000002</v>
      </c>
      <c r="Y5229">
        <v>-71.084325000000007</v>
      </c>
      <c r="Z5229" t="s">
        <v>2507</v>
      </c>
    </row>
    <row r="5230" spans="1:26">
      <c r="A5230">
        <v>29586</v>
      </c>
      <c r="B5230" s="1">
        <v>41425.550000000003</v>
      </c>
      <c r="C5230" s="1">
        <f t="shared" si="1020"/>
        <v>41275</v>
      </c>
      <c r="D5230" s="4">
        <f t="shared" si="1021"/>
        <v>0.41666666666666669</v>
      </c>
      <c r="E5230" s="3">
        <f t="shared" si="1022"/>
        <v>2013</v>
      </c>
      <c r="F5230" s="3">
        <f t="shared" si="1023"/>
        <v>5</v>
      </c>
      <c r="G5230" s="3">
        <f t="shared" si="1024"/>
        <v>31</v>
      </c>
      <c r="H5230" s="3">
        <f t="shared" si="1025"/>
        <v>13</v>
      </c>
      <c r="I5230" s="3">
        <f t="shared" si="1026"/>
        <v>12</v>
      </c>
      <c r="J5230" s="3">
        <f t="shared" si="1027"/>
        <v>6</v>
      </c>
      <c r="K5230" s="3" t="str">
        <f>IF(AND(D5230&gt;='Season Lookup'!$D$15,D5230&lt;'Season Lookup'!$D$16),"Spring",IF(AND(D5230&gt;='Season Lookup'!$D$16,D5230&lt;'Season Lookup'!$D$17),"Summer",IF(AND(D5230&gt;='Season Lookup'!$D$17,D5230&lt;'Season Lookup'!$D$18),"Fall",IF(OR(D5230&gt;='Season Lookup'!$D$18,D5230&lt;'Season Lookup'!$D$15),"Winter"))))</f>
        <v>Spring</v>
      </c>
      <c r="L5230" s="3" t="str">
        <f>VLOOKUP(F5230,'Season Lookup'!$A$1:$B$13,2,0)</f>
        <v>Spring</v>
      </c>
      <c r="M5230" t="s">
        <v>12</v>
      </c>
      <c r="N5230" t="s">
        <v>13</v>
      </c>
      <c r="O5230" t="s">
        <v>13</v>
      </c>
      <c r="P5230" t="str">
        <f t="shared" si="1028"/>
        <v>Yes</v>
      </c>
      <c r="Q5230" t="str">
        <f t="shared" si="1029"/>
        <v>No</v>
      </c>
      <c r="R5230" t="str">
        <f t="shared" si="1030"/>
        <v>No</v>
      </c>
      <c r="T5230" t="s">
        <v>199</v>
      </c>
      <c r="U5230" t="s">
        <v>326</v>
      </c>
      <c r="V5230" t="str">
        <f t="shared" si="1031"/>
        <v>Intersection</v>
      </c>
      <c r="W5230" t="s">
        <v>574</v>
      </c>
      <c r="X5230">
        <v>42.373466999999998</v>
      </c>
      <c r="Y5230">
        <v>-71.119388999999998</v>
      </c>
      <c r="Z5230" t="s">
        <v>575</v>
      </c>
    </row>
    <row r="5231" spans="1:26">
      <c r="A5231">
        <v>29221</v>
      </c>
      <c r="B5231" s="1">
        <v>41425.566655092596</v>
      </c>
      <c r="C5231" s="1">
        <f t="shared" si="1020"/>
        <v>41275</v>
      </c>
      <c r="D5231" s="4">
        <f t="shared" si="1021"/>
        <v>0.41666666666666669</v>
      </c>
      <c r="E5231" s="3">
        <f t="shared" si="1022"/>
        <v>2013</v>
      </c>
      <c r="F5231" s="3">
        <f t="shared" si="1023"/>
        <v>5</v>
      </c>
      <c r="G5231" s="3">
        <f t="shared" si="1024"/>
        <v>31</v>
      </c>
      <c r="H5231" s="3">
        <f t="shared" si="1025"/>
        <v>13</v>
      </c>
      <c r="I5231" s="3">
        <f t="shared" si="1026"/>
        <v>35</v>
      </c>
      <c r="J5231" s="3">
        <f t="shared" si="1027"/>
        <v>6</v>
      </c>
      <c r="K5231" s="3" t="str">
        <f>IF(AND(D5231&gt;='Season Lookup'!$D$15,D5231&lt;'Season Lookup'!$D$16),"Spring",IF(AND(D5231&gt;='Season Lookup'!$D$16,D5231&lt;'Season Lookup'!$D$17),"Summer",IF(AND(D5231&gt;='Season Lookup'!$D$17,D5231&lt;'Season Lookup'!$D$18),"Fall",IF(OR(D5231&gt;='Season Lookup'!$D$18,D5231&lt;'Season Lookup'!$D$15),"Winter"))))</f>
        <v>Spring</v>
      </c>
      <c r="L5231" s="3" t="str">
        <f>VLOOKUP(F5231,'Season Lookup'!$A$1:$B$13,2,0)</f>
        <v>Spring</v>
      </c>
      <c r="M5231" t="s">
        <v>12</v>
      </c>
      <c r="N5231" t="s">
        <v>13</v>
      </c>
      <c r="O5231" t="s">
        <v>13</v>
      </c>
      <c r="P5231" t="str">
        <f t="shared" si="1028"/>
        <v>Yes</v>
      </c>
      <c r="Q5231" t="str">
        <f t="shared" si="1029"/>
        <v>No</v>
      </c>
      <c r="R5231" t="str">
        <f t="shared" si="1030"/>
        <v>No</v>
      </c>
      <c r="T5231" t="s">
        <v>20</v>
      </c>
      <c r="U5231" t="s">
        <v>1502</v>
      </c>
      <c r="V5231" t="str">
        <f t="shared" si="1031"/>
        <v>Intersection</v>
      </c>
      <c r="W5231" t="s">
        <v>5704</v>
      </c>
      <c r="X5231">
        <v>42.371927999999997</v>
      </c>
      <c r="Y5231">
        <v>-71.081327999999999</v>
      </c>
      <c r="Z5231" t="s">
        <v>1541</v>
      </c>
    </row>
    <row r="5232" spans="1:26">
      <c r="A5232">
        <v>29222</v>
      </c>
      <c r="B5232" s="1">
        <v>41425.92291666667</v>
      </c>
      <c r="C5232" s="1">
        <f t="shared" si="1020"/>
        <v>41275</v>
      </c>
      <c r="D5232" s="4">
        <f t="shared" si="1021"/>
        <v>0.41666666666666669</v>
      </c>
      <c r="E5232" s="3">
        <f t="shared" si="1022"/>
        <v>2013</v>
      </c>
      <c r="F5232" s="3">
        <f t="shared" si="1023"/>
        <v>5</v>
      </c>
      <c r="G5232" s="3">
        <f t="shared" si="1024"/>
        <v>31</v>
      </c>
      <c r="H5232" s="3">
        <f t="shared" si="1025"/>
        <v>22</v>
      </c>
      <c r="I5232" s="3">
        <f t="shared" si="1026"/>
        <v>9</v>
      </c>
      <c r="J5232" s="3">
        <f t="shared" si="1027"/>
        <v>6</v>
      </c>
      <c r="K5232" s="3" t="str">
        <f>IF(AND(D5232&gt;='Season Lookup'!$D$15,D5232&lt;'Season Lookup'!$D$16),"Spring",IF(AND(D5232&gt;='Season Lookup'!$D$16,D5232&lt;'Season Lookup'!$D$17),"Summer",IF(AND(D5232&gt;='Season Lookup'!$D$17,D5232&lt;'Season Lookup'!$D$18),"Fall",IF(OR(D5232&gt;='Season Lookup'!$D$18,D5232&lt;'Season Lookup'!$D$15),"Winter"))))</f>
        <v>Spring</v>
      </c>
      <c r="L5232" s="3" t="str">
        <f>VLOOKUP(F5232,'Season Lookup'!$A$1:$B$13,2,0)</f>
        <v>Spring</v>
      </c>
      <c r="M5232" t="s">
        <v>12</v>
      </c>
      <c r="N5232" t="s">
        <v>13</v>
      </c>
      <c r="O5232" t="s">
        <v>23</v>
      </c>
      <c r="P5232" t="str">
        <f t="shared" si="1028"/>
        <v>Yes</v>
      </c>
      <c r="Q5232" t="str">
        <f t="shared" si="1029"/>
        <v>No</v>
      </c>
      <c r="R5232" t="str">
        <f t="shared" si="1030"/>
        <v>No</v>
      </c>
      <c r="S5232">
        <v>366</v>
      </c>
      <c r="T5232" t="s">
        <v>189</v>
      </c>
      <c r="V5232" t="str">
        <f t="shared" si="1031"/>
        <v>Non Intersection</v>
      </c>
      <c r="W5232" t="s">
        <v>5705</v>
      </c>
      <c r="X5232">
        <v>42.370086000000001</v>
      </c>
      <c r="Y5232">
        <v>-71.094161999999997</v>
      </c>
      <c r="Z5232" t="s">
        <v>5706</v>
      </c>
    </row>
    <row r="5233" spans="1:26">
      <c r="A5233">
        <v>29238</v>
      </c>
      <c r="B5233" s="1">
        <v>41425.958333333336</v>
      </c>
      <c r="C5233" s="1">
        <f t="shared" si="1020"/>
        <v>41275</v>
      </c>
      <c r="D5233" s="4">
        <f t="shared" si="1021"/>
        <v>0.41666666666666669</v>
      </c>
      <c r="E5233" s="3">
        <f t="shared" si="1022"/>
        <v>2013</v>
      </c>
      <c r="F5233" s="3">
        <f t="shared" si="1023"/>
        <v>5</v>
      </c>
      <c r="G5233" s="3">
        <f t="shared" si="1024"/>
        <v>31</v>
      </c>
      <c r="H5233" s="3">
        <f t="shared" si="1025"/>
        <v>23</v>
      </c>
      <c r="I5233" s="3">
        <f t="shared" si="1026"/>
        <v>0</v>
      </c>
      <c r="J5233" s="3">
        <f t="shared" si="1027"/>
        <v>6</v>
      </c>
      <c r="K5233" s="3" t="str">
        <f>IF(AND(D5233&gt;='Season Lookup'!$D$15,D5233&lt;'Season Lookup'!$D$16),"Spring",IF(AND(D5233&gt;='Season Lookup'!$D$16,D5233&lt;'Season Lookup'!$D$17),"Summer",IF(AND(D5233&gt;='Season Lookup'!$D$17,D5233&lt;'Season Lookup'!$D$18),"Fall",IF(OR(D5233&gt;='Season Lookup'!$D$18,D5233&lt;'Season Lookup'!$D$15),"Winter"))))</f>
        <v>Spring</v>
      </c>
      <c r="L5233" s="3" t="str">
        <f>VLOOKUP(F5233,'Season Lookup'!$A$1:$B$13,2,0)</f>
        <v>Spring</v>
      </c>
      <c r="M5233" t="s">
        <v>12</v>
      </c>
      <c r="N5233" t="s">
        <v>13</v>
      </c>
      <c r="O5233" t="s">
        <v>13</v>
      </c>
      <c r="P5233" t="str">
        <f t="shared" si="1028"/>
        <v>Yes</v>
      </c>
      <c r="Q5233" t="str">
        <f t="shared" si="1029"/>
        <v>No</v>
      </c>
      <c r="R5233" t="str">
        <f t="shared" si="1030"/>
        <v>No</v>
      </c>
      <c r="T5233" t="s">
        <v>41</v>
      </c>
      <c r="U5233" t="s">
        <v>757</v>
      </c>
      <c r="V5233" t="str">
        <f t="shared" si="1031"/>
        <v>Intersection</v>
      </c>
      <c r="W5233" t="s">
        <v>758</v>
      </c>
      <c r="X5233">
        <v>42.362009</v>
      </c>
      <c r="Y5233">
        <v>-71.114306999999997</v>
      </c>
      <c r="Z5233" t="s">
        <v>759</v>
      </c>
    </row>
    <row r="5234" spans="1:26">
      <c r="A5234">
        <v>29206</v>
      </c>
      <c r="B5234" s="1">
        <v>41426.429849537039</v>
      </c>
      <c r="C5234" s="1">
        <f t="shared" si="1020"/>
        <v>41275</v>
      </c>
      <c r="D5234" s="4">
        <f t="shared" si="1021"/>
        <v>0.41666666666666669</v>
      </c>
      <c r="E5234" s="3">
        <f t="shared" si="1022"/>
        <v>2013</v>
      </c>
      <c r="F5234" s="3">
        <f t="shared" si="1023"/>
        <v>6</v>
      </c>
      <c r="G5234" s="3">
        <f t="shared" si="1024"/>
        <v>1</v>
      </c>
      <c r="H5234" s="3">
        <f t="shared" si="1025"/>
        <v>10</v>
      </c>
      <c r="I5234" s="3">
        <f t="shared" si="1026"/>
        <v>18</v>
      </c>
      <c r="J5234" s="3">
        <f t="shared" si="1027"/>
        <v>7</v>
      </c>
      <c r="K5234" s="3" t="str">
        <f>IF(AND(D5234&gt;='Season Lookup'!$D$15,D5234&lt;'Season Lookup'!$D$16),"Spring",IF(AND(D5234&gt;='Season Lookup'!$D$16,D5234&lt;'Season Lookup'!$D$17),"Summer",IF(AND(D5234&gt;='Season Lookup'!$D$17,D5234&lt;'Season Lookup'!$D$18),"Fall",IF(OR(D5234&gt;='Season Lookup'!$D$18,D5234&lt;'Season Lookup'!$D$15),"Winter"))))</f>
        <v>Spring</v>
      </c>
      <c r="L5234" s="3" t="str">
        <f>VLOOKUP(F5234,'Season Lookup'!$A$1:$B$13,2,0)</f>
        <v>Summer</v>
      </c>
      <c r="M5234" t="s">
        <v>31</v>
      </c>
      <c r="N5234" t="s">
        <v>13</v>
      </c>
      <c r="O5234" t="s">
        <v>13</v>
      </c>
      <c r="P5234" t="str">
        <f t="shared" si="1028"/>
        <v>Yes</v>
      </c>
      <c r="Q5234" t="str">
        <f t="shared" si="1029"/>
        <v>No</v>
      </c>
      <c r="R5234" t="str">
        <f t="shared" si="1030"/>
        <v>No</v>
      </c>
      <c r="T5234" t="s">
        <v>105</v>
      </c>
      <c r="U5234" t="s">
        <v>796</v>
      </c>
      <c r="V5234" t="str">
        <f t="shared" si="1031"/>
        <v>Intersection</v>
      </c>
      <c r="W5234" t="s">
        <v>2561</v>
      </c>
      <c r="X5234">
        <v>42.365791999999999</v>
      </c>
      <c r="Y5234">
        <v>-71.092070000000007</v>
      </c>
      <c r="Z5234" t="s">
        <v>2562</v>
      </c>
    </row>
    <row r="5235" spans="1:26">
      <c r="A5235">
        <v>29213</v>
      </c>
      <c r="B5235" s="1">
        <v>41426.305543981478</v>
      </c>
      <c r="C5235" s="1">
        <f t="shared" si="1020"/>
        <v>41275</v>
      </c>
      <c r="D5235" s="4">
        <f t="shared" si="1021"/>
        <v>0.41666666666666669</v>
      </c>
      <c r="E5235" s="3">
        <f t="shared" si="1022"/>
        <v>2013</v>
      </c>
      <c r="F5235" s="3">
        <f t="shared" si="1023"/>
        <v>6</v>
      </c>
      <c r="G5235" s="3">
        <f t="shared" si="1024"/>
        <v>1</v>
      </c>
      <c r="H5235" s="3">
        <f t="shared" si="1025"/>
        <v>7</v>
      </c>
      <c r="I5235" s="3">
        <f t="shared" si="1026"/>
        <v>19</v>
      </c>
      <c r="J5235" s="3">
        <f t="shared" si="1027"/>
        <v>7</v>
      </c>
      <c r="K5235" s="3" t="str">
        <f>IF(AND(D5235&gt;='Season Lookup'!$D$15,D5235&lt;'Season Lookup'!$D$16),"Spring",IF(AND(D5235&gt;='Season Lookup'!$D$16,D5235&lt;'Season Lookup'!$D$17),"Summer",IF(AND(D5235&gt;='Season Lookup'!$D$17,D5235&lt;'Season Lookup'!$D$18),"Fall",IF(OR(D5235&gt;='Season Lookup'!$D$18,D5235&lt;'Season Lookup'!$D$15),"Winter"))))</f>
        <v>Spring</v>
      </c>
      <c r="L5235" s="3" t="str">
        <f>VLOOKUP(F5235,'Season Lookup'!$A$1:$B$13,2,0)</f>
        <v>Summer</v>
      </c>
      <c r="M5235" t="s">
        <v>31</v>
      </c>
      <c r="N5235" t="s">
        <v>13</v>
      </c>
      <c r="O5235" t="s">
        <v>132</v>
      </c>
      <c r="P5235" t="str">
        <f t="shared" si="1028"/>
        <v>Yes</v>
      </c>
      <c r="Q5235" t="str">
        <f t="shared" si="1029"/>
        <v>Yes</v>
      </c>
      <c r="R5235" t="str">
        <f t="shared" si="1030"/>
        <v>No</v>
      </c>
      <c r="T5235" t="s">
        <v>14</v>
      </c>
      <c r="U5235" t="s">
        <v>126</v>
      </c>
      <c r="V5235" t="str">
        <f t="shared" si="1031"/>
        <v>Intersection</v>
      </c>
      <c r="W5235" t="s">
        <v>127</v>
      </c>
      <c r="X5235">
        <v>42.388964999999999</v>
      </c>
      <c r="Y5235">
        <v>-71.119694999999993</v>
      </c>
      <c r="Z5235" t="s">
        <v>128</v>
      </c>
    </row>
    <row r="5236" spans="1:26">
      <c r="A5236">
        <v>29216</v>
      </c>
      <c r="B5236" s="1">
        <v>41426.826388888891</v>
      </c>
      <c r="C5236" s="1">
        <f t="shared" si="1020"/>
        <v>41275</v>
      </c>
      <c r="D5236" s="4">
        <f t="shared" si="1021"/>
        <v>0.41666666666666669</v>
      </c>
      <c r="E5236" s="3">
        <f t="shared" si="1022"/>
        <v>2013</v>
      </c>
      <c r="F5236" s="3">
        <f t="shared" si="1023"/>
        <v>6</v>
      </c>
      <c r="G5236" s="3">
        <f t="shared" si="1024"/>
        <v>1</v>
      </c>
      <c r="H5236" s="3">
        <f t="shared" si="1025"/>
        <v>19</v>
      </c>
      <c r="I5236" s="3">
        <f t="shared" si="1026"/>
        <v>50</v>
      </c>
      <c r="J5236" s="3">
        <f t="shared" si="1027"/>
        <v>7</v>
      </c>
      <c r="K5236" s="3" t="str">
        <f>IF(AND(D5236&gt;='Season Lookup'!$D$15,D5236&lt;'Season Lookup'!$D$16),"Spring",IF(AND(D5236&gt;='Season Lookup'!$D$16,D5236&lt;'Season Lookup'!$D$17),"Summer",IF(AND(D5236&gt;='Season Lookup'!$D$17,D5236&lt;'Season Lookup'!$D$18),"Fall",IF(OR(D5236&gt;='Season Lookup'!$D$18,D5236&lt;'Season Lookup'!$D$15),"Winter"))))</f>
        <v>Spring</v>
      </c>
      <c r="L5236" s="3" t="str">
        <f>VLOOKUP(F5236,'Season Lookup'!$A$1:$B$13,2,0)</f>
        <v>Summer</v>
      </c>
      <c r="M5236" t="s">
        <v>31</v>
      </c>
      <c r="N5236" t="s">
        <v>13</v>
      </c>
      <c r="O5236" t="s">
        <v>132</v>
      </c>
      <c r="P5236" t="str">
        <f t="shared" si="1028"/>
        <v>Yes</v>
      </c>
      <c r="Q5236" t="str">
        <f t="shared" si="1029"/>
        <v>Yes</v>
      </c>
      <c r="R5236" t="str">
        <f t="shared" si="1030"/>
        <v>No</v>
      </c>
      <c r="S5236">
        <v>287</v>
      </c>
      <c r="T5236" t="s">
        <v>342</v>
      </c>
      <c r="V5236" t="str">
        <f t="shared" si="1031"/>
        <v>Non Intersection</v>
      </c>
      <c r="W5236" t="s">
        <v>3689</v>
      </c>
      <c r="X5236">
        <v>42.372509999999998</v>
      </c>
      <c r="Y5236">
        <v>-71.099131</v>
      </c>
      <c r="Z5236" t="s">
        <v>3690</v>
      </c>
    </row>
    <row r="5237" spans="1:26">
      <c r="A5237">
        <v>29220</v>
      </c>
      <c r="B5237" s="1">
        <v>41426.697905092595</v>
      </c>
      <c r="C5237" s="1">
        <f t="shared" si="1020"/>
        <v>41275</v>
      </c>
      <c r="D5237" s="4">
        <f t="shared" si="1021"/>
        <v>0.41666666666666669</v>
      </c>
      <c r="E5237" s="3">
        <f t="shared" si="1022"/>
        <v>2013</v>
      </c>
      <c r="F5237" s="3">
        <f t="shared" si="1023"/>
        <v>6</v>
      </c>
      <c r="G5237" s="3">
        <f t="shared" si="1024"/>
        <v>1</v>
      </c>
      <c r="H5237" s="3">
        <f t="shared" si="1025"/>
        <v>16</v>
      </c>
      <c r="I5237" s="3">
        <f t="shared" si="1026"/>
        <v>44</v>
      </c>
      <c r="J5237" s="3">
        <f t="shared" si="1027"/>
        <v>7</v>
      </c>
      <c r="K5237" s="3" t="str">
        <f>IF(AND(D5237&gt;='Season Lookup'!$D$15,D5237&lt;'Season Lookup'!$D$16),"Spring",IF(AND(D5237&gt;='Season Lookup'!$D$16,D5237&lt;'Season Lookup'!$D$17),"Summer",IF(AND(D5237&gt;='Season Lookup'!$D$17,D5237&lt;'Season Lookup'!$D$18),"Fall",IF(OR(D5237&gt;='Season Lookup'!$D$18,D5237&lt;'Season Lookup'!$D$15),"Winter"))))</f>
        <v>Spring</v>
      </c>
      <c r="L5237" s="3" t="str">
        <f>VLOOKUP(F5237,'Season Lookup'!$A$1:$B$13,2,0)</f>
        <v>Summer</v>
      </c>
      <c r="M5237" t="s">
        <v>31</v>
      </c>
      <c r="N5237" t="s">
        <v>13</v>
      </c>
      <c r="O5237" t="s">
        <v>23</v>
      </c>
      <c r="P5237" t="str">
        <f t="shared" si="1028"/>
        <v>Yes</v>
      </c>
      <c r="Q5237" t="str">
        <f t="shared" si="1029"/>
        <v>No</v>
      </c>
      <c r="R5237" t="str">
        <f t="shared" si="1030"/>
        <v>No</v>
      </c>
      <c r="T5237" t="s">
        <v>1062</v>
      </c>
      <c r="V5237" t="str">
        <f t="shared" si="1031"/>
        <v>Intersection</v>
      </c>
      <c r="W5237" t="s">
        <v>1283</v>
      </c>
      <c r="X5237">
        <v>0</v>
      </c>
      <c r="Y5237">
        <v>0</v>
      </c>
      <c r="Z5237" t="s">
        <v>81</v>
      </c>
    </row>
    <row r="5238" spans="1:26">
      <c r="A5238">
        <v>29239</v>
      </c>
      <c r="B5238" s="1">
        <v>41426.649293981478</v>
      </c>
      <c r="C5238" s="1">
        <f t="shared" si="1020"/>
        <v>41275</v>
      </c>
      <c r="D5238" s="4">
        <f t="shared" si="1021"/>
        <v>0.41666666666666669</v>
      </c>
      <c r="E5238" s="3">
        <f t="shared" si="1022"/>
        <v>2013</v>
      </c>
      <c r="F5238" s="3">
        <f t="shared" si="1023"/>
        <v>6</v>
      </c>
      <c r="G5238" s="3">
        <f t="shared" si="1024"/>
        <v>1</v>
      </c>
      <c r="H5238" s="3">
        <f t="shared" si="1025"/>
        <v>15</v>
      </c>
      <c r="I5238" s="3">
        <f t="shared" si="1026"/>
        <v>34</v>
      </c>
      <c r="J5238" s="3">
        <f t="shared" si="1027"/>
        <v>7</v>
      </c>
      <c r="K5238" s="3" t="str">
        <f>IF(AND(D5238&gt;='Season Lookup'!$D$15,D5238&lt;'Season Lookup'!$D$16),"Spring",IF(AND(D5238&gt;='Season Lookup'!$D$16,D5238&lt;'Season Lookup'!$D$17),"Summer",IF(AND(D5238&gt;='Season Lookup'!$D$17,D5238&lt;'Season Lookup'!$D$18),"Fall",IF(OR(D5238&gt;='Season Lookup'!$D$18,D5238&lt;'Season Lookup'!$D$15),"Winter"))))</f>
        <v>Spring</v>
      </c>
      <c r="L5238" s="3" t="str">
        <f>VLOOKUP(F5238,'Season Lookup'!$A$1:$B$13,2,0)</f>
        <v>Summer</v>
      </c>
      <c r="M5238" t="s">
        <v>31</v>
      </c>
      <c r="N5238" t="s">
        <v>13</v>
      </c>
      <c r="O5238" t="s">
        <v>13</v>
      </c>
      <c r="P5238" t="str">
        <f t="shared" si="1028"/>
        <v>Yes</v>
      </c>
      <c r="Q5238" t="str">
        <f t="shared" si="1029"/>
        <v>No</v>
      </c>
      <c r="R5238" t="str">
        <f t="shared" si="1030"/>
        <v>No</v>
      </c>
      <c r="T5238" t="s">
        <v>119</v>
      </c>
      <c r="U5238" t="s">
        <v>14</v>
      </c>
      <c r="V5238" t="str">
        <f t="shared" si="1031"/>
        <v>Intersection</v>
      </c>
      <c r="W5238" t="s">
        <v>1000</v>
      </c>
      <c r="X5238">
        <v>42.360827999999998</v>
      </c>
      <c r="Y5238">
        <v>-71.096012000000002</v>
      </c>
      <c r="Z5238" t="s">
        <v>248</v>
      </c>
    </row>
    <row r="5239" spans="1:26">
      <c r="A5239">
        <v>29263</v>
      </c>
      <c r="B5239" s="1">
        <v>41426.625</v>
      </c>
      <c r="C5239" s="1">
        <f t="shared" si="1020"/>
        <v>41275</v>
      </c>
      <c r="D5239" s="4">
        <f t="shared" si="1021"/>
        <v>0.41666666666666669</v>
      </c>
      <c r="E5239" s="3">
        <f t="shared" si="1022"/>
        <v>2013</v>
      </c>
      <c r="F5239" s="3">
        <f t="shared" si="1023"/>
        <v>6</v>
      </c>
      <c r="G5239" s="3">
        <f t="shared" si="1024"/>
        <v>1</v>
      </c>
      <c r="H5239" s="3">
        <f t="shared" si="1025"/>
        <v>15</v>
      </c>
      <c r="I5239" s="3">
        <f t="shared" si="1026"/>
        <v>0</v>
      </c>
      <c r="J5239" s="3">
        <f t="shared" si="1027"/>
        <v>7</v>
      </c>
      <c r="K5239" s="3" t="str">
        <f>IF(AND(D5239&gt;='Season Lookup'!$D$15,D5239&lt;'Season Lookup'!$D$16),"Spring",IF(AND(D5239&gt;='Season Lookup'!$D$16,D5239&lt;'Season Lookup'!$D$17),"Summer",IF(AND(D5239&gt;='Season Lookup'!$D$17,D5239&lt;'Season Lookup'!$D$18),"Fall",IF(OR(D5239&gt;='Season Lookup'!$D$18,D5239&lt;'Season Lookup'!$D$15),"Winter"))))</f>
        <v>Spring</v>
      </c>
      <c r="L5239" s="3" t="str">
        <f>VLOOKUP(F5239,'Season Lookup'!$A$1:$B$13,2,0)</f>
        <v>Summer</v>
      </c>
      <c r="M5239" t="s">
        <v>31</v>
      </c>
      <c r="N5239" t="s">
        <v>13</v>
      </c>
      <c r="O5239" t="s">
        <v>23</v>
      </c>
      <c r="P5239" t="str">
        <f t="shared" si="1028"/>
        <v>Yes</v>
      </c>
      <c r="Q5239" t="str">
        <f t="shared" si="1029"/>
        <v>No</v>
      </c>
      <c r="R5239" t="str">
        <f t="shared" si="1030"/>
        <v>No</v>
      </c>
      <c r="S5239">
        <v>1</v>
      </c>
      <c r="T5239" t="s">
        <v>4331</v>
      </c>
      <c r="V5239" t="str">
        <f t="shared" si="1031"/>
        <v>Non Intersection</v>
      </c>
      <c r="W5239" t="s">
        <v>4332</v>
      </c>
      <c r="X5239">
        <v>42.370125999999999</v>
      </c>
      <c r="Y5239">
        <v>-71.073178999999996</v>
      </c>
      <c r="Z5239" t="s">
        <v>4333</v>
      </c>
    </row>
    <row r="5240" spans="1:26">
      <c r="A5240">
        <v>29214</v>
      </c>
      <c r="B5240" s="1">
        <v>41427.416655092595</v>
      </c>
      <c r="C5240" s="1">
        <f t="shared" si="1020"/>
        <v>41275</v>
      </c>
      <c r="D5240" s="4">
        <f t="shared" si="1021"/>
        <v>0.41944444444444445</v>
      </c>
      <c r="E5240" s="3">
        <f t="shared" si="1022"/>
        <v>2013</v>
      </c>
      <c r="F5240" s="3">
        <f t="shared" si="1023"/>
        <v>6</v>
      </c>
      <c r="G5240" s="3">
        <f t="shared" si="1024"/>
        <v>2</v>
      </c>
      <c r="H5240" s="3">
        <f t="shared" si="1025"/>
        <v>9</v>
      </c>
      <c r="I5240" s="3">
        <f t="shared" si="1026"/>
        <v>59</v>
      </c>
      <c r="J5240" s="3">
        <f t="shared" si="1027"/>
        <v>1</v>
      </c>
      <c r="K5240" s="3" t="str">
        <f>IF(AND(D5240&gt;='Season Lookup'!$D$15,D5240&lt;'Season Lookup'!$D$16),"Spring",IF(AND(D5240&gt;='Season Lookup'!$D$16,D5240&lt;'Season Lookup'!$D$17),"Summer",IF(AND(D5240&gt;='Season Lookup'!$D$17,D5240&lt;'Season Lookup'!$D$18),"Fall",IF(OR(D5240&gt;='Season Lookup'!$D$18,D5240&lt;'Season Lookup'!$D$15),"Winter"))))</f>
        <v>Spring</v>
      </c>
      <c r="L5240" s="3" t="str">
        <f>VLOOKUP(F5240,'Season Lookup'!$A$1:$B$13,2,0)</f>
        <v>Summer</v>
      </c>
      <c r="M5240" t="s">
        <v>48</v>
      </c>
      <c r="N5240" t="s">
        <v>13</v>
      </c>
      <c r="O5240" t="s">
        <v>23</v>
      </c>
      <c r="P5240" t="str">
        <f t="shared" si="1028"/>
        <v>Yes</v>
      </c>
      <c r="Q5240" t="str">
        <f t="shared" si="1029"/>
        <v>No</v>
      </c>
      <c r="R5240" t="str">
        <f t="shared" si="1030"/>
        <v>No</v>
      </c>
      <c r="S5240">
        <v>486</v>
      </c>
      <c r="T5240" t="s">
        <v>142</v>
      </c>
      <c r="V5240" t="str">
        <f t="shared" si="1031"/>
        <v>Non Intersection</v>
      </c>
      <c r="W5240" t="s">
        <v>5707</v>
      </c>
      <c r="X5240">
        <v>42.380158000000002</v>
      </c>
      <c r="Y5240">
        <v>-71.143212000000005</v>
      </c>
      <c r="Z5240" t="s">
        <v>5708</v>
      </c>
    </row>
    <row r="5241" spans="1:26">
      <c r="A5241">
        <v>29215</v>
      </c>
      <c r="B5241" s="1">
        <v>41427.635405092595</v>
      </c>
      <c r="C5241" s="1">
        <f t="shared" si="1020"/>
        <v>41275</v>
      </c>
      <c r="D5241" s="4">
        <f t="shared" si="1021"/>
        <v>0.41944444444444445</v>
      </c>
      <c r="E5241" s="3">
        <f t="shared" si="1022"/>
        <v>2013</v>
      </c>
      <c r="F5241" s="3">
        <f t="shared" si="1023"/>
        <v>6</v>
      </c>
      <c r="G5241" s="3">
        <f t="shared" si="1024"/>
        <v>2</v>
      </c>
      <c r="H5241" s="3">
        <f t="shared" si="1025"/>
        <v>15</v>
      </c>
      <c r="I5241" s="3">
        <f t="shared" si="1026"/>
        <v>14</v>
      </c>
      <c r="J5241" s="3">
        <f t="shared" si="1027"/>
        <v>1</v>
      </c>
      <c r="K5241" s="3" t="str">
        <f>IF(AND(D5241&gt;='Season Lookup'!$D$15,D5241&lt;'Season Lookup'!$D$16),"Spring",IF(AND(D5241&gt;='Season Lookup'!$D$16,D5241&lt;'Season Lookup'!$D$17),"Summer",IF(AND(D5241&gt;='Season Lookup'!$D$17,D5241&lt;'Season Lookup'!$D$18),"Fall",IF(OR(D5241&gt;='Season Lookup'!$D$18,D5241&lt;'Season Lookup'!$D$15),"Winter"))))</f>
        <v>Spring</v>
      </c>
      <c r="L5241" s="3" t="str">
        <f>VLOOKUP(F5241,'Season Lookup'!$A$1:$B$13,2,0)</f>
        <v>Summer</v>
      </c>
      <c r="M5241" t="s">
        <v>31</v>
      </c>
      <c r="N5241" t="s">
        <v>13</v>
      </c>
      <c r="O5241" t="s">
        <v>13</v>
      </c>
      <c r="P5241" t="str">
        <f t="shared" si="1028"/>
        <v>Yes</v>
      </c>
      <c r="Q5241" t="str">
        <f t="shared" si="1029"/>
        <v>No</v>
      </c>
      <c r="R5241" t="str">
        <f t="shared" si="1030"/>
        <v>No</v>
      </c>
      <c r="S5241">
        <v>466</v>
      </c>
      <c r="T5241" t="s">
        <v>509</v>
      </c>
      <c r="V5241" t="str">
        <f t="shared" si="1031"/>
        <v>Non Intersection</v>
      </c>
      <c r="W5241" t="s">
        <v>5709</v>
      </c>
      <c r="X5241">
        <v>42.366819999999997</v>
      </c>
      <c r="Y5241">
        <v>-71.107826000000003</v>
      </c>
      <c r="Z5241" t="s">
        <v>5710</v>
      </c>
    </row>
    <row r="5242" spans="1:26">
      <c r="A5242">
        <v>29217</v>
      </c>
      <c r="B5242" s="1">
        <v>41427.583333333336</v>
      </c>
      <c r="C5242" s="1">
        <f t="shared" si="1020"/>
        <v>41275</v>
      </c>
      <c r="D5242" s="4">
        <f t="shared" si="1021"/>
        <v>0.41944444444444445</v>
      </c>
      <c r="E5242" s="3">
        <f t="shared" si="1022"/>
        <v>2013</v>
      </c>
      <c r="F5242" s="3">
        <f t="shared" si="1023"/>
        <v>6</v>
      </c>
      <c r="G5242" s="3">
        <f t="shared" si="1024"/>
        <v>2</v>
      </c>
      <c r="H5242" s="3">
        <f t="shared" si="1025"/>
        <v>14</v>
      </c>
      <c r="I5242" s="3">
        <f t="shared" si="1026"/>
        <v>0</v>
      </c>
      <c r="J5242" s="3">
        <f t="shared" si="1027"/>
        <v>1</v>
      </c>
      <c r="K5242" s="3" t="str">
        <f>IF(AND(D5242&gt;='Season Lookup'!$D$15,D5242&lt;'Season Lookup'!$D$16),"Spring",IF(AND(D5242&gt;='Season Lookup'!$D$16,D5242&lt;'Season Lookup'!$D$17),"Summer",IF(AND(D5242&gt;='Season Lookup'!$D$17,D5242&lt;'Season Lookup'!$D$18),"Fall",IF(OR(D5242&gt;='Season Lookup'!$D$18,D5242&lt;'Season Lookup'!$D$15),"Winter"))))</f>
        <v>Spring</v>
      </c>
      <c r="L5242" s="3" t="str">
        <f>VLOOKUP(F5242,'Season Lookup'!$A$1:$B$13,2,0)</f>
        <v>Summer</v>
      </c>
      <c r="M5242" t="s">
        <v>48</v>
      </c>
      <c r="N5242" t="s">
        <v>18</v>
      </c>
      <c r="O5242" t="s">
        <v>23</v>
      </c>
      <c r="P5242" t="str">
        <f t="shared" si="1028"/>
        <v>Yes</v>
      </c>
      <c r="Q5242" t="str">
        <f t="shared" si="1029"/>
        <v>No</v>
      </c>
      <c r="R5242" t="str">
        <f t="shared" si="1030"/>
        <v>No</v>
      </c>
      <c r="S5242">
        <v>748</v>
      </c>
      <c r="T5242" t="s">
        <v>203</v>
      </c>
      <c r="V5242" t="str">
        <f t="shared" si="1031"/>
        <v>Non Intersection</v>
      </c>
      <c r="W5242" t="s">
        <v>1731</v>
      </c>
      <c r="X5242">
        <v>42.358068000000003</v>
      </c>
      <c r="Y5242">
        <v>-71.114272999999997</v>
      </c>
      <c r="Z5242" t="s">
        <v>1732</v>
      </c>
    </row>
    <row r="5243" spans="1:26">
      <c r="A5243">
        <v>29226</v>
      </c>
      <c r="B5243" s="1">
        <v>41428.646516203706</v>
      </c>
      <c r="C5243" s="1">
        <f t="shared" si="1020"/>
        <v>41275</v>
      </c>
      <c r="D5243" s="4">
        <f t="shared" si="1021"/>
        <v>0.42222222222222222</v>
      </c>
      <c r="E5243" s="3">
        <f t="shared" si="1022"/>
        <v>2013</v>
      </c>
      <c r="F5243" s="3">
        <f t="shared" si="1023"/>
        <v>6</v>
      </c>
      <c r="G5243" s="3">
        <f t="shared" si="1024"/>
        <v>3</v>
      </c>
      <c r="H5243" s="3">
        <f t="shared" si="1025"/>
        <v>15</v>
      </c>
      <c r="I5243" s="3">
        <f t="shared" si="1026"/>
        <v>30</v>
      </c>
      <c r="J5243" s="3">
        <f t="shared" si="1027"/>
        <v>2</v>
      </c>
      <c r="K5243" s="3" t="str">
        <f>IF(AND(D5243&gt;='Season Lookup'!$D$15,D5243&lt;'Season Lookup'!$D$16),"Spring",IF(AND(D5243&gt;='Season Lookup'!$D$16,D5243&lt;'Season Lookup'!$D$17),"Summer",IF(AND(D5243&gt;='Season Lookup'!$D$17,D5243&lt;'Season Lookup'!$D$18),"Fall",IF(OR(D5243&gt;='Season Lookup'!$D$18,D5243&lt;'Season Lookup'!$D$15),"Winter"))))</f>
        <v>Spring</v>
      </c>
      <c r="L5243" s="3" t="str">
        <f>VLOOKUP(F5243,'Season Lookup'!$A$1:$B$13,2,0)</f>
        <v>Summer</v>
      </c>
      <c r="M5243" t="s">
        <v>56</v>
      </c>
      <c r="N5243" t="s">
        <v>13</v>
      </c>
      <c r="O5243" t="s">
        <v>13</v>
      </c>
      <c r="P5243" t="str">
        <f t="shared" si="1028"/>
        <v>Yes</v>
      </c>
      <c r="Q5243" t="str">
        <f t="shared" si="1029"/>
        <v>No</v>
      </c>
      <c r="R5243" t="str">
        <f t="shared" si="1030"/>
        <v>No</v>
      </c>
      <c r="S5243">
        <v>84</v>
      </c>
      <c r="T5243" t="s">
        <v>66</v>
      </c>
      <c r="V5243" t="str">
        <f t="shared" si="1031"/>
        <v>Non Intersection</v>
      </c>
      <c r="W5243" t="s">
        <v>5711</v>
      </c>
      <c r="X5243">
        <v>42.395699999999998</v>
      </c>
      <c r="Y5243">
        <v>-71.132379999999998</v>
      </c>
      <c r="Z5243" t="s">
        <v>5712</v>
      </c>
    </row>
    <row r="5244" spans="1:26">
      <c r="A5244">
        <v>29228</v>
      </c>
      <c r="B5244" s="1">
        <v>41428.614583333336</v>
      </c>
      <c r="C5244" s="1">
        <f t="shared" si="1020"/>
        <v>41275</v>
      </c>
      <c r="D5244" s="4">
        <f t="shared" si="1021"/>
        <v>0.42222222222222222</v>
      </c>
      <c r="E5244" s="3">
        <f t="shared" si="1022"/>
        <v>2013</v>
      </c>
      <c r="F5244" s="3">
        <f t="shared" si="1023"/>
        <v>6</v>
      </c>
      <c r="G5244" s="3">
        <f t="shared" si="1024"/>
        <v>3</v>
      </c>
      <c r="H5244" s="3">
        <f t="shared" si="1025"/>
        <v>14</v>
      </c>
      <c r="I5244" s="3">
        <f t="shared" si="1026"/>
        <v>45</v>
      </c>
      <c r="J5244" s="3">
        <f t="shared" si="1027"/>
        <v>2</v>
      </c>
      <c r="K5244" s="3" t="str">
        <f>IF(AND(D5244&gt;='Season Lookup'!$D$15,D5244&lt;'Season Lookup'!$D$16),"Spring",IF(AND(D5244&gt;='Season Lookup'!$D$16,D5244&lt;'Season Lookup'!$D$17),"Summer",IF(AND(D5244&gt;='Season Lookup'!$D$17,D5244&lt;'Season Lookup'!$D$18),"Fall",IF(OR(D5244&gt;='Season Lookup'!$D$18,D5244&lt;'Season Lookup'!$D$15),"Winter"))))</f>
        <v>Spring</v>
      </c>
      <c r="L5244" s="3" t="str">
        <f>VLOOKUP(F5244,'Season Lookup'!$A$1:$B$13,2,0)</f>
        <v>Summer</v>
      </c>
      <c r="M5244" t="s">
        <v>56</v>
      </c>
      <c r="N5244" t="s">
        <v>35</v>
      </c>
      <c r="O5244" t="s">
        <v>23</v>
      </c>
      <c r="P5244" t="str">
        <f t="shared" si="1028"/>
        <v>Yes</v>
      </c>
      <c r="Q5244" t="str">
        <f t="shared" si="1029"/>
        <v>No</v>
      </c>
      <c r="R5244" t="str">
        <f t="shared" si="1030"/>
        <v>No</v>
      </c>
      <c r="S5244">
        <v>10</v>
      </c>
      <c r="T5244" t="s">
        <v>2629</v>
      </c>
      <c r="V5244" t="str">
        <f t="shared" si="1031"/>
        <v>Non Intersection</v>
      </c>
      <c r="W5244" t="s">
        <v>2630</v>
      </c>
      <c r="X5244">
        <v>42.365541</v>
      </c>
      <c r="Y5244">
        <v>-71.108365000000006</v>
      </c>
      <c r="Z5244" t="s">
        <v>2631</v>
      </c>
    </row>
    <row r="5245" spans="1:26">
      <c r="A5245">
        <v>29229</v>
      </c>
      <c r="B5245" s="1">
        <v>41428.770833333336</v>
      </c>
      <c r="C5245" s="1">
        <f t="shared" si="1020"/>
        <v>41275</v>
      </c>
      <c r="D5245" s="4">
        <f t="shared" si="1021"/>
        <v>0.42222222222222222</v>
      </c>
      <c r="E5245" s="3">
        <f t="shared" si="1022"/>
        <v>2013</v>
      </c>
      <c r="F5245" s="3">
        <f t="shared" si="1023"/>
        <v>6</v>
      </c>
      <c r="G5245" s="3">
        <f t="shared" si="1024"/>
        <v>3</v>
      </c>
      <c r="H5245" s="3">
        <f t="shared" si="1025"/>
        <v>18</v>
      </c>
      <c r="I5245" s="3">
        <f t="shared" si="1026"/>
        <v>30</v>
      </c>
      <c r="J5245" s="3">
        <f t="shared" si="1027"/>
        <v>2</v>
      </c>
      <c r="K5245" s="3" t="str">
        <f>IF(AND(D5245&gt;='Season Lookup'!$D$15,D5245&lt;'Season Lookup'!$D$16),"Spring",IF(AND(D5245&gt;='Season Lookup'!$D$16,D5245&lt;'Season Lookup'!$D$17),"Summer",IF(AND(D5245&gt;='Season Lookup'!$D$17,D5245&lt;'Season Lookup'!$D$18),"Fall",IF(OR(D5245&gt;='Season Lookup'!$D$18,D5245&lt;'Season Lookup'!$D$15),"Winter"))))</f>
        <v>Spring</v>
      </c>
      <c r="L5245" s="3" t="str">
        <f>VLOOKUP(F5245,'Season Lookup'!$A$1:$B$13,2,0)</f>
        <v>Summer</v>
      </c>
      <c r="M5245" t="s">
        <v>56</v>
      </c>
      <c r="N5245" t="s">
        <v>13</v>
      </c>
      <c r="O5245" t="s">
        <v>23</v>
      </c>
      <c r="P5245" t="str">
        <f t="shared" si="1028"/>
        <v>Yes</v>
      </c>
      <c r="Q5245" t="str">
        <f t="shared" si="1029"/>
        <v>No</v>
      </c>
      <c r="R5245" t="str">
        <f t="shared" si="1030"/>
        <v>No</v>
      </c>
      <c r="S5245">
        <v>49</v>
      </c>
      <c r="T5245" t="s">
        <v>268</v>
      </c>
      <c r="V5245" t="str">
        <f t="shared" si="1031"/>
        <v>Non Intersection</v>
      </c>
      <c r="W5245" t="s">
        <v>270</v>
      </c>
      <c r="X5245">
        <v>42.389702999999997</v>
      </c>
      <c r="Y5245">
        <v>-71.118303999999995</v>
      </c>
      <c r="Z5245" t="s">
        <v>271</v>
      </c>
    </row>
    <row r="5246" spans="1:26">
      <c r="A5246">
        <v>29230</v>
      </c>
      <c r="B5246" s="1">
        <v>41428.645833333336</v>
      </c>
      <c r="C5246" s="1">
        <f t="shared" si="1020"/>
        <v>41275</v>
      </c>
      <c r="D5246" s="4">
        <f t="shared" si="1021"/>
        <v>0.42222222222222222</v>
      </c>
      <c r="E5246" s="3">
        <f t="shared" si="1022"/>
        <v>2013</v>
      </c>
      <c r="F5246" s="3">
        <f t="shared" si="1023"/>
        <v>6</v>
      </c>
      <c r="G5246" s="3">
        <f t="shared" si="1024"/>
        <v>3</v>
      </c>
      <c r="H5246" s="3">
        <f t="shared" si="1025"/>
        <v>15</v>
      </c>
      <c r="I5246" s="3">
        <f t="shared" si="1026"/>
        <v>30</v>
      </c>
      <c r="J5246" s="3">
        <f t="shared" si="1027"/>
        <v>2</v>
      </c>
      <c r="K5246" s="3" t="str">
        <f>IF(AND(D5246&gt;='Season Lookup'!$D$15,D5246&lt;'Season Lookup'!$D$16),"Spring",IF(AND(D5246&gt;='Season Lookup'!$D$16,D5246&lt;'Season Lookup'!$D$17),"Summer",IF(AND(D5246&gt;='Season Lookup'!$D$17,D5246&lt;'Season Lookup'!$D$18),"Fall",IF(OR(D5246&gt;='Season Lookup'!$D$18,D5246&lt;'Season Lookup'!$D$15),"Winter"))))</f>
        <v>Spring</v>
      </c>
      <c r="L5246" s="3" t="str">
        <f>VLOOKUP(F5246,'Season Lookup'!$A$1:$B$13,2,0)</f>
        <v>Summer</v>
      </c>
      <c r="M5246" t="s">
        <v>56</v>
      </c>
      <c r="N5246" t="s">
        <v>13</v>
      </c>
      <c r="O5246" t="s">
        <v>23</v>
      </c>
      <c r="P5246" t="str">
        <f t="shared" si="1028"/>
        <v>Yes</v>
      </c>
      <c r="Q5246" t="str">
        <f t="shared" si="1029"/>
        <v>No</v>
      </c>
      <c r="R5246" t="str">
        <f t="shared" si="1030"/>
        <v>No</v>
      </c>
      <c r="S5246">
        <v>20</v>
      </c>
      <c r="T5246" t="s">
        <v>219</v>
      </c>
      <c r="V5246" t="str">
        <f t="shared" si="1031"/>
        <v>Non Intersection</v>
      </c>
      <c r="W5246" t="s">
        <v>220</v>
      </c>
      <c r="X5246">
        <v>42.382444999999997</v>
      </c>
      <c r="Y5246">
        <v>-71.117788000000004</v>
      </c>
      <c r="Z5246" t="s">
        <v>221</v>
      </c>
    </row>
    <row r="5247" spans="1:26">
      <c r="A5247">
        <v>29231</v>
      </c>
      <c r="B5247" s="1">
        <v>41428.583333333336</v>
      </c>
      <c r="C5247" s="1">
        <f t="shared" si="1020"/>
        <v>41275</v>
      </c>
      <c r="D5247" s="4">
        <f t="shared" si="1021"/>
        <v>0.42222222222222222</v>
      </c>
      <c r="E5247" s="3">
        <f t="shared" si="1022"/>
        <v>2013</v>
      </c>
      <c r="F5247" s="3">
        <f t="shared" si="1023"/>
        <v>6</v>
      </c>
      <c r="G5247" s="3">
        <f t="shared" si="1024"/>
        <v>3</v>
      </c>
      <c r="H5247" s="3">
        <f t="shared" si="1025"/>
        <v>14</v>
      </c>
      <c r="I5247" s="3">
        <f t="shared" si="1026"/>
        <v>0</v>
      </c>
      <c r="J5247" s="3">
        <f t="shared" si="1027"/>
        <v>2</v>
      </c>
      <c r="K5247" s="3" t="str">
        <f>IF(AND(D5247&gt;='Season Lookup'!$D$15,D5247&lt;'Season Lookup'!$D$16),"Spring",IF(AND(D5247&gt;='Season Lookup'!$D$16,D5247&lt;'Season Lookup'!$D$17),"Summer",IF(AND(D5247&gt;='Season Lookup'!$D$17,D5247&lt;'Season Lookup'!$D$18),"Fall",IF(OR(D5247&gt;='Season Lookup'!$D$18,D5247&lt;'Season Lookup'!$D$15),"Winter"))))</f>
        <v>Spring</v>
      </c>
      <c r="L5247" s="3" t="str">
        <f>VLOOKUP(F5247,'Season Lookup'!$A$1:$B$13,2,0)</f>
        <v>Summer</v>
      </c>
      <c r="M5247" t="s">
        <v>56</v>
      </c>
      <c r="N5247" t="s">
        <v>13</v>
      </c>
      <c r="O5247" t="s">
        <v>36</v>
      </c>
      <c r="P5247" t="str">
        <f t="shared" si="1028"/>
        <v>Yes</v>
      </c>
      <c r="Q5247" t="str">
        <f t="shared" si="1029"/>
        <v>No</v>
      </c>
      <c r="R5247" t="str">
        <f t="shared" si="1030"/>
        <v>No</v>
      </c>
      <c r="T5247" t="s">
        <v>27</v>
      </c>
      <c r="U5247" t="s">
        <v>757</v>
      </c>
      <c r="V5247" t="str">
        <f t="shared" si="1031"/>
        <v>Intersection</v>
      </c>
      <c r="W5247" t="s">
        <v>1405</v>
      </c>
      <c r="X5247">
        <v>42.364404999999998</v>
      </c>
      <c r="Y5247">
        <v>-71.114819999999995</v>
      </c>
      <c r="Z5247" t="s">
        <v>1406</v>
      </c>
    </row>
    <row r="5248" spans="1:26">
      <c r="A5248">
        <v>29232</v>
      </c>
      <c r="B5248" s="1">
        <v>41428.520833333336</v>
      </c>
      <c r="C5248" s="1">
        <f t="shared" si="1020"/>
        <v>41275</v>
      </c>
      <c r="D5248" s="4">
        <f t="shared" si="1021"/>
        <v>0.42222222222222222</v>
      </c>
      <c r="E5248" s="3">
        <f t="shared" si="1022"/>
        <v>2013</v>
      </c>
      <c r="F5248" s="3">
        <f t="shared" si="1023"/>
        <v>6</v>
      </c>
      <c r="G5248" s="3">
        <f t="shared" si="1024"/>
        <v>3</v>
      </c>
      <c r="H5248" s="3">
        <f t="shared" si="1025"/>
        <v>12</v>
      </c>
      <c r="I5248" s="3">
        <f t="shared" si="1026"/>
        <v>30</v>
      </c>
      <c r="J5248" s="3">
        <f t="shared" si="1027"/>
        <v>2</v>
      </c>
      <c r="K5248" s="3" t="str">
        <f>IF(AND(D5248&gt;='Season Lookup'!$D$15,D5248&lt;'Season Lookup'!$D$16),"Spring",IF(AND(D5248&gt;='Season Lookup'!$D$16,D5248&lt;'Season Lookup'!$D$17),"Summer",IF(AND(D5248&gt;='Season Lookup'!$D$17,D5248&lt;'Season Lookup'!$D$18),"Fall",IF(OR(D5248&gt;='Season Lookup'!$D$18,D5248&lt;'Season Lookup'!$D$15),"Winter"))))</f>
        <v>Spring</v>
      </c>
      <c r="L5248" s="3" t="str">
        <f>VLOOKUP(F5248,'Season Lookup'!$A$1:$B$13,2,0)</f>
        <v>Summer</v>
      </c>
      <c r="M5248" t="s">
        <v>56</v>
      </c>
      <c r="N5248" t="s">
        <v>13</v>
      </c>
      <c r="O5248" t="s">
        <v>13</v>
      </c>
      <c r="P5248" t="str">
        <f t="shared" si="1028"/>
        <v>Yes</v>
      </c>
      <c r="Q5248" t="str">
        <f t="shared" si="1029"/>
        <v>No</v>
      </c>
      <c r="R5248" t="str">
        <f t="shared" si="1030"/>
        <v>No</v>
      </c>
      <c r="T5248" t="s">
        <v>129</v>
      </c>
      <c r="U5248" t="s">
        <v>74</v>
      </c>
      <c r="V5248" t="str">
        <f t="shared" si="1031"/>
        <v>Intersection</v>
      </c>
      <c r="W5248" t="s">
        <v>2265</v>
      </c>
      <c r="X5248">
        <v>42.366289000000002</v>
      </c>
      <c r="Y5248">
        <v>-71.091796000000002</v>
      </c>
      <c r="Z5248" t="s">
        <v>2266</v>
      </c>
    </row>
    <row r="5249" spans="1:26">
      <c r="A5249">
        <v>29233</v>
      </c>
      <c r="B5249" s="1">
        <v>41428.515972222223</v>
      </c>
      <c r="C5249" s="1">
        <f t="shared" si="1020"/>
        <v>41275</v>
      </c>
      <c r="D5249" s="4">
        <f t="shared" si="1021"/>
        <v>0.42222222222222222</v>
      </c>
      <c r="E5249" s="3">
        <f t="shared" si="1022"/>
        <v>2013</v>
      </c>
      <c r="F5249" s="3">
        <f t="shared" si="1023"/>
        <v>6</v>
      </c>
      <c r="G5249" s="3">
        <f t="shared" si="1024"/>
        <v>3</v>
      </c>
      <c r="H5249" s="3">
        <f t="shared" si="1025"/>
        <v>12</v>
      </c>
      <c r="I5249" s="3">
        <f t="shared" si="1026"/>
        <v>23</v>
      </c>
      <c r="J5249" s="3">
        <f t="shared" si="1027"/>
        <v>2</v>
      </c>
      <c r="K5249" s="3" t="str">
        <f>IF(AND(D5249&gt;='Season Lookup'!$D$15,D5249&lt;'Season Lookup'!$D$16),"Spring",IF(AND(D5249&gt;='Season Lookup'!$D$16,D5249&lt;'Season Lookup'!$D$17),"Summer",IF(AND(D5249&gt;='Season Lookup'!$D$17,D5249&lt;'Season Lookup'!$D$18),"Fall",IF(OR(D5249&gt;='Season Lookup'!$D$18,D5249&lt;'Season Lookup'!$D$15),"Winter"))))</f>
        <v>Spring</v>
      </c>
      <c r="L5249" s="3" t="str">
        <f>VLOOKUP(F5249,'Season Lookup'!$A$1:$B$13,2,0)</f>
        <v>Summer</v>
      </c>
      <c r="M5249" t="s">
        <v>56</v>
      </c>
      <c r="N5249" t="s">
        <v>13</v>
      </c>
      <c r="O5249" t="s">
        <v>13</v>
      </c>
      <c r="P5249" t="str">
        <f t="shared" si="1028"/>
        <v>Yes</v>
      </c>
      <c r="Q5249" t="str">
        <f t="shared" si="1029"/>
        <v>No</v>
      </c>
      <c r="R5249" t="str">
        <f t="shared" si="1030"/>
        <v>No</v>
      </c>
      <c r="T5249" t="s">
        <v>74</v>
      </c>
      <c r="U5249" t="s">
        <v>2344</v>
      </c>
      <c r="V5249" t="str">
        <f t="shared" si="1031"/>
        <v>Intersection</v>
      </c>
      <c r="W5249" t="s">
        <v>2982</v>
      </c>
      <c r="X5249">
        <v>42.367952000000002</v>
      </c>
      <c r="Y5249">
        <v>-71.093802999999994</v>
      </c>
      <c r="Z5249" t="s">
        <v>2983</v>
      </c>
    </row>
    <row r="5250" spans="1:26">
      <c r="A5250">
        <v>29203</v>
      </c>
      <c r="B5250" s="1">
        <v>41429.635405092595</v>
      </c>
      <c r="C5250" s="1">
        <f t="shared" si="1020"/>
        <v>41275</v>
      </c>
      <c r="D5250" s="4">
        <f t="shared" si="1021"/>
        <v>0.42499999999999999</v>
      </c>
      <c r="E5250" s="3">
        <f t="shared" si="1022"/>
        <v>2013</v>
      </c>
      <c r="F5250" s="3">
        <f t="shared" si="1023"/>
        <v>6</v>
      </c>
      <c r="G5250" s="3">
        <f t="shared" si="1024"/>
        <v>4</v>
      </c>
      <c r="H5250" s="3">
        <f t="shared" si="1025"/>
        <v>15</v>
      </c>
      <c r="I5250" s="3">
        <f t="shared" si="1026"/>
        <v>14</v>
      </c>
      <c r="J5250" s="3">
        <f t="shared" si="1027"/>
        <v>3</v>
      </c>
      <c r="K5250" s="3" t="str">
        <f>IF(AND(D5250&gt;='Season Lookup'!$D$15,D5250&lt;'Season Lookup'!$D$16),"Spring",IF(AND(D5250&gt;='Season Lookup'!$D$16,D5250&lt;'Season Lookup'!$D$17),"Summer",IF(AND(D5250&gt;='Season Lookup'!$D$17,D5250&lt;'Season Lookup'!$D$18),"Fall",IF(OR(D5250&gt;='Season Lookup'!$D$18,D5250&lt;'Season Lookup'!$D$15),"Winter"))))</f>
        <v>Spring</v>
      </c>
      <c r="L5250" s="3" t="str">
        <f>VLOOKUP(F5250,'Season Lookup'!$A$1:$B$13,2,0)</f>
        <v>Summer</v>
      </c>
      <c r="M5250" t="s">
        <v>73</v>
      </c>
      <c r="N5250" t="s">
        <v>13</v>
      </c>
      <c r="O5250" t="s">
        <v>13</v>
      </c>
      <c r="P5250" t="str">
        <f t="shared" si="1028"/>
        <v>Yes</v>
      </c>
      <c r="Q5250" t="str">
        <f t="shared" si="1029"/>
        <v>No</v>
      </c>
      <c r="R5250" t="str">
        <f t="shared" si="1030"/>
        <v>No</v>
      </c>
      <c r="T5250" t="s">
        <v>209</v>
      </c>
      <c r="U5250" t="s">
        <v>105</v>
      </c>
      <c r="V5250" t="str">
        <f t="shared" si="1031"/>
        <v>Intersection</v>
      </c>
      <c r="W5250" t="s">
        <v>258</v>
      </c>
      <c r="X5250">
        <v>42.364795999999998</v>
      </c>
      <c r="Y5250">
        <v>-71.089417999999995</v>
      </c>
      <c r="Z5250" t="s">
        <v>259</v>
      </c>
    </row>
    <row r="5251" spans="1:26">
      <c r="A5251">
        <v>29204</v>
      </c>
      <c r="B5251" s="1">
        <v>41429.791655092595</v>
      </c>
      <c r="C5251" s="1">
        <f t="shared" si="1020"/>
        <v>41275</v>
      </c>
      <c r="D5251" s="4">
        <f t="shared" si="1021"/>
        <v>0.42499999999999999</v>
      </c>
      <c r="E5251" s="3">
        <f t="shared" si="1022"/>
        <v>2013</v>
      </c>
      <c r="F5251" s="3">
        <f t="shared" si="1023"/>
        <v>6</v>
      </c>
      <c r="G5251" s="3">
        <f t="shared" si="1024"/>
        <v>4</v>
      </c>
      <c r="H5251" s="3">
        <f t="shared" si="1025"/>
        <v>18</v>
      </c>
      <c r="I5251" s="3">
        <f t="shared" si="1026"/>
        <v>59</v>
      </c>
      <c r="J5251" s="3">
        <f t="shared" si="1027"/>
        <v>3</v>
      </c>
      <c r="K5251" s="3" t="str">
        <f>IF(AND(D5251&gt;='Season Lookup'!$D$15,D5251&lt;'Season Lookup'!$D$16),"Spring",IF(AND(D5251&gt;='Season Lookup'!$D$16,D5251&lt;'Season Lookup'!$D$17),"Summer",IF(AND(D5251&gt;='Season Lookup'!$D$17,D5251&lt;'Season Lookup'!$D$18),"Fall",IF(OR(D5251&gt;='Season Lookup'!$D$18,D5251&lt;'Season Lookup'!$D$15),"Winter"))))</f>
        <v>Spring</v>
      </c>
      <c r="L5251" s="3" t="str">
        <f>VLOOKUP(F5251,'Season Lookup'!$A$1:$B$13,2,0)</f>
        <v>Summer</v>
      </c>
      <c r="M5251" t="s">
        <v>73</v>
      </c>
      <c r="N5251" t="s">
        <v>13</v>
      </c>
      <c r="O5251" t="s">
        <v>23</v>
      </c>
      <c r="P5251" t="str">
        <f t="shared" si="1028"/>
        <v>Yes</v>
      </c>
      <c r="Q5251" t="str">
        <f t="shared" si="1029"/>
        <v>No</v>
      </c>
      <c r="R5251" t="str">
        <f t="shared" si="1030"/>
        <v>No</v>
      </c>
      <c r="T5251" t="s">
        <v>202</v>
      </c>
      <c r="U5251" t="s">
        <v>32</v>
      </c>
      <c r="V5251" t="str">
        <f t="shared" si="1031"/>
        <v>Intersection</v>
      </c>
      <c r="W5251" t="s">
        <v>624</v>
      </c>
      <c r="X5251">
        <v>42.362709000000002</v>
      </c>
      <c r="Y5251">
        <v>-71.089933000000002</v>
      </c>
      <c r="Z5251" t="s">
        <v>625</v>
      </c>
    </row>
    <row r="5252" spans="1:26">
      <c r="A5252">
        <v>29205</v>
      </c>
      <c r="B5252" s="1">
        <v>41429.364583333336</v>
      </c>
      <c r="C5252" s="1">
        <f t="shared" si="1020"/>
        <v>41275</v>
      </c>
      <c r="D5252" s="4">
        <f t="shared" si="1021"/>
        <v>0.42499999999999999</v>
      </c>
      <c r="E5252" s="3">
        <f t="shared" si="1022"/>
        <v>2013</v>
      </c>
      <c r="F5252" s="3">
        <f t="shared" si="1023"/>
        <v>6</v>
      </c>
      <c r="G5252" s="3">
        <f t="shared" si="1024"/>
        <v>4</v>
      </c>
      <c r="H5252" s="3">
        <f t="shared" si="1025"/>
        <v>8</v>
      </c>
      <c r="I5252" s="3">
        <f t="shared" si="1026"/>
        <v>45</v>
      </c>
      <c r="J5252" s="3">
        <f t="shared" si="1027"/>
        <v>3</v>
      </c>
      <c r="K5252" s="3" t="str">
        <f>IF(AND(D5252&gt;='Season Lookup'!$D$15,D5252&lt;'Season Lookup'!$D$16),"Spring",IF(AND(D5252&gt;='Season Lookup'!$D$16,D5252&lt;'Season Lookup'!$D$17),"Summer",IF(AND(D5252&gt;='Season Lookup'!$D$17,D5252&lt;'Season Lookup'!$D$18),"Fall",IF(OR(D5252&gt;='Season Lookup'!$D$18,D5252&lt;'Season Lookup'!$D$15),"Winter"))))</f>
        <v>Spring</v>
      </c>
      <c r="L5252" s="3" t="str">
        <f>VLOOKUP(F5252,'Season Lookup'!$A$1:$B$13,2,0)</f>
        <v>Summer</v>
      </c>
      <c r="M5252" t="s">
        <v>73</v>
      </c>
      <c r="N5252" t="s">
        <v>13</v>
      </c>
      <c r="O5252" t="s">
        <v>23</v>
      </c>
      <c r="P5252" t="str">
        <f t="shared" si="1028"/>
        <v>Yes</v>
      </c>
      <c r="Q5252" t="str">
        <f t="shared" si="1029"/>
        <v>No</v>
      </c>
      <c r="R5252" t="str">
        <f t="shared" si="1030"/>
        <v>No</v>
      </c>
      <c r="T5252" t="s">
        <v>186</v>
      </c>
      <c r="U5252" t="s">
        <v>252</v>
      </c>
      <c r="V5252" t="str">
        <f t="shared" si="1031"/>
        <v>Intersection</v>
      </c>
      <c r="W5252" t="s">
        <v>1941</v>
      </c>
      <c r="X5252">
        <v>42.383833000000003</v>
      </c>
      <c r="Y5252">
        <v>-71.134089000000003</v>
      </c>
      <c r="Z5252" t="s">
        <v>1881</v>
      </c>
    </row>
    <row r="5253" spans="1:26">
      <c r="A5253">
        <v>29237</v>
      </c>
      <c r="B5253" s="1">
        <v>41429.79791666667</v>
      </c>
      <c r="C5253" s="1">
        <f t="shared" si="1020"/>
        <v>41275</v>
      </c>
      <c r="D5253" s="4">
        <f t="shared" si="1021"/>
        <v>0.42499999999999999</v>
      </c>
      <c r="E5253" s="3">
        <f t="shared" si="1022"/>
        <v>2013</v>
      </c>
      <c r="F5253" s="3">
        <f t="shared" si="1023"/>
        <v>6</v>
      </c>
      <c r="G5253" s="3">
        <f t="shared" si="1024"/>
        <v>4</v>
      </c>
      <c r="H5253" s="3">
        <f t="shared" si="1025"/>
        <v>19</v>
      </c>
      <c r="I5253" s="3">
        <f t="shared" si="1026"/>
        <v>9</v>
      </c>
      <c r="J5253" s="3">
        <f t="shared" si="1027"/>
        <v>3</v>
      </c>
      <c r="K5253" s="3" t="str">
        <f>IF(AND(D5253&gt;='Season Lookup'!$D$15,D5253&lt;'Season Lookup'!$D$16),"Spring",IF(AND(D5253&gt;='Season Lookup'!$D$16,D5253&lt;'Season Lookup'!$D$17),"Summer",IF(AND(D5253&gt;='Season Lookup'!$D$17,D5253&lt;'Season Lookup'!$D$18),"Fall",IF(OR(D5253&gt;='Season Lookup'!$D$18,D5253&lt;'Season Lookup'!$D$15),"Winter"))))</f>
        <v>Spring</v>
      </c>
      <c r="L5253" s="3" t="str">
        <f>VLOOKUP(F5253,'Season Lookup'!$A$1:$B$13,2,0)</f>
        <v>Summer</v>
      </c>
      <c r="M5253" t="s">
        <v>73</v>
      </c>
      <c r="N5253" t="s">
        <v>13</v>
      </c>
      <c r="O5253" t="s">
        <v>36</v>
      </c>
      <c r="P5253" t="str">
        <f t="shared" si="1028"/>
        <v>Yes</v>
      </c>
      <c r="Q5253" t="str">
        <f t="shared" si="1029"/>
        <v>No</v>
      </c>
      <c r="R5253" t="str">
        <f t="shared" si="1030"/>
        <v>No</v>
      </c>
      <c r="S5253">
        <v>170</v>
      </c>
      <c r="T5253" t="s">
        <v>1502</v>
      </c>
      <c r="V5253" t="str">
        <f t="shared" si="1031"/>
        <v>Non Intersection</v>
      </c>
      <c r="W5253" t="s">
        <v>5713</v>
      </c>
      <c r="X5253">
        <v>42.372718999999996</v>
      </c>
      <c r="Y5253">
        <v>-71.086104000000006</v>
      </c>
      <c r="Z5253" t="s">
        <v>5714</v>
      </c>
    </row>
    <row r="5254" spans="1:26">
      <c r="A5254">
        <v>29235</v>
      </c>
      <c r="B5254" s="1">
        <v>41430.59375</v>
      </c>
      <c r="C5254" s="1">
        <f t="shared" si="1020"/>
        <v>41275</v>
      </c>
      <c r="D5254" s="4">
        <f t="shared" si="1021"/>
        <v>0.42777777777777776</v>
      </c>
      <c r="E5254" s="3">
        <f t="shared" si="1022"/>
        <v>2013</v>
      </c>
      <c r="F5254" s="3">
        <f t="shared" si="1023"/>
        <v>6</v>
      </c>
      <c r="G5254" s="3">
        <f t="shared" si="1024"/>
        <v>5</v>
      </c>
      <c r="H5254" s="3">
        <f t="shared" si="1025"/>
        <v>14</v>
      </c>
      <c r="I5254" s="3">
        <f t="shared" si="1026"/>
        <v>15</v>
      </c>
      <c r="J5254" s="3">
        <f t="shared" si="1027"/>
        <v>4</v>
      </c>
      <c r="K5254" s="3" t="str">
        <f>IF(AND(D5254&gt;='Season Lookup'!$D$15,D5254&lt;'Season Lookup'!$D$16),"Spring",IF(AND(D5254&gt;='Season Lookup'!$D$16,D5254&lt;'Season Lookup'!$D$17),"Summer",IF(AND(D5254&gt;='Season Lookup'!$D$17,D5254&lt;'Season Lookup'!$D$18),"Fall",IF(OR(D5254&gt;='Season Lookup'!$D$18,D5254&lt;'Season Lookup'!$D$15),"Winter"))))</f>
        <v>Spring</v>
      </c>
      <c r="L5254" s="3" t="str">
        <f>VLOOKUP(F5254,'Season Lookup'!$A$1:$B$13,2,0)</f>
        <v>Summer</v>
      </c>
      <c r="M5254" t="s">
        <v>82</v>
      </c>
      <c r="N5254" t="s">
        <v>13</v>
      </c>
      <c r="O5254" t="s">
        <v>23</v>
      </c>
      <c r="P5254" t="str">
        <f t="shared" si="1028"/>
        <v>Yes</v>
      </c>
      <c r="Q5254" t="str">
        <f t="shared" si="1029"/>
        <v>No</v>
      </c>
      <c r="R5254" t="str">
        <f t="shared" si="1030"/>
        <v>No</v>
      </c>
      <c r="S5254">
        <v>1696</v>
      </c>
      <c r="T5254" t="s">
        <v>14</v>
      </c>
      <c r="V5254" t="str">
        <f t="shared" si="1031"/>
        <v>Non Intersection</v>
      </c>
      <c r="W5254" t="s">
        <v>5715</v>
      </c>
      <c r="X5254">
        <v>42.383021999999997</v>
      </c>
      <c r="Y5254">
        <v>-71.119832000000002</v>
      </c>
      <c r="Z5254" t="s">
        <v>5716</v>
      </c>
    </row>
    <row r="5255" spans="1:26">
      <c r="A5255">
        <v>29236</v>
      </c>
      <c r="B5255" s="1">
        <v>41430.745833333334</v>
      </c>
      <c r="C5255" s="1">
        <f t="shared" si="1020"/>
        <v>41275</v>
      </c>
      <c r="D5255" s="4">
        <f t="shared" si="1021"/>
        <v>0.42777777777777776</v>
      </c>
      <c r="E5255" s="3">
        <f t="shared" si="1022"/>
        <v>2013</v>
      </c>
      <c r="F5255" s="3">
        <f t="shared" si="1023"/>
        <v>6</v>
      </c>
      <c r="G5255" s="3">
        <f t="shared" si="1024"/>
        <v>5</v>
      </c>
      <c r="H5255" s="3">
        <f t="shared" si="1025"/>
        <v>17</v>
      </c>
      <c r="I5255" s="3">
        <f t="shared" si="1026"/>
        <v>54</v>
      </c>
      <c r="J5255" s="3">
        <f t="shared" si="1027"/>
        <v>4</v>
      </c>
      <c r="K5255" s="3" t="str">
        <f>IF(AND(D5255&gt;='Season Lookup'!$D$15,D5255&lt;'Season Lookup'!$D$16),"Spring",IF(AND(D5255&gt;='Season Lookup'!$D$16,D5255&lt;'Season Lookup'!$D$17),"Summer",IF(AND(D5255&gt;='Season Lookup'!$D$17,D5255&lt;'Season Lookup'!$D$18),"Fall",IF(OR(D5255&gt;='Season Lookup'!$D$18,D5255&lt;'Season Lookup'!$D$15),"Winter"))))</f>
        <v>Spring</v>
      </c>
      <c r="L5255" s="3" t="str">
        <f>VLOOKUP(F5255,'Season Lookup'!$A$1:$B$13,2,0)</f>
        <v>Summer</v>
      </c>
      <c r="M5255" t="s">
        <v>73</v>
      </c>
      <c r="N5255" t="s">
        <v>13</v>
      </c>
      <c r="O5255" t="s">
        <v>132</v>
      </c>
      <c r="P5255" t="str">
        <f t="shared" si="1028"/>
        <v>Yes</v>
      </c>
      <c r="Q5255" t="str">
        <f t="shared" si="1029"/>
        <v>Yes</v>
      </c>
      <c r="R5255" t="str">
        <f t="shared" si="1030"/>
        <v>No</v>
      </c>
      <c r="T5255" t="s">
        <v>198</v>
      </c>
      <c r="U5255" t="s">
        <v>2285</v>
      </c>
      <c r="V5255" t="str">
        <f t="shared" si="1031"/>
        <v>Intersection</v>
      </c>
      <c r="W5255" t="s">
        <v>3334</v>
      </c>
      <c r="X5255">
        <v>42.374966999999998</v>
      </c>
      <c r="Y5255">
        <v>-71.148015000000001</v>
      </c>
      <c r="Z5255" t="s">
        <v>3335</v>
      </c>
    </row>
    <row r="5256" spans="1:26">
      <c r="A5256">
        <v>29240</v>
      </c>
      <c r="B5256" s="1">
        <v>41430.895833333336</v>
      </c>
      <c r="C5256" s="1">
        <f t="shared" si="1020"/>
        <v>41275</v>
      </c>
      <c r="D5256" s="4">
        <f t="shared" si="1021"/>
        <v>0.42777777777777776</v>
      </c>
      <c r="E5256" s="3">
        <f t="shared" si="1022"/>
        <v>2013</v>
      </c>
      <c r="F5256" s="3">
        <f t="shared" si="1023"/>
        <v>6</v>
      </c>
      <c r="G5256" s="3">
        <f t="shared" si="1024"/>
        <v>5</v>
      </c>
      <c r="H5256" s="3">
        <f t="shared" si="1025"/>
        <v>21</v>
      </c>
      <c r="I5256" s="3">
        <f t="shared" si="1026"/>
        <v>30</v>
      </c>
      <c r="J5256" s="3">
        <f t="shared" si="1027"/>
        <v>4</v>
      </c>
      <c r="K5256" s="3" t="str">
        <f>IF(AND(D5256&gt;='Season Lookup'!$D$15,D5256&lt;'Season Lookup'!$D$16),"Spring",IF(AND(D5256&gt;='Season Lookup'!$D$16,D5256&lt;'Season Lookup'!$D$17),"Summer",IF(AND(D5256&gt;='Season Lookup'!$D$17,D5256&lt;'Season Lookup'!$D$18),"Fall",IF(OR(D5256&gt;='Season Lookup'!$D$18,D5256&lt;'Season Lookup'!$D$15),"Winter"))))</f>
        <v>Spring</v>
      </c>
      <c r="L5256" s="3" t="str">
        <f>VLOOKUP(F5256,'Season Lookup'!$A$1:$B$13,2,0)</f>
        <v>Summer</v>
      </c>
      <c r="M5256" t="s">
        <v>82</v>
      </c>
      <c r="N5256" t="s">
        <v>13</v>
      </c>
      <c r="O5256" t="s">
        <v>132</v>
      </c>
      <c r="P5256" t="str">
        <f t="shared" si="1028"/>
        <v>Yes</v>
      </c>
      <c r="Q5256" t="str">
        <f t="shared" si="1029"/>
        <v>Yes</v>
      </c>
      <c r="R5256" t="str">
        <f t="shared" si="1030"/>
        <v>No</v>
      </c>
      <c r="T5256" t="s">
        <v>19</v>
      </c>
      <c r="U5256" t="s">
        <v>1739</v>
      </c>
      <c r="V5256" t="str">
        <f t="shared" si="1031"/>
        <v>Intersection</v>
      </c>
      <c r="W5256" t="s">
        <v>1740</v>
      </c>
      <c r="X5256">
        <v>42.372408999999998</v>
      </c>
      <c r="Y5256">
        <v>-71.090655999999996</v>
      </c>
      <c r="Z5256" t="s">
        <v>1741</v>
      </c>
    </row>
    <row r="5257" spans="1:26">
      <c r="A5257">
        <v>29241</v>
      </c>
      <c r="B5257" s="1">
        <v>41431.229155092595</v>
      </c>
      <c r="C5257" s="1">
        <f t="shared" si="1020"/>
        <v>41275</v>
      </c>
      <c r="D5257" s="4">
        <f t="shared" si="1021"/>
        <v>0.43055555555555558</v>
      </c>
      <c r="E5257" s="3">
        <f t="shared" si="1022"/>
        <v>2013</v>
      </c>
      <c r="F5257" s="3">
        <f t="shared" si="1023"/>
        <v>6</v>
      </c>
      <c r="G5257" s="3">
        <f t="shared" si="1024"/>
        <v>6</v>
      </c>
      <c r="H5257" s="3">
        <f t="shared" si="1025"/>
        <v>5</v>
      </c>
      <c r="I5257" s="3">
        <f t="shared" si="1026"/>
        <v>29</v>
      </c>
      <c r="J5257" s="3">
        <f t="shared" si="1027"/>
        <v>5</v>
      </c>
      <c r="K5257" s="3" t="str">
        <f>IF(AND(D5257&gt;='Season Lookup'!$D$15,D5257&lt;'Season Lookup'!$D$16),"Spring",IF(AND(D5257&gt;='Season Lookup'!$D$16,D5257&lt;'Season Lookup'!$D$17),"Summer",IF(AND(D5257&gt;='Season Lookup'!$D$17,D5257&lt;'Season Lookup'!$D$18),"Fall",IF(OR(D5257&gt;='Season Lookup'!$D$18,D5257&lt;'Season Lookup'!$D$15),"Winter"))))</f>
        <v>Spring</v>
      </c>
      <c r="L5257" s="3" t="str">
        <f>VLOOKUP(F5257,'Season Lookup'!$A$1:$B$13,2,0)</f>
        <v>Summer</v>
      </c>
      <c r="M5257" t="s">
        <v>73</v>
      </c>
      <c r="N5257" t="s">
        <v>13</v>
      </c>
      <c r="O5257" t="s">
        <v>23</v>
      </c>
      <c r="P5257" t="str">
        <f t="shared" si="1028"/>
        <v>Yes</v>
      </c>
      <c r="Q5257" t="str">
        <f t="shared" si="1029"/>
        <v>No</v>
      </c>
      <c r="R5257" t="str">
        <f t="shared" si="1030"/>
        <v>No</v>
      </c>
      <c r="T5257" t="s">
        <v>181</v>
      </c>
      <c r="U5257" t="s">
        <v>37</v>
      </c>
      <c r="V5257" t="str">
        <f t="shared" si="1031"/>
        <v>Intersection</v>
      </c>
      <c r="W5257" t="s">
        <v>5717</v>
      </c>
      <c r="X5257">
        <v>42.357821999999999</v>
      </c>
      <c r="Y5257">
        <v>-71.112504000000001</v>
      </c>
      <c r="Z5257" t="s">
        <v>5718</v>
      </c>
    </row>
    <row r="5258" spans="1:26">
      <c r="A5258">
        <v>29242</v>
      </c>
      <c r="B5258" s="1">
        <v>41431.444444444445</v>
      </c>
      <c r="C5258" s="1">
        <f t="shared" si="1020"/>
        <v>41275</v>
      </c>
      <c r="D5258" s="4">
        <f t="shared" si="1021"/>
        <v>0.43055555555555558</v>
      </c>
      <c r="E5258" s="3">
        <f t="shared" si="1022"/>
        <v>2013</v>
      </c>
      <c r="F5258" s="3">
        <f t="shared" si="1023"/>
        <v>6</v>
      </c>
      <c r="G5258" s="3">
        <f t="shared" si="1024"/>
        <v>6</v>
      </c>
      <c r="H5258" s="3">
        <f t="shared" si="1025"/>
        <v>10</v>
      </c>
      <c r="I5258" s="3">
        <f t="shared" si="1026"/>
        <v>40</v>
      </c>
      <c r="J5258" s="3">
        <f t="shared" si="1027"/>
        <v>5</v>
      </c>
      <c r="K5258" s="3" t="str">
        <f>IF(AND(D5258&gt;='Season Lookup'!$D$15,D5258&lt;'Season Lookup'!$D$16),"Spring",IF(AND(D5258&gt;='Season Lookup'!$D$16,D5258&lt;'Season Lookup'!$D$17),"Summer",IF(AND(D5258&gt;='Season Lookup'!$D$17,D5258&lt;'Season Lookup'!$D$18),"Fall",IF(OR(D5258&gt;='Season Lookup'!$D$18,D5258&lt;'Season Lookup'!$D$15),"Winter"))))</f>
        <v>Spring</v>
      </c>
      <c r="L5258" s="3" t="str">
        <f>VLOOKUP(F5258,'Season Lookup'!$A$1:$B$13,2,0)</f>
        <v>Summer</v>
      </c>
      <c r="M5258" t="s">
        <v>78</v>
      </c>
      <c r="N5258" t="s">
        <v>13</v>
      </c>
      <c r="O5258" t="s">
        <v>23</v>
      </c>
      <c r="P5258" t="str">
        <f t="shared" si="1028"/>
        <v>Yes</v>
      </c>
      <c r="Q5258" t="str">
        <f t="shared" si="1029"/>
        <v>No</v>
      </c>
      <c r="R5258" t="str">
        <f t="shared" si="1030"/>
        <v>No</v>
      </c>
      <c r="S5258">
        <v>272</v>
      </c>
      <c r="T5258" t="s">
        <v>252</v>
      </c>
      <c r="V5258" t="str">
        <f t="shared" si="1031"/>
        <v>Non Intersection</v>
      </c>
      <c r="W5258" t="s">
        <v>5719</v>
      </c>
      <c r="X5258">
        <v>42.385859000000004</v>
      </c>
      <c r="Y5258">
        <v>-71.131569999999996</v>
      </c>
      <c r="Z5258" t="s">
        <v>5720</v>
      </c>
    </row>
    <row r="5259" spans="1:26">
      <c r="A5259">
        <v>29243</v>
      </c>
      <c r="B5259" s="1">
        <v>41431.736805555556</v>
      </c>
      <c r="C5259" s="1">
        <f t="shared" si="1020"/>
        <v>41275</v>
      </c>
      <c r="D5259" s="4">
        <f t="shared" si="1021"/>
        <v>0.43055555555555558</v>
      </c>
      <c r="E5259" s="3">
        <f t="shared" si="1022"/>
        <v>2013</v>
      </c>
      <c r="F5259" s="3">
        <f t="shared" si="1023"/>
        <v>6</v>
      </c>
      <c r="G5259" s="3">
        <f t="shared" si="1024"/>
        <v>6</v>
      </c>
      <c r="H5259" s="3">
        <f t="shared" si="1025"/>
        <v>17</v>
      </c>
      <c r="I5259" s="3">
        <f t="shared" si="1026"/>
        <v>41</v>
      </c>
      <c r="J5259" s="3">
        <f t="shared" si="1027"/>
        <v>5</v>
      </c>
      <c r="K5259" s="3" t="str">
        <f>IF(AND(D5259&gt;='Season Lookup'!$D$15,D5259&lt;'Season Lookup'!$D$16),"Spring",IF(AND(D5259&gt;='Season Lookup'!$D$16,D5259&lt;'Season Lookup'!$D$17),"Summer",IF(AND(D5259&gt;='Season Lookup'!$D$17,D5259&lt;'Season Lookup'!$D$18),"Fall",IF(OR(D5259&gt;='Season Lookup'!$D$18,D5259&lt;'Season Lookup'!$D$15),"Winter"))))</f>
        <v>Spring</v>
      </c>
      <c r="L5259" s="3" t="str">
        <f>VLOOKUP(F5259,'Season Lookup'!$A$1:$B$13,2,0)</f>
        <v>Summer</v>
      </c>
      <c r="M5259" t="s">
        <v>78</v>
      </c>
      <c r="N5259" t="s">
        <v>13</v>
      </c>
      <c r="O5259" t="s">
        <v>13</v>
      </c>
      <c r="P5259" t="str">
        <f t="shared" si="1028"/>
        <v>Yes</v>
      </c>
      <c r="Q5259" t="str">
        <f t="shared" si="1029"/>
        <v>No</v>
      </c>
      <c r="R5259" t="str">
        <f t="shared" si="1030"/>
        <v>No</v>
      </c>
      <c r="T5259" t="s">
        <v>27</v>
      </c>
      <c r="U5259" t="s">
        <v>28</v>
      </c>
      <c r="V5259" t="str">
        <f t="shared" si="1031"/>
        <v>Intersection</v>
      </c>
      <c r="W5259" t="s">
        <v>29</v>
      </c>
      <c r="X5259">
        <v>42.364749000000003</v>
      </c>
      <c r="Y5259">
        <v>-71.110774000000006</v>
      </c>
      <c r="Z5259" t="s">
        <v>30</v>
      </c>
    </row>
    <row r="5260" spans="1:26">
      <c r="A5260">
        <v>29244</v>
      </c>
      <c r="B5260" s="1">
        <v>41431.775682870371</v>
      </c>
      <c r="C5260" s="1">
        <f t="shared" si="1020"/>
        <v>41275</v>
      </c>
      <c r="D5260" s="4">
        <f t="shared" si="1021"/>
        <v>0.43055555555555558</v>
      </c>
      <c r="E5260" s="3">
        <f t="shared" si="1022"/>
        <v>2013</v>
      </c>
      <c r="F5260" s="3">
        <f t="shared" si="1023"/>
        <v>6</v>
      </c>
      <c r="G5260" s="3">
        <f t="shared" si="1024"/>
        <v>6</v>
      </c>
      <c r="H5260" s="3">
        <f t="shared" si="1025"/>
        <v>18</v>
      </c>
      <c r="I5260" s="3">
        <f t="shared" si="1026"/>
        <v>36</v>
      </c>
      <c r="J5260" s="3">
        <f t="shared" si="1027"/>
        <v>5</v>
      </c>
      <c r="K5260" s="3" t="str">
        <f>IF(AND(D5260&gt;='Season Lookup'!$D$15,D5260&lt;'Season Lookup'!$D$16),"Spring",IF(AND(D5260&gt;='Season Lookup'!$D$16,D5260&lt;'Season Lookup'!$D$17),"Summer",IF(AND(D5260&gt;='Season Lookup'!$D$17,D5260&lt;'Season Lookup'!$D$18),"Fall",IF(OR(D5260&gt;='Season Lookup'!$D$18,D5260&lt;'Season Lookup'!$D$15),"Winter"))))</f>
        <v>Spring</v>
      </c>
      <c r="L5260" s="3" t="str">
        <f>VLOOKUP(F5260,'Season Lookup'!$A$1:$B$13,2,0)</f>
        <v>Summer</v>
      </c>
      <c r="M5260" t="s">
        <v>78</v>
      </c>
      <c r="N5260" t="s">
        <v>13</v>
      </c>
      <c r="O5260" t="s">
        <v>13</v>
      </c>
      <c r="P5260" t="str">
        <f t="shared" si="1028"/>
        <v>Yes</v>
      </c>
      <c r="Q5260" t="str">
        <f t="shared" si="1029"/>
        <v>No</v>
      </c>
      <c r="R5260" t="str">
        <f t="shared" si="1030"/>
        <v>No</v>
      </c>
      <c r="T5260" t="s">
        <v>42</v>
      </c>
      <c r="U5260" t="s">
        <v>651</v>
      </c>
      <c r="V5260" t="str">
        <f t="shared" si="1031"/>
        <v>Intersection</v>
      </c>
      <c r="W5260" t="s">
        <v>5591</v>
      </c>
      <c r="X5260">
        <v>42.368709000000003</v>
      </c>
      <c r="Y5260">
        <v>-71.113512999999998</v>
      </c>
      <c r="Z5260" t="s">
        <v>653</v>
      </c>
    </row>
    <row r="5261" spans="1:26">
      <c r="A5261">
        <v>29246</v>
      </c>
      <c r="B5261" s="1">
        <v>41432.395833333336</v>
      </c>
      <c r="C5261" s="1">
        <f t="shared" si="1020"/>
        <v>41275</v>
      </c>
      <c r="D5261" s="4">
        <f t="shared" si="1021"/>
        <v>0.43333333333333335</v>
      </c>
      <c r="E5261" s="3">
        <f t="shared" si="1022"/>
        <v>2013</v>
      </c>
      <c r="F5261" s="3">
        <f t="shared" si="1023"/>
        <v>6</v>
      </c>
      <c r="G5261" s="3">
        <f t="shared" si="1024"/>
        <v>7</v>
      </c>
      <c r="H5261" s="3">
        <f t="shared" si="1025"/>
        <v>9</v>
      </c>
      <c r="I5261" s="3">
        <f t="shared" si="1026"/>
        <v>30</v>
      </c>
      <c r="J5261" s="3">
        <f t="shared" si="1027"/>
        <v>6</v>
      </c>
      <c r="K5261" s="3" t="str">
        <f>IF(AND(D5261&gt;='Season Lookup'!$D$15,D5261&lt;'Season Lookup'!$D$16),"Spring",IF(AND(D5261&gt;='Season Lookup'!$D$16,D5261&lt;'Season Lookup'!$D$17),"Summer",IF(AND(D5261&gt;='Season Lookup'!$D$17,D5261&lt;'Season Lookup'!$D$18),"Fall",IF(OR(D5261&gt;='Season Lookup'!$D$18,D5261&lt;'Season Lookup'!$D$15),"Winter"))))</f>
        <v>Spring</v>
      </c>
      <c r="L5261" s="3" t="str">
        <f>VLOOKUP(F5261,'Season Lookup'!$A$1:$B$13,2,0)</f>
        <v>Summer</v>
      </c>
      <c r="M5261" t="s">
        <v>12</v>
      </c>
      <c r="N5261" t="s">
        <v>35</v>
      </c>
      <c r="O5261" t="s">
        <v>23</v>
      </c>
      <c r="P5261" t="str">
        <f t="shared" si="1028"/>
        <v>Yes</v>
      </c>
      <c r="Q5261" t="str">
        <f t="shared" si="1029"/>
        <v>No</v>
      </c>
      <c r="R5261" t="str">
        <f t="shared" si="1030"/>
        <v>No</v>
      </c>
      <c r="T5261" t="s">
        <v>379</v>
      </c>
      <c r="U5261" t="s">
        <v>556</v>
      </c>
      <c r="V5261" t="str">
        <f t="shared" si="1031"/>
        <v>Intersection</v>
      </c>
      <c r="W5261" t="s">
        <v>5179</v>
      </c>
      <c r="X5261">
        <v>42.366768999999998</v>
      </c>
      <c r="Y5261">
        <v>-71.079538999999997</v>
      </c>
      <c r="Z5261" t="s">
        <v>5180</v>
      </c>
    </row>
    <row r="5262" spans="1:26">
      <c r="A5262">
        <v>29247</v>
      </c>
      <c r="B5262" s="1">
        <v>41432.519432870373</v>
      </c>
      <c r="C5262" s="1">
        <f t="shared" si="1020"/>
        <v>41275</v>
      </c>
      <c r="D5262" s="4">
        <f t="shared" si="1021"/>
        <v>0.43333333333333335</v>
      </c>
      <c r="E5262" s="3">
        <f t="shared" si="1022"/>
        <v>2013</v>
      </c>
      <c r="F5262" s="3">
        <f t="shared" si="1023"/>
        <v>6</v>
      </c>
      <c r="G5262" s="3">
        <f t="shared" si="1024"/>
        <v>7</v>
      </c>
      <c r="H5262" s="3">
        <f t="shared" si="1025"/>
        <v>12</v>
      </c>
      <c r="I5262" s="3">
        <f t="shared" si="1026"/>
        <v>27</v>
      </c>
      <c r="J5262" s="3">
        <f t="shared" si="1027"/>
        <v>6</v>
      </c>
      <c r="K5262" s="3" t="str">
        <f>IF(AND(D5262&gt;='Season Lookup'!$D$15,D5262&lt;'Season Lookup'!$D$16),"Spring",IF(AND(D5262&gt;='Season Lookup'!$D$16,D5262&lt;'Season Lookup'!$D$17),"Summer",IF(AND(D5262&gt;='Season Lookup'!$D$17,D5262&lt;'Season Lookup'!$D$18),"Fall",IF(OR(D5262&gt;='Season Lookup'!$D$18,D5262&lt;'Season Lookup'!$D$15),"Winter"))))</f>
        <v>Spring</v>
      </c>
      <c r="L5262" s="3" t="str">
        <f>VLOOKUP(F5262,'Season Lookup'!$A$1:$B$13,2,0)</f>
        <v>Summer</v>
      </c>
      <c r="M5262" t="s">
        <v>12</v>
      </c>
      <c r="N5262" t="s">
        <v>13</v>
      </c>
      <c r="O5262" t="s">
        <v>13</v>
      </c>
      <c r="P5262" t="str">
        <f t="shared" si="1028"/>
        <v>Yes</v>
      </c>
      <c r="Q5262" t="str">
        <f t="shared" si="1029"/>
        <v>No</v>
      </c>
      <c r="R5262" t="str">
        <f t="shared" si="1030"/>
        <v>No</v>
      </c>
      <c r="T5262" t="s">
        <v>342</v>
      </c>
      <c r="U5262" t="s">
        <v>105</v>
      </c>
      <c r="V5262" t="str">
        <f t="shared" si="1031"/>
        <v>Intersection</v>
      </c>
      <c r="W5262" t="s">
        <v>725</v>
      </c>
      <c r="X5262">
        <v>42.369317000000002</v>
      </c>
      <c r="Y5262">
        <v>-71.101021000000003</v>
      </c>
      <c r="Z5262" t="s">
        <v>344</v>
      </c>
    </row>
    <row r="5263" spans="1:26">
      <c r="A5263">
        <v>29248</v>
      </c>
      <c r="B5263" s="1">
        <v>41432.520833333336</v>
      </c>
      <c r="C5263" s="1">
        <f t="shared" si="1020"/>
        <v>41275</v>
      </c>
      <c r="D5263" s="4">
        <f t="shared" si="1021"/>
        <v>0.43333333333333335</v>
      </c>
      <c r="E5263" s="3">
        <f t="shared" si="1022"/>
        <v>2013</v>
      </c>
      <c r="F5263" s="3">
        <f t="shared" si="1023"/>
        <v>6</v>
      </c>
      <c r="G5263" s="3">
        <f t="shared" si="1024"/>
        <v>7</v>
      </c>
      <c r="H5263" s="3">
        <f t="shared" si="1025"/>
        <v>12</v>
      </c>
      <c r="I5263" s="3">
        <f t="shared" si="1026"/>
        <v>30</v>
      </c>
      <c r="J5263" s="3">
        <f t="shared" si="1027"/>
        <v>6</v>
      </c>
      <c r="K5263" s="3" t="str">
        <f>IF(AND(D5263&gt;='Season Lookup'!$D$15,D5263&lt;'Season Lookup'!$D$16),"Spring",IF(AND(D5263&gt;='Season Lookup'!$D$16,D5263&lt;'Season Lookup'!$D$17),"Summer",IF(AND(D5263&gt;='Season Lookup'!$D$17,D5263&lt;'Season Lookup'!$D$18),"Fall",IF(OR(D5263&gt;='Season Lookup'!$D$18,D5263&lt;'Season Lookup'!$D$15),"Winter"))))</f>
        <v>Spring</v>
      </c>
      <c r="L5263" s="3" t="str">
        <f>VLOOKUP(F5263,'Season Lookup'!$A$1:$B$13,2,0)</f>
        <v>Summer</v>
      </c>
      <c r="M5263" t="s">
        <v>31</v>
      </c>
      <c r="N5263" t="s">
        <v>13</v>
      </c>
      <c r="O5263" t="s">
        <v>23</v>
      </c>
      <c r="P5263" t="str">
        <f t="shared" si="1028"/>
        <v>Yes</v>
      </c>
      <c r="Q5263" t="str">
        <f t="shared" si="1029"/>
        <v>No</v>
      </c>
      <c r="R5263" t="str">
        <f t="shared" si="1030"/>
        <v>No</v>
      </c>
      <c r="S5263">
        <v>39</v>
      </c>
      <c r="T5263" t="s">
        <v>1612</v>
      </c>
      <c r="V5263" t="str">
        <f t="shared" si="1031"/>
        <v>Non Intersection</v>
      </c>
      <c r="W5263" t="s">
        <v>5721</v>
      </c>
      <c r="X5263">
        <v>42.364018999999999</v>
      </c>
      <c r="Y5263">
        <v>-71.106769</v>
      </c>
      <c r="Z5263" t="s">
        <v>5722</v>
      </c>
    </row>
    <row r="5264" spans="1:26">
      <c r="A5264">
        <v>29249</v>
      </c>
      <c r="B5264" s="1">
        <v>41432.604155092595</v>
      </c>
      <c r="C5264" s="1">
        <f t="shared" si="1020"/>
        <v>41275</v>
      </c>
      <c r="D5264" s="4">
        <f t="shared" si="1021"/>
        <v>0.43333333333333335</v>
      </c>
      <c r="E5264" s="3">
        <f t="shared" si="1022"/>
        <v>2013</v>
      </c>
      <c r="F5264" s="3">
        <f t="shared" si="1023"/>
        <v>6</v>
      </c>
      <c r="G5264" s="3">
        <f t="shared" si="1024"/>
        <v>7</v>
      </c>
      <c r="H5264" s="3">
        <f t="shared" si="1025"/>
        <v>14</v>
      </c>
      <c r="I5264" s="3">
        <f t="shared" si="1026"/>
        <v>29</v>
      </c>
      <c r="J5264" s="3">
        <f t="shared" si="1027"/>
        <v>6</v>
      </c>
      <c r="K5264" s="3" t="str">
        <f>IF(AND(D5264&gt;='Season Lookup'!$D$15,D5264&lt;'Season Lookup'!$D$16),"Spring",IF(AND(D5264&gt;='Season Lookup'!$D$16,D5264&lt;'Season Lookup'!$D$17),"Summer",IF(AND(D5264&gt;='Season Lookup'!$D$17,D5264&lt;'Season Lookup'!$D$18),"Fall",IF(OR(D5264&gt;='Season Lookup'!$D$18,D5264&lt;'Season Lookup'!$D$15),"Winter"))))</f>
        <v>Spring</v>
      </c>
      <c r="L5264" s="3" t="str">
        <f>VLOOKUP(F5264,'Season Lookup'!$A$1:$B$13,2,0)</f>
        <v>Summer</v>
      </c>
      <c r="M5264" t="s">
        <v>12</v>
      </c>
      <c r="N5264" t="s">
        <v>13</v>
      </c>
      <c r="O5264" t="s">
        <v>23</v>
      </c>
      <c r="P5264" t="str">
        <f t="shared" si="1028"/>
        <v>Yes</v>
      </c>
      <c r="Q5264" t="str">
        <f t="shared" si="1029"/>
        <v>No</v>
      </c>
      <c r="R5264" t="str">
        <f t="shared" si="1030"/>
        <v>No</v>
      </c>
      <c r="S5264">
        <v>215</v>
      </c>
      <c r="T5264" t="s">
        <v>170</v>
      </c>
      <c r="V5264" t="str">
        <f t="shared" si="1031"/>
        <v>Non Intersection</v>
      </c>
      <c r="W5264" t="s">
        <v>4750</v>
      </c>
      <c r="X5264">
        <v>42.389387999999997</v>
      </c>
      <c r="Y5264">
        <v>-71.14282</v>
      </c>
      <c r="Z5264" t="s">
        <v>4751</v>
      </c>
    </row>
    <row r="5265" spans="1:26">
      <c r="A5265">
        <v>29250</v>
      </c>
      <c r="B5265" s="1">
        <v>41432.606238425928</v>
      </c>
      <c r="C5265" s="1">
        <f t="shared" si="1020"/>
        <v>41275</v>
      </c>
      <c r="D5265" s="4">
        <f t="shared" si="1021"/>
        <v>0.43333333333333335</v>
      </c>
      <c r="E5265" s="3">
        <f t="shared" si="1022"/>
        <v>2013</v>
      </c>
      <c r="F5265" s="3">
        <f t="shared" si="1023"/>
        <v>6</v>
      </c>
      <c r="G5265" s="3">
        <f t="shared" si="1024"/>
        <v>7</v>
      </c>
      <c r="H5265" s="3">
        <f t="shared" si="1025"/>
        <v>14</v>
      </c>
      <c r="I5265" s="3">
        <f t="shared" si="1026"/>
        <v>32</v>
      </c>
      <c r="J5265" s="3">
        <f t="shared" si="1027"/>
        <v>6</v>
      </c>
      <c r="K5265" s="3" t="str">
        <f>IF(AND(D5265&gt;='Season Lookup'!$D$15,D5265&lt;'Season Lookup'!$D$16),"Spring",IF(AND(D5265&gt;='Season Lookup'!$D$16,D5265&lt;'Season Lookup'!$D$17),"Summer",IF(AND(D5265&gt;='Season Lookup'!$D$17,D5265&lt;'Season Lookup'!$D$18),"Fall",IF(OR(D5265&gt;='Season Lookup'!$D$18,D5265&lt;'Season Lookup'!$D$15),"Winter"))))</f>
        <v>Spring</v>
      </c>
      <c r="L5265" s="3" t="str">
        <f>VLOOKUP(F5265,'Season Lookup'!$A$1:$B$13,2,0)</f>
        <v>Summer</v>
      </c>
      <c r="M5265" t="s">
        <v>12</v>
      </c>
      <c r="N5265" t="s">
        <v>329</v>
      </c>
      <c r="O5265" t="s">
        <v>13</v>
      </c>
      <c r="P5265" t="str">
        <f t="shared" si="1028"/>
        <v>Yes</v>
      </c>
      <c r="Q5265" t="str">
        <f t="shared" si="1029"/>
        <v>No</v>
      </c>
      <c r="R5265" t="str">
        <f t="shared" si="1030"/>
        <v>No</v>
      </c>
      <c r="S5265">
        <v>32</v>
      </c>
      <c r="T5265" t="s">
        <v>202</v>
      </c>
      <c r="V5265" t="str">
        <f t="shared" si="1031"/>
        <v>Non Intersection</v>
      </c>
      <c r="W5265" t="s">
        <v>3759</v>
      </c>
      <c r="X5265">
        <v>42.361735000000003</v>
      </c>
      <c r="Y5265">
        <v>-71.091339000000005</v>
      </c>
      <c r="Z5265" t="s">
        <v>3760</v>
      </c>
    </row>
    <row r="5266" spans="1:26">
      <c r="A5266">
        <v>29251</v>
      </c>
      <c r="B5266" s="1">
        <v>41432.640266203707</v>
      </c>
      <c r="C5266" s="1">
        <f t="shared" si="1020"/>
        <v>41275</v>
      </c>
      <c r="D5266" s="4">
        <f t="shared" si="1021"/>
        <v>0.43333333333333335</v>
      </c>
      <c r="E5266" s="3">
        <f t="shared" si="1022"/>
        <v>2013</v>
      </c>
      <c r="F5266" s="3">
        <f t="shared" si="1023"/>
        <v>6</v>
      </c>
      <c r="G5266" s="3">
        <f t="shared" si="1024"/>
        <v>7</v>
      </c>
      <c r="H5266" s="3">
        <f t="shared" si="1025"/>
        <v>15</v>
      </c>
      <c r="I5266" s="3">
        <f t="shared" si="1026"/>
        <v>21</v>
      </c>
      <c r="J5266" s="3">
        <f t="shared" si="1027"/>
        <v>6</v>
      </c>
      <c r="K5266" s="3" t="str">
        <f>IF(AND(D5266&gt;='Season Lookup'!$D$15,D5266&lt;'Season Lookup'!$D$16),"Spring",IF(AND(D5266&gt;='Season Lookup'!$D$16,D5266&lt;'Season Lookup'!$D$17),"Summer",IF(AND(D5266&gt;='Season Lookup'!$D$17,D5266&lt;'Season Lookup'!$D$18),"Fall",IF(OR(D5266&gt;='Season Lookup'!$D$18,D5266&lt;'Season Lookup'!$D$15),"Winter"))))</f>
        <v>Spring</v>
      </c>
      <c r="L5266" s="3" t="str">
        <f>VLOOKUP(F5266,'Season Lookup'!$A$1:$B$13,2,0)</f>
        <v>Summer</v>
      </c>
      <c r="M5266" t="s">
        <v>12</v>
      </c>
      <c r="N5266" t="s">
        <v>13</v>
      </c>
      <c r="O5266" t="s">
        <v>13</v>
      </c>
      <c r="P5266" t="str">
        <f t="shared" si="1028"/>
        <v>Yes</v>
      </c>
      <c r="Q5266" t="str">
        <f t="shared" si="1029"/>
        <v>No</v>
      </c>
      <c r="R5266" t="str">
        <f t="shared" si="1030"/>
        <v>No</v>
      </c>
      <c r="T5266" t="s">
        <v>14</v>
      </c>
      <c r="U5266" t="s">
        <v>1426</v>
      </c>
      <c r="V5266" t="str">
        <f t="shared" si="1031"/>
        <v>Intersection</v>
      </c>
      <c r="W5266" t="s">
        <v>2369</v>
      </c>
      <c r="X5266">
        <v>42.395333000000001</v>
      </c>
      <c r="Y5266">
        <v>-71.127921000000001</v>
      </c>
      <c r="Z5266" t="s">
        <v>2370</v>
      </c>
    </row>
    <row r="5267" spans="1:26">
      <c r="A5267">
        <v>29252</v>
      </c>
      <c r="B5267" s="1">
        <v>41432.645833333336</v>
      </c>
      <c r="C5267" s="1">
        <f t="shared" si="1020"/>
        <v>41275</v>
      </c>
      <c r="D5267" s="4">
        <f t="shared" si="1021"/>
        <v>0.43333333333333335</v>
      </c>
      <c r="E5267" s="3">
        <f t="shared" si="1022"/>
        <v>2013</v>
      </c>
      <c r="F5267" s="3">
        <f t="shared" si="1023"/>
        <v>6</v>
      </c>
      <c r="G5267" s="3">
        <f t="shared" si="1024"/>
        <v>7</v>
      </c>
      <c r="H5267" s="3">
        <f t="shared" si="1025"/>
        <v>15</v>
      </c>
      <c r="I5267" s="3">
        <f t="shared" si="1026"/>
        <v>30</v>
      </c>
      <c r="J5267" s="3">
        <f t="shared" si="1027"/>
        <v>6</v>
      </c>
      <c r="K5267" s="3" t="str">
        <f>IF(AND(D5267&gt;='Season Lookup'!$D$15,D5267&lt;'Season Lookup'!$D$16),"Spring",IF(AND(D5267&gt;='Season Lookup'!$D$16,D5267&lt;'Season Lookup'!$D$17),"Summer",IF(AND(D5267&gt;='Season Lookup'!$D$17,D5267&lt;'Season Lookup'!$D$18),"Fall",IF(OR(D5267&gt;='Season Lookup'!$D$18,D5267&lt;'Season Lookup'!$D$15),"Winter"))))</f>
        <v>Spring</v>
      </c>
      <c r="L5267" s="3" t="str">
        <f>VLOOKUP(F5267,'Season Lookup'!$A$1:$B$13,2,0)</f>
        <v>Summer</v>
      </c>
      <c r="M5267" t="s">
        <v>12</v>
      </c>
      <c r="N5267" t="s">
        <v>18</v>
      </c>
      <c r="O5267" t="s">
        <v>23</v>
      </c>
      <c r="P5267" t="str">
        <f t="shared" si="1028"/>
        <v>Yes</v>
      </c>
      <c r="Q5267" t="str">
        <f t="shared" si="1029"/>
        <v>No</v>
      </c>
      <c r="R5267" t="str">
        <f t="shared" si="1030"/>
        <v>No</v>
      </c>
      <c r="S5267">
        <v>288</v>
      </c>
      <c r="T5267" t="s">
        <v>342</v>
      </c>
      <c r="V5267" t="str">
        <f t="shared" si="1031"/>
        <v>Non Intersection</v>
      </c>
      <c r="W5267" t="s">
        <v>5723</v>
      </c>
      <c r="X5267">
        <v>42.372272000000002</v>
      </c>
      <c r="Y5267">
        <v>-71.098809000000003</v>
      </c>
      <c r="Z5267" t="s">
        <v>5724</v>
      </c>
    </row>
    <row r="5268" spans="1:26">
      <c r="A5268">
        <v>29253</v>
      </c>
      <c r="B5268" s="1">
        <v>41432.681932870371</v>
      </c>
      <c r="C5268" s="1">
        <f t="shared" si="1020"/>
        <v>41275</v>
      </c>
      <c r="D5268" s="4">
        <f t="shared" si="1021"/>
        <v>0.43333333333333335</v>
      </c>
      <c r="E5268" s="3">
        <f t="shared" si="1022"/>
        <v>2013</v>
      </c>
      <c r="F5268" s="3">
        <f t="shared" si="1023"/>
        <v>6</v>
      </c>
      <c r="G5268" s="3">
        <f t="shared" si="1024"/>
        <v>7</v>
      </c>
      <c r="H5268" s="3">
        <f t="shared" si="1025"/>
        <v>16</v>
      </c>
      <c r="I5268" s="3">
        <f t="shared" si="1026"/>
        <v>21</v>
      </c>
      <c r="J5268" s="3">
        <f t="shared" si="1027"/>
        <v>6</v>
      </c>
      <c r="K5268" s="3" t="str">
        <f>IF(AND(D5268&gt;='Season Lookup'!$D$15,D5268&lt;'Season Lookup'!$D$16),"Spring",IF(AND(D5268&gt;='Season Lookup'!$D$16,D5268&lt;'Season Lookup'!$D$17),"Summer",IF(AND(D5268&gt;='Season Lookup'!$D$17,D5268&lt;'Season Lookup'!$D$18),"Fall",IF(OR(D5268&gt;='Season Lookup'!$D$18,D5268&lt;'Season Lookup'!$D$15),"Winter"))))</f>
        <v>Spring</v>
      </c>
      <c r="L5268" s="3" t="str">
        <f>VLOOKUP(F5268,'Season Lookup'!$A$1:$B$13,2,0)</f>
        <v>Summer</v>
      </c>
      <c r="M5268" t="s">
        <v>12</v>
      </c>
      <c r="N5268" t="s">
        <v>13</v>
      </c>
      <c r="O5268" t="s">
        <v>13</v>
      </c>
      <c r="P5268" t="str">
        <f t="shared" si="1028"/>
        <v>Yes</v>
      </c>
      <c r="Q5268" t="str">
        <f t="shared" si="1029"/>
        <v>No</v>
      </c>
      <c r="R5268" t="str">
        <f t="shared" si="1030"/>
        <v>No</v>
      </c>
      <c r="T5268" t="s">
        <v>14</v>
      </c>
      <c r="U5268" t="s">
        <v>501</v>
      </c>
      <c r="V5268" t="str">
        <f t="shared" si="1031"/>
        <v>Intersection</v>
      </c>
      <c r="W5268" t="s">
        <v>2128</v>
      </c>
      <c r="X5268">
        <v>42.383788000000003</v>
      </c>
      <c r="Y5268">
        <v>-71.119513999999995</v>
      </c>
      <c r="Z5268" t="s">
        <v>2129</v>
      </c>
    </row>
    <row r="5269" spans="1:26">
      <c r="A5269">
        <v>29254</v>
      </c>
      <c r="B5269" s="1">
        <v>41432.791655092595</v>
      </c>
      <c r="C5269" s="1">
        <f t="shared" si="1020"/>
        <v>41275</v>
      </c>
      <c r="D5269" s="4">
        <f t="shared" si="1021"/>
        <v>0.43333333333333335</v>
      </c>
      <c r="E5269" s="3">
        <f t="shared" si="1022"/>
        <v>2013</v>
      </c>
      <c r="F5269" s="3">
        <f t="shared" si="1023"/>
        <v>6</v>
      </c>
      <c r="G5269" s="3">
        <f t="shared" si="1024"/>
        <v>7</v>
      </c>
      <c r="H5269" s="3">
        <f t="shared" si="1025"/>
        <v>18</v>
      </c>
      <c r="I5269" s="3">
        <f t="shared" si="1026"/>
        <v>59</v>
      </c>
      <c r="J5269" s="3">
        <f t="shared" si="1027"/>
        <v>6</v>
      </c>
      <c r="K5269" s="3" t="str">
        <f>IF(AND(D5269&gt;='Season Lookup'!$D$15,D5269&lt;'Season Lookup'!$D$16),"Spring",IF(AND(D5269&gt;='Season Lookup'!$D$16,D5269&lt;'Season Lookup'!$D$17),"Summer",IF(AND(D5269&gt;='Season Lookup'!$D$17,D5269&lt;'Season Lookup'!$D$18),"Fall",IF(OR(D5269&gt;='Season Lookup'!$D$18,D5269&lt;'Season Lookup'!$D$15),"Winter"))))</f>
        <v>Spring</v>
      </c>
      <c r="L5269" s="3" t="str">
        <f>VLOOKUP(F5269,'Season Lookup'!$A$1:$B$13,2,0)</f>
        <v>Summer</v>
      </c>
      <c r="M5269" t="s">
        <v>12</v>
      </c>
      <c r="N5269" t="s">
        <v>13</v>
      </c>
      <c r="O5269" t="s">
        <v>152</v>
      </c>
      <c r="P5269" t="str">
        <f t="shared" si="1028"/>
        <v>Yes</v>
      </c>
      <c r="Q5269" t="str">
        <f t="shared" si="1029"/>
        <v>No</v>
      </c>
      <c r="R5269" t="str">
        <f t="shared" si="1030"/>
        <v>Yes</v>
      </c>
      <c r="S5269">
        <v>465</v>
      </c>
      <c r="T5269" t="s">
        <v>19</v>
      </c>
      <c r="V5269" t="str">
        <f t="shared" si="1031"/>
        <v>Non Intersection</v>
      </c>
      <c r="W5269" t="s">
        <v>5725</v>
      </c>
      <c r="X5269">
        <v>42.371645999999998</v>
      </c>
      <c r="Y5269">
        <v>-71.083984000000001</v>
      </c>
      <c r="Z5269" t="s">
        <v>5726</v>
      </c>
    </row>
    <row r="5270" spans="1:26">
      <c r="A5270">
        <v>29255</v>
      </c>
      <c r="B5270" s="1">
        <v>41432.793055555558</v>
      </c>
      <c r="C5270" s="1">
        <f t="shared" si="1020"/>
        <v>41275</v>
      </c>
      <c r="D5270" s="4">
        <f t="shared" si="1021"/>
        <v>0.43333333333333335</v>
      </c>
      <c r="E5270" s="3">
        <f t="shared" si="1022"/>
        <v>2013</v>
      </c>
      <c r="F5270" s="3">
        <f t="shared" si="1023"/>
        <v>6</v>
      </c>
      <c r="G5270" s="3">
        <f t="shared" si="1024"/>
        <v>7</v>
      </c>
      <c r="H5270" s="3">
        <f t="shared" si="1025"/>
        <v>19</v>
      </c>
      <c r="I5270" s="3">
        <f t="shared" si="1026"/>
        <v>2</v>
      </c>
      <c r="J5270" s="3">
        <f t="shared" si="1027"/>
        <v>6</v>
      </c>
      <c r="K5270" s="3" t="str">
        <f>IF(AND(D5270&gt;='Season Lookup'!$D$15,D5270&lt;'Season Lookup'!$D$16),"Spring",IF(AND(D5270&gt;='Season Lookup'!$D$16,D5270&lt;'Season Lookup'!$D$17),"Summer",IF(AND(D5270&gt;='Season Lookup'!$D$17,D5270&lt;'Season Lookup'!$D$18),"Fall",IF(OR(D5270&gt;='Season Lookup'!$D$18,D5270&lt;'Season Lookup'!$D$15),"Winter"))))</f>
        <v>Spring</v>
      </c>
      <c r="L5270" s="3" t="str">
        <f>VLOOKUP(F5270,'Season Lookup'!$A$1:$B$13,2,0)</f>
        <v>Summer</v>
      </c>
      <c r="M5270" t="s">
        <v>12</v>
      </c>
      <c r="N5270" t="s">
        <v>18</v>
      </c>
      <c r="O5270" t="s">
        <v>152</v>
      </c>
      <c r="P5270" t="str">
        <f t="shared" si="1028"/>
        <v>Yes</v>
      </c>
      <c r="Q5270" t="str">
        <f t="shared" si="1029"/>
        <v>No</v>
      </c>
      <c r="R5270" t="str">
        <f t="shared" si="1030"/>
        <v>Yes</v>
      </c>
      <c r="T5270" t="s">
        <v>1062</v>
      </c>
      <c r="V5270" t="str">
        <f t="shared" si="1031"/>
        <v>Intersection</v>
      </c>
      <c r="W5270" t="s">
        <v>1283</v>
      </c>
      <c r="X5270">
        <v>0</v>
      </c>
      <c r="Y5270">
        <v>0</v>
      </c>
      <c r="Z5270" t="s">
        <v>81</v>
      </c>
    </row>
    <row r="5271" spans="1:26">
      <c r="A5271">
        <v>29256</v>
      </c>
      <c r="B5271" s="1">
        <v>41433.04859953704</v>
      </c>
      <c r="C5271" s="1">
        <f t="shared" si="1020"/>
        <v>41275</v>
      </c>
      <c r="D5271" s="4">
        <f t="shared" si="1021"/>
        <v>0.43611111111111112</v>
      </c>
      <c r="E5271" s="3">
        <f t="shared" si="1022"/>
        <v>2013</v>
      </c>
      <c r="F5271" s="3">
        <f t="shared" si="1023"/>
        <v>6</v>
      </c>
      <c r="G5271" s="3">
        <f t="shared" si="1024"/>
        <v>8</v>
      </c>
      <c r="H5271" s="3">
        <f t="shared" si="1025"/>
        <v>1</v>
      </c>
      <c r="I5271" s="3">
        <f t="shared" si="1026"/>
        <v>9</v>
      </c>
      <c r="J5271" s="3">
        <f t="shared" si="1027"/>
        <v>7</v>
      </c>
      <c r="K5271" s="3" t="str">
        <f>IF(AND(D5271&gt;='Season Lookup'!$D$15,D5271&lt;'Season Lookup'!$D$16),"Spring",IF(AND(D5271&gt;='Season Lookup'!$D$16,D5271&lt;'Season Lookup'!$D$17),"Summer",IF(AND(D5271&gt;='Season Lookup'!$D$17,D5271&lt;'Season Lookup'!$D$18),"Fall",IF(OR(D5271&gt;='Season Lookup'!$D$18,D5271&lt;'Season Lookup'!$D$15),"Winter"))))</f>
        <v>Spring</v>
      </c>
      <c r="L5271" s="3" t="str">
        <f>VLOOKUP(F5271,'Season Lookup'!$A$1:$B$13,2,0)</f>
        <v>Summer</v>
      </c>
      <c r="M5271" t="s">
        <v>31</v>
      </c>
      <c r="N5271" t="s">
        <v>18</v>
      </c>
      <c r="O5271" t="s">
        <v>13</v>
      </c>
      <c r="P5271" t="str">
        <f t="shared" si="1028"/>
        <v>Yes</v>
      </c>
      <c r="Q5271" t="str">
        <f t="shared" si="1029"/>
        <v>No</v>
      </c>
      <c r="R5271" t="str">
        <f t="shared" si="1030"/>
        <v>No</v>
      </c>
      <c r="T5271" t="s">
        <v>86</v>
      </c>
      <c r="U5271" t="s">
        <v>453</v>
      </c>
      <c r="V5271" t="str">
        <f t="shared" si="1031"/>
        <v>Intersection</v>
      </c>
      <c r="W5271" t="s">
        <v>4096</v>
      </c>
      <c r="X5271">
        <v>42.355082000000003</v>
      </c>
      <c r="Y5271">
        <v>-71.110328999999993</v>
      </c>
      <c r="Z5271" t="s">
        <v>4097</v>
      </c>
    </row>
    <row r="5272" spans="1:26">
      <c r="A5272">
        <v>29257</v>
      </c>
      <c r="B5272" s="1">
        <v>41433.506944444445</v>
      </c>
      <c r="C5272" s="1">
        <f t="shared" si="1020"/>
        <v>41275</v>
      </c>
      <c r="D5272" s="4">
        <f t="shared" si="1021"/>
        <v>0.43611111111111112</v>
      </c>
      <c r="E5272" s="3">
        <f t="shared" si="1022"/>
        <v>2013</v>
      </c>
      <c r="F5272" s="3">
        <f t="shared" si="1023"/>
        <v>6</v>
      </c>
      <c r="G5272" s="3">
        <f t="shared" si="1024"/>
        <v>8</v>
      </c>
      <c r="H5272" s="3">
        <f t="shared" si="1025"/>
        <v>12</v>
      </c>
      <c r="I5272" s="3">
        <f t="shared" si="1026"/>
        <v>10</v>
      </c>
      <c r="J5272" s="3">
        <f t="shared" si="1027"/>
        <v>7</v>
      </c>
      <c r="K5272" s="3" t="str">
        <f>IF(AND(D5272&gt;='Season Lookup'!$D$15,D5272&lt;'Season Lookup'!$D$16),"Spring",IF(AND(D5272&gt;='Season Lookup'!$D$16,D5272&lt;'Season Lookup'!$D$17),"Summer",IF(AND(D5272&gt;='Season Lookup'!$D$17,D5272&lt;'Season Lookup'!$D$18),"Fall",IF(OR(D5272&gt;='Season Lookup'!$D$18,D5272&lt;'Season Lookup'!$D$15),"Winter"))))</f>
        <v>Spring</v>
      </c>
      <c r="L5272" s="3" t="str">
        <f>VLOOKUP(F5272,'Season Lookup'!$A$1:$B$13,2,0)</f>
        <v>Summer</v>
      </c>
      <c r="M5272" t="s">
        <v>31</v>
      </c>
      <c r="N5272" t="s">
        <v>13</v>
      </c>
      <c r="O5272" t="s">
        <v>13</v>
      </c>
      <c r="P5272" t="str">
        <f t="shared" si="1028"/>
        <v>Yes</v>
      </c>
      <c r="Q5272" t="str">
        <f t="shared" si="1029"/>
        <v>No</v>
      </c>
      <c r="R5272" t="str">
        <f t="shared" si="1030"/>
        <v>No</v>
      </c>
      <c r="T5272" t="s">
        <v>342</v>
      </c>
      <c r="U5272" t="s">
        <v>316</v>
      </c>
      <c r="V5272" t="str">
        <f t="shared" si="1031"/>
        <v>Intersection</v>
      </c>
      <c r="W5272" t="s">
        <v>2529</v>
      </c>
      <c r="X5272">
        <v>42.366343000000001</v>
      </c>
      <c r="Y5272">
        <v>-71.103160000000003</v>
      </c>
      <c r="Z5272" t="s">
        <v>643</v>
      </c>
    </row>
    <row r="5273" spans="1:26">
      <c r="A5273">
        <v>29258</v>
      </c>
      <c r="B5273" s="1">
        <v>41433.681932870371</v>
      </c>
      <c r="C5273" s="1">
        <f t="shared" si="1020"/>
        <v>41275</v>
      </c>
      <c r="D5273" s="4">
        <f t="shared" si="1021"/>
        <v>0.43611111111111112</v>
      </c>
      <c r="E5273" s="3">
        <f t="shared" si="1022"/>
        <v>2013</v>
      </c>
      <c r="F5273" s="3">
        <f t="shared" si="1023"/>
        <v>6</v>
      </c>
      <c r="G5273" s="3">
        <f t="shared" si="1024"/>
        <v>8</v>
      </c>
      <c r="H5273" s="3">
        <f t="shared" si="1025"/>
        <v>16</v>
      </c>
      <c r="I5273" s="3">
        <f t="shared" si="1026"/>
        <v>21</v>
      </c>
      <c r="J5273" s="3">
        <f t="shared" si="1027"/>
        <v>7</v>
      </c>
      <c r="K5273" s="3" t="str">
        <f>IF(AND(D5273&gt;='Season Lookup'!$D$15,D5273&lt;'Season Lookup'!$D$16),"Spring",IF(AND(D5273&gt;='Season Lookup'!$D$16,D5273&lt;'Season Lookup'!$D$17),"Summer",IF(AND(D5273&gt;='Season Lookup'!$D$17,D5273&lt;'Season Lookup'!$D$18),"Fall",IF(OR(D5273&gt;='Season Lookup'!$D$18,D5273&lt;'Season Lookup'!$D$15),"Winter"))))</f>
        <v>Spring</v>
      </c>
      <c r="L5273" s="3" t="str">
        <f>VLOOKUP(F5273,'Season Lookup'!$A$1:$B$13,2,0)</f>
        <v>Summer</v>
      </c>
      <c r="M5273" t="s">
        <v>31</v>
      </c>
      <c r="N5273" t="s">
        <v>13</v>
      </c>
      <c r="O5273" t="s">
        <v>132</v>
      </c>
      <c r="P5273" t="str">
        <f t="shared" si="1028"/>
        <v>Yes</v>
      </c>
      <c r="Q5273" t="str">
        <f t="shared" si="1029"/>
        <v>Yes</v>
      </c>
      <c r="R5273" t="str">
        <f t="shared" si="1030"/>
        <v>No</v>
      </c>
      <c r="T5273" t="s">
        <v>105</v>
      </c>
      <c r="U5273" t="s">
        <v>1249</v>
      </c>
      <c r="V5273" t="str">
        <f t="shared" si="1031"/>
        <v>Intersection</v>
      </c>
      <c r="W5273" t="s">
        <v>1250</v>
      </c>
      <c r="X5273">
        <v>42.370339999999999</v>
      </c>
      <c r="Y5273">
        <v>-71.103615000000005</v>
      </c>
      <c r="Z5273" t="s">
        <v>1251</v>
      </c>
    </row>
    <row r="5274" spans="1:26">
      <c r="A5274">
        <v>29264</v>
      </c>
      <c r="B5274" s="1">
        <v>41434.637488425928</v>
      </c>
      <c r="C5274" s="1">
        <f t="shared" si="1020"/>
        <v>41275</v>
      </c>
      <c r="D5274" s="4">
        <f t="shared" si="1021"/>
        <v>0.43888888888888888</v>
      </c>
      <c r="E5274" s="3">
        <f t="shared" si="1022"/>
        <v>2013</v>
      </c>
      <c r="F5274" s="3">
        <f t="shared" si="1023"/>
        <v>6</v>
      </c>
      <c r="G5274" s="3">
        <f t="shared" si="1024"/>
        <v>9</v>
      </c>
      <c r="H5274" s="3">
        <f t="shared" si="1025"/>
        <v>15</v>
      </c>
      <c r="I5274" s="3">
        <f t="shared" si="1026"/>
        <v>17</v>
      </c>
      <c r="J5274" s="3">
        <f t="shared" si="1027"/>
        <v>1</v>
      </c>
      <c r="K5274" s="3" t="str">
        <f>IF(AND(D5274&gt;='Season Lookup'!$D$15,D5274&lt;'Season Lookup'!$D$16),"Spring",IF(AND(D5274&gt;='Season Lookup'!$D$16,D5274&lt;'Season Lookup'!$D$17),"Summer",IF(AND(D5274&gt;='Season Lookup'!$D$17,D5274&lt;'Season Lookup'!$D$18),"Fall",IF(OR(D5274&gt;='Season Lookup'!$D$18,D5274&lt;'Season Lookup'!$D$15),"Winter"))))</f>
        <v>Spring</v>
      </c>
      <c r="L5274" s="3" t="str">
        <f>VLOOKUP(F5274,'Season Lookup'!$A$1:$B$13,2,0)</f>
        <v>Summer</v>
      </c>
      <c r="M5274" t="s">
        <v>48</v>
      </c>
      <c r="N5274" t="s">
        <v>13</v>
      </c>
      <c r="O5274" t="s">
        <v>132</v>
      </c>
      <c r="P5274" t="str">
        <f t="shared" si="1028"/>
        <v>Yes</v>
      </c>
      <c r="Q5274" t="str">
        <f t="shared" si="1029"/>
        <v>Yes</v>
      </c>
      <c r="R5274" t="str">
        <f t="shared" si="1030"/>
        <v>No</v>
      </c>
      <c r="T5274" t="s">
        <v>14</v>
      </c>
      <c r="U5274" t="s">
        <v>126</v>
      </c>
      <c r="V5274" t="str">
        <f t="shared" si="1031"/>
        <v>Intersection</v>
      </c>
      <c r="W5274" t="s">
        <v>127</v>
      </c>
      <c r="X5274">
        <v>42.388964999999999</v>
      </c>
      <c r="Y5274">
        <v>-71.119694999999993</v>
      </c>
      <c r="Z5274" t="s">
        <v>128</v>
      </c>
    </row>
    <row r="5275" spans="1:26">
      <c r="A5275">
        <v>29273</v>
      </c>
      <c r="B5275" s="1">
        <v>41434.65902777778</v>
      </c>
      <c r="C5275" s="1">
        <f t="shared" si="1020"/>
        <v>41275</v>
      </c>
      <c r="D5275" s="4">
        <f t="shared" si="1021"/>
        <v>0.43888888888888888</v>
      </c>
      <c r="E5275" s="3">
        <f t="shared" si="1022"/>
        <v>2013</v>
      </c>
      <c r="F5275" s="3">
        <f t="shared" si="1023"/>
        <v>6</v>
      </c>
      <c r="G5275" s="3">
        <f t="shared" si="1024"/>
        <v>9</v>
      </c>
      <c r="H5275" s="3">
        <f t="shared" si="1025"/>
        <v>15</v>
      </c>
      <c r="I5275" s="3">
        <f t="shared" si="1026"/>
        <v>49</v>
      </c>
      <c r="J5275" s="3">
        <f t="shared" si="1027"/>
        <v>1</v>
      </c>
      <c r="K5275" s="3" t="str">
        <f>IF(AND(D5275&gt;='Season Lookup'!$D$15,D5275&lt;'Season Lookup'!$D$16),"Spring",IF(AND(D5275&gt;='Season Lookup'!$D$16,D5275&lt;'Season Lookup'!$D$17),"Summer",IF(AND(D5275&gt;='Season Lookup'!$D$17,D5275&lt;'Season Lookup'!$D$18),"Fall",IF(OR(D5275&gt;='Season Lookup'!$D$18,D5275&lt;'Season Lookup'!$D$15),"Winter"))))</f>
        <v>Spring</v>
      </c>
      <c r="L5275" s="3" t="str">
        <f>VLOOKUP(F5275,'Season Lookup'!$A$1:$B$13,2,0)</f>
        <v>Summer</v>
      </c>
      <c r="M5275" t="s">
        <v>48</v>
      </c>
      <c r="N5275" t="s">
        <v>13</v>
      </c>
      <c r="O5275" t="s">
        <v>13</v>
      </c>
      <c r="P5275" t="str">
        <f t="shared" si="1028"/>
        <v>Yes</v>
      </c>
      <c r="Q5275" t="str">
        <f t="shared" si="1029"/>
        <v>No</v>
      </c>
      <c r="R5275" t="str">
        <f t="shared" si="1030"/>
        <v>No</v>
      </c>
      <c r="T5275" t="s">
        <v>526</v>
      </c>
      <c r="V5275" t="str">
        <f t="shared" si="1031"/>
        <v>Intersection</v>
      </c>
      <c r="W5275" t="s">
        <v>5727</v>
      </c>
      <c r="X5275">
        <v>0</v>
      </c>
      <c r="Y5275">
        <v>0</v>
      </c>
      <c r="Z5275" t="s">
        <v>81</v>
      </c>
    </row>
    <row r="5276" spans="1:26">
      <c r="A5276">
        <v>29276</v>
      </c>
      <c r="B5276" s="1">
        <v>41434.760405092595</v>
      </c>
      <c r="C5276" s="1">
        <f t="shared" si="1020"/>
        <v>41275</v>
      </c>
      <c r="D5276" s="4">
        <f t="shared" si="1021"/>
        <v>0.43888888888888888</v>
      </c>
      <c r="E5276" s="3">
        <f t="shared" si="1022"/>
        <v>2013</v>
      </c>
      <c r="F5276" s="3">
        <f t="shared" si="1023"/>
        <v>6</v>
      </c>
      <c r="G5276" s="3">
        <f t="shared" si="1024"/>
        <v>9</v>
      </c>
      <c r="H5276" s="3">
        <f t="shared" si="1025"/>
        <v>18</v>
      </c>
      <c r="I5276" s="3">
        <f t="shared" si="1026"/>
        <v>14</v>
      </c>
      <c r="J5276" s="3">
        <f t="shared" si="1027"/>
        <v>1</v>
      </c>
      <c r="K5276" s="3" t="str">
        <f>IF(AND(D5276&gt;='Season Lookup'!$D$15,D5276&lt;'Season Lookup'!$D$16),"Spring",IF(AND(D5276&gt;='Season Lookup'!$D$16,D5276&lt;'Season Lookup'!$D$17),"Summer",IF(AND(D5276&gt;='Season Lookup'!$D$17,D5276&lt;'Season Lookup'!$D$18),"Fall",IF(OR(D5276&gt;='Season Lookup'!$D$18,D5276&lt;'Season Lookup'!$D$15),"Winter"))))</f>
        <v>Spring</v>
      </c>
      <c r="L5276" s="3" t="str">
        <f>VLOOKUP(F5276,'Season Lookup'!$A$1:$B$13,2,0)</f>
        <v>Summer</v>
      </c>
      <c r="M5276" t="s">
        <v>48</v>
      </c>
      <c r="N5276" t="s">
        <v>13</v>
      </c>
      <c r="O5276" t="s">
        <v>13</v>
      </c>
      <c r="P5276" t="str">
        <f t="shared" si="1028"/>
        <v>Yes</v>
      </c>
      <c r="Q5276" t="str">
        <f t="shared" si="1029"/>
        <v>No</v>
      </c>
      <c r="R5276" t="str">
        <f t="shared" si="1030"/>
        <v>No</v>
      </c>
      <c r="T5276" t="s">
        <v>316</v>
      </c>
      <c r="U5276" t="s">
        <v>1088</v>
      </c>
      <c r="V5276" t="str">
        <f t="shared" si="1031"/>
        <v>Intersection</v>
      </c>
      <c r="W5276" t="s">
        <v>5728</v>
      </c>
      <c r="X5276">
        <v>42.366743999999997</v>
      </c>
      <c r="Y5276">
        <v>-71.103831999999997</v>
      </c>
      <c r="Z5276" t="s">
        <v>5729</v>
      </c>
    </row>
    <row r="5277" spans="1:26">
      <c r="A5277">
        <v>29259</v>
      </c>
      <c r="B5277" s="1">
        <v>41435.731238425928</v>
      </c>
      <c r="C5277" s="1">
        <f t="shared" ref="C5277:C5338" si="1032">EOMONTH(B5277,MONTH(B5277)*-1)+1</f>
        <v>41275</v>
      </c>
      <c r="D5277" s="4">
        <f t="shared" ref="D5277:D5338" si="1033">YEARFRAC(C5277,B5277)</f>
        <v>0.44166666666666665</v>
      </c>
      <c r="E5277" s="3">
        <f t="shared" ref="E5277:E5338" si="1034">YEAR(B5277)</f>
        <v>2013</v>
      </c>
      <c r="F5277" s="3">
        <f t="shared" ref="F5277:F5338" si="1035">MONTH(B5277)</f>
        <v>6</v>
      </c>
      <c r="G5277" s="3">
        <f t="shared" ref="G5277:G5338" si="1036">DAY(B5277)</f>
        <v>10</v>
      </c>
      <c r="H5277" s="3">
        <f t="shared" ref="H5277:H5338" si="1037">HOUR(B5277)</f>
        <v>17</v>
      </c>
      <c r="I5277" s="3">
        <f t="shared" ref="I5277:I5338" si="1038">MINUTE(B5277)</f>
        <v>32</v>
      </c>
      <c r="J5277" s="3">
        <f t="shared" ref="J5277:J5338" si="1039">WEEKDAY(B5277,1)</f>
        <v>2</v>
      </c>
      <c r="K5277" s="3" t="str">
        <f>IF(AND(D5277&gt;='Season Lookup'!$D$15,D5277&lt;'Season Lookup'!$D$16),"Spring",IF(AND(D5277&gt;='Season Lookup'!$D$16,D5277&lt;'Season Lookup'!$D$17),"Summer",IF(AND(D5277&gt;='Season Lookup'!$D$17,D5277&lt;'Season Lookup'!$D$18),"Fall",IF(OR(D5277&gt;='Season Lookup'!$D$18,D5277&lt;'Season Lookup'!$D$15),"Winter"))))</f>
        <v>Spring</v>
      </c>
      <c r="L5277" s="3" t="str">
        <f>VLOOKUP(F5277,'Season Lookup'!$A$1:$B$13,2,0)</f>
        <v>Summer</v>
      </c>
      <c r="M5277" t="s">
        <v>56</v>
      </c>
      <c r="N5277" t="s">
        <v>13</v>
      </c>
      <c r="O5277" t="s">
        <v>132</v>
      </c>
      <c r="P5277" t="str">
        <f t="shared" ref="P5277:P5338" si="1040">IF(OR(N5277="Auto",O5277="Auto"),"Yes",IF(OR(N5277="Taxi",O5277="Taxi"),"Yes",IF(OR(N5277="Truck",O5277="Truck"),"Yes",IF(OR(N5277="Van",O5277="Van"),"Yes","No"))))</f>
        <v>Yes</v>
      </c>
      <c r="Q5277" t="str">
        <f t="shared" ref="Q5277:Q5338" si="1041">IF(OR(N5277="Bicycle",O5277="Bicycle"),"Yes","No")</f>
        <v>Yes</v>
      </c>
      <c r="R5277" t="str">
        <f t="shared" ref="R5277:R5338" si="1042">IF(OR(N5277="Pedestrian",O5277="Pedestrian"),"Yes","No")</f>
        <v>No</v>
      </c>
      <c r="T5277" t="s">
        <v>216</v>
      </c>
      <c r="U5277" t="s">
        <v>101</v>
      </c>
      <c r="V5277" t="str">
        <f t="shared" ref="V5277:V5338" si="1043">IF(ISBLANK(S5277),"Intersection","Non Intersection")</f>
        <v>Intersection</v>
      </c>
      <c r="W5277" t="s">
        <v>5301</v>
      </c>
      <c r="X5277">
        <v>42.365402000000003</v>
      </c>
      <c r="Y5277">
        <v>-71.098765</v>
      </c>
      <c r="Z5277" t="s">
        <v>5302</v>
      </c>
    </row>
    <row r="5278" spans="1:26">
      <c r="A5278">
        <v>29260</v>
      </c>
      <c r="B5278" s="1">
        <v>41435.760405092595</v>
      </c>
      <c r="C5278" s="1">
        <f t="shared" si="1032"/>
        <v>41275</v>
      </c>
      <c r="D5278" s="4">
        <f t="shared" si="1033"/>
        <v>0.44166666666666665</v>
      </c>
      <c r="E5278" s="3">
        <f t="shared" si="1034"/>
        <v>2013</v>
      </c>
      <c r="F5278" s="3">
        <f t="shared" si="1035"/>
        <v>6</v>
      </c>
      <c r="G5278" s="3">
        <f t="shared" si="1036"/>
        <v>10</v>
      </c>
      <c r="H5278" s="3">
        <f t="shared" si="1037"/>
        <v>18</v>
      </c>
      <c r="I5278" s="3">
        <f t="shared" si="1038"/>
        <v>14</v>
      </c>
      <c r="J5278" s="3">
        <f t="shared" si="1039"/>
        <v>2</v>
      </c>
      <c r="K5278" s="3" t="str">
        <f>IF(AND(D5278&gt;='Season Lookup'!$D$15,D5278&lt;'Season Lookup'!$D$16),"Spring",IF(AND(D5278&gt;='Season Lookup'!$D$16,D5278&lt;'Season Lookup'!$D$17),"Summer",IF(AND(D5278&gt;='Season Lookup'!$D$17,D5278&lt;'Season Lookup'!$D$18),"Fall",IF(OR(D5278&gt;='Season Lookup'!$D$18,D5278&lt;'Season Lookup'!$D$15),"Winter"))))</f>
        <v>Spring</v>
      </c>
      <c r="L5278" s="3" t="str">
        <f>VLOOKUP(F5278,'Season Lookup'!$A$1:$B$13,2,0)</f>
        <v>Summer</v>
      </c>
      <c r="M5278" t="s">
        <v>56</v>
      </c>
      <c r="N5278" t="s">
        <v>18</v>
      </c>
      <c r="O5278" t="s">
        <v>132</v>
      </c>
      <c r="P5278" t="str">
        <f t="shared" si="1040"/>
        <v>Yes</v>
      </c>
      <c r="Q5278" t="str">
        <f t="shared" si="1041"/>
        <v>Yes</v>
      </c>
      <c r="R5278" t="str">
        <f t="shared" si="1042"/>
        <v>No</v>
      </c>
      <c r="V5278" t="str">
        <f t="shared" si="1043"/>
        <v>Intersection</v>
      </c>
      <c r="W5278" t="s">
        <v>717</v>
      </c>
      <c r="X5278">
        <v>0</v>
      </c>
      <c r="Y5278">
        <v>0</v>
      </c>
      <c r="Z5278" t="s">
        <v>81</v>
      </c>
    </row>
    <row r="5279" spans="1:26">
      <c r="A5279">
        <v>29261</v>
      </c>
      <c r="B5279" s="1">
        <v>41435.268750000003</v>
      </c>
      <c r="C5279" s="1">
        <f t="shared" si="1032"/>
        <v>41275</v>
      </c>
      <c r="D5279" s="4">
        <f t="shared" si="1033"/>
        <v>0.44166666666666665</v>
      </c>
      <c r="E5279" s="3">
        <f t="shared" si="1034"/>
        <v>2013</v>
      </c>
      <c r="F5279" s="3">
        <f t="shared" si="1035"/>
        <v>6</v>
      </c>
      <c r="G5279" s="3">
        <f t="shared" si="1036"/>
        <v>10</v>
      </c>
      <c r="H5279" s="3">
        <f t="shared" si="1037"/>
        <v>6</v>
      </c>
      <c r="I5279" s="3">
        <f t="shared" si="1038"/>
        <v>27</v>
      </c>
      <c r="J5279" s="3">
        <f t="shared" si="1039"/>
        <v>2</v>
      </c>
      <c r="K5279" s="3" t="str">
        <f>IF(AND(D5279&gt;='Season Lookup'!$D$15,D5279&lt;'Season Lookup'!$D$16),"Spring",IF(AND(D5279&gt;='Season Lookup'!$D$16,D5279&lt;'Season Lookup'!$D$17),"Summer",IF(AND(D5279&gt;='Season Lookup'!$D$17,D5279&lt;'Season Lookup'!$D$18),"Fall",IF(OR(D5279&gt;='Season Lookup'!$D$18,D5279&lt;'Season Lookup'!$D$15),"Winter"))))</f>
        <v>Spring</v>
      </c>
      <c r="L5279" s="3" t="str">
        <f>VLOOKUP(F5279,'Season Lookup'!$A$1:$B$13,2,0)</f>
        <v>Summer</v>
      </c>
      <c r="M5279" t="s">
        <v>56</v>
      </c>
      <c r="N5279" t="s">
        <v>13</v>
      </c>
      <c r="O5279" t="s">
        <v>13</v>
      </c>
      <c r="P5279" t="str">
        <f t="shared" si="1040"/>
        <v>Yes</v>
      </c>
      <c r="Q5279" t="str">
        <f t="shared" si="1041"/>
        <v>No</v>
      </c>
      <c r="R5279" t="str">
        <f t="shared" si="1042"/>
        <v>No</v>
      </c>
      <c r="T5279" t="s">
        <v>70</v>
      </c>
      <c r="U5279" t="s">
        <v>116</v>
      </c>
      <c r="V5279" t="str">
        <f t="shared" si="1043"/>
        <v>Intersection</v>
      </c>
      <c r="W5279" t="s">
        <v>3160</v>
      </c>
      <c r="X5279">
        <v>42.357534000000001</v>
      </c>
      <c r="Y5279">
        <v>-71.110372999999996</v>
      </c>
      <c r="Z5279" t="s">
        <v>2778</v>
      </c>
    </row>
    <row r="5280" spans="1:26">
      <c r="A5280">
        <v>29262</v>
      </c>
      <c r="B5280" s="1">
        <v>41435.770833333336</v>
      </c>
      <c r="C5280" s="1">
        <f t="shared" si="1032"/>
        <v>41275</v>
      </c>
      <c r="D5280" s="4">
        <f t="shared" si="1033"/>
        <v>0.44166666666666665</v>
      </c>
      <c r="E5280" s="3">
        <f t="shared" si="1034"/>
        <v>2013</v>
      </c>
      <c r="F5280" s="3">
        <f t="shared" si="1035"/>
        <v>6</v>
      </c>
      <c r="G5280" s="3">
        <f t="shared" si="1036"/>
        <v>10</v>
      </c>
      <c r="H5280" s="3">
        <f t="shared" si="1037"/>
        <v>18</v>
      </c>
      <c r="I5280" s="3">
        <f t="shared" si="1038"/>
        <v>30</v>
      </c>
      <c r="J5280" s="3">
        <f t="shared" si="1039"/>
        <v>2</v>
      </c>
      <c r="K5280" s="3" t="str">
        <f>IF(AND(D5280&gt;='Season Lookup'!$D$15,D5280&lt;'Season Lookup'!$D$16),"Spring",IF(AND(D5280&gt;='Season Lookup'!$D$16,D5280&lt;'Season Lookup'!$D$17),"Summer",IF(AND(D5280&gt;='Season Lookup'!$D$17,D5280&lt;'Season Lookup'!$D$18),"Fall",IF(OR(D5280&gt;='Season Lookup'!$D$18,D5280&lt;'Season Lookup'!$D$15),"Winter"))))</f>
        <v>Spring</v>
      </c>
      <c r="L5280" s="3" t="str">
        <f>VLOOKUP(F5280,'Season Lookup'!$A$1:$B$13,2,0)</f>
        <v>Summer</v>
      </c>
      <c r="M5280" t="s">
        <v>56</v>
      </c>
      <c r="N5280" t="s">
        <v>13</v>
      </c>
      <c r="O5280" t="s">
        <v>132</v>
      </c>
      <c r="P5280" t="str">
        <f t="shared" si="1040"/>
        <v>Yes</v>
      </c>
      <c r="Q5280" t="str">
        <f t="shared" si="1041"/>
        <v>Yes</v>
      </c>
      <c r="R5280" t="str">
        <f t="shared" si="1042"/>
        <v>No</v>
      </c>
      <c r="T5280" t="s">
        <v>260</v>
      </c>
      <c r="U5280" t="s">
        <v>19</v>
      </c>
      <c r="V5280" t="str">
        <f t="shared" si="1043"/>
        <v>Intersection</v>
      </c>
      <c r="W5280" t="s">
        <v>2227</v>
      </c>
      <c r="X5280">
        <v>42.371020000000001</v>
      </c>
      <c r="Y5280">
        <v>-71.079847999999998</v>
      </c>
      <c r="Z5280" t="s">
        <v>641</v>
      </c>
    </row>
    <row r="5281" spans="1:26">
      <c r="A5281">
        <v>29265</v>
      </c>
      <c r="B5281" s="1">
        <v>41435.444444444445</v>
      </c>
      <c r="C5281" s="1">
        <f t="shared" si="1032"/>
        <v>41275</v>
      </c>
      <c r="D5281" s="4">
        <f t="shared" si="1033"/>
        <v>0.44166666666666665</v>
      </c>
      <c r="E5281" s="3">
        <f t="shared" si="1034"/>
        <v>2013</v>
      </c>
      <c r="F5281" s="3">
        <f t="shared" si="1035"/>
        <v>6</v>
      </c>
      <c r="G5281" s="3">
        <f t="shared" si="1036"/>
        <v>10</v>
      </c>
      <c r="H5281" s="3">
        <f t="shared" si="1037"/>
        <v>10</v>
      </c>
      <c r="I5281" s="3">
        <f t="shared" si="1038"/>
        <v>40</v>
      </c>
      <c r="J5281" s="3">
        <f t="shared" si="1039"/>
        <v>2</v>
      </c>
      <c r="K5281" s="3" t="str">
        <f>IF(AND(D5281&gt;='Season Lookup'!$D$15,D5281&lt;'Season Lookup'!$D$16),"Spring",IF(AND(D5281&gt;='Season Lookup'!$D$16,D5281&lt;'Season Lookup'!$D$17),"Summer",IF(AND(D5281&gt;='Season Lookup'!$D$17,D5281&lt;'Season Lookup'!$D$18),"Fall",IF(OR(D5281&gt;='Season Lookup'!$D$18,D5281&lt;'Season Lookup'!$D$15),"Winter"))))</f>
        <v>Spring</v>
      </c>
      <c r="L5281" s="3" t="str">
        <f>VLOOKUP(F5281,'Season Lookup'!$A$1:$B$13,2,0)</f>
        <v>Summer</v>
      </c>
      <c r="M5281" t="s">
        <v>56</v>
      </c>
      <c r="N5281" t="s">
        <v>13</v>
      </c>
      <c r="O5281" t="s">
        <v>23</v>
      </c>
      <c r="P5281" t="str">
        <f t="shared" si="1040"/>
        <v>Yes</v>
      </c>
      <c r="Q5281" t="str">
        <f t="shared" si="1041"/>
        <v>No</v>
      </c>
      <c r="R5281" t="str">
        <f t="shared" si="1042"/>
        <v>No</v>
      </c>
      <c r="S5281">
        <v>6</v>
      </c>
      <c r="T5281" t="s">
        <v>832</v>
      </c>
      <c r="V5281" t="str">
        <f t="shared" si="1043"/>
        <v>Non Intersection</v>
      </c>
      <c r="W5281" t="s">
        <v>5730</v>
      </c>
      <c r="X5281">
        <v>42.360745999999999</v>
      </c>
      <c r="Y5281">
        <v>-71.109367000000006</v>
      </c>
      <c r="Z5281" t="s">
        <v>5731</v>
      </c>
    </row>
    <row r="5282" spans="1:26">
      <c r="A5282">
        <v>29267</v>
      </c>
      <c r="B5282" s="1">
        <v>41435.416655092595</v>
      </c>
      <c r="C5282" s="1">
        <f t="shared" si="1032"/>
        <v>41275</v>
      </c>
      <c r="D5282" s="4">
        <f t="shared" si="1033"/>
        <v>0.44166666666666665</v>
      </c>
      <c r="E5282" s="3">
        <f t="shared" si="1034"/>
        <v>2013</v>
      </c>
      <c r="F5282" s="3">
        <f t="shared" si="1035"/>
        <v>6</v>
      </c>
      <c r="G5282" s="3">
        <f t="shared" si="1036"/>
        <v>10</v>
      </c>
      <c r="H5282" s="3">
        <f t="shared" si="1037"/>
        <v>9</v>
      </c>
      <c r="I5282" s="3">
        <f t="shared" si="1038"/>
        <v>59</v>
      </c>
      <c r="J5282" s="3">
        <f t="shared" si="1039"/>
        <v>2</v>
      </c>
      <c r="K5282" s="3" t="str">
        <f>IF(AND(D5282&gt;='Season Lookup'!$D$15,D5282&lt;'Season Lookup'!$D$16),"Spring",IF(AND(D5282&gt;='Season Lookup'!$D$16,D5282&lt;'Season Lookup'!$D$17),"Summer",IF(AND(D5282&gt;='Season Lookup'!$D$17,D5282&lt;'Season Lookup'!$D$18),"Fall",IF(OR(D5282&gt;='Season Lookup'!$D$18,D5282&lt;'Season Lookup'!$D$15),"Winter"))))</f>
        <v>Spring</v>
      </c>
      <c r="L5282" s="3" t="str">
        <f>VLOOKUP(F5282,'Season Lookup'!$A$1:$B$13,2,0)</f>
        <v>Summer</v>
      </c>
      <c r="M5282" t="s">
        <v>56</v>
      </c>
      <c r="N5282" t="s">
        <v>13</v>
      </c>
      <c r="O5282" t="s">
        <v>23</v>
      </c>
      <c r="P5282" t="str">
        <f t="shared" si="1040"/>
        <v>Yes</v>
      </c>
      <c r="Q5282" t="str">
        <f t="shared" si="1041"/>
        <v>No</v>
      </c>
      <c r="R5282" t="str">
        <f t="shared" si="1042"/>
        <v>No</v>
      </c>
      <c r="T5282" t="s">
        <v>277</v>
      </c>
      <c r="U5282" t="s">
        <v>2038</v>
      </c>
      <c r="V5282" t="str">
        <f t="shared" si="1043"/>
        <v>Intersection</v>
      </c>
      <c r="W5282" t="s">
        <v>2618</v>
      </c>
      <c r="X5282">
        <v>42.377757000000003</v>
      </c>
      <c r="Y5282">
        <v>-71.153998999999999</v>
      </c>
      <c r="Z5282" t="s">
        <v>2619</v>
      </c>
    </row>
    <row r="5283" spans="1:26">
      <c r="A5283">
        <v>29266</v>
      </c>
      <c r="B5283" s="1">
        <v>41436.534710648149</v>
      </c>
      <c r="C5283" s="1">
        <f t="shared" si="1032"/>
        <v>41275</v>
      </c>
      <c r="D5283" s="4">
        <f t="shared" si="1033"/>
        <v>0.44444444444444442</v>
      </c>
      <c r="E5283" s="3">
        <f t="shared" si="1034"/>
        <v>2013</v>
      </c>
      <c r="F5283" s="3">
        <f t="shared" si="1035"/>
        <v>6</v>
      </c>
      <c r="G5283" s="3">
        <f t="shared" si="1036"/>
        <v>11</v>
      </c>
      <c r="H5283" s="3">
        <f t="shared" si="1037"/>
        <v>12</v>
      </c>
      <c r="I5283" s="3">
        <f t="shared" si="1038"/>
        <v>49</v>
      </c>
      <c r="J5283" s="3">
        <f t="shared" si="1039"/>
        <v>3</v>
      </c>
      <c r="K5283" s="3" t="str">
        <f>IF(AND(D5283&gt;='Season Lookup'!$D$15,D5283&lt;'Season Lookup'!$D$16),"Spring",IF(AND(D5283&gt;='Season Lookup'!$D$16,D5283&lt;'Season Lookup'!$D$17),"Summer",IF(AND(D5283&gt;='Season Lookup'!$D$17,D5283&lt;'Season Lookup'!$D$18),"Fall",IF(OR(D5283&gt;='Season Lookup'!$D$18,D5283&lt;'Season Lookup'!$D$15),"Winter"))))</f>
        <v>Spring</v>
      </c>
      <c r="L5283" s="3" t="str">
        <f>VLOOKUP(F5283,'Season Lookup'!$A$1:$B$13,2,0)</f>
        <v>Summer</v>
      </c>
      <c r="M5283" t="s">
        <v>73</v>
      </c>
      <c r="N5283" t="s">
        <v>13</v>
      </c>
      <c r="O5283" t="s">
        <v>152</v>
      </c>
      <c r="P5283" t="str">
        <f t="shared" si="1040"/>
        <v>Yes</v>
      </c>
      <c r="Q5283" t="str">
        <f t="shared" si="1041"/>
        <v>No</v>
      </c>
      <c r="R5283" t="str">
        <f t="shared" si="1042"/>
        <v>Yes</v>
      </c>
      <c r="S5283">
        <v>55</v>
      </c>
      <c r="T5283" t="s">
        <v>61</v>
      </c>
      <c r="V5283" t="str">
        <f t="shared" si="1043"/>
        <v>Non Intersection</v>
      </c>
      <c r="W5283" t="s">
        <v>2090</v>
      </c>
      <c r="X5283">
        <v>42.369222999999998</v>
      </c>
      <c r="Y5283">
        <v>-71.077605000000005</v>
      </c>
      <c r="Z5283" t="s">
        <v>2091</v>
      </c>
    </row>
    <row r="5284" spans="1:26">
      <c r="A5284">
        <v>29269</v>
      </c>
      <c r="B5284" s="1">
        <v>41436.352071759262</v>
      </c>
      <c r="C5284" s="1">
        <f t="shared" si="1032"/>
        <v>41275</v>
      </c>
      <c r="D5284" s="4">
        <f t="shared" si="1033"/>
        <v>0.44444444444444442</v>
      </c>
      <c r="E5284" s="3">
        <f t="shared" si="1034"/>
        <v>2013</v>
      </c>
      <c r="F5284" s="3">
        <f t="shared" si="1035"/>
        <v>6</v>
      </c>
      <c r="G5284" s="3">
        <f t="shared" si="1036"/>
        <v>11</v>
      </c>
      <c r="H5284" s="3">
        <f t="shared" si="1037"/>
        <v>8</v>
      </c>
      <c r="I5284" s="3">
        <f t="shared" si="1038"/>
        <v>26</v>
      </c>
      <c r="J5284" s="3">
        <f t="shared" si="1039"/>
        <v>3</v>
      </c>
      <c r="K5284" s="3" t="str">
        <f>IF(AND(D5284&gt;='Season Lookup'!$D$15,D5284&lt;'Season Lookup'!$D$16),"Spring",IF(AND(D5284&gt;='Season Lookup'!$D$16,D5284&lt;'Season Lookup'!$D$17),"Summer",IF(AND(D5284&gt;='Season Lookup'!$D$17,D5284&lt;'Season Lookup'!$D$18),"Fall",IF(OR(D5284&gt;='Season Lookup'!$D$18,D5284&lt;'Season Lookup'!$D$15),"Winter"))))</f>
        <v>Spring</v>
      </c>
      <c r="L5284" s="3" t="str">
        <f>VLOOKUP(F5284,'Season Lookup'!$A$1:$B$13,2,0)</f>
        <v>Summer</v>
      </c>
      <c r="M5284" t="s">
        <v>73</v>
      </c>
      <c r="N5284" t="s">
        <v>13</v>
      </c>
      <c r="O5284" t="s">
        <v>13</v>
      </c>
      <c r="P5284" t="str">
        <f t="shared" si="1040"/>
        <v>Yes</v>
      </c>
      <c r="Q5284" t="str">
        <f t="shared" si="1041"/>
        <v>No</v>
      </c>
      <c r="R5284" t="str">
        <f t="shared" si="1042"/>
        <v>No</v>
      </c>
      <c r="S5284">
        <v>703</v>
      </c>
      <c r="T5284" t="s">
        <v>198</v>
      </c>
      <c r="V5284" t="str">
        <f t="shared" si="1043"/>
        <v>Non Intersection</v>
      </c>
      <c r="W5284" t="s">
        <v>5013</v>
      </c>
      <c r="X5284">
        <v>42.374903000000003</v>
      </c>
      <c r="Y5284">
        <v>-71.149648999999997</v>
      </c>
      <c r="Z5284" t="s">
        <v>5014</v>
      </c>
    </row>
    <row r="5285" spans="1:26">
      <c r="A5285">
        <v>29271</v>
      </c>
      <c r="B5285" s="1">
        <v>41436.763888888891</v>
      </c>
      <c r="C5285" s="1">
        <f t="shared" si="1032"/>
        <v>41275</v>
      </c>
      <c r="D5285" s="4">
        <f t="shared" si="1033"/>
        <v>0.44444444444444442</v>
      </c>
      <c r="E5285" s="3">
        <f t="shared" si="1034"/>
        <v>2013</v>
      </c>
      <c r="F5285" s="3">
        <f t="shared" si="1035"/>
        <v>6</v>
      </c>
      <c r="G5285" s="3">
        <f t="shared" si="1036"/>
        <v>11</v>
      </c>
      <c r="H5285" s="3">
        <f t="shared" si="1037"/>
        <v>18</v>
      </c>
      <c r="I5285" s="3">
        <f t="shared" si="1038"/>
        <v>20</v>
      </c>
      <c r="J5285" s="3">
        <f t="shared" si="1039"/>
        <v>3</v>
      </c>
      <c r="K5285" s="3" t="str">
        <f>IF(AND(D5285&gt;='Season Lookup'!$D$15,D5285&lt;'Season Lookup'!$D$16),"Spring",IF(AND(D5285&gt;='Season Lookup'!$D$16,D5285&lt;'Season Lookup'!$D$17),"Summer",IF(AND(D5285&gt;='Season Lookup'!$D$17,D5285&lt;'Season Lookup'!$D$18),"Fall",IF(OR(D5285&gt;='Season Lookup'!$D$18,D5285&lt;'Season Lookup'!$D$15),"Winter"))))</f>
        <v>Spring</v>
      </c>
      <c r="L5285" s="3" t="str">
        <f>VLOOKUP(F5285,'Season Lookup'!$A$1:$B$13,2,0)</f>
        <v>Summer</v>
      </c>
      <c r="M5285" t="s">
        <v>73</v>
      </c>
      <c r="N5285" t="s">
        <v>13</v>
      </c>
      <c r="O5285" t="s">
        <v>23</v>
      </c>
      <c r="P5285" t="str">
        <f t="shared" si="1040"/>
        <v>Yes</v>
      </c>
      <c r="Q5285" t="str">
        <f t="shared" si="1041"/>
        <v>No</v>
      </c>
      <c r="R5285" t="str">
        <f t="shared" si="1042"/>
        <v>No</v>
      </c>
      <c r="T5285" t="s">
        <v>14</v>
      </c>
      <c r="U5285" t="s">
        <v>354</v>
      </c>
      <c r="V5285" t="str">
        <f t="shared" si="1043"/>
        <v>Intersection</v>
      </c>
      <c r="W5285" t="s">
        <v>1234</v>
      </c>
      <c r="X5285">
        <v>42.384872000000001</v>
      </c>
      <c r="Y5285">
        <v>-71.119394</v>
      </c>
      <c r="Z5285" t="s">
        <v>1235</v>
      </c>
    </row>
    <row r="5286" spans="1:26">
      <c r="A5286">
        <v>29268</v>
      </c>
      <c r="B5286" s="1">
        <v>41437.34375</v>
      </c>
      <c r="C5286" s="1">
        <f t="shared" si="1032"/>
        <v>41275</v>
      </c>
      <c r="D5286" s="4">
        <f t="shared" si="1033"/>
        <v>0.44722222222222224</v>
      </c>
      <c r="E5286" s="3">
        <f t="shared" si="1034"/>
        <v>2013</v>
      </c>
      <c r="F5286" s="3">
        <f t="shared" si="1035"/>
        <v>6</v>
      </c>
      <c r="G5286" s="3">
        <f t="shared" si="1036"/>
        <v>12</v>
      </c>
      <c r="H5286" s="3">
        <f t="shared" si="1037"/>
        <v>8</v>
      </c>
      <c r="I5286" s="3">
        <f t="shared" si="1038"/>
        <v>15</v>
      </c>
      <c r="J5286" s="3">
        <f t="shared" si="1039"/>
        <v>4</v>
      </c>
      <c r="K5286" s="3" t="str">
        <f>IF(AND(D5286&gt;='Season Lookup'!$D$15,D5286&lt;'Season Lookup'!$D$16),"Spring",IF(AND(D5286&gt;='Season Lookup'!$D$16,D5286&lt;'Season Lookup'!$D$17),"Summer",IF(AND(D5286&gt;='Season Lookup'!$D$17,D5286&lt;'Season Lookup'!$D$18),"Fall",IF(OR(D5286&gt;='Season Lookup'!$D$18,D5286&lt;'Season Lookup'!$D$15),"Winter"))))</f>
        <v>Spring</v>
      </c>
      <c r="L5286" s="3" t="str">
        <f>VLOOKUP(F5286,'Season Lookup'!$A$1:$B$13,2,0)</f>
        <v>Summer</v>
      </c>
      <c r="M5286" t="s">
        <v>82</v>
      </c>
      <c r="N5286" t="s">
        <v>13</v>
      </c>
      <c r="O5286" t="s">
        <v>23</v>
      </c>
      <c r="P5286" t="str">
        <f t="shared" si="1040"/>
        <v>Yes</v>
      </c>
      <c r="Q5286" t="str">
        <f t="shared" si="1041"/>
        <v>No</v>
      </c>
      <c r="R5286" t="str">
        <f t="shared" si="1042"/>
        <v>No</v>
      </c>
      <c r="S5286">
        <v>567</v>
      </c>
      <c r="T5286" t="s">
        <v>42</v>
      </c>
      <c r="V5286" t="str">
        <f t="shared" si="1043"/>
        <v>Non Intersection</v>
      </c>
      <c r="W5286" t="s">
        <v>5732</v>
      </c>
      <c r="X5286">
        <v>42.357075999999999</v>
      </c>
      <c r="Y5286">
        <v>-71.107667000000006</v>
      </c>
      <c r="Z5286" t="s">
        <v>5733</v>
      </c>
    </row>
    <row r="5287" spans="1:26">
      <c r="A5287">
        <v>29270</v>
      </c>
      <c r="B5287" s="1">
        <v>41437.5625</v>
      </c>
      <c r="C5287" s="1">
        <f t="shared" si="1032"/>
        <v>41275</v>
      </c>
      <c r="D5287" s="4">
        <f t="shared" si="1033"/>
        <v>0.44722222222222224</v>
      </c>
      <c r="E5287" s="3">
        <f t="shared" si="1034"/>
        <v>2013</v>
      </c>
      <c r="F5287" s="3">
        <f t="shared" si="1035"/>
        <v>6</v>
      </c>
      <c r="G5287" s="3">
        <f t="shared" si="1036"/>
        <v>12</v>
      </c>
      <c r="H5287" s="3">
        <f t="shared" si="1037"/>
        <v>13</v>
      </c>
      <c r="I5287" s="3">
        <f t="shared" si="1038"/>
        <v>30</v>
      </c>
      <c r="J5287" s="3">
        <f t="shared" si="1039"/>
        <v>4</v>
      </c>
      <c r="K5287" s="3" t="str">
        <f>IF(AND(D5287&gt;='Season Lookup'!$D$15,D5287&lt;'Season Lookup'!$D$16),"Spring",IF(AND(D5287&gt;='Season Lookup'!$D$16,D5287&lt;'Season Lookup'!$D$17),"Summer",IF(AND(D5287&gt;='Season Lookup'!$D$17,D5287&lt;'Season Lookup'!$D$18),"Fall",IF(OR(D5287&gt;='Season Lookup'!$D$18,D5287&lt;'Season Lookup'!$D$15),"Winter"))))</f>
        <v>Spring</v>
      </c>
      <c r="L5287" s="3" t="str">
        <f>VLOOKUP(F5287,'Season Lookup'!$A$1:$B$13,2,0)</f>
        <v>Summer</v>
      </c>
      <c r="M5287" t="s">
        <v>82</v>
      </c>
      <c r="N5287" t="s">
        <v>13</v>
      </c>
      <c r="O5287" t="s">
        <v>23</v>
      </c>
      <c r="P5287" t="str">
        <f t="shared" si="1040"/>
        <v>Yes</v>
      </c>
      <c r="Q5287" t="str">
        <f t="shared" si="1041"/>
        <v>No</v>
      </c>
      <c r="R5287" t="str">
        <f t="shared" si="1042"/>
        <v>No</v>
      </c>
      <c r="S5287">
        <v>480</v>
      </c>
      <c r="T5287" t="s">
        <v>101</v>
      </c>
      <c r="V5287" t="str">
        <f t="shared" si="1043"/>
        <v>Non Intersection</v>
      </c>
      <c r="W5287" t="s">
        <v>3567</v>
      </c>
      <c r="X5287">
        <v>42.369878</v>
      </c>
      <c r="Y5287">
        <v>-71.096134000000006</v>
      </c>
      <c r="Z5287" t="s">
        <v>3568</v>
      </c>
    </row>
    <row r="5288" spans="1:26">
      <c r="A5288">
        <v>29272</v>
      </c>
      <c r="B5288" s="1">
        <v>41437.921516203707</v>
      </c>
      <c r="C5288" s="1">
        <f t="shared" si="1032"/>
        <v>41275</v>
      </c>
      <c r="D5288" s="4">
        <f t="shared" si="1033"/>
        <v>0.44722222222222224</v>
      </c>
      <c r="E5288" s="3">
        <f t="shared" si="1034"/>
        <v>2013</v>
      </c>
      <c r="F5288" s="3">
        <f t="shared" si="1035"/>
        <v>6</v>
      </c>
      <c r="G5288" s="3">
        <f t="shared" si="1036"/>
        <v>12</v>
      </c>
      <c r="H5288" s="3">
        <f t="shared" si="1037"/>
        <v>22</v>
      </c>
      <c r="I5288" s="3">
        <f t="shared" si="1038"/>
        <v>6</v>
      </c>
      <c r="J5288" s="3">
        <f t="shared" si="1039"/>
        <v>4</v>
      </c>
      <c r="K5288" s="3" t="str">
        <f>IF(AND(D5288&gt;='Season Lookup'!$D$15,D5288&lt;'Season Lookup'!$D$16),"Spring",IF(AND(D5288&gt;='Season Lookup'!$D$16,D5288&lt;'Season Lookup'!$D$17),"Summer",IF(AND(D5288&gt;='Season Lookup'!$D$17,D5288&lt;'Season Lookup'!$D$18),"Fall",IF(OR(D5288&gt;='Season Lookup'!$D$18,D5288&lt;'Season Lookup'!$D$15),"Winter"))))</f>
        <v>Spring</v>
      </c>
      <c r="L5288" s="3" t="str">
        <f>VLOOKUP(F5288,'Season Lookup'!$A$1:$B$13,2,0)</f>
        <v>Summer</v>
      </c>
      <c r="M5288" t="s">
        <v>82</v>
      </c>
      <c r="N5288" t="s">
        <v>13</v>
      </c>
      <c r="O5288" t="s">
        <v>132</v>
      </c>
      <c r="P5288" t="str">
        <f t="shared" si="1040"/>
        <v>Yes</v>
      </c>
      <c r="Q5288" t="str">
        <f t="shared" si="1041"/>
        <v>Yes</v>
      </c>
      <c r="R5288" t="str">
        <f t="shared" si="1042"/>
        <v>No</v>
      </c>
      <c r="T5288" t="s">
        <v>108</v>
      </c>
      <c r="U5288" t="s">
        <v>42</v>
      </c>
      <c r="V5288" t="str">
        <f t="shared" si="1043"/>
        <v>Intersection</v>
      </c>
      <c r="W5288" t="s">
        <v>5734</v>
      </c>
      <c r="X5288">
        <v>42.368574000000002</v>
      </c>
      <c r="Y5288">
        <v>-71.113515000000007</v>
      </c>
      <c r="Z5288" t="s">
        <v>5735</v>
      </c>
    </row>
    <row r="5289" spans="1:26">
      <c r="A5289">
        <v>29277</v>
      </c>
      <c r="B5289" s="1">
        <v>41437.88957175926</v>
      </c>
      <c r="C5289" s="1">
        <f t="shared" si="1032"/>
        <v>41275</v>
      </c>
      <c r="D5289" s="4">
        <f t="shared" si="1033"/>
        <v>0.44722222222222224</v>
      </c>
      <c r="E5289" s="3">
        <f t="shared" si="1034"/>
        <v>2013</v>
      </c>
      <c r="F5289" s="3">
        <f t="shared" si="1035"/>
        <v>6</v>
      </c>
      <c r="G5289" s="3">
        <f t="shared" si="1036"/>
        <v>12</v>
      </c>
      <c r="H5289" s="3">
        <f t="shared" si="1037"/>
        <v>21</v>
      </c>
      <c r="I5289" s="3">
        <f t="shared" si="1038"/>
        <v>20</v>
      </c>
      <c r="J5289" s="3">
        <f t="shared" si="1039"/>
        <v>4</v>
      </c>
      <c r="K5289" s="3" t="str">
        <f>IF(AND(D5289&gt;='Season Lookup'!$D$15,D5289&lt;'Season Lookup'!$D$16),"Spring",IF(AND(D5289&gt;='Season Lookup'!$D$16,D5289&lt;'Season Lookup'!$D$17),"Summer",IF(AND(D5289&gt;='Season Lookup'!$D$17,D5289&lt;'Season Lookup'!$D$18),"Fall",IF(OR(D5289&gt;='Season Lookup'!$D$18,D5289&lt;'Season Lookup'!$D$15),"Winter"))))</f>
        <v>Spring</v>
      </c>
      <c r="L5289" s="3" t="str">
        <f>VLOOKUP(F5289,'Season Lookup'!$A$1:$B$13,2,0)</f>
        <v>Summer</v>
      </c>
      <c r="M5289" t="s">
        <v>82</v>
      </c>
      <c r="N5289" t="s">
        <v>13</v>
      </c>
      <c r="O5289" t="s">
        <v>13</v>
      </c>
      <c r="P5289" t="str">
        <f t="shared" si="1040"/>
        <v>Yes</v>
      </c>
      <c r="Q5289" t="str">
        <f t="shared" si="1041"/>
        <v>No</v>
      </c>
      <c r="R5289" t="str">
        <f t="shared" si="1042"/>
        <v>No</v>
      </c>
      <c r="T5289" t="s">
        <v>342</v>
      </c>
      <c r="U5289" t="s">
        <v>74</v>
      </c>
      <c r="V5289" t="str">
        <f t="shared" si="1043"/>
        <v>Intersection</v>
      </c>
      <c r="W5289" t="s">
        <v>964</v>
      </c>
      <c r="X5289">
        <v>42.372202000000001</v>
      </c>
      <c r="Y5289">
        <v>-71.098974999999996</v>
      </c>
      <c r="Z5289" t="s">
        <v>463</v>
      </c>
    </row>
    <row r="5290" spans="1:26">
      <c r="A5290">
        <v>29274</v>
      </c>
      <c r="B5290" s="1">
        <v>41438.660405092596</v>
      </c>
      <c r="C5290" s="1">
        <f t="shared" si="1032"/>
        <v>41275</v>
      </c>
      <c r="D5290" s="4">
        <f t="shared" si="1033"/>
        <v>0.45</v>
      </c>
      <c r="E5290" s="3">
        <f t="shared" si="1034"/>
        <v>2013</v>
      </c>
      <c r="F5290" s="3">
        <f t="shared" si="1035"/>
        <v>6</v>
      </c>
      <c r="G5290" s="3">
        <f t="shared" si="1036"/>
        <v>13</v>
      </c>
      <c r="H5290" s="3">
        <f t="shared" si="1037"/>
        <v>15</v>
      </c>
      <c r="I5290" s="3">
        <f t="shared" si="1038"/>
        <v>50</v>
      </c>
      <c r="J5290" s="3">
        <f t="shared" si="1039"/>
        <v>5</v>
      </c>
      <c r="K5290" s="3" t="str">
        <f>IF(AND(D5290&gt;='Season Lookup'!$D$15,D5290&lt;'Season Lookup'!$D$16),"Spring",IF(AND(D5290&gt;='Season Lookup'!$D$16,D5290&lt;'Season Lookup'!$D$17),"Summer",IF(AND(D5290&gt;='Season Lookup'!$D$17,D5290&lt;'Season Lookup'!$D$18),"Fall",IF(OR(D5290&gt;='Season Lookup'!$D$18,D5290&lt;'Season Lookup'!$D$15),"Winter"))))</f>
        <v>Spring</v>
      </c>
      <c r="L5290" s="3" t="str">
        <f>VLOOKUP(F5290,'Season Lookup'!$A$1:$B$13,2,0)</f>
        <v>Summer</v>
      </c>
      <c r="M5290" t="s">
        <v>78</v>
      </c>
      <c r="N5290" t="s">
        <v>13</v>
      </c>
      <c r="O5290" t="s">
        <v>132</v>
      </c>
      <c r="P5290" t="str">
        <f t="shared" si="1040"/>
        <v>Yes</v>
      </c>
      <c r="Q5290" t="str">
        <f t="shared" si="1041"/>
        <v>Yes</v>
      </c>
      <c r="R5290" t="str">
        <f t="shared" si="1042"/>
        <v>No</v>
      </c>
      <c r="S5290">
        <v>359</v>
      </c>
      <c r="T5290" t="s">
        <v>105</v>
      </c>
      <c r="V5290" t="str">
        <f t="shared" si="1043"/>
        <v>Non Intersection</v>
      </c>
      <c r="W5290" t="s">
        <v>3327</v>
      </c>
      <c r="X5290">
        <v>42.370607999999997</v>
      </c>
      <c r="Y5290">
        <v>-71.103869000000003</v>
      </c>
      <c r="Z5290" t="s">
        <v>3328</v>
      </c>
    </row>
    <row r="5291" spans="1:26">
      <c r="A5291">
        <v>29275</v>
      </c>
      <c r="B5291" s="1">
        <v>41438.729155092595</v>
      </c>
      <c r="C5291" s="1">
        <f t="shared" si="1032"/>
        <v>41275</v>
      </c>
      <c r="D5291" s="4">
        <f t="shared" si="1033"/>
        <v>0.45</v>
      </c>
      <c r="E5291" s="3">
        <f t="shared" si="1034"/>
        <v>2013</v>
      </c>
      <c r="F5291" s="3">
        <f t="shared" si="1035"/>
        <v>6</v>
      </c>
      <c r="G5291" s="3">
        <f t="shared" si="1036"/>
        <v>13</v>
      </c>
      <c r="H5291" s="3">
        <f t="shared" si="1037"/>
        <v>17</v>
      </c>
      <c r="I5291" s="3">
        <f t="shared" si="1038"/>
        <v>29</v>
      </c>
      <c r="J5291" s="3">
        <f t="shared" si="1039"/>
        <v>5</v>
      </c>
      <c r="K5291" s="3" t="str">
        <f>IF(AND(D5291&gt;='Season Lookup'!$D$15,D5291&lt;'Season Lookup'!$D$16),"Spring",IF(AND(D5291&gt;='Season Lookup'!$D$16,D5291&lt;'Season Lookup'!$D$17),"Summer",IF(AND(D5291&gt;='Season Lookup'!$D$17,D5291&lt;'Season Lookup'!$D$18),"Fall",IF(OR(D5291&gt;='Season Lookup'!$D$18,D5291&lt;'Season Lookup'!$D$15),"Winter"))))</f>
        <v>Spring</v>
      </c>
      <c r="L5291" s="3" t="str">
        <f>VLOOKUP(F5291,'Season Lookup'!$A$1:$B$13,2,0)</f>
        <v>Summer</v>
      </c>
      <c r="M5291" t="s">
        <v>78</v>
      </c>
      <c r="N5291" t="s">
        <v>13</v>
      </c>
      <c r="O5291" t="s">
        <v>13</v>
      </c>
      <c r="P5291" t="str">
        <f t="shared" si="1040"/>
        <v>Yes</v>
      </c>
      <c r="Q5291" t="str">
        <f t="shared" si="1041"/>
        <v>No</v>
      </c>
      <c r="R5291" t="str">
        <f t="shared" si="1042"/>
        <v>No</v>
      </c>
      <c r="T5291" t="s">
        <v>14</v>
      </c>
      <c r="U5291" t="s">
        <v>498</v>
      </c>
      <c r="V5291" t="str">
        <f t="shared" si="1043"/>
        <v>Intersection</v>
      </c>
      <c r="W5291" t="s">
        <v>2747</v>
      </c>
      <c r="X5291">
        <v>42.369567000000004</v>
      </c>
      <c r="Y5291">
        <v>-71.111861000000005</v>
      </c>
      <c r="Z5291" t="s">
        <v>2748</v>
      </c>
    </row>
    <row r="5292" spans="1:26">
      <c r="A5292">
        <v>29278</v>
      </c>
      <c r="B5292" s="1">
        <v>41439.912488425929</v>
      </c>
      <c r="C5292" s="1">
        <f t="shared" si="1032"/>
        <v>41275</v>
      </c>
      <c r="D5292" s="4">
        <f t="shared" si="1033"/>
        <v>0.45277777777777778</v>
      </c>
      <c r="E5292" s="3">
        <f t="shared" si="1034"/>
        <v>2013</v>
      </c>
      <c r="F5292" s="3">
        <f t="shared" si="1035"/>
        <v>6</v>
      </c>
      <c r="G5292" s="3">
        <f t="shared" si="1036"/>
        <v>14</v>
      </c>
      <c r="H5292" s="3">
        <f t="shared" si="1037"/>
        <v>21</v>
      </c>
      <c r="I5292" s="3">
        <f t="shared" si="1038"/>
        <v>53</v>
      </c>
      <c r="J5292" s="3">
        <f t="shared" si="1039"/>
        <v>6</v>
      </c>
      <c r="K5292" s="3" t="str">
        <f>IF(AND(D5292&gt;='Season Lookup'!$D$15,D5292&lt;'Season Lookup'!$D$16),"Spring",IF(AND(D5292&gt;='Season Lookup'!$D$16,D5292&lt;'Season Lookup'!$D$17),"Summer",IF(AND(D5292&gt;='Season Lookup'!$D$17,D5292&lt;'Season Lookup'!$D$18),"Fall",IF(OR(D5292&gt;='Season Lookup'!$D$18,D5292&lt;'Season Lookup'!$D$15),"Winter"))))</f>
        <v>Spring</v>
      </c>
      <c r="L5292" s="3" t="str">
        <f>VLOOKUP(F5292,'Season Lookup'!$A$1:$B$13,2,0)</f>
        <v>Summer</v>
      </c>
      <c r="M5292" t="s">
        <v>12</v>
      </c>
      <c r="N5292" t="s">
        <v>13</v>
      </c>
      <c r="O5292" t="s">
        <v>13</v>
      </c>
      <c r="P5292" t="str">
        <f t="shared" si="1040"/>
        <v>Yes</v>
      </c>
      <c r="Q5292" t="str">
        <f t="shared" si="1041"/>
        <v>No</v>
      </c>
      <c r="R5292" t="str">
        <f t="shared" si="1042"/>
        <v>No</v>
      </c>
      <c r="S5292">
        <v>44</v>
      </c>
      <c r="T5292" t="s">
        <v>1006</v>
      </c>
      <c r="V5292" t="str">
        <f t="shared" si="1043"/>
        <v>Non Intersection</v>
      </c>
      <c r="W5292" t="s">
        <v>5736</v>
      </c>
      <c r="X5292">
        <v>42.376686999999997</v>
      </c>
      <c r="Y5292">
        <v>-71.110545000000002</v>
      </c>
      <c r="Z5292" t="s">
        <v>5737</v>
      </c>
    </row>
    <row r="5293" spans="1:26">
      <c r="A5293">
        <v>29279</v>
      </c>
      <c r="B5293" s="1">
        <v>41439.506944444445</v>
      </c>
      <c r="C5293" s="1">
        <f t="shared" si="1032"/>
        <v>41275</v>
      </c>
      <c r="D5293" s="4">
        <f t="shared" si="1033"/>
        <v>0.45277777777777778</v>
      </c>
      <c r="E5293" s="3">
        <f t="shared" si="1034"/>
        <v>2013</v>
      </c>
      <c r="F5293" s="3">
        <f t="shared" si="1035"/>
        <v>6</v>
      </c>
      <c r="G5293" s="3">
        <f t="shared" si="1036"/>
        <v>14</v>
      </c>
      <c r="H5293" s="3">
        <f t="shared" si="1037"/>
        <v>12</v>
      </c>
      <c r="I5293" s="3">
        <f t="shared" si="1038"/>
        <v>10</v>
      </c>
      <c r="J5293" s="3">
        <f t="shared" si="1039"/>
        <v>6</v>
      </c>
      <c r="K5293" s="3" t="str">
        <f>IF(AND(D5293&gt;='Season Lookup'!$D$15,D5293&lt;'Season Lookup'!$D$16),"Spring",IF(AND(D5293&gt;='Season Lookup'!$D$16,D5293&lt;'Season Lookup'!$D$17),"Summer",IF(AND(D5293&gt;='Season Lookup'!$D$17,D5293&lt;'Season Lookup'!$D$18),"Fall",IF(OR(D5293&gt;='Season Lookup'!$D$18,D5293&lt;'Season Lookup'!$D$15),"Winter"))))</f>
        <v>Spring</v>
      </c>
      <c r="L5293" s="3" t="str">
        <f>VLOOKUP(F5293,'Season Lookup'!$A$1:$B$13,2,0)</f>
        <v>Summer</v>
      </c>
      <c r="M5293" t="s">
        <v>12</v>
      </c>
      <c r="N5293" t="s">
        <v>13</v>
      </c>
      <c r="O5293" t="s">
        <v>23</v>
      </c>
      <c r="P5293" t="str">
        <f t="shared" si="1040"/>
        <v>Yes</v>
      </c>
      <c r="Q5293" t="str">
        <f t="shared" si="1041"/>
        <v>No</v>
      </c>
      <c r="R5293" t="str">
        <f t="shared" si="1042"/>
        <v>No</v>
      </c>
      <c r="S5293">
        <v>73</v>
      </c>
      <c r="T5293" t="s">
        <v>5738</v>
      </c>
      <c r="V5293" t="str">
        <f t="shared" si="1043"/>
        <v>Non Intersection</v>
      </c>
      <c r="W5293" t="s">
        <v>5739</v>
      </c>
      <c r="X5293">
        <v>42.357678</v>
      </c>
      <c r="Y5293">
        <v>-71.106378000000007</v>
      </c>
      <c r="Z5293" t="s">
        <v>5740</v>
      </c>
    </row>
    <row r="5294" spans="1:26">
      <c r="A5294">
        <v>29280</v>
      </c>
      <c r="B5294" s="1">
        <v>41440.275000000001</v>
      </c>
      <c r="C5294" s="1">
        <f t="shared" si="1032"/>
        <v>41275</v>
      </c>
      <c r="D5294" s="4">
        <f t="shared" si="1033"/>
        <v>0.45555555555555555</v>
      </c>
      <c r="E5294" s="3">
        <f t="shared" si="1034"/>
        <v>2013</v>
      </c>
      <c r="F5294" s="3">
        <f t="shared" si="1035"/>
        <v>6</v>
      </c>
      <c r="G5294" s="3">
        <f t="shared" si="1036"/>
        <v>15</v>
      </c>
      <c r="H5294" s="3">
        <f t="shared" si="1037"/>
        <v>6</v>
      </c>
      <c r="I5294" s="3">
        <f t="shared" si="1038"/>
        <v>36</v>
      </c>
      <c r="J5294" s="3">
        <f t="shared" si="1039"/>
        <v>7</v>
      </c>
      <c r="K5294" s="3" t="str">
        <f>IF(AND(D5294&gt;='Season Lookup'!$D$15,D5294&lt;'Season Lookup'!$D$16),"Spring",IF(AND(D5294&gt;='Season Lookup'!$D$16,D5294&lt;'Season Lookup'!$D$17),"Summer",IF(AND(D5294&gt;='Season Lookup'!$D$17,D5294&lt;'Season Lookup'!$D$18),"Fall",IF(OR(D5294&gt;='Season Lookup'!$D$18,D5294&lt;'Season Lookup'!$D$15),"Winter"))))</f>
        <v>Spring</v>
      </c>
      <c r="L5294" s="3" t="str">
        <f>VLOOKUP(F5294,'Season Lookup'!$A$1:$B$13,2,0)</f>
        <v>Summer</v>
      </c>
      <c r="M5294" t="s">
        <v>31</v>
      </c>
      <c r="N5294" t="s">
        <v>13</v>
      </c>
      <c r="O5294" t="s">
        <v>23</v>
      </c>
      <c r="P5294" t="str">
        <f t="shared" si="1040"/>
        <v>Yes</v>
      </c>
      <c r="Q5294" t="str">
        <f t="shared" si="1041"/>
        <v>No</v>
      </c>
      <c r="R5294" t="str">
        <f t="shared" si="1042"/>
        <v>No</v>
      </c>
      <c r="S5294">
        <v>1199</v>
      </c>
      <c r="T5294" t="s">
        <v>19</v>
      </c>
      <c r="V5294" t="str">
        <f t="shared" si="1043"/>
        <v>Non Intersection</v>
      </c>
      <c r="W5294" t="s">
        <v>5741</v>
      </c>
      <c r="X5294">
        <v>42.373367999999999</v>
      </c>
      <c r="Y5294">
        <v>-71.097303999999994</v>
      </c>
      <c r="Z5294" t="s">
        <v>5742</v>
      </c>
    </row>
    <row r="5295" spans="1:26">
      <c r="A5295">
        <v>29282</v>
      </c>
      <c r="B5295" s="1">
        <v>41440.75</v>
      </c>
      <c r="C5295" s="1">
        <f t="shared" si="1032"/>
        <v>41275</v>
      </c>
      <c r="D5295" s="4">
        <f t="shared" si="1033"/>
        <v>0.45555555555555555</v>
      </c>
      <c r="E5295" s="3">
        <f t="shared" si="1034"/>
        <v>2013</v>
      </c>
      <c r="F5295" s="3">
        <f t="shared" si="1035"/>
        <v>6</v>
      </c>
      <c r="G5295" s="3">
        <f t="shared" si="1036"/>
        <v>15</v>
      </c>
      <c r="H5295" s="3">
        <f t="shared" si="1037"/>
        <v>18</v>
      </c>
      <c r="I5295" s="3">
        <f t="shared" si="1038"/>
        <v>0</v>
      </c>
      <c r="J5295" s="3">
        <f t="shared" si="1039"/>
        <v>7</v>
      </c>
      <c r="K5295" s="3" t="str">
        <f>IF(AND(D5295&gt;='Season Lookup'!$D$15,D5295&lt;'Season Lookup'!$D$16),"Spring",IF(AND(D5295&gt;='Season Lookup'!$D$16,D5295&lt;'Season Lookup'!$D$17),"Summer",IF(AND(D5295&gt;='Season Lookup'!$D$17,D5295&lt;'Season Lookup'!$D$18),"Fall",IF(OR(D5295&gt;='Season Lookup'!$D$18,D5295&lt;'Season Lookup'!$D$15),"Winter"))))</f>
        <v>Spring</v>
      </c>
      <c r="L5295" s="3" t="str">
        <f>VLOOKUP(F5295,'Season Lookup'!$A$1:$B$13,2,0)</f>
        <v>Summer</v>
      </c>
      <c r="M5295" t="s">
        <v>31</v>
      </c>
      <c r="N5295" t="s">
        <v>13</v>
      </c>
      <c r="O5295" t="s">
        <v>23</v>
      </c>
      <c r="P5295" t="str">
        <f t="shared" si="1040"/>
        <v>Yes</v>
      </c>
      <c r="Q5295" t="str">
        <f t="shared" si="1041"/>
        <v>No</v>
      </c>
      <c r="R5295" t="str">
        <f t="shared" si="1042"/>
        <v>No</v>
      </c>
      <c r="S5295">
        <v>161</v>
      </c>
      <c r="T5295" t="s">
        <v>216</v>
      </c>
      <c r="V5295" t="str">
        <f t="shared" si="1043"/>
        <v>Non Intersection</v>
      </c>
      <c r="W5295" t="s">
        <v>5743</v>
      </c>
      <c r="X5295">
        <v>42.364899999999999</v>
      </c>
      <c r="Y5295">
        <v>-71.096149999999994</v>
      </c>
      <c r="Z5295" t="s">
        <v>5744</v>
      </c>
    </row>
    <row r="5296" spans="1:26">
      <c r="A5296">
        <v>29283</v>
      </c>
      <c r="B5296" s="1">
        <v>41441.430543981478</v>
      </c>
      <c r="C5296" s="1">
        <f t="shared" si="1032"/>
        <v>41275</v>
      </c>
      <c r="D5296" s="4">
        <f t="shared" si="1033"/>
        <v>0.45833333333333331</v>
      </c>
      <c r="E5296" s="3">
        <f t="shared" si="1034"/>
        <v>2013</v>
      </c>
      <c r="F5296" s="3">
        <f t="shared" si="1035"/>
        <v>6</v>
      </c>
      <c r="G5296" s="3">
        <f t="shared" si="1036"/>
        <v>16</v>
      </c>
      <c r="H5296" s="3">
        <f t="shared" si="1037"/>
        <v>10</v>
      </c>
      <c r="I5296" s="3">
        <f t="shared" si="1038"/>
        <v>19</v>
      </c>
      <c r="J5296" s="3">
        <f t="shared" si="1039"/>
        <v>1</v>
      </c>
      <c r="K5296" s="3" t="str">
        <f>IF(AND(D5296&gt;='Season Lookup'!$D$15,D5296&lt;'Season Lookup'!$D$16),"Spring",IF(AND(D5296&gt;='Season Lookup'!$D$16,D5296&lt;'Season Lookup'!$D$17),"Summer",IF(AND(D5296&gt;='Season Lookup'!$D$17,D5296&lt;'Season Lookup'!$D$18),"Fall",IF(OR(D5296&gt;='Season Lookup'!$D$18,D5296&lt;'Season Lookup'!$D$15),"Winter"))))</f>
        <v>Spring</v>
      </c>
      <c r="L5296" s="3" t="str">
        <f>VLOOKUP(F5296,'Season Lookup'!$A$1:$B$13,2,0)</f>
        <v>Summer</v>
      </c>
      <c r="M5296" t="s">
        <v>48</v>
      </c>
      <c r="N5296" t="s">
        <v>13</v>
      </c>
      <c r="O5296" t="s">
        <v>13</v>
      </c>
      <c r="P5296" t="str">
        <f t="shared" si="1040"/>
        <v>Yes</v>
      </c>
      <c r="Q5296" t="str">
        <f t="shared" si="1041"/>
        <v>No</v>
      </c>
      <c r="R5296" t="str">
        <f t="shared" si="1042"/>
        <v>No</v>
      </c>
      <c r="S5296">
        <v>107</v>
      </c>
      <c r="T5296" t="s">
        <v>796</v>
      </c>
      <c r="V5296" t="str">
        <f t="shared" si="1043"/>
        <v>Non Intersection</v>
      </c>
      <c r="W5296" t="s">
        <v>5745</v>
      </c>
      <c r="X5296">
        <v>42.364204999999998</v>
      </c>
      <c r="Y5296">
        <v>-71.093305999999998</v>
      </c>
      <c r="Z5296" t="s">
        <v>5746</v>
      </c>
    </row>
    <row r="5297" spans="1:26">
      <c r="A5297">
        <v>29284</v>
      </c>
      <c r="B5297" s="1">
        <v>41441.311793981484</v>
      </c>
      <c r="C5297" s="1">
        <f t="shared" si="1032"/>
        <v>41275</v>
      </c>
      <c r="D5297" s="4">
        <f t="shared" si="1033"/>
        <v>0.45833333333333331</v>
      </c>
      <c r="E5297" s="3">
        <f t="shared" si="1034"/>
        <v>2013</v>
      </c>
      <c r="F5297" s="3">
        <f t="shared" si="1035"/>
        <v>6</v>
      </c>
      <c r="G5297" s="3">
        <f t="shared" si="1036"/>
        <v>16</v>
      </c>
      <c r="H5297" s="3">
        <f t="shared" si="1037"/>
        <v>7</v>
      </c>
      <c r="I5297" s="3">
        <f t="shared" si="1038"/>
        <v>28</v>
      </c>
      <c r="J5297" s="3">
        <f t="shared" si="1039"/>
        <v>1</v>
      </c>
      <c r="K5297" s="3" t="str">
        <f>IF(AND(D5297&gt;='Season Lookup'!$D$15,D5297&lt;'Season Lookup'!$D$16),"Spring",IF(AND(D5297&gt;='Season Lookup'!$D$16,D5297&lt;'Season Lookup'!$D$17),"Summer",IF(AND(D5297&gt;='Season Lookup'!$D$17,D5297&lt;'Season Lookup'!$D$18),"Fall",IF(OR(D5297&gt;='Season Lookup'!$D$18,D5297&lt;'Season Lookup'!$D$15),"Winter"))))</f>
        <v>Spring</v>
      </c>
      <c r="L5297" s="3" t="str">
        <f>VLOOKUP(F5297,'Season Lookup'!$A$1:$B$13,2,0)</f>
        <v>Summer</v>
      </c>
      <c r="M5297" t="s">
        <v>48</v>
      </c>
      <c r="N5297" t="s">
        <v>13</v>
      </c>
      <c r="O5297" t="s">
        <v>13</v>
      </c>
      <c r="P5297" t="str">
        <f t="shared" si="1040"/>
        <v>Yes</v>
      </c>
      <c r="Q5297" t="str">
        <f t="shared" si="1041"/>
        <v>No</v>
      </c>
      <c r="R5297" t="str">
        <f t="shared" si="1042"/>
        <v>No</v>
      </c>
      <c r="T5297" t="s">
        <v>14</v>
      </c>
      <c r="U5297" t="s">
        <v>202</v>
      </c>
      <c r="V5297" t="str">
        <f t="shared" si="1043"/>
        <v>Intersection</v>
      </c>
      <c r="W5297" t="s">
        <v>361</v>
      </c>
      <c r="X5297">
        <v>42.360154000000001</v>
      </c>
      <c r="Y5297">
        <v>-71.094881999999998</v>
      </c>
      <c r="Z5297" t="s">
        <v>223</v>
      </c>
    </row>
    <row r="5298" spans="1:26">
      <c r="A5298">
        <v>29285</v>
      </c>
      <c r="B5298" s="1">
        <v>41442.513888888891</v>
      </c>
      <c r="C5298" s="1">
        <f t="shared" si="1032"/>
        <v>41275</v>
      </c>
      <c r="D5298" s="4">
        <f t="shared" si="1033"/>
        <v>0.46111111111111114</v>
      </c>
      <c r="E5298" s="3">
        <f t="shared" si="1034"/>
        <v>2013</v>
      </c>
      <c r="F5298" s="3">
        <f t="shared" si="1035"/>
        <v>6</v>
      </c>
      <c r="G5298" s="3">
        <f t="shared" si="1036"/>
        <v>17</v>
      </c>
      <c r="H5298" s="3">
        <f t="shared" si="1037"/>
        <v>12</v>
      </c>
      <c r="I5298" s="3">
        <f t="shared" si="1038"/>
        <v>20</v>
      </c>
      <c r="J5298" s="3">
        <f t="shared" si="1039"/>
        <v>2</v>
      </c>
      <c r="K5298" s="3" t="str">
        <f>IF(AND(D5298&gt;='Season Lookup'!$D$15,D5298&lt;'Season Lookup'!$D$16),"Spring",IF(AND(D5298&gt;='Season Lookup'!$D$16,D5298&lt;'Season Lookup'!$D$17),"Summer",IF(AND(D5298&gt;='Season Lookup'!$D$17,D5298&lt;'Season Lookup'!$D$18),"Fall",IF(OR(D5298&gt;='Season Lookup'!$D$18,D5298&lt;'Season Lookup'!$D$15),"Winter"))))</f>
        <v>Spring</v>
      </c>
      <c r="L5298" s="3" t="str">
        <f>VLOOKUP(F5298,'Season Lookup'!$A$1:$B$13,2,0)</f>
        <v>Summer</v>
      </c>
      <c r="M5298" t="s">
        <v>56</v>
      </c>
      <c r="N5298" t="s">
        <v>13</v>
      </c>
      <c r="O5298" t="s">
        <v>13</v>
      </c>
      <c r="P5298" t="str">
        <f t="shared" si="1040"/>
        <v>Yes</v>
      </c>
      <c r="Q5298" t="str">
        <f t="shared" si="1041"/>
        <v>No</v>
      </c>
      <c r="R5298" t="str">
        <f t="shared" si="1042"/>
        <v>No</v>
      </c>
      <c r="T5298" t="s">
        <v>19</v>
      </c>
      <c r="U5298" t="s">
        <v>745</v>
      </c>
      <c r="V5298" t="str">
        <f t="shared" si="1043"/>
        <v>Intersection</v>
      </c>
      <c r="W5298" t="s">
        <v>3518</v>
      </c>
      <c r="X5298">
        <v>42.373133000000003</v>
      </c>
      <c r="Y5298">
        <v>-71.096238999999997</v>
      </c>
      <c r="Z5298" t="s">
        <v>2107</v>
      </c>
    </row>
    <row r="5299" spans="1:26">
      <c r="A5299">
        <v>29287</v>
      </c>
      <c r="B5299" s="1">
        <v>41442.614583333336</v>
      </c>
      <c r="C5299" s="1">
        <f t="shared" si="1032"/>
        <v>41275</v>
      </c>
      <c r="D5299" s="4">
        <f t="shared" si="1033"/>
        <v>0.46111111111111114</v>
      </c>
      <c r="E5299" s="3">
        <f t="shared" si="1034"/>
        <v>2013</v>
      </c>
      <c r="F5299" s="3">
        <f t="shared" si="1035"/>
        <v>6</v>
      </c>
      <c r="G5299" s="3">
        <f t="shared" si="1036"/>
        <v>17</v>
      </c>
      <c r="H5299" s="3">
        <f t="shared" si="1037"/>
        <v>14</v>
      </c>
      <c r="I5299" s="3">
        <f t="shared" si="1038"/>
        <v>45</v>
      </c>
      <c r="J5299" s="3">
        <f t="shared" si="1039"/>
        <v>2</v>
      </c>
      <c r="K5299" s="3" t="str">
        <f>IF(AND(D5299&gt;='Season Lookup'!$D$15,D5299&lt;'Season Lookup'!$D$16),"Spring",IF(AND(D5299&gt;='Season Lookup'!$D$16,D5299&lt;'Season Lookup'!$D$17),"Summer",IF(AND(D5299&gt;='Season Lookup'!$D$17,D5299&lt;'Season Lookup'!$D$18),"Fall",IF(OR(D5299&gt;='Season Lookup'!$D$18,D5299&lt;'Season Lookup'!$D$15),"Winter"))))</f>
        <v>Spring</v>
      </c>
      <c r="L5299" s="3" t="str">
        <f>VLOOKUP(F5299,'Season Lookup'!$A$1:$B$13,2,0)</f>
        <v>Summer</v>
      </c>
      <c r="M5299" t="s">
        <v>56</v>
      </c>
      <c r="N5299" t="s">
        <v>13</v>
      </c>
      <c r="O5299" t="s">
        <v>132</v>
      </c>
      <c r="P5299" t="str">
        <f t="shared" si="1040"/>
        <v>Yes</v>
      </c>
      <c r="Q5299" t="str">
        <f t="shared" si="1041"/>
        <v>Yes</v>
      </c>
      <c r="R5299" t="str">
        <f t="shared" si="1042"/>
        <v>No</v>
      </c>
      <c r="T5299" t="s">
        <v>32</v>
      </c>
      <c r="U5299" t="s">
        <v>79</v>
      </c>
      <c r="V5299" t="str">
        <f t="shared" si="1043"/>
        <v>Intersection</v>
      </c>
      <c r="W5299" t="s">
        <v>4050</v>
      </c>
      <c r="X5299">
        <v>42.362578999999997</v>
      </c>
      <c r="Y5299">
        <v>-71.088165000000004</v>
      </c>
      <c r="Z5299" t="s">
        <v>2408</v>
      </c>
    </row>
    <row r="5300" spans="1:26">
      <c r="A5300">
        <v>29288</v>
      </c>
      <c r="B5300" s="1">
        <v>41442.36109953704</v>
      </c>
      <c r="C5300" s="1">
        <f t="shared" si="1032"/>
        <v>41275</v>
      </c>
      <c r="D5300" s="4">
        <f t="shared" si="1033"/>
        <v>0.46111111111111114</v>
      </c>
      <c r="E5300" s="3">
        <f t="shared" si="1034"/>
        <v>2013</v>
      </c>
      <c r="F5300" s="3">
        <f t="shared" si="1035"/>
        <v>6</v>
      </c>
      <c r="G5300" s="3">
        <f t="shared" si="1036"/>
        <v>17</v>
      </c>
      <c r="H5300" s="3">
        <f t="shared" si="1037"/>
        <v>8</v>
      </c>
      <c r="I5300" s="3">
        <f t="shared" si="1038"/>
        <v>39</v>
      </c>
      <c r="J5300" s="3">
        <f t="shared" si="1039"/>
        <v>2</v>
      </c>
      <c r="K5300" s="3" t="str">
        <f>IF(AND(D5300&gt;='Season Lookup'!$D$15,D5300&lt;'Season Lookup'!$D$16),"Spring",IF(AND(D5300&gt;='Season Lookup'!$D$16,D5300&lt;'Season Lookup'!$D$17),"Summer",IF(AND(D5300&gt;='Season Lookup'!$D$17,D5300&lt;'Season Lookup'!$D$18),"Fall",IF(OR(D5300&gt;='Season Lookup'!$D$18,D5300&lt;'Season Lookup'!$D$15),"Winter"))))</f>
        <v>Spring</v>
      </c>
      <c r="L5300" s="3" t="str">
        <f>VLOOKUP(F5300,'Season Lookup'!$A$1:$B$13,2,0)</f>
        <v>Summer</v>
      </c>
      <c r="M5300" t="s">
        <v>56</v>
      </c>
      <c r="N5300" t="s">
        <v>246</v>
      </c>
      <c r="O5300" t="s">
        <v>23</v>
      </c>
      <c r="P5300" t="str">
        <f t="shared" si="1040"/>
        <v>No</v>
      </c>
      <c r="Q5300" t="str">
        <f t="shared" si="1041"/>
        <v>No</v>
      </c>
      <c r="R5300" t="str">
        <f t="shared" si="1042"/>
        <v>No</v>
      </c>
      <c r="T5300" t="s">
        <v>261</v>
      </c>
      <c r="U5300" t="s">
        <v>3487</v>
      </c>
      <c r="V5300" t="str">
        <f t="shared" si="1043"/>
        <v>Intersection</v>
      </c>
      <c r="W5300" t="s">
        <v>5747</v>
      </c>
      <c r="X5300">
        <v>42.371124999999999</v>
      </c>
      <c r="Y5300">
        <v>-71.086286999999999</v>
      </c>
      <c r="Z5300" t="s">
        <v>3719</v>
      </c>
    </row>
    <row r="5301" spans="1:26">
      <c r="A5301">
        <v>29289</v>
      </c>
      <c r="B5301" s="1">
        <v>41442.645833333336</v>
      </c>
      <c r="C5301" s="1">
        <f t="shared" si="1032"/>
        <v>41275</v>
      </c>
      <c r="D5301" s="4">
        <f t="shared" si="1033"/>
        <v>0.46111111111111114</v>
      </c>
      <c r="E5301" s="3">
        <f t="shared" si="1034"/>
        <v>2013</v>
      </c>
      <c r="F5301" s="3">
        <f t="shared" si="1035"/>
        <v>6</v>
      </c>
      <c r="G5301" s="3">
        <f t="shared" si="1036"/>
        <v>17</v>
      </c>
      <c r="H5301" s="3">
        <f t="shared" si="1037"/>
        <v>15</v>
      </c>
      <c r="I5301" s="3">
        <f t="shared" si="1038"/>
        <v>30</v>
      </c>
      <c r="J5301" s="3">
        <f t="shared" si="1039"/>
        <v>2</v>
      </c>
      <c r="K5301" s="3" t="str">
        <f>IF(AND(D5301&gt;='Season Lookup'!$D$15,D5301&lt;'Season Lookup'!$D$16),"Spring",IF(AND(D5301&gt;='Season Lookup'!$D$16,D5301&lt;'Season Lookup'!$D$17),"Summer",IF(AND(D5301&gt;='Season Lookup'!$D$17,D5301&lt;'Season Lookup'!$D$18),"Fall",IF(OR(D5301&gt;='Season Lookup'!$D$18,D5301&lt;'Season Lookup'!$D$15),"Winter"))))</f>
        <v>Spring</v>
      </c>
      <c r="L5301" s="3" t="str">
        <f>VLOOKUP(F5301,'Season Lookup'!$A$1:$B$13,2,0)</f>
        <v>Summer</v>
      </c>
      <c r="M5301" t="s">
        <v>56</v>
      </c>
      <c r="N5301" t="s">
        <v>13</v>
      </c>
      <c r="O5301" t="s">
        <v>36</v>
      </c>
      <c r="P5301" t="str">
        <f t="shared" si="1040"/>
        <v>Yes</v>
      </c>
      <c r="Q5301" t="str">
        <f t="shared" si="1041"/>
        <v>No</v>
      </c>
      <c r="R5301" t="str">
        <f t="shared" si="1042"/>
        <v>No</v>
      </c>
      <c r="T5301" t="s">
        <v>3054</v>
      </c>
      <c r="V5301" t="str">
        <f t="shared" si="1043"/>
        <v>Intersection</v>
      </c>
      <c r="W5301" t="s">
        <v>5748</v>
      </c>
      <c r="X5301">
        <v>0</v>
      </c>
      <c r="Y5301">
        <v>0</v>
      </c>
      <c r="Z5301" t="s">
        <v>81</v>
      </c>
    </row>
    <row r="5302" spans="1:26">
      <c r="A5302">
        <v>29290</v>
      </c>
      <c r="B5302" s="1">
        <v>41442.716666666667</v>
      </c>
      <c r="C5302" s="1">
        <f t="shared" si="1032"/>
        <v>41275</v>
      </c>
      <c r="D5302" s="4">
        <f t="shared" si="1033"/>
        <v>0.46111111111111114</v>
      </c>
      <c r="E5302" s="3">
        <f t="shared" si="1034"/>
        <v>2013</v>
      </c>
      <c r="F5302" s="3">
        <f t="shared" si="1035"/>
        <v>6</v>
      </c>
      <c r="G5302" s="3">
        <f t="shared" si="1036"/>
        <v>17</v>
      </c>
      <c r="H5302" s="3">
        <f t="shared" si="1037"/>
        <v>17</v>
      </c>
      <c r="I5302" s="3">
        <f t="shared" si="1038"/>
        <v>12</v>
      </c>
      <c r="J5302" s="3">
        <f t="shared" si="1039"/>
        <v>2</v>
      </c>
      <c r="K5302" s="3" t="str">
        <f>IF(AND(D5302&gt;='Season Lookup'!$D$15,D5302&lt;'Season Lookup'!$D$16),"Spring",IF(AND(D5302&gt;='Season Lookup'!$D$16,D5302&lt;'Season Lookup'!$D$17),"Summer",IF(AND(D5302&gt;='Season Lookup'!$D$17,D5302&lt;'Season Lookup'!$D$18),"Fall",IF(OR(D5302&gt;='Season Lookup'!$D$18,D5302&lt;'Season Lookup'!$D$15),"Winter"))))</f>
        <v>Spring</v>
      </c>
      <c r="L5302" s="3" t="str">
        <f>VLOOKUP(F5302,'Season Lookup'!$A$1:$B$13,2,0)</f>
        <v>Summer</v>
      </c>
      <c r="M5302" t="s">
        <v>56</v>
      </c>
      <c r="N5302" t="s">
        <v>13</v>
      </c>
      <c r="O5302" t="s">
        <v>132</v>
      </c>
      <c r="P5302" t="str">
        <f t="shared" si="1040"/>
        <v>Yes</v>
      </c>
      <c r="Q5302" t="str">
        <f t="shared" si="1041"/>
        <v>Yes</v>
      </c>
      <c r="R5302" t="str">
        <f t="shared" si="1042"/>
        <v>No</v>
      </c>
      <c r="S5302">
        <v>4</v>
      </c>
      <c r="T5302" t="s">
        <v>1013</v>
      </c>
      <c r="V5302" t="str">
        <f t="shared" si="1043"/>
        <v>Non Intersection</v>
      </c>
      <c r="W5302" t="s">
        <v>4143</v>
      </c>
      <c r="X5302">
        <v>42.386868</v>
      </c>
      <c r="Y5302">
        <v>-71.157865000000001</v>
      </c>
      <c r="Z5302" t="s">
        <v>4144</v>
      </c>
    </row>
    <row r="5303" spans="1:26">
      <c r="A5303">
        <v>29291</v>
      </c>
      <c r="B5303" s="1">
        <v>41442.777777777781</v>
      </c>
      <c r="C5303" s="1">
        <f t="shared" si="1032"/>
        <v>41275</v>
      </c>
      <c r="D5303" s="4">
        <f t="shared" si="1033"/>
        <v>0.46111111111111114</v>
      </c>
      <c r="E5303" s="3">
        <f t="shared" si="1034"/>
        <v>2013</v>
      </c>
      <c r="F5303" s="3">
        <f t="shared" si="1035"/>
        <v>6</v>
      </c>
      <c r="G5303" s="3">
        <f t="shared" si="1036"/>
        <v>17</v>
      </c>
      <c r="H5303" s="3">
        <f t="shared" si="1037"/>
        <v>18</v>
      </c>
      <c r="I5303" s="3">
        <f t="shared" si="1038"/>
        <v>40</v>
      </c>
      <c r="J5303" s="3">
        <f t="shared" si="1039"/>
        <v>2</v>
      </c>
      <c r="K5303" s="3" t="str">
        <f>IF(AND(D5303&gt;='Season Lookup'!$D$15,D5303&lt;'Season Lookup'!$D$16),"Spring",IF(AND(D5303&gt;='Season Lookup'!$D$16,D5303&lt;'Season Lookup'!$D$17),"Summer",IF(AND(D5303&gt;='Season Lookup'!$D$17,D5303&lt;'Season Lookup'!$D$18),"Fall",IF(OR(D5303&gt;='Season Lookup'!$D$18,D5303&lt;'Season Lookup'!$D$15),"Winter"))))</f>
        <v>Spring</v>
      </c>
      <c r="L5303" s="3" t="str">
        <f>VLOOKUP(F5303,'Season Lookup'!$A$1:$B$13,2,0)</f>
        <v>Summer</v>
      </c>
      <c r="M5303" t="s">
        <v>56</v>
      </c>
      <c r="N5303" t="s">
        <v>13</v>
      </c>
      <c r="O5303" t="s">
        <v>13</v>
      </c>
      <c r="P5303" t="str">
        <f t="shared" si="1040"/>
        <v>Yes</v>
      </c>
      <c r="Q5303" t="str">
        <f t="shared" si="1041"/>
        <v>No</v>
      </c>
      <c r="R5303" t="str">
        <f t="shared" si="1042"/>
        <v>No</v>
      </c>
      <c r="T5303" t="s">
        <v>342</v>
      </c>
      <c r="U5303" t="s">
        <v>133</v>
      </c>
      <c r="V5303" t="str">
        <f t="shared" si="1043"/>
        <v>Intersection</v>
      </c>
      <c r="W5303" t="s">
        <v>884</v>
      </c>
      <c r="X5303">
        <v>42.368301000000002</v>
      </c>
      <c r="Y5303">
        <v>-71.101742999999999</v>
      </c>
      <c r="Z5303" t="s">
        <v>885</v>
      </c>
    </row>
    <row r="5304" spans="1:26">
      <c r="A5304">
        <v>29292</v>
      </c>
      <c r="B5304" s="1">
        <v>41442.886099537034</v>
      </c>
      <c r="C5304" s="1">
        <f t="shared" si="1032"/>
        <v>41275</v>
      </c>
      <c r="D5304" s="4">
        <f t="shared" si="1033"/>
        <v>0.46111111111111114</v>
      </c>
      <c r="E5304" s="3">
        <f t="shared" si="1034"/>
        <v>2013</v>
      </c>
      <c r="F5304" s="3">
        <f t="shared" si="1035"/>
        <v>6</v>
      </c>
      <c r="G5304" s="3">
        <f t="shared" si="1036"/>
        <v>17</v>
      </c>
      <c r="H5304" s="3">
        <f t="shared" si="1037"/>
        <v>21</v>
      </c>
      <c r="I5304" s="3">
        <f t="shared" si="1038"/>
        <v>15</v>
      </c>
      <c r="J5304" s="3">
        <f t="shared" si="1039"/>
        <v>2</v>
      </c>
      <c r="K5304" s="3" t="str">
        <f>IF(AND(D5304&gt;='Season Lookup'!$D$15,D5304&lt;'Season Lookup'!$D$16),"Spring",IF(AND(D5304&gt;='Season Lookup'!$D$16,D5304&lt;'Season Lookup'!$D$17),"Summer",IF(AND(D5304&gt;='Season Lookup'!$D$17,D5304&lt;'Season Lookup'!$D$18),"Fall",IF(OR(D5304&gt;='Season Lookup'!$D$18,D5304&lt;'Season Lookup'!$D$15),"Winter"))))</f>
        <v>Spring</v>
      </c>
      <c r="L5304" s="3" t="str">
        <f>VLOOKUP(F5304,'Season Lookup'!$A$1:$B$13,2,0)</f>
        <v>Summer</v>
      </c>
      <c r="M5304" t="s">
        <v>56</v>
      </c>
      <c r="N5304" t="s">
        <v>13</v>
      </c>
      <c r="O5304" t="s">
        <v>132</v>
      </c>
      <c r="P5304" t="str">
        <f t="shared" si="1040"/>
        <v>Yes</v>
      </c>
      <c r="Q5304" t="str">
        <f t="shared" si="1041"/>
        <v>Yes</v>
      </c>
      <c r="R5304" t="str">
        <f t="shared" si="1042"/>
        <v>No</v>
      </c>
      <c r="T5304" t="s">
        <v>14</v>
      </c>
      <c r="U5304" t="s">
        <v>553</v>
      </c>
      <c r="V5304" t="str">
        <f t="shared" si="1043"/>
        <v>Intersection</v>
      </c>
      <c r="W5304" t="s">
        <v>554</v>
      </c>
      <c r="X5304">
        <v>42.397440000000003</v>
      </c>
      <c r="Y5304">
        <v>-71.130266000000006</v>
      </c>
      <c r="Z5304" t="s">
        <v>555</v>
      </c>
    </row>
    <row r="5305" spans="1:26">
      <c r="A5305">
        <v>29566</v>
      </c>
      <c r="B5305" s="1">
        <v>41443.658321759256</v>
      </c>
      <c r="C5305" s="1">
        <f t="shared" si="1032"/>
        <v>41275</v>
      </c>
      <c r="D5305" s="4">
        <f t="shared" si="1033"/>
        <v>0.46388888888888891</v>
      </c>
      <c r="E5305" s="3">
        <f t="shared" si="1034"/>
        <v>2013</v>
      </c>
      <c r="F5305" s="3">
        <f t="shared" si="1035"/>
        <v>6</v>
      </c>
      <c r="G5305" s="3">
        <f t="shared" si="1036"/>
        <v>18</v>
      </c>
      <c r="H5305" s="3">
        <f t="shared" si="1037"/>
        <v>15</v>
      </c>
      <c r="I5305" s="3">
        <f t="shared" si="1038"/>
        <v>47</v>
      </c>
      <c r="J5305" s="3">
        <f t="shared" si="1039"/>
        <v>3</v>
      </c>
      <c r="K5305" s="3" t="str">
        <f>IF(AND(D5305&gt;='Season Lookup'!$D$15,D5305&lt;'Season Lookup'!$D$16),"Spring",IF(AND(D5305&gt;='Season Lookup'!$D$16,D5305&lt;'Season Lookup'!$D$17),"Summer",IF(AND(D5305&gt;='Season Lookup'!$D$17,D5305&lt;'Season Lookup'!$D$18),"Fall",IF(OR(D5305&gt;='Season Lookup'!$D$18,D5305&lt;'Season Lookup'!$D$15),"Winter"))))</f>
        <v>Spring</v>
      </c>
      <c r="L5305" s="3" t="str">
        <f>VLOOKUP(F5305,'Season Lookup'!$A$1:$B$13,2,0)</f>
        <v>Summer</v>
      </c>
      <c r="M5305" t="s">
        <v>73</v>
      </c>
      <c r="N5305" t="s">
        <v>13</v>
      </c>
      <c r="O5305" t="s">
        <v>13</v>
      </c>
      <c r="P5305" t="str">
        <f t="shared" si="1040"/>
        <v>Yes</v>
      </c>
      <c r="Q5305" t="str">
        <f t="shared" si="1041"/>
        <v>No</v>
      </c>
      <c r="R5305" t="str">
        <f t="shared" si="1042"/>
        <v>No</v>
      </c>
      <c r="T5305" t="s">
        <v>326</v>
      </c>
      <c r="U5305" t="s">
        <v>325</v>
      </c>
      <c r="V5305" t="str">
        <f t="shared" si="1043"/>
        <v>Intersection</v>
      </c>
      <c r="W5305" t="s">
        <v>1420</v>
      </c>
      <c r="X5305">
        <v>42.371416000000004</v>
      </c>
      <c r="Y5305">
        <v>-71.121105</v>
      </c>
      <c r="Z5305" t="s">
        <v>328</v>
      </c>
    </row>
    <row r="5306" spans="1:26">
      <c r="A5306">
        <v>29293</v>
      </c>
      <c r="B5306" s="1">
        <v>41443.552083333336</v>
      </c>
      <c r="C5306" s="1">
        <f t="shared" si="1032"/>
        <v>41275</v>
      </c>
      <c r="D5306" s="4">
        <f t="shared" si="1033"/>
        <v>0.46388888888888891</v>
      </c>
      <c r="E5306" s="3">
        <f t="shared" si="1034"/>
        <v>2013</v>
      </c>
      <c r="F5306" s="3">
        <f t="shared" si="1035"/>
        <v>6</v>
      </c>
      <c r="G5306" s="3">
        <f t="shared" si="1036"/>
        <v>18</v>
      </c>
      <c r="H5306" s="3">
        <f t="shared" si="1037"/>
        <v>13</v>
      </c>
      <c r="I5306" s="3">
        <f t="shared" si="1038"/>
        <v>15</v>
      </c>
      <c r="J5306" s="3">
        <f t="shared" si="1039"/>
        <v>3</v>
      </c>
      <c r="K5306" s="3" t="str">
        <f>IF(AND(D5306&gt;='Season Lookup'!$D$15,D5306&lt;'Season Lookup'!$D$16),"Spring",IF(AND(D5306&gt;='Season Lookup'!$D$16,D5306&lt;'Season Lookup'!$D$17),"Summer",IF(AND(D5306&gt;='Season Lookup'!$D$17,D5306&lt;'Season Lookup'!$D$18),"Fall",IF(OR(D5306&gt;='Season Lookup'!$D$18,D5306&lt;'Season Lookup'!$D$15),"Winter"))))</f>
        <v>Spring</v>
      </c>
      <c r="L5306" s="3" t="str">
        <f>VLOOKUP(F5306,'Season Lookup'!$A$1:$B$13,2,0)</f>
        <v>Summer</v>
      </c>
      <c r="M5306" t="s">
        <v>73</v>
      </c>
      <c r="N5306" t="s">
        <v>13</v>
      </c>
      <c r="O5306" t="s">
        <v>23</v>
      </c>
      <c r="P5306" t="str">
        <f t="shared" si="1040"/>
        <v>Yes</v>
      </c>
      <c r="Q5306" t="str">
        <f t="shared" si="1041"/>
        <v>No</v>
      </c>
      <c r="R5306" t="str">
        <f t="shared" si="1042"/>
        <v>No</v>
      </c>
      <c r="S5306">
        <v>127</v>
      </c>
      <c r="T5306" t="s">
        <v>2060</v>
      </c>
      <c r="V5306" t="str">
        <f t="shared" si="1043"/>
        <v>Non Intersection</v>
      </c>
      <c r="W5306" t="s">
        <v>5749</v>
      </c>
      <c r="X5306">
        <v>42.397485000000003</v>
      </c>
      <c r="Y5306">
        <v>-71.134150000000005</v>
      </c>
      <c r="Z5306" t="s">
        <v>5750</v>
      </c>
    </row>
    <row r="5307" spans="1:26">
      <c r="A5307">
        <v>29294</v>
      </c>
      <c r="B5307" s="1">
        <v>41443.572905092595</v>
      </c>
      <c r="C5307" s="1">
        <f t="shared" si="1032"/>
        <v>41275</v>
      </c>
      <c r="D5307" s="4">
        <f t="shared" si="1033"/>
        <v>0.46388888888888891</v>
      </c>
      <c r="E5307" s="3">
        <f t="shared" si="1034"/>
        <v>2013</v>
      </c>
      <c r="F5307" s="3">
        <f t="shared" si="1035"/>
        <v>6</v>
      </c>
      <c r="G5307" s="3">
        <f t="shared" si="1036"/>
        <v>18</v>
      </c>
      <c r="H5307" s="3">
        <f t="shared" si="1037"/>
        <v>13</v>
      </c>
      <c r="I5307" s="3">
        <f t="shared" si="1038"/>
        <v>44</v>
      </c>
      <c r="J5307" s="3">
        <f t="shared" si="1039"/>
        <v>3</v>
      </c>
      <c r="K5307" s="3" t="str">
        <f>IF(AND(D5307&gt;='Season Lookup'!$D$15,D5307&lt;'Season Lookup'!$D$16),"Spring",IF(AND(D5307&gt;='Season Lookup'!$D$16,D5307&lt;'Season Lookup'!$D$17),"Summer",IF(AND(D5307&gt;='Season Lookup'!$D$17,D5307&lt;'Season Lookup'!$D$18),"Fall",IF(OR(D5307&gt;='Season Lookup'!$D$18,D5307&lt;'Season Lookup'!$D$15),"Winter"))))</f>
        <v>Spring</v>
      </c>
      <c r="L5307" s="3" t="str">
        <f>VLOOKUP(F5307,'Season Lookup'!$A$1:$B$13,2,0)</f>
        <v>Summer</v>
      </c>
      <c r="M5307" t="s">
        <v>73</v>
      </c>
      <c r="N5307" t="s">
        <v>13</v>
      </c>
      <c r="O5307" t="s">
        <v>13</v>
      </c>
      <c r="P5307" t="str">
        <f t="shared" si="1040"/>
        <v>Yes</v>
      </c>
      <c r="Q5307" t="str">
        <f t="shared" si="1041"/>
        <v>No</v>
      </c>
      <c r="R5307" t="str">
        <f t="shared" si="1042"/>
        <v>No</v>
      </c>
      <c r="T5307" t="s">
        <v>129</v>
      </c>
      <c r="U5307" t="s">
        <v>985</v>
      </c>
      <c r="V5307" t="str">
        <f t="shared" si="1043"/>
        <v>Intersection</v>
      </c>
      <c r="W5307" t="s">
        <v>4963</v>
      </c>
      <c r="X5307">
        <v>42.368372999999998</v>
      </c>
      <c r="Y5307">
        <v>-71.090596000000005</v>
      </c>
      <c r="Z5307" t="s">
        <v>4964</v>
      </c>
    </row>
    <row r="5308" spans="1:26">
      <c r="A5308">
        <v>29296</v>
      </c>
      <c r="B5308" s="1">
        <v>41443.354155092595</v>
      </c>
      <c r="C5308" s="1">
        <f t="shared" si="1032"/>
        <v>41275</v>
      </c>
      <c r="D5308" s="4">
        <f t="shared" si="1033"/>
        <v>0.46388888888888891</v>
      </c>
      <c r="E5308" s="3">
        <f t="shared" si="1034"/>
        <v>2013</v>
      </c>
      <c r="F5308" s="3">
        <f t="shared" si="1035"/>
        <v>6</v>
      </c>
      <c r="G5308" s="3">
        <f t="shared" si="1036"/>
        <v>18</v>
      </c>
      <c r="H5308" s="3">
        <f t="shared" si="1037"/>
        <v>8</v>
      </c>
      <c r="I5308" s="3">
        <f t="shared" si="1038"/>
        <v>29</v>
      </c>
      <c r="J5308" s="3">
        <f t="shared" si="1039"/>
        <v>3</v>
      </c>
      <c r="K5308" s="3" t="str">
        <f>IF(AND(D5308&gt;='Season Lookup'!$D$15,D5308&lt;'Season Lookup'!$D$16),"Spring",IF(AND(D5308&gt;='Season Lookup'!$D$16,D5308&lt;'Season Lookup'!$D$17),"Summer",IF(AND(D5308&gt;='Season Lookup'!$D$17,D5308&lt;'Season Lookup'!$D$18),"Fall",IF(OR(D5308&gt;='Season Lookup'!$D$18,D5308&lt;'Season Lookup'!$D$15),"Winter"))))</f>
        <v>Spring</v>
      </c>
      <c r="L5308" s="3" t="str">
        <f>VLOOKUP(F5308,'Season Lookup'!$A$1:$B$13,2,0)</f>
        <v>Summer</v>
      </c>
      <c r="M5308" t="s">
        <v>73</v>
      </c>
      <c r="N5308" t="s">
        <v>13</v>
      </c>
      <c r="O5308" t="s">
        <v>23</v>
      </c>
      <c r="P5308" t="str">
        <f t="shared" si="1040"/>
        <v>Yes</v>
      </c>
      <c r="Q5308" t="str">
        <f t="shared" si="1041"/>
        <v>No</v>
      </c>
      <c r="R5308" t="str">
        <f t="shared" si="1042"/>
        <v>No</v>
      </c>
      <c r="S5308">
        <v>678</v>
      </c>
      <c r="T5308" t="s">
        <v>186</v>
      </c>
      <c r="V5308" t="str">
        <f t="shared" si="1043"/>
        <v>Non Intersection</v>
      </c>
      <c r="W5308" t="s">
        <v>5751</v>
      </c>
      <c r="X5308">
        <v>0</v>
      </c>
      <c r="Y5308">
        <v>0</v>
      </c>
      <c r="Z5308" t="s">
        <v>81</v>
      </c>
    </row>
    <row r="5309" spans="1:26">
      <c r="A5309">
        <v>29297</v>
      </c>
      <c r="B5309" s="1">
        <v>41444.335416666669</v>
      </c>
      <c r="C5309" s="1">
        <f t="shared" si="1032"/>
        <v>41275</v>
      </c>
      <c r="D5309" s="4">
        <f t="shared" si="1033"/>
        <v>0.46666666666666667</v>
      </c>
      <c r="E5309" s="3">
        <f t="shared" si="1034"/>
        <v>2013</v>
      </c>
      <c r="F5309" s="3">
        <f t="shared" si="1035"/>
        <v>6</v>
      </c>
      <c r="G5309" s="3">
        <f t="shared" si="1036"/>
        <v>19</v>
      </c>
      <c r="H5309" s="3">
        <f t="shared" si="1037"/>
        <v>8</v>
      </c>
      <c r="I5309" s="3">
        <f t="shared" si="1038"/>
        <v>3</v>
      </c>
      <c r="J5309" s="3">
        <f t="shared" si="1039"/>
        <v>4</v>
      </c>
      <c r="K5309" s="3" t="str">
        <f>IF(AND(D5309&gt;='Season Lookup'!$D$15,D5309&lt;'Season Lookup'!$D$16),"Spring",IF(AND(D5309&gt;='Season Lookup'!$D$16,D5309&lt;'Season Lookup'!$D$17),"Summer",IF(AND(D5309&gt;='Season Lookup'!$D$17,D5309&lt;'Season Lookup'!$D$18),"Fall",IF(OR(D5309&gt;='Season Lookup'!$D$18,D5309&lt;'Season Lookup'!$D$15),"Winter"))))</f>
        <v>Spring</v>
      </c>
      <c r="L5309" s="3" t="str">
        <f>VLOOKUP(F5309,'Season Lookup'!$A$1:$B$13,2,0)</f>
        <v>Summer</v>
      </c>
      <c r="M5309" t="s">
        <v>82</v>
      </c>
      <c r="N5309" t="s">
        <v>13</v>
      </c>
      <c r="O5309" t="s">
        <v>132</v>
      </c>
      <c r="P5309" t="str">
        <f t="shared" si="1040"/>
        <v>Yes</v>
      </c>
      <c r="Q5309" t="str">
        <f t="shared" si="1041"/>
        <v>Yes</v>
      </c>
      <c r="R5309" t="str">
        <f t="shared" si="1042"/>
        <v>No</v>
      </c>
      <c r="S5309">
        <v>2450</v>
      </c>
      <c r="T5309" t="s">
        <v>14</v>
      </c>
      <c r="V5309" t="str">
        <f t="shared" si="1043"/>
        <v>Non Intersection</v>
      </c>
      <c r="W5309" t="s">
        <v>5752</v>
      </c>
      <c r="X5309">
        <v>42.368924999999997</v>
      </c>
      <c r="Y5309">
        <v>-71.110257000000004</v>
      </c>
      <c r="Z5309" t="s">
        <v>468</v>
      </c>
    </row>
    <row r="5310" spans="1:26">
      <c r="A5310">
        <v>29298</v>
      </c>
      <c r="B5310" s="1">
        <v>41444.46875</v>
      </c>
      <c r="C5310" s="1">
        <f t="shared" si="1032"/>
        <v>41275</v>
      </c>
      <c r="D5310" s="4">
        <f t="shared" si="1033"/>
        <v>0.46666666666666667</v>
      </c>
      <c r="E5310" s="3">
        <f t="shared" si="1034"/>
        <v>2013</v>
      </c>
      <c r="F5310" s="3">
        <f t="shared" si="1035"/>
        <v>6</v>
      </c>
      <c r="G5310" s="3">
        <f t="shared" si="1036"/>
        <v>19</v>
      </c>
      <c r="H5310" s="3">
        <f t="shared" si="1037"/>
        <v>11</v>
      </c>
      <c r="I5310" s="3">
        <f t="shared" si="1038"/>
        <v>15</v>
      </c>
      <c r="J5310" s="3">
        <f t="shared" si="1039"/>
        <v>4</v>
      </c>
      <c r="K5310" s="3" t="str">
        <f>IF(AND(D5310&gt;='Season Lookup'!$D$15,D5310&lt;'Season Lookup'!$D$16),"Spring",IF(AND(D5310&gt;='Season Lookup'!$D$16,D5310&lt;'Season Lookup'!$D$17),"Summer",IF(AND(D5310&gt;='Season Lookup'!$D$17,D5310&lt;'Season Lookup'!$D$18),"Fall",IF(OR(D5310&gt;='Season Lookup'!$D$18,D5310&lt;'Season Lookup'!$D$15),"Winter"))))</f>
        <v>Spring</v>
      </c>
      <c r="L5310" s="3" t="str">
        <f>VLOOKUP(F5310,'Season Lookup'!$A$1:$B$13,2,0)</f>
        <v>Summer</v>
      </c>
      <c r="M5310" t="s">
        <v>82</v>
      </c>
      <c r="N5310" t="s">
        <v>13</v>
      </c>
      <c r="O5310" t="s">
        <v>13</v>
      </c>
      <c r="P5310" t="str">
        <f t="shared" si="1040"/>
        <v>Yes</v>
      </c>
      <c r="Q5310" t="str">
        <f t="shared" si="1041"/>
        <v>No</v>
      </c>
      <c r="R5310" t="str">
        <f t="shared" si="1042"/>
        <v>No</v>
      </c>
      <c r="S5310">
        <v>22</v>
      </c>
      <c r="T5310" t="s">
        <v>325</v>
      </c>
      <c r="V5310" t="str">
        <f t="shared" si="1043"/>
        <v>Non Intersection</v>
      </c>
      <c r="W5310" t="s">
        <v>1076</v>
      </c>
      <c r="X5310">
        <v>42.371758999999997</v>
      </c>
      <c r="Y5310">
        <v>-71.121285999999998</v>
      </c>
      <c r="Z5310" t="s">
        <v>1077</v>
      </c>
    </row>
    <row r="5311" spans="1:26">
      <c r="A5311">
        <v>29302</v>
      </c>
      <c r="B5311" s="1">
        <v>41444.34375</v>
      </c>
      <c r="C5311" s="1">
        <f t="shared" si="1032"/>
        <v>41275</v>
      </c>
      <c r="D5311" s="4">
        <f t="shared" si="1033"/>
        <v>0.46666666666666667</v>
      </c>
      <c r="E5311" s="3">
        <f t="shared" si="1034"/>
        <v>2013</v>
      </c>
      <c r="F5311" s="3">
        <f t="shared" si="1035"/>
        <v>6</v>
      </c>
      <c r="G5311" s="3">
        <f t="shared" si="1036"/>
        <v>19</v>
      </c>
      <c r="H5311" s="3">
        <f t="shared" si="1037"/>
        <v>8</v>
      </c>
      <c r="I5311" s="3">
        <f t="shared" si="1038"/>
        <v>15</v>
      </c>
      <c r="J5311" s="3">
        <f t="shared" si="1039"/>
        <v>4</v>
      </c>
      <c r="K5311" s="3" t="str">
        <f>IF(AND(D5311&gt;='Season Lookup'!$D$15,D5311&lt;'Season Lookup'!$D$16),"Spring",IF(AND(D5311&gt;='Season Lookup'!$D$16,D5311&lt;'Season Lookup'!$D$17),"Summer",IF(AND(D5311&gt;='Season Lookup'!$D$17,D5311&lt;'Season Lookup'!$D$18),"Fall",IF(OR(D5311&gt;='Season Lookup'!$D$18,D5311&lt;'Season Lookup'!$D$15),"Winter"))))</f>
        <v>Spring</v>
      </c>
      <c r="L5311" s="3" t="str">
        <f>VLOOKUP(F5311,'Season Lookup'!$A$1:$B$13,2,0)</f>
        <v>Summer</v>
      </c>
      <c r="M5311" t="s">
        <v>82</v>
      </c>
      <c r="N5311" t="s">
        <v>13</v>
      </c>
      <c r="O5311" t="s">
        <v>23</v>
      </c>
      <c r="P5311" t="str">
        <f t="shared" si="1040"/>
        <v>Yes</v>
      </c>
      <c r="Q5311" t="str">
        <f t="shared" si="1041"/>
        <v>No</v>
      </c>
      <c r="R5311" t="str">
        <f t="shared" si="1042"/>
        <v>No</v>
      </c>
      <c r="S5311">
        <v>700</v>
      </c>
      <c r="T5311" t="s">
        <v>32</v>
      </c>
      <c r="V5311" t="str">
        <f t="shared" si="1043"/>
        <v>Non Intersection</v>
      </c>
      <c r="W5311" t="s">
        <v>5753</v>
      </c>
      <c r="X5311">
        <v>42.361939</v>
      </c>
      <c r="Y5311">
        <v>-71.094915999999998</v>
      </c>
      <c r="Z5311" t="s">
        <v>5754</v>
      </c>
    </row>
    <row r="5312" spans="1:26">
      <c r="A5312">
        <v>29299</v>
      </c>
      <c r="B5312" s="1">
        <v>41445.347210648149</v>
      </c>
      <c r="C5312" s="1">
        <f t="shared" si="1032"/>
        <v>41275</v>
      </c>
      <c r="D5312" s="4">
        <f t="shared" si="1033"/>
        <v>0.46944444444444444</v>
      </c>
      <c r="E5312" s="3">
        <f t="shared" si="1034"/>
        <v>2013</v>
      </c>
      <c r="F5312" s="3">
        <f t="shared" si="1035"/>
        <v>6</v>
      </c>
      <c r="G5312" s="3">
        <f t="shared" si="1036"/>
        <v>20</v>
      </c>
      <c r="H5312" s="3">
        <f t="shared" si="1037"/>
        <v>8</v>
      </c>
      <c r="I5312" s="3">
        <f t="shared" si="1038"/>
        <v>19</v>
      </c>
      <c r="J5312" s="3">
        <f t="shared" si="1039"/>
        <v>5</v>
      </c>
      <c r="K5312" s="3" t="str">
        <f>IF(AND(D5312&gt;='Season Lookup'!$D$15,D5312&lt;'Season Lookup'!$D$16),"Spring",IF(AND(D5312&gt;='Season Lookup'!$D$16,D5312&lt;'Season Lookup'!$D$17),"Summer",IF(AND(D5312&gt;='Season Lookup'!$D$17,D5312&lt;'Season Lookup'!$D$18),"Fall",IF(OR(D5312&gt;='Season Lookup'!$D$18,D5312&lt;'Season Lookup'!$D$15),"Winter"))))</f>
        <v>Spring</v>
      </c>
      <c r="L5312" s="3" t="str">
        <f>VLOOKUP(F5312,'Season Lookup'!$A$1:$B$13,2,0)</f>
        <v>Summer</v>
      </c>
      <c r="M5312" t="s">
        <v>78</v>
      </c>
      <c r="N5312" t="s">
        <v>13</v>
      </c>
      <c r="O5312" t="s">
        <v>13</v>
      </c>
      <c r="P5312" t="str">
        <f t="shared" si="1040"/>
        <v>Yes</v>
      </c>
      <c r="Q5312" t="str">
        <f t="shared" si="1041"/>
        <v>No</v>
      </c>
      <c r="R5312" t="str">
        <f t="shared" si="1042"/>
        <v>No</v>
      </c>
      <c r="T5312" t="s">
        <v>19</v>
      </c>
      <c r="U5312" t="s">
        <v>760</v>
      </c>
      <c r="V5312" t="str">
        <f t="shared" si="1043"/>
        <v>Intersection</v>
      </c>
      <c r="W5312" t="s">
        <v>3703</v>
      </c>
      <c r="X5312">
        <v>42.371920000000003</v>
      </c>
      <c r="Y5312">
        <v>-71.086872</v>
      </c>
      <c r="Z5312" t="s">
        <v>3704</v>
      </c>
    </row>
    <row r="5313" spans="1:26">
      <c r="A5313">
        <v>29300</v>
      </c>
      <c r="B5313" s="1">
        <v>41445.638888888891</v>
      </c>
      <c r="C5313" s="1">
        <f t="shared" si="1032"/>
        <v>41275</v>
      </c>
      <c r="D5313" s="4">
        <f t="shared" si="1033"/>
        <v>0.46944444444444444</v>
      </c>
      <c r="E5313" s="3">
        <f t="shared" si="1034"/>
        <v>2013</v>
      </c>
      <c r="F5313" s="3">
        <f t="shared" si="1035"/>
        <v>6</v>
      </c>
      <c r="G5313" s="3">
        <f t="shared" si="1036"/>
        <v>20</v>
      </c>
      <c r="H5313" s="3">
        <f t="shared" si="1037"/>
        <v>15</v>
      </c>
      <c r="I5313" s="3">
        <f t="shared" si="1038"/>
        <v>20</v>
      </c>
      <c r="J5313" s="3">
        <f t="shared" si="1039"/>
        <v>5</v>
      </c>
      <c r="K5313" s="3" t="str">
        <f>IF(AND(D5313&gt;='Season Lookup'!$D$15,D5313&lt;'Season Lookup'!$D$16),"Spring",IF(AND(D5313&gt;='Season Lookup'!$D$16,D5313&lt;'Season Lookup'!$D$17),"Summer",IF(AND(D5313&gt;='Season Lookup'!$D$17,D5313&lt;'Season Lookup'!$D$18),"Fall",IF(OR(D5313&gt;='Season Lookup'!$D$18,D5313&lt;'Season Lookup'!$D$15),"Winter"))))</f>
        <v>Spring</v>
      </c>
      <c r="L5313" s="3" t="str">
        <f>VLOOKUP(F5313,'Season Lookup'!$A$1:$B$13,2,0)</f>
        <v>Summer</v>
      </c>
      <c r="M5313" t="s">
        <v>78</v>
      </c>
      <c r="N5313" t="s">
        <v>13</v>
      </c>
      <c r="O5313" t="s">
        <v>13</v>
      </c>
      <c r="P5313" t="str">
        <f t="shared" si="1040"/>
        <v>Yes</v>
      </c>
      <c r="Q5313" t="str">
        <f t="shared" si="1041"/>
        <v>No</v>
      </c>
      <c r="R5313" t="str">
        <f t="shared" si="1042"/>
        <v>No</v>
      </c>
      <c r="T5313" t="s">
        <v>101</v>
      </c>
      <c r="U5313" t="s">
        <v>1903</v>
      </c>
      <c r="V5313" t="str">
        <f t="shared" si="1043"/>
        <v>Intersection</v>
      </c>
      <c r="W5313" t="s">
        <v>2058</v>
      </c>
      <c r="X5313">
        <v>42.371406</v>
      </c>
      <c r="Y5313">
        <v>-71.095343999999997</v>
      </c>
      <c r="Z5313" t="s">
        <v>2059</v>
      </c>
    </row>
    <row r="5314" spans="1:26">
      <c r="A5314">
        <v>29301</v>
      </c>
      <c r="B5314" s="1">
        <v>41445.908321759256</v>
      </c>
      <c r="C5314" s="1">
        <f t="shared" si="1032"/>
        <v>41275</v>
      </c>
      <c r="D5314" s="4">
        <f t="shared" si="1033"/>
        <v>0.46944444444444444</v>
      </c>
      <c r="E5314" s="3">
        <f t="shared" si="1034"/>
        <v>2013</v>
      </c>
      <c r="F5314" s="3">
        <f t="shared" si="1035"/>
        <v>6</v>
      </c>
      <c r="G5314" s="3">
        <f t="shared" si="1036"/>
        <v>20</v>
      </c>
      <c r="H5314" s="3">
        <f t="shared" si="1037"/>
        <v>21</v>
      </c>
      <c r="I5314" s="3">
        <f t="shared" si="1038"/>
        <v>47</v>
      </c>
      <c r="J5314" s="3">
        <f t="shared" si="1039"/>
        <v>5</v>
      </c>
      <c r="K5314" s="3" t="str">
        <f>IF(AND(D5314&gt;='Season Lookup'!$D$15,D5314&lt;'Season Lookup'!$D$16),"Spring",IF(AND(D5314&gt;='Season Lookup'!$D$16,D5314&lt;'Season Lookup'!$D$17),"Summer",IF(AND(D5314&gt;='Season Lookup'!$D$17,D5314&lt;'Season Lookup'!$D$18),"Fall",IF(OR(D5314&gt;='Season Lookup'!$D$18,D5314&lt;'Season Lookup'!$D$15),"Winter"))))</f>
        <v>Spring</v>
      </c>
      <c r="L5314" s="3" t="str">
        <f>VLOOKUP(F5314,'Season Lookup'!$A$1:$B$13,2,0)</f>
        <v>Summer</v>
      </c>
      <c r="M5314" t="s">
        <v>78</v>
      </c>
      <c r="N5314" t="s">
        <v>13</v>
      </c>
      <c r="O5314" t="s">
        <v>23</v>
      </c>
      <c r="P5314" t="str">
        <f t="shared" si="1040"/>
        <v>Yes</v>
      </c>
      <c r="Q5314" t="str">
        <f t="shared" si="1041"/>
        <v>No</v>
      </c>
      <c r="R5314" t="str">
        <f t="shared" si="1042"/>
        <v>No</v>
      </c>
      <c r="S5314">
        <v>15</v>
      </c>
      <c r="T5314" t="s">
        <v>1739</v>
      </c>
      <c r="V5314" t="str">
        <f t="shared" si="1043"/>
        <v>Non Intersection</v>
      </c>
      <c r="W5314" t="s">
        <v>3971</v>
      </c>
      <c r="X5314">
        <v>42.373007000000001</v>
      </c>
      <c r="Y5314">
        <v>-71.090603000000002</v>
      </c>
      <c r="Z5314" t="s">
        <v>3972</v>
      </c>
    </row>
    <row r="5315" spans="1:26">
      <c r="A5315">
        <v>29303</v>
      </c>
      <c r="B5315" s="1">
        <v>41445.340277777781</v>
      </c>
      <c r="C5315" s="1">
        <f t="shared" si="1032"/>
        <v>41275</v>
      </c>
      <c r="D5315" s="4">
        <f t="shared" si="1033"/>
        <v>0.46944444444444444</v>
      </c>
      <c r="E5315" s="3">
        <f t="shared" si="1034"/>
        <v>2013</v>
      </c>
      <c r="F5315" s="3">
        <f t="shared" si="1035"/>
        <v>6</v>
      </c>
      <c r="G5315" s="3">
        <f t="shared" si="1036"/>
        <v>20</v>
      </c>
      <c r="H5315" s="3">
        <f t="shared" si="1037"/>
        <v>8</v>
      </c>
      <c r="I5315" s="3">
        <f t="shared" si="1038"/>
        <v>10</v>
      </c>
      <c r="J5315" s="3">
        <f t="shared" si="1039"/>
        <v>5</v>
      </c>
      <c r="K5315" s="3" t="str">
        <f>IF(AND(D5315&gt;='Season Lookup'!$D$15,D5315&lt;'Season Lookup'!$D$16),"Spring",IF(AND(D5315&gt;='Season Lookup'!$D$16,D5315&lt;'Season Lookup'!$D$17),"Summer",IF(AND(D5315&gt;='Season Lookup'!$D$17,D5315&lt;'Season Lookup'!$D$18),"Fall",IF(OR(D5315&gt;='Season Lookup'!$D$18,D5315&lt;'Season Lookup'!$D$15),"Winter"))))</f>
        <v>Spring</v>
      </c>
      <c r="L5315" s="3" t="str">
        <f>VLOOKUP(F5315,'Season Lookup'!$A$1:$B$13,2,0)</f>
        <v>Summer</v>
      </c>
      <c r="M5315" t="s">
        <v>78</v>
      </c>
      <c r="N5315" t="s">
        <v>13</v>
      </c>
      <c r="O5315" t="s">
        <v>13</v>
      </c>
      <c r="P5315" t="str">
        <f t="shared" si="1040"/>
        <v>Yes</v>
      </c>
      <c r="Q5315" t="str">
        <f t="shared" si="1041"/>
        <v>No</v>
      </c>
      <c r="R5315" t="str">
        <f t="shared" si="1042"/>
        <v>No</v>
      </c>
      <c r="T5315" t="s">
        <v>521</v>
      </c>
      <c r="U5315" t="s">
        <v>202</v>
      </c>
      <c r="V5315" t="str">
        <f t="shared" si="1043"/>
        <v>Intersection</v>
      </c>
      <c r="W5315" t="s">
        <v>5755</v>
      </c>
      <c r="X5315">
        <v>0</v>
      </c>
      <c r="Y5315">
        <v>0</v>
      </c>
      <c r="Z5315" t="s">
        <v>81</v>
      </c>
    </row>
    <row r="5316" spans="1:26">
      <c r="A5316">
        <v>29304</v>
      </c>
      <c r="B5316" s="1">
        <v>41446.354155092595</v>
      </c>
      <c r="C5316" s="1">
        <f t="shared" si="1032"/>
        <v>41275</v>
      </c>
      <c r="D5316" s="4">
        <f t="shared" si="1033"/>
        <v>0.47222222222222221</v>
      </c>
      <c r="E5316" s="3">
        <f t="shared" si="1034"/>
        <v>2013</v>
      </c>
      <c r="F5316" s="3">
        <f t="shared" si="1035"/>
        <v>6</v>
      </c>
      <c r="G5316" s="3">
        <f t="shared" si="1036"/>
        <v>21</v>
      </c>
      <c r="H5316" s="3">
        <f t="shared" si="1037"/>
        <v>8</v>
      </c>
      <c r="I5316" s="3">
        <f t="shared" si="1038"/>
        <v>29</v>
      </c>
      <c r="J5316" s="3">
        <f t="shared" si="1039"/>
        <v>6</v>
      </c>
      <c r="K5316" s="3" t="str">
        <f>IF(AND(D5316&gt;='Season Lookup'!$D$15,D5316&lt;'Season Lookup'!$D$16),"Spring",IF(AND(D5316&gt;='Season Lookup'!$D$16,D5316&lt;'Season Lookup'!$D$17),"Summer",IF(AND(D5316&gt;='Season Lookup'!$D$17,D5316&lt;'Season Lookup'!$D$18),"Fall",IF(OR(D5316&gt;='Season Lookup'!$D$18,D5316&lt;'Season Lookup'!$D$15),"Winter"))))</f>
        <v>Summer</v>
      </c>
      <c r="L5316" s="3" t="str">
        <f>VLOOKUP(F5316,'Season Lookup'!$A$1:$B$13,2,0)</f>
        <v>Summer</v>
      </c>
      <c r="M5316" t="s">
        <v>78</v>
      </c>
      <c r="N5316" t="s">
        <v>13</v>
      </c>
      <c r="O5316" t="s">
        <v>13</v>
      </c>
      <c r="P5316" t="str">
        <f t="shared" si="1040"/>
        <v>Yes</v>
      </c>
      <c r="Q5316" t="str">
        <f t="shared" si="1041"/>
        <v>No</v>
      </c>
      <c r="R5316" t="str">
        <f t="shared" si="1042"/>
        <v>No</v>
      </c>
      <c r="T5316" t="s">
        <v>50</v>
      </c>
      <c r="U5316" t="s">
        <v>5756</v>
      </c>
      <c r="V5316" t="str">
        <f t="shared" si="1043"/>
        <v>Intersection</v>
      </c>
      <c r="W5316" t="s">
        <v>5757</v>
      </c>
      <c r="X5316">
        <v>42.375006999999997</v>
      </c>
      <c r="Y5316">
        <v>-71.152837000000005</v>
      </c>
      <c r="Z5316" t="s">
        <v>5758</v>
      </c>
    </row>
    <row r="5317" spans="1:26">
      <c r="A5317">
        <v>29305</v>
      </c>
      <c r="B5317" s="1">
        <v>41446.320138888892</v>
      </c>
      <c r="C5317" s="1">
        <f t="shared" si="1032"/>
        <v>41275</v>
      </c>
      <c r="D5317" s="4">
        <f t="shared" si="1033"/>
        <v>0.47222222222222221</v>
      </c>
      <c r="E5317" s="3">
        <f t="shared" si="1034"/>
        <v>2013</v>
      </c>
      <c r="F5317" s="3">
        <f t="shared" si="1035"/>
        <v>6</v>
      </c>
      <c r="G5317" s="3">
        <f t="shared" si="1036"/>
        <v>21</v>
      </c>
      <c r="H5317" s="3">
        <f t="shared" si="1037"/>
        <v>7</v>
      </c>
      <c r="I5317" s="3">
        <f t="shared" si="1038"/>
        <v>41</v>
      </c>
      <c r="J5317" s="3">
        <f t="shared" si="1039"/>
        <v>6</v>
      </c>
      <c r="K5317" s="3" t="str">
        <f>IF(AND(D5317&gt;='Season Lookup'!$D$15,D5317&lt;'Season Lookup'!$D$16),"Spring",IF(AND(D5317&gt;='Season Lookup'!$D$16,D5317&lt;'Season Lookup'!$D$17),"Summer",IF(AND(D5317&gt;='Season Lookup'!$D$17,D5317&lt;'Season Lookup'!$D$18),"Fall",IF(OR(D5317&gt;='Season Lookup'!$D$18,D5317&lt;'Season Lookup'!$D$15),"Winter"))))</f>
        <v>Summer</v>
      </c>
      <c r="L5317" s="3" t="str">
        <f>VLOOKUP(F5317,'Season Lookup'!$A$1:$B$13,2,0)</f>
        <v>Summer</v>
      </c>
      <c r="M5317" t="s">
        <v>12</v>
      </c>
      <c r="N5317" t="s">
        <v>13</v>
      </c>
      <c r="O5317" t="s">
        <v>13</v>
      </c>
      <c r="P5317" t="str">
        <f t="shared" si="1040"/>
        <v>Yes</v>
      </c>
      <c r="Q5317" t="str">
        <f t="shared" si="1041"/>
        <v>No</v>
      </c>
      <c r="R5317" t="str">
        <f t="shared" si="1042"/>
        <v>No</v>
      </c>
      <c r="S5317">
        <v>2</v>
      </c>
      <c r="T5317" t="s">
        <v>351</v>
      </c>
      <c r="V5317" t="str">
        <f t="shared" si="1043"/>
        <v>Non Intersection</v>
      </c>
      <c r="W5317" t="s">
        <v>3068</v>
      </c>
      <c r="X5317">
        <v>42.372861</v>
      </c>
      <c r="Y5317">
        <v>-71.094549999999998</v>
      </c>
      <c r="Z5317" t="s">
        <v>257</v>
      </c>
    </row>
    <row r="5318" spans="1:26">
      <c r="A5318">
        <v>29306</v>
      </c>
      <c r="B5318" s="1">
        <v>41446.381944444445</v>
      </c>
      <c r="C5318" s="1">
        <f t="shared" si="1032"/>
        <v>41275</v>
      </c>
      <c r="D5318" s="4">
        <f t="shared" si="1033"/>
        <v>0.47222222222222221</v>
      </c>
      <c r="E5318" s="3">
        <f t="shared" si="1034"/>
        <v>2013</v>
      </c>
      <c r="F5318" s="3">
        <f t="shared" si="1035"/>
        <v>6</v>
      </c>
      <c r="G5318" s="3">
        <f t="shared" si="1036"/>
        <v>21</v>
      </c>
      <c r="H5318" s="3">
        <f t="shared" si="1037"/>
        <v>9</v>
      </c>
      <c r="I5318" s="3">
        <f t="shared" si="1038"/>
        <v>10</v>
      </c>
      <c r="J5318" s="3">
        <f t="shared" si="1039"/>
        <v>6</v>
      </c>
      <c r="K5318" s="3" t="str">
        <f>IF(AND(D5318&gt;='Season Lookup'!$D$15,D5318&lt;'Season Lookup'!$D$16),"Spring",IF(AND(D5318&gt;='Season Lookup'!$D$16,D5318&lt;'Season Lookup'!$D$17),"Summer",IF(AND(D5318&gt;='Season Lookup'!$D$17,D5318&lt;'Season Lookup'!$D$18),"Fall",IF(OR(D5318&gt;='Season Lookup'!$D$18,D5318&lt;'Season Lookup'!$D$15),"Winter"))))</f>
        <v>Summer</v>
      </c>
      <c r="L5318" s="3" t="str">
        <f>VLOOKUP(F5318,'Season Lookup'!$A$1:$B$13,2,0)</f>
        <v>Summer</v>
      </c>
      <c r="M5318" t="s">
        <v>12</v>
      </c>
      <c r="N5318" t="s">
        <v>13</v>
      </c>
      <c r="O5318" t="s">
        <v>132</v>
      </c>
      <c r="P5318" t="str">
        <f t="shared" si="1040"/>
        <v>Yes</v>
      </c>
      <c r="Q5318" t="str">
        <f t="shared" si="1041"/>
        <v>Yes</v>
      </c>
      <c r="R5318" t="str">
        <f t="shared" si="1042"/>
        <v>No</v>
      </c>
      <c r="T5318" t="s">
        <v>198</v>
      </c>
      <c r="U5318" t="s">
        <v>199</v>
      </c>
      <c r="V5318" t="str">
        <f t="shared" si="1043"/>
        <v>Intersection</v>
      </c>
      <c r="W5318" t="s">
        <v>767</v>
      </c>
      <c r="X5318">
        <v>42.375281999999999</v>
      </c>
      <c r="Y5318">
        <v>-71.145695000000003</v>
      </c>
      <c r="Z5318" t="s">
        <v>201</v>
      </c>
    </row>
    <row r="5319" spans="1:26">
      <c r="A5319">
        <v>29307</v>
      </c>
      <c r="B5319" s="1">
        <v>41446.56527777778</v>
      </c>
      <c r="C5319" s="1">
        <f t="shared" si="1032"/>
        <v>41275</v>
      </c>
      <c r="D5319" s="4">
        <f t="shared" si="1033"/>
        <v>0.47222222222222221</v>
      </c>
      <c r="E5319" s="3">
        <f t="shared" si="1034"/>
        <v>2013</v>
      </c>
      <c r="F5319" s="3">
        <f t="shared" si="1035"/>
        <v>6</v>
      </c>
      <c r="G5319" s="3">
        <f t="shared" si="1036"/>
        <v>21</v>
      </c>
      <c r="H5319" s="3">
        <f t="shared" si="1037"/>
        <v>13</v>
      </c>
      <c r="I5319" s="3">
        <f t="shared" si="1038"/>
        <v>34</v>
      </c>
      <c r="J5319" s="3">
        <f t="shared" si="1039"/>
        <v>6</v>
      </c>
      <c r="K5319" s="3" t="str">
        <f>IF(AND(D5319&gt;='Season Lookup'!$D$15,D5319&lt;'Season Lookup'!$D$16),"Spring",IF(AND(D5319&gt;='Season Lookup'!$D$16,D5319&lt;'Season Lookup'!$D$17),"Summer",IF(AND(D5319&gt;='Season Lookup'!$D$17,D5319&lt;'Season Lookup'!$D$18),"Fall",IF(OR(D5319&gt;='Season Lookup'!$D$18,D5319&lt;'Season Lookup'!$D$15),"Winter"))))</f>
        <v>Summer</v>
      </c>
      <c r="L5319" s="3" t="str">
        <f>VLOOKUP(F5319,'Season Lookup'!$A$1:$B$13,2,0)</f>
        <v>Summer</v>
      </c>
      <c r="M5319" t="s">
        <v>12</v>
      </c>
      <c r="N5319" t="s">
        <v>13</v>
      </c>
      <c r="O5319" t="s">
        <v>132</v>
      </c>
      <c r="P5319" t="str">
        <f t="shared" si="1040"/>
        <v>Yes</v>
      </c>
      <c r="Q5319" t="str">
        <f t="shared" si="1041"/>
        <v>Yes</v>
      </c>
      <c r="R5319" t="str">
        <f t="shared" si="1042"/>
        <v>No</v>
      </c>
      <c r="S5319">
        <v>1847</v>
      </c>
      <c r="T5319" t="s">
        <v>14</v>
      </c>
      <c r="V5319" t="str">
        <f t="shared" si="1043"/>
        <v>Non Intersection</v>
      </c>
      <c r="W5319" t="s">
        <v>3307</v>
      </c>
      <c r="X5319">
        <v>42.387754999999999</v>
      </c>
      <c r="Y5319">
        <v>-71.119116000000005</v>
      </c>
      <c r="Z5319" t="s">
        <v>3308</v>
      </c>
    </row>
    <row r="5320" spans="1:26">
      <c r="A5320">
        <v>29308</v>
      </c>
      <c r="B5320" s="1">
        <v>41446.65625</v>
      </c>
      <c r="C5320" s="1">
        <f t="shared" si="1032"/>
        <v>41275</v>
      </c>
      <c r="D5320" s="4">
        <f t="shared" si="1033"/>
        <v>0.47222222222222221</v>
      </c>
      <c r="E5320" s="3">
        <f t="shared" si="1034"/>
        <v>2013</v>
      </c>
      <c r="F5320" s="3">
        <f t="shared" si="1035"/>
        <v>6</v>
      </c>
      <c r="G5320" s="3">
        <f t="shared" si="1036"/>
        <v>21</v>
      </c>
      <c r="H5320" s="3">
        <f t="shared" si="1037"/>
        <v>15</v>
      </c>
      <c r="I5320" s="3">
        <f t="shared" si="1038"/>
        <v>45</v>
      </c>
      <c r="J5320" s="3">
        <f t="shared" si="1039"/>
        <v>6</v>
      </c>
      <c r="K5320" s="3" t="str">
        <f>IF(AND(D5320&gt;='Season Lookup'!$D$15,D5320&lt;'Season Lookup'!$D$16),"Spring",IF(AND(D5320&gt;='Season Lookup'!$D$16,D5320&lt;'Season Lookup'!$D$17),"Summer",IF(AND(D5320&gt;='Season Lookup'!$D$17,D5320&lt;'Season Lookup'!$D$18),"Fall",IF(OR(D5320&gt;='Season Lookup'!$D$18,D5320&lt;'Season Lookup'!$D$15),"Winter"))))</f>
        <v>Summer</v>
      </c>
      <c r="L5320" s="3" t="str">
        <f>VLOOKUP(F5320,'Season Lookup'!$A$1:$B$13,2,0)</f>
        <v>Summer</v>
      </c>
      <c r="M5320" t="s">
        <v>12</v>
      </c>
      <c r="N5320" t="s">
        <v>13</v>
      </c>
      <c r="O5320" t="s">
        <v>23</v>
      </c>
      <c r="P5320" t="str">
        <f t="shared" si="1040"/>
        <v>Yes</v>
      </c>
      <c r="Q5320" t="str">
        <f t="shared" si="1041"/>
        <v>No</v>
      </c>
      <c r="R5320" t="str">
        <f t="shared" si="1042"/>
        <v>No</v>
      </c>
      <c r="S5320">
        <v>60</v>
      </c>
      <c r="T5320" t="s">
        <v>4506</v>
      </c>
      <c r="V5320" t="str">
        <f t="shared" si="1043"/>
        <v>Non Intersection</v>
      </c>
      <c r="W5320" t="s">
        <v>5759</v>
      </c>
      <c r="X5320">
        <v>42.391489999999997</v>
      </c>
      <c r="Y5320">
        <v>-71.127471</v>
      </c>
      <c r="Z5320" t="s">
        <v>5760</v>
      </c>
    </row>
    <row r="5321" spans="1:26">
      <c r="A5321">
        <v>29309</v>
      </c>
      <c r="B5321" s="1">
        <v>41446.645833333336</v>
      </c>
      <c r="C5321" s="1">
        <f t="shared" si="1032"/>
        <v>41275</v>
      </c>
      <c r="D5321" s="4">
        <f t="shared" si="1033"/>
        <v>0.47222222222222221</v>
      </c>
      <c r="E5321" s="3">
        <f t="shared" si="1034"/>
        <v>2013</v>
      </c>
      <c r="F5321" s="3">
        <f t="shared" si="1035"/>
        <v>6</v>
      </c>
      <c r="G5321" s="3">
        <f t="shared" si="1036"/>
        <v>21</v>
      </c>
      <c r="H5321" s="3">
        <f t="shared" si="1037"/>
        <v>15</v>
      </c>
      <c r="I5321" s="3">
        <f t="shared" si="1038"/>
        <v>30</v>
      </c>
      <c r="J5321" s="3">
        <f t="shared" si="1039"/>
        <v>6</v>
      </c>
      <c r="K5321" s="3" t="str">
        <f>IF(AND(D5321&gt;='Season Lookup'!$D$15,D5321&lt;'Season Lookup'!$D$16),"Spring",IF(AND(D5321&gt;='Season Lookup'!$D$16,D5321&lt;'Season Lookup'!$D$17),"Summer",IF(AND(D5321&gt;='Season Lookup'!$D$17,D5321&lt;'Season Lookup'!$D$18),"Fall",IF(OR(D5321&gt;='Season Lookup'!$D$18,D5321&lt;'Season Lookup'!$D$15),"Winter"))))</f>
        <v>Summer</v>
      </c>
      <c r="L5321" s="3" t="str">
        <f>VLOOKUP(F5321,'Season Lookup'!$A$1:$B$13,2,0)</f>
        <v>Summer</v>
      </c>
      <c r="M5321" t="s">
        <v>12</v>
      </c>
      <c r="N5321" t="s">
        <v>329</v>
      </c>
      <c r="O5321" t="s">
        <v>23</v>
      </c>
      <c r="P5321" t="str">
        <f t="shared" si="1040"/>
        <v>No</v>
      </c>
      <c r="Q5321" t="str">
        <f t="shared" si="1041"/>
        <v>No</v>
      </c>
      <c r="R5321" t="str">
        <f t="shared" si="1042"/>
        <v>No</v>
      </c>
      <c r="T5321" t="s">
        <v>141</v>
      </c>
      <c r="U5321" t="s">
        <v>142</v>
      </c>
      <c r="V5321" t="str">
        <f t="shared" si="1043"/>
        <v>Intersection</v>
      </c>
      <c r="W5321" t="s">
        <v>143</v>
      </c>
      <c r="X5321">
        <v>42.381166</v>
      </c>
      <c r="Y5321">
        <v>-71.138779999999997</v>
      </c>
      <c r="Z5321" t="s">
        <v>144</v>
      </c>
    </row>
    <row r="5322" spans="1:26">
      <c r="A5322">
        <v>29310</v>
      </c>
      <c r="B5322" s="1">
        <v>41447.638888888891</v>
      </c>
      <c r="C5322" s="1">
        <f t="shared" si="1032"/>
        <v>41275</v>
      </c>
      <c r="D5322" s="4">
        <f t="shared" si="1033"/>
        <v>0.47499999999999998</v>
      </c>
      <c r="E5322" s="3">
        <f t="shared" si="1034"/>
        <v>2013</v>
      </c>
      <c r="F5322" s="3">
        <f t="shared" si="1035"/>
        <v>6</v>
      </c>
      <c r="G5322" s="3">
        <f t="shared" si="1036"/>
        <v>22</v>
      </c>
      <c r="H5322" s="3">
        <f t="shared" si="1037"/>
        <v>15</v>
      </c>
      <c r="I5322" s="3">
        <f t="shared" si="1038"/>
        <v>20</v>
      </c>
      <c r="J5322" s="3">
        <f t="shared" si="1039"/>
        <v>7</v>
      </c>
      <c r="K5322" s="3" t="str">
        <f>IF(AND(D5322&gt;='Season Lookup'!$D$15,D5322&lt;'Season Lookup'!$D$16),"Spring",IF(AND(D5322&gt;='Season Lookup'!$D$16,D5322&lt;'Season Lookup'!$D$17),"Summer",IF(AND(D5322&gt;='Season Lookup'!$D$17,D5322&lt;'Season Lookup'!$D$18),"Fall",IF(OR(D5322&gt;='Season Lookup'!$D$18,D5322&lt;'Season Lookup'!$D$15),"Winter"))))</f>
        <v>Summer</v>
      </c>
      <c r="L5322" s="3" t="str">
        <f>VLOOKUP(F5322,'Season Lookup'!$A$1:$B$13,2,0)</f>
        <v>Summer</v>
      </c>
      <c r="M5322" t="s">
        <v>31</v>
      </c>
      <c r="N5322" t="s">
        <v>13</v>
      </c>
      <c r="O5322" t="s">
        <v>13</v>
      </c>
      <c r="P5322" t="str">
        <f t="shared" si="1040"/>
        <v>Yes</v>
      </c>
      <c r="Q5322" t="str">
        <f t="shared" si="1041"/>
        <v>No</v>
      </c>
      <c r="R5322" t="str">
        <f t="shared" si="1042"/>
        <v>No</v>
      </c>
      <c r="T5322" t="s">
        <v>509</v>
      </c>
      <c r="U5322" t="s">
        <v>178</v>
      </c>
      <c r="V5322" t="str">
        <f t="shared" si="1043"/>
        <v>Intersection</v>
      </c>
      <c r="W5322" t="s">
        <v>2520</v>
      </c>
      <c r="X5322">
        <v>42.365872000000003</v>
      </c>
      <c r="Y5322">
        <v>-71.106027999999995</v>
      </c>
      <c r="Z5322" t="s">
        <v>1009</v>
      </c>
    </row>
    <row r="5323" spans="1:26">
      <c r="A5323">
        <v>29311</v>
      </c>
      <c r="B5323" s="1">
        <v>41448.744432870371</v>
      </c>
      <c r="C5323" s="1">
        <f t="shared" si="1032"/>
        <v>41275</v>
      </c>
      <c r="D5323" s="4">
        <f t="shared" si="1033"/>
        <v>0.4777777777777778</v>
      </c>
      <c r="E5323" s="3">
        <f t="shared" si="1034"/>
        <v>2013</v>
      </c>
      <c r="F5323" s="3">
        <f t="shared" si="1035"/>
        <v>6</v>
      </c>
      <c r="G5323" s="3">
        <f t="shared" si="1036"/>
        <v>23</v>
      </c>
      <c r="H5323" s="3">
        <f t="shared" si="1037"/>
        <v>17</v>
      </c>
      <c r="I5323" s="3">
        <f t="shared" si="1038"/>
        <v>51</v>
      </c>
      <c r="J5323" s="3">
        <f t="shared" si="1039"/>
        <v>1</v>
      </c>
      <c r="K5323" s="3" t="str">
        <f>IF(AND(D5323&gt;='Season Lookup'!$D$15,D5323&lt;'Season Lookup'!$D$16),"Spring",IF(AND(D5323&gt;='Season Lookup'!$D$16,D5323&lt;'Season Lookup'!$D$17),"Summer",IF(AND(D5323&gt;='Season Lookup'!$D$17,D5323&lt;'Season Lookup'!$D$18),"Fall",IF(OR(D5323&gt;='Season Lookup'!$D$18,D5323&lt;'Season Lookup'!$D$15),"Winter"))))</f>
        <v>Summer</v>
      </c>
      <c r="L5323" s="3" t="str">
        <f>VLOOKUP(F5323,'Season Lookup'!$A$1:$B$13,2,0)</f>
        <v>Summer</v>
      </c>
      <c r="M5323" t="s">
        <v>48</v>
      </c>
      <c r="N5323" t="s">
        <v>13</v>
      </c>
      <c r="O5323" t="s">
        <v>132</v>
      </c>
      <c r="P5323" t="str">
        <f t="shared" si="1040"/>
        <v>Yes</v>
      </c>
      <c r="Q5323" t="str">
        <f t="shared" si="1041"/>
        <v>Yes</v>
      </c>
      <c r="R5323" t="str">
        <f t="shared" si="1042"/>
        <v>No</v>
      </c>
      <c r="S5323">
        <v>161</v>
      </c>
      <c r="T5323" t="s">
        <v>216</v>
      </c>
      <c r="V5323" t="str">
        <f t="shared" si="1043"/>
        <v>Non Intersection</v>
      </c>
      <c r="W5323" t="s">
        <v>5743</v>
      </c>
      <c r="X5323">
        <v>42.364899999999999</v>
      </c>
      <c r="Y5323">
        <v>-71.096149999999994</v>
      </c>
      <c r="Z5323" t="s">
        <v>5744</v>
      </c>
    </row>
    <row r="5324" spans="1:26">
      <c r="A5324">
        <v>29312</v>
      </c>
      <c r="B5324" s="1">
        <v>41448.6875</v>
      </c>
      <c r="C5324" s="1">
        <f t="shared" si="1032"/>
        <v>41275</v>
      </c>
      <c r="D5324" s="4">
        <f t="shared" si="1033"/>
        <v>0.4777777777777778</v>
      </c>
      <c r="E5324" s="3">
        <f t="shared" si="1034"/>
        <v>2013</v>
      </c>
      <c r="F5324" s="3">
        <f t="shared" si="1035"/>
        <v>6</v>
      </c>
      <c r="G5324" s="3">
        <f t="shared" si="1036"/>
        <v>23</v>
      </c>
      <c r="H5324" s="3">
        <f t="shared" si="1037"/>
        <v>16</v>
      </c>
      <c r="I5324" s="3">
        <f t="shared" si="1038"/>
        <v>30</v>
      </c>
      <c r="J5324" s="3">
        <f t="shared" si="1039"/>
        <v>1</v>
      </c>
      <c r="K5324" s="3" t="str">
        <f>IF(AND(D5324&gt;='Season Lookup'!$D$15,D5324&lt;'Season Lookup'!$D$16),"Spring",IF(AND(D5324&gt;='Season Lookup'!$D$16,D5324&lt;'Season Lookup'!$D$17),"Summer",IF(AND(D5324&gt;='Season Lookup'!$D$17,D5324&lt;'Season Lookup'!$D$18),"Fall",IF(OR(D5324&gt;='Season Lookup'!$D$18,D5324&lt;'Season Lookup'!$D$15),"Winter"))))</f>
        <v>Summer</v>
      </c>
      <c r="L5324" s="3" t="str">
        <f>VLOOKUP(F5324,'Season Lookup'!$A$1:$B$13,2,0)</f>
        <v>Summer</v>
      </c>
      <c r="M5324" t="s">
        <v>48</v>
      </c>
      <c r="N5324" t="s">
        <v>35</v>
      </c>
      <c r="O5324" t="s">
        <v>13</v>
      </c>
      <c r="P5324" t="str">
        <f t="shared" si="1040"/>
        <v>Yes</v>
      </c>
      <c r="Q5324" t="str">
        <f t="shared" si="1041"/>
        <v>No</v>
      </c>
      <c r="R5324" t="str">
        <f t="shared" si="1042"/>
        <v>No</v>
      </c>
      <c r="S5324">
        <v>67</v>
      </c>
      <c r="T5324" t="s">
        <v>316</v>
      </c>
      <c r="V5324" t="str">
        <f t="shared" si="1043"/>
        <v>Non Intersection</v>
      </c>
      <c r="W5324" t="s">
        <v>3418</v>
      </c>
      <c r="X5324">
        <v>42.365116</v>
      </c>
      <c r="Y5324">
        <v>-71.100921</v>
      </c>
      <c r="Z5324" t="s">
        <v>3419</v>
      </c>
    </row>
    <row r="5325" spans="1:26">
      <c r="A5325">
        <v>29313</v>
      </c>
      <c r="B5325" s="1">
        <v>41448.192361111112</v>
      </c>
      <c r="C5325" s="1">
        <f t="shared" si="1032"/>
        <v>41275</v>
      </c>
      <c r="D5325" s="4">
        <f t="shared" si="1033"/>
        <v>0.4777777777777778</v>
      </c>
      <c r="E5325" s="3">
        <f t="shared" si="1034"/>
        <v>2013</v>
      </c>
      <c r="F5325" s="3">
        <f t="shared" si="1035"/>
        <v>6</v>
      </c>
      <c r="G5325" s="3">
        <f t="shared" si="1036"/>
        <v>23</v>
      </c>
      <c r="H5325" s="3">
        <f t="shared" si="1037"/>
        <v>4</v>
      </c>
      <c r="I5325" s="3">
        <f t="shared" si="1038"/>
        <v>37</v>
      </c>
      <c r="J5325" s="3">
        <f t="shared" si="1039"/>
        <v>1</v>
      </c>
      <c r="K5325" s="3" t="str">
        <f>IF(AND(D5325&gt;='Season Lookup'!$D$15,D5325&lt;'Season Lookup'!$D$16),"Spring",IF(AND(D5325&gt;='Season Lookup'!$D$16,D5325&lt;'Season Lookup'!$D$17),"Summer",IF(AND(D5325&gt;='Season Lookup'!$D$17,D5325&lt;'Season Lookup'!$D$18),"Fall",IF(OR(D5325&gt;='Season Lookup'!$D$18,D5325&lt;'Season Lookup'!$D$15),"Winter"))))</f>
        <v>Summer</v>
      </c>
      <c r="L5325" s="3" t="str">
        <f>VLOOKUP(F5325,'Season Lookup'!$A$1:$B$13,2,0)</f>
        <v>Summer</v>
      </c>
      <c r="M5325" t="s">
        <v>48</v>
      </c>
      <c r="N5325" t="s">
        <v>13</v>
      </c>
      <c r="O5325" t="s">
        <v>13</v>
      </c>
      <c r="P5325" t="str">
        <f t="shared" si="1040"/>
        <v>Yes</v>
      </c>
      <c r="Q5325" t="str">
        <f t="shared" si="1041"/>
        <v>No</v>
      </c>
      <c r="R5325" t="str">
        <f t="shared" si="1042"/>
        <v>No</v>
      </c>
      <c r="S5325">
        <v>178</v>
      </c>
      <c r="T5325" t="s">
        <v>133</v>
      </c>
      <c r="V5325" t="str">
        <f t="shared" si="1043"/>
        <v>Non Intersection</v>
      </c>
      <c r="W5325" t="s">
        <v>5761</v>
      </c>
      <c r="X5325">
        <v>42.366453</v>
      </c>
      <c r="Y5325">
        <v>-71.096615999999997</v>
      </c>
      <c r="Z5325" t="s">
        <v>5762</v>
      </c>
    </row>
    <row r="5326" spans="1:26">
      <c r="A5326">
        <v>29314</v>
      </c>
      <c r="B5326" s="1">
        <v>41448.192361111112</v>
      </c>
      <c r="C5326" s="1">
        <f t="shared" si="1032"/>
        <v>41275</v>
      </c>
      <c r="D5326" s="4">
        <f t="shared" si="1033"/>
        <v>0.4777777777777778</v>
      </c>
      <c r="E5326" s="3">
        <f t="shared" si="1034"/>
        <v>2013</v>
      </c>
      <c r="F5326" s="3">
        <f t="shared" si="1035"/>
        <v>6</v>
      </c>
      <c r="G5326" s="3">
        <f t="shared" si="1036"/>
        <v>23</v>
      </c>
      <c r="H5326" s="3">
        <f t="shared" si="1037"/>
        <v>4</v>
      </c>
      <c r="I5326" s="3">
        <f t="shared" si="1038"/>
        <v>37</v>
      </c>
      <c r="J5326" s="3">
        <f t="shared" si="1039"/>
        <v>1</v>
      </c>
      <c r="K5326" s="3" t="str">
        <f>IF(AND(D5326&gt;='Season Lookup'!$D$15,D5326&lt;'Season Lookup'!$D$16),"Spring",IF(AND(D5326&gt;='Season Lookup'!$D$16,D5326&lt;'Season Lookup'!$D$17),"Summer",IF(AND(D5326&gt;='Season Lookup'!$D$17,D5326&lt;'Season Lookup'!$D$18),"Fall",IF(OR(D5326&gt;='Season Lookup'!$D$18,D5326&lt;'Season Lookup'!$D$15),"Winter"))))</f>
        <v>Summer</v>
      </c>
      <c r="L5326" s="3" t="str">
        <f>VLOOKUP(F5326,'Season Lookup'!$A$1:$B$13,2,0)</f>
        <v>Summer</v>
      </c>
      <c r="M5326" t="s">
        <v>48</v>
      </c>
      <c r="N5326" t="s">
        <v>13</v>
      </c>
      <c r="O5326" t="s">
        <v>13</v>
      </c>
      <c r="P5326" t="str">
        <f t="shared" si="1040"/>
        <v>Yes</v>
      </c>
      <c r="Q5326" t="str">
        <f t="shared" si="1041"/>
        <v>No</v>
      </c>
      <c r="R5326" t="str">
        <f t="shared" si="1042"/>
        <v>No</v>
      </c>
      <c r="S5326">
        <v>178</v>
      </c>
      <c r="T5326" t="s">
        <v>133</v>
      </c>
      <c r="V5326" t="str">
        <f t="shared" si="1043"/>
        <v>Non Intersection</v>
      </c>
      <c r="W5326" t="s">
        <v>5761</v>
      </c>
      <c r="X5326">
        <v>42.366453</v>
      </c>
      <c r="Y5326">
        <v>-71.096615999999997</v>
      </c>
      <c r="Z5326" t="s">
        <v>5762</v>
      </c>
    </row>
    <row r="5327" spans="1:26">
      <c r="A5327">
        <v>29315</v>
      </c>
      <c r="B5327" s="1">
        <v>41448.472210648149</v>
      </c>
      <c r="C5327" s="1">
        <f t="shared" si="1032"/>
        <v>41275</v>
      </c>
      <c r="D5327" s="4">
        <f t="shared" si="1033"/>
        <v>0.4777777777777778</v>
      </c>
      <c r="E5327" s="3">
        <f t="shared" si="1034"/>
        <v>2013</v>
      </c>
      <c r="F5327" s="3">
        <f t="shared" si="1035"/>
        <v>6</v>
      </c>
      <c r="G5327" s="3">
        <f t="shared" si="1036"/>
        <v>23</v>
      </c>
      <c r="H5327" s="3">
        <f t="shared" si="1037"/>
        <v>11</v>
      </c>
      <c r="I5327" s="3">
        <f t="shared" si="1038"/>
        <v>19</v>
      </c>
      <c r="J5327" s="3">
        <f t="shared" si="1039"/>
        <v>1</v>
      </c>
      <c r="K5327" s="3" t="str">
        <f>IF(AND(D5327&gt;='Season Lookup'!$D$15,D5327&lt;'Season Lookup'!$D$16),"Spring",IF(AND(D5327&gt;='Season Lookup'!$D$16,D5327&lt;'Season Lookup'!$D$17),"Summer",IF(AND(D5327&gt;='Season Lookup'!$D$17,D5327&lt;'Season Lookup'!$D$18),"Fall",IF(OR(D5327&gt;='Season Lookup'!$D$18,D5327&lt;'Season Lookup'!$D$15),"Winter"))))</f>
        <v>Summer</v>
      </c>
      <c r="L5327" s="3" t="str">
        <f>VLOOKUP(F5327,'Season Lookup'!$A$1:$B$13,2,0)</f>
        <v>Summer</v>
      </c>
      <c r="M5327" t="s">
        <v>48</v>
      </c>
      <c r="N5327" t="s">
        <v>13</v>
      </c>
      <c r="O5327" t="s">
        <v>18</v>
      </c>
      <c r="P5327" t="str">
        <f t="shared" si="1040"/>
        <v>Yes</v>
      </c>
      <c r="Q5327" t="str">
        <f t="shared" si="1041"/>
        <v>No</v>
      </c>
      <c r="R5327" t="str">
        <f t="shared" si="1042"/>
        <v>No</v>
      </c>
      <c r="S5327">
        <v>5</v>
      </c>
      <c r="T5327" t="s">
        <v>1145</v>
      </c>
      <c r="V5327" t="str">
        <f t="shared" si="1043"/>
        <v>Non Intersection</v>
      </c>
      <c r="W5327" t="s">
        <v>5763</v>
      </c>
      <c r="X5327">
        <v>42.392344999999999</v>
      </c>
      <c r="Y5327">
        <v>-71.125292999999999</v>
      </c>
      <c r="Z5327" t="s">
        <v>5764</v>
      </c>
    </row>
    <row r="5328" spans="1:26">
      <c r="A5328">
        <v>29316</v>
      </c>
      <c r="B5328" s="1">
        <v>41448.458333333336</v>
      </c>
      <c r="C5328" s="1">
        <f t="shared" si="1032"/>
        <v>41275</v>
      </c>
      <c r="D5328" s="4">
        <f t="shared" si="1033"/>
        <v>0.4777777777777778</v>
      </c>
      <c r="E5328" s="3">
        <f t="shared" si="1034"/>
        <v>2013</v>
      </c>
      <c r="F5328" s="3">
        <f t="shared" si="1035"/>
        <v>6</v>
      </c>
      <c r="G5328" s="3">
        <f t="shared" si="1036"/>
        <v>23</v>
      </c>
      <c r="H5328" s="3">
        <f t="shared" si="1037"/>
        <v>11</v>
      </c>
      <c r="I5328" s="3">
        <f t="shared" si="1038"/>
        <v>0</v>
      </c>
      <c r="J5328" s="3">
        <f t="shared" si="1039"/>
        <v>1</v>
      </c>
      <c r="K5328" s="3" t="str">
        <f>IF(AND(D5328&gt;='Season Lookup'!$D$15,D5328&lt;'Season Lookup'!$D$16),"Spring",IF(AND(D5328&gt;='Season Lookup'!$D$16,D5328&lt;'Season Lookup'!$D$17),"Summer",IF(AND(D5328&gt;='Season Lookup'!$D$17,D5328&lt;'Season Lookup'!$D$18),"Fall",IF(OR(D5328&gt;='Season Lookup'!$D$18,D5328&lt;'Season Lookup'!$D$15),"Winter"))))</f>
        <v>Summer</v>
      </c>
      <c r="L5328" s="3" t="str">
        <f>VLOOKUP(F5328,'Season Lookup'!$A$1:$B$13,2,0)</f>
        <v>Summer</v>
      </c>
      <c r="M5328" t="s">
        <v>48</v>
      </c>
      <c r="N5328" t="s">
        <v>13</v>
      </c>
      <c r="O5328" t="s">
        <v>13</v>
      </c>
      <c r="P5328" t="str">
        <f t="shared" si="1040"/>
        <v>Yes</v>
      </c>
      <c r="Q5328" t="str">
        <f t="shared" si="1041"/>
        <v>No</v>
      </c>
      <c r="R5328" t="str">
        <f t="shared" si="1042"/>
        <v>No</v>
      </c>
      <c r="T5328" t="s">
        <v>14</v>
      </c>
      <c r="U5328" t="s">
        <v>2606</v>
      </c>
      <c r="V5328" t="str">
        <f t="shared" si="1043"/>
        <v>Intersection</v>
      </c>
      <c r="W5328" t="s">
        <v>4170</v>
      </c>
      <c r="X5328">
        <v>42.397075000000001</v>
      </c>
      <c r="Y5328">
        <v>-71.129879000000003</v>
      </c>
      <c r="Z5328" t="s">
        <v>4171</v>
      </c>
    </row>
    <row r="5329" spans="1:26">
      <c r="A5329">
        <v>29318</v>
      </c>
      <c r="B5329" s="1">
        <v>41448.78125</v>
      </c>
      <c r="C5329" s="1">
        <f t="shared" si="1032"/>
        <v>41275</v>
      </c>
      <c r="D5329" s="4">
        <f t="shared" si="1033"/>
        <v>0.4777777777777778</v>
      </c>
      <c r="E5329" s="3">
        <f t="shared" si="1034"/>
        <v>2013</v>
      </c>
      <c r="F5329" s="3">
        <f t="shared" si="1035"/>
        <v>6</v>
      </c>
      <c r="G5329" s="3">
        <f t="shared" si="1036"/>
        <v>23</v>
      </c>
      <c r="H5329" s="3">
        <f t="shared" si="1037"/>
        <v>18</v>
      </c>
      <c r="I5329" s="3">
        <f t="shared" si="1038"/>
        <v>45</v>
      </c>
      <c r="J5329" s="3">
        <f t="shared" si="1039"/>
        <v>1</v>
      </c>
      <c r="K5329" s="3" t="str">
        <f>IF(AND(D5329&gt;='Season Lookup'!$D$15,D5329&lt;'Season Lookup'!$D$16),"Spring",IF(AND(D5329&gt;='Season Lookup'!$D$16,D5329&lt;'Season Lookup'!$D$17),"Summer",IF(AND(D5329&gt;='Season Lookup'!$D$17,D5329&lt;'Season Lookup'!$D$18),"Fall",IF(OR(D5329&gt;='Season Lookup'!$D$18,D5329&lt;'Season Lookup'!$D$15),"Winter"))))</f>
        <v>Summer</v>
      </c>
      <c r="L5329" s="3" t="str">
        <f>VLOOKUP(F5329,'Season Lookup'!$A$1:$B$13,2,0)</f>
        <v>Summer</v>
      </c>
      <c r="M5329" t="s">
        <v>48</v>
      </c>
      <c r="N5329" t="s">
        <v>13</v>
      </c>
      <c r="O5329" t="s">
        <v>152</v>
      </c>
      <c r="P5329" t="str">
        <f t="shared" si="1040"/>
        <v>Yes</v>
      </c>
      <c r="Q5329" t="str">
        <f t="shared" si="1041"/>
        <v>No</v>
      </c>
      <c r="R5329" t="str">
        <f t="shared" si="1042"/>
        <v>Yes</v>
      </c>
      <c r="S5329">
        <v>11</v>
      </c>
      <c r="T5329" t="s">
        <v>1823</v>
      </c>
      <c r="V5329" t="str">
        <f t="shared" si="1043"/>
        <v>Non Intersection</v>
      </c>
      <c r="W5329" t="s">
        <v>5553</v>
      </c>
      <c r="X5329">
        <v>42.389383000000002</v>
      </c>
      <c r="Y5329">
        <v>-71.131073000000001</v>
      </c>
      <c r="Z5329" t="s">
        <v>5554</v>
      </c>
    </row>
    <row r="5330" spans="1:26">
      <c r="A5330">
        <v>29319</v>
      </c>
      <c r="B5330" s="1">
        <v>41449.378460648149</v>
      </c>
      <c r="C5330" s="1">
        <f t="shared" si="1032"/>
        <v>41275</v>
      </c>
      <c r="D5330" s="4">
        <f t="shared" si="1033"/>
        <v>0.48055555555555557</v>
      </c>
      <c r="E5330" s="3">
        <f t="shared" si="1034"/>
        <v>2013</v>
      </c>
      <c r="F5330" s="3">
        <f t="shared" si="1035"/>
        <v>6</v>
      </c>
      <c r="G5330" s="3">
        <f t="shared" si="1036"/>
        <v>24</v>
      </c>
      <c r="H5330" s="3">
        <f t="shared" si="1037"/>
        <v>9</v>
      </c>
      <c r="I5330" s="3">
        <f t="shared" si="1038"/>
        <v>4</v>
      </c>
      <c r="J5330" s="3">
        <f t="shared" si="1039"/>
        <v>2</v>
      </c>
      <c r="K5330" s="3" t="str">
        <f>IF(AND(D5330&gt;='Season Lookup'!$D$15,D5330&lt;'Season Lookup'!$D$16),"Spring",IF(AND(D5330&gt;='Season Lookup'!$D$16,D5330&lt;'Season Lookup'!$D$17),"Summer",IF(AND(D5330&gt;='Season Lookup'!$D$17,D5330&lt;'Season Lookup'!$D$18),"Fall",IF(OR(D5330&gt;='Season Lookup'!$D$18,D5330&lt;'Season Lookup'!$D$15),"Winter"))))</f>
        <v>Summer</v>
      </c>
      <c r="L5330" s="3" t="str">
        <f>VLOOKUP(F5330,'Season Lookup'!$A$1:$B$13,2,0)</f>
        <v>Summer</v>
      </c>
      <c r="M5330" t="s">
        <v>56</v>
      </c>
      <c r="N5330" t="s">
        <v>13</v>
      </c>
      <c r="O5330" t="s">
        <v>13</v>
      </c>
      <c r="P5330" t="str">
        <f t="shared" si="1040"/>
        <v>Yes</v>
      </c>
      <c r="Q5330" t="str">
        <f t="shared" si="1041"/>
        <v>No</v>
      </c>
      <c r="R5330" t="str">
        <f t="shared" si="1042"/>
        <v>No</v>
      </c>
      <c r="T5330" t="s">
        <v>185</v>
      </c>
      <c r="U5330" t="s">
        <v>296</v>
      </c>
      <c r="V5330" t="str">
        <f t="shared" si="1043"/>
        <v>Intersection</v>
      </c>
      <c r="W5330" t="s">
        <v>594</v>
      </c>
      <c r="X5330">
        <v>42.376564000000002</v>
      </c>
      <c r="Y5330">
        <v>-71.122185000000002</v>
      </c>
      <c r="Z5330" t="s">
        <v>298</v>
      </c>
    </row>
    <row r="5331" spans="1:26">
      <c r="A5331">
        <v>29320</v>
      </c>
      <c r="B5331" s="1">
        <v>41449.333333333336</v>
      </c>
      <c r="C5331" s="1">
        <f t="shared" si="1032"/>
        <v>41275</v>
      </c>
      <c r="D5331" s="4">
        <f t="shared" si="1033"/>
        <v>0.48055555555555557</v>
      </c>
      <c r="E5331" s="3">
        <f t="shared" si="1034"/>
        <v>2013</v>
      </c>
      <c r="F5331" s="3">
        <f t="shared" si="1035"/>
        <v>6</v>
      </c>
      <c r="G5331" s="3">
        <f t="shared" si="1036"/>
        <v>24</v>
      </c>
      <c r="H5331" s="3">
        <f t="shared" si="1037"/>
        <v>8</v>
      </c>
      <c r="I5331" s="3">
        <f t="shared" si="1038"/>
        <v>0</v>
      </c>
      <c r="J5331" s="3">
        <f t="shared" si="1039"/>
        <v>2</v>
      </c>
      <c r="K5331" s="3" t="str">
        <f>IF(AND(D5331&gt;='Season Lookup'!$D$15,D5331&lt;'Season Lookup'!$D$16),"Spring",IF(AND(D5331&gt;='Season Lookup'!$D$16,D5331&lt;'Season Lookup'!$D$17),"Summer",IF(AND(D5331&gt;='Season Lookup'!$D$17,D5331&lt;'Season Lookup'!$D$18),"Fall",IF(OR(D5331&gt;='Season Lookup'!$D$18,D5331&lt;'Season Lookup'!$D$15),"Winter"))))</f>
        <v>Summer</v>
      </c>
      <c r="L5331" s="3" t="str">
        <f>VLOOKUP(F5331,'Season Lookup'!$A$1:$B$13,2,0)</f>
        <v>Summer</v>
      </c>
      <c r="M5331" t="s">
        <v>56</v>
      </c>
      <c r="N5331" t="s">
        <v>13</v>
      </c>
      <c r="O5331" t="s">
        <v>23</v>
      </c>
      <c r="P5331" t="str">
        <f t="shared" si="1040"/>
        <v>Yes</v>
      </c>
      <c r="Q5331" t="str">
        <f t="shared" si="1041"/>
        <v>No</v>
      </c>
      <c r="R5331" t="str">
        <f t="shared" si="1042"/>
        <v>No</v>
      </c>
      <c r="S5331">
        <v>174</v>
      </c>
      <c r="T5331" t="s">
        <v>170</v>
      </c>
      <c r="V5331" t="str">
        <f t="shared" si="1043"/>
        <v>Non Intersection</v>
      </c>
      <c r="W5331" t="s">
        <v>2243</v>
      </c>
      <c r="X5331">
        <v>42.392484000000003</v>
      </c>
      <c r="Y5331">
        <v>-71.140873999999997</v>
      </c>
      <c r="Z5331" t="s">
        <v>2244</v>
      </c>
    </row>
    <row r="5332" spans="1:26">
      <c r="A5332">
        <v>29321</v>
      </c>
      <c r="B5332" s="1">
        <v>41449.993043981478</v>
      </c>
      <c r="C5332" s="1">
        <f t="shared" si="1032"/>
        <v>41275</v>
      </c>
      <c r="D5332" s="4">
        <f t="shared" si="1033"/>
        <v>0.48055555555555557</v>
      </c>
      <c r="E5332" s="3">
        <f t="shared" si="1034"/>
        <v>2013</v>
      </c>
      <c r="F5332" s="3">
        <f t="shared" si="1035"/>
        <v>6</v>
      </c>
      <c r="G5332" s="3">
        <f t="shared" si="1036"/>
        <v>24</v>
      </c>
      <c r="H5332" s="3">
        <f t="shared" si="1037"/>
        <v>23</v>
      </c>
      <c r="I5332" s="3">
        <f t="shared" si="1038"/>
        <v>49</v>
      </c>
      <c r="J5332" s="3">
        <f t="shared" si="1039"/>
        <v>2</v>
      </c>
      <c r="K5332" s="3" t="str">
        <f>IF(AND(D5332&gt;='Season Lookup'!$D$15,D5332&lt;'Season Lookup'!$D$16),"Spring",IF(AND(D5332&gt;='Season Lookup'!$D$16,D5332&lt;'Season Lookup'!$D$17),"Summer",IF(AND(D5332&gt;='Season Lookup'!$D$17,D5332&lt;'Season Lookup'!$D$18),"Fall",IF(OR(D5332&gt;='Season Lookup'!$D$18,D5332&lt;'Season Lookup'!$D$15),"Winter"))))</f>
        <v>Summer</v>
      </c>
      <c r="L5332" s="3" t="str">
        <f>VLOOKUP(F5332,'Season Lookup'!$A$1:$B$13,2,0)</f>
        <v>Summer</v>
      </c>
      <c r="M5332" t="s">
        <v>56</v>
      </c>
      <c r="N5332" t="s">
        <v>18</v>
      </c>
      <c r="O5332" t="s">
        <v>132</v>
      </c>
      <c r="P5332" t="str">
        <f t="shared" si="1040"/>
        <v>Yes</v>
      </c>
      <c r="Q5332" t="str">
        <f t="shared" si="1041"/>
        <v>Yes</v>
      </c>
      <c r="R5332" t="str">
        <f t="shared" si="1042"/>
        <v>No</v>
      </c>
      <c r="T5332" t="s">
        <v>342</v>
      </c>
      <c r="U5332" t="s">
        <v>19</v>
      </c>
      <c r="V5332" t="str">
        <f t="shared" si="1043"/>
        <v>Intersection</v>
      </c>
      <c r="W5332" t="s">
        <v>3214</v>
      </c>
      <c r="X5332">
        <v>42.373379999999997</v>
      </c>
      <c r="Y5332">
        <v>-71.098140000000001</v>
      </c>
      <c r="Z5332" t="s">
        <v>822</v>
      </c>
    </row>
    <row r="5333" spans="1:26">
      <c r="A5333">
        <v>29322</v>
      </c>
      <c r="B5333" s="1">
        <v>41449.305543981478</v>
      </c>
      <c r="C5333" s="1">
        <f t="shared" si="1032"/>
        <v>41275</v>
      </c>
      <c r="D5333" s="4">
        <f t="shared" si="1033"/>
        <v>0.48055555555555557</v>
      </c>
      <c r="E5333" s="3">
        <f t="shared" si="1034"/>
        <v>2013</v>
      </c>
      <c r="F5333" s="3">
        <f t="shared" si="1035"/>
        <v>6</v>
      </c>
      <c r="G5333" s="3">
        <f t="shared" si="1036"/>
        <v>24</v>
      </c>
      <c r="H5333" s="3">
        <f t="shared" si="1037"/>
        <v>7</v>
      </c>
      <c r="I5333" s="3">
        <f t="shared" si="1038"/>
        <v>19</v>
      </c>
      <c r="J5333" s="3">
        <f t="shared" si="1039"/>
        <v>2</v>
      </c>
      <c r="K5333" s="3" t="str">
        <f>IF(AND(D5333&gt;='Season Lookup'!$D$15,D5333&lt;'Season Lookup'!$D$16),"Spring",IF(AND(D5333&gt;='Season Lookup'!$D$16,D5333&lt;'Season Lookup'!$D$17),"Summer",IF(AND(D5333&gt;='Season Lookup'!$D$17,D5333&lt;'Season Lookup'!$D$18),"Fall",IF(OR(D5333&gt;='Season Lookup'!$D$18,D5333&lt;'Season Lookup'!$D$15),"Winter"))))</f>
        <v>Summer</v>
      </c>
      <c r="L5333" s="3" t="str">
        <f>VLOOKUP(F5333,'Season Lookup'!$A$1:$B$13,2,0)</f>
        <v>Summer</v>
      </c>
      <c r="M5333" t="s">
        <v>56</v>
      </c>
      <c r="N5333" t="s">
        <v>13</v>
      </c>
      <c r="O5333" t="s">
        <v>23</v>
      </c>
      <c r="P5333" t="str">
        <f t="shared" si="1040"/>
        <v>Yes</v>
      </c>
      <c r="Q5333" t="str">
        <f t="shared" si="1041"/>
        <v>No</v>
      </c>
      <c r="R5333" t="str">
        <f t="shared" si="1042"/>
        <v>No</v>
      </c>
      <c r="T5333" t="s">
        <v>142</v>
      </c>
      <c r="U5333" t="s">
        <v>2055</v>
      </c>
      <c r="V5333" t="str">
        <f t="shared" si="1043"/>
        <v>Intersection</v>
      </c>
      <c r="W5333" t="s">
        <v>5765</v>
      </c>
      <c r="X5333">
        <v>42.378687999999997</v>
      </c>
      <c r="Y5333">
        <v>-71.147302999999994</v>
      </c>
      <c r="Z5333" t="s">
        <v>1898</v>
      </c>
    </row>
    <row r="5334" spans="1:26">
      <c r="A5334">
        <v>29323</v>
      </c>
      <c r="B5334" s="1">
        <v>41450.388888888891</v>
      </c>
      <c r="C5334" s="1">
        <f t="shared" si="1032"/>
        <v>41275</v>
      </c>
      <c r="D5334" s="4">
        <f t="shared" si="1033"/>
        <v>0.48333333333333334</v>
      </c>
      <c r="E5334" s="3">
        <f t="shared" si="1034"/>
        <v>2013</v>
      </c>
      <c r="F5334" s="3">
        <f t="shared" si="1035"/>
        <v>6</v>
      </c>
      <c r="G5334" s="3">
        <f t="shared" si="1036"/>
        <v>25</v>
      </c>
      <c r="H5334" s="3">
        <f t="shared" si="1037"/>
        <v>9</v>
      </c>
      <c r="I5334" s="3">
        <f t="shared" si="1038"/>
        <v>20</v>
      </c>
      <c r="J5334" s="3">
        <f t="shared" si="1039"/>
        <v>3</v>
      </c>
      <c r="K5334" s="3" t="str">
        <f>IF(AND(D5334&gt;='Season Lookup'!$D$15,D5334&lt;'Season Lookup'!$D$16),"Spring",IF(AND(D5334&gt;='Season Lookup'!$D$16,D5334&lt;'Season Lookup'!$D$17),"Summer",IF(AND(D5334&gt;='Season Lookup'!$D$17,D5334&lt;'Season Lookup'!$D$18),"Fall",IF(OR(D5334&gt;='Season Lookup'!$D$18,D5334&lt;'Season Lookup'!$D$15),"Winter"))))</f>
        <v>Summer</v>
      </c>
      <c r="L5334" s="3" t="str">
        <f>VLOOKUP(F5334,'Season Lookup'!$A$1:$B$13,2,0)</f>
        <v>Summer</v>
      </c>
      <c r="M5334" t="s">
        <v>73</v>
      </c>
      <c r="N5334" t="s">
        <v>13</v>
      </c>
      <c r="O5334" t="s">
        <v>132</v>
      </c>
      <c r="P5334" t="str">
        <f t="shared" si="1040"/>
        <v>Yes</v>
      </c>
      <c r="Q5334" t="str">
        <f t="shared" si="1041"/>
        <v>Yes</v>
      </c>
      <c r="R5334" t="str">
        <f t="shared" si="1042"/>
        <v>No</v>
      </c>
      <c r="S5334">
        <v>1728</v>
      </c>
      <c r="T5334" t="s">
        <v>14</v>
      </c>
      <c r="V5334" t="str">
        <f t="shared" si="1043"/>
        <v>Non Intersection</v>
      </c>
      <c r="W5334" t="s">
        <v>5766</v>
      </c>
      <c r="X5334">
        <v>42.384132000000001</v>
      </c>
      <c r="Y5334">
        <v>-71.119664</v>
      </c>
      <c r="Z5334" t="s">
        <v>5767</v>
      </c>
    </row>
    <row r="5335" spans="1:26">
      <c r="A5335">
        <v>29324</v>
      </c>
      <c r="B5335" s="1">
        <v>41450.434710648151</v>
      </c>
      <c r="C5335" s="1">
        <f t="shared" si="1032"/>
        <v>41275</v>
      </c>
      <c r="D5335" s="4">
        <f t="shared" si="1033"/>
        <v>0.48333333333333334</v>
      </c>
      <c r="E5335" s="3">
        <f t="shared" si="1034"/>
        <v>2013</v>
      </c>
      <c r="F5335" s="3">
        <f t="shared" si="1035"/>
        <v>6</v>
      </c>
      <c r="G5335" s="3">
        <f t="shared" si="1036"/>
        <v>25</v>
      </c>
      <c r="H5335" s="3">
        <f t="shared" si="1037"/>
        <v>10</v>
      </c>
      <c r="I5335" s="3">
        <f t="shared" si="1038"/>
        <v>25</v>
      </c>
      <c r="J5335" s="3">
        <f t="shared" si="1039"/>
        <v>3</v>
      </c>
      <c r="K5335" s="3" t="str">
        <f>IF(AND(D5335&gt;='Season Lookup'!$D$15,D5335&lt;'Season Lookup'!$D$16),"Spring",IF(AND(D5335&gt;='Season Lookup'!$D$16,D5335&lt;'Season Lookup'!$D$17),"Summer",IF(AND(D5335&gt;='Season Lookup'!$D$17,D5335&lt;'Season Lookup'!$D$18),"Fall",IF(OR(D5335&gt;='Season Lookup'!$D$18,D5335&lt;'Season Lookup'!$D$15),"Winter"))))</f>
        <v>Summer</v>
      </c>
      <c r="L5335" s="3" t="str">
        <f>VLOOKUP(F5335,'Season Lookup'!$A$1:$B$13,2,0)</f>
        <v>Summer</v>
      </c>
      <c r="M5335" t="s">
        <v>73</v>
      </c>
      <c r="N5335" t="s">
        <v>13</v>
      </c>
      <c r="O5335" t="s">
        <v>23</v>
      </c>
      <c r="P5335" t="str">
        <f t="shared" si="1040"/>
        <v>Yes</v>
      </c>
      <c r="Q5335" t="str">
        <f t="shared" si="1041"/>
        <v>No</v>
      </c>
      <c r="R5335" t="str">
        <f t="shared" si="1042"/>
        <v>No</v>
      </c>
      <c r="T5335" t="s">
        <v>32</v>
      </c>
      <c r="U5335" t="s">
        <v>796</v>
      </c>
      <c r="V5335" t="str">
        <f t="shared" si="1043"/>
        <v>Intersection</v>
      </c>
      <c r="W5335" t="s">
        <v>932</v>
      </c>
      <c r="X5335">
        <v>42.362974000000001</v>
      </c>
      <c r="Y5335">
        <v>-71.093633999999994</v>
      </c>
      <c r="Z5335" t="s">
        <v>813</v>
      </c>
    </row>
    <row r="5336" spans="1:26">
      <c r="A5336">
        <v>29325</v>
      </c>
      <c r="B5336" s="1">
        <v>41450.520833333336</v>
      </c>
      <c r="C5336" s="1">
        <f t="shared" si="1032"/>
        <v>41275</v>
      </c>
      <c r="D5336" s="4">
        <f t="shared" si="1033"/>
        <v>0.48333333333333334</v>
      </c>
      <c r="E5336" s="3">
        <f t="shared" si="1034"/>
        <v>2013</v>
      </c>
      <c r="F5336" s="3">
        <f t="shared" si="1035"/>
        <v>6</v>
      </c>
      <c r="G5336" s="3">
        <f t="shared" si="1036"/>
        <v>25</v>
      </c>
      <c r="H5336" s="3">
        <f t="shared" si="1037"/>
        <v>12</v>
      </c>
      <c r="I5336" s="3">
        <f t="shared" si="1038"/>
        <v>30</v>
      </c>
      <c r="J5336" s="3">
        <f t="shared" si="1039"/>
        <v>3</v>
      </c>
      <c r="K5336" s="3" t="str">
        <f>IF(AND(D5336&gt;='Season Lookup'!$D$15,D5336&lt;'Season Lookup'!$D$16),"Spring",IF(AND(D5336&gt;='Season Lookup'!$D$16,D5336&lt;'Season Lookup'!$D$17),"Summer",IF(AND(D5336&gt;='Season Lookup'!$D$17,D5336&lt;'Season Lookup'!$D$18),"Fall",IF(OR(D5336&gt;='Season Lookup'!$D$18,D5336&lt;'Season Lookup'!$D$15),"Winter"))))</f>
        <v>Summer</v>
      </c>
      <c r="L5336" s="3" t="str">
        <f>VLOOKUP(F5336,'Season Lookup'!$A$1:$B$13,2,0)</f>
        <v>Summer</v>
      </c>
      <c r="M5336" t="s">
        <v>82</v>
      </c>
      <c r="N5336" t="s">
        <v>13</v>
      </c>
      <c r="O5336" t="s">
        <v>13</v>
      </c>
      <c r="P5336" t="str">
        <f t="shared" si="1040"/>
        <v>Yes</v>
      </c>
      <c r="Q5336" t="str">
        <f t="shared" si="1041"/>
        <v>No</v>
      </c>
      <c r="R5336" t="str">
        <f t="shared" si="1042"/>
        <v>No</v>
      </c>
      <c r="S5336">
        <v>69</v>
      </c>
      <c r="T5336" t="s">
        <v>199</v>
      </c>
      <c r="V5336" t="str">
        <f t="shared" si="1043"/>
        <v>Non Intersection</v>
      </c>
      <c r="W5336" t="s">
        <v>5768</v>
      </c>
      <c r="X5336">
        <v>42.375183</v>
      </c>
      <c r="Y5336">
        <v>-71.122499000000005</v>
      </c>
      <c r="Z5336" t="s">
        <v>5769</v>
      </c>
    </row>
    <row r="5337" spans="1:26">
      <c r="A5337">
        <v>29326</v>
      </c>
      <c r="B5337" s="1">
        <v>41450.629155092596</v>
      </c>
      <c r="C5337" s="1">
        <f t="shared" si="1032"/>
        <v>41275</v>
      </c>
      <c r="D5337" s="4">
        <f t="shared" si="1033"/>
        <v>0.48333333333333334</v>
      </c>
      <c r="E5337" s="3">
        <f t="shared" si="1034"/>
        <v>2013</v>
      </c>
      <c r="F5337" s="3">
        <f t="shared" si="1035"/>
        <v>6</v>
      </c>
      <c r="G5337" s="3">
        <f t="shared" si="1036"/>
        <v>25</v>
      </c>
      <c r="H5337" s="3">
        <f t="shared" si="1037"/>
        <v>15</v>
      </c>
      <c r="I5337" s="3">
        <f t="shared" si="1038"/>
        <v>5</v>
      </c>
      <c r="J5337" s="3">
        <f t="shared" si="1039"/>
        <v>3</v>
      </c>
      <c r="K5337" s="3" t="str">
        <f>IF(AND(D5337&gt;='Season Lookup'!$D$15,D5337&lt;'Season Lookup'!$D$16),"Spring",IF(AND(D5337&gt;='Season Lookup'!$D$16,D5337&lt;'Season Lookup'!$D$17),"Summer",IF(AND(D5337&gt;='Season Lookup'!$D$17,D5337&lt;'Season Lookup'!$D$18),"Fall",IF(OR(D5337&gt;='Season Lookup'!$D$18,D5337&lt;'Season Lookup'!$D$15),"Winter"))))</f>
        <v>Summer</v>
      </c>
      <c r="L5337" s="3" t="str">
        <f>VLOOKUP(F5337,'Season Lookup'!$A$1:$B$13,2,0)</f>
        <v>Summer</v>
      </c>
      <c r="M5337" t="s">
        <v>73</v>
      </c>
      <c r="N5337" t="s">
        <v>13</v>
      </c>
      <c r="O5337" t="s">
        <v>13</v>
      </c>
      <c r="P5337" t="str">
        <f t="shared" si="1040"/>
        <v>Yes</v>
      </c>
      <c r="Q5337" t="str">
        <f t="shared" si="1041"/>
        <v>No</v>
      </c>
      <c r="R5337" t="str">
        <f t="shared" si="1042"/>
        <v>No</v>
      </c>
      <c r="T5337" t="s">
        <v>14</v>
      </c>
      <c r="U5337" t="s">
        <v>2848</v>
      </c>
      <c r="V5337" t="str">
        <f t="shared" si="1043"/>
        <v>Intersection</v>
      </c>
      <c r="W5337" t="s">
        <v>5770</v>
      </c>
      <c r="X5337">
        <v>42.396030000000003</v>
      </c>
      <c r="Y5337">
        <v>-71.128707000000006</v>
      </c>
      <c r="Z5337" t="s">
        <v>3575</v>
      </c>
    </row>
    <row r="5338" spans="1:26">
      <c r="A5338">
        <v>29329</v>
      </c>
      <c r="B5338" s="1">
        <v>41450.61109953704</v>
      </c>
      <c r="C5338" s="1">
        <f t="shared" si="1032"/>
        <v>41275</v>
      </c>
      <c r="D5338" s="4">
        <f t="shared" si="1033"/>
        <v>0.48333333333333334</v>
      </c>
      <c r="E5338" s="3">
        <f t="shared" si="1034"/>
        <v>2013</v>
      </c>
      <c r="F5338" s="3">
        <f t="shared" si="1035"/>
        <v>6</v>
      </c>
      <c r="G5338" s="3">
        <f t="shared" si="1036"/>
        <v>25</v>
      </c>
      <c r="H5338" s="3">
        <f t="shared" si="1037"/>
        <v>14</v>
      </c>
      <c r="I5338" s="3">
        <f t="shared" si="1038"/>
        <v>39</v>
      </c>
      <c r="J5338" s="3">
        <f t="shared" si="1039"/>
        <v>3</v>
      </c>
      <c r="K5338" s="3" t="str">
        <f>IF(AND(D5338&gt;='Season Lookup'!$D$15,D5338&lt;'Season Lookup'!$D$16),"Spring",IF(AND(D5338&gt;='Season Lookup'!$D$16,D5338&lt;'Season Lookup'!$D$17),"Summer",IF(AND(D5338&gt;='Season Lookup'!$D$17,D5338&lt;'Season Lookup'!$D$18),"Fall",IF(OR(D5338&gt;='Season Lookup'!$D$18,D5338&lt;'Season Lookup'!$D$15),"Winter"))))</f>
        <v>Summer</v>
      </c>
      <c r="L5338" s="3" t="str">
        <f>VLOOKUP(F5338,'Season Lookup'!$A$1:$B$13,2,0)</f>
        <v>Summer</v>
      </c>
      <c r="M5338" t="s">
        <v>73</v>
      </c>
      <c r="N5338" t="s">
        <v>13</v>
      </c>
      <c r="O5338" t="s">
        <v>23</v>
      </c>
      <c r="P5338" t="str">
        <f t="shared" si="1040"/>
        <v>Yes</v>
      </c>
      <c r="Q5338" t="str">
        <f t="shared" si="1041"/>
        <v>No</v>
      </c>
      <c r="R5338" t="str">
        <f t="shared" si="1042"/>
        <v>No</v>
      </c>
      <c r="S5338">
        <v>2150</v>
      </c>
      <c r="T5338" t="s">
        <v>14</v>
      </c>
      <c r="V5338" t="str">
        <f t="shared" si="1043"/>
        <v>Non Intersection</v>
      </c>
      <c r="W5338" t="s">
        <v>4160</v>
      </c>
      <c r="X5338">
        <v>42.392158000000002</v>
      </c>
      <c r="Y5338">
        <v>-71.124613999999994</v>
      </c>
      <c r="Z5338" t="s">
        <v>4161</v>
      </c>
    </row>
    <row r="5339" spans="1:26">
      <c r="A5339">
        <v>29339</v>
      </c>
      <c r="B5339" s="1">
        <v>41450.684710648151</v>
      </c>
      <c r="C5339" s="1">
        <f t="shared" ref="C5339:C5401" si="1044">EOMONTH(B5339,MONTH(B5339)*-1)+1</f>
        <v>41275</v>
      </c>
      <c r="D5339" s="4">
        <f t="shared" ref="D5339:D5401" si="1045">YEARFRAC(C5339,B5339)</f>
        <v>0.48333333333333334</v>
      </c>
      <c r="E5339" s="3">
        <f t="shared" ref="E5339:E5401" si="1046">YEAR(B5339)</f>
        <v>2013</v>
      </c>
      <c r="F5339" s="3">
        <f t="shared" ref="F5339:F5401" si="1047">MONTH(B5339)</f>
        <v>6</v>
      </c>
      <c r="G5339" s="3">
        <f t="shared" ref="G5339:G5401" si="1048">DAY(B5339)</f>
        <v>25</v>
      </c>
      <c r="H5339" s="3">
        <f t="shared" ref="H5339:H5401" si="1049">HOUR(B5339)</f>
        <v>16</v>
      </c>
      <c r="I5339" s="3">
        <f t="shared" ref="I5339:I5401" si="1050">MINUTE(B5339)</f>
        <v>25</v>
      </c>
      <c r="J5339" s="3">
        <f t="shared" ref="J5339:J5401" si="1051">WEEKDAY(B5339,1)</f>
        <v>3</v>
      </c>
      <c r="K5339" s="3" t="str">
        <f>IF(AND(D5339&gt;='Season Lookup'!$D$15,D5339&lt;'Season Lookup'!$D$16),"Spring",IF(AND(D5339&gt;='Season Lookup'!$D$16,D5339&lt;'Season Lookup'!$D$17),"Summer",IF(AND(D5339&gt;='Season Lookup'!$D$17,D5339&lt;'Season Lookup'!$D$18),"Fall",IF(OR(D5339&gt;='Season Lookup'!$D$18,D5339&lt;'Season Lookup'!$D$15),"Winter"))))</f>
        <v>Summer</v>
      </c>
      <c r="L5339" s="3" t="str">
        <f>VLOOKUP(F5339,'Season Lookup'!$A$1:$B$13,2,0)</f>
        <v>Summer</v>
      </c>
      <c r="M5339" t="s">
        <v>73</v>
      </c>
      <c r="N5339" t="s">
        <v>35</v>
      </c>
      <c r="O5339" t="s">
        <v>36</v>
      </c>
      <c r="P5339" t="str">
        <f t="shared" ref="P5339:P5401" si="1052">IF(OR(N5339="Auto",O5339="Auto"),"Yes",IF(OR(N5339="Taxi",O5339="Taxi"),"Yes",IF(OR(N5339="Truck",O5339="Truck"),"Yes",IF(OR(N5339="Van",O5339="Van"),"Yes","No"))))</f>
        <v>Yes</v>
      </c>
      <c r="Q5339" t="str">
        <f t="shared" ref="Q5339:Q5401" si="1053">IF(OR(N5339="Bicycle",O5339="Bicycle"),"Yes","No")</f>
        <v>No</v>
      </c>
      <c r="R5339" t="str">
        <f t="shared" ref="R5339:R5401" si="1054">IF(OR(N5339="Pedestrian",O5339="Pedestrian"),"Yes","No")</f>
        <v>No</v>
      </c>
      <c r="T5339" t="s">
        <v>32</v>
      </c>
      <c r="U5339" t="s">
        <v>796</v>
      </c>
      <c r="V5339" t="str">
        <f t="shared" ref="V5339:V5401" si="1055">IF(ISBLANK(S5339),"Intersection","Non Intersection")</f>
        <v>Intersection</v>
      </c>
      <c r="W5339" t="s">
        <v>932</v>
      </c>
      <c r="X5339">
        <v>42.362974000000001</v>
      </c>
      <c r="Y5339">
        <v>-71.093633999999994</v>
      </c>
      <c r="Z5339" t="s">
        <v>813</v>
      </c>
    </row>
    <row r="5340" spans="1:26">
      <c r="A5340">
        <v>29327</v>
      </c>
      <c r="B5340" s="1">
        <v>41451.586793981478</v>
      </c>
      <c r="C5340" s="1">
        <f t="shared" si="1044"/>
        <v>41275</v>
      </c>
      <c r="D5340" s="4">
        <f t="shared" si="1045"/>
        <v>0.4861111111111111</v>
      </c>
      <c r="E5340" s="3">
        <f t="shared" si="1046"/>
        <v>2013</v>
      </c>
      <c r="F5340" s="3">
        <f t="shared" si="1047"/>
        <v>6</v>
      </c>
      <c r="G5340" s="3">
        <f t="shared" si="1048"/>
        <v>26</v>
      </c>
      <c r="H5340" s="3">
        <f t="shared" si="1049"/>
        <v>14</v>
      </c>
      <c r="I5340" s="3">
        <f t="shared" si="1050"/>
        <v>4</v>
      </c>
      <c r="J5340" s="3">
        <f t="shared" si="1051"/>
        <v>4</v>
      </c>
      <c r="K5340" s="3" t="str">
        <f>IF(AND(D5340&gt;='Season Lookup'!$D$15,D5340&lt;'Season Lookup'!$D$16),"Spring",IF(AND(D5340&gt;='Season Lookup'!$D$16,D5340&lt;'Season Lookup'!$D$17),"Summer",IF(AND(D5340&gt;='Season Lookup'!$D$17,D5340&lt;'Season Lookup'!$D$18),"Fall",IF(OR(D5340&gt;='Season Lookup'!$D$18,D5340&lt;'Season Lookup'!$D$15),"Winter"))))</f>
        <v>Summer</v>
      </c>
      <c r="L5340" s="3" t="str">
        <f>VLOOKUP(F5340,'Season Lookup'!$A$1:$B$13,2,0)</f>
        <v>Summer</v>
      </c>
      <c r="M5340" t="s">
        <v>82</v>
      </c>
      <c r="N5340" t="s">
        <v>13</v>
      </c>
      <c r="O5340" t="s">
        <v>23</v>
      </c>
      <c r="P5340" t="str">
        <f t="shared" si="1052"/>
        <v>Yes</v>
      </c>
      <c r="Q5340" t="str">
        <f t="shared" si="1053"/>
        <v>No</v>
      </c>
      <c r="R5340" t="str">
        <f t="shared" si="1054"/>
        <v>No</v>
      </c>
      <c r="T5340" t="s">
        <v>42</v>
      </c>
      <c r="U5340" t="s">
        <v>27</v>
      </c>
      <c r="V5340" t="str">
        <f t="shared" si="1055"/>
        <v>Intersection</v>
      </c>
      <c r="W5340" t="s">
        <v>3749</v>
      </c>
      <c r="X5340">
        <v>42.364483999999997</v>
      </c>
      <c r="Y5340">
        <v>-71.113893000000004</v>
      </c>
      <c r="Z5340" t="s">
        <v>1023</v>
      </c>
    </row>
    <row r="5341" spans="1:26">
      <c r="A5341">
        <v>29328</v>
      </c>
      <c r="B5341" s="1">
        <v>41451.280543981484</v>
      </c>
      <c r="C5341" s="1">
        <f t="shared" si="1044"/>
        <v>41275</v>
      </c>
      <c r="D5341" s="4">
        <f t="shared" si="1045"/>
        <v>0.4861111111111111</v>
      </c>
      <c r="E5341" s="3">
        <f t="shared" si="1046"/>
        <v>2013</v>
      </c>
      <c r="F5341" s="3">
        <f t="shared" si="1047"/>
        <v>6</v>
      </c>
      <c r="G5341" s="3">
        <f t="shared" si="1048"/>
        <v>26</v>
      </c>
      <c r="H5341" s="3">
        <f t="shared" si="1049"/>
        <v>6</v>
      </c>
      <c r="I5341" s="3">
        <f t="shared" si="1050"/>
        <v>43</v>
      </c>
      <c r="J5341" s="3">
        <f t="shared" si="1051"/>
        <v>4</v>
      </c>
      <c r="K5341" s="3" t="str">
        <f>IF(AND(D5341&gt;='Season Lookup'!$D$15,D5341&lt;'Season Lookup'!$D$16),"Spring",IF(AND(D5341&gt;='Season Lookup'!$D$16,D5341&lt;'Season Lookup'!$D$17),"Summer",IF(AND(D5341&gt;='Season Lookup'!$D$17,D5341&lt;'Season Lookup'!$D$18),"Fall",IF(OR(D5341&gt;='Season Lookup'!$D$18,D5341&lt;'Season Lookup'!$D$15),"Winter"))))</f>
        <v>Summer</v>
      </c>
      <c r="L5341" s="3" t="str">
        <f>VLOOKUP(F5341,'Season Lookup'!$A$1:$B$13,2,0)</f>
        <v>Summer</v>
      </c>
      <c r="M5341" t="s">
        <v>82</v>
      </c>
      <c r="N5341" t="s">
        <v>13</v>
      </c>
      <c r="O5341" t="s">
        <v>13</v>
      </c>
      <c r="P5341" t="str">
        <f t="shared" si="1052"/>
        <v>Yes</v>
      </c>
      <c r="Q5341" t="str">
        <f t="shared" si="1053"/>
        <v>No</v>
      </c>
      <c r="R5341" t="str">
        <f t="shared" si="1054"/>
        <v>No</v>
      </c>
      <c r="T5341" t="s">
        <v>133</v>
      </c>
      <c r="U5341" t="s">
        <v>3017</v>
      </c>
      <c r="V5341" t="str">
        <f t="shared" si="1055"/>
        <v>Intersection</v>
      </c>
      <c r="W5341" t="s">
        <v>5771</v>
      </c>
      <c r="X5341">
        <v>42.371129000000003</v>
      </c>
      <c r="Y5341">
        <v>-71.110797000000005</v>
      </c>
      <c r="Z5341" t="s">
        <v>5772</v>
      </c>
    </row>
    <row r="5342" spans="1:26">
      <c r="A5342">
        <v>29330</v>
      </c>
      <c r="B5342" s="1">
        <v>41451.5</v>
      </c>
      <c r="C5342" s="1">
        <f t="shared" si="1044"/>
        <v>41275</v>
      </c>
      <c r="D5342" s="4">
        <f t="shared" si="1045"/>
        <v>0.4861111111111111</v>
      </c>
      <c r="E5342" s="3">
        <f t="shared" si="1046"/>
        <v>2013</v>
      </c>
      <c r="F5342" s="3">
        <f t="shared" si="1047"/>
        <v>6</v>
      </c>
      <c r="G5342" s="3">
        <f t="shared" si="1048"/>
        <v>26</v>
      </c>
      <c r="H5342" s="3">
        <f t="shared" si="1049"/>
        <v>12</v>
      </c>
      <c r="I5342" s="3">
        <f t="shared" si="1050"/>
        <v>0</v>
      </c>
      <c r="J5342" s="3">
        <f t="shared" si="1051"/>
        <v>4</v>
      </c>
      <c r="K5342" s="3" t="str">
        <f>IF(AND(D5342&gt;='Season Lookup'!$D$15,D5342&lt;'Season Lookup'!$D$16),"Spring",IF(AND(D5342&gt;='Season Lookup'!$D$16,D5342&lt;'Season Lookup'!$D$17),"Summer",IF(AND(D5342&gt;='Season Lookup'!$D$17,D5342&lt;'Season Lookup'!$D$18),"Fall",IF(OR(D5342&gt;='Season Lookup'!$D$18,D5342&lt;'Season Lookup'!$D$15),"Winter"))))</f>
        <v>Summer</v>
      </c>
      <c r="L5342" s="3" t="str">
        <f>VLOOKUP(F5342,'Season Lookup'!$A$1:$B$13,2,0)</f>
        <v>Summer</v>
      </c>
      <c r="M5342" t="s">
        <v>82</v>
      </c>
      <c r="N5342" t="s">
        <v>13</v>
      </c>
      <c r="O5342" t="s">
        <v>23</v>
      </c>
      <c r="P5342" t="str">
        <f t="shared" si="1052"/>
        <v>Yes</v>
      </c>
      <c r="Q5342" t="str">
        <f t="shared" si="1053"/>
        <v>No</v>
      </c>
      <c r="R5342" t="str">
        <f t="shared" si="1054"/>
        <v>No</v>
      </c>
      <c r="T5342" t="s">
        <v>498</v>
      </c>
      <c r="U5342" t="s">
        <v>133</v>
      </c>
      <c r="V5342" t="str">
        <f t="shared" si="1055"/>
        <v>Intersection</v>
      </c>
      <c r="W5342" t="s">
        <v>5773</v>
      </c>
      <c r="X5342">
        <v>42.371130999999998</v>
      </c>
      <c r="Y5342">
        <v>-71.110814000000005</v>
      </c>
      <c r="Z5342" t="s">
        <v>1964</v>
      </c>
    </row>
    <row r="5343" spans="1:26">
      <c r="A5343">
        <v>29331</v>
      </c>
      <c r="B5343" s="1">
        <v>41451.740266203706</v>
      </c>
      <c r="C5343" s="1">
        <f t="shared" si="1044"/>
        <v>41275</v>
      </c>
      <c r="D5343" s="4">
        <f t="shared" si="1045"/>
        <v>0.4861111111111111</v>
      </c>
      <c r="E5343" s="3">
        <f t="shared" si="1046"/>
        <v>2013</v>
      </c>
      <c r="F5343" s="3">
        <f t="shared" si="1047"/>
        <v>6</v>
      </c>
      <c r="G5343" s="3">
        <f t="shared" si="1048"/>
        <v>26</v>
      </c>
      <c r="H5343" s="3">
        <f t="shared" si="1049"/>
        <v>17</v>
      </c>
      <c r="I5343" s="3">
        <f t="shared" si="1050"/>
        <v>45</v>
      </c>
      <c r="J5343" s="3">
        <f t="shared" si="1051"/>
        <v>4</v>
      </c>
      <c r="K5343" s="3" t="str">
        <f>IF(AND(D5343&gt;='Season Lookup'!$D$15,D5343&lt;'Season Lookup'!$D$16),"Spring",IF(AND(D5343&gt;='Season Lookup'!$D$16,D5343&lt;'Season Lookup'!$D$17),"Summer",IF(AND(D5343&gt;='Season Lookup'!$D$17,D5343&lt;'Season Lookup'!$D$18),"Fall",IF(OR(D5343&gt;='Season Lookup'!$D$18,D5343&lt;'Season Lookup'!$D$15),"Winter"))))</f>
        <v>Summer</v>
      </c>
      <c r="L5343" s="3" t="str">
        <f>VLOOKUP(F5343,'Season Lookup'!$A$1:$B$13,2,0)</f>
        <v>Summer</v>
      </c>
      <c r="M5343" t="s">
        <v>82</v>
      </c>
      <c r="N5343" t="s">
        <v>13</v>
      </c>
      <c r="O5343" t="s">
        <v>13</v>
      </c>
      <c r="P5343" t="str">
        <f t="shared" si="1052"/>
        <v>Yes</v>
      </c>
      <c r="Q5343" t="str">
        <f t="shared" si="1053"/>
        <v>No</v>
      </c>
      <c r="R5343" t="str">
        <f t="shared" si="1054"/>
        <v>No</v>
      </c>
      <c r="S5343">
        <v>9</v>
      </c>
      <c r="T5343" t="s">
        <v>453</v>
      </c>
      <c r="V5343" t="str">
        <f t="shared" si="1055"/>
        <v>Non Intersection</v>
      </c>
      <c r="W5343" t="s">
        <v>5774</v>
      </c>
      <c r="X5343">
        <v>42.363779999999998</v>
      </c>
      <c r="Y5343">
        <v>-71.101714999999999</v>
      </c>
      <c r="Z5343" t="s">
        <v>5775</v>
      </c>
    </row>
    <row r="5344" spans="1:26">
      <c r="A5344">
        <v>29332</v>
      </c>
      <c r="B5344" s="1">
        <v>41451.837500000001</v>
      </c>
      <c r="C5344" s="1">
        <f t="shared" si="1044"/>
        <v>41275</v>
      </c>
      <c r="D5344" s="4">
        <f t="shared" si="1045"/>
        <v>0.4861111111111111</v>
      </c>
      <c r="E5344" s="3">
        <f t="shared" si="1046"/>
        <v>2013</v>
      </c>
      <c r="F5344" s="3">
        <f t="shared" si="1047"/>
        <v>6</v>
      </c>
      <c r="G5344" s="3">
        <f t="shared" si="1048"/>
        <v>26</v>
      </c>
      <c r="H5344" s="3">
        <f t="shared" si="1049"/>
        <v>20</v>
      </c>
      <c r="I5344" s="3">
        <f t="shared" si="1050"/>
        <v>6</v>
      </c>
      <c r="J5344" s="3">
        <f t="shared" si="1051"/>
        <v>4</v>
      </c>
      <c r="K5344" s="3" t="str">
        <f>IF(AND(D5344&gt;='Season Lookup'!$D$15,D5344&lt;'Season Lookup'!$D$16),"Spring",IF(AND(D5344&gt;='Season Lookup'!$D$16,D5344&lt;'Season Lookup'!$D$17),"Summer",IF(AND(D5344&gt;='Season Lookup'!$D$17,D5344&lt;'Season Lookup'!$D$18),"Fall",IF(OR(D5344&gt;='Season Lookup'!$D$18,D5344&lt;'Season Lookup'!$D$15),"Winter"))))</f>
        <v>Summer</v>
      </c>
      <c r="L5344" s="3" t="str">
        <f>VLOOKUP(F5344,'Season Lookup'!$A$1:$B$13,2,0)</f>
        <v>Summer</v>
      </c>
      <c r="M5344" t="s">
        <v>82</v>
      </c>
      <c r="N5344" t="s">
        <v>13</v>
      </c>
      <c r="O5344" t="s">
        <v>13</v>
      </c>
      <c r="P5344" t="str">
        <f t="shared" si="1052"/>
        <v>Yes</v>
      </c>
      <c r="Q5344" t="str">
        <f t="shared" si="1053"/>
        <v>No</v>
      </c>
      <c r="R5344" t="str">
        <f t="shared" si="1054"/>
        <v>No</v>
      </c>
      <c r="T5344" t="s">
        <v>19</v>
      </c>
      <c r="U5344" t="s">
        <v>2820</v>
      </c>
      <c r="V5344" t="str">
        <f t="shared" si="1055"/>
        <v>Intersection</v>
      </c>
      <c r="W5344" t="s">
        <v>3582</v>
      </c>
      <c r="X5344">
        <v>42.372478999999998</v>
      </c>
      <c r="Y5344">
        <v>-71.091201999999996</v>
      </c>
      <c r="Z5344" t="s">
        <v>2822</v>
      </c>
    </row>
    <row r="5345" spans="1:26">
      <c r="A5345">
        <v>29340</v>
      </c>
      <c r="B5345" s="1">
        <v>41451.479155092595</v>
      </c>
      <c r="C5345" s="1">
        <f t="shared" si="1044"/>
        <v>41275</v>
      </c>
      <c r="D5345" s="4">
        <f t="shared" si="1045"/>
        <v>0.4861111111111111</v>
      </c>
      <c r="E5345" s="3">
        <f t="shared" si="1046"/>
        <v>2013</v>
      </c>
      <c r="F5345" s="3">
        <f t="shared" si="1047"/>
        <v>6</v>
      </c>
      <c r="G5345" s="3">
        <f t="shared" si="1048"/>
        <v>26</v>
      </c>
      <c r="H5345" s="3">
        <f t="shared" si="1049"/>
        <v>11</v>
      </c>
      <c r="I5345" s="3">
        <f t="shared" si="1050"/>
        <v>29</v>
      </c>
      <c r="J5345" s="3">
        <f t="shared" si="1051"/>
        <v>4</v>
      </c>
      <c r="K5345" s="3" t="str">
        <f>IF(AND(D5345&gt;='Season Lookup'!$D$15,D5345&lt;'Season Lookup'!$D$16),"Spring",IF(AND(D5345&gt;='Season Lookup'!$D$16,D5345&lt;'Season Lookup'!$D$17),"Summer",IF(AND(D5345&gt;='Season Lookup'!$D$17,D5345&lt;'Season Lookup'!$D$18),"Fall",IF(OR(D5345&gt;='Season Lookup'!$D$18,D5345&lt;'Season Lookup'!$D$15),"Winter"))))</f>
        <v>Summer</v>
      </c>
      <c r="L5345" s="3" t="str">
        <f>VLOOKUP(F5345,'Season Lookup'!$A$1:$B$13,2,0)</f>
        <v>Summer</v>
      </c>
      <c r="M5345" t="s">
        <v>82</v>
      </c>
      <c r="N5345" t="s">
        <v>13</v>
      </c>
      <c r="O5345" t="s">
        <v>13</v>
      </c>
      <c r="P5345" t="str">
        <f t="shared" si="1052"/>
        <v>Yes</v>
      </c>
      <c r="Q5345" t="str">
        <f t="shared" si="1053"/>
        <v>No</v>
      </c>
      <c r="R5345" t="str">
        <f t="shared" si="1054"/>
        <v>No</v>
      </c>
      <c r="T5345" t="s">
        <v>133</v>
      </c>
      <c r="U5345" t="s">
        <v>1226</v>
      </c>
      <c r="V5345" t="str">
        <f t="shared" si="1055"/>
        <v>Intersection</v>
      </c>
      <c r="W5345" t="s">
        <v>1853</v>
      </c>
      <c r="X5345">
        <v>42.370807999999997</v>
      </c>
      <c r="Y5345">
        <v>-71.109622999999999</v>
      </c>
      <c r="Z5345" t="s">
        <v>1854</v>
      </c>
    </row>
    <row r="5346" spans="1:26">
      <c r="A5346">
        <v>29333</v>
      </c>
      <c r="B5346" s="1">
        <v>41452.363182870373</v>
      </c>
      <c r="C5346" s="1">
        <f t="shared" si="1044"/>
        <v>41275</v>
      </c>
      <c r="D5346" s="4">
        <f t="shared" si="1045"/>
        <v>0.48888888888888887</v>
      </c>
      <c r="E5346" s="3">
        <f t="shared" si="1046"/>
        <v>2013</v>
      </c>
      <c r="F5346" s="3">
        <f t="shared" si="1047"/>
        <v>6</v>
      </c>
      <c r="G5346" s="3">
        <f t="shared" si="1048"/>
        <v>27</v>
      </c>
      <c r="H5346" s="3">
        <f t="shared" si="1049"/>
        <v>8</v>
      </c>
      <c r="I5346" s="3">
        <f t="shared" si="1050"/>
        <v>42</v>
      </c>
      <c r="J5346" s="3">
        <f t="shared" si="1051"/>
        <v>5</v>
      </c>
      <c r="K5346" s="3" t="str">
        <f>IF(AND(D5346&gt;='Season Lookup'!$D$15,D5346&lt;'Season Lookup'!$D$16),"Spring",IF(AND(D5346&gt;='Season Lookup'!$D$16,D5346&lt;'Season Lookup'!$D$17),"Summer",IF(AND(D5346&gt;='Season Lookup'!$D$17,D5346&lt;'Season Lookup'!$D$18),"Fall",IF(OR(D5346&gt;='Season Lookup'!$D$18,D5346&lt;'Season Lookup'!$D$15),"Winter"))))</f>
        <v>Summer</v>
      </c>
      <c r="L5346" s="3" t="str">
        <f>VLOOKUP(F5346,'Season Lookup'!$A$1:$B$13,2,0)</f>
        <v>Summer</v>
      </c>
      <c r="M5346" t="s">
        <v>78</v>
      </c>
      <c r="N5346" t="s">
        <v>13</v>
      </c>
      <c r="O5346" t="s">
        <v>13</v>
      </c>
      <c r="P5346" t="str">
        <f t="shared" si="1052"/>
        <v>Yes</v>
      </c>
      <c r="Q5346" t="str">
        <f t="shared" si="1053"/>
        <v>No</v>
      </c>
      <c r="R5346" t="str">
        <f t="shared" si="1054"/>
        <v>No</v>
      </c>
      <c r="T5346" t="s">
        <v>116</v>
      </c>
      <c r="U5346" t="s">
        <v>37</v>
      </c>
      <c r="V5346" t="str">
        <f t="shared" si="1055"/>
        <v>Intersection</v>
      </c>
      <c r="W5346" t="s">
        <v>117</v>
      </c>
      <c r="X5346">
        <v>42.358387999999998</v>
      </c>
      <c r="Y5346">
        <v>-71.111880999999997</v>
      </c>
      <c r="Z5346" t="s">
        <v>118</v>
      </c>
    </row>
    <row r="5347" spans="1:26">
      <c r="A5347">
        <v>29334</v>
      </c>
      <c r="B5347" s="1">
        <v>41452.359016203707</v>
      </c>
      <c r="C5347" s="1">
        <f t="shared" si="1044"/>
        <v>41275</v>
      </c>
      <c r="D5347" s="4">
        <f t="shared" si="1045"/>
        <v>0.48888888888888887</v>
      </c>
      <c r="E5347" s="3">
        <f t="shared" si="1046"/>
        <v>2013</v>
      </c>
      <c r="F5347" s="3">
        <f t="shared" si="1047"/>
        <v>6</v>
      </c>
      <c r="G5347" s="3">
        <f t="shared" si="1048"/>
        <v>27</v>
      </c>
      <c r="H5347" s="3">
        <f t="shared" si="1049"/>
        <v>8</v>
      </c>
      <c r="I5347" s="3">
        <f t="shared" si="1050"/>
        <v>36</v>
      </c>
      <c r="J5347" s="3">
        <f t="shared" si="1051"/>
        <v>5</v>
      </c>
      <c r="K5347" s="3" t="str">
        <f>IF(AND(D5347&gt;='Season Lookup'!$D$15,D5347&lt;'Season Lookup'!$D$16),"Spring",IF(AND(D5347&gt;='Season Lookup'!$D$16,D5347&lt;'Season Lookup'!$D$17),"Summer",IF(AND(D5347&gt;='Season Lookup'!$D$17,D5347&lt;'Season Lookup'!$D$18),"Fall",IF(OR(D5347&gt;='Season Lookup'!$D$18,D5347&lt;'Season Lookup'!$D$15),"Winter"))))</f>
        <v>Summer</v>
      </c>
      <c r="L5347" s="3" t="str">
        <f>VLOOKUP(F5347,'Season Lookup'!$A$1:$B$13,2,0)</f>
        <v>Summer</v>
      </c>
      <c r="M5347" t="s">
        <v>73</v>
      </c>
      <c r="N5347" t="s">
        <v>13</v>
      </c>
      <c r="O5347" t="s">
        <v>132</v>
      </c>
      <c r="P5347" t="str">
        <f t="shared" si="1052"/>
        <v>Yes</v>
      </c>
      <c r="Q5347" t="str">
        <f t="shared" si="1053"/>
        <v>Yes</v>
      </c>
      <c r="R5347" t="str">
        <f t="shared" si="1054"/>
        <v>No</v>
      </c>
      <c r="T5347" t="s">
        <v>14</v>
      </c>
      <c r="U5347" t="s">
        <v>202</v>
      </c>
      <c r="V5347" t="str">
        <f t="shared" si="1055"/>
        <v>Intersection</v>
      </c>
      <c r="W5347" t="s">
        <v>361</v>
      </c>
      <c r="X5347">
        <v>42.360154000000001</v>
      </c>
      <c r="Y5347">
        <v>-71.094881999999998</v>
      </c>
      <c r="Z5347" t="s">
        <v>223</v>
      </c>
    </row>
    <row r="5348" spans="1:26">
      <c r="A5348">
        <v>29335</v>
      </c>
      <c r="B5348" s="1">
        <v>41452.458333333336</v>
      </c>
      <c r="C5348" s="1">
        <f t="shared" si="1044"/>
        <v>41275</v>
      </c>
      <c r="D5348" s="4">
        <f t="shared" si="1045"/>
        <v>0.48888888888888887</v>
      </c>
      <c r="E5348" s="3">
        <f t="shared" si="1046"/>
        <v>2013</v>
      </c>
      <c r="F5348" s="3">
        <f t="shared" si="1047"/>
        <v>6</v>
      </c>
      <c r="G5348" s="3">
        <f t="shared" si="1048"/>
        <v>27</v>
      </c>
      <c r="H5348" s="3">
        <f t="shared" si="1049"/>
        <v>11</v>
      </c>
      <c r="I5348" s="3">
        <f t="shared" si="1050"/>
        <v>0</v>
      </c>
      <c r="J5348" s="3">
        <f t="shared" si="1051"/>
        <v>5</v>
      </c>
      <c r="K5348" s="3" t="str">
        <f>IF(AND(D5348&gt;='Season Lookup'!$D$15,D5348&lt;'Season Lookup'!$D$16),"Spring",IF(AND(D5348&gt;='Season Lookup'!$D$16,D5348&lt;'Season Lookup'!$D$17),"Summer",IF(AND(D5348&gt;='Season Lookup'!$D$17,D5348&lt;'Season Lookup'!$D$18),"Fall",IF(OR(D5348&gt;='Season Lookup'!$D$18,D5348&lt;'Season Lookup'!$D$15),"Winter"))))</f>
        <v>Summer</v>
      </c>
      <c r="L5348" s="3" t="str">
        <f>VLOOKUP(F5348,'Season Lookup'!$A$1:$B$13,2,0)</f>
        <v>Summer</v>
      </c>
      <c r="M5348" t="s">
        <v>78</v>
      </c>
      <c r="N5348" t="s">
        <v>13</v>
      </c>
      <c r="O5348" t="s">
        <v>13</v>
      </c>
      <c r="P5348" t="str">
        <f t="shared" si="1052"/>
        <v>Yes</v>
      </c>
      <c r="Q5348" t="str">
        <f t="shared" si="1053"/>
        <v>No</v>
      </c>
      <c r="R5348" t="str">
        <f t="shared" si="1054"/>
        <v>No</v>
      </c>
      <c r="T5348" t="s">
        <v>19</v>
      </c>
      <c r="U5348" t="s">
        <v>129</v>
      </c>
      <c r="V5348" t="str">
        <f t="shared" si="1055"/>
        <v>Intersection</v>
      </c>
      <c r="W5348" t="s">
        <v>130</v>
      </c>
      <c r="X5348">
        <v>42.372123000000002</v>
      </c>
      <c r="Y5348">
        <v>-71.088455999999994</v>
      </c>
      <c r="Z5348" t="s">
        <v>131</v>
      </c>
    </row>
    <row r="5349" spans="1:26">
      <c r="A5349">
        <v>29336</v>
      </c>
      <c r="B5349" s="1">
        <v>41452.534710648149</v>
      </c>
      <c r="C5349" s="1">
        <f t="shared" si="1044"/>
        <v>41275</v>
      </c>
      <c r="D5349" s="4">
        <f t="shared" si="1045"/>
        <v>0.48888888888888887</v>
      </c>
      <c r="E5349" s="3">
        <f t="shared" si="1046"/>
        <v>2013</v>
      </c>
      <c r="F5349" s="3">
        <f t="shared" si="1047"/>
        <v>6</v>
      </c>
      <c r="G5349" s="3">
        <f t="shared" si="1048"/>
        <v>27</v>
      </c>
      <c r="H5349" s="3">
        <f t="shared" si="1049"/>
        <v>12</v>
      </c>
      <c r="I5349" s="3">
        <f t="shared" si="1050"/>
        <v>49</v>
      </c>
      <c r="J5349" s="3">
        <f t="shared" si="1051"/>
        <v>5</v>
      </c>
      <c r="K5349" s="3" t="str">
        <f>IF(AND(D5349&gt;='Season Lookup'!$D$15,D5349&lt;'Season Lookup'!$D$16),"Spring",IF(AND(D5349&gt;='Season Lookup'!$D$16,D5349&lt;'Season Lookup'!$D$17),"Summer",IF(AND(D5349&gt;='Season Lookup'!$D$17,D5349&lt;'Season Lookup'!$D$18),"Fall",IF(OR(D5349&gt;='Season Lookup'!$D$18,D5349&lt;'Season Lookup'!$D$15),"Winter"))))</f>
        <v>Summer</v>
      </c>
      <c r="L5349" s="3" t="str">
        <f>VLOOKUP(F5349,'Season Lookup'!$A$1:$B$13,2,0)</f>
        <v>Summer</v>
      </c>
      <c r="M5349" t="s">
        <v>73</v>
      </c>
      <c r="N5349" t="s">
        <v>13</v>
      </c>
      <c r="O5349" t="s">
        <v>13</v>
      </c>
      <c r="P5349" t="str">
        <f t="shared" si="1052"/>
        <v>Yes</v>
      </c>
      <c r="Q5349" t="str">
        <f t="shared" si="1053"/>
        <v>No</v>
      </c>
      <c r="R5349" t="str">
        <f t="shared" si="1054"/>
        <v>No</v>
      </c>
      <c r="S5349">
        <v>748</v>
      </c>
      <c r="T5349" t="s">
        <v>203</v>
      </c>
      <c r="V5349" t="str">
        <f t="shared" si="1055"/>
        <v>Non Intersection</v>
      </c>
      <c r="W5349" t="s">
        <v>1731</v>
      </c>
      <c r="X5349">
        <v>42.358068000000003</v>
      </c>
      <c r="Y5349">
        <v>-71.114272999999997</v>
      </c>
      <c r="Z5349" t="s">
        <v>1732</v>
      </c>
    </row>
    <row r="5350" spans="1:26">
      <c r="A5350">
        <v>29341</v>
      </c>
      <c r="B5350" s="1">
        <v>41452.4375</v>
      </c>
      <c r="C5350" s="1">
        <f t="shared" si="1044"/>
        <v>41275</v>
      </c>
      <c r="D5350" s="4">
        <f t="shared" si="1045"/>
        <v>0.48888888888888887</v>
      </c>
      <c r="E5350" s="3">
        <f t="shared" si="1046"/>
        <v>2013</v>
      </c>
      <c r="F5350" s="3">
        <f t="shared" si="1047"/>
        <v>6</v>
      </c>
      <c r="G5350" s="3">
        <f t="shared" si="1048"/>
        <v>27</v>
      </c>
      <c r="H5350" s="3">
        <f t="shared" si="1049"/>
        <v>10</v>
      </c>
      <c r="I5350" s="3">
        <f t="shared" si="1050"/>
        <v>30</v>
      </c>
      <c r="J5350" s="3">
        <f t="shared" si="1051"/>
        <v>5</v>
      </c>
      <c r="K5350" s="3" t="str">
        <f>IF(AND(D5350&gt;='Season Lookup'!$D$15,D5350&lt;'Season Lookup'!$D$16),"Spring",IF(AND(D5350&gt;='Season Lookup'!$D$16,D5350&lt;'Season Lookup'!$D$17),"Summer",IF(AND(D5350&gt;='Season Lookup'!$D$17,D5350&lt;'Season Lookup'!$D$18),"Fall",IF(OR(D5350&gt;='Season Lookup'!$D$18,D5350&lt;'Season Lookup'!$D$15),"Winter"))))</f>
        <v>Summer</v>
      </c>
      <c r="L5350" s="3" t="str">
        <f>VLOOKUP(F5350,'Season Lookup'!$A$1:$B$13,2,0)</f>
        <v>Summer</v>
      </c>
      <c r="M5350" t="s">
        <v>78</v>
      </c>
      <c r="N5350" t="s">
        <v>13</v>
      </c>
      <c r="O5350" t="s">
        <v>23</v>
      </c>
      <c r="P5350" t="str">
        <f t="shared" si="1052"/>
        <v>Yes</v>
      </c>
      <c r="Q5350" t="str">
        <f t="shared" si="1053"/>
        <v>No</v>
      </c>
      <c r="R5350" t="str">
        <f t="shared" si="1054"/>
        <v>No</v>
      </c>
      <c r="T5350" t="s">
        <v>1062</v>
      </c>
      <c r="V5350" t="str">
        <f t="shared" si="1055"/>
        <v>Intersection</v>
      </c>
      <c r="W5350" t="s">
        <v>1283</v>
      </c>
      <c r="X5350">
        <v>0</v>
      </c>
      <c r="Y5350">
        <v>0</v>
      </c>
      <c r="Z5350" t="s">
        <v>81</v>
      </c>
    </row>
    <row r="5351" spans="1:26">
      <c r="A5351">
        <v>29337</v>
      </c>
      <c r="B5351" s="1">
        <v>41453.054849537039</v>
      </c>
      <c r="C5351" s="1">
        <f t="shared" si="1044"/>
        <v>41275</v>
      </c>
      <c r="D5351" s="4">
        <f t="shared" si="1045"/>
        <v>0.49166666666666664</v>
      </c>
      <c r="E5351" s="3">
        <f t="shared" si="1046"/>
        <v>2013</v>
      </c>
      <c r="F5351" s="3">
        <f t="shared" si="1047"/>
        <v>6</v>
      </c>
      <c r="G5351" s="3">
        <f t="shared" si="1048"/>
        <v>28</v>
      </c>
      <c r="H5351" s="3">
        <f t="shared" si="1049"/>
        <v>1</v>
      </c>
      <c r="I5351" s="3">
        <f t="shared" si="1050"/>
        <v>18</v>
      </c>
      <c r="J5351" s="3">
        <f t="shared" si="1051"/>
        <v>6</v>
      </c>
      <c r="K5351" s="3" t="str">
        <f>IF(AND(D5351&gt;='Season Lookup'!$D$15,D5351&lt;'Season Lookup'!$D$16),"Spring",IF(AND(D5351&gt;='Season Lookup'!$D$16,D5351&lt;'Season Lookup'!$D$17),"Summer",IF(AND(D5351&gt;='Season Lookup'!$D$17,D5351&lt;'Season Lookup'!$D$18),"Fall",IF(OR(D5351&gt;='Season Lookup'!$D$18,D5351&lt;'Season Lookup'!$D$15),"Winter"))))</f>
        <v>Summer</v>
      </c>
      <c r="L5351" s="3" t="str">
        <f>VLOOKUP(F5351,'Season Lookup'!$A$1:$B$13,2,0)</f>
        <v>Summer</v>
      </c>
      <c r="M5351" t="s">
        <v>12</v>
      </c>
      <c r="N5351" t="s">
        <v>13</v>
      </c>
      <c r="O5351" t="s">
        <v>13</v>
      </c>
      <c r="P5351" t="str">
        <f t="shared" si="1052"/>
        <v>Yes</v>
      </c>
      <c r="Q5351" t="str">
        <f t="shared" si="1053"/>
        <v>No</v>
      </c>
      <c r="R5351" t="str">
        <f t="shared" si="1054"/>
        <v>No</v>
      </c>
      <c r="T5351" t="s">
        <v>4313</v>
      </c>
      <c r="U5351" t="s">
        <v>198</v>
      </c>
      <c r="V5351" t="str">
        <f t="shared" si="1055"/>
        <v>Intersection</v>
      </c>
      <c r="W5351" t="s">
        <v>4550</v>
      </c>
      <c r="X5351">
        <v>42.372252000000003</v>
      </c>
      <c r="Y5351">
        <v>-71.119338999999997</v>
      </c>
      <c r="Z5351" t="s">
        <v>1787</v>
      </c>
    </row>
    <row r="5352" spans="1:26">
      <c r="A5352">
        <v>29338</v>
      </c>
      <c r="B5352" s="1">
        <v>41453.611805555556</v>
      </c>
      <c r="C5352" s="1">
        <f t="shared" si="1044"/>
        <v>41275</v>
      </c>
      <c r="D5352" s="4">
        <f t="shared" si="1045"/>
        <v>0.49166666666666664</v>
      </c>
      <c r="E5352" s="3">
        <f t="shared" si="1046"/>
        <v>2013</v>
      </c>
      <c r="F5352" s="3">
        <f t="shared" si="1047"/>
        <v>6</v>
      </c>
      <c r="G5352" s="3">
        <f t="shared" si="1048"/>
        <v>28</v>
      </c>
      <c r="H5352" s="3">
        <f t="shared" si="1049"/>
        <v>14</v>
      </c>
      <c r="I5352" s="3">
        <f t="shared" si="1050"/>
        <v>41</v>
      </c>
      <c r="J5352" s="3">
        <f t="shared" si="1051"/>
        <v>6</v>
      </c>
      <c r="K5352" s="3" t="str">
        <f>IF(AND(D5352&gt;='Season Lookup'!$D$15,D5352&lt;'Season Lookup'!$D$16),"Spring",IF(AND(D5352&gt;='Season Lookup'!$D$16,D5352&lt;'Season Lookup'!$D$17),"Summer",IF(AND(D5352&gt;='Season Lookup'!$D$17,D5352&lt;'Season Lookup'!$D$18),"Fall",IF(OR(D5352&gt;='Season Lookup'!$D$18,D5352&lt;'Season Lookup'!$D$15),"Winter"))))</f>
        <v>Summer</v>
      </c>
      <c r="L5352" s="3" t="str">
        <f>VLOOKUP(F5352,'Season Lookup'!$A$1:$B$13,2,0)</f>
        <v>Summer</v>
      </c>
      <c r="M5352" t="s">
        <v>73</v>
      </c>
      <c r="N5352" t="s">
        <v>13</v>
      </c>
      <c r="O5352" t="s">
        <v>13</v>
      </c>
      <c r="P5352" t="str">
        <f t="shared" si="1052"/>
        <v>Yes</v>
      </c>
      <c r="Q5352" t="str">
        <f t="shared" si="1053"/>
        <v>No</v>
      </c>
      <c r="R5352" t="str">
        <f t="shared" si="1054"/>
        <v>No</v>
      </c>
      <c r="T5352" t="s">
        <v>105</v>
      </c>
      <c r="U5352" t="s">
        <v>134</v>
      </c>
      <c r="V5352" t="str">
        <f t="shared" si="1055"/>
        <v>Intersection</v>
      </c>
      <c r="W5352" t="s">
        <v>838</v>
      </c>
      <c r="X5352">
        <v>42.374831999999998</v>
      </c>
      <c r="Y5352">
        <v>-71.114476999999994</v>
      </c>
      <c r="Z5352" t="s">
        <v>839</v>
      </c>
    </row>
    <row r="5353" spans="1:26">
      <c r="A5353">
        <v>29342</v>
      </c>
      <c r="B5353" s="1">
        <v>41453.5</v>
      </c>
      <c r="C5353" s="1">
        <f t="shared" si="1044"/>
        <v>41275</v>
      </c>
      <c r="D5353" s="4">
        <f t="shared" si="1045"/>
        <v>0.49166666666666664</v>
      </c>
      <c r="E5353" s="3">
        <f t="shared" si="1046"/>
        <v>2013</v>
      </c>
      <c r="F5353" s="3">
        <f t="shared" si="1047"/>
        <v>6</v>
      </c>
      <c r="G5353" s="3">
        <f t="shared" si="1048"/>
        <v>28</v>
      </c>
      <c r="H5353" s="3">
        <f t="shared" si="1049"/>
        <v>12</v>
      </c>
      <c r="I5353" s="3">
        <f t="shared" si="1050"/>
        <v>0</v>
      </c>
      <c r="J5353" s="3">
        <f t="shared" si="1051"/>
        <v>6</v>
      </c>
      <c r="K5353" s="3" t="str">
        <f>IF(AND(D5353&gt;='Season Lookup'!$D$15,D5353&lt;'Season Lookup'!$D$16),"Spring",IF(AND(D5353&gt;='Season Lookup'!$D$16,D5353&lt;'Season Lookup'!$D$17),"Summer",IF(AND(D5353&gt;='Season Lookup'!$D$17,D5353&lt;'Season Lookup'!$D$18),"Fall",IF(OR(D5353&gt;='Season Lookup'!$D$18,D5353&lt;'Season Lookup'!$D$15),"Winter"))))</f>
        <v>Summer</v>
      </c>
      <c r="L5353" s="3" t="str">
        <f>VLOOKUP(F5353,'Season Lookup'!$A$1:$B$13,2,0)</f>
        <v>Summer</v>
      </c>
      <c r="M5353" t="s">
        <v>12</v>
      </c>
      <c r="N5353" t="s">
        <v>13</v>
      </c>
      <c r="O5353" t="s">
        <v>13</v>
      </c>
      <c r="P5353" t="str">
        <f t="shared" si="1052"/>
        <v>Yes</v>
      </c>
      <c r="Q5353" t="str">
        <f t="shared" si="1053"/>
        <v>No</v>
      </c>
      <c r="R5353" t="str">
        <f t="shared" si="1054"/>
        <v>No</v>
      </c>
      <c r="S5353">
        <v>378</v>
      </c>
      <c r="T5353" t="s">
        <v>14</v>
      </c>
      <c r="V5353" t="str">
        <f t="shared" si="1055"/>
        <v>Non Intersection</v>
      </c>
      <c r="W5353" t="s">
        <v>1399</v>
      </c>
      <c r="X5353">
        <v>42.363047999999999</v>
      </c>
      <c r="Y5353">
        <v>-71.100064000000003</v>
      </c>
      <c r="Z5353" t="s">
        <v>1400</v>
      </c>
    </row>
    <row r="5354" spans="1:26">
      <c r="A5354">
        <v>29343</v>
      </c>
      <c r="B5354" s="1">
        <v>41453.645833333336</v>
      </c>
      <c r="C5354" s="1">
        <f t="shared" si="1044"/>
        <v>41275</v>
      </c>
      <c r="D5354" s="4">
        <f t="shared" si="1045"/>
        <v>0.49166666666666664</v>
      </c>
      <c r="E5354" s="3">
        <f t="shared" si="1046"/>
        <v>2013</v>
      </c>
      <c r="F5354" s="3">
        <f t="shared" si="1047"/>
        <v>6</v>
      </c>
      <c r="G5354" s="3">
        <f t="shared" si="1048"/>
        <v>28</v>
      </c>
      <c r="H5354" s="3">
        <f t="shared" si="1049"/>
        <v>15</v>
      </c>
      <c r="I5354" s="3">
        <f t="shared" si="1050"/>
        <v>30</v>
      </c>
      <c r="J5354" s="3">
        <f t="shared" si="1051"/>
        <v>6</v>
      </c>
      <c r="K5354" s="3" t="str">
        <f>IF(AND(D5354&gt;='Season Lookup'!$D$15,D5354&lt;'Season Lookup'!$D$16),"Spring",IF(AND(D5354&gt;='Season Lookup'!$D$16,D5354&lt;'Season Lookup'!$D$17),"Summer",IF(AND(D5354&gt;='Season Lookup'!$D$17,D5354&lt;'Season Lookup'!$D$18),"Fall",IF(OR(D5354&gt;='Season Lookup'!$D$18,D5354&lt;'Season Lookup'!$D$15),"Winter"))))</f>
        <v>Summer</v>
      </c>
      <c r="L5354" s="3" t="str">
        <f>VLOOKUP(F5354,'Season Lookup'!$A$1:$B$13,2,0)</f>
        <v>Summer</v>
      </c>
      <c r="M5354" t="s">
        <v>12</v>
      </c>
      <c r="N5354" t="s">
        <v>13</v>
      </c>
      <c r="O5354" t="s">
        <v>23</v>
      </c>
      <c r="P5354" t="str">
        <f t="shared" si="1052"/>
        <v>Yes</v>
      </c>
      <c r="Q5354" t="str">
        <f t="shared" si="1053"/>
        <v>No</v>
      </c>
      <c r="R5354" t="str">
        <f t="shared" si="1054"/>
        <v>No</v>
      </c>
      <c r="T5354" t="s">
        <v>326</v>
      </c>
      <c r="V5354" t="str">
        <f t="shared" si="1055"/>
        <v>Intersection</v>
      </c>
      <c r="W5354" t="s">
        <v>2551</v>
      </c>
      <c r="X5354">
        <v>0</v>
      </c>
      <c r="Y5354">
        <v>0</v>
      </c>
      <c r="Z5354" t="s">
        <v>81</v>
      </c>
    </row>
    <row r="5355" spans="1:26">
      <c r="A5355">
        <v>29344</v>
      </c>
      <c r="B5355" s="1">
        <v>41453.84375</v>
      </c>
      <c r="C5355" s="1">
        <f t="shared" si="1044"/>
        <v>41275</v>
      </c>
      <c r="D5355" s="4">
        <f t="shared" si="1045"/>
        <v>0.49166666666666664</v>
      </c>
      <c r="E5355" s="3">
        <f t="shared" si="1046"/>
        <v>2013</v>
      </c>
      <c r="F5355" s="3">
        <f t="shared" si="1047"/>
        <v>6</v>
      </c>
      <c r="G5355" s="3">
        <f t="shared" si="1048"/>
        <v>28</v>
      </c>
      <c r="H5355" s="3">
        <f t="shared" si="1049"/>
        <v>20</v>
      </c>
      <c r="I5355" s="3">
        <f t="shared" si="1050"/>
        <v>15</v>
      </c>
      <c r="J5355" s="3">
        <f t="shared" si="1051"/>
        <v>6</v>
      </c>
      <c r="K5355" s="3" t="str">
        <f>IF(AND(D5355&gt;='Season Lookup'!$D$15,D5355&lt;'Season Lookup'!$D$16),"Spring",IF(AND(D5355&gt;='Season Lookup'!$D$16,D5355&lt;'Season Lookup'!$D$17),"Summer",IF(AND(D5355&gt;='Season Lookup'!$D$17,D5355&lt;'Season Lookup'!$D$18),"Fall",IF(OR(D5355&gt;='Season Lookup'!$D$18,D5355&lt;'Season Lookup'!$D$15),"Winter"))))</f>
        <v>Summer</v>
      </c>
      <c r="L5355" s="3" t="str">
        <f>VLOOKUP(F5355,'Season Lookup'!$A$1:$B$13,2,0)</f>
        <v>Summer</v>
      </c>
      <c r="M5355" t="s">
        <v>12</v>
      </c>
      <c r="N5355" t="s">
        <v>13</v>
      </c>
      <c r="O5355" t="s">
        <v>23</v>
      </c>
      <c r="P5355" t="str">
        <f t="shared" si="1052"/>
        <v>Yes</v>
      </c>
      <c r="Q5355" t="str">
        <f t="shared" si="1053"/>
        <v>No</v>
      </c>
      <c r="R5355" t="str">
        <f t="shared" si="1054"/>
        <v>No</v>
      </c>
      <c r="S5355">
        <v>177</v>
      </c>
      <c r="T5355" t="s">
        <v>1145</v>
      </c>
      <c r="V5355" t="str">
        <f t="shared" si="1055"/>
        <v>Non Intersection</v>
      </c>
      <c r="W5355" t="s">
        <v>2431</v>
      </c>
      <c r="X5355">
        <v>42.390703000000002</v>
      </c>
      <c r="Y5355">
        <v>-71.131505000000004</v>
      </c>
      <c r="Z5355" t="s">
        <v>2432</v>
      </c>
    </row>
    <row r="5356" spans="1:26">
      <c r="A5356">
        <v>29345</v>
      </c>
      <c r="B5356" s="1">
        <v>41453.40625</v>
      </c>
      <c r="C5356" s="1">
        <f t="shared" si="1044"/>
        <v>41275</v>
      </c>
      <c r="D5356" s="4">
        <f t="shared" si="1045"/>
        <v>0.49166666666666664</v>
      </c>
      <c r="E5356" s="3">
        <f t="shared" si="1046"/>
        <v>2013</v>
      </c>
      <c r="F5356" s="3">
        <f t="shared" si="1047"/>
        <v>6</v>
      </c>
      <c r="G5356" s="3">
        <f t="shared" si="1048"/>
        <v>28</v>
      </c>
      <c r="H5356" s="3">
        <f t="shared" si="1049"/>
        <v>9</v>
      </c>
      <c r="I5356" s="3">
        <f t="shared" si="1050"/>
        <v>45</v>
      </c>
      <c r="J5356" s="3">
        <f t="shared" si="1051"/>
        <v>6</v>
      </c>
      <c r="K5356" s="3" t="str">
        <f>IF(AND(D5356&gt;='Season Lookup'!$D$15,D5356&lt;'Season Lookup'!$D$16),"Spring",IF(AND(D5356&gt;='Season Lookup'!$D$16,D5356&lt;'Season Lookup'!$D$17),"Summer",IF(AND(D5356&gt;='Season Lookup'!$D$17,D5356&lt;'Season Lookup'!$D$18),"Fall",IF(OR(D5356&gt;='Season Lookup'!$D$18,D5356&lt;'Season Lookup'!$D$15),"Winter"))))</f>
        <v>Summer</v>
      </c>
      <c r="L5356" s="3" t="str">
        <f>VLOOKUP(F5356,'Season Lookup'!$A$1:$B$13,2,0)</f>
        <v>Summer</v>
      </c>
      <c r="M5356" t="s">
        <v>12</v>
      </c>
      <c r="N5356" t="s">
        <v>13</v>
      </c>
      <c r="O5356" t="s">
        <v>13</v>
      </c>
      <c r="P5356" t="str">
        <f t="shared" si="1052"/>
        <v>Yes</v>
      </c>
      <c r="Q5356" t="str">
        <f t="shared" si="1053"/>
        <v>No</v>
      </c>
      <c r="R5356" t="str">
        <f t="shared" si="1054"/>
        <v>No</v>
      </c>
      <c r="T5356" t="s">
        <v>41</v>
      </c>
      <c r="U5356" t="s">
        <v>203</v>
      </c>
      <c r="V5356" t="str">
        <f t="shared" si="1055"/>
        <v>Intersection</v>
      </c>
      <c r="W5356" t="s">
        <v>3110</v>
      </c>
      <c r="X5356">
        <v>42.361462000000003</v>
      </c>
      <c r="Y5356">
        <v>-71.115962999999994</v>
      </c>
      <c r="Z5356" t="s">
        <v>3111</v>
      </c>
    </row>
    <row r="5357" spans="1:26">
      <c r="A5357">
        <v>29346</v>
      </c>
      <c r="B5357" s="1">
        <v>41454.083333333336</v>
      </c>
      <c r="C5357" s="1">
        <f t="shared" si="1044"/>
        <v>41275</v>
      </c>
      <c r="D5357" s="4">
        <f t="shared" si="1045"/>
        <v>0.49444444444444446</v>
      </c>
      <c r="E5357" s="3">
        <f t="shared" si="1046"/>
        <v>2013</v>
      </c>
      <c r="F5357" s="3">
        <f t="shared" si="1047"/>
        <v>6</v>
      </c>
      <c r="G5357" s="3">
        <f t="shared" si="1048"/>
        <v>29</v>
      </c>
      <c r="H5357" s="3">
        <f t="shared" si="1049"/>
        <v>2</v>
      </c>
      <c r="I5357" s="3">
        <f t="shared" si="1050"/>
        <v>0</v>
      </c>
      <c r="J5357" s="3">
        <f t="shared" si="1051"/>
        <v>7</v>
      </c>
      <c r="K5357" s="3" t="str">
        <f>IF(AND(D5357&gt;='Season Lookup'!$D$15,D5357&lt;'Season Lookup'!$D$16),"Spring",IF(AND(D5357&gt;='Season Lookup'!$D$16,D5357&lt;'Season Lookup'!$D$17),"Summer",IF(AND(D5357&gt;='Season Lookup'!$D$17,D5357&lt;'Season Lookup'!$D$18),"Fall",IF(OR(D5357&gt;='Season Lookup'!$D$18,D5357&lt;'Season Lookup'!$D$15),"Winter"))))</f>
        <v>Summer</v>
      </c>
      <c r="L5357" s="3" t="str">
        <f>VLOOKUP(F5357,'Season Lookup'!$A$1:$B$13,2,0)</f>
        <v>Summer</v>
      </c>
      <c r="M5357" t="s">
        <v>31</v>
      </c>
      <c r="N5357" t="s">
        <v>13</v>
      </c>
      <c r="O5357" t="s">
        <v>23</v>
      </c>
      <c r="P5357" t="str">
        <f t="shared" si="1052"/>
        <v>Yes</v>
      </c>
      <c r="Q5357" t="str">
        <f t="shared" si="1053"/>
        <v>No</v>
      </c>
      <c r="R5357" t="str">
        <f t="shared" si="1054"/>
        <v>No</v>
      </c>
      <c r="T5357" t="s">
        <v>3260</v>
      </c>
      <c r="U5357" t="s">
        <v>5776</v>
      </c>
      <c r="V5357" t="str">
        <f t="shared" si="1055"/>
        <v>Intersection</v>
      </c>
      <c r="W5357" t="s">
        <v>5777</v>
      </c>
      <c r="X5357">
        <v>42.364460000000001</v>
      </c>
      <c r="Y5357">
        <v>-71.097303999999994</v>
      </c>
      <c r="Z5357" t="s">
        <v>3262</v>
      </c>
    </row>
    <row r="5358" spans="1:26">
      <c r="A5358">
        <v>29347</v>
      </c>
      <c r="B5358" s="1">
        <v>41456.916655092595</v>
      </c>
      <c r="C5358" s="1">
        <f t="shared" si="1044"/>
        <v>41275</v>
      </c>
      <c r="D5358" s="4">
        <f t="shared" si="1045"/>
        <v>0.5</v>
      </c>
      <c r="E5358" s="3">
        <f t="shared" si="1046"/>
        <v>2013</v>
      </c>
      <c r="F5358" s="3">
        <f t="shared" si="1047"/>
        <v>7</v>
      </c>
      <c r="G5358" s="3">
        <f t="shared" si="1048"/>
        <v>1</v>
      </c>
      <c r="H5358" s="3">
        <f t="shared" si="1049"/>
        <v>21</v>
      </c>
      <c r="I5358" s="3">
        <f t="shared" si="1050"/>
        <v>59</v>
      </c>
      <c r="J5358" s="3">
        <f t="shared" si="1051"/>
        <v>2</v>
      </c>
      <c r="K5358" s="3" t="str">
        <f>IF(AND(D5358&gt;='Season Lookup'!$D$15,D5358&lt;'Season Lookup'!$D$16),"Spring",IF(AND(D5358&gt;='Season Lookup'!$D$16,D5358&lt;'Season Lookup'!$D$17),"Summer",IF(AND(D5358&gt;='Season Lookup'!$D$17,D5358&lt;'Season Lookup'!$D$18),"Fall",IF(OR(D5358&gt;='Season Lookup'!$D$18,D5358&lt;'Season Lookup'!$D$15),"Winter"))))</f>
        <v>Summer</v>
      </c>
      <c r="L5358" s="3" t="str">
        <f>VLOOKUP(F5358,'Season Lookup'!$A$1:$B$13,2,0)</f>
        <v>Summer</v>
      </c>
      <c r="M5358" t="s">
        <v>56</v>
      </c>
      <c r="N5358" t="s">
        <v>13</v>
      </c>
      <c r="O5358" t="s">
        <v>23</v>
      </c>
      <c r="P5358" t="str">
        <f t="shared" si="1052"/>
        <v>Yes</v>
      </c>
      <c r="Q5358" t="str">
        <f t="shared" si="1053"/>
        <v>No</v>
      </c>
      <c r="R5358" t="str">
        <f t="shared" si="1054"/>
        <v>No</v>
      </c>
      <c r="S5358">
        <v>9799</v>
      </c>
      <c r="T5358" t="s">
        <v>2060</v>
      </c>
      <c r="V5358" t="str">
        <f t="shared" si="1055"/>
        <v>Non Intersection</v>
      </c>
      <c r="W5358" t="s">
        <v>5778</v>
      </c>
      <c r="X5358">
        <v>42.397359000000002</v>
      </c>
      <c r="Y5358">
        <v>-71.133429000000007</v>
      </c>
      <c r="Z5358" t="s">
        <v>5779</v>
      </c>
    </row>
    <row r="5359" spans="1:26">
      <c r="A5359">
        <v>29348</v>
      </c>
      <c r="B5359" s="1">
        <v>41456.84652777778</v>
      </c>
      <c r="C5359" s="1">
        <f t="shared" si="1044"/>
        <v>41275</v>
      </c>
      <c r="D5359" s="4">
        <f t="shared" si="1045"/>
        <v>0.5</v>
      </c>
      <c r="E5359" s="3">
        <f t="shared" si="1046"/>
        <v>2013</v>
      </c>
      <c r="F5359" s="3">
        <f t="shared" si="1047"/>
        <v>7</v>
      </c>
      <c r="G5359" s="3">
        <f t="shared" si="1048"/>
        <v>1</v>
      </c>
      <c r="H5359" s="3">
        <f t="shared" si="1049"/>
        <v>20</v>
      </c>
      <c r="I5359" s="3">
        <f t="shared" si="1050"/>
        <v>19</v>
      </c>
      <c r="J5359" s="3">
        <f t="shared" si="1051"/>
        <v>2</v>
      </c>
      <c r="K5359" s="3" t="str">
        <f>IF(AND(D5359&gt;='Season Lookup'!$D$15,D5359&lt;'Season Lookup'!$D$16),"Spring",IF(AND(D5359&gt;='Season Lookup'!$D$16,D5359&lt;'Season Lookup'!$D$17),"Summer",IF(AND(D5359&gt;='Season Lookup'!$D$17,D5359&lt;'Season Lookup'!$D$18),"Fall",IF(OR(D5359&gt;='Season Lookup'!$D$18,D5359&lt;'Season Lookup'!$D$15),"Winter"))))</f>
        <v>Summer</v>
      </c>
      <c r="L5359" s="3" t="str">
        <f>VLOOKUP(F5359,'Season Lookup'!$A$1:$B$13,2,0)</f>
        <v>Summer</v>
      </c>
      <c r="M5359" t="s">
        <v>56</v>
      </c>
      <c r="N5359" t="s">
        <v>13</v>
      </c>
      <c r="O5359" t="s">
        <v>13</v>
      </c>
      <c r="P5359" t="str">
        <f t="shared" si="1052"/>
        <v>Yes</v>
      </c>
      <c r="Q5359" t="str">
        <f t="shared" si="1053"/>
        <v>No</v>
      </c>
      <c r="R5359" t="str">
        <f t="shared" si="1054"/>
        <v>No</v>
      </c>
      <c r="T5359" t="s">
        <v>1182</v>
      </c>
      <c r="U5359" t="s">
        <v>14</v>
      </c>
      <c r="V5359" t="str">
        <f t="shared" si="1055"/>
        <v>Intersection</v>
      </c>
      <c r="W5359" t="s">
        <v>3598</v>
      </c>
      <c r="X5359">
        <v>42.358187999999998</v>
      </c>
      <c r="Y5359">
        <v>-71.093089000000006</v>
      </c>
      <c r="Z5359" t="s">
        <v>1241</v>
      </c>
    </row>
    <row r="5360" spans="1:26">
      <c r="A5360">
        <v>29350</v>
      </c>
      <c r="B5360" s="1">
        <v>41457.53125</v>
      </c>
      <c r="C5360" s="1">
        <f t="shared" si="1044"/>
        <v>41275</v>
      </c>
      <c r="D5360" s="4">
        <f t="shared" si="1045"/>
        <v>0.50277777777777777</v>
      </c>
      <c r="E5360" s="3">
        <f t="shared" si="1046"/>
        <v>2013</v>
      </c>
      <c r="F5360" s="3">
        <f t="shared" si="1047"/>
        <v>7</v>
      </c>
      <c r="G5360" s="3">
        <f t="shared" si="1048"/>
        <v>2</v>
      </c>
      <c r="H5360" s="3">
        <f t="shared" si="1049"/>
        <v>12</v>
      </c>
      <c r="I5360" s="3">
        <f t="shared" si="1050"/>
        <v>45</v>
      </c>
      <c r="J5360" s="3">
        <f t="shared" si="1051"/>
        <v>3</v>
      </c>
      <c r="K5360" s="3" t="str">
        <f>IF(AND(D5360&gt;='Season Lookup'!$D$15,D5360&lt;'Season Lookup'!$D$16),"Spring",IF(AND(D5360&gt;='Season Lookup'!$D$16,D5360&lt;'Season Lookup'!$D$17),"Summer",IF(AND(D5360&gt;='Season Lookup'!$D$17,D5360&lt;'Season Lookup'!$D$18),"Fall",IF(OR(D5360&gt;='Season Lookup'!$D$18,D5360&lt;'Season Lookup'!$D$15),"Winter"))))</f>
        <v>Summer</v>
      </c>
      <c r="L5360" s="3" t="str">
        <f>VLOOKUP(F5360,'Season Lookup'!$A$1:$B$13,2,0)</f>
        <v>Summer</v>
      </c>
      <c r="M5360" t="s">
        <v>73</v>
      </c>
      <c r="N5360" t="s">
        <v>13</v>
      </c>
      <c r="O5360" t="s">
        <v>13</v>
      </c>
      <c r="P5360" t="str">
        <f t="shared" si="1052"/>
        <v>Yes</v>
      </c>
      <c r="Q5360" t="str">
        <f t="shared" si="1053"/>
        <v>No</v>
      </c>
      <c r="R5360" t="str">
        <f t="shared" si="1054"/>
        <v>No</v>
      </c>
      <c r="S5360">
        <v>245</v>
      </c>
      <c r="T5360" t="s">
        <v>380</v>
      </c>
      <c r="U5360" t="s">
        <v>147</v>
      </c>
      <c r="V5360" t="str">
        <f t="shared" si="1055"/>
        <v>Non Intersection</v>
      </c>
      <c r="W5360" t="s">
        <v>5780</v>
      </c>
      <c r="X5360">
        <v>42.368290999999999</v>
      </c>
      <c r="Y5360">
        <v>-71.085408000000001</v>
      </c>
      <c r="Z5360" t="s">
        <v>5781</v>
      </c>
    </row>
    <row r="5361" spans="1:26">
      <c r="A5361">
        <v>29351</v>
      </c>
      <c r="B5361" s="1">
        <v>41457.597210648149</v>
      </c>
      <c r="C5361" s="1">
        <f t="shared" si="1044"/>
        <v>41275</v>
      </c>
      <c r="D5361" s="4">
        <f t="shared" si="1045"/>
        <v>0.50277777777777777</v>
      </c>
      <c r="E5361" s="3">
        <f t="shared" si="1046"/>
        <v>2013</v>
      </c>
      <c r="F5361" s="3">
        <f t="shared" si="1047"/>
        <v>7</v>
      </c>
      <c r="G5361" s="3">
        <f t="shared" si="1048"/>
        <v>2</v>
      </c>
      <c r="H5361" s="3">
        <f t="shared" si="1049"/>
        <v>14</v>
      </c>
      <c r="I5361" s="3">
        <f t="shared" si="1050"/>
        <v>19</v>
      </c>
      <c r="J5361" s="3">
        <f t="shared" si="1051"/>
        <v>3</v>
      </c>
      <c r="K5361" s="3" t="str">
        <f>IF(AND(D5361&gt;='Season Lookup'!$D$15,D5361&lt;'Season Lookup'!$D$16),"Spring",IF(AND(D5361&gt;='Season Lookup'!$D$16,D5361&lt;'Season Lookup'!$D$17),"Summer",IF(AND(D5361&gt;='Season Lookup'!$D$17,D5361&lt;'Season Lookup'!$D$18),"Fall",IF(OR(D5361&gt;='Season Lookup'!$D$18,D5361&lt;'Season Lookup'!$D$15),"Winter"))))</f>
        <v>Summer</v>
      </c>
      <c r="L5361" s="3" t="str">
        <f>VLOOKUP(F5361,'Season Lookup'!$A$1:$B$13,2,0)</f>
        <v>Summer</v>
      </c>
      <c r="M5361" t="s">
        <v>73</v>
      </c>
      <c r="N5361" t="s">
        <v>13</v>
      </c>
      <c r="O5361" t="s">
        <v>152</v>
      </c>
      <c r="P5361" t="str">
        <f t="shared" si="1052"/>
        <v>Yes</v>
      </c>
      <c r="Q5361" t="str">
        <f t="shared" si="1053"/>
        <v>No</v>
      </c>
      <c r="R5361" t="str">
        <f t="shared" si="1054"/>
        <v>Yes</v>
      </c>
      <c r="T5361" t="s">
        <v>14</v>
      </c>
      <c r="U5361" t="s">
        <v>126</v>
      </c>
      <c r="V5361" t="str">
        <f t="shared" si="1055"/>
        <v>Intersection</v>
      </c>
      <c r="W5361" t="s">
        <v>127</v>
      </c>
      <c r="X5361">
        <v>42.388964999999999</v>
      </c>
      <c r="Y5361">
        <v>-71.119694999999993</v>
      </c>
      <c r="Z5361" t="s">
        <v>128</v>
      </c>
    </row>
    <row r="5362" spans="1:26">
      <c r="A5362">
        <v>29498</v>
      </c>
      <c r="B5362" s="1">
        <v>41457.722210648149</v>
      </c>
      <c r="C5362" s="1">
        <f t="shared" si="1044"/>
        <v>41275</v>
      </c>
      <c r="D5362" s="4">
        <f t="shared" si="1045"/>
        <v>0.50277777777777777</v>
      </c>
      <c r="E5362" s="3">
        <f t="shared" si="1046"/>
        <v>2013</v>
      </c>
      <c r="F5362" s="3">
        <f t="shared" si="1047"/>
        <v>7</v>
      </c>
      <c r="G5362" s="3">
        <f t="shared" si="1048"/>
        <v>2</v>
      </c>
      <c r="H5362" s="3">
        <f t="shared" si="1049"/>
        <v>17</v>
      </c>
      <c r="I5362" s="3">
        <f t="shared" si="1050"/>
        <v>19</v>
      </c>
      <c r="J5362" s="3">
        <f t="shared" si="1051"/>
        <v>3</v>
      </c>
      <c r="K5362" s="3" t="str">
        <f>IF(AND(D5362&gt;='Season Lookup'!$D$15,D5362&lt;'Season Lookup'!$D$16),"Spring",IF(AND(D5362&gt;='Season Lookup'!$D$16,D5362&lt;'Season Lookup'!$D$17),"Summer",IF(AND(D5362&gt;='Season Lookup'!$D$17,D5362&lt;'Season Lookup'!$D$18),"Fall",IF(OR(D5362&gt;='Season Lookup'!$D$18,D5362&lt;'Season Lookup'!$D$15),"Winter"))))</f>
        <v>Summer</v>
      </c>
      <c r="L5362" s="3" t="str">
        <f>VLOOKUP(F5362,'Season Lookup'!$A$1:$B$13,2,0)</f>
        <v>Summer</v>
      </c>
      <c r="M5362" t="s">
        <v>12</v>
      </c>
      <c r="N5362" t="s">
        <v>13</v>
      </c>
      <c r="O5362" t="s">
        <v>23</v>
      </c>
      <c r="P5362" t="str">
        <f t="shared" si="1052"/>
        <v>Yes</v>
      </c>
      <c r="Q5362" t="str">
        <f t="shared" si="1053"/>
        <v>No</v>
      </c>
      <c r="R5362" t="str">
        <f t="shared" si="1054"/>
        <v>No</v>
      </c>
      <c r="S5362">
        <v>105</v>
      </c>
      <c r="T5362" t="s">
        <v>146</v>
      </c>
      <c r="V5362" t="str">
        <f t="shared" si="1055"/>
        <v>Non Intersection</v>
      </c>
      <c r="W5362" t="s">
        <v>5782</v>
      </c>
      <c r="X5362">
        <v>42.369393000000002</v>
      </c>
      <c r="Y5362">
        <v>-71.08305</v>
      </c>
      <c r="Z5362" t="s">
        <v>5783</v>
      </c>
    </row>
    <row r="5363" spans="1:26">
      <c r="A5363">
        <v>29352</v>
      </c>
      <c r="B5363" s="1">
        <v>41458.447905092595</v>
      </c>
      <c r="C5363" s="1">
        <f t="shared" si="1044"/>
        <v>41275</v>
      </c>
      <c r="D5363" s="4">
        <f t="shared" si="1045"/>
        <v>0.50555555555555554</v>
      </c>
      <c r="E5363" s="3">
        <f t="shared" si="1046"/>
        <v>2013</v>
      </c>
      <c r="F5363" s="3">
        <f t="shared" si="1047"/>
        <v>7</v>
      </c>
      <c r="G5363" s="3">
        <f t="shared" si="1048"/>
        <v>3</v>
      </c>
      <c r="H5363" s="3">
        <f t="shared" si="1049"/>
        <v>10</v>
      </c>
      <c r="I5363" s="3">
        <f t="shared" si="1050"/>
        <v>44</v>
      </c>
      <c r="J5363" s="3">
        <f t="shared" si="1051"/>
        <v>4</v>
      </c>
      <c r="K5363" s="3" t="str">
        <f>IF(AND(D5363&gt;='Season Lookup'!$D$15,D5363&lt;'Season Lookup'!$D$16),"Spring",IF(AND(D5363&gt;='Season Lookup'!$D$16,D5363&lt;'Season Lookup'!$D$17),"Summer",IF(AND(D5363&gt;='Season Lookup'!$D$17,D5363&lt;'Season Lookup'!$D$18),"Fall",IF(OR(D5363&gt;='Season Lookup'!$D$18,D5363&lt;'Season Lookup'!$D$15),"Winter"))))</f>
        <v>Summer</v>
      </c>
      <c r="L5363" s="3" t="str">
        <f>VLOOKUP(F5363,'Season Lookup'!$A$1:$B$13,2,0)</f>
        <v>Summer</v>
      </c>
      <c r="M5363" t="s">
        <v>82</v>
      </c>
      <c r="N5363" t="s">
        <v>13</v>
      </c>
      <c r="O5363" t="s">
        <v>13</v>
      </c>
      <c r="P5363" t="str">
        <f t="shared" si="1052"/>
        <v>Yes</v>
      </c>
      <c r="Q5363" t="str">
        <f t="shared" si="1053"/>
        <v>No</v>
      </c>
      <c r="R5363" t="str">
        <f t="shared" si="1054"/>
        <v>No</v>
      </c>
      <c r="S5363">
        <v>58</v>
      </c>
      <c r="T5363" t="s">
        <v>1582</v>
      </c>
      <c r="V5363" t="str">
        <f t="shared" si="1055"/>
        <v>Non Intersection</v>
      </c>
      <c r="W5363" t="s">
        <v>5784</v>
      </c>
      <c r="X5363">
        <v>42.399470999999998</v>
      </c>
      <c r="Y5363">
        <v>-71.130049999999997</v>
      </c>
      <c r="Z5363" t="s">
        <v>5785</v>
      </c>
    </row>
    <row r="5364" spans="1:26">
      <c r="A5364">
        <v>29353</v>
      </c>
      <c r="B5364" s="1">
        <v>41458.34375</v>
      </c>
      <c r="C5364" s="1">
        <f t="shared" si="1044"/>
        <v>41275</v>
      </c>
      <c r="D5364" s="4">
        <f t="shared" si="1045"/>
        <v>0.50555555555555554</v>
      </c>
      <c r="E5364" s="3">
        <f t="shared" si="1046"/>
        <v>2013</v>
      </c>
      <c r="F5364" s="3">
        <f t="shared" si="1047"/>
        <v>7</v>
      </c>
      <c r="G5364" s="3">
        <f t="shared" si="1048"/>
        <v>3</v>
      </c>
      <c r="H5364" s="3">
        <f t="shared" si="1049"/>
        <v>8</v>
      </c>
      <c r="I5364" s="3">
        <f t="shared" si="1050"/>
        <v>15</v>
      </c>
      <c r="J5364" s="3">
        <f t="shared" si="1051"/>
        <v>4</v>
      </c>
      <c r="K5364" s="3" t="str">
        <f>IF(AND(D5364&gt;='Season Lookup'!$D$15,D5364&lt;'Season Lookup'!$D$16),"Spring",IF(AND(D5364&gt;='Season Lookup'!$D$16,D5364&lt;'Season Lookup'!$D$17),"Summer",IF(AND(D5364&gt;='Season Lookup'!$D$17,D5364&lt;'Season Lookup'!$D$18),"Fall",IF(OR(D5364&gt;='Season Lookup'!$D$18,D5364&lt;'Season Lookup'!$D$15),"Winter"))))</f>
        <v>Summer</v>
      </c>
      <c r="L5364" s="3" t="str">
        <f>VLOOKUP(F5364,'Season Lookup'!$A$1:$B$13,2,0)</f>
        <v>Summer</v>
      </c>
      <c r="M5364" t="s">
        <v>82</v>
      </c>
      <c r="N5364" t="s">
        <v>13</v>
      </c>
      <c r="O5364" t="s">
        <v>13</v>
      </c>
      <c r="P5364" t="str">
        <f t="shared" si="1052"/>
        <v>Yes</v>
      </c>
      <c r="Q5364" t="str">
        <f t="shared" si="1053"/>
        <v>No</v>
      </c>
      <c r="R5364" t="str">
        <f t="shared" si="1054"/>
        <v>No</v>
      </c>
      <c r="S5364">
        <v>1500</v>
      </c>
      <c r="T5364" t="s">
        <v>14</v>
      </c>
      <c r="V5364" t="str">
        <f t="shared" si="1055"/>
        <v>Non Intersection</v>
      </c>
      <c r="W5364" t="s">
        <v>5786</v>
      </c>
      <c r="X5364">
        <v>42.376925</v>
      </c>
      <c r="Y5364">
        <v>-71.120996000000005</v>
      </c>
      <c r="Z5364" t="s">
        <v>5787</v>
      </c>
    </row>
    <row r="5365" spans="1:26">
      <c r="A5365">
        <v>29354</v>
      </c>
      <c r="B5365" s="1">
        <v>41458.447905092595</v>
      </c>
      <c r="C5365" s="1">
        <f t="shared" si="1044"/>
        <v>41275</v>
      </c>
      <c r="D5365" s="4">
        <f t="shared" si="1045"/>
        <v>0.50555555555555554</v>
      </c>
      <c r="E5365" s="3">
        <f t="shared" si="1046"/>
        <v>2013</v>
      </c>
      <c r="F5365" s="3">
        <f t="shared" si="1047"/>
        <v>7</v>
      </c>
      <c r="G5365" s="3">
        <f t="shared" si="1048"/>
        <v>3</v>
      </c>
      <c r="H5365" s="3">
        <f t="shared" si="1049"/>
        <v>10</v>
      </c>
      <c r="I5365" s="3">
        <f t="shared" si="1050"/>
        <v>44</v>
      </c>
      <c r="J5365" s="3">
        <f t="shared" si="1051"/>
        <v>4</v>
      </c>
      <c r="K5365" s="3" t="str">
        <f>IF(AND(D5365&gt;='Season Lookup'!$D$15,D5365&lt;'Season Lookup'!$D$16),"Spring",IF(AND(D5365&gt;='Season Lookup'!$D$16,D5365&lt;'Season Lookup'!$D$17),"Summer",IF(AND(D5365&gt;='Season Lookup'!$D$17,D5365&lt;'Season Lookup'!$D$18),"Fall",IF(OR(D5365&gt;='Season Lookup'!$D$18,D5365&lt;'Season Lookup'!$D$15),"Winter"))))</f>
        <v>Summer</v>
      </c>
      <c r="L5365" s="3" t="str">
        <f>VLOOKUP(F5365,'Season Lookup'!$A$1:$B$13,2,0)</f>
        <v>Summer</v>
      </c>
      <c r="M5365" t="s">
        <v>82</v>
      </c>
      <c r="N5365" t="s">
        <v>13</v>
      </c>
      <c r="O5365" t="s">
        <v>23</v>
      </c>
      <c r="P5365" t="str">
        <f t="shared" si="1052"/>
        <v>Yes</v>
      </c>
      <c r="Q5365" t="str">
        <f t="shared" si="1053"/>
        <v>No</v>
      </c>
      <c r="R5365" t="str">
        <f t="shared" si="1054"/>
        <v>No</v>
      </c>
      <c r="S5365">
        <v>198</v>
      </c>
      <c r="T5365" t="s">
        <v>170</v>
      </c>
      <c r="V5365" t="str">
        <f t="shared" si="1055"/>
        <v>Non Intersection</v>
      </c>
      <c r="W5365" t="s">
        <v>4345</v>
      </c>
      <c r="X5365">
        <v>42.389879000000001</v>
      </c>
      <c r="Y5365">
        <v>-71.142218</v>
      </c>
      <c r="Z5365" t="s">
        <v>4346</v>
      </c>
    </row>
    <row r="5366" spans="1:26">
      <c r="A5366">
        <v>29355</v>
      </c>
      <c r="B5366" s="1">
        <v>41458.5</v>
      </c>
      <c r="C5366" s="1">
        <f t="shared" si="1044"/>
        <v>41275</v>
      </c>
      <c r="D5366" s="4">
        <f t="shared" si="1045"/>
        <v>0.50555555555555554</v>
      </c>
      <c r="E5366" s="3">
        <f t="shared" si="1046"/>
        <v>2013</v>
      </c>
      <c r="F5366" s="3">
        <f t="shared" si="1047"/>
        <v>7</v>
      </c>
      <c r="G5366" s="3">
        <f t="shared" si="1048"/>
        <v>3</v>
      </c>
      <c r="H5366" s="3">
        <f t="shared" si="1049"/>
        <v>12</v>
      </c>
      <c r="I5366" s="3">
        <f t="shared" si="1050"/>
        <v>0</v>
      </c>
      <c r="J5366" s="3">
        <f t="shared" si="1051"/>
        <v>4</v>
      </c>
      <c r="K5366" s="3" t="str">
        <f>IF(AND(D5366&gt;='Season Lookup'!$D$15,D5366&lt;'Season Lookup'!$D$16),"Spring",IF(AND(D5366&gt;='Season Lookup'!$D$16,D5366&lt;'Season Lookup'!$D$17),"Summer",IF(AND(D5366&gt;='Season Lookup'!$D$17,D5366&lt;'Season Lookup'!$D$18),"Fall",IF(OR(D5366&gt;='Season Lookup'!$D$18,D5366&lt;'Season Lookup'!$D$15),"Winter"))))</f>
        <v>Summer</v>
      </c>
      <c r="L5366" s="3" t="str">
        <f>VLOOKUP(F5366,'Season Lookup'!$A$1:$B$13,2,0)</f>
        <v>Summer</v>
      </c>
      <c r="M5366" t="s">
        <v>82</v>
      </c>
      <c r="N5366" t="s">
        <v>13</v>
      </c>
      <c r="O5366" t="s">
        <v>13</v>
      </c>
      <c r="P5366" t="str">
        <f t="shared" si="1052"/>
        <v>Yes</v>
      </c>
      <c r="Q5366" t="str">
        <f t="shared" si="1053"/>
        <v>No</v>
      </c>
      <c r="R5366" t="str">
        <f t="shared" si="1054"/>
        <v>No</v>
      </c>
      <c r="S5366">
        <v>190</v>
      </c>
      <c r="T5366" t="s">
        <v>449</v>
      </c>
      <c r="V5366" t="str">
        <f t="shared" si="1055"/>
        <v>Non Intersection</v>
      </c>
      <c r="W5366" t="s">
        <v>5788</v>
      </c>
      <c r="X5366">
        <v>42.375903999999998</v>
      </c>
      <c r="Y5366">
        <v>-71.120966999999993</v>
      </c>
      <c r="Z5366" t="s">
        <v>5789</v>
      </c>
    </row>
    <row r="5367" spans="1:26">
      <c r="A5367">
        <v>29356</v>
      </c>
      <c r="B5367" s="1">
        <v>41458.541655092595</v>
      </c>
      <c r="C5367" s="1">
        <f t="shared" si="1044"/>
        <v>41275</v>
      </c>
      <c r="D5367" s="4">
        <f t="shared" si="1045"/>
        <v>0.50555555555555554</v>
      </c>
      <c r="E5367" s="3">
        <f t="shared" si="1046"/>
        <v>2013</v>
      </c>
      <c r="F5367" s="3">
        <f t="shared" si="1047"/>
        <v>7</v>
      </c>
      <c r="G5367" s="3">
        <f t="shared" si="1048"/>
        <v>3</v>
      </c>
      <c r="H5367" s="3">
        <f t="shared" si="1049"/>
        <v>12</v>
      </c>
      <c r="I5367" s="3">
        <f t="shared" si="1050"/>
        <v>59</v>
      </c>
      <c r="J5367" s="3">
        <f t="shared" si="1051"/>
        <v>4</v>
      </c>
      <c r="K5367" s="3" t="str">
        <f>IF(AND(D5367&gt;='Season Lookup'!$D$15,D5367&lt;'Season Lookup'!$D$16),"Spring",IF(AND(D5367&gt;='Season Lookup'!$D$16,D5367&lt;'Season Lookup'!$D$17),"Summer",IF(AND(D5367&gt;='Season Lookup'!$D$17,D5367&lt;'Season Lookup'!$D$18),"Fall",IF(OR(D5367&gt;='Season Lookup'!$D$18,D5367&lt;'Season Lookup'!$D$15),"Winter"))))</f>
        <v>Summer</v>
      </c>
      <c r="L5367" s="3" t="str">
        <f>VLOOKUP(F5367,'Season Lookup'!$A$1:$B$13,2,0)</f>
        <v>Summer</v>
      </c>
      <c r="M5367" t="s">
        <v>82</v>
      </c>
      <c r="N5367" t="s">
        <v>13</v>
      </c>
      <c r="O5367" t="s">
        <v>13</v>
      </c>
      <c r="P5367" t="str">
        <f t="shared" si="1052"/>
        <v>Yes</v>
      </c>
      <c r="Q5367" t="str">
        <f t="shared" si="1053"/>
        <v>No</v>
      </c>
      <c r="R5367" t="str">
        <f t="shared" si="1054"/>
        <v>No</v>
      </c>
      <c r="T5367" t="s">
        <v>19</v>
      </c>
      <c r="U5367" t="s">
        <v>667</v>
      </c>
      <c r="V5367" t="str">
        <f t="shared" si="1055"/>
        <v>Intersection</v>
      </c>
      <c r="W5367" t="s">
        <v>3074</v>
      </c>
      <c r="X5367">
        <v>42.373249999999999</v>
      </c>
      <c r="Y5367">
        <v>-71.097130000000007</v>
      </c>
      <c r="Z5367" t="s">
        <v>2284</v>
      </c>
    </row>
    <row r="5368" spans="1:26">
      <c r="A5368">
        <v>29357</v>
      </c>
      <c r="B5368" s="1">
        <v>41459.616666666669</v>
      </c>
      <c r="C5368" s="1">
        <f t="shared" si="1044"/>
        <v>41275</v>
      </c>
      <c r="D5368" s="4">
        <f t="shared" si="1045"/>
        <v>0.5083333333333333</v>
      </c>
      <c r="E5368" s="3">
        <f t="shared" si="1046"/>
        <v>2013</v>
      </c>
      <c r="F5368" s="3">
        <f t="shared" si="1047"/>
        <v>7</v>
      </c>
      <c r="G5368" s="3">
        <f t="shared" si="1048"/>
        <v>4</v>
      </c>
      <c r="H5368" s="3">
        <f t="shared" si="1049"/>
        <v>14</v>
      </c>
      <c r="I5368" s="3">
        <f t="shared" si="1050"/>
        <v>48</v>
      </c>
      <c r="J5368" s="3">
        <f t="shared" si="1051"/>
        <v>5</v>
      </c>
      <c r="K5368" s="3" t="str">
        <f>IF(AND(D5368&gt;='Season Lookup'!$D$15,D5368&lt;'Season Lookup'!$D$16),"Spring",IF(AND(D5368&gt;='Season Lookup'!$D$16,D5368&lt;'Season Lookup'!$D$17),"Summer",IF(AND(D5368&gt;='Season Lookup'!$D$17,D5368&lt;'Season Lookup'!$D$18),"Fall",IF(OR(D5368&gt;='Season Lookup'!$D$18,D5368&lt;'Season Lookup'!$D$15),"Winter"))))</f>
        <v>Summer</v>
      </c>
      <c r="L5368" s="3" t="str">
        <f>VLOOKUP(F5368,'Season Lookup'!$A$1:$B$13,2,0)</f>
        <v>Summer</v>
      </c>
      <c r="M5368" t="s">
        <v>78</v>
      </c>
      <c r="N5368" t="s">
        <v>132</v>
      </c>
      <c r="P5368" t="str">
        <f t="shared" si="1052"/>
        <v>No</v>
      </c>
      <c r="Q5368" t="str">
        <f t="shared" si="1053"/>
        <v>Yes</v>
      </c>
      <c r="R5368" t="str">
        <f t="shared" si="1054"/>
        <v>No</v>
      </c>
      <c r="V5368" t="str">
        <f t="shared" si="1055"/>
        <v>Intersection</v>
      </c>
      <c r="W5368" t="s">
        <v>717</v>
      </c>
      <c r="X5368">
        <v>0</v>
      </c>
      <c r="Y5368">
        <v>0</v>
      </c>
      <c r="Z5368" t="s">
        <v>81</v>
      </c>
    </row>
    <row r="5369" spans="1:26">
      <c r="A5369">
        <v>29358</v>
      </c>
      <c r="B5369" s="1">
        <v>41459.934027777781</v>
      </c>
      <c r="C5369" s="1">
        <f t="shared" si="1044"/>
        <v>41275</v>
      </c>
      <c r="D5369" s="4">
        <f t="shared" si="1045"/>
        <v>0.5083333333333333</v>
      </c>
      <c r="E5369" s="3">
        <f t="shared" si="1046"/>
        <v>2013</v>
      </c>
      <c r="F5369" s="3">
        <f t="shared" si="1047"/>
        <v>7</v>
      </c>
      <c r="G5369" s="3">
        <f t="shared" si="1048"/>
        <v>4</v>
      </c>
      <c r="H5369" s="3">
        <f t="shared" si="1049"/>
        <v>22</v>
      </c>
      <c r="I5369" s="3">
        <f t="shared" si="1050"/>
        <v>25</v>
      </c>
      <c r="J5369" s="3">
        <f t="shared" si="1051"/>
        <v>5</v>
      </c>
      <c r="K5369" s="3" t="str">
        <f>IF(AND(D5369&gt;='Season Lookup'!$D$15,D5369&lt;'Season Lookup'!$D$16),"Spring",IF(AND(D5369&gt;='Season Lookup'!$D$16,D5369&lt;'Season Lookup'!$D$17),"Summer",IF(AND(D5369&gt;='Season Lookup'!$D$17,D5369&lt;'Season Lookup'!$D$18),"Fall",IF(OR(D5369&gt;='Season Lookup'!$D$18,D5369&lt;'Season Lookup'!$D$15),"Winter"))))</f>
        <v>Summer</v>
      </c>
      <c r="L5369" s="3" t="str">
        <f>VLOOKUP(F5369,'Season Lookup'!$A$1:$B$13,2,0)</f>
        <v>Summer</v>
      </c>
      <c r="M5369" t="s">
        <v>78</v>
      </c>
      <c r="N5369" t="s">
        <v>13</v>
      </c>
      <c r="O5369" t="s">
        <v>13</v>
      </c>
      <c r="P5369" t="str">
        <f t="shared" si="1052"/>
        <v>Yes</v>
      </c>
      <c r="Q5369" t="str">
        <f t="shared" si="1053"/>
        <v>No</v>
      </c>
      <c r="R5369" t="str">
        <f t="shared" si="1054"/>
        <v>No</v>
      </c>
      <c r="T5369" t="s">
        <v>260</v>
      </c>
      <c r="U5369" t="s">
        <v>698</v>
      </c>
      <c r="V5369" t="str">
        <f t="shared" si="1055"/>
        <v>Intersection</v>
      </c>
      <c r="W5369" t="s">
        <v>5790</v>
      </c>
      <c r="X5369">
        <v>42.369647000000001</v>
      </c>
      <c r="Y5369">
        <v>-71.080161000000004</v>
      </c>
      <c r="Z5369" t="s">
        <v>5791</v>
      </c>
    </row>
    <row r="5370" spans="1:26">
      <c r="A5370">
        <v>29359</v>
      </c>
      <c r="B5370" s="1">
        <v>41460.107638888891</v>
      </c>
      <c r="C5370" s="1">
        <f t="shared" si="1044"/>
        <v>41275</v>
      </c>
      <c r="D5370" s="4">
        <f t="shared" si="1045"/>
        <v>0.51111111111111107</v>
      </c>
      <c r="E5370" s="3">
        <f t="shared" si="1046"/>
        <v>2013</v>
      </c>
      <c r="F5370" s="3">
        <f t="shared" si="1047"/>
        <v>7</v>
      </c>
      <c r="G5370" s="3">
        <f t="shared" si="1048"/>
        <v>5</v>
      </c>
      <c r="H5370" s="3">
        <f t="shared" si="1049"/>
        <v>2</v>
      </c>
      <c r="I5370" s="3">
        <f t="shared" si="1050"/>
        <v>35</v>
      </c>
      <c r="J5370" s="3">
        <f t="shared" si="1051"/>
        <v>6</v>
      </c>
      <c r="K5370" s="3" t="str">
        <f>IF(AND(D5370&gt;='Season Lookup'!$D$15,D5370&lt;'Season Lookup'!$D$16),"Spring",IF(AND(D5370&gt;='Season Lookup'!$D$16,D5370&lt;'Season Lookup'!$D$17),"Summer",IF(AND(D5370&gt;='Season Lookup'!$D$17,D5370&lt;'Season Lookup'!$D$18),"Fall",IF(OR(D5370&gt;='Season Lookup'!$D$18,D5370&lt;'Season Lookup'!$D$15),"Winter"))))</f>
        <v>Summer</v>
      </c>
      <c r="L5370" s="3" t="str">
        <f>VLOOKUP(F5370,'Season Lookup'!$A$1:$B$13,2,0)</f>
        <v>Summer</v>
      </c>
      <c r="M5370" t="s">
        <v>12</v>
      </c>
      <c r="N5370" t="s">
        <v>13</v>
      </c>
      <c r="O5370" t="s">
        <v>13</v>
      </c>
      <c r="P5370" t="str">
        <f t="shared" si="1052"/>
        <v>Yes</v>
      </c>
      <c r="Q5370" t="str">
        <f t="shared" si="1053"/>
        <v>No</v>
      </c>
      <c r="R5370" t="str">
        <f t="shared" si="1054"/>
        <v>No</v>
      </c>
      <c r="S5370">
        <v>40</v>
      </c>
      <c r="T5370" t="s">
        <v>354</v>
      </c>
      <c r="V5370" t="str">
        <f t="shared" si="1055"/>
        <v>Non Intersection</v>
      </c>
      <c r="W5370" t="s">
        <v>5792</v>
      </c>
      <c r="X5370">
        <v>42.383273000000003</v>
      </c>
      <c r="Y5370">
        <v>-71.123312999999996</v>
      </c>
      <c r="Z5370" t="s">
        <v>5793</v>
      </c>
    </row>
    <row r="5371" spans="1:26">
      <c r="A5371">
        <v>29360</v>
      </c>
      <c r="B5371" s="1">
        <v>41460.625</v>
      </c>
      <c r="C5371" s="1">
        <f t="shared" si="1044"/>
        <v>41275</v>
      </c>
      <c r="D5371" s="4">
        <f t="shared" si="1045"/>
        <v>0.51111111111111107</v>
      </c>
      <c r="E5371" s="3">
        <f t="shared" si="1046"/>
        <v>2013</v>
      </c>
      <c r="F5371" s="3">
        <f t="shared" si="1047"/>
        <v>7</v>
      </c>
      <c r="G5371" s="3">
        <f t="shared" si="1048"/>
        <v>5</v>
      </c>
      <c r="H5371" s="3">
        <f t="shared" si="1049"/>
        <v>15</v>
      </c>
      <c r="I5371" s="3">
        <f t="shared" si="1050"/>
        <v>0</v>
      </c>
      <c r="J5371" s="3">
        <f t="shared" si="1051"/>
        <v>6</v>
      </c>
      <c r="K5371" s="3" t="str">
        <f>IF(AND(D5371&gt;='Season Lookup'!$D$15,D5371&lt;'Season Lookup'!$D$16),"Spring",IF(AND(D5371&gt;='Season Lookup'!$D$16,D5371&lt;'Season Lookup'!$D$17),"Summer",IF(AND(D5371&gt;='Season Lookup'!$D$17,D5371&lt;'Season Lookup'!$D$18),"Fall",IF(OR(D5371&gt;='Season Lookup'!$D$18,D5371&lt;'Season Lookup'!$D$15),"Winter"))))</f>
        <v>Summer</v>
      </c>
      <c r="L5371" s="3" t="str">
        <f>VLOOKUP(F5371,'Season Lookup'!$A$1:$B$13,2,0)</f>
        <v>Summer</v>
      </c>
      <c r="M5371" t="s">
        <v>12</v>
      </c>
      <c r="N5371" t="s">
        <v>13</v>
      </c>
      <c r="O5371" t="s">
        <v>23</v>
      </c>
      <c r="P5371" t="str">
        <f t="shared" si="1052"/>
        <v>Yes</v>
      </c>
      <c r="Q5371" t="str">
        <f t="shared" si="1053"/>
        <v>No</v>
      </c>
      <c r="R5371" t="str">
        <f t="shared" si="1054"/>
        <v>No</v>
      </c>
      <c r="T5371" t="s">
        <v>203</v>
      </c>
      <c r="V5371" t="str">
        <f t="shared" si="1055"/>
        <v>Intersection</v>
      </c>
      <c r="W5371" t="s">
        <v>2085</v>
      </c>
      <c r="X5371">
        <v>0</v>
      </c>
      <c r="Y5371">
        <v>0</v>
      </c>
      <c r="Z5371" t="s">
        <v>81</v>
      </c>
    </row>
    <row r="5372" spans="1:26">
      <c r="A5372">
        <v>29361</v>
      </c>
      <c r="B5372" s="1">
        <v>41460.25</v>
      </c>
      <c r="C5372" s="1">
        <f t="shared" si="1044"/>
        <v>41275</v>
      </c>
      <c r="D5372" s="4">
        <f t="shared" si="1045"/>
        <v>0.51111111111111107</v>
      </c>
      <c r="E5372" s="3">
        <f t="shared" si="1046"/>
        <v>2013</v>
      </c>
      <c r="F5372" s="3">
        <f t="shared" si="1047"/>
        <v>7</v>
      </c>
      <c r="G5372" s="3">
        <f t="shared" si="1048"/>
        <v>5</v>
      </c>
      <c r="H5372" s="3">
        <f t="shared" si="1049"/>
        <v>6</v>
      </c>
      <c r="I5372" s="3">
        <f t="shared" si="1050"/>
        <v>0</v>
      </c>
      <c r="J5372" s="3">
        <f t="shared" si="1051"/>
        <v>6</v>
      </c>
      <c r="K5372" s="3" t="str">
        <f>IF(AND(D5372&gt;='Season Lookup'!$D$15,D5372&lt;'Season Lookup'!$D$16),"Spring",IF(AND(D5372&gt;='Season Lookup'!$D$16,D5372&lt;'Season Lookup'!$D$17),"Summer",IF(AND(D5372&gt;='Season Lookup'!$D$17,D5372&lt;'Season Lookup'!$D$18),"Fall",IF(OR(D5372&gt;='Season Lookup'!$D$18,D5372&lt;'Season Lookup'!$D$15),"Winter"))))</f>
        <v>Summer</v>
      </c>
      <c r="L5372" s="3" t="str">
        <f>VLOOKUP(F5372,'Season Lookup'!$A$1:$B$13,2,0)</f>
        <v>Summer</v>
      </c>
      <c r="M5372" t="s">
        <v>12</v>
      </c>
      <c r="N5372" t="s">
        <v>13</v>
      </c>
      <c r="O5372" t="s">
        <v>152</v>
      </c>
      <c r="P5372" t="str">
        <f t="shared" si="1052"/>
        <v>Yes</v>
      </c>
      <c r="Q5372" t="str">
        <f t="shared" si="1053"/>
        <v>No</v>
      </c>
      <c r="R5372" t="str">
        <f t="shared" si="1054"/>
        <v>Yes</v>
      </c>
      <c r="T5372" t="s">
        <v>199</v>
      </c>
      <c r="U5372" t="s">
        <v>791</v>
      </c>
      <c r="V5372" t="str">
        <f t="shared" si="1055"/>
        <v>Intersection</v>
      </c>
      <c r="W5372" t="s">
        <v>792</v>
      </c>
      <c r="X5372">
        <v>42.373370999999999</v>
      </c>
      <c r="Y5372">
        <v>-71.119912999999997</v>
      </c>
      <c r="Z5372" t="s">
        <v>793</v>
      </c>
    </row>
    <row r="5373" spans="1:26">
      <c r="A5373">
        <v>29362</v>
      </c>
      <c r="B5373" s="1">
        <v>41461.73609953704</v>
      </c>
      <c r="C5373" s="1">
        <f t="shared" si="1044"/>
        <v>41275</v>
      </c>
      <c r="D5373" s="4">
        <f t="shared" si="1045"/>
        <v>0.51388888888888884</v>
      </c>
      <c r="E5373" s="3">
        <f t="shared" si="1046"/>
        <v>2013</v>
      </c>
      <c r="F5373" s="3">
        <f t="shared" si="1047"/>
        <v>7</v>
      </c>
      <c r="G5373" s="3">
        <f t="shared" si="1048"/>
        <v>6</v>
      </c>
      <c r="H5373" s="3">
        <f t="shared" si="1049"/>
        <v>17</v>
      </c>
      <c r="I5373" s="3">
        <f t="shared" si="1050"/>
        <v>39</v>
      </c>
      <c r="J5373" s="3">
        <f t="shared" si="1051"/>
        <v>7</v>
      </c>
      <c r="K5373" s="3" t="str">
        <f>IF(AND(D5373&gt;='Season Lookup'!$D$15,D5373&lt;'Season Lookup'!$D$16),"Spring",IF(AND(D5373&gt;='Season Lookup'!$D$16,D5373&lt;'Season Lookup'!$D$17),"Summer",IF(AND(D5373&gt;='Season Lookup'!$D$17,D5373&lt;'Season Lookup'!$D$18),"Fall",IF(OR(D5373&gt;='Season Lookup'!$D$18,D5373&lt;'Season Lookup'!$D$15),"Winter"))))</f>
        <v>Summer</v>
      </c>
      <c r="L5373" s="3" t="str">
        <f>VLOOKUP(F5373,'Season Lookup'!$A$1:$B$13,2,0)</f>
        <v>Summer</v>
      </c>
      <c r="M5373" t="s">
        <v>31</v>
      </c>
      <c r="N5373" t="s">
        <v>18</v>
      </c>
      <c r="O5373" t="s">
        <v>36</v>
      </c>
      <c r="P5373" t="str">
        <f t="shared" si="1052"/>
        <v>Yes</v>
      </c>
      <c r="Q5373" t="str">
        <f t="shared" si="1053"/>
        <v>No</v>
      </c>
      <c r="R5373" t="str">
        <f t="shared" si="1054"/>
        <v>No</v>
      </c>
      <c r="S5373">
        <v>40</v>
      </c>
      <c r="T5373" t="s">
        <v>2580</v>
      </c>
      <c r="V5373" t="str">
        <f t="shared" si="1055"/>
        <v>Non Intersection</v>
      </c>
      <c r="W5373" t="s">
        <v>5794</v>
      </c>
      <c r="X5373">
        <v>42.366841999999998</v>
      </c>
      <c r="Y5373">
        <v>-71.074883999999997</v>
      </c>
      <c r="Z5373" t="s">
        <v>5795</v>
      </c>
    </row>
    <row r="5374" spans="1:26">
      <c r="A5374">
        <v>29363</v>
      </c>
      <c r="B5374" s="1">
        <v>41461.940960648149</v>
      </c>
      <c r="C5374" s="1">
        <f t="shared" si="1044"/>
        <v>41275</v>
      </c>
      <c r="D5374" s="4">
        <f t="shared" si="1045"/>
        <v>0.51388888888888884</v>
      </c>
      <c r="E5374" s="3">
        <f t="shared" si="1046"/>
        <v>2013</v>
      </c>
      <c r="F5374" s="3">
        <f t="shared" si="1047"/>
        <v>7</v>
      </c>
      <c r="G5374" s="3">
        <f t="shared" si="1048"/>
        <v>6</v>
      </c>
      <c r="H5374" s="3">
        <f t="shared" si="1049"/>
        <v>22</v>
      </c>
      <c r="I5374" s="3">
        <f t="shared" si="1050"/>
        <v>34</v>
      </c>
      <c r="J5374" s="3">
        <f t="shared" si="1051"/>
        <v>7</v>
      </c>
      <c r="K5374" s="3" t="str">
        <f>IF(AND(D5374&gt;='Season Lookup'!$D$15,D5374&lt;'Season Lookup'!$D$16),"Spring",IF(AND(D5374&gt;='Season Lookup'!$D$16,D5374&lt;'Season Lookup'!$D$17),"Summer",IF(AND(D5374&gt;='Season Lookup'!$D$17,D5374&lt;'Season Lookup'!$D$18),"Fall",IF(OR(D5374&gt;='Season Lookup'!$D$18,D5374&lt;'Season Lookup'!$D$15),"Winter"))))</f>
        <v>Summer</v>
      </c>
      <c r="L5374" s="3" t="str">
        <f>VLOOKUP(F5374,'Season Lookup'!$A$1:$B$13,2,0)</f>
        <v>Summer</v>
      </c>
      <c r="M5374" t="s">
        <v>31</v>
      </c>
      <c r="N5374" t="s">
        <v>13</v>
      </c>
      <c r="O5374" t="s">
        <v>13</v>
      </c>
      <c r="P5374" t="str">
        <f t="shared" si="1052"/>
        <v>Yes</v>
      </c>
      <c r="Q5374" t="str">
        <f t="shared" si="1053"/>
        <v>No</v>
      </c>
      <c r="R5374" t="str">
        <f t="shared" si="1054"/>
        <v>No</v>
      </c>
      <c r="T5374" t="s">
        <v>14</v>
      </c>
      <c r="U5374" t="s">
        <v>2012</v>
      </c>
      <c r="V5374" t="str">
        <f t="shared" si="1055"/>
        <v>Intersection</v>
      </c>
      <c r="W5374" t="s">
        <v>2013</v>
      </c>
      <c r="X5374">
        <v>42.380831999999998</v>
      </c>
      <c r="Y5374">
        <v>-71.119870000000006</v>
      </c>
      <c r="Z5374" t="s">
        <v>2014</v>
      </c>
    </row>
    <row r="5375" spans="1:26">
      <c r="A5375">
        <v>29364</v>
      </c>
      <c r="B5375" s="1">
        <v>41462.768750000003</v>
      </c>
      <c r="C5375" s="1">
        <f t="shared" si="1044"/>
        <v>41275</v>
      </c>
      <c r="D5375" s="4">
        <f t="shared" si="1045"/>
        <v>0.51666666666666672</v>
      </c>
      <c r="E5375" s="3">
        <f t="shared" si="1046"/>
        <v>2013</v>
      </c>
      <c r="F5375" s="3">
        <f t="shared" si="1047"/>
        <v>7</v>
      </c>
      <c r="G5375" s="3">
        <f t="shared" si="1048"/>
        <v>7</v>
      </c>
      <c r="H5375" s="3">
        <f t="shared" si="1049"/>
        <v>18</v>
      </c>
      <c r="I5375" s="3">
        <f t="shared" si="1050"/>
        <v>27</v>
      </c>
      <c r="J5375" s="3">
        <f t="shared" si="1051"/>
        <v>1</v>
      </c>
      <c r="K5375" s="3" t="str">
        <f>IF(AND(D5375&gt;='Season Lookup'!$D$15,D5375&lt;'Season Lookup'!$D$16),"Spring",IF(AND(D5375&gt;='Season Lookup'!$D$16,D5375&lt;'Season Lookup'!$D$17),"Summer",IF(AND(D5375&gt;='Season Lookup'!$D$17,D5375&lt;'Season Lookup'!$D$18),"Fall",IF(OR(D5375&gt;='Season Lookup'!$D$18,D5375&lt;'Season Lookup'!$D$15),"Winter"))))</f>
        <v>Summer</v>
      </c>
      <c r="L5375" s="3" t="str">
        <f>VLOOKUP(F5375,'Season Lookup'!$A$1:$B$13,2,0)</f>
        <v>Summer</v>
      </c>
      <c r="M5375" t="s">
        <v>48</v>
      </c>
      <c r="N5375" t="s">
        <v>13</v>
      </c>
      <c r="O5375" t="s">
        <v>36</v>
      </c>
      <c r="P5375" t="str">
        <f t="shared" si="1052"/>
        <v>Yes</v>
      </c>
      <c r="Q5375" t="str">
        <f t="shared" si="1053"/>
        <v>No</v>
      </c>
      <c r="R5375" t="str">
        <f t="shared" si="1054"/>
        <v>No</v>
      </c>
      <c r="S5375">
        <v>0</v>
      </c>
      <c r="T5375" t="s">
        <v>199</v>
      </c>
      <c r="V5375" t="str">
        <f t="shared" si="1055"/>
        <v>Non Intersection</v>
      </c>
      <c r="W5375" t="s">
        <v>5796</v>
      </c>
      <c r="X5375">
        <v>42.373286</v>
      </c>
      <c r="Y5375">
        <v>-71.119972000000004</v>
      </c>
      <c r="Z5375" t="s">
        <v>5797</v>
      </c>
    </row>
    <row r="5376" spans="1:26">
      <c r="A5376">
        <v>29371</v>
      </c>
      <c r="B5376" s="1">
        <v>41462.961793981478</v>
      </c>
      <c r="C5376" s="1">
        <f t="shared" si="1044"/>
        <v>41275</v>
      </c>
      <c r="D5376" s="4">
        <f t="shared" si="1045"/>
        <v>0.51666666666666672</v>
      </c>
      <c r="E5376" s="3">
        <f t="shared" si="1046"/>
        <v>2013</v>
      </c>
      <c r="F5376" s="3">
        <f t="shared" si="1047"/>
        <v>7</v>
      </c>
      <c r="G5376" s="3">
        <f t="shared" si="1048"/>
        <v>7</v>
      </c>
      <c r="H5376" s="3">
        <f t="shared" si="1049"/>
        <v>23</v>
      </c>
      <c r="I5376" s="3">
        <f t="shared" si="1050"/>
        <v>4</v>
      </c>
      <c r="J5376" s="3">
        <f t="shared" si="1051"/>
        <v>1</v>
      </c>
      <c r="K5376" s="3" t="str">
        <f>IF(AND(D5376&gt;='Season Lookup'!$D$15,D5376&lt;'Season Lookup'!$D$16),"Spring",IF(AND(D5376&gt;='Season Lookup'!$D$16,D5376&lt;'Season Lookup'!$D$17),"Summer",IF(AND(D5376&gt;='Season Lookup'!$D$17,D5376&lt;'Season Lookup'!$D$18),"Fall",IF(OR(D5376&gt;='Season Lookup'!$D$18,D5376&lt;'Season Lookup'!$D$15),"Winter"))))</f>
        <v>Summer</v>
      </c>
      <c r="L5376" s="3" t="str">
        <f>VLOOKUP(F5376,'Season Lookup'!$A$1:$B$13,2,0)</f>
        <v>Summer</v>
      </c>
      <c r="M5376" t="s">
        <v>48</v>
      </c>
      <c r="N5376" t="s">
        <v>13</v>
      </c>
      <c r="O5376" t="s">
        <v>13</v>
      </c>
      <c r="P5376" t="str">
        <f t="shared" si="1052"/>
        <v>Yes</v>
      </c>
      <c r="Q5376" t="str">
        <f t="shared" si="1053"/>
        <v>No</v>
      </c>
      <c r="R5376" t="str">
        <f t="shared" si="1054"/>
        <v>No</v>
      </c>
      <c r="T5376" t="s">
        <v>453</v>
      </c>
      <c r="U5376" t="s">
        <v>69</v>
      </c>
      <c r="V5376" t="str">
        <f t="shared" si="1055"/>
        <v>Intersection</v>
      </c>
      <c r="W5376" t="s">
        <v>1818</v>
      </c>
      <c r="X5376">
        <v>42.355902999999998</v>
      </c>
      <c r="Y5376">
        <v>-71.109577999999999</v>
      </c>
      <c r="Z5376" t="s">
        <v>1819</v>
      </c>
    </row>
    <row r="5377" spans="1:26">
      <c r="A5377">
        <v>29365</v>
      </c>
      <c r="B5377" s="1">
        <v>41463.541655092595</v>
      </c>
      <c r="C5377" s="1">
        <f t="shared" si="1044"/>
        <v>41275</v>
      </c>
      <c r="D5377" s="4">
        <f t="shared" si="1045"/>
        <v>0.51944444444444449</v>
      </c>
      <c r="E5377" s="3">
        <f t="shared" si="1046"/>
        <v>2013</v>
      </c>
      <c r="F5377" s="3">
        <f t="shared" si="1047"/>
        <v>7</v>
      </c>
      <c r="G5377" s="3">
        <f t="shared" si="1048"/>
        <v>8</v>
      </c>
      <c r="H5377" s="3">
        <f t="shared" si="1049"/>
        <v>12</v>
      </c>
      <c r="I5377" s="3">
        <f t="shared" si="1050"/>
        <v>59</v>
      </c>
      <c r="J5377" s="3">
        <f t="shared" si="1051"/>
        <v>2</v>
      </c>
      <c r="K5377" s="3" t="str">
        <f>IF(AND(D5377&gt;='Season Lookup'!$D$15,D5377&lt;'Season Lookup'!$D$16),"Spring",IF(AND(D5377&gt;='Season Lookup'!$D$16,D5377&lt;'Season Lookup'!$D$17),"Summer",IF(AND(D5377&gt;='Season Lookup'!$D$17,D5377&lt;'Season Lookup'!$D$18),"Fall",IF(OR(D5377&gt;='Season Lookup'!$D$18,D5377&lt;'Season Lookup'!$D$15),"Winter"))))</f>
        <v>Summer</v>
      </c>
      <c r="L5377" s="3" t="str">
        <f>VLOOKUP(F5377,'Season Lookup'!$A$1:$B$13,2,0)</f>
        <v>Summer</v>
      </c>
      <c r="M5377" t="s">
        <v>56</v>
      </c>
      <c r="N5377" t="s">
        <v>13</v>
      </c>
      <c r="O5377" t="s">
        <v>23</v>
      </c>
      <c r="P5377" t="str">
        <f t="shared" si="1052"/>
        <v>Yes</v>
      </c>
      <c r="Q5377" t="str">
        <f t="shared" si="1053"/>
        <v>No</v>
      </c>
      <c r="R5377" t="str">
        <f t="shared" si="1054"/>
        <v>No</v>
      </c>
      <c r="S5377">
        <v>409</v>
      </c>
      <c r="T5377" t="s">
        <v>745</v>
      </c>
      <c r="V5377" t="str">
        <f t="shared" si="1055"/>
        <v>Non Intersection</v>
      </c>
      <c r="W5377" t="s">
        <v>5061</v>
      </c>
      <c r="X5377">
        <v>42.374277999999997</v>
      </c>
      <c r="Y5377">
        <v>-71.095656000000005</v>
      </c>
      <c r="Z5377" t="s">
        <v>5062</v>
      </c>
    </row>
    <row r="5378" spans="1:26">
      <c r="A5378">
        <v>29366</v>
      </c>
      <c r="B5378" s="1">
        <v>41463.73609953704</v>
      </c>
      <c r="C5378" s="1">
        <f t="shared" si="1044"/>
        <v>41275</v>
      </c>
      <c r="D5378" s="4">
        <f t="shared" si="1045"/>
        <v>0.51944444444444449</v>
      </c>
      <c r="E5378" s="3">
        <f t="shared" si="1046"/>
        <v>2013</v>
      </c>
      <c r="F5378" s="3">
        <f t="shared" si="1047"/>
        <v>7</v>
      </c>
      <c r="G5378" s="3">
        <f t="shared" si="1048"/>
        <v>8</v>
      </c>
      <c r="H5378" s="3">
        <f t="shared" si="1049"/>
        <v>17</v>
      </c>
      <c r="I5378" s="3">
        <f t="shared" si="1050"/>
        <v>39</v>
      </c>
      <c r="J5378" s="3">
        <f t="shared" si="1051"/>
        <v>2</v>
      </c>
      <c r="K5378" s="3" t="str">
        <f>IF(AND(D5378&gt;='Season Lookup'!$D$15,D5378&lt;'Season Lookup'!$D$16),"Spring",IF(AND(D5378&gt;='Season Lookup'!$D$16,D5378&lt;'Season Lookup'!$D$17),"Summer",IF(AND(D5378&gt;='Season Lookup'!$D$17,D5378&lt;'Season Lookup'!$D$18),"Fall",IF(OR(D5378&gt;='Season Lookup'!$D$18,D5378&lt;'Season Lookup'!$D$15),"Winter"))))</f>
        <v>Summer</v>
      </c>
      <c r="L5378" s="3" t="str">
        <f>VLOOKUP(F5378,'Season Lookup'!$A$1:$B$13,2,0)</f>
        <v>Summer</v>
      </c>
      <c r="M5378" t="s">
        <v>56</v>
      </c>
      <c r="N5378" t="s">
        <v>18</v>
      </c>
      <c r="O5378" t="s">
        <v>132</v>
      </c>
      <c r="P5378" t="str">
        <f t="shared" si="1052"/>
        <v>Yes</v>
      </c>
      <c r="Q5378" t="str">
        <f t="shared" si="1053"/>
        <v>Yes</v>
      </c>
      <c r="R5378" t="str">
        <f t="shared" si="1054"/>
        <v>No</v>
      </c>
      <c r="T5378" t="s">
        <v>14</v>
      </c>
      <c r="U5378" t="s">
        <v>1272</v>
      </c>
      <c r="V5378" t="str">
        <f t="shared" si="1055"/>
        <v>Intersection</v>
      </c>
      <c r="W5378" t="s">
        <v>1273</v>
      </c>
      <c r="X5378">
        <v>42.385379999999998</v>
      </c>
      <c r="Y5378">
        <v>-71.119336000000004</v>
      </c>
      <c r="Z5378" t="s">
        <v>1274</v>
      </c>
    </row>
    <row r="5379" spans="1:26">
      <c r="A5379">
        <v>29367</v>
      </c>
      <c r="B5379" s="1">
        <v>41464.5</v>
      </c>
      <c r="C5379" s="1">
        <f t="shared" si="1044"/>
        <v>41275</v>
      </c>
      <c r="D5379" s="4">
        <f t="shared" si="1045"/>
        <v>0.52222222222222225</v>
      </c>
      <c r="E5379" s="3">
        <f t="shared" si="1046"/>
        <v>2013</v>
      </c>
      <c r="F5379" s="3">
        <f t="shared" si="1047"/>
        <v>7</v>
      </c>
      <c r="G5379" s="3">
        <f t="shared" si="1048"/>
        <v>9</v>
      </c>
      <c r="H5379" s="3">
        <f t="shared" si="1049"/>
        <v>12</v>
      </c>
      <c r="I5379" s="3">
        <f t="shared" si="1050"/>
        <v>0</v>
      </c>
      <c r="J5379" s="3">
        <f t="shared" si="1051"/>
        <v>3</v>
      </c>
      <c r="K5379" s="3" t="str">
        <f>IF(AND(D5379&gt;='Season Lookup'!$D$15,D5379&lt;'Season Lookup'!$D$16),"Spring",IF(AND(D5379&gt;='Season Lookup'!$D$16,D5379&lt;'Season Lookup'!$D$17),"Summer",IF(AND(D5379&gt;='Season Lookup'!$D$17,D5379&lt;'Season Lookup'!$D$18),"Fall",IF(OR(D5379&gt;='Season Lookup'!$D$18,D5379&lt;'Season Lookup'!$D$15),"Winter"))))</f>
        <v>Summer</v>
      </c>
      <c r="L5379" s="3" t="str">
        <f>VLOOKUP(F5379,'Season Lookup'!$A$1:$B$13,2,0)</f>
        <v>Summer</v>
      </c>
      <c r="M5379" t="s">
        <v>73</v>
      </c>
      <c r="N5379" t="s">
        <v>13</v>
      </c>
      <c r="O5379" t="s">
        <v>13</v>
      </c>
      <c r="P5379" t="str">
        <f t="shared" si="1052"/>
        <v>Yes</v>
      </c>
      <c r="Q5379" t="str">
        <f t="shared" si="1053"/>
        <v>No</v>
      </c>
      <c r="R5379" t="str">
        <f t="shared" si="1054"/>
        <v>No</v>
      </c>
      <c r="T5379" t="s">
        <v>166</v>
      </c>
      <c r="U5379" t="s">
        <v>57</v>
      </c>
      <c r="V5379" t="str">
        <f t="shared" si="1055"/>
        <v>Intersection</v>
      </c>
      <c r="W5379" t="s">
        <v>264</v>
      </c>
      <c r="X5379">
        <v>42.379809999999999</v>
      </c>
      <c r="Y5379">
        <v>-71.116491999999994</v>
      </c>
      <c r="Z5379" t="s">
        <v>265</v>
      </c>
    </row>
    <row r="5380" spans="1:26">
      <c r="A5380">
        <v>29368</v>
      </c>
      <c r="B5380" s="1">
        <v>41464.541655092595</v>
      </c>
      <c r="C5380" s="1">
        <f t="shared" si="1044"/>
        <v>41275</v>
      </c>
      <c r="D5380" s="4">
        <f t="shared" si="1045"/>
        <v>0.52222222222222225</v>
      </c>
      <c r="E5380" s="3">
        <f t="shared" si="1046"/>
        <v>2013</v>
      </c>
      <c r="F5380" s="3">
        <f t="shared" si="1047"/>
        <v>7</v>
      </c>
      <c r="G5380" s="3">
        <f t="shared" si="1048"/>
        <v>9</v>
      </c>
      <c r="H5380" s="3">
        <f t="shared" si="1049"/>
        <v>12</v>
      </c>
      <c r="I5380" s="3">
        <f t="shared" si="1050"/>
        <v>59</v>
      </c>
      <c r="J5380" s="3">
        <f t="shared" si="1051"/>
        <v>3</v>
      </c>
      <c r="K5380" s="3" t="str">
        <f>IF(AND(D5380&gt;='Season Lookup'!$D$15,D5380&lt;'Season Lookup'!$D$16),"Spring",IF(AND(D5380&gt;='Season Lookup'!$D$16,D5380&lt;'Season Lookup'!$D$17),"Summer",IF(AND(D5380&gt;='Season Lookup'!$D$17,D5380&lt;'Season Lookup'!$D$18),"Fall",IF(OR(D5380&gt;='Season Lookup'!$D$18,D5380&lt;'Season Lookup'!$D$15),"Winter"))))</f>
        <v>Summer</v>
      </c>
      <c r="L5380" s="3" t="str">
        <f>VLOOKUP(F5380,'Season Lookup'!$A$1:$B$13,2,0)</f>
        <v>Summer</v>
      </c>
      <c r="M5380" t="s">
        <v>73</v>
      </c>
      <c r="N5380" t="s">
        <v>13</v>
      </c>
      <c r="O5380" t="s">
        <v>152</v>
      </c>
      <c r="P5380" t="str">
        <f t="shared" si="1052"/>
        <v>Yes</v>
      </c>
      <c r="Q5380" t="str">
        <f t="shared" si="1053"/>
        <v>No</v>
      </c>
      <c r="R5380" t="str">
        <f t="shared" si="1054"/>
        <v>Yes</v>
      </c>
      <c r="T5380" t="s">
        <v>1438</v>
      </c>
      <c r="V5380" t="str">
        <f t="shared" si="1055"/>
        <v>Intersection</v>
      </c>
      <c r="W5380" t="s">
        <v>2442</v>
      </c>
      <c r="X5380">
        <v>0</v>
      </c>
      <c r="Y5380">
        <v>0</v>
      </c>
      <c r="Z5380" t="s">
        <v>81</v>
      </c>
    </row>
    <row r="5381" spans="1:26">
      <c r="A5381">
        <v>29369</v>
      </c>
      <c r="B5381" s="1">
        <v>41464.557627314818</v>
      </c>
      <c r="C5381" s="1">
        <f t="shared" si="1044"/>
        <v>41275</v>
      </c>
      <c r="D5381" s="4">
        <f t="shared" si="1045"/>
        <v>0.52222222222222225</v>
      </c>
      <c r="E5381" s="3">
        <f t="shared" si="1046"/>
        <v>2013</v>
      </c>
      <c r="F5381" s="3">
        <f t="shared" si="1047"/>
        <v>7</v>
      </c>
      <c r="G5381" s="3">
        <f t="shared" si="1048"/>
        <v>9</v>
      </c>
      <c r="H5381" s="3">
        <f t="shared" si="1049"/>
        <v>13</v>
      </c>
      <c r="I5381" s="3">
        <f t="shared" si="1050"/>
        <v>22</v>
      </c>
      <c r="J5381" s="3">
        <f t="shared" si="1051"/>
        <v>3</v>
      </c>
      <c r="K5381" s="3" t="str">
        <f>IF(AND(D5381&gt;='Season Lookup'!$D$15,D5381&lt;'Season Lookup'!$D$16),"Spring",IF(AND(D5381&gt;='Season Lookup'!$D$16,D5381&lt;'Season Lookup'!$D$17),"Summer",IF(AND(D5381&gt;='Season Lookup'!$D$17,D5381&lt;'Season Lookup'!$D$18),"Fall",IF(OR(D5381&gt;='Season Lookup'!$D$18,D5381&lt;'Season Lookup'!$D$15),"Winter"))))</f>
        <v>Summer</v>
      </c>
      <c r="L5381" s="3" t="str">
        <f>VLOOKUP(F5381,'Season Lookup'!$A$1:$B$13,2,0)</f>
        <v>Summer</v>
      </c>
      <c r="M5381" t="s">
        <v>73</v>
      </c>
      <c r="N5381" t="s">
        <v>35</v>
      </c>
      <c r="O5381" t="s">
        <v>13</v>
      </c>
      <c r="P5381" t="str">
        <f t="shared" si="1052"/>
        <v>Yes</v>
      </c>
      <c r="Q5381" t="str">
        <f t="shared" si="1053"/>
        <v>No</v>
      </c>
      <c r="R5381" t="str">
        <f t="shared" si="1054"/>
        <v>No</v>
      </c>
      <c r="T5381" t="s">
        <v>14</v>
      </c>
      <c r="U5381" t="s">
        <v>178</v>
      </c>
      <c r="V5381" t="str">
        <f t="shared" si="1055"/>
        <v>Intersection</v>
      </c>
      <c r="W5381" t="s">
        <v>1866</v>
      </c>
      <c r="X5381">
        <v>42.366408</v>
      </c>
      <c r="Y5381">
        <v>-71.105391999999995</v>
      </c>
      <c r="Z5381" t="s">
        <v>1867</v>
      </c>
    </row>
    <row r="5382" spans="1:26">
      <c r="A5382">
        <v>29370</v>
      </c>
      <c r="B5382" s="1">
        <v>41464.75</v>
      </c>
      <c r="C5382" s="1">
        <f t="shared" si="1044"/>
        <v>41275</v>
      </c>
      <c r="D5382" s="4">
        <f t="shared" si="1045"/>
        <v>0.52222222222222225</v>
      </c>
      <c r="E5382" s="3">
        <f t="shared" si="1046"/>
        <v>2013</v>
      </c>
      <c r="F5382" s="3">
        <f t="shared" si="1047"/>
        <v>7</v>
      </c>
      <c r="G5382" s="3">
        <f t="shared" si="1048"/>
        <v>9</v>
      </c>
      <c r="H5382" s="3">
        <f t="shared" si="1049"/>
        <v>18</v>
      </c>
      <c r="I5382" s="3">
        <f t="shared" si="1050"/>
        <v>0</v>
      </c>
      <c r="J5382" s="3">
        <f t="shared" si="1051"/>
        <v>3</v>
      </c>
      <c r="K5382" s="3" t="str">
        <f>IF(AND(D5382&gt;='Season Lookup'!$D$15,D5382&lt;'Season Lookup'!$D$16),"Spring",IF(AND(D5382&gt;='Season Lookup'!$D$16,D5382&lt;'Season Lookup'!$D$17),"Summer",IF(AND(D5382&gt;='Season Lookup'!$D$17,D5382&lt;'Season Lookup'!$D$18),"Fall",IF(OR(D5382&gt;='Season Lookup'!$D$18,D5382&lt;'Season Lookup'!$D$15),"Winter"))))</f>
        <v>Summer</v>
      </c>
      <c r="L5382" s="3" t="str">
        <f>VLOOKUP(F5382,'Season Lookup'!$A$1:$B$13,2,0)</f>
        <v>Summer</v>
      </c>
      <c r="M5382" t="s">
        <v>73</v>
      </c>
      <c r="N5382" t="s">
        <v>13</v>
      </c>
      <c r="O5382" t="s">
        <v>13</v>
      </c>
      <c r="P5382" t="str">
        <f t="shared" si="1052"/>
        <v>Yes</v>
      </c>
      <c r="Q5382" t="str">
        <f t="shared" si="1053"/>
        <v>No</v>
      </c>
      <c r="R5382" t="str">
        <f t="shared" si="1054"/>
        <v>No</v>
      </c>
      <c r="T5382" t="s">
        <v>326</v>
      </c>
      <c r="U5382" t="s">
        <v>325</v>
      </c>
      <c r="V5382" t="str">
        <f t="shared" si="1055"/>
        <v>Intersection</v>
      </c>
      <c r="W5382" t="s">
        <v>1420</v>
      </c>
      <c r="X5382">
        <v>42.371416000000004</v>
      </c>
      <c r="Y5382">
        <v>-71.121105</v>
      </c>
      <c r="Z5382" t="s">
        <v>328</v>
      </c>
    </row>
    <row r="5383" spans="1:26">
      <c r="A5383">
        <v>29372</v>
      </c>
      <c r="B5383" s="1">
        <v>41464.729155092595</v>
      </c>
      <c r="C5383" s="1">
        <f t="shared" si="1044"/>
        <v>41275</v>
      </c>
      <c r="D5383" s="4">
        <f t="shared" si="1045"/>
        <v>0.52222222222222225</v>
      </c>
      <c r="E5383" s="3">
        <f t="shared" si="1046"/>
        <v>2013</v>
      </c>
      <c r="F5383" s="3">
        <f t="shared" si="1047"/>
        <v>7</v>
      </c>
      <c r="G5383" s="3">
        <f t="shared" si="1048"/>
        <v>9</v>
      </c>
      <c r="H5383" s="3">
        <f t="shared" si="1049"/>
        <v>17</v>
      </c>
      <c r="I5383" s="3">
        <f t="shared" si="1050"/>
        <v>29</v>
      </c>
      <c r="J5383" s="3">
        <f t="shared" si="1051"/>
        <v>3</v>
      </c>
      <c r="K5383" s="3" t="str">
        <f>IF(AND(D5383&gt;='Season Lookup'!$D$15,D5383&lt;'Season Lookup'!$D$16),"Spring",IF(AND(D5383&gt;='Season Lookup'!$D$16,D5383&lt;'Season Lookup'!$D$17),"Summer",IF(AND(D5383&gt;='Season Lookup'!$D$17,D5383&lt;'Season Lookup'!$D$18),"Fall",IF(OR(D5383&gt;='Season Lookup'!$D$18,D5383&lt;'Season Lookup'!$D$15),"Winter"))))</f>
        <v>Summer</v>
      </c>
      <c r="L5383" s="3" t="str">
        <f>VLOOKUP(F5383,'Season Lookup'!$A$1:$B$13,2,0)</f>
        <v>Summer</v>
      </c>
      <c r="M5383" t="s">
        <v>73</v>
      </c>
      <c r="N5383" t="s">
        <v>13</v>
      </c>
      <c r="O5383" t="s">
        <v>23</v>
      </c>
      <c r="P5383" t="str">
        <f t="shared" si="1052"/>
        <v>Yes</v>
      </c>
      <c r="Q5383" t="str">
        <f t="shared" si="1053"/>
        <v>No</v>
      </c>
      <c r="R5383" t="str">
        <f t="shared" si="1054"/>
        <v>No</v>
      </c>
      <c r="S5383">
        <v>411</v>
      </c>
      <c r="T5383" t="s">
        <v>108</v>
      </c>
      <c r="V5383" t="str">
        <f t="shared" si="1055"/>
        <v>Non Intersection</v>
      </c>
      <c r="W5383" t="s">
        <v>5798</v>
      </c>
      <c r="X5383">
        <v>42.366784000000003</v>
      </c>
      <c r="Y5383">
        <v>-71.108670000000004</v>
      </c>
      <c r="Z5383" t="s">
        <v>5799</v>
      </c>
    </row>
    <row r="5384" spans="1:26">
      <c r="A5384">
        <v>29373</v>
      </c>
      <c r="B5384" s="1">
        <v>41465.326388888891</v>
      </c>
      <c r="C5384" s="1">
        <f t="shared" si="1044"/>
        <v>41275</v>
      </c>
      <c r="D5384" s="4">
        <f t="shared" si="1045"/>
        <v>0.52500000000000002</v>
      </c>
      <c r="E5384" s="3">
        <f t="shared" si="1046"/>
        <v>2013</v>
      </c>
      <c r="F5384" s="3">
        <f t="shared" si="1047"/>
        <v>7</v>
      </c>
      <c r="G5384" s="3">
        <f t="shared" si="1048"/>
        <v>10</v>
      </c>
      <c r="H5384" s="3">
        <f t="shared" si="1049"/>
        <v>7</v>
      </c>
      <c r="I5384" s="3">
        <f t="shared" si="1050"/>
        <v>50</v>
      </c>
      <c r="J5384" s="3">
        <f t="shared" si="1051"/>
        <v>4</v>
      </c>
      <c r="K5384" s="3" t="str">
        <f>IF(AND(D5384&gt;='Season Lookup'!$D$15,D5384&lt;'Season Lookup'!$D$16),"Spring",IF(AND(D5384&gt;='Season Lookup'!$D$16,D5384&lt;'Season Lookup'!$D$17),"Summer",IF(AND(D5384&gt;='Season Lookup'!$D$17,D5384&lt;'Season Lookup'!$D$18),"Fall",IF(OR(D5384&gt;='Season Lookup'!$D$18,D5384&lt;'Season Lookup'!$D$15),"Winter"))))</f>
        <v>Summer</v>
      </c>
      <c r="L5384" s="3" t="str">
        <f>VLOOKUP(F5384,'Season Lookup'!$A$1:$B$13,2,0)</f>
        <v>Summer</v>
      </c>
      <c r="M5384" t="s">
        <v>82</v>
      </c>
      <c r="N5384" t="s">
        <v>13</v>
      </c>
      <c r="O5384" t="s">
        <v>132</v>
      </c>
      <c r="P5384" t="str">
        <f t="shared" si="1052"/>
        <v>Yes</v>
      </c>
      <c r="Q5384" t="str">
        <f t="shared" si="1053"/>
        <v>Yes</v>
      </c>
      <c r="R5384" t="str">
        <f t="shared" si="1054"/>
        <v>No</v>
      </c>
      <c r="S5384">
        <v>99</v>
      </c>
      <c r="T5384" t="s">
        <v>45</v>
      </c>
      <c r="V5384" t="str">
        <f t="shared" si="1055"/>
        <v>Non Intersection</v>
      </c>
      <c r="W5384" t="s">
        <v>1266</v>
      </c>
      <c r="X5384">
        <v>42.388711000000001</v>
      </c>
      <c r="Y5384">
        <v>-71.133178999999998</v>
      </c>
      <c r="Z5384" t="s">
        <v>1267</v>
      </c>
    </row>
    <row r="5385" spans="1:26">
      <c r="A5385">
        <v>29374</v>
      </c>
      <c r="B5385" s="1">
        <v>41465.376377314817</v>
      </c>
      <c r="C5385" s="1">
        <f t="shared" si="1044"/>
        <v>41275</v>
      </c>
      <c r="D5385" s="4">
        <f t="shared" si="1045"/>
        <v>0.52500000000000002</v>
      </c>
      <c r="E5385" s="3">
        <f t="shared" si="1046"/>
        <v>2013</v>
      </c>
      <c r="F5385" s="3">
        <f t="shared" si="1047"/>
        <v>7</v>
      </c>
      <c r="G5385" s="3">
        <f t="shared" si="1048"/>
        <v>10</v>
      </c>
      <c r="H5385" s="3">
        <f t="shared" si="1049"/>
        <v>9</v>
      </c>
      <c r="I5385" s="3">
        <f t="shared" si="1050"/>
        <v>1</v>
      </c>
      <c r="J5385" s="3">
        <f t="shared" si="1051"/>
        <v>4</v>
      </c>
      <c r="K5385" s="3" t="str">
        <f>IF(AND(D5385&gt;='Season Lookup'!$D$15,D5385&lt;'Season Lookup'!$D$16),"Spring",IF(AND(D5385&gt;='Season Lookup'!$D$16,D5385&lt;'Season Lookup'!$D$17),"Summer",IF(AND(D5385&gt;='Season Lookup'!$D$17,D5385&lt;'Season Lookup'!$D$18),"Fall",IF(OR(D5385&gt;='Season Lookup'!$D$18,D5385&lt;'Season Lookup'!$D$15),"Winter"))))</f>
        <v>Summer</v>
      </c>
      <c r="L5385" s="3" t="str">
        <f>VLOOKUP(F5385,'Season Lookup'!$A$1:$B$13,2,0)</f>
        <v>Summer</v>
      </c>
      <c r="M5385" t="s">
        <v>82</v>
      </c>
      <c r="N5385" t="s">
        <v>13</v>
      </c>
      <c r="O5385" t="s">
        <v>132</v>
      </c>
      <c r="P5385" t="str">
        <f t="shared" si="1052"/>
        <v>Yes</v>
      </c>
      <c r="Q5385" t="str">
        <f t="shared" si="1053"/>
        <v>Yes</v>
      </c>
      <c r="R5385" t="str">
        <f t="shared" si="1054"/>
        <v>No</v>
      </c>
      <c r="T5385" t="s">
        <v>202</v>
      </c>
      <c r="U5385" t="s">
        <v>14</v>
      </c>
      <c r="V5385" t="str">
        <f t="shared" si="1055"/>
        <v>Intersection</v>
      </c>
      <c r="W5385" t="s">
        <v>222</v>
      </c>
      <c r="X5385">
        <v>42.360154000000001</v>
      </c>
      <c r="Y5385">
        <v>-71.094881999999998</v>
      </c>
      <c r="Z5385" t="s">
        <v>223</v>
      </c>
    </row>
    <row r="5386" spans="1:26">
      <c r="A5386">
        <v>29375</v>
      </c>
      <c r="B5386" s="1">
        <v>41465.5</v>
      </c>
      <c r="C5386" s="1">
        <f t="shared" si="1044"/>
        <v>41275</v>
      </c>
      <c r="D5386" s="4">
        <f t="shared" si="1045"/>
        <v>0.52500000000000002</v>
      </c>
      <c r="E5386" s="3">
        <f t="shared" si="1046"/>
        <v>2013</v>
      </c>
      <c r="F5386" s="3">
        <f t="shared" si="1047"/>
        <v>7</v>
      </c>
      <c r="G5386" s="3">
        <f t="shared" si="1048"/>
        <v>10</v>
      </c>
      <c r="H5386" s="3">
        <f t="shared" si="1049"/>
        <v>12</v>
      </c>
      <c r="I5386" s="3">
        <f t="shared" si="1050"/>
        <v>0</v>
      </c>
      <c r="J5386" s="3">
        <f t="shared" si="1051"/>
        <v>4</v>
      </c>
      <c r="K5386" s="3" t="str">
        <f>IF(AND(D5386&gt;='Season Lookup'!$D$15,D5386&lt;'Season Lookup'!$D$16),"Spring",IF(AND(D5386&gt;='Season Lookup'!$D$16,D5386&lt;'Season Lookup'!$D$17),"Summer",IF(AND(D5386&gt;='Season Lookup'!$D$17,D5386&lt;'Season Lookup'!$D$18),"Fall",IF(OR(D5386&gt;='Season Lookup'!$D$18,D5386&lt;'Season Lookup'!$D$15),"Winter"))))</f>
        <v>Summer</v>
      </c>
      <c r="L5386" s="3" t="str">
        <f>VLOOKUP(F5386,'Season Lookup'!$A$1:$B$13,2,0)</f>
        <v>Summer</v>
      </c>
      <c r="M5386" t="s">
        <v>82</v>
      </c>
      <c r="N5386" t="s">
        <v>13</v>
      </c>
      <c r="O5386" t="s">
        <v>23</v>
      </c>
      <c r="P5386" t="str">
        <f t="shared" si="1052"/>
        <v>Yes</v>
      </c>
      <c r="Q5386" t="str">
        <f t="shared" si="1053"/>
        <v>No</v>
      </c>
      <c r="R5386" t="str">
        <f t="shared" si="1054"/>
        <v>No</v>
      </c>
      <c r="T5386" t="s">
        <v>1211</v>
      </c>
      <c r="U5386" t="s">
        <v>198</v>
      </c>
      <c r="V5386" t="str">
        <f t="shared" si="1055"/>
        <v>Intersection</v>
      </c>
      <c r="W5386" t="s">
        <v>1212</v>
      </c>
      <c r="X5386">
        <v>42.373201999999999</v>
      </c>
      <c r="Y5386">
        <v>-71.122517999999999</v>
      </c>
      <c r="Z5386" t="s">
        <v>1213</v>
      </c>
    </row>
    <row r="5387" spans="1:26">
      <c r="A5387">
        <v>29376</v>
      </c>
      <c r="B5387" s="1">
        <v>41465.229155092595</v>
      </c>
      <c r="C5387" s="1">
        <f t="shared" si="1044"/>
        <v>41275</v>
      </c>
      <c r="D5387" s="4">
        <f t="shared" si="1045"/>
        <v>0.52500000000000002</v>
      </c>
      <c r="E5387" s="3">
        <f t="shared" si="1046"/>
        <v>2013</v>
      </c>
      <c r="F5387" s="3">
        <f t="shared" si="1047"/>
        <v>7</v>
      </c>
      <c r="G5387" s="3">
        <f t="shared" si="1048"/>
        <v>10</v>
      </c>
      <c r="H5387" s="3">
        <f t="shared" si="1049"/>
        <v>5</v>
      </c>
      <c r="I5387" s="3">
        <f t="shared" si="1050"/>
        <v>29</v>
      </c>
      <c r="J5387" s="3">
        <f t="shared" si="1051"/>
        <v>4</v>
      </c>
      <c r="K5387" s="3" t="str">
        <f>IF(AND(D5387&gt;='Season Lookup'!$D$15,D5387&lt;'Season Lookup'!$D$16),"Spring",IF(AND(D5387&gt;='Season Lookup'!$D$16,D5387&lt;'Season Lookup'!$D$17),"Summer",IF(AND(D5387&gt;='Season Lookup'!$D$17,D5387&lt;'Season Lookup'!$D$18),"Fall",IF(OR(D5387&gt;='Season Lookup'!$D$18,D5387&lt;'Season Lookup'!$D$15),"Winter"))))</f>
        <v>Summer</v>
      </c>
      <c r="L5387" s="3" t="str">
        <f>VLOOKUP(F5387,'Season Lookup'!$A$1:$B$13,2,0)</f>
        <v>Summer</v>
      </c>
      <c r="M5387" t="s">
        <v>82</v>
      </c>
      <c r="N5387" t="s">
        <v>13</v>
      </c>
      <c r="O5387" t="s">
        <v>23</v>
      </c>
      <c r="P5387" t="str">
        <f t="shared" si="1052"/>
        <v>Yes</v>
      </c>
      <c r="Q5387" t="str">
        <f t="shared" si="1053"/>
        <v>No</v>
      </c>
      <c r="R5387" t="str">
        <f t="shared" si="1054"/>
        <v>No</v>
      </c>
      <c r="T5387" t="s">
        <v>19</v>
      </c>
      <c r="U5387" t="s">
        <v>260</v>
      </c>
      <c r="V5387" t="str">
        <f t="shared" si="1055"/>
        <v>Intersection</v>
      </c>
      <c r="W5387" t="s">
        <v>640</v>
      </c>
      <c r="X5387">
        <v>42.371020000000001</v>
      </c>
      <c r="Y5387">
        <v>-71.079847999999998</v>
      </c>
      <c r="Z5387" t="s">
        <v>641</v>
      </c>
    </row>
    <row r="5388" spans="1:26">
      <c r="A5388">
        <v>29377</v>
      </c>
      <c r="B5388" s="1">
        <v>41466.434027777781</v>
      </c>
      <c r="C5388" s="1">
        <f t="shared" si="1044"/>
        <v>41275</v>
      </c>
      <c r="D5388" s="4">
        <f t="shared" si="1045"/>
        <v>0.52777777777777779</v>
      </c>
      <c r="E5388" s="3">
        <f t="shared" si="1046"/>
        <v>2013</v>
      </c>
      <c r="F5388" s="3">
        <f t="shared" si="1047"/>
        <v>7</v>
      </c>
      <c r="G5388" s="3">
        <f t="shared" si="1048"/>
        <v>11</v>
      </c>
      <c r="H5388" s="3">
        <f t="shared" si="1049"/>
        <v>10</v>
      </c>
      <c r="I5388" s="3">
        <f t="shared" si="1050"/>
        <v>25</v>
      </c>
      <c r="J5388" s="3">
        <f t="shared" si="1051"/>
        <v>5</v>
      </c>
      <c r="K5388" s="3" t="str">
        <f>IF(AND(D5388&gt;='Season Lookup'!$D$15,D5388&lt;'Season Lookup'!$D$16),"Spring",IF(AND(D5388&gt;='Season Lookup'!$D$16,D5388&lt;'Season Lookup'!$D$17),"Summer",IF(AND(D5388&gt;='Season Lookup'!$D$17,D5388&lt;'Season Lookup'!$D$18),"Fall",IF(OR(D5388&gt;='Season Lookup'!$D$18,D5388&lt;'Season Lookup'!$D$15),"Winter"))))</f>
        <v>Summer</v>
      </c>
      <c r="L5388" s="3" t="str">
        <f>VLOOKUP(F5388,'Season Lookup'!$A$1:$B$13,2,0)</f>
        <v>Summer</v>
      </c>
      <c r="M5388" t="s">
        <v>78</v>
      </c>
      <c r="N5388" t="s">
        <v>13</v>
      </c>
      <c r="O5388" t="s">
        <v>13</v>
      </c>
      <c r="P5388" t="str">
        <f t="shared" si="1052"/>
        <v>Yes</v>
      </c>
      <c r="Q5388" t="str">
        <f t="shared" si="1053"/>
        <v>No</v>
      </c>
      <c r="R5388" t="str">
        <f t="shared" si="1054"/>
        <v>No</v>
      </c>
      <c r="S5388">
        <v>39</v>
      </c>
      <c r="T5388" t="s">
        <v>199</v>
      </c>
      <c r="V5388" t="str">
        <f t="shared" si="1055"/>
        <v>Non Intersection</v>
      </c>
      <c r="W5388" t="s">
        <v>5800</v>
      </c>
      <c r="X5388">
        <v>42.373724000000003</v>
      </c>
      <c r="Y5388">
        <v>-71.121148000000005</v>
      </c>
      <c r="Z5388" t="s">
        <v>5801</v>
      </c>
    </row>
    <row r="5389" spans="1:26">
      <c r="A5389">
        <v>29378</v>
      </c>
      <c r="B5389" s="1">
        <v>41466.864583333336</v>
      </c>
      <c r="C5389" s="1">
        <f t="shared" si="1044"/>
        <v>41275</v>
      </c>
      <c r="D5389" s="4">
        <f t="shared" si="1045"/>
        <v>0.52777777777777779</v>
      </c>
      <c r="E5389" s="3">
        <f t="shared" si="1046"/>
        <v>2013</v>
      </c>
      <c r="F5389" s="3">
        <f t="shared" si="1047"/>
        <v>7</v>
      </c>
      <c r="G5389" s="3">
        <f t="shared" si="1048"/>
        <v>11</v>
      </c>
      <c r="H5389" s="3">
        <f t="shared" si="1049"/>
        <v>20</v>
      </c>
      <c r="I5389" s="3">
        <f t="shared" si="1050"/>
        <v>45</v>
      </c>
      <c r="J5389" s="3">
        <f t="shared" si="1051"/>
        <v>5</v>
      </c>
      <c r="K5389" s="3" t="str">
        <f>IF(AND(D5389&gt;='Season Lookup'!$D$15,D5389&lt;'Season Lookup'!$D$16),"Spring",IF(AND(D5389&gt;='Season Lookup'!$D$16,D5389&lt;'Season Lookup'!$D$17),"Summer",IF(AND(D5389&gt;='Season Lookup'!$D$17,D5389&lt;'Season Lookup'!$D$18),"Fall",IF(OR(D5389&gt;='Season Lookup'!$D$18,D5389&lt;'Season Lookup'!$D$15),"Winter"))))</f>
        <v>Summer</v>
      </c>
      <c r="L5389" s="3" t="str">
        <f>VLOOKUP(F5389,'Season Lookup'!$A$1:$B$13,2,0)</f>
        <v>Summer</v>
      </c>
      <c r="M5389" t="s">
        <v>73</v>
      </c>
      <c r="N5389" t="s">
        <v>13</v>
      </c>
      <c r="O5389" t="s">
        <v>36</v>
      </c>
      <c r="P5389" t="str">
        <f t="shared" si="1052"/>
        <v>Yes</v>
      </c>
      <c r="Q5389" t="str">
        <f t="shared" si="1053"/>
        <v>No</v>
      </c>
      <c r="R5389" t="str">
        <f t="shared" si="1054"/>
        <v>No</v>
      </c>
      <c r="S5389">
        <v>85</v>
      </c>
      <c r="T5389" t="s">
        <v>2686</v>
      </c>
      <c r="V5389" t="str">
        <f t="shared" si="1055"/>
        <v>Non Intersection</v>
      </c>
      <c r="W5389" t="s">
        <v>5802</v>
      </c>
      <c r="X5389">
        <v>42.390031</v>
      </c>
      <c r="Y5389">
        <v>-71.130570000000006</v>
      </c>
      <c r="Z5389" t="s">
        <v>5803</v>
      </c>
    </row>
    <row r="5390" spans="1:26">
      <c r="A5390">
        <v>29379</v>
      </c>
      <c r="B5390" s="1">
        <v>41466.9375</v>
      </c>
      <c r="C5390" s="1">
        <f t="shared" si="1044"/>
        <v>41275</v>
      </c>
      <c r="D5390" s="4">
        <f t="shared" si="1045"/>
        <v>0.52777777777777779</v>
      </c>
      <c r="E5390" s="3">
        <f t="shared" si="1046"/>
        <v>2013</v>
      </c>
      <c r="F5390" s="3">
        <f t="shared" si="1047"/>
        <v>7</v>
      </c>
      <c r="G5390" s="3">
        <f t="shared" si="1048"/>
        <v>11</v>
      </c>
      <c r="H5390" s="3">
        <f t="shared" si="1049"/>
        <v>22</v>
      </c>
      <c r="I5390" s="3">
        <f t="shared" si="1050"/>
        <v>30</v>
      </c>
      <c r="J5390" s="3">
        <f t="shared" si="1051"/>
        <v>5</v>
      </c>
      <c r="K5390" s="3" t="str">
        <f>IF(AND(D5390&gt;='Season Lookup'!$D$15,D5390&lt;'Season Lookup'!$D$16),"Spring",IF(AND(D5390&gt;='Season Lookup'!$D$16,D5390&lt;'Season Lookup'!$D$17),"Summer",IF(AND(D5390&gt;='Season Lookup'!$D$17,D5390&lt;'Season Lookup'!$D$18),"Fall",IF(OR(D5390&gt;='Season Lookup'!$D$18,D5390&lt;'Season Lookup'!$D$15),"Winter"))))</f>
        <v>Summer</v>
      </c>
      <c r="L5390" s="3" t="str">
        <f>VLOOKUP(F5390,'Season Lookup'!$A$1:$B$13,2,0)</f>
        <v>Summer</v>
      </c>
      <c r="M5390" t="s">
        <v>78</v>
      </c>
      <c r="N5390" t="s">
        <v>13</v>
      </c>
      <c r="O5390" t="s">
        <v>23</v>
      </c>
      <c r="P5390" t="str">
        <f t="shared" si="1052"/>
        <v>Yes</v>
      </c>
      <c r="Q5390" t="str">
        <f t="shared" si="1053"/>
        <v>No</v>
      </c>
      <c r="R5390" t="str">
        <f t="shared" si="1054"/>
        <v>No</v>
      </c>
      <c r="S5390">
        <v>87</v>
      </c>
      <c r="T5390" t="s">
        <v>985</v>
      </c>
      <c r="V5390" t="str">
        <f t="shared" si="1055"/>
        <v>Non Intersection</v>
      </c>
      <c r="W5390" t="s">
        <v>5804</v>
      </c>
      <c r="X5390">
        <v>42.368976000000004</v>
      </c>
      <c r="Y5390">
        <v>-71.094239000000002</v>
      </c>
      <c r="Z5390" t="s">
        <v>5805</v>
      </c>
    </row>
    <row r="5391" spans="1:26">
      <c r="A5391">
        <v>29380</v>
      </c>
      <c r="B5391" s="1">
        <v>41467.696527777778</v>
      </c>
      <c r="C5391" s="1">
        <f t="shared" si="1044"/>
        <v>41275</v>
      </c>
      <c r="D5391" s="4">
        <f t="shared" si="1045"/>
        <v>0.53055555555555556</v>
      </c>
      <c r="E5391" s="3">
        <f t="shared" si="1046"/>
        <v>2013</v>
      </c>
      <c r="F5391" s="3">
        <f t="shared" si="1047"/>
        <v>7</v>
      </c>
      <c r="G5391" s="3">
        <f t="shared" si="1048"/>
        <v>12</v>
      </c>
      <c r="H5391" s="3">
        <f t="shared" si="1049"/>
        <v>16</v>
      </c>
      <c r="I5391" s="3">
        <f t="shared" si="1050"/>
        <v>43</v>
      </c>
      <c r="J5391" s="3">
        <f t="shared" si="1051"/>
        <v>6</v>
      </c>
      <c r="K5391" s="3" t="str">
        <f>IF(AND(D5391&gt;='Season Lookup'!$D$15,D5391&lt;'Season Lookup'!$D$16),"Spring",IF(AND(D5391&gt;='Season Lookup'!$D$16,D5391&lt;'Season Lookup'!$D$17),"Summer",IF(AND(D5391&gt;='Season Lookup'!$D$17,D5391&lt;'Season Lookup'!$D$18),"Fall",IF(OR(D5391&gt;='Season Lookup'!$D$18,D5391&lt;'Season Lookup'!$D$15),"Winter"))))</f>
        <v>Summer</v>
      </c>
      <c r="L5391" s="3" t="str">
        <f>VLOOKUP(F5391,'Season Lookup'!$A$1:$B$13,2,0)</f>
        <v>Summer</v>
      </c>
      <c r="M5391" t="s">
        <v>12</v>
      </c>
      <c r="N5391" t="s">
        <v>13</v>
      </c>
      <c r="O5391" t="s">
        <v>132</v>
      </c>
      <c r="P5391" t="str">
        <f t="shared" si="1052"/>
        <v>Yes</v>
      </c>
      <c r="Q5391" t="str">
        <f t="shared" si="1053"/>
        <v>Yes</v>
      </c>
      <c r="R5391" t="str">
        <f t="shared" si="1054"/>
        <v>No</v>
      </c>
      <c r="S5391">
        <v>204</v>
      </c>
      <c r="T5391" t="s">
        <v>342</v>
      </c>
      <c r="V5391" t="str">
        <f t="shared" si="1055"/>
        <v>Non Intersection</v>
      </c>
      <c r="W5391" t="s">
        <v>5633</v>
      </c>
      <c r="X5391">
        <v>42.370336999999999</v>
      </c>
      <c r="Y5391">
        <v>-71.100117999999995</v>
      </c>
      <c r="Z5391" t="s">
        <v>5634</v>
      </c>
    </row>
    <row r="5392" spans="1:26">
      <c r="A5392">
        <v>29382</v>
      </c>
      <c r="B5392" s="1">
        <v>41468.48609953704</v>
      </c>
      <c r="C5392" s="1">
        <f t="shared" si="1044"/>
        <v>41275</v>
      </c>
      <c r="D5392" s="4">
        <f t="shared" si="1045"/>
        <v>0.53333333333333333</v>
      </c>
      <c r="E5392" s="3">
        <f t="shared" si="1046"/>
        <v>2013</v>
      </c>
      <c r="F5392" s="3">
        <f t="shared" si="1047"/>
        <v>7</v>
      </c>
      <c r="G5392" s="3">
        <f t="shared" si="1048"/>
        <v>13</v>
      </c>
      <c r="H5392" s="3">
        <f t="shared" si="1049"/>
        <v>11</v>
      </c>
      <c r="I5392" s="3">
        <f t="shared" si="1050"/>
        <v>39</v>
      </c>
      <c r="J5392" s="3">
        <f t="shared" si="1051"/>
        <v>7</v>
      </c>
      <c r="K5392" s="3" t="str">
        <f>IF(AND(D5392&gt;='Season Lookup'!$D$15,D5392&lt;'Season Lookup'!$D$16),"Spring",IF(AND(D5392&gt;='Season Lookup'!$D$16,D5392&lt;'Season Lookup'!$D$17),"Summer",IF(AND(D5392&gt;='Season Lookup'!$D$17,D5392&lt;'Season Lookup'!$D$18),"Fall",IF(OR(D5392&gt;='Season Lookup'!$D$18,D5392&lt;'Season Lookup'!$D$15),"Winter"))))</f>
        <v>Summer</v>
      </c>
      <c r="L5392" s="3" t="str">
        <f>VLOOKUP(F5392,'Season Lookup'!$A$1:$B$13,2,0)</f>
        <v>Summer</v>
      </c>
      <c r="M5392" t="s">
        <v>31</v>
      </c>
      <c r="N5392" t="s">
        <v>13</v>
      </c>
      <c r="O5392" t="s">
        <v>13</v>
      </c>
      <c r="P5392" t="str">
        <f t="shared" si="1052"/>
        <v>Yes</v>
      </c>
      <c r="Q5392" t="str">
        <f t="shared" si="1053"/>
        <v>No</v>
      </c>
      <c r="R5392" t="str">
        <f t="shared" si="1054"/>
        <v>No</v>
      </c>
      <c r="S5392">
        <v>108</v>
      </c>
      <c r="T5392" t="s">
        <v>66</v>
      </c>
      <c r="V5392" t="str">
        <f t="shared" si="1055"/>
        <v>Non Intersection</v>
      </c>
      <c r="W5392" t="s">
        <v>5806</v>
      </c>
      <c r="X5392">
        <v>42.395665999999999</v>
      </c>
      <c r="Y5392">
        <v>-71.133431000000002</v>
      </c>
      <c r="Z5392" t="s">
        <v>5807</v>
      </c>
    </row>
    <row r="5393" spans="1:26">
      <c r="A5393">
        <v>29381</v>
      </c>
      <c r="B5393" s="1">
        <v>41469.416655092595</v>
      </c>
      <c r="C5393" s="1">
        <f t="shared" si="1044"/>
        <v>41275</v>
      </c>
      <c r="D5393" s="4">
        <f t="shared" si="1045"/>
        <v>0.53611111111111109</v>
      </c>
      <c r="E5393" s="3">
        <f t="shared" si="1046"/>
        <v>2013</v>
      </c>
      <c r="F5393" s="3">
        <f t="shared" si="1047"/>
        <v>7</v>
      </c>
      <c r="G5393" s="3">
        <f t="shared" si="1048"/>
        <v>14</v>
      </c>
      <c r="H5393" s="3">
        <f t="shared" si="1049"/>
        <v>9</v>
      </c>
      <c r="I5393" s="3">
        <f t="shared" si="1050"/>
        <v>59</v>
      </c>
      <c r="J5393" s="3">
        <f t="shared" si="1051"/>
        <v>1</v>
      </c>
      <c r="K5393" s="3" t="str">
        <f>IF(AND(D5393&gt;='Season Lookup'!$D$15,D5393&lt;'Season Lookup'!$D$16),"Spring",IF(AND(D5393&gt;='Season Lookup'!$D$16,D5393&lt;'Season Lookup'!$D$17),"Summer",IF(AND(D5393&gt;='Season Lookup'!$D$17,D5393&lt;'Season Lookup'!$D$18),"Fall",IF(OR(D5393&gt;='Season Lookup'!$D$18,D5393&lt;'Season Lookup'!$D$15),"Winter"))))</f>
        <v>Summer</v>
      </c>
      <c r="L5393" s="3" t="str">
        <f>VLOOKUP(F5393,'Season Lookup'!$A$1:$B$13,2,0)</f>
        <v>Summer</v>
      </c>
      <c r="M5393" t="s">
        <v>48</v>
      </c>
      <c r="N5393" t="s">
        <v>13</v>
      </c>
      <c r="O5393" t="s">
        <v>23</v>
      </c>
      <c r="P5393" t="str">
        <f t="shared" si="1052"/>
        <v>Yes</v>
      </c>
      <c r="Q5393" t="str">
        <f t="shared" si="1053"/>
        <v>No</v>
      </c>
      <c r="R5393" t="str">
        <f t="shared" si="1054"/>
        <v>No</v>
      </c>
      <c r="S5393">
        <v>256</v>
      </c>
      <c r="T5393" t="s">
        <v>27</v>
      </c>
      <c r="V5393" t="str">
        <f t="shared" si="1055"/>
        <v>Non Intersection</v>
      </c>
      <c r="W5393" t="s">
        <v>5808</v>
      </c>
      <c r="X5393">
        <v>42.364567000000001</v>
      </c>
      <c r="Y5393">
        <v>-71.111697000000007</v>
      </c>
      <c r="Z5393" t="s">
        <v>5809</v>
      </c>
    </row>
    <row r="5394" spans="1:26">
      <c r="A5394">
        <v>29383</v>
      </c>
      <c r="B5394" s="1">
        <v>41469.802083333336</v>
      </c>
      <c r="C5394" s="1">
        <f t="shared" si="1044"/>
        <v>41275</v>
      </c>
      <c r="D5394" s="4">
        <f t="shared" si="1045"/>
        <v>0.53611111111111109</v>
      </c>
      <c r="E5394" s="3">
        <f t="shared" si="1046"/>
        <v>2013</v>
      </c>
      <c r="F5394" s="3">
        <f t="shared" si="1047"/>
        <v>7</v>
      </c>
      <c r="G5394" s="3">
        <f t="shared" si="1048"/>
        <v>14</v>
      </c>
      <c r="H5394" s="3">
        <f t="shared" si="1049"/>
        <v>19</v>
      </c>
      <c r="I5394" s="3">
        <f t="shared" si="1050"/>
        <v>15</v>
      </c>
      <c r="J5394" s="3">
        <f t="shared" si="1051"/>
        <v>1</v>
      </c>
      <c r="K5394" s="3" t="str">
        <f>IF(AND(D5394&gt;='Season Lookup'!$D$15,D5394&lt;'Season Lookup'!$D$16),"Spring",IF(AND(D5394&gt;='Season Lookup'!$D$16,D5394&lt;'Season Lookup'!$D$17),"Summer",IF(AND(D5394&gt;='Season Lookup'!$D$17,D5394&lt;'Season Lookup'!$D$18),"Fall",IF(OR(D5394&gt;='Season Lookup'!$D$18,D5394&lt;'Season Lookup'!$D$15),"Winter"))))</f>
        <v>Summer</v>
      </c>
      <c r="L5394" s="3" t="str">
        <f>VLOOKUP(F5394,'Season Lookup'!$A$1:$B$13,2,0)</f>
        <v>Summer</v>
      </c>
      <c r="M5394" t="s">
        <v>48</v>
      </c>
      <c r="N5394" t="s">
        <v>13</v>
      </c>
      <c r="O5394" t="s">
        <v>13</v>
      </c>
      <c r="P5394" t="str">
        <f t="shared" si="1052"/>
        <v>Yes</v>
      </c>
      <c r="Q5394" t="str">
        <f t="shared" si="1053"/>
        <v>No</v>
      </c>
      <c r="R5394" t="str">
        <f t="shared" si="1054"/>
        <v>No</v>
      </c>
      <c r="S5394">
        <v>215</v>
      </c>
      <c r="T5394" t="s">
        <v>170</v>
      </c>
      <c r="V5394" t="str">
        <f t="shared" si="1055"/>
        <v>Non Intersection</v>
      </c>
      <c r="W5394" t="s">
        <v>4750</v>
      </c>
      <c r="X5394">
        <v>42.389387999999997</v>
      </c>
      <c r="Y5394">
        <v>-71.14282</v>
      </c>
      <c r="Z5394" t="s">
        <v>4751</v>
      </c>
    </row>
    <row r="5395" spans="1:26">
      <c r="A5395">
        <v>29384</v>
      </c>
      <c r="B5395" s="1">
        <v>41469.909710648149</v>
      </c>
      <c r="C5395" s="1">
        <f t="shared" si="1044"/>
        <v>41275</v>
      </c>
      <c r="D5395" s="4">
        <f t="shared" si="1045"/>
        <v>0.53611111111111109</v>
      </c>
      <c r="E5395" s="3">
        <f t="shared" si="1046"/>
        <v>2013</v>
      </c>
      <c r="F5395" s="3">
        <f t="shared" si="1047"/>
        <v>7</v>
      </c>
      <c r="G5395" s="3">
        <f t="shared" si="1048"/>
        <v>14</v>
      </c>
      <c r="H5395" s="3">
        <f t="shared" si="1049"/>
        <v>21</v>
      </c>
      <c r="I5395" s="3">
        <f t="shared" si="1050"/>
        <v>49</v>
      </c>
      <c r="J5395" s="3">
        <f t="shared" si="1051"/>
        <v>1</v>
      </c>
      <c r="K5395" s="3" t="str">
        <f>IF(AND(D5395&gt;='Season Lookup'!$D$15,D5395&lt;'Season Lookup'!$D$16),"Spring",IF(AND(D5395&gt;='Season Lookup'!$D$16,D5395&lt;'Season Lookup'!$D$17),"Summer",IF(AND(D5395&gt;='Season Lookup'!$D$17,D5395&lt;'Season Lookup'!$D$18),"Fall",IF(OR(D5395&gt;='Season Lookup'!$D$18,D5395&lt;'Season Lookup'!$D$15),"Winter"))))</f>
        <v>Summer</v>
      </c>
      <c r="L5395" s="3" t="str">
        <f>VLOOKUP(F5395,'Season Lookup'!$A$1:$B$13,2,0)</f>
        <v>Summer</v>
      </c>
      <c r="M5395" t="s">
        <v>48</v>
      </c>
      <c r="N5395" t="s">
        <v>13</v>
      </c>
      <c r="O5395" t="s">
        <v>13</v>
      </c>
      <c r="P5395" t="str">
        <f t="shared" si="1052"/>
        <v>Yes</v>
      </c>
      <c r="Q5395" t="str">
        <f t="shared" si="1053"/>
        <v>No</v>
      </c>
      <c r="R5395" t="str">
        <f t="shared" si="1054"/>
        <v>No</v>
      </c>
      <c r="T5395" t="s">
        <v>32</v>
      </c>
      <c r="U5395" t="s">
        <v>796</v>
      </c>
      <c r="V5395" t="str">
        <f t="shared" si="1055"/>
        <v>Intersection</v>
      </c>
      <c r="W5395" t="s">
        <v>932</v>
      </c>
      <c r="X5395">
        <v>42.362974000000001</v>
      </c>
      <c r="Y5395">
        <v>-71.093633999999994</v>
      </c>
      <c r="Z5395" t="s">
        <v>813</v>
      </c>
    </row>
    <row r="5396" spans="1:26">
      <c r="A5396">
        <v>29385</v>
      </c>
      <c r="B5396" s="1">
        <v>41471.772916666669</v>
      </c>
      <c r="C5396" s="1">
        <f t="shared" si="1044"/>
        <v>41275</v>
      </c>
      <c r="D5396" s="4">
        <f t="shared" si="1045"/>
        <v>0.54166666666666663</v>
      </c>
      <c r="E5396" s="3">
        <f t="shared" si="1046"/>
        <v>2013</v>
      </c>
      <c r="F5396" s="3">
        <f t="shared" si="1047"/>
        <v>7</v>
      </c>
      <c r="G5396" s="3">
        <f t="shared" si="1048"/>
        <v>16</v>
      </c>
      <c r="H5396" s="3">
        <f t="shared" si="1049"/>
        <v>18</v>
      </c>
      <c r="I5396" s="3">
        <f t="shared" si="1050"/>
        <v>33</v>
      </c>
      <c r="J5396" s="3">
        <f t="shared" si="1051"/>
        <v>3</v>
      </c>
      <c r="K5396" s="3" t="str">
        <f>IF(AND(D5396&gt;='Season Lookup'!$D$15,D5396&lt;'Season Lookup'!$D$16),"Spring",IF(AND(D5396&gt;='Season Lookup'!$D$16,D5396&lt;'Season Lookup'!$D$17),"Summer",IF(AND(D5396&gt;='Season Lookup'!$D$17,D5396&lt;'Season Lookup'!$D$18),"Fall",IF(OR(D5396&gt;='Season Lookup'!$D$18,D5396&lt;'Season Lookup'!$D$15),"Winter"))))</f>
        <v>Summer</v>
      </c>
      <c r="L5396" s="3" t="str">
        <f>VLOOKUP(F5396,'Season Lookup'!$A$1:$B$13,2,0)</f>
        <v>Summer</v>
      </c>
      <c r="M5396" t="s">
        <v>73</v>
      </c>
      <c r="N5396" t="s">
        <v>13</v>
      </c>
      <c r="O5396" t="s">
        <v>13</v>
      </c>
      <c r="P5396" t="str">
        <f t="shared" si="1052"/>
        <v>Yes</v>
      </c>
      <c r="Q5396" t="str">
        <f t="shared" si="1053"/>
        <v>No</v>
      </c>
      <c r="R5396" t="str">
        <f t="shared" si="1054"/>
        <v>No</v>
      </c>
      <c r="S5396">
        <v>214</v>
      </c>
      <c r="T5396" t="s">
        <v>42</v>
      </c>
      <c r="V5396" t="str">
        <f t="shared" si="1055"/>
        <v>Non Intersection</v>
      </c>
      <c r="W5396" t="s">
        <v>5810</v>
      </c>
      <c r="X5396">
        <v>42.364210999999997</v>
      </c>
      <c r="Y5396">
        <v>-71.113731999999999</v>
      </c>
      <c r="Z5396" t="s">
        <v>5811</v>
      </c>
    </row>
    <row r="5397" spans="1:26">
      <c r="A5397">
        <v>29386</v>
      </c>
      <c r="B5397" s="1">
        <v>41471.833333333336</v>
      </c>
      <c r="C5397" s="1">
        <f t="shared" si="1044"/>
        <v>41275</v>
      </c>
      <c r="D5397" s="4">
        <f t="shared" si="1045"/>
        <v>0.54166666666666663</v>
      </c>
      <c r="E5397" s="3">
        <f t="shared" si="1046"/>
        <v>2013</v>
      </c>
      <c r="F5397" s="3">
        <f t="shared" si="1047"/>
        <v>7</v>
      </c>
      <c r="G5397" s="3">
        <f t="shared" si="1048"/>
        <v>16</v>
      </c>
      <c r="H5397" s="3">
        <f t="shared" si="1049"/>
        <v>20</v>
      </c>
      <c r="I5397" s="3">
        <f t="shared" si="1050"/>
        <v>0</v>
      </c>
      <c r="J5397" s="3">
        <f t="shared" si="1051"/>
        <v>3</v>
      </c>
      <c r="K5397" s="3" t="str">
        <f>IF(AND(D5397&gt;='Season Lookup'!$D$15,D5397&lt;'Season Lookup'!$D$16),"Spring",IF(AND(D5397&gt;='Season Lookup'!$D$16,D5397&lt;'Season Lookup'!$D$17),"Summer",IF(AND(D5397&gt;='Season Lookup'!$D$17,D5397&lt;'Season Lookup'!$D$18),"Fall",IF(OR(D5397&gt;='Season Lookup'!$D$18,D5397&lt;'Season Lookup'!$D$15),"Winter"))))</f>
        <v>Summer</v>
      </c>
      <c r="L5397" s="3" t="str">
        <f>VLOOKUP(F5397,'Season Lookup'!$A$1:$B$13,2,0)</f>
        <v>Summer</v>
      </c>
      <c r="M5397" t="s">
        <v>73</v>
      </c>
      <c r="N5397" t="s">
        <v>13</v>
      </c>
      <c r="O5397" t="s">
        <v>23</v>
      </c>
      <c r="P5397" t="str">
        <f t="shared" si="1052"/>
        <v>Yes</v>
      </c>
      <c r="Q5397" t="str">
        <f t="shared" si="1053"/>
        <v>No</v>
      </c>
      <c r="R5397" t="str">
        <f t="shared" si="1054"/>
        <v>No</v>
      </c>
      <c r="T5397" t="s">
        <v>14</v>
      </c>
      <c r="U5397" t="s">
        <v>524</v>
      </c>
      <c r="V5397" t="str">
        <f t="shared" si="1055"/>
        <v>Intersection</v>
      </c>
      <c r="W5397" t="s">
        <v>3291</v>
      </c>
      <c r="X5397">
        <v>42.390917999999999</v>
      </c>
      <c r="Y5397">
        <v>-71.122259</v>
      </c>
      <c r="Z5397" t="s">
        <v>3292</v>
      </c>
    </row>
    <row r="5398" spans="1:26">
      <c r="A5398">
        <v>29388</v>
      </c>
      <c r="B5398" s="1">
        <v>41471.8125</v>
      </c>
      <c r="C5398" s="1">
        <f t="shared" si="1044"/>
        <v>41275</v>
      </c>
      <c r="D5398" s="4">
        <f t="shared" si="1045"/>
        <v>0.54166666666666663</v>
      </c>
      <c r="E5398" s="3">
        <f t="shared" si="1046"/>
        <v>2013</v>
      </c>
      <c r="F5398" s="3">
        <f t="shared" si="1047"/>
        <v>7</v>
      </c>
      <c r="G5398" s="3">
        <f t="shared" si="1048"/>
        <v>16</v>
      </c>
      <c r="H5398" s="3">
        <f t="shared" si="1049"/>
        <v>19</v>
      </c>
      <c r="I5398" s="3">
        <f t="shared" si="1050"/>
        <v>30</v>
      </c>
      <c r="J5398" s="3">
        <f t="shared" si="1051"/>
        <v>3</v>
      </c>
      <c r="K5398" s="3" t="str">
        <f>IF(AND(D5398&gt;='Season Lookup'!$D$15,D5398&lt;'Season Lookup'!$D$16),"Spring",IF(AND(D5398&gt;='Season Lookup'!$D$16,D5398&lt;'Season Lookup'!$D$17),"Summer",IF(AND(D5398&gt;='Season Lookup'!$D$17,D5398&lt;'Season Lookup'!$D$18),"Fall",IF(OR(D5398&gt;='Season Lookup'!$D$18,D5398&lt;'Season Lookup'!$D$15),"Winter"))))</f>
        <v>Summer</v>
      </c>
      <c r="L5398" s="3" t="str">
        <f>VLOOKUP(F5398,'Season Lookup'!$A$1:$B$13,2,0)</f>
        <v>Summer</v>
      </c>
      <c r="M5398" t="s">
        <v>73</v>
      </c>
      <c r="N5398" t="s">
        <v>13</v>
      </c>
      <c r="O5398" t="s">
        <v>13</v>
      </c>
      <c r="P5398" t="str">
        <f t="shared" si="1052"/>
        <v>Yes</v>
      </c>
      <c r="Q5398" t="str">
        <f t="shared" si="1053"/>
        <v>No</v>
      </c>
      <c r="R5398" t="str">
        <f t="shared" si="1054"/>
        <v>No</v>
      </c>
      <c r="T5398" t="s">
        <v>198</v>
      </c>
      <c r="U5398" t="s">
        <v>2532</v>
      </c>
      <c r="V5398" t="str">
        <f t="shared" si="1055"/>
        <v>Intersection</v>
      </c>
      <c r="W5398" t="s">
        <v>2888</v>
      </c>
      <c r="X5398">
        <v>42.374293000000002</v>
      </c>
      <c r="Y5398">
        <v>-71.125488000000004</v>
      </c>
      <c r="Z5398" t="s">
        <v>2889</v>
      </c>
    </row>
    <row r="5399" spans="1:26">
      <c r="A5399">
        <v>29393</v>
      </c>
      <c r="B5399" s="1">
        <v>41471.378460648149</v>
      </c>
      <c r="C5399" s="1">
        <f t="shared" si="1044"/>
        <v>41275</v>
      </c>
      <c r="D5399" s="4">
        <f t="shared" si="1045"/>
        <v>0.54166666666666663</v>
      </c>
      <c r="E5399" s="3">
        <f t="shared" si="1046"/>
        <v>2013</v>
      </c>
      <c r="F5399" s="3">
        <f t="shared" si="1047"/>
        <v>7</v>
      </c>
      <c r="G5399" s="3">
        <f t="shared" si="1048"/>
        <v>16</v>
      </c>
      <c r="H5399" s="3">
        <f t="shared" si="1049"/>
        <v>9</v>
      </c>
      <c r="I5399" s="3">
        <f t="shared" si="1050"/>
        <v>4</v>
      </c>
      <c r="J5399" s="3">
        <f t="shared" si="1051"/>
        <v>3</v>
      </c>
      <c r="K5399" s="3" t="str">
        <f>IF(AND(D5399&gt;='Season Lookup'!$D$15,D5399&lt;'Season Lookup'!$D$16),"Spring",IF(AND(D5399&gt;='Season Lookup'!$D$16,D5399&lt;'Season Lookup'!$D$17),"Summer",IF(AND(D5399&gt;='Season Lookup'!$D$17,D5399&lt;'Season Lookup'!$D$18),"Fall",IF(OR(D5399&gt;='Season Lookup'!$D$18,D5399&lt;'Season Lookup'!$D$15),"Winter"))))</f>
        <v>Summer</v>
      </c>
      <c r="L5399" s="3" t="str">
        <f>VLOOKUP(F5399,'Season Lookup'!$A$1:$B$13,2,0)</f>
        <v>Summer</v>
      </c>
      <c r="M5399" t="s">
        <v>73</v>
      </c>
      <c r="N5399" t="s">
        <v>13</v>
      </c>
      <c r="O5399" t="s">
        <v>13</v>
      </c>
      <c r="P5399" t="str">
        <f t="shared" si="1052"/>
        <v>Yes</v>
      </c>
      <c r="Q5399" t="str">
        <f t="shared" si="1053"/>
        <v>No</v>
      </c>
      <c r="R5399" t="str">
        <f t="shared" si="1054"/>
        <v>No</v>
      </c>
      <c r="T5399" t="s">
        <v>14</v>
      </c>
      <c r="U5399" t="s">
        <v>487</v>
      </c>
      <c r="V5399" t="str">
        <f t="shared" si="1055"/>
        <v>Intersection</v>
      </c>
      <c r="W5399" t="s">
        <v>787</v>
      </c>
      <c r="X5399">
        <v>42.390293999999997</v>
      </c>
      <c r="Y5399">
        <v>-71.120996000000005</v>
      </c>
      <c r="Z5399" t="s">
        <v>788</v>
      </c>
    </row>
    <row r="5400" spans="1:26">
      <c r="A5400">
        <v>29404</v>
      </c>
      <c r="B5400" s="1">
        <v>41471.541655092595</v>
      </c>
      <c r="C5400" s="1">
        <f t="shared" si="1044"/>
        <v>41275</v>
      </c>
      <c r="D5400" s="4">
        <f t="shared" si="1045"/>
        <v>0.54166666666666663</v>
      </c>
      <c r="E5400" s="3">
        <f t="shared" si="1046"/>
        <v>2013</v>
      </c>
      <c r="F5400" s="3">
        <f t="shared" si="1047"/>
        <v>7</v>
      </c>
      <c r="G5400" s="3">
        <f t="shared" si="1048"/>
        <v>16</v>
      </c>
      <c r="H5400" s="3">
        <f t="shared" si="1049"/>
        <v>12</v>
      </c>
      <c r="I5400" s="3">
        <f t="shared" si="1050"/>
        <v>59</v>
      </c>
      <c r="J5400" s="3">
        <f t="shared" si="1051"/>
        <v>3</v>
      </c>
      <c r="K5400" s="3" t="str">
        <f>IF(AND(D5400&gt;='Season Lookup'!$D$15,D5400&lt;'Season Lookup'!$D$16),"Spring",IF(AND(D5400&gt;='Season Lookup'!$D$16,D5400&lt;'Season Lookup'!$D$17),"Summer",IF(AND(D5400&gt;='Season Lookup'!$D$17,D5400&lt;'Season Lookup'!$D$18),"Fall",IF(OR(D5400&gt;='Season Lookup'!$D$18,D5400&lt;'Season Lookup'!$D$15),"Winter"))))</f>
        <v>Summer</v>
      </c>
      <c r="L5400" s="3" t="str">
        <f>VLOOKUP(F5400,'Season Lookup'!$A$1:$B$13,2,0)</f>
        <v>Summer</v>
      </c>
      <c r="M5400" t="s">
        <v>73</v>
      </c>
      <c r="N5400" t="s">
        <v>13</v>
      </c>
      <c r="O5400" t="s">
        <v>13</v>
      </c>
      <c r="P5400" t="str">
        <f t="shared" si="1052"/>
        <v>Yes</v>
      </c>
      <c r="Q5400" t="str">
        <f t="shared" si="1053"/>
        <v>No</v>
      </c>
      <c r="R5400" t="str">
        <f t="shared" si="1054"/>
        <v>No</v>
      </c>
      <c r="T5400" t="s">
        <v>61</v>
      </c>
      <c r="V5400" t="str">
        <f t="shared" si="1055"/>
        <v>Intersection</v>
      </c>
      <c r="W5400" t="s">
        <v>3626</v>
      </c>
      <c r="X5400">
        <v>0</v>
      </c>
      <c r="Y5400">
        <v>0</v>
      </c>
      <c r="Z5400" t="s">
        <v>81</v>
      </c>
    </row>
    <row r="5401" spans="1:26">
      <c r="A5401">
        <v>29387</v>
      </c>
      <c r="B5401" s="1">
        <v>41472.326388888891</v>
      </c>
      <c r="C5401" s="1">
        <f t="shared" si="1044"/>
        <v>41275</v>
      </c>
      <c r="D5401" s="4">
        <f t="shared" si="1045"/>
        <v>0.5444444444444444</v>
      </c>
      <c r="E5401" s="3">
        <f t="shared" si="1046"/>
        <v>2013</v>
      </c>
      <c r="F5401" s="3">
        <f t="shared" si="1047"/>
        <v>7</v>
      </c>
      <c r="G5401" s="3">
        <f t="shared" si="1048"/>
        <v>17</v>
      </c>
      <c r="H5401" s="3">
        <f t="shared" si="1049"/>
        <v>7</v>
      </c>
      <c r="I5401" s="3">
        <f t="shared" si="1050"/>
        <v>50</v>
      </c>
      <c r="J5401" s="3">
        <f t="shared" si="1051"/>
        <v>4</v>
      </c>
      <c r="K5401" s="3" t="str">
        <f>IF(AND(D5401&gt;='Season Lookup'!$D$15,D5401&lt;'Season Lookup'!$D$16),"Spring",IF(AND(D5401&gt;='Season Lookup'!$D$16,D5401&lt;'Season Lookup'!$D$17),"Summer",IF(AND(D5401&gt;='Season Lookup'!$D$17,D5401&lt;'Season Lookup'!$D$18),"Fall",IF(OR(D5401&gt;='Season Lookup'!$D$18,D5401&lt;'Season Lookup'!$D$15),"Winter"))))</f>
        <v>Summer</v>
      </c>
      <c r="L5401" s="3" t="str">
        <f>VLOOKUP(F5401,'Season Lookup'!$A$1:$B$13,2,0)</f>
        <v>Summer</v>
      </c>
      <c r="M5401" t="s">
        <v>82</v>
      </c>
      <c r="N5401" t="s">
        <v>13</v>
      </c>
      <c r="O5401" t="s">
        <v>13</v>
      </c>
      <c r="P5401" t="str">
        <f t="shared" si="1052"/>
        <v>Yes</v>
      </c>
      <c r="Q5401" t="str">
        <f t="shared" si="1053"/>
        <v>No</v>
      </c>
      <c r="R5401" t="str">
        <f t="shared" si="1054"/>
        <v>No</v>
      </c>
      <c r="T5401" t="s">
        <v>105</v>
      </c>
      <c r="U5401" t="s">
        <v>260</v>
      </c>
      <c r="V5401" t="str">
        <f t="shared" si="1055"/>
        <v>Intersection</v>
      </c>
      <c r="W5401" t="s">
        <v>2506</v>
      </c>
      <c r="X5401">
        <v>42.362667000000002</v>
      </c>
      <c r="Y5401">
        <v>-71.084325000000007</v>
      </c>
      <c r="Z5401" t="s">
        <v>2507</v>
      </c>
    </row>
    <row r="5402" spans="1:26">
      <c r="A5402">
        <v>29389</v>
      </c>
      <c r="B5402" s="1">
        <v>41472.416655092595</v>
      </c>
      <c r="C5402" s="1">
        <f t="shared" ref="C5402:C5464" si="1056">EOMONTH(B5402,MONTH(B5402)*-1)+1</f>
        <v>41275</v>
      </c>
      <c r="D5402" s="4">
        <f t="shared" ref="D5402:D5464" si="1057">YEARFRAC(C5402,B5402)</f>
        <v>0.5444444444444444</v>
      </c>
      <c r="E5402" s="3">
        <f t="shared" ref="E5402:E5464" si="1058">YEAR(B5402)</f>
        <v>2013</v>
      </c>
      <c r="F5402" s="3">
        <f t="shared" ref="F5402:F5464" si="1059">MONTH(B5402)</f>
        <v>7</v>
      </c>
      <c r="G5402" s="3">
        <f t="shared" ref="G5402:G5464" si="1060">DAY(B5402)</f>
        <v>17</v>
      </c>
      <c r="H5402" s="3">
        <f t="shared" ref="H5402:H5464" si="1061">HOUR(B5402)</f>
        <v>9</v>
      </c>
      <c r="I5402" s="3">
        <f t="shared" ref="I5402:I5464" si="1062">MINUTE(B5402)</f>
        <v>59</v>
      </c>
      <c r="J5402" s="3">
        <f t="shared" ref="J5402:J5464" si="1063">WEEKDAY(B5402,1)</f>
        <v>4</v>
      </c>
      <c r="K5402" s="3" t="str">
        <f>IF(AND(D5402&gt;='Season Lookup'!$D$15,D5402&lt;'Season Lookup'!$D$16),"Spring",IF(AND(D5402&gt;='Season Lookup'!$D$16,D5402&lt;'Season Lookup'!$D$17),"Summer",IF(AND(D5402&gt;='Season Lookup'!$D$17,D5402&lt;'Season Lookup'!$D$18),"Fall",IF(OR(D5402&gt;='Season Lookup'!$D$18,D5402&lt;'Season Lookup'!$D$15),"Winter"))))</f>
        <v>Summer</v>
      </c>
      <c r="L5402" s="3" t="str">
        <f>VLOOKUP(F5402,'Season Lookup'!$A$1:$B$13,2,0)</f>
        <v>Summer</v>
      </c>
      <c r="M5402" t="s">
        <v>82</v>
      </c>
      <c r="N5402" t="s">
        <v>13</v>
      </c>
      <c r="O5402" t="s">
        <v>36</v>
      </c>
      <c r="P5402" t="str">
        <f t="shared" ref="P5402:P5464" si="1064">IF(OR(N5402="Auto",O5402="Auto"),"Yes",IF(OR(N5402="Taxi",O5402="Taxi"),"Yes",IF(OR(N5402="Truck",O5402="Truck"),"Yes",IF(OR(N5402="Van",O5402="Van"),"Yes","No"))))</f>
        <v>Yes</v>
      </c>
      <c r="Q5402" t="str">
        <f t="shared" ref="Q5402:Q5464" si="1065">IF(OR(N5402="Bicycle",O5402="Bicycle"),"Yes","No")</f>
        <v>No</v>
      </c>
      <c r="R5402" t="str">
        <f t="shared" ref="R5402:R5464" si="1066">IF(OR(N5402="Pedestrian",O5402="Pedestrian"),"Yes","No")</f>
        <v>No</v>
      </c>
      <c r="S5402">
        <v>2</v>
      </c>
      <c r="T5402" t="s">
        <v>3017</v>
      </c>
      <c r="V5402" t="str">
        <f t="shared" ref="V5402:V5464" si="1067">IF(ISBLANK(S5402),"Intersection","Non Intersection")</f>
        <v>Non Intersection</v>
      </c>
      <c r="W5402" t="s">
        <v>5812</v>
      </c>
      <c r="X5402">
        <v>42.371837999999997</v>
      </c>
      <c r="Y5402">
        <v>-71.110843000000003</v>
      </c>
      <c r="Z5402" t="s">
        <v>5813</v>
      </c>
    </row>
    <row r="5403" spans="1:26">
      <c r="A5403">
        <v>29390</v>
      </c>
      <c r="B5403" s="1">
        <v>41472.645833333336</v>
      </c>
      <c r="C5403" s="1">
        <f t="shared" si="1056"/>
        <v>41275</v>
      </c>
      <c r="D5403" s="4">
        <f t="shared" si="1057"/>
        <v>0.5444444444444444</v>
      </c>
      <c r="E5403" s="3">
        <f t="shared" si="1058"/>
        <v>2013</v>
      </c>
      <c r="F5403" s="3">
        <f t="shared" si="1059"/>
        <v>7</v>
      </c>
      <c r="G5403" s="3">
        <f t="shared" si="1060"/>
        <v>17</v>
      </c>
      <c r="H5403" s="3">
        <f t="shared" si="1061"/>
        <v>15</v>
      </c>
      <c r="I5403" s="3">
        <f t="shared" si="1062"/>
        <v>30</v>
      </c>
      <c r="J5403" s="3">
        <f t="shared" si="1063"/>
        <v>4</v>
      </c>
      <c r="K5403" s="3" t="str">
        <f>IF(AND(D5403&gt;='Season Lookup'!$D$15,D5403&lt;'Season Lookup'!$D$16),"Spring",IF(AND(D5403&gt;='Season Lookup'!$D$16,D5403&lt;'Season Lookup'!$D$17),"Summer",IF(AND(D5403&gt;='Season Lookup'!$D$17,D5403&lt;'Season Lookup'!$D$18),"Fall",IF(OR(D5403&gt;='Season Lookup'!$D$18,D5403&lt;'Season Lookup'!$D$15),"Winter"))))</f>
        <v>Summer</v>
      </c>
      <c r="L5403" s="3" t="str">
        <f>VLOOKUP(F5403,'Season Lookup'!$A$1:$B$13,2,0)</f>
        <v>Summer</v>
      </c>
      <c r="M5403" t="s">
        <v>82</v>
      </c>
      <c r="N5403" t="s">
        <v>35</v>
      </c>
      <c r="O5403" t="s">
        <v>13</v>
      </c>
      <c r="P5403" t="str">
        <f t="shared" si="1064"/>
        <v>Yes</v>
      </c>
      <c r="Q5403" t="str">
        <f t="shared" si="1065"/>
        <v>No</v>
      </c>
      <c r="R5403" t="str">
        <f t="shared" si="1066"/>
        <v>No</v>
      </c>
      <c r="T5403" t="s">
        <v>14</v>
      </c>
      <c r="U5403" t="s">
        <v>185</v>
      </c>
      <c r="V5403" t="str">
        <f t="shared" si="1067"/>
        <v>Intersection</v>
      </c>
      <c r="W5403" t="s">
        <v>1247</v>
      </c>
      <c r="X5403">
        <v>42.375131000000003</v>
      </c>
      <c r="Y5403">
        <v>-71.119151000000002</v>
      </c>
      <c r="Z5403" t="s">
        <v>1248</v>
      </c>
    </row>
    <row r="5404" spans="1:26">
      <c r="A5404">
        <v>29391</v>
      </c>
      <c r="B5404" s="1">
        <v>41472.614583333336</v>
      </c>
      <c r="C5404" s="1">
        <f t="shared" si="1056"/>
        <v>41275</v>
      </c>
      <c r="D5404" s="4">
        <f t="shared" si="1057"/>
        <v>0.5444444444444444</v>
      </c>
      <c r="E5404" s="3">
        <f t="shared" si="1058"/>
        <v>2013</v>
      </c>
      <c r="F5404" s="3">
        <f t="shared" si="1059"/>
        <v>7</v>
      </c>
      <c r="G5404" s="3">
        <f t="shared" si="1060"/>
        <v>17</v>
      </c>
      <c r="H5404" s="3">
        <f t="shared" si="1061"/>
        <v>14</v>
      </c>
      <c r="I5404" s="3">
        <f t="shared" si="1062"/>
        <v>45</v>
      </c>
      <c r="J5404" s="3">
        <f t="shared" si="1063"/>
        <v>4</v>
      </c>
      <c r="K5404" s="3" t="str">
        <f>IF(AND(D5404&gt;='Season Lookup'!$D$15,D5404&lt;'Season Lookup'!$D$16),"Spring",IF(AND(D5404&gt;='Season Lookup'!$D$16,D5404&lt;'Season Lookup'!$D$17),"Summer",IF(AND(D5404&gt;='Season Lookup'!$D$17,D5404&lt;'Season Lookup'!$D$18),"Fall",IF(OR(D5404&gt;='Season Lookup'!$D$18,D5404&lt;'Season Lookup'!$D$15),"Winter"))))</f>
        <v>Summer</v>
      </c>
      <c r="L5404" s="3" t="str">
        <f>VLOOKUP(F5404,'Season Lookup'!$A$1:$B$13,2,0)</f>
        <v>Summer</v>
      </c>
      <c r="M5404" t="s">
        <v>82</v>
      </c>
      <c r="N5404" t="s">
        <v>13</v>
      </c>
      <c r="O5404" t="s">
        <v>23</v>
      </c>
      <c r="P5404" t="str">
        <f t="shared" si="1064"/>
        <v>Yes</v>
      </c>
      <c r="Q5404" t="str">
        <f t="shared" si="1065"/>
        <v>No</v>
      </c>
      <c r="R5404" t="str">
        <f t="shared" si="1066"/>
        <v>No</v>
      </c>
      <c r="S5404">
        <v>186</v>
      </c>
      <c r="T5404" t="s">
        <v>170</v>
      </c>
      <c r="U5404" t="s">
        <v>710</v>
      </c>
      <c r="V5404" t="str">
        <f t="shared" si="1067"/>
        <v>Non Intersection</v>
      </c>
      <c r="W5404" t="s">
        <v>242</v>
      </c>
      <c r="X5404">
        <v>42.391032000000003</v>
      </c>
      <c r="Y5404">
        <v>-71.141350000000003</v>
      </c>
      <c r="Z5404" t="s">
        <v>243</v>
      </c>
    </row>
    <row r="5405" spans="1:26">
      <c r="A5405">
        <v>29392</v>
      </c>
      <c r="B5405" s="1">
        <v>41472.761805555558</v>
      </c>
      <c r="C5405" s="1">
        <f t="shared" si="1056"/>
        <v>41275</v>
      </c>
      <c r="D5405" s="4">
        <f t="shared" si="1057"/>
        <v>0.5444444444444444</v>
      </c>
      <c r="E5405" s="3">
        <f t="shared" si="1058"/>
        <v>2013</v>
      </c>
      <c r="F5405" s="3">
        <f t="shared" si="1059"/>
        <v>7</v>
      </c>
      <c r="G5405" s="3">
        <f t="shared" si="1060"/>
        <v>17</v>
      </c>
      <c r="H5405" s="3">
        <f t="shared" si="1061"/>
        <v>18</v>
      </c>
      <c r="I5405" s="3">
        <f t="shared" si="1062"/>
        <v>17</v>
      </c>
      <c r="J5405" s="3">
        <f t="shared" si="1063"/>
        <v>4</v>
      </c>
      <c r="K5405" s="3" t="str">
        <f>IF(AND(D5405&gt;='Season Lookup'!$D$15,D5405&lt;'Season Lookup'!$D$16),"Spring",IF(AND(D5405&gt;='Season Lookup'!$D$16,D5405&lt;'Season Lookup'!$D$17),"Summer",IF(AND(D5405&gt;='Season Lookup'!$D$17,D5405&lt;'Season Lookup'!$D$18),"Fall",IF(OR(D5405&gt;='Season Lookup'!$D$18,D5405&lt;'Season Lookup'!$D$15),"Winter"))))</f>
        <v>Summer</v>
      </c>
      <c r="L5405" s="3" t="str">
        <f>VLOOKUP(F5405,'Season Lookup'!$A$1:$B$13,2,0)</f>
        <v>Summer</v>
      </c>
      <c r="M5405" t="s">
        <v>82</v>
      </c>
      <c r="N5405" t="s">
        <v>13</v>
      </c>
      <c r="O5405" t="s">
        <v>132</v>
      </c>
      <c r="P5405" t="str">
        <f t="shared" si="1064"/>
        <v>Yes</v>
      </c>
      <c r="Q5405" t="str">
        <f t="shared" si="1065"/>
        <v>Yes</v>
      </c>
      <c r="R5405" t="str">
        <f t="shared" si="1066"/>
        <v>No</v>
      </c>
      <c r="S5405">
        <v>1001</v>
      </c>
      <c r="T5405" t="s">
        <v>19</v>
      </c>
      <c r="V5405" t="str">
        <f t="shared" si="1067"/>
        <v>Non Intersection</v>
      </c>
      <c r="W5405" t="s">
        <v>2171</v>
      </c>
      <c r="X5405">
        <v>42.373038999999999</v>
      </c>
      <c r="Y5405">
        <v>-71.093564999999998</v>
      </c>
      <c r="Z5405" t="s">
        <v>2172</v>
      </c>
    </row>
    <row r="5406" spans="1:26">
      <c r="A5406">
        <v>29394</v>
      </c>
      <c r="B5406" s="1">
        <v>41473.464583333334</v>
      </c>
      <c r="C5406" s="1">
        <f t="shared" si="1056"/>
        <v>41275</v>
      </c>
      <c r="D5406" s="4">
        <f t="shared" si="1057"/>
        <v>0.54722222222222228</v>
      </c>
      <c r="E5406" s="3">
        <f t="shared" si="1058"/>
        <v>2013</v>
      </c>
      <c r="F5406" s="3">
        <f t="shared" si="1059"/>
        <v>7</v>
      </c>
      <c r="G5406" s="3">
        <f t="shared" si="1060"/>
        <v>18</v>
      </c>
      <c r="H5406" s="3">
        <f t="shared" si="1061"/>
        <v>11</v>
      </c>
      <c r="I5406" s="3">
        <f t="shared" si="1062"/>
        <v>9</v>
      </c>
      <c r="J5406" s="3">
        <f t="shared" si="1063"/>
        <v>5</v>
      </c>
      <c r="K5406" s="3" t="str">
        <f>IF(AND(D5406&gt;='Season Lookup'!$D$15,D5406&lt;'Season Lookup'!$D$16),"Spring",IF(AND(D5406&gt;='Season Lookup'!$D$16,D5406&lt;'Season Lookup'!$D$17),"Summer",IF(AND(D5406&gt;='Season Lookup'!$D$17,D5406&lt;'Season Lookup'!$D$18),"Fall",IF(OR(D5406&gt;='Season Lookup'!$D$18,D5406&lt;'Season Lookup'!$D$15),"Winter"))))</f>
        <v>Summer</v>
      </c>
      <c r="L5406" s="3" t="str">
        <f>VLOOKUP(F5406,'Season Lookup'!$A$1:$B$13,2,0)</f>
        <v>Summer</v>
      </c>
      <c r="M5406" t="s">
        <v>78</v>
      </c>
      <c r="N5406" t="s">
        <v>35</v>
      </c>
      <c r="O5406" t="s">
        <v>13</v>
      </c>
      <c r="P5406" t="str">
        <f t="shared" si="1064"/>
        <v>Yes</v>
      </c>
      <c r="Q5406" t="str">
        <f t="shared" si="1065"/>
        <v>No</v>
      </c>
      <c r="R5406" t="str">
        <f t="shared" si="1066"/>
        <v>No</v>
      </c>
      <c r="T5406" t="s">
        <v>379</v>
      </c>
      <c r="U5406" t="s">
        <v>60</v>
      </c>
      <c r="V5406" t="str">
        <f t="shared" si="1067"/>
        <v>Intersection</v>
      </c>
      <c r="W5406" t="s">
        <v>2642</v>
      </c>
      <c r="X5406">
        <v>42.366092000000002</v>
      </c>
      <c r="Y5406">
        <v>-71.079695000000001</v>
      </c>
      <c r="Z5406" t="s">
        <v>2643</v>
      </c>
    </row>
    <row r="5407" spans="1:26">
      <c r="A5407">
        <v>29395</v>
      </c>
      <c r="B5407" s="1">
        <v>41473.39234953704</v>
      </c>
      <c r="C5407" s="1">
        <f t="shared" si="1056"/>
        <v>41275</v>
      </c>
      <c r="D5407" s="4">
        <f t="shared" si="1057"/>
        <v>0.54722222222222228</v>
      </c>
      <c r="E5407" s="3">
        <f t="shared" si="1058"/>
        <v>2013</v>
      </c>
      <c r="F5407" s="3">
        <f t="shared" si="1059"/>
        <v>7</v>
      </c>
      <c r="G5407" s="3">
        <f t="shared" si="1060"/>
        <v>18</v>
      </c>
      <c r="H5407" s="3">
        <f t="shared" si="1061"/>
        <v>9</v>
      </c>
      <c r="I5407" s="3">
        <f t="shared" si="1062"/>
        <v>24</v>
      </c>
      <c r="J5407" s="3">
        <f t="shared" si="1063"/>
        <v>5</v>
      </c>
      <c r="K5407" s="3" t="str">
        <f>IF(AND(D5407&gt;='Season Lookup'!$D$15,D5407&lt;'Season Lookup'!$D$16),"Spring",IF(AND(D5407&gt;='Season Lookup'!$D$16,D5407&lt;'Season Lookup'!$D$17),"Summer",IF(AND(D5407&gt;='Season Lookup'!$D$17,D5407&lt;'Season Lookup'!$D$18),"Fall",IF(OR(D5407&gt;='Season Lookup'!$D$18,D5407&lt;'Season Lookup'!$D$15),"Winter"))))</f>
        <v>Summer</v>
      </c>
      <c r="L5407" s="3" t="str">
        <f>VLOOKUP(F5407,'Season Lookup'!$A$1:$B$13,2,0)</f>
        <v>Summer</v>
      </c>
      <c r="M5407" t="s">
        <v>78</v>
      </c>
      <c r="N5407" t="s">
        <v>13</v>
      </c>
      <c r="O5407" t="s">
        <v>23</v>
      </c>
      <c r="P5407" t="str">
        <f t="shared" si="1064"/>
        <v>Yes</v>
      </c>
      <c r="Q5407" t="str">
        <f t="shared" si="1065"/>
        <v>No</v>
      </c>
      <c r="R5407" t="str">
        <f t="shared" si="1066"/>
        <v>No</v>
      </c>
      <c r="S5407">
        <v>91</v>
      </c>
      <c r="T5407" t="s">
        <v>45</v>
      </c>
      <c r="V5407" t="str">
        <f t="shared" si="1067"/>
        <v>Non Intersection</v>
      </c>
      <c r="W5407" t="s">
        <v>46</v>
      </c>
      <c r="X5407">
        <v>42.388514999999998</v>
      </c>
      <c r="Y5407">
        <v>-71.132695999999996</v>
      </c>
      <c r="Z5407" t="s">
        <v>47</v>
      </c>
    </row>
    <row r="5408" spans="1:26">
      <c r="A5408">
        <v>29396</v>
      </c>
      <c r="B5408" s="1">
        <v>41473.305543981478</v>
      </c>
      <c r="C5408" s="1">
        <f t="shared" si="1056"/>
        <v>41275</v>
      </c>
      <c r="D5408" s="4">
        <f t="shared" si="1057"/>
        <v>0.54722222222222228</v>
      </c>
      <c r="E5408" s="3">
        <f t="shared" si="1058"/>
        <v>2013</v>
      </c>
      <c r="F5408" s="3">
        <f t="shared" si="1059"/>
        <v>7</v>
      </c>
      <c r="G5408" s="3">
        <f t="shared" si="1060"/>
        <v>18</v>
      </c>
      <c r="H5408" s="3">
        <f t="shared" si="1061"/>
        <v>7</v>
      </c>
      <c r="I5408" s="3">
        <f t="shared" si="1062"/>
        <v>19</v>
      </c>
      <c r="J5408" s="3">
        <f t="shared" si="1063"/>
        <v>5</v>
      </c>
      <c r="K5408" s="3" t="str">
        <f>IF(AND(D5408&gt;='Season Lookup'!$D$15,D5408&lt;'Season Lookup'!$D$16),"Spring",IF(AND(D5408&gt;='Season Lookup'!$D$16,D5408&lt;'Season Lookup'!$D$17),"Summer",IF(AND(D5408&gt;='Season Lookup'!$D$17,D5408&lt;'Season Lookup'!$D$18),"Fall",IF(OR(D5408&gt;='Season Lookup'!$D$18,D5408&lt;'Season Lookup'!$D$15),"Winter"))))</f>
        <v>Summer</v>
      </c>
      <c r="L5408" s="3" t="str">
        <f>VLOOKUP(F5408,'Season Lookup'!$A$1:$B$13,2,0)</f>
        <v>Summer</v>
      </c>
      <c r="M5408" t="s">
        <v>78</v>
      </c>
      <c r="N5408" t="s">
        <v>13</v>
      </c>
      <c r="O5408" t="s">
        <v>13</v>
      </c>
      <c r="P5408" t="str">
        <f t="shared" si="1064"/>
        <v>Yes</v>
      </c>
      <c r="Q5408" t="str">
        <f t="shared" si="1065"/>
        <v>No</v>
      </c>
      <c r="R5408" t="str">
        <f t="shared" si="1066"/>
        <v>No</v>
      </c>
      <c r="S5408">
        <v>60</v>
      </c>
      <c r="T5408" t="s">
        <v>185</v>
      </c>
      <c r="U5408" t="s">
        <v>988</v>
      </c>
      <c r="V5408" t="str">
        <f t="shared" si="1067"/>
        <v>Non Intersection</v>
      </c>
      <c r="W5408" t="s">
        <v>2823</v>
      </c>
      <c r="X5408">
        <v>42.382084999999996</v>
      </c>
      <c r="Y5408">
        <v>-71.128636999999998</v>
      </c>
      <c r="Z5408" t="s">
        <v>2824</v>
      </c>
    </row>
    <row r="5409" spans="1:26">
      <c r="A5409">
        <v>29397</v>
      </c>
      <c r="B5409" s="1">
        <v>41473.436111111114</v>
      </c>
      <c r="C5409" s="1">
        <f t="shared" si="1056"/>
        <v>41275</v>
      </c>
      <c r="D5409" s="4">
        <f t="shared" si="1057"/>
        <v>0.54722222222222228</v>
      </c>
      <c r="E5409" s="3">
        <f t="shared" si="1058"/>
        <v>2013</v>
      </c>
      <c r="F5409" s="3">
        <f t="shared" si="1059"/>
        <v>7</v>
      </c>
      <c r="G5409" s="3">
        <f t="shared" si="1060"/>
        <v>18</v>
      </c>
      <c r="H5409" s="3">
        <f t="shared" si="1061"/>
        <v>10</v>
      </c>
      <c r="I5409" s="3">
        <f t="shared" si="1062"/>
        <v>28</v>
      </c>
      <c r="J5409" s="3">
        <f t="shared" si="1063"/>
        <v>5</v>
      </c>
      <c r="K5409" s="3" t="str">
        <f>IF(AND(D5409&gt;='Season Lookup'!$D$15,D5409&lt;'Season Lookup'!$D$16),"Spring",IF(AND(D5409&gt;='Season Lookup'!$D$16,D5409&lt;'Season Lookup'!$D$17),"Summer",IF(AND(D5409&gt;='Season Lookup'!$D$17,D5409&lt;'Season Lookup'!$D$18),"Fall",IF(OR(D5409&gt;='Season Lookup'!$D$18,D5409&lt;'Season Lookup'!$D$15),"Winter"))))</f>
        <v>Summer</v>
      </c>
      <c r="L5409" s="3" t="str">
        <f>VLOOKUP(F5409,'Season Lookup'!$A$1:$B$13,2,0)</f>
        <v>Summer</v>
      </c>
      <c r="M5409" t="s">
        <v>78</v>
      </c>
      <c r="N5409" t="s">
        <v>13</v>
      </c>
      <c r="O5409" t="s">
        <v>132</v>
      </c>
      <c r="P5409" t="str">
        <f t="shared" si="1064"/>
        <v>Yes</v>
      </c>
      <c r="Q5409" t="str">
        <f t="shared" si="1065"/>
        <v>Yes</v>
      </c>
      <c r="R5409" t="str">
        <f t="shared" si="1066"/>
        <v>No</v>
      </c>
      <c r="T5409" t="s">
        <v>105</v>
      </c>
      <c r="U5409" t="s">
        <v>796</v>
      </c>
      <c r="V5409" t="str">
        <f t="shared" si="1067"/>
        <v>Intersection</v>
      </c>
      <c r="W5409" t="s">
        <v>2561</v>
      </c>
      <c r="X5409">
        <v>42.365791999999999</v>
      </c>
      <c r="Y5409">
        <v>-71.092070000000007</v>
      </c>
      <c r="Z5409" t="s">
        <v>2562</v>
      </c>
    </row>
    <row r="5410" spans="1:26">
      <c r="A5410">
        <v>29398</v>
      </c>
      <c r="B5410" s="1">
        <v>41473.671516203707</v>
      </c>
      <c r="C5410" s="1">
        <f t="shared" si="1056"/>
        <v>41275</v>
      </c>
      <c r="D5410" s="4">
        <f t="shared" si="1057"/>
        <v>0.54722222222222228</v>
      </c>
      <c r="E5410" s="3">
        <f t="shared" si="1058"/>
        <v>2013</v>
      </c>
      <c r="F5410" s="3">
        <f t="shared" si="1059"/>
        <v>7</v>
      </c>
      <c r="G5410" s="3">
        <f t="shared" si="1060"/>
        <v>18</v>
      </c>
      <c r="H5410" s="3">
        <f t="shared" si="1061"/>
        <v>16</v>
      </c>
      <c r="I5410" s="3">
        <f t="shared" si="1062"/>
        <v>6</v>
      </c>
      <c r="J5410" s="3">
        <f t="shared" si="1063"/>
        <v>5</v>
      </c>
      <c r="K5410" s="3" t="str">
        <f>IF(AND(D5410&gt;='Season Lookup'!$D$15,D5410&lt;'Season Lookup'!$D$16),"Spring",IF(AND(D5410&gt;='Season Lookup'!$D$16,D5410&lt;'Season Lookup'!$D$17),"Summer",IF(AND(D5410&gt;='Season Lookup'!$D$17,D5410&lt;'Season Lookup'!$D$18),"Fall",IF(OR(D5410&gt;='Season Lookup'!$D$18,D5410&lt;'Season Lookup'!$D$15),"Winter"))))</f>
        <v>Summer</v>
      </c>
      <c r="L5410" s="3" t="str">
        <f>VLOOKUP(F5410,'Season Lookup'!$A$1:$B$13,2,0)</f>
        <v>Summer</v>
      </c>
      <c r="M5410" t="s">
        <v>78</v>
      </c>
      <c r="N5410" t="s">
        <v>13</v>
      </c>
      <c r="O5410" t="s">
        <v>132</v>
      </c>
      <c r="P5410" t="str">
        <f t="shared" si="1064"/>
        <v>Yes</v>
      </c>
      <c r="Q5410" t="str">
        <f t="shared" si="1065"/>
        <v>Yes</v>
      </c>
      <c r="R5410" t="str">
        <f t="shared" si="1066"/>
        <v>No</v>
      </c>
      <c r="T5410" t="s">
        <v>587</v>
      </c>
      <c r="U5410" t="s">
        <v>101</v>
      </c>
      <c r="V5410" t="str">
        <f t="shared" si="1067"/>
        <v>Intersection</v>
      </c>
      <c r="W5410" t="s">
        <v>5814</v>
      </c>
      <c r="X5410">
        <v>42.373213999999997</v>
      </c>
      <c r="Y5410">
        <v>-71.094425999999999</v>
      </c>
      <c r="Z5410" t="s">
        <v>1709</v>
      </c>
    </row>
    <row r="5411" spans="1:26">
      <c r="A5411">
        <v>29399</v>
      </c>
      <c r="B5411" s="1">
        <v>41473.763888888891</v>
      </c>
      <c r="C5411" s="1">
        <f t="shared" si="1056"/>
        <v>41275</v>
      </c>
      <c r="D5411" s="4">
        <f t="shared" si="1057"/>
        <v>0.54722222222222228</v>
      </c>
      <c r="E5411" s="3">
        <f t="shared" si="1058"/>
        <v>2013</v>
      </c>
      <c r="F5411" s="3">
        <f t="shared" si="1059"/>
        <v>7</v>
      </c>
      <c r="G5411" s="3">
        <f t="shared" si="1060"/>
        <v>18</v>
      </c>
      <c r="H5411" s="3">
        <f t="shared" si="1061"/>
        <v>18</v>
      </c>
      <c r="I5411" s="3">
        <f t="shared" si="1062"/>
        <v>20</v>
      </c>
      <c r="J5411" s="3">
        <f t="shared" si="1063"/>
        <v>5</v>
      </c>
      <c r="K5411" s="3" t="str">
        <f>IF(AND(D5411&gt;='Season Lookup'!$D$15,D5411&lt;'Season Lookup'!$D$16),"Spring",IF(AND(D5411&gt;='Season Lookup'!$D$16,D5411&lt;'Season Lookup'!$D$17),"Summer",IF(AND(D5411&gt;='Season Lookup'!$D$17,D5411&lt;'Season Lookup'!$D$18),"Fall",IF(OR(D5411&gt;='Season Lookup'!$D$18,D5411&lt;'Season Lookup'!$D$15),"Winter"))))</f>
        <v>Summer</v>
      </c>
      <c r="L5411" s="3" t="str">
        <f>VLOOKUP(F5411,'Season Lookup'!$A$1:$B$13,2,0)</f>
        <v>Summer</v>
      </c>
      <c r="M5411" t="s">
        <v>78</v>
      </c>
      <c r="N5411" t="s">
        <v>13</v>
      </c>
      <c r="O5411" t="s">
        <v>13</v>
      </c>
      <c r="P5411" t="str">
        <f t="shared" si="1064"/>
        <v>Yes</v>
      </c>
      <c r="Q5411" t="str">
        <f t="shared" si="1065"/>
        <v>No</v>
      </c>
      <c r="R5411" t="str">
        <f t="shared" si="1066"/>
        <v>No</v>
      </c>
      <c r="S5411">
        <v>126</v>
      </c>
      <c r="T5411" t="s">
        <v>342</v>
      </c>
      <c r="V5411" t="str">
        <f t="shared" si="1067"/>
        <v>Non Intersection</v>
      </c>
      <c r="W5411" t="s">
        <v>5815</v>
      </c>
      <c r="X5411">
        <v>42.368085000000001</v>
      </c>
      <c r="Y5411">
        <v>-71.101741000000004</v>
      </c>
      <c r="Z5411" t="s">
        <v>5816</v>
      </c>
    </row>
    <row r="5412" spans="1:26">
      <c r="A5412">
        <v>29407</v>
      </c>
      <c r="B5412" s="1">
        <v>41473.854155092595</v>
      </c>
      <c r="C5412" s="1">
        <f t="shared" si="1056"/>
        <v>41275</v>
      </c>
      <c r="D5412" s="4">
        <f t="shared" si="1057"/>
        <v>0.54722222222222228</v>
      </c>
      <c r="E5412" s="3">
        <f t="shared" si="1058"/>
        <v>2013</v>
      </c>
      <c r="F5412" s="3">
        <f t="shared" si="1059"/>
        <v>7</v>
      </c>
      <c r="G5412" s="3">
        <f t="shared" si="1060"/>
        <v>18</v>
      </c>
      <c r="H5412" s="3">
        <f t="shared" si="1061"/>
        <v>20</v>
      </c>
      <c r="I5412" s="3">
        <f t="shared" si="1062"/>
        <v>29</v>
      </c>
      <c r="J5412" s="3">
        <f t="shared" si="1063"/>
        <v>5</v>
      </c>
      <c r="K5412" s="3" t="str">
        <f>IF(AND(D5412&gt;='Season Lookup'!$D$15,D5412&lt;'Season Lookup'!$D$16),"Spring",IF(AND(D5412&gt;='Season Lookup'!$D$16,D5412&lt;'Season Lookup'!$D$17),"Summer",IF(AND(D5412&gt;='Season Lookup'!$D$17,D5412&lt;'Season Lookup'!$D$18),"Fall",IF(OR(D5412&gt;='Season Lookup'!$D$18,D5412&lt;'Season Lookup'!$D$15),"Winter"))))</f>
        <v>Summer</v>
      </c>
      <c r="L5412" s="3" t="str">
        <f>VLOOKUP(F5412,'Season Lookup'!$A$1:$B$13,2,0)</f>
        <v>Summer</v>
      </c>
      <c r="M5412" t="s">
        <v>78</v>
      </c>
      <c r="N5412" t="s">
        <v>13</v>
      </c>
      <c r="O5412" t="s">
        <v>13</v>
      </c>
      <c r="P5412" t="str">
        <f t="shared" si="1064"/>
        <v>Yes</v>
      </c>
      <c r="Q5412" t="str">
        <f t="shared" si="1065"/>
        <v>No</v>
      </c>
      <c r="R5412" t="str">
        <f t="shared" si="1066"/>
        <v>No</v>
      </c>
      <c r="T5412" t="s">
        <v>760</v>
      </c>
      <c r="V5412" t="str">
        <f t="shared" si="1067"/>
        <v>Intersection</v>
      </c>
      <c r="W5412" t="s">
        <v>4215</v>
      </c>
      <c r="X5412">
        <v>0</v>
      </c>
      <c r="Y5412">
        <v>0</v>
      </c>
      <c r="Z5412" t="s">
        <v>81</v>
      </c>
    </row>
    <row r="5413" spans="1:26">
      <c r="A5413">
        <v>29400</v>
      </c>
      <c r="B5413" s="1">
        <v>41474.645833333336</v>
      </c>
      <c r="C5413" s="1">
        <f t="shared" si="1056"/>
        <v>41275</v>
      </c>
      <c r="D5413" s="4">
        <f t="shared" si="1057"/>
        <v>0.55000000000000004</v>
      </c>
      <c r="E5413" s="3">
        <f t="shared" si="1058"/>
        <v>2013</v>
      </c>
      <c r="F5413" s="3">
        <f t="shared" si="1059"/>
        <v>7</v>
      </c>
      <c r="G5413" s="3">
        <f t="shared" si="1060"/>
        <v>19</v>
      </c>
      <c r="H5413" s="3">
        <f t="shared" si="1061"/>
        <v>15</v>
      </c>
      <c r="I5413" s="3">
        <f t="shared" si="1062"/>
        <v>30</v>
      </c>
      <c r="J5413" s="3">
        <f t="shared" si="1063"/>
        <v>6</v>
      </c>
      <c r="K5413" s="3" t="str">
        <f>IF(AND(D5413&gt;='Season Lookup'!$D$15,D5413&lt;'Season Lookup'!$D$16),"Spring",IF(AND(D5413&gt;='Season Lookup'!$D$16,D5413&lt;'Season Lookup'!$D$17),"Summer",IF(AND(D5413&gt;='Season Lookup'!$D$17,D5413&lt;'Season Lookup'!$D$18),"Fall",IF(OR(D5413&gt;='Season Lookup'!$D$18,D5413&lt;'Season Lookup'!$D$15),"Winter"))))</f>
        <v>Summer</v>
      </c>
      <c r="L5413" s="3" t="str">
        <f>VLOOKUP(F5413,'Season Lookup'!$A$1:$B$13,2,0)</f>
        <v>Summer</v>
      </c>
      <c r="M5413" t="s">
        <v>12</v>
      </c>
      <c r="N5413" t="s">
        <v>13</v>
      </c>
      <c r="O5413" t="s">
        <v>13</v>
      </c>
      <c r="P5413" t="str">
        <f t="shared" si="1064"/>
        <v>Yes</v>
      </c>
      <c r="Q5413" t="str">
        <f t="shared" si="1065"/>
        <v>No</v>
      </c>
      <c r="R5413" t="str">
        <f t="shared" si="1066"/>
        <v>No</v>
      </c>
      <c r="T5413" t="s">
        <v>2580</v>
      </c>
      <c r="U5413" t="s">
        <v>1062</v>
      </c>
      <c r="V5413" t="str">
        <f t="shared" si="1067"/>
        <v>Intersection</v>
      </c>
      <c r="W5413" t="s">
        <v>2581</v>
      </c>
      <c r="X5413">
        <v>42.366982</v>
      </c>
      <c r="Y5413">
        <v>-71.075411000000003</v>
      </c>
      <c r="Z5413" t="s">
        <v>2582</v>
      </c>
    </row>
    <row r="5414" spans="1:26">
      <c r="A5414">
        <v>29406</v>
      </c>
      <c r="B5414" s="1">
        <v>41474.668738425928</v>
      </c>
      <c r="C5414" s="1">
        <f t="shared" si="1056"/>
        <v>41275</v>
      </c>
      <c r="D5414" s="4">
        <f t="shared" si="1057"/>
        <v>0.55000000000000004</v>
      </c>
      <c r="E5414" s="3">
        <f t="shared" si="1058"/>
        <v>2013</v>
      </c>
      <c r="F5414" s="3">
        <f t="shared" si="1059"/>
        <v>7</v>
      </c>
      <c r="G5414" s="3">
        <f t="shared" si="1060"/>
        <v>19</v>
      </c>
      <c r="H5414" s="3">
        <f t="shared" si="1061"/>
        <v>16</v>
      </c>
      <c r="I5414" s="3">
        <f t="shared" si="1062"/>
        <v>2</v>
      </c>
      <c r="J5414" s="3">
        <f t="shared" si="1063"/>
        <v>6</v>
      </c>
      <c r="K5414" s="3" t="str">
        <f>IF(AND(D5414&gt;='Season Lookup'!$D$15,D5414&lt;'Season Lookup'!$D$16),"Spring",IF(AND(D5414&gt;='Season Lookup'!$D$16,D5414&lt;'Season Lookup'!$D$17),"Summer",IF(AND(D5414&gt;='Season Lookup'!$D$17,D5414&lt;'Season Lookup'!$D$18),"Fall",IF(OR(D5414&gt;='Season Lookup'!$D$18,D5414&lt;'Season Lookup'!$D$15),"Winter"))))</f>
        <v>Summer</v>
      </c>
      <c r="L5414" s="3" t="str">
        <f>VLOOKUP(F5414,'Season Lookup'!$A$1:$B$13,2,0)</f>
        <v>Summer</v>
      </c>
      <c r="M5414" t="s">
        <v>12</v>
      </c>
      <c r="N5414" t="s">
        <v>13</v>
      </c>
      <c r="O5414" t="s">
        <v>132</v>
      </c>
      <c r="P5414" t="str">
        <f t="shared" si="1064"/>
        <v>Yes</v>
      </c>
      <c r="Q5414" t="str">
        <f t="shared" si="1065"/>
        <v>Yes</v>
      </c>
      <c r="R5414" t="str">
        <f t="shared" si="1066"/>
        <v>No</v>
      </c>
      <c r="S5414">
        <v>223</v>
      </c>
      <c r="T5414" t="s">
        <v>27</v>
      </c>
      <c r="V5414" t="str">
        <f t="shared" si="1067"/>
        <v>Non Intersection</v>
      </c>
      <c r="W5414" t="s">
        <v>5817</v>
      </c>
      <c r="X5414">
        <v>42.364787999999997</v>
      </c>
      <c r="Y5414">
        <v>-71.110961000000003</v>
      </c>
      <c r="Z5414" t="s">
        <v>5818</v>
      </c>
    </row>
    <row r="5415" spans="1:26">
      <c r="A5415">
        <v>29401</v>
      </c>
      <c r="B5415" s="1">
        <v>41475.447905092595</v>
      </c>
      <c r="C5415" s="1">
        <f t="shared" si="1056"/>
        <v>41275</v>
      </c>
      <c r="D5415" s="4">
        <f t="shared" si="1057"/>
        <v>0.55277777777777781</v>
      </c>
      <c r="E5415" s="3">
        <f t="shared" si="1058"/>
        <v>2013</v>
      </c>
      <c r="F5415" s="3">
        <f t="shared" si="1059"/>
        <v>7</v>
      </c>
      <c r="G5415" s="3">
        <f t="shared" si="1060"/>
        <v>20</v>
      </c>
      <c r="H5415" s="3">
        <f t="shared" si="1061"/>
        <v>10</v>
      </c>
      <c r="I5415" s="3">
        <f t="shared" si="1062"/>
        <v>44</v>
      </c>
      <c r="J5415" s="3">
        <f t="shared" si="1063"/>
        <v>7</v>
      </c>
      <c r="K5415" s="3" t="str">
        <f>IF(AND(D5415&gt;='Season Lookup'!$D$15,D5415&lt;'Season Lookup'!$D$16),"Spring",IF(AND(D5415&gt;='Season Lookup'!$D$16,D5415&lt;'Season Lookup'!$D$17),"Summer",IF(AND(D5415&gt;='Season Lookup'!$D$17,D5415&lt;'Season Lookup'!$D$18),"Fall",IF(OR(D5415&gt;='Season Lookup'!$D$18,D5415&lt;'Season Lookup'!$D$15),"Winter"))))</f>
        <v>Summer</v>
      </c>
      <c r="L5415" s="3" t="str">
        <f>VLOOKUP(F5415,'Season Lookup'!$A$1:$B$13,2,0)</f>
        <v>Summer</v>
      </c>
      <c r="M5415" t="s">
        <v>31</v>
      </c>
      <c r="N5415" t="s">
        <v>13</v>
      </c>
      <c r="O5415" t="s">
        <v>13</v>
      </c>
      <c r="P5415" t="str">
        <f t="shared" si="1064"/>
        <v>Yes</v>
      </c>
      <c r="Q5415" t="str">
        <f t="shared" si="1065"/>
        <v>No</v>
      </c>
      <c r="R5415" t="str">
        <f t="shared" si="1066"/>
        <v>No</v>
      </c>
      <c r="T5415" t="s">
        <v>41</v>
      </c>
      <c r="U5415" t="s">
        <v>42</v>
      </c>
      <c r="V5415" t="str">
        <f t="shared" si="1067"/>
        <v>Intersection</v>
      </c>
      <c r="W5415" t="s">
        <v>43</v>
      </c>
      <c r="X5415">
        <v>42.362257</v>
      </c>
      <c r="Y5415">
        <v>-71.113546999999997</v>
      </c>
      <c r="Z5415" t="s">
        <v>44</v>
      </c>
    </row>
    <row r="5416" spans="1:26">
      <c r="A5416">
        <v>29402</v>
      </c>
      <c r="B5416" s="1">
        <v>41475.451388888891</v>
      </c>
      <c r="C5416" s="1">
        <f t="shared" si="1056"/>
        <v>41275</v>
      </c>
      <c r="D5416" s="4">
        <f t="shared" si="1057"/>
        <v>0.55277777777777781</v>
      </c>
      <c r="E5416" s="3">
        <f t="shared" si="1058"/>
        <v>2013</v>
      </c>
      <c r="F5416" s="3">
        <f t="shared" si="1059"/>
        <v>7</v>
      </c>
      <c r="G5416" s="3">
        <f t="shared" si="1060"/>
        <v>20</v>
      </c>
      <c r="H5416" s="3">
        <f t="shared" si="1061"/>
        <v>10</v>
      </c>
      <c r="I5416" s="3">
        <f t="shared" si="1062"/>
        <v>50</v>
      </c>
      <c r="J5416" s="3">
        <f t="shared" si="1063"/>
        <v>7</v>
      </c>
      <c r="K5416" s="3" t="str">
        <f>IF(AND(D5416&gt;='Season Lookup'!$D$15,D5416&lt;'Season Lookup'!$D$16),"Spring",IF(AND(D5416&gt;='Season Lookup'!$D$16,D5416&lt;'Season Lookup'!$D$17),"Summer",IF(AND(D5416&gt;='Season Lookup'!$D$17,D5416&lt;'Season Lookup'!$D$18),"Fall",IF(OR(D5416&gt;='Season Lookup'!$D$18,D5416&lt;'Season Lookup'!$D$15),"Winter"))))</f>
        <v>Summer</v>
      </c>
      <c r="L5416" s="3" t="str">
        <f>VLOOKUP(F5416,'Season Lookup'!$A$1:$B$13,2,0)</f>
        <v>Summer</v>
      </c>
      <c r="M5416" t="s">
        <v>31</v>
      </c>
      <c r="N5416" t="s">
        <v>13</v>
      </c>
      <c r="O5416" t="s">
        <v>23</v>
      </c>
      <c r="P5416" t="str">
        <f t="shared" si="1064"/>
        <v>Yes</v>
      </c>
      <c r="Q5416" t="str">
        <f t="shared" si="1065"/>
        <v>No</v>
      </c>
      <c r="R5416" t="str">
        <f t="shared" si="1066"/>
        <v>No</v>
      </c>
      <c r="S5416">
        <v>313</v>
      </c>
      <c r="T5416" t="s">
        <v>14</v>
      </c>
      <c r="V5416" t="str">
        <f t="shared" si="1067"/>
        <v>Non Intersection</v>
      </c>
      <c r="W5416" t="s">
        <v>5819</v>
      </c>
      <c r="X5416">
        <v>42.362437</v>
      </c>
      <c r="Y5416">
        <v>-71.098431000000005</v>
      </c>
      <c r="Z5416" t="s">
        <v>5820</v>
      </c>
    </row>
    <row r="5417" spans="1:26">
      <c r="A5417">
        <v>29403</v>
      </c>
      <c r="B5417" s="1">
        <v>41475.538194444445</v>
      </c>
      <c r="C5417" s="1">
        <f t="shared" si="1056"/>
        <v>41275</v>
      </c>
      <c r="D5417" s="4">
        <f t="shared" si="1057"/>
        <v>0.55277777777777781</v>
      </c>
      <c r="E5417" s="3">
        <f t="shared" si="1058"/>
        <v>2013</v>
      </c>
      <c r="F5417" s="3">
        <f t="shared" si="1059"/>
        <v>7</v>
      </c>
      <c r="G5417" s="3">
        <f t="shared" si="1060"/>
        <v>20</v>
      </c>
      <c r="H5417" s="3">
        <f t="shared" si="1061"/>
        <v>12</v>
      </c>
      <c r="I5417" s="3">
        <f t="shared" si="1062"/>
        <v>55</v>
      </c>
      <c r="J5417" s="3">
        <f t="shared" si="1063"/>
        <v>7</v>
      </c>
      <c r="K5417" s="3" t="str">
        <f>IF(AND(D5417&gt;='Season Lookup'!$D$15,D5417&lt;'Season Lookup'!$D$16),"Spring",IF(AND(D5417&gt;='Season Lookup'!$D$16,D5417&lt;'Season Lookup'!$D$17),"Summer",IF(AND(D5417&gt;='Season Lookup'!$D$17,D5417&lt;'Season Lookup'!$D$18),"Fall",IF(OR(D5417&gt;='Season Lookup'!$D$18,D5417&lt;'Season Lookup'!$D$15),"Winter"))))</f>
        <v>Summer</v>
      </c>
      <c r="L5417" s="3" t="str">
        <f>VLOOKUP(F5417,'Season Lookup'!$A$1:$B$13,2,0)</f>
        <v>Summer</v>
      </c>
      <c r="M5417" t="s">
        <v>31</v>
      </c>
      <c r="N5417" t="s">
        <v>13</v>
      </c>
      <c r="O5417" t="s">
        <v>13</v>
      </c>
      <c r="P5417" t="str">
        <f t="shared" si="1064"/>
        <v>Yes</v>
      </c>
      <c r="Q5417" t="str">
        <f t="shared" si="1065"/>
        <v>No</v>
      </c>
      <c r="R5417" t="str">
        <f t="shared" si="1066"/>
        <v>No</v>
      </c>
      <c r="T5417" t="s">
        <v>5821</v>
      </c>
      <c r="U5417" t="s">
        <v>41</v>
      </c>
      <c r="V5417" t="str">
        <f t="shared" si="1067"/>
        <v>Intersection</v>
      </c>
      <c r="W5417" t="s">
        <v>5822</v>
      </c>
      <c r="X5417">
        <v>42.364573999999998</v>
      </c>
      <c r="Y5417">
        <v>-71.106688000000005</v>
      </c>
      <c r="Z5417" t="s">
        <v>3356</v>
      </c>
    </row>
    <row r="5418" spans="1:26">
      <c r="A5418">
        <v>29405</v>
      </c>
      <c r="B5418" s="1">
        <v>41475.591666666667</v>
      </c>
      <c r="C5418" s="1">
        <f t="shared" si="1056"/>
        <v>41275</v>
      </c>
      <c r="D5418" s="4">
        <f t="shared" si="1057"/>
        <v>0.55277777777777781</v>
      </c>
      <c r="E5418" s="3">
        <f t="shared" si="1058"/>
        <v>2013</v>
      </c>
      <c r="F5418" s="3">
        <f t="shared" si="1059"/>
        <v>7</v>
      </c>
      <c r="G5418" s="3">
        <f t="shared" si="1060"/>
        <v>20</v>
      </c>
      <c r="H5418" s="3">
        <f t="shared" si="1061"/>
        <v>14</v>
      </c>
      <c r="I5418" s="3">
        <f t="shared" si="1062"/>
        <v>12</v>
      </c>
      <c r="J5418" s="3">
        <f t="shared" si="1063"/>
        <v>7</v>
      </c>
      <c r="K5418" s="3" t="str">
        <f>IF(AND(D5418&gt;='Season Lookup'!$D$15,D5418&lt;'Season Lookup'!$D$16),"Spring",IF(AND(D5418&gt;='Season Lookup'!$D$16,D5418&lt;'Season Lookup'!$D$17),"Summer",IF(AND(D5418&gt;='Season Lookup'!$D$17,D5418&lt;'Season Lookup'!$D$18),"Fall",IF(OR(D5418&gt;='Season Lookup'!$D$18,D5418&lt;'Season Lookup'!$D$15),"Winter"))))</f>
        <v>Summer</v>
      </c>
      <c r="L5418" s="3" t="str">
        <f>VLOOKUP(F5418,'Season Lookup'!$A$1:$B$13,2,0)</f>
        <v>Summer</v>
      </c>
      <c r="M5418" t="s">
        <v>31</v>
      </c>
      <c r="N5418" t="s">
        <v>13</v>
      </c>
      <c r="O5418" t="s">
        <v>132</v>
      </c>
      <c r="P5418" t="str">
        <f t="shared" si="1064"/>
        <v>Yes</v>
      </c>
      <c r="Q5418" t="str">
        <f t="shared" si="1065"/>
        <v>Yes</v>
      </c>
      <c r="R5418" t="str">
        <f t="shared" si="1066"/>
        <v>No</v>
      </c>
      <c r="S5418">
        <v>202</v>
      </c>
      <c r="T5418" t="s">
        <v>74</v>
      </c>
      <c r="V5418" t="str">
        <f t="shared" si="1067"/>
        <v>Non Intersection</v>
      </c>
      <c r="W5418" t="s">
        <v>5823</v>
      </c>
      <c r="X5418">
        <v>42.373108999999999</v>
      </c>
      <c r="Y5418">
        <v>-71.100254000000007</v>
      </c>
      <c r="Z5418" t="s">
        <v>5824</v>
      </c>
    </row>
    <row r="5419" spans="1:26">
      <c r="A5419">
        <v>29408</v>
      </c>
      <c r="B5419" s="1">
        <v>41475.506944444445</v>
      </c>
      <c r="C5419" s="1">
        <f t="shared" si="1056"/>
        <v>41275</v>
      </c>
      <c r="D5419" s="4">
        <f t="shared" si="1057"/>
        <v>0.55277777777777781</v>
      </c>
      <c r="E5419" s="3">
        <f t="shared" si="1058"/>
        <v>2013</v>
      </c>
      <c r="F5419" s="3">
        <f t="shared" si="1059"/>
        <v>7</v>
      </c>
      <c r="G5419" s="3">
        <f t="shared" si="1060"/>
        <v>20</v>
      </c>
      <c r="H5419" s="3">
        <f t="shared" si="1061"/>
        <v>12</v>
      </c>
      <c r="I5419" s="3">
        <f t="shared" si="1062"/>
        <v>10</v>
      </c>
      <c r="J5419" s="3">
        <f t="shared" si="1063"/>
        <v>7</v>
      </c>
      <c r="K5419" s="3" t="str">
        <f>IF(AND(D5419&gt;='Season Lookup'!$D$15,D5419&lt;'Season Lookup'!$D$16),"Spring",IF(AND(D5419&gt;='Season Lookup'!$D$16,D5419&lt;'Season Lookup'!$D$17),"Summer",IF(AND(D5419&gt;='Season Lookup'!$D$17,D5419&lt;'Season Lookup'!$D$18),"Fall",IF(OR(D5419&gt;='Season Lookup'!$D$18,D5419&lt;'Season Lookup'!$D$15),"Winter"))))</f>
        <v>Summer</v>
      </c>
      <c r="L5419" s="3" t="str">
        <f>VLOOKUP(F5419,'Season Lookup'!$A$1:$B$13,2,0)</f>
        <v>Summer</v>
      </c>
      <c r="M5419" t="s">
        <v>31</v>
      </c>
      <c r="N5419" t="s">
        <v>13</v>
      </c>
      <c r="O5419" t="s">
        <v>132</v>
      </c>
      <c r="P5419" t="str">
        <f t="shared" si="1064"/>
        <v>Yes</v>
      </c>
      <c r="Q5419" t="str">
        <f t="shared" si="1065"/>
        <v>Yes</v>
      </c>
      <c r="R5419" t="str">
        <f t="shared" si="1066"/>
        <v>No</v>
      </c>
      <c r="T5419" t="s">
        <v>42</v>
      </c>
      <c r="U5419" t="s">
        <v>41</v>
      </c>
      <c r="V5419" t="str">
        <f t="shared" si="1067"/>
        <v>Intersection</v>
      </c>
      <c r="W5419" t="s">
        <v>2398</v>
      </c>
      <c r="X5419">
        <v>42.362257</v>
      </c>
      <c r="Y5419">
        <v>-71.113546999999997</v>
      </c>
      <c r="Z5419" t="s">
        <v>44</v>
      </c>
    </row>
    <row r="5420" spans="1:26">
      <c r="A5420">
        <v>29415</v>
      </c>
      <c r="B5420" s="1">
        <v>41475.850694444445</v>
      </c>
      <c r="C5420" s="1">
        <f t="shared" si="1056"/>
        <v>41275</v>
      </c>
      <c r="D5420" s="4">
        <f t="shared" si="1057"/>
        <v>0.55277777777777781</v>
      </c>
      <c r="E5420" s="3">
        <f t="shared" si="1058"/>
        <v>2013</v>
      </c>
      <c r="F5420" s="3">
        <f t="shared" si="1059"/>
        <v>7</v>
      </c>
      <c r="G5420" s="3">
        <f t="shared" si="1060"/>
        <v>20</v>
      </c>
      <c r="H5420" s="3">
        <f t="shared" si="1061"/>
        <v>20</v>
      </c>
      <c r="I5420" s="3">
        <f t="shared" si="1062"/>
        <v>25</v>
      </c>
      <c r="J5420" s="3">
        <f t="shared" si="1063"/>
        <v>7</v>
      </c>
      <c r="K5420" s="3" t="str">
        <f>IF(AND(D5420&gt;='Season Lookup'!$D$15,D5420&lt;'Season Lookup'!$D$16),"Spring",IF(AND(D5420&gt;='Season Lookup'!$D$16,D5420&lt;'Season Lookup'!$D$17),"Summer",IF(AND(D5420&gt;='Season Lookup'!$D$17,D5420&lt;'Season Lookup'!$D$18),"Fall",IF(OR(D5420&gt;='Season Lookup'!$D$18,D5420&lt;'Season Lookup'!$D$15),"Winter"))))</f>
        <v>Summer</v>
      </c>
      <c r="L5420" s="3" t="str">
        <f>VLOOKUP(F5420,'Season Lookup'!$A$1:$B$13,2,0)</f>
        <v>Summer</v>
      </c>
      <c r="M5420" t="s">
        <v>31</v>
      </c>
      <c r="N5420" t="s">
        <v>13</v>
      </c>
      <c r="O5420" t="s">
        <v>35</v>
      </c>
      <c r="P5420" t="str">
        <f t="shared" si="1064"/>
        <v>Yes</v>
      </c>
      <c r="Q5420" t="str">
        <f t="shared" si="1065"/>
        <v>No</v>
      </c>
      <c r="R5420" t="str">
        <f t="shared" si="1066"/>
        <v>No</v>
      </c>
      <c r="T5420" t="s">
        <v>155</v>
      </c>
      <c r="V5420" t="str">
        <f t="shared" si="1067"/>
        <v>Intersection</v>
      </c>
      <c r="W5420" t="s">
        <v>4349</v>
      </c>
      <c r="X5420">
        <v>0</v>
      </c>
      <c r="Y5420">
        <v>0</v>
      </c>
      <c r="Z5420" t="s">
        <v>81</v>
      </c>
    </row>
    <row r="5421" spans="1:26">
      <c r="A5421">
        <v>29426</v>
      </c>
      <c r="B5421" s="1">
        <v>41475.625</v>
      </c>
      <c r="C5421" s="1">
        <f t="shared" si="1056"/>
        <v>41275</v>
      </c>
      <c r="D5421" s="4">
        <f t="shared" si="1057"/>
        <v>0.55277777777777781</v>
      </c>
      <c r="E5421" s="3">
        <f t="shared" si="1058"/>
        <v>2013</v>
      </c>
      <c r="F5421" s="3">
        <f t="shared" si="1059"/>
        <v>7</v>
      </c>
      <c r="G5421" s="3">
        <f t="shared" si="1060"/>
        <v>20</v>
      </c>
      <c r="H5421" s="3">
        <f t="shared" si="1061"/>
        <v>15</v>
      </c>
      <c r="I5421" s="3">
        <f t="shared" si="1062"/>
        <v>0</v>
      </c>
      <c r="J5421" s="3">
        <f t="shared" si="1063"/>
        <v>7</v>
      </c>
      <c r="K5421" s="3" t="str">
        <f>IF(AND(D5421&gt;='Season Lookup'!$D$15,D5421&lt;'Season Lookup'!$D$16),"Spring",IF(AND(D5421&gt;='Season Lookup'!$D$16,D5421&lt;'Season Lookup'!$D$17),"Summer",IF(AND(D5421&gt;='Season Lookup'!$D$17,D5421&lt;'Season Lookup'!$D$18),"Fall",IF(OR(D5421&gt;='Season Lookup'!$D$18,D5421&lt;'Season Lookup'!$D$15),"Winter"))))</f>
        <v>Summer</v>
      </c>
      <c r="L5421" s="3" t="str">
        <f>VLOOKUP(F5421,'Season Lookup'!$A$1:$B$13,2,0)</f>
        <v>Summer</v>
      </c>
      <c r="M5421" t="s">
        <v>31</v>
      </c>
      <c r="N5421" t="s">
        <v>13</v>
      </c>
      <c r="O5421" t="s">
        <v>23</v>
      </c>
      <c r="P5421" t="str">
        <f t="shared" si="1064"/>
        <v>Yes</v>
      </c>
      <c r="Q5421" t="str">
        <f t="shared" si="1065"/>
        <v>No</v>
      </c>
      <c r="R5421" t="str">
        <f t="shared" si="1066"/>
        <v>No</v>
      </c>
      <c r="S5421">
        <v>335</v>
      </c>
      <c r="T5421" t="s">
        <v>133</v>
      </c>
      <c r="V5421" t="str">
        <f t="shared" si="1067"/>
        <v>Non Intersection</v>
      </c>
      <c r="W5421" t="s">
        <v>5825</v>
      </c>
      <c r="X5421">
        <v>42.370885000000001</v>
      </c>
      <c r="Y5421">
        <v>-71.109052000000005</v>
      </c>
      <c r="Z5421" t="s">
        <v>5826</v>
      </c>
    </row>
    <row r="5422" spans="1:26">
      <c r="A5422">
        <v>29409</v>
      </c>
      <c r="B5422" s="1">
        <v>41476.510405092595</v>
      </c>
      <c r="C5422" s="1">
        <f t="shared" si="1056"/>
        <v>41275</v>
      </c>
      <c r="D5422" s="4">
        <f t="shared" si="1057"/>
        <v>0.55555555555555558</v>
      </c>
      <c r="E5422" s="3">
        <f t="shared" si="1058"/>
        <v>2013</v>
      </c>
      <c r="F5422" s="3">
        <f t="shared" si="1059"/>
        <v>7</v>
      </c>
      <c r="G5422" s="3">
        <f t="shared" si="1060"/>
        <v>21</v>
      </c>
      <c r="H5422" s="3">
        <f t="shared" si="1061"/>
        <v>12</v>
      </c>
      <c r="I5422" s="3">
        <f t="shared" si="1062"/>
        <v>14</v>
      </c>
      <c r="J5422" s="3">
        <f t="shared" si="1063"/>
        <v>1</v>
      </c>
      <c r="K5422" s="3" t="str">
        <f>IF(AND(D5422&gt;='Season Lookup'!$D$15,D5422&lt;'Season Lookup'!$D$16),"Spring",IF(AND(D5422&gt;='Season Lookup'!$D$16,D5422&lt;'Season Lookup'!$D$17),"Summer",IF(AND(D5422&gt;='Season Lookup'!$D$17,D5422&lt;'Season Lookup'!$D$18),"Fall",IF(OR(D5422&gt;='Season Lookup'!$D$18,D5422&lt;'Season Lookup'!$D$15),"Winter"))))</f>
        <v>Summer</v>
      </c>
      <c r="L5422" s="3" t="str">
        <f>VLOOKUP(F5422,'Season Lookup'!$A$1:$B$13,2,0)</f>
        <v>Summer</v>
      </c>
      <c r="M5422" t="s">
        <v>48</v>
      </c>
      <c r="N5422" t="s">
        <v>13</v>
      </c>
      <c r="O5422" t="s">
        <v>132</v>
      </c>
      <c r="P5422" t="str">
        <f t="shared" si="1064"/>
        <v>Yes</v>
      </c>
      <c r="Q5422" t="str">
        <f t="shared" si="1065"/>
        <v>Yes</v>
      </c>
      <c r="R5422" t="str">
        <f t="shared" si="1066"/>
        <v>No</v>
      </c>
      <c r="T5422" t="s">
        <v>37</v>
      </c>
      <c r="U5422" t="s">
        <v>42</v>
      </c>
      <c r="V5422" t="str">
        <f t="shared" si="1067"/>
        <v>Intersection</v>
      </c>
      <c r="W5422" t="s">
        <v>801</v>
      </c>
      <c r="X5422">
        <v>42.359115000000003</v>
      </c>
      <c r="Y5422">
        <v>-71.111084000000005</v>
      </c>
      <c r="Z5422" t="s">
        <v>802</v>
      </c>
    </row>
    <row r="5423" spans="1:26">
      <c r="A5423">
        <v>29416</v>
      </c>
      <c r="B5423" s="1">
        <v>41476.102071759262</v>
      </c>
      <c r="C5423" s="1">
        <f t="shared" si="1056"/>
        <v>41275</v>
      </c>
      <c r="D5423" s="4">
        <f t="shared" si="1057"/>
        <v>0.55555555555555558</v>
      </c>
      <c r="E5423" s="3">
        <f t="shared" si="1058"/>
        <v>2013</v>
      </c>
      <c r="F5423" s="3">
        <f t="shared" si="1059"/>
        <v>7</v>
      </c>
      <c r="G5423" s="3">
        <f t="shared" si="1060"/>
        <v>21</v>
      </c>
      <c r="H5423" s="3">
        <f t="shared" si="1061"/>
        <v>2</v>
      </c>
      <c r="I5423" s="3">
        <f t="shared" si="1062"/>
        <v>26</v>
      </c>
      <c r="J5423" s="3">
        <f t="shared" si="1063"/>
        <v>1</v>
      </c>
      <c r="K5423" s="3" t="str">
        <f>IF(AND(D5423&gt;='Season Lookup'!$D$15,D5423&lt;'Season Lookup'!$D$16),"Spring",IF(AND(D5423&gt;='Season Lookup'!$D$16,D5423&lt;'Season Lookup'!$D$17),"Summer",IF(AND(D5423&gt;='Season Lookup'!$D$17,D5423&lt;'Season Lookup'!$D$18),"Fall",IF(OR(D5423&gt;='Season Lookup'!$D$18,D5423&lt;'Season Lookup'!$D$15),"Winter"))))</f>
        <v>Summer</v>
      </c>
      <c r="L5423" s="3" t="str">
        <f>VLOOKUP(F5423,'Season Lookup'!$A$1:$B$13,2,0)</f>
        <v>Summer</v>
      </c>
      <c r="M5423" t="s">
        <v>48</v>
      </c>
      <c r="N5423" t="s">
        <v>13</v>
      </c>
      <c r="O5423" t="s">
        <v>18</v>
      </c>
      <c r="P5423" t="str">
        <f t="shared" si="1064"/>
        <v>Yes</v>
      </c>
      <c r="Q5423" t="str">
        <f t="shared" si="1065"/>
        <v>No</v>
      </c>
      <c r="R5423" t="str">
        <f t="shared" si="1066"/>
        <v>No</v>
      </c>
      <c r="T5423" t="s">
        <v>296</v>
      </c>
      <c r="U5423" t="s">
        <v>399</v>
      </c>
      <c r="V5423" t="str">
        <f t="shared" si="1067"/>
        <v>Intersection</v>
      </c>
      <c r="W5423" t="s">
        <v>400</v>
      </c>
      <c r="X5423">
        <v>42.376261</v>
      </c>
      <c r="Y5423">
        <v>-71.123608000000004</v>
      </c>
      <c r="Z5423" t="s">
        <v>401</v>
      </c>
    </row>
    <row r="5424" spans="1:26">
      <c r="A5424">
        <v>29417</v>
      </c>
      <c r="B5424" s="1">
        <v>41476.583333333336</v>
      </c>
      <c r="C5424" s="1">
        <f t="shared" si="1056"/>
        <v>41275</v>
      </c>
      <c r="D5424" s="4">
        <f t="shared" si="1057"/>
        <v>0.55555555555555558</v>
      </c>
      <c r="E5424" s="3">
        <f t="shared" si="1058"/>
        <v>2013</v>
      </c>
      <c r="F5424" s="3">
        <f t="shared" si="1059"/>
        <v>7</v>
      </c>
      <c r="G5424" s="3">
        <f t="shared" si="1060"/>
        <v>21</v>
      </c>
      <c r="H5424" s="3">
        <f t="shared" si="1061"/>
        <v>14</v>
      </c>
      <c r="I5424" s="3">
        <f t="shared" si="1062"/>
        <v>0</v>
      </c>
      <c r="J5424" s="3">
        <f t="shared" si="1063"/>
        <v>1</v>
      </c>
      <c r="K5424" s="3" t="str">
        <f>IF(AND(D5424&gt;='Season Lookup'!$D$15,D5424&lt;'Season Lookup'!$D$16),"Spring",IF(AND(D5424&gt;='Season Lookup'!$D$16,D5424&lt;'Season Lookup'!$D$17),"Summer",IF(AND(D5424&gt;='Season Lookup'!$D$17,D5424&lt;'Season Lookup'!$D$18),"Fall",IF(OR(D5424&gt;='Season Lookup'!$D$18,D5424&lt;'Season Lookup'!$D$15),"Winter"))))</f>
        <v>Summer</v>
      </c>
      <c r="L5424" s="3" t="str">
        <f>VLOOKUP(F5424,'Season Lookup'!$A$1:$B$13,2,0)</f>
        <v>Summer</v>
      </c>
      <c r="M5424" t="s">
        <v>48</v>
      </c>
      <c r="N5424" t="s">
        <v>13</v>
      </c>
      <c r="O5424" t="s">
        <v>23</v>
      </c>
      <c r="P5424" t="str">
        <f t="shared" si="1064"/>
        <v>Yes</v>
      </c>
      <c r="Q5424" t="str">
        <f t="shared" si="1065"/>
        <v>No</v>
      </c>
      <c r="R5424" t="str">
        <f t="shared" si="1066"/>
        <v>No</v>
      </c>
      <c r="S5424">
        <v>269</v>
      </c>
      <c r="T5424" t="s">
        <v>42</v>
      </c>
      <c r="V5424" t="str">
        <f t="shared" si="1067"/>
        <v>Non Intersection</v>
      </c>
      <c r="W5424" t="s">
        <v>1979</v>
      </c>
      <c r="X5424">
        <v>42.362659000000001</v>
      </c>
      <c r="Y5424">
        <v>-71.113746000000006</v>
      </c>
      <c r="Z5424" t="s">
        <v>1980</v>
      </c>
    </row>
    <row r="5425" spans="1:26">
      <c r="A5425">
        <v>29418</v>
      </c>
      <c r="B5425" s="1">
        <v>41476.631944444445</v>
      </c>
      <c r="C5425" s="1">
        <f t="shared" si="1056"/>
        <v>41275</v>
      </c>
      <c r="D5425" s="4">
        <f t="shared" si="1057"/>
        <v>0.55555555555555558</v>
      </c>
      <c r="E5425" s="3">
        <f t="shared" si="1058"/>
        <v>2013</v>
      </c>
      <c r="F5425" s="3">
        <f t="shared" si="1059"/>
        <v>7</v>
      </c>
      <c r="G5425" s="3">
        <f t="shared" si="1060"/>
        <v>21</v>
      </c>
      <c r="H5425" s="3">
        <f t="shared" si="1061"/>
        <v>15</v>
      </c>
      <c r="I5425" s="3">
        <f t="shared" si="1062"/>
        <v>10</v>
      </c>
      <c r="J5425" s="3">
        <f t="shared" si="1063"/>
        <v>1</v>
      </c>
      <c r="K5425" s="3" t="str">
        <f>IF(AND(D5425&gt;='Season Lookup'!$D$15,D5425&lt;'Season Lookup'!$D$16),"Spring",IF(AND(D5425&gt;='Season Lookup'!$D$16,D5425&lt;'Season Lookup'!$D$17),"Summer",IF(AND(D5425&gt;='Season Lookup'!$D$17,D5425&lt;'Season Lookup'!$D$18),"Fall",IF(OR(D5425&gt;='Season Lookup'!$D$18,D5425&lt;'Season Lookup'!$D$15),"Winter"))))</f>
        <v>Summer</v>
      </c>
      <c r="L5425" s="3" t="str">
        <f>VLOOKUP(F5425,'Season Lookup'!$A$1:$B$13,2,0)</f>
        <v>Summer</v>
      </c>
      <c r="M5425" t="s">
        <v>48</v>
      </c>
      <c r="N5425" t="s">
        <v>13</v>
      </c>
      <c r="O5425" t="s">
        <v>132</v>
      </c>
      <c r="P5425" t="str">
        <f t="shared" si="1064"/>
        <v>Yes</v>
      </c>
      <c r="Q5425" t="str">
        <f t="shared" si="1065"/>
        <v>Yes</v>
      </c>
      <c r="R5425" t="str">
        <f t="shared" si="1066"/>
        <v>No</v>
      </c>
      <c r="T5425" t="s">
        <v>92</v>
      </c>
      <c r="U5425" t="s">
        <v>186</v>
      </c>
      <c r="V5425" t="str">
        <f t="shared" si="1067"/>
        <v>Intersection</v>
      </c>
      <c r="W5425" t="s">
        <v>5827</v>
      </c>
      <c r="X5425">
        <v>42.388627999999997</v>
      </c>
      <c r="Y5425">
        <v>-71.144098</v>
      </c>
      <c r="Z5425" t="s">
        <v>1073</v>
      </c>
    </row>
    <row r="5426" spans="1:26">
      <c r="A5426">
        <v>29410</v>
      </c>
      <c r="B5426" s="1">
        <v>41477.364583333336</v>
      </c>
      <c r="C5426" s="1">
        <f t="shared" si="1056"/>
        <v>41275</v>
      </c>
      <c r="D5426" s="4">
        <f t="shared" si="1057"/>
        <v>0.55833333333333335</v>
      </c>
      <c r="E5426" s="3">
        <f t="shared" si="1058"/>
        <v>2013</v>
      </c>
      <c r="F5426" s="3">
        <f t="shared" si="1059"/>
        <v>7</v>
      </c>
      <c r="G5426" s="3">
        <f t="shared" si="1060"/>
        <v>22</v>
      </c>
      <c r="H5426" s="3">
        <f t="shared" si="1061"/>
        <v>8</v>
      </c>
      <c r="I5426" s="3">
        <f t="shared" si="1062"/>
        <v>45</v>
      </c>
      <c r="J5426" s="3">
        <f t="shared" si="1063"/>
        <v>2</v>
      </c>
      <c r="K5426" s="3" t="str">
        <f>IF(AND(D5426&gt;='Season Lookup'!$D$15,D5426&lt;'Season Lookup'!$D$16),"Spring",IF(AND(D5426&gt;='Season Lookup'!$D$16,D5426&lt;'Season Lookup'!$D$17),"Summer",IF(AND(D5426&gt;='Season Lookup'!$D$17,D5426&lt;'Season Lookup'!$D$18),"Fall",IF(OR(D5426&gt;='Season Lookup'!$D$18,D5426&lt;'Season Lookup'!$D$15),"Winter"))))</f>
        <v>Summer</v>
      </c>
      <c r="L5426" s="3" t="str">
        <f>VLOOKUP(F5426,'Season Lookup'!$A$1:$B$13,2,0)</f>
        <v>Summer</v>
      </c>
      <c r="M5426" t="s">
        <v>56</v>
      </c>
      <c r="N5426" t="s">
        <v>13</v>
      </c>
      <c r="O5426" t="s">
        <v>35</v>
      </c>
      <c r="P5426" t="str">
        <f t="shared" si="1064"/>
        <v>Yes</v>
      </c>
      <c r="Q5426" t="str">
        <f t="shared" si="1065"/>
        <v>No</v>
      </c>
      <c r="R5426" t="str">
        <f t="shared" si="1066"/>
        <v>No</v>
      </c>
      <c r="S5426">
        <v>120</v>
      </c>
      <c r="T5426" t="s">
        <v>202</v>
      </c>
      <c r="V5426" t="str">
        <f t="shared" si="1067"/>
        <v>Non Intersection</v>
      </c>
      <c r="W5426" t="s">
        <v>1413</v>
      </c>
      <c r="X5426">
        <v>42.358848000000002</v>
      </c>
      <c r="Y5426">
        <v>-71.096286000000006</v>
      </c>
      <c r="Z5426" t="s">
        <v>1414</v>
      </c>
    </row>
    <row r="5427" spans="1:26">
      <c r="A5427">
        <v>29411</v>
      </c>
      <c r="B5427" s="1">
        <v>41477.409710648149</v>
      </c>
      <c r="C5427" s="1">
        <f t="shared" si="1056"/>
        <v>41275</v>
      </c>
      <c r="D5427" s="4">
        <f t="shared" si="1057"/>
        <v>0.55833333333333335</v>
      </c>
      <c r="E5427" s="3">
        <f t="shared" si="1058"/>
        <v>2013</v>
      </c>
      <c r="F5427" s="3">
        <f t="shared" si="1059"/>
        <v>7</v>
      </c>
      <c r="G5427" s="3">
        <f t="shared" si="1060"/>
        <v>22</v>
      </c>
      <c r="H5427" s="3">
        <f t="shared" si="1061"/>
        <v>9</v>
      </c>
      <c r="I5427" s="3">
        <f t="shared" si="1062"/>
        <v>49</v>
      </c>
      <c r="J5427" s="3">
        <f t="shared" si="1063"/>
        <v>2</v>
      </c>
      <c r="K5427" s="3" t="str">
        <f>IF(AND(D5427&gt;='Season Lookup'!$D$15,D5427&lt;'Season Lookup'!$D$16),"Spring",IF(AND(D5427&gt;='Season Lookup'!$D$16,D5427&lt;'Season Lookup'!$D$17),"Summer",IF(AND(D5427&gt;='Season Lookup'!$D$17,D5427&lt;'Season Lookup'!$D$18),"Fall",IF(OR(D5427&gt;='Season Lookup'!$D$18,D5427&lt;'Season Lookup'!$D$15),"Winter"))))</f>
        <v>Summer</v>
      </c>
      <c r="L5427" s="3" t="str">
        <f>VLOOKUP(F5427,'Season Lookup'!$A$1:$B$13,2,0)</f>
        <v>Summer</v>
      </c>
      <c r="M5427" t="s">
        <v>56</v>
      </c>
      <c r="N5427" t="s">
        <v>13</v>
      </c>
      <c r="O5427" t="s">
        <v>13</v>
      </c>
      <c r="P5427" t="str">
        <f t="shared" si="1064"/>
        <v>Yes</v>
      </c>
      <c r="Q5427" t="str">
        <f t="shared" si="1065"/>
        <v>No</v>
      </c>
      <c r="R5427" t="str">
        <f t="shared" si="1066"/>
        <v>No</v>
      </c>
      <c r="T5427" t="s">
        <v>14</v>
      </c>
      <c r="U5427" t="s">
        <v>754</v>
      </c>
      <c r="V5427" t="str">
        <f t="shared" si="1067"/>
        <v>Intersection</v>
      </c>
      <c r="W5427" t="s">
        <v>1965</v>
      </c>
      <c r="X5427">
        <v>42.399365000000003</v>
      </c>
      <c r="Y5427">
        <v>-71.132712999999995</v>
      </c>
      <c r="Z5427" t="s">
        <v>756</v>
      </c>
    </row>
    <row r="5428" spans="1:26">
      <c r="A5428">
        <v>29412</v>
      </c>
      <c r="B5428" s="1">
        <v>41477.464583333334</v>
      </c>
      <c r="C5428" s="1">
        <f t="shared" si="1056"/>
        <v>41275</v>
      </c>
      <c r="D5428" s="4">
        <f t="shared" si="1057"/>
        <v>0.55833333333333335</v>
      </c>
      <c r="E5428" s="3">
        <f t="shared" si="1058"/>
        <v>2013</v>
      </c>
      <c r="F5428" s="3">
        <f t="shared" si="1059"/>
        <v>7</v>
      </c>
      <c r="G5428" s="3">
        <f t="shared" si="1060"/>
        <v>22</v>
      </c>
      <c r="H5428" s="3">
        <f t="shared" si="1061"/>
        <v>11</v>
      </c>
      <c r="I5428" s="3">
        <f t="shared" si="1062"/>
        <v>9</v>
      </c>
      <c r="J5428" s="3">
        <f t="shared" si="1063"/>
        <v>2</v>
      </c>
      <c r="K5428" s="3" t="str">
        <f>IF(AND(D5428&gt;='Season Lookup'!$D$15,D5428&lt;'Season Lookup'!$D$16),"Spring",IF(AND(D5428&gt;='Season Lookup'!$D$16,D5428&lt;'Season Lookup'!$D$17),"Summer",IF(AND(D5428&gt;='Season Lookup'!$D$17,D5428&lt;'Season Lookup'!$D$18),"Fall",IF(OR(D5428&gt;='Season Lookup'!$D$18,D5428&lt;'Season Lookup'!$D$15),"Winter"))))</f>
        <v>Summer</v>
      </c>
      <c r="L5428" s="3" t="str">
        <f>VLOOKUP(F5428,'Season Lookup'!$A$1:$B$13,2,0)</f>
        <v>Summer</v>
      </c>
      <c r="M5428" t="s">
        <v>56</v>
      </c>
      <c r="N5428" t="s">
        <v>13</v>
      </c>
      <c r="O5428" t="s">
        <v>36</v>
      </c>
      <c r="P5428" t="str">
        <f t="shared" si="1064"/>
        <v>Yes</v>
      </c>
      <c r="Q5428" t="str">
        <f t="shared" si="1065"/>
        <v>No</v>
      </c>
      <c r="R5428" t="str">
        <f t="shared" si="1066"/>
        <v>No</v>
      </c>
      <c r="S5428">
        <v>1035</v>
      </c>
      <c r="T5428" t="s">
        <v>19</v>
      </c>
      <c r="V5428" t="str">
        <f t="shared" si="1067"/>
        <v>Non Intersection</v>
      </c>
      <c r="W5428" t="s">
        <v>4959</v>
      </c>
      <c r="X5428">
        <v>42.373494000000001</v>
      </c>
      <c r="Y5428">
        <v>-71.093704000000002</v>
      </c>
      <c r="Z5428" t="s">
        <v>4960</v>
      </c>
    </row>
    <row r="5429" spans="1:26">
      <c r="A5429">
        <v>29413</v>
      </c>
      <c r="B5429" s="1">
        <v>41477.675682870373</v>
      </c>
      <c r="C5429" s="1">
        <f t="shared" si="1056"/>
        <v>41275</v>
      </c>
      <c r="D5429" s="4">
        <f t="shared" si="1057"/>
        <v>0.55833333333333335</v>
      </c>
      <c r="E5429" s="3">
        <f t="shared" si="1058"/>
        <v>2013</v>
      </c>
      <c r="F5429" s="3">
        <f t="shared" si="1059"/>
        <v>7</v>
      </c>
      <c r="G5429" s="3">
        <f t="shared" si="1060"/>
        <v>22</v>
      </c>
      <c r="H5429" s="3">
        <f t="shared" si="1061"/>
        <v>16</v>
      </c>
      <c r="I5429" s="3">
        <f t="shared" si="1062"/>
        <v>12</v>
      </c>
      <c r="J5429" s="3">
        <f t="shared" si="1063"/>
        <v>2</v>
      </c>
      <c r="K5429" s="3" t="str">
        <f>IF(AND(D5429&gt;='Season Lookup'!$D$15,D5429&lt;'Season Lookup'!$D$16),"Spring",IF(AND(D5429&gt;='Season Lookup'!$D$16,D5429&lt;'Season Lookup'!$D$17),"Summer",IF(AND(D5429&gt;='Season Lookup'!$D$17,D5429&lt;'Season Lookup'!$D$18),"Fall",IF(OR(D5429&gt;='Season Lookup'!$D$18,D5429&lt;'Season Lookup'!$D$15),"Winter"))))</f>
        <v>Summer</v>
      </c>
      <c r="L5429" s="3" t="str">
        <f>VLOOKUP(F5429,'Season Lookup'!$A$1:$B$13,2,0)</f>
        <v>Summer</v>
      </c>
      <c r="M5429" t="s">
        <v>56</v>
      </c>
      <c r="N5429" t="s">
        <v>13</v>
      </c>
      <c r="O5429" t="s">
        <v>13</v>
      </c>
      <c r="P5429" t="str">
        <f t="shared" si="1064"/>
        <v>Yes</v>
      </c>
      <c r="Q5429" t="str">
        <f t="shared" si="1065"/>
        <v>No</v>
      </c>
      <c r="R5429" t="str">
        <f t="shared" si="1066"/>
        <v>No</v>
      </c>
      <c r="S5429">
        <v>10</v>
      </c>
      <c r="T5429" t="s">
        <v>165</v>
      </c>
      <c r="V5429" t="str">
        <f t="shared" si="1067"/>
        <v>Non Intersection</v>
      </c>
      <c r="W5429" t="s">
        <v>5828</v>
      </c>
      <c r="X5429">
        <v>42.391106999999998</v>
      </c>
      <c r="Y5429">
        <v>-71.124549999999999</v>
      </c>
      <c r="Z5429" t="s">
        <v>5829</v>
      </c>
    </row>
    <row r="5430" spans="1:26">
      <c r="A5430">
        <v>29414</v>
      </c>
      <c r="B5430" s="1">
        <v>41477.723611111112</v>
      </c>
      <c r="C5430" s="1">
        <f t="shared" si="1056"/>
        <v>41275</v>
      </c>
      <c r="D5430" s="4">
        <f t="shared" si="1057"/>
        <v>0.55833333333333335</v>
      </c>
      <c r="E5430" s="3">
        <f t="shared" si="1058"/>
        <v>2013</v>
      </c>
      <c r="F5430" s="3">
        <f t="shared" si="1059"/>
        <v>7</v>
      </c>
      <c r="G5430" s="3">
        <f t="shared" si="1060"/>
        <v>22</v>
      </c>
      <c r="H5430" s="3">
        <f t="shared" si="1061"/>
        <v>17</v>
      </c>
      <c r="I5430" s="3">
        <f t="shared" si="1062"/>
        <v>22</v>
      </c>
      <c r="J5430" s="3">
        <f t="shared" si="1063"/>
        <v>2</v>
      </c>
      <c r="K5430" s="3" t="str">
        <f>IF(AND(D5430&gt;='Season Lookup'!$D$15,D5430&lt;'Season Lookup'!$D$16),"Spring",IF(AND(D5430&gt;='Season Lookup'!$D$16,D5430&lt;'Season Lookup'!$D$17),"Summer",IF(AND(D5430&gt;='Season Lookup'!$D$17,D5430&lt;'Season Lookup'!$D$18),"Fall",IF(OR(D5430&gt;='Season Lookup'!$D$18,D5430&lt;'Season Lookup'!$D$15),"Winter"))))</f>
        <v>Summer</v>
      </c>
      <c r="L5430" s="3" t="str">
        <f>VLOOKUP(F5430,'Season Lookup'!$A$1:$B$13,2,0)</f>
        <v>Summer</v>
      </c>
      <c r="M5430" t="s">
        <v>56</v>
      </c>
      <c r="N5430" t="s">
        <v>13</v>
      </c>
      <c r="O5430" t="s">
        <v>132</v>
      </c>
      <c r="P5430" t="str">
        <f t="shared" si="1064"/>
        <v>Yes</v>
      </c>
      <c r="Q5430" t="str">
        <f t="shared" si="1065"/>
        <v>Yes</v>
      </c>
      <c r="R5430" t="str">
        <f t="shared" si="1066"/>
        <v>No</v>
      </c>
      <c r="S5430">
        <v>163</v>
      </c>
      <c r="T5430" t="s">
        <v>74</v>
      </c>
      <c r="V5430" t="str">
        <f t="shared" si="1067"/>
        <v>Non Intersection</v>
      </c>
      <c r="W5430" t="s">
        <v>5830</v>
      </c>
      <c r="X5430">
        <v>42.371782000000003</v>
      </c>
      <c r="Y5430">
        <v>-71.098294999999993</v>
      </c>
      <c r="Z5430" t="s">
        <v>5831</v>
      </c>
    </row>
    <row r="5431" spans="1:26">
      <c r="A5431">
        <v>29419</v>
      </c>
      <c r="B5431" s="1">
        <v>41477.6875</v>
      </c>
      <c r="C5431" s="1">
        <f t="shared" si="1056"/>
        <v>41275</v>
      </c>
      <c r="D5431" s="4">
        <f t="shared" si="1057"/>
        <v>0.55833333333333335</v>
      </c>
      <c r="E5431" s="3">
        <f t="shared" si="1058"/>
        <v>2013</v>
      </c>
      <c r="F5431" s="3">
        <f t="shared" si="1059"/>
        <v>7</v>
      </c>
      <c r="G5431" s="3">
        <f t="shared" si="1060"/>
        <v>22</v>
      </c>
      <c r="H5431" s="3">
        <f t="shared" si="1061"/>
        <v>16</v>
      </c>
      <c r="I5431" s="3">
        <f t="shared" si="1062"/>
        <v>30</v>
      </c>
      <c r="J5431" s="3">
        <f t="shared" si="1063"/>
        <v>2</v>
      </c>
      <c r="K5431" s="3" t="str">
        <f>IF(AND(D5431&gt;='Season Lookup'!$D$15,D5431&lt;'Season Lookup'!$D$16),"Spring",IF(AND(D5431&gt;='Season Lookup'!$D$16,D5431&lt;'Season Lookup'!$D$17),"Summer",IF(AND(D5431&gt;='Season Lookup'!$D$17,D5431&lt;'Season Lookup'!$D$18),"Fall",IF(OR(D5431&gt;='Season Lookup'!$D$18,D5431&lt;'Season Lookup'!$D$15),"Winter"))))</f>
        <v>Summer</v>
      </c>
      <c r="L5431" s="3" t="str">
        <f>VLOOKUP(F5431,'Season Lookup'!$A$1:$B$13,2,0)</f>
        <v>Summer</v>
      </c>
      <c r="M5431" t="s">
        <v>56</v>
      </c>
      <c r="N5431" t="s">
        <v>13</v>
      </c>
      <c r="O5431" t="s">
        <v>13</v>
      </c>
      <c r="P5431" t="str">
        <f t="shared" si="1064"/>
        <v>Yes</v>
      </c>
      <c r="Q5431" t="str">
        <f t="shared" si="1065"/>
        <v>No</v>
      </c>
      <c r="R5431" t="str">
        <f t="shared" si="1066"/>
        <v>No</v>
      </c>
      <c r="S5431">
        <v>21</v>
      </c>
      <c r="T5431" t="s">
        <v>971</v>
      </c>
      <c r="V5431" t="str">
        <f t="shared" si="1067"/>
        <v>Non Intersection</v>
      </c>
      <c r="W5431" t="s">
        <v>5832</v>
      </c>
      <c r="X5431">
        <v>42.373683</v>
      </c>
      <c r="Y5431">
        <v>-71.106808000000001</v>
      </c>
      <c r="Z5431" t="s">
        <v>5833</v>
      </c>
    </row>
    <row r="5432" spans="1:26">
      <c r="A5432">
        <v>29420</v>
      </c>
      <c r="B5432" s="1">
        <v>41477.724988425929</v>
      </c>
      <c r="C5432" s="1">
        <f t="shared" si="1056"/>
        <v>41275</v>
      </c>
      <c r="D5432" s="4">
        <f t="shared" si="1057"/>
        <v>0.55833333333333335</v>
      </c>
      <c r="E5432" s="3">
        <f t="shared" si="1058"/>
        <v>2013</v>
      </c>
      <c r="F5432" s="3">
        <f t="shared" si="1059"/>
        <v>7</v>
      </c>
      <c r="G5432" s="3">
        <f t="shared" si="1060"/>
        <v>22</v>
      </c>
      <c r="H5432" s="3">
        <f t="shared" si="1061"/>
        <v>17</v>
      </c>
      <c r="I5432" s="3">
        <f t="shared" si="1062"/>
        <v>23</v>
      </c>
      <c r="J5432" s="3">
        <f t="shared" si="1063"/>
        <v>2</v>
      </c>
      <c r="K5432" s="3" t="str">
        <f>IF(AND(D5432&gt;='Season Lookup'!$D$15,D5432&lt;'Season Lookup'!$D$16),"Spring",IF(AND(D5432&gt;='Season Lookup'!$D$16,D5432&lt;'Season Lookup'!$D$17),"Summer",IF(AND(D5432&gt;='Season Lookup'!$D$17,D5432&lt;'Season Lookup'!$D$18),"Fall",IF(OR(D5432&gt;='Season Lookup'!$D$18,D5432&lt;'Season Lookup'!$D$15),"Winter"))))</f>
        <v>Summer</v>
      </c>
      <c r="L5432" s="3" t="str">
        <f>VLOOKUP(F5432,'Season Lookup'!$A$1:$B$13,2,0)</f>
        <v>Summer</v>
      </c>
      <c r="M5432" t="s">
        <v>56</v>
      </c>
      <c r="N5432" t="s">
        <v>13</v>
      </c>
      <c r="O5432" t="s">
        <v>132</v>
      </c>
      <c r="P5432" t="str">
        <f t="shared" si="1064"/>
        <v>Yes</v>
      </c>
      <c r="Q5432" t="str">
        <f t="shared" si="1065"/>
        <v>Yes</v>
      </c>
      <c r="R5432" t="str">
        <f t="shared" si="1066"/>
        <v>No</v>
      </c>
      <c r="T5432" t="s">
        <v>14</v>
      </c>
      <c r="U5432" t="s">
        <v>354</v>
      </c>
      <c r="V5432" t="str">
        <f t="shared" si="1067"/>
        <v>Intersection</v>
      </c>
      <c r="W5432" t="s">
        <v>1234</v>
      </c>
      <c r="X5432">
        <v>42.384872000000001</v>
      </c>
      <c r="Y5432">
        <v>-71.119394</v>
      </c>
      <c r="Z5432" t="s">
        <v>1235</v>
      </c>
    </row>
    <row r="5433" spans="1:26">
      <c r="A5433">
        <v>29421</v>
      </c>
      <c r="B5433" s="1">
        <v>41478.479155092595</v>
      </c>
      <c r="C5433" s="1">
        <f t="shared" si="1056"/>
        <v>41275</v>
      </c>
      <c r="D5433" s="4">
        <f t="shared" si="1057"/>
        <v>0.56111111111111112</v>
      </c>
      <c r="E5433" s="3">
        <f t="shared" si="1058"/>
        <v>2013</v>
      </c>
      <c r="F5433" s="3">
        <f t="shared" si="1059"/>
        <v>7</v>
      </c>
      <c r="G5433" s="3">
        <f t="shared" si="1060"/>
        <v>23</v>
      </c>
      <c r="H5433" s="3">
        <f t="shared" si="1061"/>
        <v>11</v>
      </c>
      <c r="I5433" s="3">
        <f t="shared" si="1062"/>
        <v>29</v>
      </c>
      <c r="J5433" s="3">
        <f t="shared" si="1063"/>
        <v>3</v>
      </c>
      <c r="K5433" s="3" t="str">
        <f>IF(AND(D5433&gt;='Season Lookup'!$D$15,D5433&lt;'Season Lookup'!$D$16),"Spring",IF(AND(D5433&gt;='Season Lookup'!$D$16,D5433&lt;'Season Lookup'!$D$17),"Summer",IF(AND(D5433&gt;='Season Lookup'!$D$17,D5433&lt;'Season Lookup'!$D$18),"Fall",IF(OR(D5433&gt;='Season Lookup'!$D$18,D5433&lt;'Season Lookup'!$D$15),"Winter"))))</f>
        <v>Summer</v>
      </c>
      <c r="L5433" s="3" t="str">
        <f>VLOOKUP(F5433,'Season Lookup'!$A$1:$B$13,2,0)</f>
        <v>Summer</v>
      </c>
      <c r="M5433" t="s">
        <v>73</v>
      </c>
      <c r="N5433" t="s">
        <v>13</v>
      </c>
      <c r="O5433" t="s">
        <v>23</v>
      </c>
      <c r="P5433" t="str">
        <f t="shared" si="1064"/>
        <v>Yes</v>
      </c>
      <c r="Q5433" t="str">
        <f t="shared" si="1065"/>
        <v>No</v>
      </c>
      <c r="R5433" t="str">
        <f t="shared" si="1066"/>
        <v>No</v>
      </c>
      <c r="T5433" t="s">
        <v>198</v>
      </c>
      <c r="U5433" t="s">
        <v>2285</v>
      </c>
      <c r="V5433" t="str">
        <f t="shared" si="1067"/>
        <v>Intersection</v>
      </c>
      <c r="W5433" t="s">
        <v>3334</v>
      </c>
      <c r="X5433">
        <v>42.374966999999998</v>
      </c>
      <c r="Y5433">
        <v>-71.148015000000001</v>
      </c>
      <c r="Z5433" t="s">
        <v>3335</v>
      </c>
    </row>
    <row r="5434" spans="1:26">
      <c r="A5434">
        <v>29422</v>
      </c>
      <c r="B5434" s="1">
        <v>41478.681250000001</v>
      </c>
      <c r="C5434" s="1">
        <f t="shared" si="1056"/>
        <v>41275</v>
      </c>
      <c r="D5434" s="4">
        <f t="shared" si="1057"/>
        <v>0.56111111111111112</v>
      </c>
      <c r="E5434" s="3">
        <f t="shared" si="1058"/>
        <v>2013</v>
      </c>
      <c r="F5434" s="3">
        <f t="shared" si="1059"/>
        <v>7</v>
      </c>
      <c r="G5434" s="3">
        <f t="shared" si="1060"/>
        <v>23</v>
      </c>
      <c r="H5434" s="3">
        <f t="shared" si="1061"/>
        <v>16</v>
      </c>
      <c r="I5434" s="3">
        <f t="shared" si="1062"/>
        <v>21</v>
      </c>
      <c r="J5434" s="3">
        <f t="shared" si="1063"/>
        <v>3</v>
      </c>
      <c r="K5434" s="3" t="str">
        <f>IF(AND(D5434&gt;='Season Lookup'!$D$15,D5434&lt;'Season Lookup'!$D$16),"Spring",IF(AND(D5434&gt;='Season Lookup'!$D$16,D5434&lt;'Season Lookup'!$D$17),"Summer",IF(AND(D5434&gt;='Season Lookup'!$D$17,D5434&lt;'Season Lookup'!$D$18),"Fall",IF(OR(D5434&gt;='Season Lookup'!$D$18,D5434&lt;'Season Lookup'!$D$15),"Winter"))))</f>
        <v>Summer</v>
      </c>
      <c r="L5434" s="3" t="str">
        <f>VLOOKUP(F5434,'Season Lookup'!$A$1:$B$13,2,0)</f>
        <v>Summer</v>
      </c>
      <c r="M5434" t="s">
        <v>73</v>
      </c>
      <c r="N5434" t="s">
        <v>13</v>
      </c>
      <c r="O5434" t="s">
        <v>13</v>
      </c>
      <c r="P5434" t="str">
        <f t="shared" si="1064"/>
        <v>Yes</v>
      </c>
      <c r="Q5434" t="str">
        <f t="shared" si="1065"/>
        <v>No</v>
      </c>
      <c r="R5434" t="str">
        <f t="shared" si="1066"/>
        <v>No</v>
      </c>
      <c r="T5434" t="s">
        <v>105</v>
      </c>
      <c r="U5434" t="s">
        <v>3017</v>
      </c>
      <c r="V5434" t="str">
        <f t="shared" si="1067"/>
        <v>Intersection</v>
      </c>
      <c r="W5434" t="s">
        <v>5315</v>
      </c>
      <c r="X5434">
        <v>42.372751999999998</v>
      </c>
      <c r="Y5434">
        <v>-71.109728000000004</v>
      </c>
      <c r="Z5434" t="s">
        <v>500</v>
      </c>
    </row>
    <row r="5435" spans="1:26">
      <c r="A5435">
        <v>29423</v>
      </c>
      <c r="B5435" s="1">
        <v>41478.786111111112</v>
      </c>
      <c r="C5435" s="1">
        <f t="shared" si="1056"/>
        <v>41275</v>
      </c>
      <c r="D5435" s="4">
        <f t="shared" si="1057"/>
        <v>0.56111111111111112</v>
      </c>
      <c r="E5435" s="3">
        <f t="shared" si="1058"/>
        <v>2013</v>
      </c>
      <c r="F5435" s="3">
        <f t="shared" si="1059"/>
        <v>7</v>
      </c>
      <c r="G5435" s="3">
        <f t="shared" si="1060"/>
        <v>23</v>
      </c>
      <c r="H5435" s="3">
        <f t="shared" si="1061"/>
        <v>18</v>
      </c>
      <c r="I5435" s="3">
        <f t="shared" si="1062"/>
        <v>52</v>
      </c>
      <c r="J5435" s="3">
        <f t="shared" si="1063"/>
        <v>3</v>
      </c>
      <c r="K5435" s="3" t="str">
        <f>IF(AND(D5435&gt;='Season Lookup'!$D$15,D5435&lt;'Season Lookup'!$D$16),"Spring",IF(AND(D5435&gt;='Season Lookup'!$D$16,D5435&lt;'Season Lookup'!$D$17),"Summer",IF(AND(D5435&gt;='Season Lookup'!$D$17,D5435&lt;'Season Lookup'!$D$18),"Fall",IF(OR(D5435&gt;='Season Lookup'!$D$18,D5435&lt;'Season Lookup'!$D$15),"Winter"))))</f>
        <v>Summer</v>
      </c>
      <c r="L5435" s="3" t="str">
        <f>VLOOKUP(F5435,'Season Lookup'!$A$1:$B$13,2,0)</f>
        <v>Summer</v>
      </c>
      <c r="M5435" t="s">
        <v>73</v>
      </c>
      <c r="N5435" t="s">
        <v>13</v>
      </c>
      <c r="O5435" t="s">
        <v>13</v>
      </c>
      <c r="P5435" t="str">
        <f t="shared" si="1064"/>
        <v>Yes</v>
      </c>
      <c r="Q5435" t="str">
        <f t="shared" si="1065"/>
        <v>No</v>
      </c>
      <c r="R5435" t="str">
        <f t="shared" si="1066"/>
        <v>No</v>
      </c>
      <c r="S5435">
        <v>4</v>
      </c>
      <c r="T5435" t="s">
        <v>198</v>
      </c>
      <c r="V5435" t="str">
        <f t="shared" si="1067"/>
        <v>Non Intersection</v>
      </c>
      <c r="W5435" t="s">
        <v>5834</v>
      </c>
      <c r="X5435">
        <v>42.370134999999998</v>
      </c>
      <c r="Y5435">
        <v>-71.113769000000005</v>
      </c>
      <c r="Z5435" t="s">
        <v>5835</v>
      </c>
    </row>
    <row r="5436" spans="1:26">
      <c r="A5436">
        <v>29424</v>
      </c>
      <c r="B5436" s="1">
        <v>41478.904166666667</v>
      </c>
      <c r="C5436" s="1">
        <f t="shared" si="1056"/>
        <v>41275</v>
      </c>
      <c r="D5436" s="4">
        <f t="shared" si="1057"/>
        <v>0.56111111111111112</v>
      </c>
      <c r="E5436" s="3">
        <f t="shared" si="1058"/>
        <v>2013</v>
      </c>
      <c r="F5436" s="3">
        <f t="shared" si="1059"/>
        <v>7</v>
      </c>
      <c r="G5436" s="3">
        <f t="shared" si="1060"/>
        <v>23</v>
      </c>
      <c r="H5436" s="3">
        <f t="shared" si="1061"/>
        <v>21</v>
      </c>
      <c r="I5436" s="3">
        <f t="shared" si="1062"/>
        <v>42</v>
      </c>
      <c r="J5436" s="3">
        <f t="shared" si="1063"/>
        <v>3</v>
      </c>
      <c r="K5436" s="3" t="str">
        <f>IF(AND(D5436&gt;='Season Lookup'!$D$15,D5436&lt;'Season Lookup'!$D$16),"Spring",IF(AND(D5436&gt;='Season Lookup'!$D$16,D5436&lt;'Season Lookup'!$D$17),"Summer",IF(AND(D5436&gt;='Season Lookup'!$D$17,D5436&lt;'Season Lookup'!$D$18),"Fall",IF(OR(D5436&gt;='Season Lookup'!$D$18,D5436&lt;'Season Lookup'!$D$15),"Winter"))))</f>
        <v>Summer</v>
      </c>
      <c r="L5436" s="3" t="str">
        <f>VLOOKUP(F5436,'Season Lookup'!$A$1:$B$13,2,0)</f>
        <v>Summer</v>
      </c>
      <c r="M5436" t="s">
        <v>73</v>
      </c>
      <c r="N5436" t="s">
        <v>13</v>
      </c>
      <c r="O5436" t="s">
        <v>132</v>
      </c>
      <c r="P5436" t="str">
        <f t="shared" si="1064"/>
        <v>Yes</v>
      </c>
      <c r="Q5436" t="str">
        <f t="shared" si="1065"/>
        <v>Yes</v>
      </c>
      <c r="R5436" t="str">
        <f t="shared" si="1066"/>
        <v>No</v>
      </c>
      <c r="T5436" t="s">
        <v>14</v>
      </c>
      <c r="U5436" t="s">
        <v>805</v>
      </c>
      <c r="V5436" t="str">
        <f t="shared" si="1067"/>
        <v>Intersection</v>
      </c>
      <c r="W5436" t="s">
        <v>4234</v>
      </c>
      <c r="X5436">
        <v>42.370094999999999</v>
      </c>
      <c r="Y5436">
        <v>-71.112928999999994</v>
      </c>
      <c r="Z5436" t="s">
        <v>4235</v>
      </c>
    </row>
    <row r="5437" spans="1:26">
      <c r="A5437">
        <v>29427</v>
      </c>
      <c r="B5437" s="1">
        <v>41478.708333333336</v>
      </c>
      <c r="C5437" s="1">
        <f t="shared" si="1056"/>
        <v>41275</v>
      </c>
      <c r="D5437" s="4">
        <f t="shared" si="1057"/>
        <v>0.56111111111111112</v>
      </c>
      <c r="E5437" s="3">
        <f t="shared" si="1058"/>
        <v>2013</v>
      </c>
      <c r="F5437" s="3">
        <f t="shared" si="1059"/>
        <v>7</v>
      </c>
      <c r="G5437" s="3">
        <f t="shared" si="1060"/>
        <v>23</v>
      </c>
      <c r="H5437" s="3">
        <f t="shared" si="1061"/>
        <v>17</v>
      </c>
      <c r="I5437" s="3">
        <f t="shared" si="1062"/>
        <v>0</v>
      </c>
      <c r="J5437" s="3">
        <f t="shared" si="1063"/>
        <v>3</v>
      </c>
      <c r="K5437" s="3" t="str">
        <f>IF(AND(D5437&gt;='Season Lookup'!$D$15,D5437&lt;'Season Lookup'!$D$16),"Spring",IF(AND(D5437&gt;='Season Lookup'!$D$16,D5437&lt;'Season Lookup'!$D$17),"Summer",IF(AND(D5437&gt;='Season Lookup'!$D$17,D5437&lt;'Season Lookup'!$D$18),"Fall",IF(OR(D5437&gt;='Season Lookup'!$D$18,D5437&lt;'Season Lookup'!$D$15),"Winter"))))</f>
        <v>Summer</v>
      </c>
      <c r="L5437" s="3" t="str">
        <f>VLOOKUP(F5437,'Season Lookup'!$A$1:$B$13,2,0)</f>
        <v>Summer</v>
      </c>
      <c r="M5437" t="s">
        <v>73</v>
      </c>
      <c r="N5437" t="s">
        <v>13</v>
      </c>
      <c r="O5437" t="s">
        <v>23</v>
      </c>
      <c r="P5437" t="str">
        <f t="shared" si="1064"/>
        <v>Yes</v>
      </c>
      <c r="Q5437" t="str">
        <f t="shared" si="1065"/>
        <v>No</v>
      </c>
      <c r="R5437" t="str">
        <f t="shared" si="1066"/>
        <v>No</v>
      </c>
      <c r="S5437">
        <v>1100</v>
      </c>
      <c r="T5437" t="s">
        <v>14</v>
      </c>
      <c r="V5437" t="str">
        <f t="shared" si="1067"/>
        <v>Non Intersection</v>
      </c>
      <c r="W5437" t="s">
        <v>5836</v>
      </c>
      <c r="X5437">
        <v>42.370457999999999</v>
      </c>
      <c r="Y5437">
        <v>-71.113595000000004</v>
      </c>
      <c r="Z5437" t="s">
        <v>5837</v>
      </c>
    </row>
    <row r="5438" spans="1:26">
      <c r="A5438">
        <v>29440</v>
      </c>
      <c r="B5438" s="1">
        <v>41478.67359953704</v>
      </c>
      <c r="C5438" s="1">
        <f t="shared" si="1056"/>
        <v>41275</v>
      </c>
      <c r="D5438" s="4">
        <f t="shared" si="1057"/>
        <v>0.56111111111111112</v>
      </c>
      <c r="E5438" s="3">
        <f t="shared" si="1058"/>
        <v>2013</v>
      </c>
      <c r="F5438" s="3">
        <f t="shared" si="1059"/>
        <v>7</v>
      </c>
      <c r="G5438" s="3">
        <f t="shared" si="1060"/>
        <v>23</v>
      </c>
      <c r="H5438" s="3">
        <f t="shared" si="1061"/>
        <v>16</v>
      </c>
      <c r="I5438" s="3">
        <f t="shared" si="1062"/>
        <v>9</v>
      </c>
      <c r="J5438" s="3">
        <f t="shared" si="1063"/>
        <v>3</v>
      </c>
      <c r="K5438" s="3" t="str">
        <f>IF(AND(D5438&gt;='Season Lookup'!$D$15,D5438&lt;'Season Lookup'!$D$16),"Spring",IF(AND(D5438&gt;='Season Lookup'!$D$16,D5438&lt;'Season Lookup'!$D$17),"Summer",IF(AND(D5438&gt;='Season Lookup'!$D$17,D5438&lt;'Season Lookup'!$D$18),"Fall",IF(OR(D5438&gt;='Season Lookup'!$D$18,D5438&lt;'Season Lookup'!$D$15),"Winter"))))</f>
        <v>Summer</v>
      </c>
      <c r="L5438" s="3" t="str">
        <f>VLOOKUP(F5438,'Season Lookup'!$A$1:$B$13,2,0)</f>
        <v>Summer</v>
      </c>
      <c r="M5438" t="s">
        <v>73</v>
      </c>
      <c r="N5438" t="s">
        <v>13</v>
      </c>
      <c r="O5438" t="s">
        <v>132</v>
      </c>
      <c r="P5438" t="str">
        <f t="shared" si="1064"/>
        <v>Yes</v>
      </c>
      <c r="Q5438" t="str">
        <f t="shared" si="1065"/>
        <v>Yes</v>
      </c>
      <c r="R5438" t="str">
        <f t="shared" si="1066"/>
        <v>No</v>
      </c>
      <c r="S5438">
        <v>1000</v>
      </c>
      <c r="T5438" t="s">
        <v>14</v>
      </c>
      <c r="V5438" t="str">
        <f t="shared" si="1067"/>
        <v>Non Intersection</v>
      </c>
      <c r="W5438" t="s">
        <v>5024</v>
      </c>
      <c r="X5438">
        <v>42.368944999999997</v>
      </c>
      <c r="Y5438">
        <v>-71.110923999999997</v>
      </c>
      <c r="Z5438" t="s">
        <v>5025</v>
      </c>
    </row>
    <row r="5439" spans="1:26">
      <c r="A5439">
        <v>29425</v>
      </c>
      <c r="B5439" s="1">
        <v>41479.597210648149</v>
      </c>
      <c r="C5439" s="1">
        <f t="shared" si="1056"/>
        <v>41275</v>
      </c>
      <c r="D5439" s="4">
        <f t="shared" si="1057"/>
        <v>0.56388888888888888</v>
      </c>
      <c r="E5439" s="3">
        <f t="shared" si="1058"/>
        <v>2013</v>
      </c>
      <c r="F5439" s="3">
        <f t="shared" si="1059"/>
        <v>7</v>
      </c>
      <c r="G5439" s="3">
        <f t="shared" si="1060"/>
        <v>24</v>
      </c>
      <c r="H5439" s="3">
        <f t="shared" si="1061"/>
        <v>14</v>
      </c>
      <c r="I5439" s="3">
        <f t="shared" si="1062"/>
        <v>19</v>
      </c>
      <c r="J5439" s="3">
        <f t="shared" si="1063"/>
        <v>4</v>
      </c>
      <c r="K5439" s="3" t="str">
        <f>IF(AND(D5439&gt;='Season Lookup'!$D$15,D5439&lt;'Season Lookup'!$D$16),"Spring",IF(AND(D5439&gt;='Season Lookup'!$D$16,D5439&lt;'Season Lookup'!$D$17),"Summer",IF(AND(D5439&gt;='Season Lookup'!$D$17,D5439&lt;'Season Lookup'!$D$18),"Fall",IF(OR(D5439&gt;='Season Lookup'!$D$18,D5439&lt;'Season Lookup'!$D$15),"Winter"))))</f>
        <v>Summer</v>
      </c>
      <c r="L5439" s="3" t="str">
        <f>VLOOKUP(F5439,'Season Lookup'!$A$1:$B$13,2,0)</f>
        <v>Summer</v>
      </c>
      <c r="M5439" t="s">
        <v>82</v>
      </c>
      <c r="N5439" t="s">
        <v>13</v>
      </c>
      <c r="O5439" t="s">
        <v>18</v>
      </c>
      <c r="P5439" t="str">
        <f t="shared" si="1064"/>
        <v>Yes</v>
      </c>
      <c r="Q5439" t="str">
        <f t="shared" si="1065"/>
        <v>No</v>
      </c>
      <c r="R5439" t="str">
        <f t="shared" si="1066"/>
        <v>No</v>
      </c>
      <c r="T5439" t="s">
        <v>105</v>
      </c>
      <c r="U5439" t="s">
        <v>101</v>
      </c>
      <c r="V5439" t="str">
        <f t="shared" si="1067"/>
        <v>Intersection</v>
      </c>
      <c r="W5439" t="s">
        <v>1403</v>
      </c>
      <c r="X5439">
        <v>42.367871000000001</v>
      </c>
      <c r="Y5439">
        <v>-71.097359999999995</v>
      </c>
      <c r="Z5439" t="s">
        <v>1404</v>
      </c>
    </row>
    <row r="5440" spans="1:26">
      <c r="A5440">
        <v>29428</v>
      </c>
      <c r="B5440" s="1">
        <v>41479.375</v>
      </c>
      <c r="C5440" s="1">
        <f t="shared" si="1056"/>
        <v>41275</v>
      </c>
      <c r="D5440" s="4">
        <f t="shared" si="1057"/>
        <v>0.56388888888888888</v>
      </c>
      <c r="E5440" s="3">
        <f t="shared" si="1058"/>
        <v>2013</v>
      </c>
      <c r="F5440" s="3">
        <f t="shared" si="1059"/>
        <v>7</v>
      </c>
      <c r="G5440" s="3">
        <f t="shared" si="1060"/>
        <v>24</v>
      </c>
      <c r="H5440" s="3">
        <f t="shared" si="1061"/>
        <v>9</v>
      </c>
      <c r="I5440" s="3">
        <f t="shared" si="1062"/>
        <v>0</v>
      </c>
      <c r="J5440" s="3">
        <f t="shared" si="1063"/>
        <v>4</v>
      </c>
      <c r="K5440" s="3" t="str">
        <f>IF(AND(D5440&gt;='Season Lookup'!$D$15,D5440&lt;'Season Lookup'!$D$16),"Spring",IF(AND(D5440&gt;='Season Lookup'!$D$16,D5440&lt;'Season Lookup'!$D$17),"Summer",IF(AND(D5440&gt;='Season Lookup'!$D$17,D5440&lt;'Season Lookup'!$D$18),"Fall",IF(OR(D5440&gt;='Season Lookup'!$D$18,D5440&lt;'Season Lookup'!$D$15),"Winter"))))</f>
        <v>Summer</v>
      </c>
      <c r="L5440" s="3" t="str">
        <f>VLOOKUP(F5440,'Season Lookup'!$A$1:$B$13,2,0)</f>
        <v>Summer</v>
      </c>
      <c r="M5440" t="s">
        <v>82</v>
      </c>
      <c r="N5440" t="s">
        <v>13</v>
      </c>
      <c r="O5440" t="s">
        <v>132</v>
      </c>
      <c r="P5440" t="str">
        <f t="shared" si="1064"/>
        <v>Yes</v>
      </c>
      <c r="Q5440" t="str">
        <f t="shared" si="1065"/>
        <v>Yes</v>
      </c>
      <c r="R5440" t="str">
        <f t="shared" si="1066"/>
        <v>No</v>
      </c>
      <c r="S5440">
        <v>139</v>
      </c>
      <c r="T5440" t="s">
        <v>32</v>
      </c>
      <c r="V5440" t="str">
        <f t="shared" si="1067"/>
        <v>Non Intersection</v>
      </c>
      <c r="W5440" t="s">
        <v>5838</v>
      </c>
      <c r="X5440">
        <v>42.362222000000003</v>
      </c>
      <c r="Y5440">
        <v>-71.082262</v>
      </c>
      <c r="Z5440" t="s">
        <v>5839</v>
      </c>
    </row>
    <row r="5441" spans="1:26">
      <c r="A5441">
        <v>29429</v>
      </c>
      <c r="B5441" s="1">
        <v>41479.569444444445</v>
      </c>
      <c r="C5441" s="1">
        <f t="shared" si="1056"/>
        <v>41275</v>
      </c>
      <c r="D5441" s="4">
        <f t="shared" si="1057"/>
        <v>0.56388888888888888</v>
      </c>
      <c r="E5441" s="3">
        <f t="shared" si="1058"/>
        <v>2013</v>
      </c>
      <c r="F5441" s="3">
        <f t="shared" si="1059"/>
        <v>7</v>
      </c>
      <c r="G5441" s="3">
        <f t="shared" si="1060"/>
        <v>24</v>
      </c>
      <c r="H5441" s="3">
        <f t="shared" si="1061"/>
        <v>13</v>
      </c>
      <c r="I5441" s="3">
        <f t="shared" si="1062"/>
        <v>40</v>
      </c>
      <c r="J5441" s="3">
        <f t="shared" si="1063"/>
        <v>4</v>
      </c>
      <c r="K5441" s="3" t="str">
        <f>IF(AND(D5441&gt;='Season Lookup'!$D$15,D5441&lt;'Season Lookup'!$D$16),"Spring",IF(AND(D5441&gt;='Season Lookup'!$D$16,D5441&lt;'Season Lookup'!$D$17),"Summer",IF(AND(D5441&gt;='Season Lookup'!$D$17,D5441&lt;'Season Lookup'!$D$18),"Fall",IF(OR(D5441&gt;='Season Lookup'!$D$18,D5441&lt;'Season Lookup'!$D$15),"Winter"))))</f>
        <v>Summer</v>
      </c>
      <c r="L5441" s="3" t="str">
        <f>VLOOKUP(F5441,'Season Lookup'!$A$1:$B$13,2,0)</f>
        <v>Summer</v>
      </c>
      <c r="M5441" t="s">
        <v>82</v>
      </c>
      <c r="N5441" t="s">
        <v>35</v>
      </c>
      <c r="O5441" t="s">
        <v>36</v>
      </c>
      <c r="P5441" t="str">
        <f t="shared" si="1064"/>
        <v>Yes</v>
      </c>
      <c r="Q5441" t="str">
        <f t="shared" si="1065"/>
        <v>No</v>
      </c>
      <c r="R5441" t="str">
        <f t="shared" si="1066"/>
        <v>No</v>
      </c>
      <c r="S5441">
        <v>100</v>
      </c>
      <c r="T5441" t="s">
        <v>28</v>
      </c>
      <c r="V5441" t="str">
        <f t="shared" si="1067"/>
        <v>Non Intersection</v>
      </c>
      <c r="W5441" t="s">
        <v>5840</v>
      </c>
      <c r="X5441">
        <v>42.366950000000003</v>
      </c>
      <c r="Y5441">
        <v>-71.111020999999994</v>
      </c>
      <c r="Z5441" t="s">
        <v>5841</v>
      </c>
    </row>
    <row r="5442" spans="1:26">
      <c r="A5442">
        <v>29430</v>
      </c>
      <c r="B5442" s="1">
        <v>41479.666655092595</v>
      </c>
      <c r="C5442" s="1">
        <f t="shared" si="1056"/>
        <v>41275</v>
      </c>
      <c r="D5442" s="4">
        <f t="shared" si="1057"/>
        <v>0.56388888888888888</v>
      </c>
      <c r="E5442" s="3">
        <f t="shared" si="1058"/>
        <v>2013</v>
      </c>
      <c r="F5442" s="3">
        <f t="shared" si="1059"/>
        <v>7</v>
      </c>
      <c r="G5442" s="3">
        <f t="shared" si="1060"/>
        <v>24</v>
      </c>
      <c r="H5442" s="3">
        <f t="shared" si="1061"/>
        <v>15</v>
      </c>
      <c r="I5442" s="3">
        <f t="shared" si="1062"/>
        <v>59</v>
      </c>
      <c r="J5442" s="3">
        <f t="shared" si="1063"/>
        <v>4</v>
      </c>
      <c r="K5442" s="3" t="str">
        <f>IF(AND(D5442&gt;='Season Lookup'!$D$15,D5442&lt;'Season Lookup'!$D$16),"Spring",IF(AND(D5442&gt;='Season Lookup'!$D$16,D5442&lt;'Season Lookup'!$D$17),"Summer",IF(AND(D5442&gt;='Season Lookup'!$D$17,D5442&lt;'Season Lookup'!$D$18),"Fall",IF(OR(D5442&gt;='Season Lookup'!$D$18,D5442&lt;'Season Lookup'!$D$15),"Winter"))))</f>
        <v>Summer</v>
      </c>
      <c r="L5442" s="3" t="str">
        <f>VLOOKUP(F5442,'Season Lookup'!$A$1:$B$13,2,0)</f>
        <v>Summer</v>
      </c>
      <c r="M5442" t="s">
        <v>82</v>
      </c>
      <c r="N5442" t="s">
        <v>18</v>
      </c>
      <c r="O5442" t="s">
        <v>13</v>
      </c>
      <c r="P5442" t="str">
        <f t="shared" si="1064"/>
        <v>Yes</v>
      </c>
      <c r="Q5442" t="str">
        <f t="shared" si="1065"/>
        <v>No</v>
      </c>
      <c r="R5442" t="str">
        <f t="shared" si="1066"/>
        <v>No</v>
      </c>
      <c r="S5442">
        <v>1493</v>
      </c>
      <c r="T5442" t="s">
        <v>19</v>
      </c>
      <c r="V5442" t="str">
        <f t="shared" si="1067"/>
        <v>Non Intersection</v>
      </c>
      <c r="W5442" t="s">
        <v>1660</v>
      </c>
      <c r="X5442">
        <v>42.374417000000001</v>
      </c>
      <c r="Y5442">
        <v>-71.104436000000007</v>
      </c>
      <c r="Z5442" t="s">
        <v>1661</v>
      </c>
    </row>
    <row r="5443" spans="1:26">
      <c r="A5443">
        <v>29431</v>
      </c>
      <c r="B5443" s="1">
        <v>41480.416655092595</v>
      </c>
      <c r="C5443" s="1">
        <f t="shared" si="1056"/>
        <v>41275</v>
      </c>
      <c r="D5443" s="4">
        <f t="shared" si="1057"/>
        <v>0.56666666666666665</v>
      </c>
      <c r="E5443" s="3">
        <f t="shared" si="1058"/>
        <v>2013</v>
      </c>
      <c r="F5443" s="3">
        <f t="shared" si="1059"/>
        <v>7</v>
      </c>
      <c r="G5443" s="3">
        <f t="shared" si="1060"/>
        <v>25</v>
      </c>
      <c r="H5443" s="3">
        <f t="shared" si="1061"/>
        <v>9</v>
      </c>
      <c r="I5443" s="3">
        <f t="shared" si="1062"/>
        <v>59</v>
      </c>
      <c r="J5443" s="3">
        <f t="shared" si="1063"/>
        <v>5</v>
      </c>
      <c r="K5443" s="3" t="str">
        <f>IF(AND(D5443&gt;='Season Lookup'!$D$15,D5443&lt;'Season Lookup'!$D$16),"Spring",IF(AND(D5443&gt;='Season Lookup'!$D$16,D5443&lt;'Season Lookup'!$D$17),"Summer",IF(AND(D5443&gt;='Season Lookup'!$D$17,D5443&lt;'Season Lookup'!$D$18),"Fall",IF(OR(D5443&gt;='Season Lookup'!$D$18,D5443&lt;'Season Lookup'!$D$15),"Winter"))))</f>
        <v>Summer</v>
      </c>
      <c r="L5443" s="3" t="str">
        <f>VLOOKUP(F5443,'Season Lookup'!$A$1:$B$13,2,0)</f>
        <v>Summer</v>
      </c>
      <c r="M5443" t="s">
        <v>78</v>
      </c>
      <c r="N5443" t="s">
        <v>13</v>
      </c>
      <c r="O5443" t="s">
        <v>23</v>
      </c>
      <c r="P5443" t="str">
        <f t="shared" si="1064"/>
        <v>Yes</v>
      </c>
      <c r="Q5443" t="str">
        <f t="shared" si="1065"/>
        <v>No</v>
      </c>
      <c r="R5443" t="str">
        <f t="shared" si="1066"/>
        <v>No</v>
      </c>
      <c r="T5443" t="s">
        <v>238</v>
      </c>
      <c r="U5443" t="s">
        <v>803</v>
      </c>
      <c r="V5443" t="str">
        <f t="shared" si="1067"/>
        <v>Intersection</v>
      </c>
      <c r="W5443" t="s">
        <v>5842</v>
      </c>
      <c r="X5443">
        <v>42.378087999999998</v>
      </c>
      <c r="Y5443">
        <v>-71.107274000000004</v>
      </c>
      <c r="Z5443" t="s">
        <v>5843</v>
      </c>
    </row>
    <row r="5444" spans="1:26">
      <c r="A5444">
        <v>29432</v>
      </c>
      <c r="B5444" s="1">
        <v>41480.5</v>
      </c>
      <c r="C5444" s="1">
        <f t="shared" si="1056"/>
        <v>41275</v>
      </c>
      <c r="D5444" s="4">
        <f t="shared" si="1057"/>
        <v>0.56666666666666665</v>
      </c>
      <c r="E5444" s="3">
        <f t="shared" si="1058"/>
        <v>2013</v>
      </c>
      <c r="F5444" s="3">
        <f t="shared" si="1059"/>
        <v>7</v>
      </c>
      <c r="G5444" s="3">
        <f t="shared" si="1060"/>
        <v>25</v>
      </c>
      <c r="H5444" s="3">
        <f t="shared" si="1061"/>
        <v>12</v>
      </c>
      <c r="I5444" s="3">
        <f t="shared" si="1062"/>
        <v>0</v>
      </c>
      <c r="J5444" s="3">
        <f t="shared" si="1063"/>
        <v>5</v>
      </c>
      <c r="K5444" s="3" t="str">
        <f>IF(AND(D5444&gt;='Season Lookup'!$D$15,D5444&lt;'Season Lookup'!$D$16),"Spring",IF(AND(D5444&gt;='Season Lookup'!$D$16,D5444&lt;'Season Lookup'!$D$17),"Summer",IF(AND(D5444&gt;='Season Lookup'!$D$17,D5444&lt;'Season Lookup'!$D$18),"Fall",IF(OR(D5444&gt;='Season Lookup'!$D$18,D5444&lt;'Season Lookup'!$D$15),"Winter"))))</f>
        <v>Summer</v>
      </c>
      <c r="L5444" s="3" t="str">
        <f>VLOOKUP(F5444,'Season Lookup'!$A$1:$B$13,2,0)</f>
        <v>Summer</v>
      </c>
      <c r="M5444" t="s">
        <v>78</v>
      </c>
      <c r="N5444" t="s">
        <v>13</v>
      </c>
      <c r="O5444" t="s">
        <v>13</v>
      </c>
      <c r="P5444" t="str">
        <f t="shared" si="1064"/>
        <v>Yes</v>
      </c>
      <c r="Q5444" t="str">
        <f t="shared" si="1065"/>
        <v>No</v>
      </c>
      <c r="R5444" t="str">
        <f t="shared" si="1066"/>
        <v>No</v>
      </c>
      <c r="T5444" t="s">
        <v>97</v>
      </c>
      <c r="U5444" t="s">
        <v>14</v>
      </c>
      <c r="V5444" t="str">
        <f t="shared" si="1067"/>
        <v>Intersection</v>
      </c>
      <c r="W5444" t="s">
        <v>98</v>
      </c>
      <c r="X5444">
        <v>42.374070000000003</v>
      </c>
      <c r="Y5444">
        <v>-71.118838999999994</v>
      </c>
      <c r="Z5444" t="s">
        <v>99</v>
      </c>
    </row>
    <row r="5445" spans="1:26">
      <c r="A5445">
        <v>29433</v>
      </c>
      <c r="B5445" s="1">
        <v>41480.458333333336</v>
      </c>
      <c r="C5445" s="1">
        <f t="shared" si="1056"/>
        <v>41275</v>
      </c>
      <c r="D5445" s="4">
        <f t="shared" si="1057"/>
        <v>0.56666666666666665</v>
      </c>
      <c r="E5445" s="3">
        <f t="shared" si="1058"/>
        <v>2013</v>
      </c>
      <c r="F5445" s="3">
        <f t="shared" si="1059"/>
        <v>7</v>
      </c>
      <c r="G5445" s="3">
        <f t="shared" si="1060"/>
        <v>25</v>
      </c>
      <c r="H5445" s="3">
        <f t="shared" si="1061"/>
        <v>11</v>
      </c>
      <c r="I5445" s="3">
        <f t="shared" si="1062"/>
        <v>0</v>
      </c>
      <c r="J5445" s="3">
        <f t="shared" si="1063"/>
        <v>5</v>
      </c>
      <c r="K5445" s="3" t="str">
        <f>IF(AND(D5445&gt;='Season Lookup'!$D$15,D5445&lt;'Season Lookup'!$D$16),"Spring",IF(AND(D5445&gt;='Season Lookup'!$D$16,D5445&lt;'Season Lookup'!$D$17),"Summer",IF(AND(D5445&gt;='Season Lookup'!$D$17,D5445&lt;'Season Lookup'!$D$18),"Fall",IF(OR(D5445&gt;='Season Lookup'!$D$18,D5445&lt;'Season Lookup'!$D$15),"Winter"))))</f>
        <v>Summer</v>
      </c>
      <c r="L5445" s="3" t="str">
        <f>VLOOKUP(F5445,'Season Lookup'!$A$1:$B$13,2,0)</f>
        <v>Summer</v>
      </c>
      <c r="M5445" t="s">
        <v>78</v>
      </c>
      <c r="N5445" t="s">
        <v>13</v>
      </c>
      <c r="O5445" t="s">
        <v>13</v>
      </c>
      <c r="P5445" t="str">
        <f t="shared" si="1064"/>
        <v>Yes</v>
      </c>
      <c r="Q5445" t="str">
        <f t="shared" si="1065"/>
        <v>No</v>
      </c>
      <c r="R5445" t="str">
        <f t="shared" si="1066"/>
        <v>No</v>
      </c>
      <c r="T5445" t="s">
        <v>1158</v>
      </c>
      <c r="U5445" t="s">
        <v>15</v>
      </c>
      <c r="V5445" t="str">
        <f t="shared" si="1067"/>
        <v>Intersection</v>
      </c>
      <c r="W5445" t="s">
        <v>5844</v>
      </c>
      <c r="X5445">
        <v>42.393701999999998</v>
      </c>
      <c r="Y5445">
        <v>-71.136228000000003</v>
      </c>
      <c r="Z5445" t="s">
        <v>1160</v>
      </c>
    </row>
    <row r="5446" spans="1:26">
      <c r="A5446">
        <v>29434</v>
      </c>
      <c r="B5446" s="1">
        <v>41480.631944444445</v>
      </c>
      <c r="C5446" s="1">
        <f t="shared" si="1056"/>
        <v>41275</v>
      </c>
      <c r="D5446" s="4">
        <f t="shared" si="1057"/>
        <v>0.56666666666666665</v>
      </c>
      <c r="E5446" s="3">
        <f t="shared" si="1058"/>
        <v>2013</v>
      </c>
      <c r="F5446" s="3">
        <f t="shared" si="1059"/>
        <v>7</v>
      </c>
      <c r="G5446" s="3">
        <f t="shared" si="1060"/>
        <v>25</v>
      </c>
      <c r="H5446" s="3">
        <f t="shared" si="1061"/>
        <v>15</v>
      </c>
      <c r="I5446" s="3">
        <f t="shared" si="1062"/>
        <v>10</v>
      </c>
      <c r="J5446" s="3">
        <f t="shared" si="1063"/>
        <v>5</v>
      </c>
      <c r="K5446" s="3" t="str">
        <f>IF(AND(D5446&gt;='Season Lookup'!$D$15,D5446&lt;'Season Lookup'!$D$16),"Spring",IF(AND(D5446&gt;='Season Lookup'!$D$16,D5446&lt;'Season Lookup'!$D$17),"Summer",IF(AND(D5446&gt;='Season Lookup'!$D$17,D5446&lt;'Season Lookup'!$D$18),"Fall",IF(OR(D5446&gt;='Season Lookup'!$D$18,D5446&lt;'Season Lookup'!$D$15),"Winter"))))</f>
        <v>Summer</v>
      </c>
      <c r="L5446" s="3" t="str">
        <f>VLOOKUP(F5446,'Season Lookup'!$A$1:$B$13,2,0)</f>
        <v>Summer</v>
      </c>
      <c r="M5446" t="s">
        <v>78</v>
      </c>
      <c r="N5446" t="s">
        <v>13</v>
      </c>
      <c r="O5446" t="s">
        <v>13</v>
      </c>
      <c r="P5446" t="str">
        <f t="shared" si="1064"/>
        <v>Yes</v>
      </c>
      <c r="Q5446" t="str">
        <f t="shared" si="1065"/>
        <v>No</v>
      </c>
      <c r="R5446" t="str">
        <f t="shared" si="1066"/>
        <v>No</v>
      </c>
      <c r="T5446" t="s">
        <v>185</v>
      </c>
      <c r="U5446" t="s">
        <v>45</v>
      </c>
      <c r="V5446" t="str">
        <f t="shared" si="1067"/>
        <v>Intersection</v>
      </c>
      <c r="W5446" t="s">
        <v>5845</v>
      </c>
      <c r="X5446">
        <v>0</v>
      </c>
      <c r="Y5446">
        <v>0</v>
      </c>
      <c r="Z5446" t="s">
        <v>81</v>
      </c>
    </row>
    <row r="5447" spans="1:26">
      <c r="A5447">
        <v>29435</v>
      </c>
      <c r="B5447" s="1">
        <v>41481.354155092595</v>
      </c>
      <c r="C5447" s="1">
        <f t="shared" si="1056"/>
        <v>41275</v>
      </c>
      <c r="D5447" s="4">
        <f t="shared" si="1057"/>
        <v>0.56944444444444442</v>
      </c>
      <c r="E5447" s="3">
        <f t="shared" si="1058"/>
        <v>2013</v>
      </c>
      <c r="F5447" s="3">
        <f t="shared" si="1059"/>
        <v>7</v>
      </c>
      <c r="G5447" s="3">
        <f t="shared" si="1060"/>
        <v>26</v>
      </c>
      <c r="H5447" s="3">
        <f t="shared" si="1061"/>
        <v>8</v>
      </c>
      <c r="I5447" s="3">
        <f t="shared" si="1062"/>
        <v>29</v>
      </c>
      <c r="J5447" s="3">
        <f t="shared" si="1063"/>
        <v>6</v>
      </c>
      <c r="K5447" s="3" t="str">
        <f>IF(AND(D5447&gt;='Season Lookup'!$D$15,D5447&lt;'Season Lookup'!$D$16),"Spring",IF(AND(D5447&gt;='Season Lookup'!$D$16,D5447&lt;'Season Lookup'!$D$17),"Summer",IF(AND(D5447&gt;='Season Lookup'!$D$17,D5447&lt;'Season Lookup'!$D$18),"Fall",IF(OR(D5447&gt;='Season Lookup'!$D$18,D5447&lt;'Season Lookup'!$D$15),"Winter"))))</f>
        <v>Summer</v>
      </c>
      <c r="L5447" s="3" t="str">
        <f>VLOOKUP(F5447,'Season Lookup'!$A$1:$B$13,2,0)</f>
        <v>Summer</v>
      </c>
      <c r="M5447" t="s">
        <v>12</v>
      </c>
      <c r="N5447" t="s">
        <v>13</v>
      </c>
      <c r="O5447" t="s">
        <v>23</v>
      </c>
      <c r="P5447" t="str">
        <f t="shared" si="1064"/>
        <v>Yes</v>
      </c>
      <c r="Q5447" t="str">
        <f t="shared" si="1065"/>
        <v>No</v>
      </c>
      <c r="R5447" t="str">
        <f t="shared" si="1066"/>
        <v>No</v>
      </c>
      <c r="T5447" t="s">
        <v>315</v>
      </c>
      <c r="U5447" t="s">
        <v>5846</v>
      </c>
      <c r="V5447" t="str">
        <f t="shared" si="1067"/>
        <v>Intersection</v>
      </c>
      <c r="W5447" t="s">
        <v>5847</v>
      </c>
      <c r="X5447">
        <v>42.366401000000003</v>
      </c>
      <c r="Y5447">
        <v>-71.101900999999998</v>
      </c>
      <c r="Z5447" t="s">
        <v>5848</v>
      </c>
    </row>
    <row r="5448" spans="1:26">
      <c r="A5448">
        <v>29436</v>
      </c>
      <c r="B5448" s="1">
        <v>41481.689571759256</v>
      </c>
      <c r="C5448" s="1">
        <f t="shared" si="1056"/>
        <v>41275</v>
      </c>
      <c r="D5448" s="4">
        <f t="shared" si="1057"/>
        <v>0.56944444444444442</v>
      </c>
      <c r="E5448" s="3">
        <f t="shared" si="1058"/>
        <v>2013</v>
      </c>
      <c r="F5448" s="3">
        <f t="shared" si="1059"/>
        <v>7</v>
      </c>
      <c r="G5448" s="3">
        <f t="shared" si="1060"/>
        <v>26</v>
      </c>
      <c r="H5448" s="3">
        <f t="shared" si="1061"/>
        <v>16</v>
      </c>
      <c r="I5448" s="3">
        <f t="shared" si="1062"/>
        <v>32</v>
      </c>
      <c r="J5448" s="3">
        <f t="shared" si="1063"/>
        <v>6</v>
      </c>
      <c r="K5448" s="3" t="str">
        <f>IF(AND(D5448&gt;='Season Lookup'!$D$15,D5448&lt;'Season Lookup'!$D$16),"Spring",IF(AND(D5448&gt;='Season Lookup'!$D$16,D5448&lt;'Season Lookup'!$D$17),"Summer",IF(AND(D5448&gt;='Season Lookup'!$D$17,D5448&lt;'Season Lookup'!$D$18),"Fall",IF(OR(D5448&gt;='Season Lookup'!$D$18,D5448&lt;'Season Lookup'!$D$15),"Winter"))))</f>
        <v>Summer</v>
      </c>
      <c r="L5448" s="3" t="str">
        <f>VLOOKUP(F5448,'Season Lookup'!$A$1:$B$13,2,0)</f>
        <v>Summer</v>
      </c>
      <c r="M5448" t="s">
        <v>12</v>
      </c>
      <c r="N5448" t="s">
        <v>13</v>
      </c>
      <c r="O5448" t="s">
        <v>152</v>
      </c>
      <c r="P5448" t="str">
        <f t="shared" si="1064"/>
        <v>Yes</v>
      </c>
      <c r="Q5448" t="str">
        <f t="shared" si="1065"/>
        <v>No</v>
      </c>
      <c r="R5448" t="str">
        <f t="shared" si="1066"/>
        <v>Yes</v>
      </c>
      <c r="T5448" t="s">
        <v>1438</v>
      </c>
      <c r="U5448" t="s">
        <v>198</v>
      </c>
      <c r="V5448" t="str">
        <f t="shared" si="1067"/>
        <v>Intersection</v>
      </c>
      <c r="W5448" t="s">
        <v>1786</v>
      </c>
      <c r="X5448">
        <v>42.372252000000003</v>
      </c>
      <c r="Y5448">
        <v>-71.119338999999997</v>
      </c>
      <c r="Z5448" t="s">
        <v>1787</v>
      </c>
    </row>
    <row r="5449" spans="1:26">
      <c r="A5449">
        <v>29441</v>
      </c>
      <c r="B5449" s="1">
        <v>41481.150682870371</v>
      </c>
      <c r="C5449" s="1">
        <f t="shared" si="1056"/>
        <v>41275</v>
      </c>
      <c r="D5449" s="4">
        <f t="shared" si="1057"/>
        <v>0.56944444444444442</v>
      </c>
      <c r="E5449" s="3">
        <f t="shared" si="1058"/>
        <v>2013</v>
      </c>
      <c r="F5449" s="3">
        <f t="shared" si="1059"/>
        <v>7</v>
      </c>
      <c r="G5449" s="3">
        <f t="shared" si="1060"/>
        <v>26</v>
      </c>
      <c r="H5449" s="3">
        <f t="shared" si="1061"/>
        <v>3</v>
      </c>
      <c r="I5449" s="3">
        <f t="shared" si="1062"/>
        <v>36</v>
      </c>
      <c r="J5449" s="3">
        <f t="shared" si="1063"/>
        <v>6</v>
      </c>
      <c r="K5449" s="3" t="str">
        <f>IF(AND(D5449&gt;='Season Lookup'!$D$15,D5449&lt;'Season Lookup'!$D$16),"Spring",IF(AND(D5449&gt;='Season Lookup'!$D$16,D5449&lt;'Season Lookup'!$D$17),"Summer",IF(AND(D5449&gt;='Season Lookup'!$D$17,D5449&lt;'Season Lookup'!$D$18),"Fall",IF(OR(D5449&gt;='Season Lookup'!$D$18,D5449&lt;'Season Lookup'!$D$15),"Winter"))))</f>
        <v>Summer</v>
      </c>
      <c r="L5449" s="3" t="str">
        <f>VLOOKUP(F5449,'Season Lookup'!$A$1:$B$13,2,0)</f>
        <v>Summer</v>
      </c>
      <c r="M5449" t="s">
        <v>12</v>
      </c>
      <c r="N5449" t="s">
        <v>13</v>
      </c>
      <c r="O5449" t="s">
        <v>23</v>
      </c>
      <c r="P5449" t="str">
        <f t="shared" si="1064"/>
        <v>Yes</v>
      </c>
      <c r="Q5449" t="str">
        <f t="shared" si="1065"/>
        <v>No</v>
      </c>
      <c r="R5449" t="str">
        <f t="shared" si="1066"/>
        <v>No</v>
      </c>
      <c r="S5449">
        <v>431</v>
      </c>
      <c r="T5449" t="s">
        <v>142</v>
      </c>
      <c r="V5449" t="str">
        <f t="shared" si="1067"/>
        <v>Non Intersection</v>
      </c>
      <c r="W5449" t="s">
        <v>5849</v>
      </c>
      <c r="X5449">
        <v>42.380878000000003</v>
      </c>
      <c r="Y5449">
        <v>-71.140898000000007</v>
      </c>
      <c r="Z5449" t="s">
        <v>5850</v>
      </c>
    </row>
    <row r="5450" spans="1:26">
      <c r="A5450">
        <v>29626</v>
      </c>
      <c r="B5450" s="1">
        <v>41481.597210648149</v>
      </c>
      <c r="C5450" s="1">
        <f t="shared" si="1056"/>
        <v>41275</v>
      </c>
      <c r="D5450" s="4">
        <f t="shared" si="1057"/>
        <v>0.56944444444444442</v>
      </c>
      <c r="E5450" s="3">
        <f t="shared" si="1058"/>
        <v>2013</v>
      </c>
      <c r="F5450" s="3">
        <f t="shared" si="1059"/>
        <v>7</v>
      </c>
      <c r="G5450" s="3">
        <f t="shared" si="1060"/>
        <v>26</v>
      </c>
      <c r="H5450" s="3">
        <f t="shared" si="1061"/>
        <v>14</v>
      </c>
      <c r="I5450" s="3">
        <f t="shared" si="1062"/>
        <v>19</v>
      </c>
      <c r="J5450" s="3">
        <f t="shared" si="1063"/>
        <v>6</v>
      </c>
      <c r="K5450" s="3" t="str">
        <f>IF(AND(D5450&gt;='Season Lookup'!$D$15,D5450&lt;'Season Lookup'!$D$16),"Spring",IF(AND(D5450&gt;='Season Lookup'!$D$16,D5450&lt;'Season Lookup'!$D$17),"Summer",IF(AND(D5450&gt;='Season Lookup'!$D$17,D5450&lt;'Season Lookup'!$D$18),"Fall",IF(OR(D5450&gt;='Season Lookup'!$D$18,D5450&lt;'Season Lookup'!$D$15),"Winter"))))</f>
        <v>Summer</v>
      </c>
      <c r="L5450" s="3" t="str">
        <f>VLOOKUP(F5450,'Season Lookup'!$A$1:$B$13,2,0)</f>
        <v>Summer</v>
      </c>
      <c r="M5450" t="s">
        <v>12</v>
      </c>
      <c r="N5450" t="s">
        <v>13</v>
      </c>
      <c r="O5450" t="s">
        <v>13</v>
      </c>
      <c r="P5450" t="str">
        <f t="shared" si="1064"/>
        <v>Yes</v>
      </c>
      <c r="Q5450" t="str">
        <f t="shared" si="1065"/>
        <v>No</v>
      </c>
      <c r="R5450" t="str">
        <f t="shared" si="1066"/>
        <v>No</v>
      </c>
      <c r="T5450" t="s">
        <v>198</v>
      </c>
      <c r="U5450" t="s">
        <v>229</v>
      </c>
      <c r="V5450" t="str">
        <f t="shared" si="1067"/>
        <v>Intersection</v>
      </c>
      <c r="W5450" t="s">
        <v>1927</v>
      </c>
      <c r="X5450">
        <v>42.371077</v>
      </c>
      <c r="Y5450">
        <v>-71.116118</v>
      </c>
      <c r="Z5450" t="s">
        <v>1928</v>
      </c>
    </row>
    <row r="5451" spans="1:26">
      <c r="A5451">
        <v>29437</v>
      </c>
      <c r="B5451" s="1">
        <v>41483.29582175926</v>
      </c>
      <c r="C5451" s="1">
        <f t="shared" si="1056"/>
        <v>41275</v>
      </c>
      <c r="D5451" s="4">
        <f t="shared" si="1057"/>
        <v>0.57499999999999996</v>
      </c>
      <c r="E5451" s="3">
        <f t="shared" si="1058"/>
        <v>2013</v>
      </c>
      <c r="F5451" s="3">
        <f t="shared" si="1059"/>
        <v>7</v>
      </c>
      <c r="G5451" s="3">
        <f t="shared" si="1060"/>
        <v>28</v>
      </c>
      <c r="H5451" s="3">
        <f t="shared" si="1061"/>
        <v>7</v>
      </c>
      <c r="I5451" s="3">
        <f t="shared" si="1062"/>
        <v>5</v>
      </c>
      <c r="J5451" s="3">
        <f t="shared" si="1063"/>
        <v>1</v>
      </c>
      <c r="K5451" s="3" t="str">
        <f>IF(AND(D5451&gt;='Season Lookup'!$D$15,D5451&lt;'Season Lookup'!$D$16),"Spring",IF(AND(D5451&gt;='Season Lookup'!$D$16,D5451&lt;'Season Lookup'!$D$17),"Summer",IF(AND(D5451&gt;='Season Lookup'!$D$17,D5451&lt;'Season Lookup'!$D$18),"Fall",IF(OR(D5451&gt;='Season Lookup'!$D$18,D5451&lt;'Season Lookup'!$D$15),"Winter"))))</f>
        <v>Summer</v>
      </c>
      <c r="L5451" s="3" t="str">
        <f>VLOOKUP(F5451,'Season Lookup'!$A$1:$B$13,2,0)</f>
        <v>Summer</v>
      </c>
      <c r="M5451" t="s">
        <v>48</v>
      </c>
      <c r="N5451" t="s">
        <v>13</v>
      </c>
      <c r="O5451" t="s">
        <v>152</v>
      </c>
      <c r="P5451" t="str">
        <f t="shared" si="1064"/>
        <v>Yes</v>
      </c>
      <c r="Q5451" t="str">
        <f t="shared" si="1065"/>
        <v>No</v>
      </c>
      <c r="R5451" t="str">
        <f t="shared" si="1066"/>
        <v>Yes</v>
      </c>
      <c r="T5451" t="s">
        <v>14</v>
      </c>
      <c r="U5451" t="s">
        <v>195</v>
      </c>
      <c r="V5451" t="str">
        <f t="shared" si="1067"/>
        <v>Intersection</v>
      </c>
      <c r="W5451" t="s">
        <v>196</v>
      </c>
      <c r="X5451">
        <v>42.362949999999998</v>
      </c>
      <c r="Y5451">
        <v>-71.099580000000003</v>
      </c>
      <c r="Z5451" t="s">
        <v>197</v>
      </c>
    </row>
    <row r="5452" spans="1:26">
      <c r="A5452">
        <v>29438</v>
      </c>
      <c r="B5452" s="1">
        <v>41483.645833333336</v>
      </c>
      <c r="C5452" s="1">
        <f t="shared" si="1056"/>
        <v>41275</v>
      </c>
      <c r="D5452" s="4">
        <f t="shared" si="1057"/>
        <v>0.57499999999999996</v>
      </c>
      <c r="E5452" s="3">
        <f t="shared" si="1058"/>
        <v>2013</v>
      </c>
      <c r="F5452" s="3">
        <f t="shared" si="1059"/>
        <v>7</v>
      </c>
      <c r="G5452" s="3">
        <f t="shared" si="1060"/>
        <v>28</v>
      </c>
      <c r="H5452" s="3">
        <f t="shared" si="1061"/>
        <v>15</v>
      </c>
      <c r="I5452" s="3">
        <f t="shared" si="1062"/>
        <v>30</v>
      </c>
      <c r="J5452" s="3">
        <f t="shared" si="1063"/>
        <v>1</v>
      </c>
      <c r="K5452" s="3" t="str">
        <f>IF(AND(D5452&gt;='Season Lookup'!$D$15,D5452&lt;'Season Lookup'!$D$16),"Spring",IF(AND(D5452&gt;='Season Lookup'!$D$16,D5452&lt;'Season Lookup'!$D$17),"Summer",IF(AND(D5452&gt;='Season Lookup'!$D$17,D5452&lt;'Season Lookup'!$D$18),"Fall",IF(OR(D5452&gt;='Season Lookup'!$D$18,D5452&lt;'Season Lookup'!$D$15),"Winter"))))</f>
        <v>Summer</v>
      </c>
      <c r="L5452" s="3" t="str">
        <f>VLOOKUP(F5452,'Season Lookup'!$A$1:$B$13,2,0)</f>
        <v>Summer</v>
      </c>
      <c r="M5452" t="s">
        <v>48</v>
      </c>
      <c r="N5452" t="s">
        <v>13</v>
      </c>
      <c r="O5452" t="s">
        <v>18</v>
      </c>
      <c r="P5452" t="str">
        <f t="shared" si="1064"/>
        <v>Yes</v>
      </c>
      <c r="Q5452" t="str">
        <f t="shared" si="1065"/>
        <v>No</v>
      </c>
      <c r="R5452" t="str">
        <f t="shared" si="1066"/>
        <v>No</v>
      </c>
      <c r="S5452">
        <v>243</v>
      </c>
      <c r="T5452" t="s">
        <v>453</v>
      </c>
      <c r="V5452" t="str">
        <f t="shared" si="1067"/>
        <v>Non Intersection</v>
      </c>
      <c r="W5452" t="s">
        <v>5851</v>
      </c>
      <c r="X5452">
        <v>42.358154999999996</v>
      </c>
      <c r="Y5452">
        <v>-71.107287999999997</v>
      </c>
      <c r="Z5452" t="s">
        <v>5852</v>
      </c>
    </row>
    <row r="5453" spans="1:26">
      <c r="A5453">
        <v>29442</v>
      </c>
      <c r="B5453" s="1">
        <v>41484.479155092595</v>
      </c>
      <c r="C5453" s="1">
        <f t="shared" si="1056"/>
        <v>41275</v>
      </c>
      <c r="D5453" s="4">
        <f t="shared" si="1057"/>
        <v>0.57777777777777772</v>
      </c>
      <c r="E5453" s="3">
        <f t="shared" si="1058"/>
        <v>2013</v>
      </c>
      <c r="F5453" s="3">
        <f t="shared" si="1059"/>
        <v>7</v>
      </c>
      <c r="G5453" s="3">
        <f t="shared" si="1060"/>
        <v>29</v>
      </c>
      <c r="H5453" s="3">
        <f t="shared" si="1061"/>
        <v>11</v>
      </c>
      <c r="I5453" s="3">
        <f t="shared" si="1062"/>
        <v>29</v>
      </c>
      <c r="J5453" s="3">
        <f t="shared" si="1063"/>
        <v>2</v>
      </c>
      <c r="K5453" s="3" t="str">
        <f>IF(AND(D5453&gt;='Season Lookup'!$D$15,D5453&lt;'Season Lookup'!$D$16),"Spring",IF(AND(D5453&gt;='Season Lookup'!$D$16,D5453&lt;'Season Lookup'!$D$17),"Summer",IF(AND(D5453&gt;='Season Lookup'!$D$17,D5453&lt;'Season Lookup'!$D$18),"Fall",IF(OR(D5453&gt;='Season Lookup'!$D$18,D5453&lt;'Season Lookup'!$D$15),"Winter"))))</f>
        <v>Summer</v>
      </c>
      <c r="L5453" s="3" t="str">
        <f>VLOOKUP(F5453,'Season Lookup'!$A$1:$B$13,2,0)</f>
        <v>Summer</v>
      </c>
      <c r="M5453" t="s">
        <v>56</v>
      </c>
      <c r="N5453" t="s">
        <v>13</v>
      </c>
      <c r="O5453" t="s">
        <v>13</v>
      </c>
      <c r="P5453" t="str">
        <f t="shared" si="1064"/>
        <v>Yes</v>
      </c>
      <c r="Q5453" t="str">
        <f t="shared" si="1065"/>
        <v>No</v>
      </c>
      <c r="R5453" t="str">
        <f t="shared" si="1066"/>
        <v>No</v>
      </c>
      <c r="T5453" t="s">
        <v>142</v>
      </c>
      <c r="U5453" t="s">
        <v>521</v>
      </c>
      <c r="V5453" t="str">
        <f t="shared" si="1067"/>
        <v>Intersection</v>
      </c>
      <c r="W5453" t="s">
        <v>2342</v>
      </c>
      <c r="X5453">
        <v>42.380927999999997</v>
      </c>
      <c r="Y5453">
        <v>-71.140017</v>
      </c>
      <c r="Z5453" t="s">
        <v>2343</v>
      </c>
    </row>
    <row r="5454" spans="1:26">
      <c r="A5454">
        <v>29443</v>
      </c>
      <c r="B5454" s="1">
        <v>41484.868043981478</v>
      </c>
      <c r="C5454" s="1">
        <f t="shared" si="1056"/>
        <v>41275</v>
      </c>
      <c r="D5454" s="4">
        <f t="shared" si="1057"/>
        <v>0.57777777777777772</v>
      </c>
      <c r="E5454" s="3">
        <f t="shared" si="1058"/>
        <v>2013</v>
      </c>
      <c r="F5454" s="3">
        <f t="shared" si="1059"/>
        <v>7</v>
      </c>
      <c r="G5454" s="3">
        <f t="shared" si="1060"/>
        <v>29</v>
      </c>
      <c r="H5454" s="3">
        <f t="shared" si="1061"/>
        <v>20</v>
      </c>
      <c r="I5454" s="3">
        <f t="shared" si="1062"/>
        <v>49</v>
      </c>
      <c r="J5454" s="3">
        <f t="shared" si="1063"/>
        <v>2</v>
      </c>
      <c r="K5454" s="3" t="str">
        <f>IF(AND(D5454&gt;='Season Lookup'!$D$15,D5454&lt;'Season Lookup'!$D$16),"Spring",IF(AND(D5454&gt;='Season Lookup'!$D$16,D5454&lt;'Season Lookup'!$D$17),"Summer",IF(AND(D5454&gt;='Season Lookup'!$D$17,D5454&lt;'Season Lookup'!$D$18),"Fall",IF(OR(D5454&gt;='Season Lookup'!$D$18,D5454&lt;'Season Lookup'!$D$15),"Winter"))))</f>
        <v>Summer</v>
      </c>
      <c r="L5454" s="3" t="str">
        <f>VLOOKUP(F5454,'Season Lookup'!$A$1:$B$13,2,0)</f>
        <v>Summer</v>
      </c>
      <c r="M5454" t="s">
        <v>56</v>
      </c>
      <c r="N5454" t="s">
        <v>18</v>
      </c>
      <c r="O5454" t="s">
        <v>13</v>
      </c>
      <c r="P5454" t="str">
        <f t="shared" si="1064"/>
        <v>Yes</v>
      </c>
      <c r="Q5454" t="str">
        <f t="shared" si="1065"/>
        <v>No</v>
      </c>
      <c r="R5454" t="str">
        <f t="shared" si="1066"/>
        <v>No</v>
      </c>
      <c r="T5454" t="s">
        <v>105</v>
      </c>
      <c r="V5454" t="str">
        <f t="shared" si="1067"/>
        <v>Intersection</v>
      </c>
      <c r="W5454" t="s">
        <v>974</v>
      </c>
      <c r="X5454">
        <v>0</v>
      </c>
      <c r="Y5454">
        <v>0</v>
      </c>
      <c r="Z5454" t="s">
        <v>81</v>
      </c>
    </row>
    <row r="5455" spans="1:26">
      <c r="A5455">
        <v>29454</v>
      </c>
      <c r="B5455" s="1">
        <v>41484.263888888891</v>
      </c>
      <c r="C5455" s="1">
        <f t="shared" si="1056"/>
        <v>41275</v>
      </c>
      <c r="D5455" s="4">
        <f t="shared" si="1057"/>
        <v>0.57777777777777772</v>
      </c>
      <c r="E5455" s="3">
        <f t="shared" si="1058"/>
        <v>2013</v>
      </c>
      <c r="F5455" s="3">
        <f t="shared" si="1059"/>
        <v>7</v>
      </c>
      <c r="G5455" s="3">
        <f t="shared" si="1060"/>
        <v>29</v>
      </c>
      <c r="H5455" s="3">
        <f t="shared" si="1061"/>
        <v>6</v>
      </c>
      <c r="I5455" s="3">
        <f t="shared" si="1062"/>
        <v>20</v>
      </c>
      <c r="J5455" s="3">
        <f t="shared" si="1063"/>
        <v>2</v>
      </c>
      <c r="K5455" s="3" t="str">
        <f>IF(AND(D5455&gt;='Season Lookup'!$D$15,D5455&lt;'Season Lookup'!$D$16),"Spring",IF(AND(D5455&gt;='Season Lookup'!$D$16,D5455&lt;'Season Lookup'!$D$17),"Summer",IF(AND(D5455&gt;='Season Lookup'!$D$17,D5455&lt;'Season Lookup'!$D$18),"Fall",IF(OR(D5455&gt;='Season Lookup'!$D$18,D5455&lt;'Season Lookup'!$D$15),"Winter"))))</f>
        <v>Summer</v>
      </c>
      <c r="L5455" s="3" t="str">
        <f>VLOOKUP(F5455,'Season Lookup'!$A$1:$B$13,2,0)</f>
        <v>Summer</v>
      </c>
      <c r="M5455" t="s">
        <v>56</v>
      </c>
      <c r="N5455" t="s">
        <v>13</v>
      </c>
      <c r="O5455" t="s">
        <v>23</v>
      </c>
      <c r="P5455" t="str">
        <f t="shared" si="1064"/>
        <v>Yes</v>
      </c>
      <c r="Q5455" t="str">
        <f t="shared" si="1065"/>
        <v>No</v>
      </c>
      <c r="R5455" t="str">
        <f t="shared" si="1066"/>
        <v>No</v>
      </c>
      <c r="S5455">
        <v>734</v>
      </c>
      <c r="T5455" t="s">
        <v>14</v>
      </c>
      <c r="U5455" t="s">
        <v>178</v>
      </c>
      <c r="V5455" t="str">
        <f t="shared" si="1067"/>
        <v>Non Intersection</v>
      </c>
      <c r="W5455" t="s">
        <v>5853</v>
      </c>
      <c r="X5455">
        <v>42.366205000000001</v>
      </c>
      <c r="Y5455">
        <v>-71.105187000000001</v>
      </c>
      <c r="Z5455" t="s">
        <v>5854</v>
      </c>
    </row>
    <row r="5456" spans="1:26">
      <c r="A5456">
        <v>29444</v>
      </c>
      <c r="B5456" s="1">
        <v>41485.8125</v>
      </c>
      <c r="C5456" s="1">
        <f t="shared" si="1056"/>
        <v>41275</v>
      </c>
      <c r="D5456" s="4">
        <f t="shared" si="1057"/>
        <v>0.5805555555555556</v>
      </c>
      <c r="E5456" s="3">
        <f t="shared" si="1058"/>
        <v>2013</v>
      </c>
      <c r="F5456" s="3">
        <f t="shared" si="1059"/>
        <v>7</v>
      </c>
      <c r="G5456" s="3">
        <f t="shared" si="1060"/>
        <v>30</v>
      </c>
      <c r="H5456" s="3">
        <f t="shared" si="1061"/>
        <v>19</v>
      </c>
      <c r="I5456" s="3">
        <f t="shared" si="1062"/>
        <v>30</v>
      </c>
      <c r="J5456" s="3">
        <f t="shared" si="1063"/>
        <v>3</v>
      </c>
      <c r="K5456" s="3" t="str">
        <f>IF(AND(D5456&gt;='Season Lookup'!$D$15,D5456&lt;'Season Lookup'!$D$16),"Spring",IF(AND(D5456&gt;='Season Lookup'!$D$16,D5456&lt;'Season Lookup'!$D$17),"Summer",IF(AND(D5456&gt;='Season Lookup'!$D$17,D5456&lt;'Season Lookup'!$D$18),"Fall",IF(OR(D5456&gt;='Season Lookup'!$D$18,D5456&lt;'Season Lookup'!$D$15),"Winter"))))</f>
        <v>Summer</v>
      </c>
      <c r="L5456" s="3" t="str">
        <f>VLOOKUP(F5456,'Season Lookup'!$A$1:$B$13,2,0)</f>
        <v>Summer</v>
      </c>
      <c r="M5456" t="s">
        <v>73</v>
      </c>
      <c r="N5456" t="s">
        <v>13</v>
      </c>
      <c r="O5456" t="s">
        <v>23</v>
      </c>
      <c r="P5456" t="str">
        <f t="shared" si="1064"/>
        <v>Yes</v>
      </c>
      <c r="Q5456" t="str">
        <f t="shared" si="1065"/>
        <v>No</v>
      </c>
      <c r="R5456" t="str">
        <f t="shared" si="1066"/>
        <v>No</v>
      </c>
      <c r="S5456">
        <v>22</v>
      </c>
      <c r="T5456" t="s">
        <v>4918</v>
      </c>
      <c r="V5456" t="str">
        <f t="shared" si="1067"/>
        <v>Non Intersection</v>
      </c>
      <c r="W5456" t="s">
        <v>5855</v>
      </c>
      <c r="X5456">
        <v>42.378770000000003</v>
      </c>
      <c r="Y5456">
        <v>-71.108366000000004</v>
      </c>
      <c r="Z5456" t="s">
        <v>5856</v>
      </c>
    </row>
    <row r="5457" spans="1:26">
      <c r="A5457">
        <v>29445</v>
      </c>
      <c r="B5457" s="1">
        <v>41485.368043981478</v>
      </c>
      <c r="C5457" s="1">
        <f t="shared" si="1056"/>
        <v>41275</v>
      </c>
      <c r="D5457" s="4">
        <f t="shared" si="1057"/>
        <v>0.5805555555555556</v>
      </c>
      <c r="E5457" s="3">
        <f t="shared" si="1058"/>
        <v>2013</v>
      </c>
      <c r="F5457" s="3">
        <f t="shared" si="1059"/>
        <v>7</v>
      </c>
      <c r="G5457" s="3">
        <f t="shared" si="1060"/>
        <v>30</v>
      </c>
      <c r="H5457" s="3">
        <f t="shared" si="1061"/>
        <v>8</v>
      </c>
      <c r="I5457" s="3">
        <f t="shared" si="1062"/>
        <v>49</v>
      </c>
      <c r="J5457" s="3">
        <f t="shared" si="1063"/>
        <v>3</v>
      </c>
      <c r="K5457" s="3" t="str">
        <f>IF(AND(D5457&gt;='Season Lookup'!$D$15,D5457&lt;'Season Lookup'!$D$16),"Spring",IF(AND(D5457&gt;='Season Lookup'!$D$16,D5457&lt;'Season Lookup'!$D$17),"Summer",IF(AND(D5457&gt;='Season Lookup'!$D$17,D5457&lt;'Season Lookup'!$D$18),"Fall",IF(OR(D5457&gt;='Season Lookup'!$D$18,D5457&lt;'Season Lookup'!$D$15),"Winter"))))</f>
        <v>Summer</v>
      </c>
      <c r="L5457" s="3" t="str">
        <f>VLOOKUP(F5457,'Season Lookup'!$A$1:$B$13,2,0)</f>
        <v>Summer</v>
      </c>
      <c r="M5457" t="s">
        <v>73</v>
      </c>
      <c r="N5457" t="s">
        <v>35</v>
      </c>
      <c r="O5457" t="s">
        <v>13</v>
      </c>
      <c r="P5457" t="str">
        <f t="shared" si="1064"/>
        <v>Yes</v>
      </c>
      <c r="Q5457" t="str">
        <f t="shared" si="1065"/>
        <v>No</v>
      </c>
      <c r="R5457" t="str">
        <f t="shared" si="1066"/>
        <v>No</v>
      </c>
      <c r="T5457" t="s">
        <v>14</v>
      </c>
      <c r="U5457" t="s">
        <v>119</v>
      </c>
      <c r="V5457" t="str">
        <f t="shared" si="1067"/>
        <v>Intersection</v>
      </c>
      <c r="W5457" t="s">
        <v>247</v>
      </c>
      <c r="X5457">
        <v>42.360827999999998</v>
      </c>
      <c r="Y5457">
        <v>-71.096012000000002</v>
      </c>
      <c r="Z5457" t="s">
        <v>248</v>
      </c>
    </row>
    <row r="5458" spans="1:26">
      <c r="A5458">
        <v>29446</v>
      </c>
      <c r="B5458" s="1">
        <v>41485.724988425929</v>
      </c>
      <c r="C5458" s="1">
        <f t="shared" si="1056"/>
        <v>41275</v>
      </c>
      <c r="D5458" s="4">
        <f t="shared" si="1057"/>
        <v>0.5805555555555556</v>
      </c>
      <c r="E5458" s="3">
        <f t="shared" si="1058"/>
        <v>2013</v>
      </c>
      <c r="F5458" s="3">
        <f t="shared" si="1059"/>
        <v>7</v>
      </c>
      <c r="G5458" s="3">
        <f t="shared" si="1060"/>
        <v>30</v>
      </c>
      <c r="H5458" s="3">
        <f t="shared" si="1061"/>
        <v>17</v>
      </c>
      <c r="I5458" s="3">
        <f t="shared" si="1062"/>
        <v>23</v>
      </c>
      <c r="J5458" s="3">
        <f t="shared" si="1063"/>
        <v>3</v>
      </c>
      <c r="K5458" s="3" t="str">
        <f>IF(AND(D5458&gt;='Season Lookup'!$D$15,D5458&lt;'Season Lookup'!$D$16),"Spring",IF(AND(D5458&gt;='Season Lookup'!$D$16,D5458&lt;'Season Lookup'!$D$17),"Summer",IF(AND(D5458&gt;='Season Lookup'!$D$17,D5458&lt;'Season Lookup'!$D$18),"Fall",IF(OR(D5458&gt;='Season Lookup'!$D$18,D5458&lt;'Season Lookup'!$D$15),"Winter"))))</f>
        <v>Summer</v>
      </c>
      <c r="L5458" s="3" t="str">
        <f>VLOOKUP(F5458,'Season Lookup'!$A$1:$B$13,2,0)</f>
        <v>Summer</v>
      </c>
      <c r="M5458" t="s">
        <v>73</v>
      </c>
      <c r="N5458" t="s">
        <v>13</v>
      </c>
      <c r="O5458" t="s">
        <v>132</v>
      </c>
      <c r="P5458" t="str">
        <f t="shared" si="1064"/>
        <v>Yes</v>
      </c>
      <c r="Q5458" t="str">
        <f t="shared" si="1065"/>
        <v>Yes</v>
      </c>
      <c r="R5458" t="str">
        <f t="shared" si="1066"/>
        <v>No</v>
      </c>
      <c r="S5458">
        <v>411</v>
      </c>
      <c r="T5458" t="s">
        <v>105</v>
      </c>
      <c r="U5458" t="s">
        <v>3097</v>
      </c>
      <c r="V5458" t="str">
        <f t="shared" si="1067"/>
        <v>Non Intersection</v>
      </c>
      <c r="W5458" t="s">
        <v>5857</v>
      </c>
      <c r="X5458">
        <v>42.372528000000003</v>
      </c>
      <c r="Y5458">
        <v>-71.108790999999997</v>
      </c>
      <c r="Z5458" t="s">
        <v>5858</v>
      </c>
    </row>
    <row r="5459" spans="1:26">
      <c r="A5459">
        <v>29447</v>
      </c>
      <c r="B5459" s="1">
        <v>41486.588877314818</v>
      </c>
      <c r="C5459" s="1">
        <f t="shared" si="1056"/>
        <v>41275</v>
      </c>
      <c r="D5459" s="4">
        <f t="shared" si="1057"/>
        <v>0.58333333333333337</v>
      </c>
      <c r="E5459" s="3">
        <f t="shared" si="1058"/>
        <v>2013</v>
      </c>
      <c r="F5459" s="3">
        <f t="shared" si="1059"/>
        <v>7</v>
      </c>
      <c r="G5459" s="3">
        <f t="shared" si="1060"/>
        <v>31</v>
      </c>
      <c r="H5459" s="3">
        <f t="shared" si="1061"/>
        <v>14</v>
      </c>
      <c r="I5459" s="3">
        <f t="shared" si="1062"/>
        <v>7</v>
      </c>
      <c r="J5459" s="3">
        <f t="shared" si="1063"/>
        <v>4</v>
      </c>
      <c r="K5459" s="3" t="str">
        <f>IF(AND(D5459&gt;='Season Lookup'!$D$15,D5459&lt;'Season Lookup'!$D$16),"Spring",IF(AND(D5459&gt;='Season Lookup'!$D$16,D5459&lt;'Season Lookup'!$D$17),"Summer",IF(AND(D5459&gt;='Season Lookup'!$D$17,D5459&lt;'Season Lookup'!$D$18),"Fall",IF(OR(D5459&gt;='Season Lookup'!$D$18,D5459&lt;'Season Lookup'!$D$15),"Winter"))))</f>
        <v>Summer</v>
      </c>
      <c r="L5459" s="3" t="str">
        <f>VLOOKUP(F5459,'Season Lookup'!$A$1:$B$13,2,0)</f>
        <v>Summer</v>
      </c>
      <c r="M5459" t="s">
        <v>82</v>
      </c>
      <c r="N5459" t="s">
        <v>13</v>
      </c>
      <c r="O5459" t="s">
        <v>13</v>
      </c>
      <c r="P5459" t="str">
        <f t="shared" si="1064"/>
        <v>Yes</v>
      </c>
      <c r="Q5459" t="str">
        <f t="shared" si="1065"/>
        <v>No</v>
      </c>
      <c r="R5459" t="str">
        <f t="shared" si="1066"/>
        <v>No</v>
      </c>
      <c r="S5459">
        <v>2206</v>
      </c>
      <c r="T5459" t="s">
        <v>14</v>
      </c>
      <c r="V5459" t="str">
        <f t="shared" si="1067"/>
        <v>Non Intersection</v>
      </c>
      <c r="W5459" t="s">
        <v>5859</v>
      </c>
      <c r="X5459">
        <v>42.368924999999997</v>
      </c>
      <c r="Y5459">
        <v>-71.110257000000004</v>
      </c>
      <c r="Z5459" t="s">
        <v>468</v>
      </c>
    </row>
    <row r="5460" spans="1:26">
      <c r="A5460">
        <v>29448</v>
      </c>
      <c r="B5460" s="1">
        <v>41486.56527777778</v>
      </c>
      <c r="C5460" s="1">
        <f t="shared" si="1056"/>
        <v>41275</v>
      </c>
      <c r="D5460" s="4">
        <f t="shared" si="1057"/>
        <v>0.58333333333333337</v>
      </c>
      <c r="E5460" s="3">
        <f t="shared" si="1058"/>
        <v>2013</v>
      </c>
      <c r="F5460" s="3">
        <f t="shared" si="1059"/>
        <v>7</v>
      </c>
      <c r="G5460" s="3">
        <f t="shared" si="1060"/>
        <v>31</v>
      </c>
      <c r="H5460" s="3">
        <f t="shared" si="1061"/>
        <v>13</v>
      </c>
      <c r="I5460" s="3">
        <f t="shared" si="1062"/>
        <v>34</v>
      </c>
      <c r="J5460" s="3">
        <f t="shared" si="1063"/>
        <v>4</v>
      </c>
      <c r="K5460" s="3" t="str">
        <f>IF(AND(D5460&gt;='Season Lookup'!$D$15,D5460&lt;'Season Lookup'!$D$16),"Spring",IF(AND(D5460&gt;='Season Lookup'!$D$16,D5460&lt;'Season Lookup'!$D$17),"Summer",IF(AND(D5460&gt;='Season Lookup'!$D$17,D5460&lt;'Season Lookup'!$D$18),"Fall",IF(OR(D5460&gt;='Season Lookup'!$D$18,D5460&lt;'Season Lookup'!$D$15),"Winter"))))</f>
        <v>Summer</v>
      </c>
      <c r="L5460" s="3" t="str">
        <f>VLOOKUP(F5460,'Season Lookup'!$A$1:$B$13,2,0)</f>
        <v>Summer</v>
      </c>
      <c r="M5460" t="s">
        <v>82</v>
      </c>
      <c r="N5460" t="s">
        <v>13</v>
      </c>
      <c r="O5460" t="s">
        <v>13</v>
      </c>
      <c r="P5460" t="str">
        <f t="shared" si="1064"/>
        <v>Yes</v>
      </c>
      <c r="Q5460" t="str">
        <f t="shared" si="1065"/>
        <v>No</v>
      </c>
      <c r="R5460" t="str">
        <f t="shared" si="1066"/>
        <v>No</v>
      </c>
      <c r="S5460">
        <v>1847</v>
      </c>
      <c r="T5460" t="s">
        <v>14</v>
      </c>
      <c r="V5460" t="str">
        <f t="shared" si="1067"/>
        <v>Non Intersection</v>
      </c>
      <c r="W5460" t="s">
        <v>3307</v>
      </c>
      <c r="X5460">
        <v>42.387754999999999</v>
      </c>
      <c r="Y5460">
        <v>-71.119116000000005</v>
      </c>
      <c r="Z5460" t="s">
        <v>3308</v>
      </c>
    </row>
    <row r="5461" spans="1:26">
      <c r="A5461">
        <v>29451</v>
      </c>
      <c r="B5461" s="1">
        <v>41486.791655092595</v>
      </c>
      <c r="C5461" s="1">
        <f t="shared" si="1056"/>
        <v>41275</v>
      </c>
      <c r="D5461" s="4">
        <f t="shared" si="1057"/>
        <v>0.58333333333333337</v>
      </c>
      <c r="E5461" s="3">
        <f t="shared" si="1058"/>
        <v>2013</v>
      </c>
      <c r="F5461" s="3">
        <f t="shared" si="1059"/>
        <v>7</v>
      </c>
      <c r="G5461" s="3">
        <f t="shared" si="1060"/>
        <v>31</v>
      </c>
      <c r="H5461" s="3">
        <f t="shared" si="1061"/>
        <v>18</v>
      </c>
      <c r="I5461" s="3">
        <f t="shared" si="1062"/>
        <v>59</v>
      </c>
      <c r="J5461" s="3">
        <f t="shared" si="1063"/>
        <v>4</v>
      </c>
      <c r="K5461" s="3" t="str">
        <f>IF(AND(D5461&gt;='Season Lookup'!$D$15,D5461&lt;'Season Lookup'!$D$16),"Spring",IF(AND(D5461&gt;='Season Lookup'!$D$16,D5461&lt;'Season Lookup'!$D$17),"Summer",IF(AND(D5461&gt;='Season Lookup'!$D$17,D5461&lt;'Season Lookup'!$D$18),"Fall",IF(OR(D5461&gt;='Season Lookup'!$D$18,D5461&lt;'Season Lookup'!$D$15),"Winter"))))</f>
        <v>Summer</v>
      </c>
      <c r="L5461" s="3" t="str">
        <f>VLOOKUP(F5461,'Season Lookup'!$A$1:$B$13,2,0)</f>
        <v>Summer</v>
      </c>
      <c r="M5461" t="s">
        <v>31</v>
      </c>
      <c r="N5461" t="s">
        <v>13</v>
      </c>
      <c r="O5461" t="s">
        <v>132</v>
      </c>
      <c r="P5461" t="str">
        <f t="shared" si="1064"/>
        <v>Yes</v>
      </c>
      <c r="Q5461" t="str">
        <f t="shared" si="1065"/>
        <v>Yes</v>
      </c>
      <c r="R5461" t="str">
        <f t="shared" si="1066"/>
        <v>No</v>
      </c>
      <c r="T5461" t="s">
        <v>501</v>
      </c>
      <c r="U5461" t="s">
        <v>166</v>
      </c>
      <c r="V5461" t="str">
        <f t="shared" si="1067"/>
        <v>Intersection</v>
      </c>
      <c r="W5461" t="s">
        <v>5860</v>
      </c>
      <c r="X5461">
        <v>42.383665000000001</v>
      </c>
      <c r="Y5461">
        <v>-71.116113999999996</v>
      </c>
      <c r="Z5461" t="s">
        <v>5861</v>
      </c>
    </row>
    <row r="5462" spans="1:26">
      <c r="A5462">
        <v>29449</v>
      </c>
      <c r="B5462" s="1">
        <v>41487.0625</v>
      </c>
      <c r="C5462" s="1">
        <f t="shared" si="1056"/>
        <v>41275</v>
      </c>
      <c r="D5462" s="4">
        <f t="shared" si="1057"/>
        <v>0.58333333333333337</v>
      </c>
      <c r="E5462" s="3">
        <f t="shared" si="1058"/>
        <v>2013</v>
      </c>
      <c r="F5462" s="3">
        <f t="shared" si="1059"/>
        <v>8</v>
      </c>
      <c r="G5462" s="3">
        <f t="shared" si="1060"/>
        <v>1</v>
      </c>
      <c r="H5462" s="3">
        <f t="shared" si="1061"/>
        <v>1</v>
      </c>
      <c r="I5462" s="3">
        <f t="shared" si="1062"/>
        <v>30</v>
      </c>
      <c r="J5462" s="3">
        <f t="shared" si="1063"/>
        <v>5</v>
      </c>
      <c r="K5462" s="3" t="str">
        <f>IF(AND(D5462&gt;='Season Lookup'!$D$15,D5462&lt;'Season Lookup'!$D$16),"Spring",IF(AND(D5462&gt;='Season Lookup'!$D$16,D5462&lt;'Season Lookup'!$D$17),"Summer",IF(AND(D5462&gt;='Season Lookup'!$D$17,D5462&lt;'Season Lookup'!$D$18),"Fall",IF(OR(D5462&gt;='Season Lookup'!$D$18,D5462&lt;'Season Lookup'!$D$15),"Winter"))))</f>
        <v>Summer</v>
      </c>
      <c r="L5462" s="3" t="str">
        <f>VLOOKUP(F5462,'Season Lookup'!$A$1:$B$13,2,0)</f>
        <v>Summer</v>
      </c>
      <c r="M5462" t="s">
        <v>78</v>
      </c>
      <c r="N5462" t="s">
        <v>13</v>
      </c>
      <c r="O5462" t="s">
        <v>23</v>
      </c>
      <c r="P5462" t="str">
        <f t="shared" si="1064"/>
        <v>Yes</v>
      </c>
      <c r="Q5462" t="str">
        <f t="shared" si="1065"/>
        <v>No</v>
      </c>
      <c r="R5462" t="str">
        <f t="shared" si="1066"/>
        <v>No</v>
      </c>
      <c r="S5462">
        <v>16</v>
      </c>
      <c r="T5462" t="s">
        <v>2986</v>
      </c>
      <c r="V5462" t="str">
        <f t="shared" si="1067"/>
        <v>Non Intersection</v>
      </c>
      <c r="W5462" t="s">
        <v>5862</v>
      </c>
      <c r="X5462">
        <v>42.399045000000001</v>
      </c>
      <c r="Y5462">
        <v>-71.129300000000001</v>
      </c>
      <c r="Z5462" t="s">
        <v>5863</v>
      </c>
    </row>
    <row r="5463" spans="1:26">
      <c r="A5463">
        <v>29450</v>
      </c>
      <c r="B5463" s="1">
        <v>41487.104155092595</v>
      </c>
      <c r="C5463" s="1">
        <f t="shared" si="1056"/>
        <v>41275</v>
      </c>
      <c r="D5463" s="4">
        <f t="shared" si="1057"/>
        <v>0.58333333333333337</v>
      </c>
      <c r="E5463" s="3">
        <f t="shared" si="1058"/>
        <v>2013</v>
      </c>
      <c r="F5463" s="3">
        <f t="shared" si="1059"/>
        <v>8</v>
      </c>
      <c r="G5463" s="3">
        <f t="shared" si="1060"/>
        <v>1</v>
      </c>
      <c r="H5463" s="3">
        <f t="shared" si="1061"/>
        <v>2</v>
      </c>
      <c r="I5463" s="3">
        <f t="shared" si="1062"/>
        <v>29</v>
      </c>
      <c r="J5463" s="3">
        <f t="shared" si="1063"/>
        <v>5</v>
      </c>
      <c r="K5463" s="3" t="str">
        <f>IF(AND(D5463&gt;='Season Lookup'!$D$15,D5463&lt;'Season Lookup'!$D$16),"Spring",IF(AND(D5463&gt;='Season Lookup'!$D$16,D5463&lt;'Season Lookup'!$D$17),"Summer",IF(AND(D5463&gt;='Season Lookup'!$D$17,D5463&lt;'Season Lookup'!$D$18),"Fall",IF(OR(D5463&gt;='Season Lookup'!$D$18,D5463&lt;'Season Lookup'!$D$15),"Winter"))))</f>
        <v>Summer</v>
      </c>
      <c r="L5463" s="3" t="str">
        <f>VLOOKUP(F5463,'Season Lookup'!$A$1:$B$13,2,0)</f>
        <v>Summer</v>
      </c>
      <c r="M5463" t="s">
        <v>78</v>
      </c>
      <c r="N5463" t="s">
        <v>13</v>
      </c>
      <c r="O5463" t="s">
        <v>23</v>
      </c>
      <c r="P5463" t="str">
        <f t="shared" si="1064"/>
        <v>Yes</v>
      </c>
      <c r="Q5463" t="str">
        <f t="shared" si="1065"/>
        <v>No</v>
      </c>
      <c r="R5463" t="str">
        <f t="shared" si="1066"/>
        <v>No</v>
      </c>
      <c r="S5463">
        <v>103</v>
      </c>
      <c r="T5463" t="s">
        <v>199</v>
      </c>
      <c r="V5463" t="str">
        <f t="shared" si="1067"/>
        <v>Non Intersection</v>
      </c>
      <c r="W5463" t="s">
        <v>5864</v>
      </c>
      <c r="X5463">
        <v>42.376348999999998</v>
      </c>
      <c r="Y5463">
        <v>-71.126047</v>
      </c>
      <c r="Z5463" t="s">
        <v>5865</v>
      </c>
    </row>
    <row r="5464" spans="1:26">
      <c r="A5464">
        <v>29452</v>
      </c>
      <c r="B5464" s="1">
        <v>41487.357638888891</v>
      </c>
      <c r="C5464" s="1">
        <f t="shared" si="1056"/>
        <v>41275</v>
      </c>
      <c r="D5464" s="4">
        <f t="shared" si="1057"/>
        <v>0.58333333333333337</v>
      </c>
      <c r="E5464" s="3">
        <f t="shared" si="1058"/>
        <v>2013</v>
      </c>
      <c r="F5464" s="3">
        <f t="shared" si="1059"/>
        <v>8</v>
      </c>
      <c r="G5464" s="3">
        <f t="shared" si="1060"/>
        <v>1</v>
      </c>
      <c r="H5464" s="3">
        <f t="shared" si="1061"/>
        <v>8</v>
      </c>
      <c r="I5464" s="3">
        <f t="shared" si="1062"/>
        <v>35</v>
      </c>
      <c r="J5464" s="3">
        <f t="shared" si="1063"/>
        <v>5</v>
      </c>
      <c r="K5464" s="3" t="str">
        <f>IF(AND(D5464&gt;='Season Lookup'!$D$15,D5464&lt;'Season Lookup'!$D$16),"Spring",IF(AND(D5464&gt;='Season Lookup'!$D$16,D5464&lt;'Season Lookup'!$D$17),"Summer",IF(AND(D5464&gt;='Season Lookup'!$D$17,D5464&lt;'Season Lookup'!$D$18),"Fall",IF(OR(D5464&gt;='Season Lookup'!$D$18,D5464&lt;'Season Lookup'!$D$15),"Winter"))))</f>
        <v>Summer</v>
      </c>
      <c r="L5464" s="3" t="str">
        <f>VLOOKUP(F5464,'Season Lookup'!$A$1:$B$13,2,0)</f>
        <v>Summer</v>
      </c>
      <c r="M5464" t="s">
        <v>78</v>
      </c>
      <c r="N5464" t="s">
        <v>329</v>
      </c>
      <c r="O5464" t="s">
        <v>132</v>
      </c>
      <c r="P5464" t="str">
        <f t="shared" si="1064"/>
        <v>No</v>
      </c>
      <c r="Q5464" t="str">
        <f t="shared" si="1065"/>
        <v>Yes</v>
      </c>
      <c r="R5464" t="str">
        <f t="shared" si="1066"/>
        <v>No</v>
      </c>
      <c r="T5464" t="s">
        <v>185</v>
      </c>
      <c r="U5464" t="s">
        <v>988</v>
      </c>
      <c r="V5464" t="str">
        <f t="shared" si="1067"/>
        <v>Intersection</v>
      </c>
      <c r="W5464" t="s">
        <v>3716</v>
      </c>
      <c r="X5464">
        <v>42.381402999999999</v>
      </c>
      <c r="Y5464">
        <v>-71.126132999999996</v>
      </c>
      <c r="Z5464" t="s">
        <v>3717</v>
      </c>
    </row>
    <row r="5465" spans="1:26">
      <c r="A5465">
        <v>29453</v>
      </c>
      <c r="B5465" s="1">
        <v>41487.427083333336</v>
      </c>
      <c r="C5465" s="1">
        <f t="shared" ref="C5465:C5525" si="1068">EOMONTH(B5465,MONTH(B5465)*-1)+1</f>
        <v>41275</v>
      </c>
      <c r="D5465" s="4">
        <f t="shared" ref="D5465:D5525" si="1069">YEARFRAC(C5465,B5465)</f>
        <v>0.58333333333333337</v>
      </c>
      <c r="E5465" s="3">
        <f t="shared" ref="E5465:E5525" si="1070">YEAR(B5465)</f>
        <v>2013</v>
      </c>
      <c r="F5465" s="3">
        <f t="shared" ref="F5465:F5525" si="1071">MONTH(B5465)</f>
        <v>8</v>
      </c>
      <c r="G5465" s="3">
        <f t="shared" ref="G5465:G5525" si="1072">DAY(B5465)</f>
        <v>1</v>
      </c>
      <c r="H5465" s="3">
        <f t="shared" ref="H5465:H5525" si="1073">HOUR(B5465)</f>
        <v>10</v>
      </c>
      <c r="I5465" s="3">
        <f t="shared" ref="I5465:I5525" si="1074">MINUTE(B5465)</f>
        <v>15</v>
      </c>
      <c r="J5465" s="3">
        <f t="shared" ref="J5465:J5525" si="1075">WEEKDAY(B5465,1)</f>
        <v>5</v>
      </c>
      <c r="K5465" s="3" t="str">
        <f>IF(AND(D5465&gt;='Season Lookup'!$D$15,D5465&lt;'Season Lookup'!$D$16),"Spring",IF(AND(D5465&gt;='Season Lookup'!$D$16,D5465&lt;'Season Lookup'!$D$17),"Summer",IF(AND(D5465&gt;='Season Lookup'!$D$17,D5465&lt;'Season Lookup'!$D$18),"Fall",IF(OR(D5465&gt;='Season Lookup'!$D$18,D5465&lt;'Season Lookup'!$D$15),"Winter"))))</f>
        <v>Summer</v>
      </c>
      <c r="L5465" s="3" t="str">
        <f>VLOOKUP(F5465,'Season Lookup'!$A$1:$B$13,2,0)</f>
        <v>Summer</v>
      </c>
      <c r="M5465" t="s">
        <v>78</v>
      </c>
      <c r="N5465" t="s">
        <v>13</v>
      </c>
      <c r="O5465" t="s">
        <v>13</v>
      </c>
      <c r="P5465" t="str">
        <f t="shared" ref="P5465:P5525" si="1076">IF(OR(N5465="Auto",O5465="Auto"),"Yes",IF(OR(N5465="Taxi",O5465="Taxi"),"Yes",IF(OR(N5465="Truck",O5465="Truck"),"Yes",IF(OR(N5465="Van",O5465="Van"),"Yes","No"))))</f>
        <v>Yes</v>
      </c>
      <c r="Q5465" t="str">
        <f t="shared" ref="Q5465:Q5525" si="1077">IF(OR(N5465="Bicycle",O5465="Bicycle"),"Yes","No")</f>
        <v>No</v>
      </c>
      <c r="R5465" t="str">
        <f t="shared" ref="R5465:R5525" si="1078">IF(OR(N5465="Pedestrian",O5465="Pedestrian"),"Yes","No")</f>
        <v>No</v>
      </c>
      <c r="S5465">
        <v>174</v>
      </c>
      <c r="T5465" t="s">
        <v>133</v>
      </c>
      <c r="V5465" t="str">
        <f t="shared" ref="V5465:V5525" si="1079">IF(ISBLANK(S5465),"Intersection","Non Intersection")</f>
        <v>Non Intersection</v>
      </c>
      <c r="W5465" t="s">
        <v>5866</v>
      </c>
      <c r="X5465">
        <v>42.366351999999999</v>
      </c>
      <c r="Y5465">
        <v>-71.096388000000005</v>
      </c>
      <c r="Z5465" t="s">
        <v>5867</v>
      </c>
    </row>
    <row r="5466" spans="1:26">
      <c r="A5466">
        <v>29587</v>
      </c>
      <c r="B5466" s="1">
        <v>41488.75</v>
      </c>
      <c r="C5466" s="1">
        <f t="shared" si="1068"/>
        <v>41275</v>
      </c>
      <c r="D5466" s="4">
        <f t="shared" si="1069"/>
        <v>0.58611111111111114</v>
      </c>
      <c r="E5466" s="3">
        <f t="shared" si="1070"/>
        <v>2013</v>
      </c>
      <c r="F5466" s="3">
        <f t="shared" si="1071"/>
        <v>8</v>
      </c>
      <c r="G5466" s="3">
        <f t="shared" si="1072"/>
        <v>2</v>
      </c>
      <c r="H5466" s="3">
        <f t="shared" si="1073"/>
        <v>18</v>
      </c>
      <c r="I5466" s="3">
        <f t="shared" si="1074"/>
        <v>0</v>
      </c>
      <c r="J5466" s="3">
        <f t="shared" si="1075"/>
        <v>6</v>
      </c>
      <c r="K5466" s="3" t="str">
        <f>IF(AND(D5466&gt;='Season Lookup'!$D$15,D5466&lt;'Season Lookup'!$D$16),"Spring",IF(AND(D5466&gt;='Season Lookup'!$D$16,D5466&lt;'Season Lookup'!$D$17),"Summer",IF(AND(D5466&gt;='Season Lookup'!$D$17,D5466&lt;'Season Lookup'!$D$18),"Fall",IF(OR(D5466&gt;='Season Lookup'!$D$18,D5466&lt;'Season Lookup'!$D$15),"Winter"))))</f>
        <v>Summer</v>
      </c>
      <c r="L5466" s="3" t="str">
        <f>VLOOKUP(F5466,'Season Lookup'!$A$1:$B$13,2,0)</f>
        <v>Summer</v>
      </c>
      <c r="M5466" t="s">
        <v>12</v>
      </c>
      <c r="N5466" t="s">
        <v>13</v>
      </c>
      <c r="O5466" t="s">
        <v>23</v>
      </c>
      <c r="P5466" t="str">
        <f t="shared" si="1076"/>
        <v>Yes</v>
      </c>
      <c r="Q5466" t="str">
        <f t="shared" si="1077"/>
        <v>No</v>
      </c>
      <c r="R5466" t="str">
        <f t="shared" si="1078"/>
        <v>No</v>
      </c>
      <c r="S5466">
        <v>33</v>
      </c>
      <c r="T5466" t="s">
        <v>208</v>
      </c>
      <c r="V5466" t="str">
        <f t="shared" si="1079"/>
        <v>Non Intersection</v>
      </c>
      <c r="W5466" t="s">
        <v>5869</v>
      </c>
      <c r="X5466">
        <v>42.376564000000002</v>
      </c>
      <c r="Y5466">
        <v>-71.130492000000004</v>
      </c>
      <c r="Z5466" t="s">
        <v>5870</v>
      </c>
    </row>
    <row r="5467" spans="1:26">
      <c r="A5467">
        <v>29456</v>
      </c>
      <c r="B5467" s="1">
        <v>41488.322905092595</v>
      </c>
      <c r="C5467" s="1">
        <f t="shared" si="1068"/>
        <v>41275</v>
      </c>
      <c r="D5467" s="4">
        <f t="shared" si="1069"/>
        <v>0.58611111111111114</v>
      </c>
      <c r="E5467" s="3">
        <f t="shared" si="1070"/>
        <v>2013</v>
      </c>
      <c r="F5467" s="3">
        <f t="shared" si="1071"/>
        <v>8</v>
      </c>
      <c r="G5467" s="3">
        <f t="shared" si="1072"/>
        <v>2</v>
      </c>
      <c r="H5467" s="3">
        <f t="shared" si="1073"/>
        <v>7</v>
      </c>
      <c r="I5467" s="3">
        <f t="shared" si="1074"/>
        <v>44</v>
      </c>
      <c r="J5467" s="3">
        <f t="shared" si="1075"/>
        <v>6</v>
      </c>
      <c r="K5467" s="3" t="str">
        <f>IF(AND(D5467&gt;='Season Lookup'!$D$15,D5467&lt;'Season Lookup'!$D$16),"Spring",IF(AND(D5467&gt;='Season Lookup'!$D$16,D5467&lt;'Season Lookup'!$D$17),"Summer",IF(AND(D5467&gt;='Season Lookup'!$D$17,D5467&lt;'Season Lookup'!$D$18),"Fall",IF(OR(D5467&gt;='Season Lookup'!$D$18,D5467&lt;'Season Lookup'!$D$15),"Winter"))))</f>
        <v>Summer</v>
      </c>
      <c r="L5467" s="3" t="str">
        <f>VLOOKUP(F5467,'Season Lookup'!$A$1:$B$13,2,0)</f>
        <v>Summer</v>
      </c>
      <c r="M5467" t="s">
        <v>12</v>
      </c>
      <c r="N5467" t="s">
        <v>13</v>
      </c>
      <c r="O5467" t="s">
        <v>13</v>
      </c>
      <c r="P5467" t="str">
        <f t="shared" si="1076"/>
        <v>Yes</v>
      </c>
      <c r="Q5467" t="str">
        <f t="shared" si="1077"/>
        <v>No</v>
      </c>
      <c r="R5467" t="str">
        <f t="shared" si="1078"/>
        <v>No</v>
      </c>
      <c r="S5467">
        <v>2550</v>
      </c>
      <c r="T5467" t="s">
        <v>14</v>
      </c>
      <c r="U5467" t="s">
        <v>1095</v>
      </c>
      <c r="V5467" t="str">
        <f t="shared" si="1079"/>
        <v>Non Intersection</v>
      </c>
      <c r="W5467" t="s">
        <v>5871</v>
      </c>
      <c r="X5467">
        <v>42.368924999999997</v>
      </c>
      <c r="Y5467">
        <v>-71.110257000000004</v>
      </c>
      <c r="Z5467" t="s">
        <v>468</v>
      </c>
    </row>
    <row r="5468" spans="1:26">
      <c r="A5468">
        <v>29457</v>
      </c>
      <c r="B5468" s="1">
        <v>41488.354155092595</v>
      </c>
      <c r="C5468" s="1">
        <f t="shared" si="1068"/>
        <v>41275</v>
      </c>
      <c r="D5468" s="4">
        <f t="shared" si="1069"/>
        <v>0.58611111111111114</v>
      </c>
      <c r="E5468" s="3">
        <f t="shared" si="1070"/>
        <v>2013</v>
      </c>
      <c r="F5468" s="3">
        <f t="shared" si="1071"/>
        <v>8</v>
      </c>
      <c r="G5468" s="3">
        <f t="shared" si="1072"/>
        <v>2</v>
      </c>
      <c r="H5468" s="3">
        <f t="shared" si="1073"/>
        <v>8</v>
      </c>
      <c r="I5468" s="3">
        <f t="shared" si="1074"/>
        <v>29</v>
      </c>
      <c r="J5468" s="3">
        <f t="shared" si="1075"/>
        <v>6</v>
      </c>
      <c r="K5468" s="3" t="str">
        <f>IF(AND(D5468&gt;='Season Lookup'!$D$15,D5468&lt;'Season Lookup'!$D$16),"Spring",IF(AND(D5468&gt;='Season Lookup'!$D$16,D5468&lt;'Season Lookup'!$D$17),"Summer",IF(AND(D5468&gt;='Season Lookup'!$D$17,D5468&lt;'Season Lookup'!$D$18),"Fall",IF(OR(D5468&gt;='Season Lookup'!$D$18,D5468&lt;'Season Lookup'!$D$15),"Winter"))))</f>
        <v>Summer</v>
      </c>
      <c r="L5468" s="3" t="str">
        <f>VLOOKUP(F5468,'Season Lookup'!$A$1:$B$13,2,0)</f>
        <v>Summer</v>
      </c>
      <c r="M5468" t="s">
        <v>12</v>
      </c>
      <c r="N5468" t="s">
        <v>13</v>
      </c>
      <c r="O5468" t="s">
        <v>13</v>
      </c>
      <c r="P5468" t="str">
        <f t="shared" si="1076"/>
        <v>Yes</v>
      </c>
      <c r="Q5468" t="str">
        <f t="shared" si="1077"/>
        <v>No</v>
      </c>
      <c r="R5468" t="str">
        <f t="shared" si="1078"/>
        <v>No</v>
      </c>
      <c r="T5468" t="s">
        <v>14</v>
      </c>
      <c r="U5468" t="s">
        <v>745</v>
      </c>
      <c r="V5468" t="str">
        <f t="shared" si="1079"/>
        <v>Intersection</v>
      </c>
      <c r="W5468" t="s">
        <v>873</v>
      </c>
      <c r="X5468">
        <v>42.364424</v>
      </c>
      <c r="Y5468">
        <v>-71.102082999999993</v>
      </c>
      <c r="Z5468" t="s">
        <v>874</v>
      </c>
    </row>
    <row r="5469" spans="1:26">
      <c r="A5469">
        <v>29458</v>
      </c>
      <c r="B5469" s="1">
        <v>41488.446527777778</v>
      </c>
      <c r="C5469" s="1">
        <f t="shared" si="1068"/>
        <v>41275</v>
      </c>
      <c r="D5469" s="4">
        <f t="shared" si="1069"/>
        <v>0.58611111111111114</v>
      </c>
      <c r="E5469" s="3">
        <f t="shared" si="1070"/>
        <v>2013</v>
      </c>
      <c r="F5469" s="3">
        <f t="shared" si="1071"/>
        <v>8</v>
      </c>
      <c r="G5469" s="3">
        <f t="shared" si="1072"/>
        <v>2</v>
      </c>
      <c r="H5469" s="3">
        <f t="shared" si="1073"/>
        <v>10</v>
      </c>
      <c r="I5469" s="3">
        <f t="shared" si="1074"/>
        <v>43</v>
      </c>
      <c r="J5469" s="3">
        <f t="shared" si="1075"/>
        <v>6</v>
      </c>
      <c r="K5469" s="3" t="str">
        <f>IF(AND(D5469&gt;='Season Lookup'!$D$15,D5469&lt;'Season Lookup'!$D$16),"Spring",IF(AND(D5469&gt;='Season Lookup'!$D$16,D5469&lt;'Season Lookup'!$D$17),"Summer",IF(AND(D5469&gt;='Season Lookup'!$D$17,D5469&lt;'Season Lookup'!$D$18),"Fall",IF(OR(D5469&gt;='Season Lookup'!$D$18,D5469&lt;'Season Lookup'!$D$15),"Winter"))))</f>
        <v>Summer</v>
      </c>
      <c r="L5469" s="3" t="str">
        <f>VLOOKUP(F5469,'Season Lookup'!$A$1:$B$13,2,0)</f>
        <v>Summer</v>
      </c>
      <c r="M5469" t="s">
        <v>73</v>
      </c>
      <c r="N5469" t="s">
        <v>13</v>
      </c>
      <c r="O5469" t="s">
        <v>132</v>
      </c>
      <c r="P5469" t="str">
        <f t="shared" si="1076"/>
        <v>Yes</v>
      </c>
      <c r="Q5469" t="str">
        <f t="shared" si="1077"/>
        <v>Yes</v>
      </c>
      <c r="R5469" t="str">
        <f t="shared" si="1078"/>
        <v>No</v>
      </c>
      <c r="S5469">
        <v>2240</v>
      </c>
      <c r="T5469" t="s">
        <v>14</v>
      </c>
      <c r="V5469" t="str">
        <f t="shared" si="1079"/>
        <v>Non Intersection</v>
      </c>
      <c r="W5469" t="s">
        <v>5204</v>
      </c>
      <c r="X5469">
        <v>42.393839</v>
      </c>
      <c r="Y5469">
        <v>-71.126610999999997</v>
      </c>
      <c r="Z5469" t="s">
        <v>5205</v>
      </c>
    </row>
    <row r="5470" spans="1:26">
      <c r="A5470">
        <v>29459</v>
      </c>
      <c r="B5470" s="1">
        <v>41488.463182870371</v>
      </c>
      <c r="C5470" s="1">
        <f t="shared" si="1068"/>
        <v>41275</v>
      </c>
      <c r="D5470" s="4">
        <f t="shared" si="1069"/>
        <v>0.58611111111111114</v>
      </c>
      <c r="E5470" s="3">
        <f t="shared" si="1070"/>
        <v>2013</v>
      </c>
      <c r="F5470" s="3">
        <f t="shared" si="1071"/>
        <v>8</v>
      </c>
      <c r="G5470" s="3">
        <f t="shared" si="1072"/>
        <v>2</v>
      </c>
      <c r="H5470" s="3">
        <f t="shared" si="1073"/>
        <v>11</v>
      </c>
      <c r="I5470" s="3">
        <f t="shared" si="1074"/>
        <v>6</v>
      </c>
      <c r="J5470" s="3">
        <f t="shared" si="1075"/>
        <v>6</v>
      </c>
      <c r="K5470" s="3" t="str">
        <f>IF(AND(D5470&gt;='Season Lookup'!$D$15,D5470&lt;'Season Lookup'!$D$16),"Spring",IF(AND(D5470&gt;='Season Lookup'!$D$16,D5470&lt;'Season Lookup'!$D$17),"Summer",IF(AND(D5470&gt;='Season Lookup'!$D$17,D5470&lt;'Season Lookup'!$D$18),"Fall",IF(OR(D5470&gt;='Season Lookup'!$D$18,D5470&lt;'Season Lookup'!$D$15),"Winter"))))</f>
        <v>Summer</v>
      </c>
      <c r="L5470" s="3" t="str">
        <f>VLOOKUP(F5470,'Season Lookup'!$A$1:$B$13,2,0)</f>
        <v>Summer</v>
      </c>
      <c r="M5470" t="s">
        <v>12</v>
      </c>
      <c r="N5470" t="s">
        <v>13</v>
      </c>
      <c r="O5470" t="s">
        <v>13</v>
      </c>
      <c r="P5470" t="str">
        <f t="shared" si="1076"/>
        <v>Yes</v>
      </c>
      <c r="Q5470" t="str">
        <f t="shared" si="1077"/>
        <v>No</v>
      </c>
      <c r="R5470" t="str">
        <f t="shared" si="1078"/>
        <v>No</v>
      </c>
      <c r="S5470">
        <v>21</v>
      </c>
      <c r="T5470" t="s">
        <v>2012</v>
      </c>
      <c r="V5470" t="str">
        <f t="shared" si="1079"/>
        <v>Non Intersection</v>
      </c>
      <c r="W5470" t="s">
        <v>5872</v>
      </c>
      <c r="X5470">
        <v>42.380898000000002</v>
      </c>
      <c r="Y5470">
        <v>-71.118105</v>
      </c>
      <c r="Z5470" t="s">
        <v>5873</v>
      </c>
    </row>
    <row r="5471" spans="1:26">
      <c r="A5471">
        <v>29460</v>
      </c>
      <c r="B5471" s="1">
        <v>41488.504155092596</v>
      </c>
      <c r="C5471" s="1">
        <f t="shared" si="1068"/>
        <v>41275</v>
      </c>
      <c r="D5471" s="4">
        <f t="shared" si="1069"/>
        <v>0.58611111111111114</v>
      </c>
      <c r="E5471" s="3">
        <f t="shared" si="1070"/>
        <v>2013</v>
      </c>
      <c r="F5471" s="3">
        <f t="shared" si="1071"/>
        <v>8</v>
      </c>
      <c r="G5471" s="3">
        <f t="shared" si="1072"/>
        <v>2</v>
      </c>
      <c r="H5471" s="3">
        <f t="shared" si="1073"/>
        <v>12</v>
      </c>
      <c r="I5471" s="3">
        <f t="shared" si="1074"/>
        <v>5</v>
      </c>
      <c r="J5471" s="3">
        <f t="shared" si="1075"/>
        <v>6</v>
      </c>
      <c r="K5471" s="3" t="str">
        <f>IF(AND(D5471&gt;='Season Lookup'!$D$15,D5471&lt;'Season Lookup'!$D$16),"Spring",IF(AND(D5471&gt;='Season Lookup'!$D$16,D5471&lt;'Season Lookup'!$D$17),"Summer",IF(AND(D5471&gt;='Season Lookup'!$D$17,D5471&lt;'Season Lookup'!$D$18),"Fall",IF(OR(D5471&gt;='Season Lookup'!$D$18,D5471&lt;'Season Lookup'!$D$15),"Winter"))))</f>
        <v>Summer</v>
      </c>
      <c r="L5471" s="3" t="str">
        <f>VLOOKUP(F5471,'Season Lookup'!$A$1:$B$13,2,0)</f>
        <v>Summer</v>
      </c>
      <c r="M5471" t="s">
        <v>12</v>
      </c>
      <c r="N5471" t="s">
        <v>13</v>
      </c>
      <c r="O5471" t="s">
        <v>23</v>
      </c>
      <c r="P5471" t="str">
        <f t="shared" si="1076"/>
        <v>Yes</v>
      </c>
      <c r="Q5471" t="str">
        <f t="shared" si="1077"/>
        <v>No</v>
      </c>
      <c r="R5471" t="str">
        <f t="shared" si="1078"/>
        <v>No</v>
      </c>
      <c r="S5471">
        <v>748</v>
      </c>
      <c r="T5471" t="s">
        <v>203</v>
      </c>
      <c r="V5471" t="str">
        <f t="shared" si="1079"/>
        <v>Non Intersection</v>
      </c>
      <c r="W5471" t="s">
        <v>1731</v>
      </c>
      <c r="X5471">
        <v>42.358068000000003</v>
      </c>
      <c r="Y5471">
        <v>-71.114272999999997</v>
      </c>
      <c r="Z5471" t="s">
        <v>1732</v>
      </c>
    </row>
    <row r="5472" spans="1:26">
      <c r="A5472">
        <v>29461</v>
      </c>
      <c r="B5472" s="1">
        <v>41488.635405092595</v>
      </c>
      <c r="C5472" s="1">
        <f t="shared" si="1068"/>
        <v>41275</v>
      </c>
      <c r="D5472" s="4">
        <f t="shared" si="1069"/>
        <v>0.58611111111111114</v>
      </c>
      <c r="E5472" s="3">
        <f t="shared" si="1070"/>
        <v>2013</v>
      </c>
      <c r="F5472" s="3">
        <f t="shared" si="1071"/>
        <v>8</v>
      </c>
      <c r="G5472" s="3">
        <f t="shared" si="1072"/>
        <v>2</v>
      </c>
      <c r="H5472" s="3">
        <f t="shared" si="1073"/>
        <v>15</v>
      </c>
      <c r="I5472" s="3">
        <f t="shared" si="1074"/>
        <v>14</v>
      </c>
      <c r="J5472" s="3">
        <f t="shared" si="1075"/>
        <v>6</v>
      </c>
      <c r="K5472" s="3" t="str">
        <f>IF(AND(D5472&gt;='Season Lookup'!$D$15,D5472&lt;'Season Lookup'!$D$16),"Spring",IF(AND(D5472&gt;='Season Lookup'!$D$16,D5472&lt;'Season Lookup'!$D$17),"Summer",IF(AND(D5472&gt;='Season Lookup'!$D$17,D5472&lt;'Season Lookup'!$D$18),"Fall",IF(OR(D5472&gt;='Season Lookup'!$D$18,D5472&lt;'Season Lookup'!$D$15),"Winter"))))</f>
        <v>Summer</v>
      </c>
      <c r="L5472" s="3" t="str">
        <f>VLOOKUP(F5472,'Season Lookup'!$A$1:$B$13,2,0)</f>
        <v>Summer</v>
      </c>
      <c r="M5472" t="s">
        <v>12</v>
      </c>
      <c r="N5472" t="s">
        <v>13</v>
      </c>
      <c r="O5472" t="s">
        <v>23</v>
      </c>
      <c r="P5472" t="str">
        <f t="shared" si="1076"/>
        <v>Yes</v>
      </c>
      <c r="Q5472" t="str">
        <f t="shared" si="1077"/>
        <v>No</v>
      </c>
      <c r="R5472" t="str">
        <f t="shared" si="1078"/>
        <v>No</v>
      </c>
      <c r="S5472">
        <v>402</v>
      </c>
      <c r="T5472" t="s">
        <v>15</v>
      </c>
      <c r="V5472" t="str">
        <f t="shared" si="1079"/>
        <v>Non Intersection</v>
      </c>
      <c r="W5472" t="s">
        <v>1135</v>
      </c>
      <c r="X5472">
        <v>42.393109000000003</v>
      </c>
      <c r="Y5472">
        <v>-71.140016000000003</v>
      </c>
      <c r="Z5472" t="s">
        <v>1136</v>
      </c>
    </row>
    <row r="5473" spans="1:26">
      <c r="A5473">
        <v>29462</v>
      </c>
      <c r="B5473" s="1">
        <v>41488.748611111114</v>
      </c>
      <c r="C5473" s="1">
        <f t="shared" si="1068"/>
        <v>41275</v>
      </c>
      <c r="D5473" s="4">
        <f t="shared" si="1069"/>
        <v>0.58611111111111114</v>
      </c>
      <c r="E5473" s="3">
        <f t="shared" si="1070"/>
        <v>2013</v>
      </c>
      <c r="F5473" s="3">
        <f t="shared" si="1071"/>
        <v>8</v>
      </c>
      <c r="G5473" s="3">
        <f t="shared" si="1072"/>
        <v>2</v>
      </c>
      <c r="H5473" s="3">
        <f t="shared" si="1073"/>
        <v>17</v>
      </c>
      <c r="I5473" s="3">
        <f t="shared" si="1074"/>
        <v>58</v>
      </c>
      <c r="J5473" s="3">
        <f t="shared" si="1075"/>
        <v>6</v>
      </c>
      <c r="K5473" s="3" t="str">
        <f>IF(AND(D5473&gt;='Season Lookup'!$D$15,D5473&lt;'Season Lookup'!$D$16),"Spring",IF(AND(D5473&gt;='Season Lookup'!$D$16,D5473&lt;'Season Lookup'!$D$17),"Summer",IF(AND(D5473&gt;='Season Lookup'!$D$17,D5473&lt;'Season Lookup'!$D$18),"Fall",IF(OR(D5473&gt;='Season Lookup'!$D$18,D5473&lt;'Season Lookup'!$D$15),"Winter"))))</f>
        <v>Summer</v>
      </c>
      <c r="L5473" s="3" t="str">
        <f>VLOOKUP(F5473,'Season Lookup'!$A$1:$B$13,2,0)</f>
        <v>Summer</v>
      </c>
      <c r="M5473" t="s">
        <v>12</v>
      </c>
      <c r="N5473" t="s">
        <v>13</v>
      </c>
      <c r="O5473" t="s">
        <v>13</v>
      </c>
      <c r="P5473" t="str">
        <f t="shared" si="1076"/>
        <v>Yes</v>
      </c>
      <c r="Q5473" t="str">
        <f t="shared" si="1077"/>
        <v>No</v>
      </c>
      <c r="R5473" t="str">
        <f t="shared" si="1078"/>
        <v>No</v>
      </c>
      <c r="S5473">
        <v>1562</v>
      </c>
      <c r="T5473" t="s">
        <v>14</v>
      </c>
      <c r="V5473" t="str">
        <f t="shared" si="1079"/>
        <v>Non Intersection</v>
      </c>
      <c r="W5473" t="s">
        <v>5874</v>
      </c>
      <c r="X5473">
        <v>42.368924999999997</v>
      </c>
      <c r="Y5473">
        <v>-71.110257000000004</v>
      </c>
      <c r="Z5473" t="s">
        <v>468</v>
      </c>
    </row>
    <row r="5474" spans="1:26">
      <c r="A5474">
        <v>29463</v>
      </c>
      <c r="B5474" s="1">
        <v>41488.902777777781</v>
      </c>
      <c r="C5474" s="1">
        <f t="shared" si="1068"/>
        <v>41275</v>
      </c>
      <c r="D5474" s="4">
        <f t="shared" si="1069"/>
        <v>0.58611111111111114</v>
      </c>
      <c r="E5474" s="3">
        <f t="shared" si="1070"/>
        <v>2013</v>
      </c>
      <c r="F5474" s="3">
        <f t="shared" si="1071"/>
        <v>8</v>
      </c>
      <c r="G5474" s="3">
        <f t="shared" si="1072"/>
        <v>2</v>
      </c>
      <c r="H5474" s="3">
        <f t="shared" si="1073"/>
        <v>21</v>
      </c>
      <c r="I5474" s="3">
        <f t="shared" si="1074"/>
        <v>40</v>
      </c>
      <c r="J5474" s="3">
        <f t="shared" si="1075"/>
        <v>6</v>
      </c>
      <c r="K5474" s="3" t="str">
        <f>IF(AND(D5474&gt;='Season Lookup'!$D$15,D5474&lt;'Season Lookup'!$D$16),"Spring",IF(AND(D5474&gt;='Season Lookup'!$D$16,D5474&lt;'Season Lookup'!$D$17),"Summer",IF(AND(D5474&gt;='Season Lookup'!$D$17,D5474&lt;'Season Lookup'!$D$18),"Fall",IF(OR(D5474&gt;='Season Lookup'!$D$18,D5474&lt;'Season Lookup'!$D$15),"Winter"))))</f>
        <v>Summer</v>
      </c>
      <c r="L5474" s="3" t="str">
        <f>VLOOKUP(F5474,'Season Lookup'!$A$1:$B$13,2,0)</f>
        <v>Summer</v>
      </c>
      <c r="M5474" t="s">
        <v>12</v>
      </c>
      <c r="N5474" t="s">
        <v>13</v>
      </c>
      <c r="O5474" t="s">
        <v>13</v>
      </c>
      <c r="P5474" t="str">
        <f t="shared" si="1076"/>
        <v>Yes</v>
      </c>
      <c r="Q5474" t="str">
        <f t="shared" si="1077"/>
        <v>No</v>
      </c>
      <c r="R5474" t="str">
        <f t="shared" si="1078"/>
        <v>No</v>
      </c>
      <c r="S5474">
        <v>18</v>
      </c>
      <c r="T5474" t="s">
        <v>5875</v>
      </c>
      <c r="V5474" t="str">
        <f t="shared" si="1079"/>
        <v>Non Intersection</v>
      </c>
      <c r="W5474" t="s">
        <v>5876</v>
      </c>
      <c r="X5474">
        <v>42.369793999999999</v>
      </c>
      <c r="Y5474">
        <v>-71.090474999999998</v>
      </c>
      <c r="Z5474" t="s">
        <v>5877</v>
      </c>
    </row>
    <row r="5475" spans="1:26">
      <c r="A5475">
        <v>29464</v>
      </c>
      <c r="B5475" s="1">
        <v>41488.90902777778</v>
      </c>
      <c r="C5475" s="1">
        <f t="shared" si="1068"/>
        <v>41275</v>
      </c>
      <c r="D5475" s="4">
        <f t="shared" si="1069"/>
        <v>0.58611111111111114</v>
      </c>
      <c r="E5475" s="3">
        <f t="shared" si="1070"/>
        <v>2013</v>
      </c>
      <c r="F5475" s="3">
        <f t="shared" si="1071"/>
        <v>8</v>
      </c>
      <c r="G5475" s="3">
        <f t="shared" si="1072"/>
        <v>2</v>
      </c>
      <c r="H5475" s="3">
        <f t="shared" si="1073"/>
        <v>21</v>
      </c>
      <c r="I5475" s="3">
        <f t="shared" si="1074"/>
        <v>49</v>
      </c>
      <c r="J5475" s="3">
        <f t="shared" si="1075"/>
        <v>6</v>
      </c>
      <c r="K5475" s="3" t="str">
        <f>IF(AND(D5475&gt;='Season Lookup'!$D$15,D5475&lt;'Season Lookup'!$D$16),"Spring",IF(AND(D5475&gt;='Season Lookup'!$D$16,D5475&lt;'Season Lookup'!$D$17),"Summer",IF(AND(D5475&gt;='Season Lookup'!$D$17,D5475&lt;'Season Lookup'!$D$18),"Fall",IF(OR(D5475&gt;='Season Lookup'!$D$18,D5475&lt;'Season Lookup'!$D$15),"Winter"))))</f>
        <v>Summer</v>
      </c>
      <c r="L5475" s="3" t="str">
        <f>VLOOKUP(F5475,'Season Lookup'!$A$1:$B$13,2,0)</f>
        <v>Summer</v>
      </c>
      <c r="M5475" t="s">
        <v>12</v>
      </c>
      <c r="N5475" t="s">
        <v>13</v>
      </c>
      <c r="O5475" t="s">
        <v>23</v>
      </c>
      <c r="P5475" t="str">
        <f t="shared" si="1076"/>
        <v>Yes</v>
      </c>
      <c r="Q5475" t="str">
        <f t="shared" si="1077"/>
        <v>No</v>
      </c>
      <c r="R5475" t="str">
        <f t="shared" si="1078"/>
        <v>No</v>
      </c>
      <c r="T5475" t="s">
        <v>1502</v>
      </c>
      <c r="U5475" t="s">
        <v>260</v>
      </c>
      <c r="V5475" t="str">
        <f t="shared" si="1079"/>
        <v>Intersection</v>
      </c>
      <c r="W5475" t="s">
        <v>2873</v>
      </c>
      <c r="X5475">
        <v>42.371716999999997</v>
      </c>
      <c r="Y5475">
        <v>-71.079684999999998</v>
      </c>
      <c r="Z5475" t="s">
        <v>1504</v>
      </c>
    </row>
    <row r="5476" spans="1:26">
      <c r="A5476">
        <v>29465</v>
      </c>
      <c r="B5476" s="1">
        <v>41489.492349537039</v>
      </c>
      <c r="C5476" s="1">
        <f t="shared" si="1068"/>
        <v>41275</v>
      </c>
      <c r="D5476" s="4">
        <f t="shared" si="1069"/>
        <v>0.58888888888888891</v>
      </c>
      <c r="E5476" s="3">
        <f t="shared" si="1070"/>
        <v>2013</v>
      </c>
      <c r="F5476" s="3">
        <f t="shared" si="1071"/>
        <v>8</v>
      </c>
      <c r="G5476" s="3">
        <f t="shared" si="1072"/>
        <v>3</v>
      </c>
      <c r="H5476" s="3">
        <f t="shared" si="1073"/>
        <v>11</v>
      </c>
      <c r="I5476" s="3">
        <f t="shared" si="1074"/>
        <v>48</v>
      </c>
      <c r="J5476" s="3">
        <f t="shared" si="1075"/>
        <v>7</v>
      </c>
      <c r="K5476" s="3" t="str">
        <f>IF(AND(D5476&gt;='Season Lookup'!$D$15,D5476&lt;'Season Lookup'!$D$16),"Spring",IF(AND(D5476&gt;='Season Lookup'!$D$16,D5476&lt;'Season Lookup'!$D$17),"Summer",IF(AND(D5476&gt;='Season Lookup'!$D$17,D5476&lt;'Season Lookup'!$D$18),"Fall",IF(OR(D5476&gt;='Season Lookup'!$D$18,D5476&lt;'Season Lookup'!$D$15),"Winter"))))</f>
        <v>Summer</v>
      </c>
      <c r="L5476" s="3" t="str">
        <f>VLOOKUP(F5476,'Season Lookup'!$A$1:$B$13,2,0)</f>
        <v>Summer</v>
      </c>
      <c r="M5476" t="s">
        <v>31</v>
      </c>
      <c r="N5476" t="s">
        <v>13</v>
      </c>
      <c r="O5476" t="s">
        <v>132</v>
      </c>
      <c r="P5476" t="str">
        <f t="shared" si="1076"/>
        <v>Yes</v>
      </c>
      <c r="Q5476" t="str">
        <f t="shared" si="1077"/>
        <v>Yes</v>
      </c>
      <c r="R5476" t="str">
        <f t="shared" si="1078"/>
        <v>No</v>
      </c>
      <c r="T5476" t="s">
        <v>238</v>
      </c>
      <c r="U5476" t="s">
        <v>166</v>
      </c>
      <c r="V5476" t="str">
        <f t="shared" si="1079"/>
        <v>Intersection</v>
      </c>
      <c r="W5476" t="s">
        <v>4457</v>
      </c>
      <c r="X5476">
        <v>42.376308000000002</v>
      </c>
      <c r="Y5476">
        <v>-71.115696</v>
      </c>
      <c r="Z5476" t="s">
        <v>4458</v>
      </c>
    </row>
    <row r="5477" spans="1:26">
      <c r="A5477">
        <v>29466</v>
      </c>
      <c r="B5477" s="1">
        <v>41489.625</v>
      </c>
      <c r="C5477" s="1">
        <f t="shared" si="1068"/>
        <v>41275</v>
      </c>
      <c r="D5477" s="4">
        <f t="shared" si="1069"/>
        <v>0.58888888888888891</v>
      </c>
      <c r="E5477" s="3">
        <f t="shared" si="1070"/>
        <v>2013</v>
      </c>
      <c r="F5477" s="3">
        <f t="shared" si="1071"/>
        <v>8</v>
      </c>
      <c r="G5477" s="3">
        <f t="shared" si="1072"/>
        <v>3</v>
      </c>
      <c r="H5477" s="3">
        <f t="shared" si="1073"/>
        <v>15</v>
      </c>
      <c r="I5477" s="3">
        <f t="shared" si="1074"/>
        <v>0</v>
      </c>
      <c r="J5477" s="3">
        <f t="shared" si="1075"/>
        <v>7</v>
      </c>
      <c r="K5477" s="3" t="str">
        <f>IF(AND(D5477&gt;='Season Lookup'!$D$15,D5477&lt;'Season Lookup'!$D$16),"Spring",IF(AND(D5477&gt;='Season Lookup'!$D$16,D5477&lt;'Season Lookup'!$D$17),"Summer",IF(AND(D5477&gt;='Season Lookup'!$D$17,D5477&lt;'Season Lookup'!$D$18),"Fall",IF(OR(D5477&gt;='Season Lookup'!$D$18,D5477&lt;'Season Lookup'!$D$15),"Winter"))))</f>
        <v>Summer</v>
      </c>
      <c r="L5477" s="3" t="str">
        <f>VLOOKUP(F5477,'Season Lookup'!$A$1:$B$13,2,0)</f>
        <v>Summer</v>
      </c>
      <c r="M5477" t="s">
        <v>31</v>
      </c>
      <c r="N5477" t="s">
        <v>13</v>
      </c>
      <c r="O5477" t="s">
        <v>23</v>
      </c>
      <c r="P5477" t="str">
        <f t="shared" si="1076"/>
        <v>Yes</v>
      </c>
      <c r="Q5477" t="str">
        <f t="shared" si="1077"/>
        <v>No</v>
      </c>
      <c r="R5477" t="str">
        <f t="shared" si="1078"/>
        <v>No</v>
      </c>
      <c r="S5477">
        <v>133</v>
      </c>
      <c r="T5477" t="s">
        <v>2484</v>
      </c>
      <c r="V5477" t="str">
        <f t="shared" si="1079"/>
        <v>Non Intersection</v>
      </c>
      <c r="W5477" t="s">
        <v>5878</v>
      </c>
      <c r="X5477">
        <v>42.372199000000002</v>
      </c>
      <c r="Y5477">
        <v>-71.100302999999997</v>
      </c>
      <c r="Z5477" t="s">
        <v>5879</v>
      </c>
    </row>
    <row r="5478" spans="1:26">
      <c r="A5478">
        <v>29467</v>
      </c>
      <c r="B5478" s="1">
        <v>41489.607638888891</v>
      </c>
      <c r="C5478" s="1">
        <f t="shared" si="1068"/>
        <v>41275</v>
      </c>
      <c r="D5478" s="4">
        <f t="shared" si="1069"/>
        <v>0.58888888888888891</v>
      </c>
      <c r="E5478" s="3">
        <f t="shared" si="1070"/>
        <v>2013</v>
      </c>
      <c r="F5478" s="3">
        <f t="shared" si="1071"/>
        <v>8</v>
      </c>
      <c r="G5478" s="3">
        <f t="shared" si="1072"/>
        <v>3</v>
      </c>
      <c r="H5478" s="3">
        <f t="shared" si="1073"/>
        <v>14</v>
      </c>
      <c r="I5478" s="3">
        <f t="shared" si="1074"/>
        <v>35</v>
      </c>
      <c r="J5478" s="3">
        <f t="shared" si="1075"/>
        <v>7</v>
      </c>
      <c r="K5478" s="3" t="str">
        <f>IF(AND(D5478&gt;='Season Lookup'!$D$15,D5478&lt;'Season Lookup'!$D$16),"Spring",IF(AND(D5478&gt;='Season Lookup'!$D$16,D5478&lt;'Season Lookup'!$D$17),"Summer",IF(AND(D5478&gt;='Season Lookup'!$D$17,D5478&lt;'Season Lookup'!$D$18),"Fall",IF(OR(D5478&gt;='Season Lookup'!$D$18,D5478&lt;'Season Lookup'!$D$15),"Winter"))))</f>
        <v>Summer</v>
      </c>
      <c r="L5478" s="3" t="str">
        <f>VLOOKUP(F5478,'Season Lookup'!$A$1:$B$13,2,0)</f>
        <v>Summer</v>
      </c>
      <c r="M5478" t="s">
        <v>31</v>
      </c>
      <c r="N5478" t="s">
        <v>13</v>
      </c>
      <c r="O5478" t="s">
        <v>23</v>
      </c>
      <c r="P5478" t="str">
        <f t="shared" si="1076"/>
        <v>Yes</v>
      </c>
      <c r="Q5478" t="str">
        <f t="shared" si="1077"/>
        <v>No</v>
      </c>
      <c r="R5478" t="str">
        <f t="shared" si="1078"/>
        <v>No</v>
      </c>
      <c r="S5478">
        <v>86</v>
      </c>
      <c r="T5478" t="s">
        <v>745</v>
      </c>
      <c r="V5478" t="str">
        <f t="shared" si="1079"/>
        <v>Non Intersection</v>
      </c>
      <c r="W5478" t="s">
        <v>5880</v>
      </c>
      <c r="X5478">
        <v>42.366278000000001</v>
      </c>
      <c r="Y5478">
        <v>-71.100464000000002</v>
      </c>
      <c r="Z5478" t="s">
        <v>5881</v>
      </c>
    </row>
    <row r="5479" spans="1:26">
      <c r="A5479">
        <v>29468</v>
      </c>
      <c r="B5479" s="1">
        <v>41489.731238425928</v>
      </c>
      <c r="C5479" s="1">
        <f t="shared" si="1068"/>
        <v>41275</v>
      </c>
      <c r="D5479" s="4">
        <f t="shared" si="1069"/>
        <v>0.58888888888888891</v>
      </c>
      <c r="E5479" s="3">
        <f t="shared" si="1070"/>
        <v>2013</v>
      </c>
      <c r="F5479" s="3">
        <f t="shared" si="1071"/>
        <v>8</v>
      </c>
      <c r="G5479" s="3">
        <f t="shared" si="1072"/>
        <v>3</v>
      </c>
      <c r="H5479" s="3">
        <f t="shared" si="1073"/>
        <v>17</v>
      </c>
      <c r="I5479" s="3">
        <f t="shared" si="1074"/>
        <v>32</v>
      </c>
      <c r="J5479" s="3">
        <f t="shared" si="1075"/>
        <v>7</v>
      </c>
      <c r="K5479" s="3" t="str">
        <f>IF(AND(D5479&gt;='Season Lookup'!$D$15,D5479&lt;'Season Lookup'!$D$16),"Spring",IF(AND(D5479&gt;='Season Lookup'!$D$16,D5479&lt;'Season Lookup'!$D$17),"Summer",IF(AND(D5479&gt;='Season Lookup'!$D$17,D5479&lt;'Season Lookup'!$D$18),"Fall",IF(OR(D5479&gt;='Season Lookup'!$D$18,D5479&lt;'Season Lookup'!$D$15),"Winter"))))</f>
        <v>Summer</v>
      </c>
      <c r="L5479" s="3" t="str">
        <f>VLOOKUP(F5479,'Season Lookup'!$A$1:$B$13,2,0)</f>
        <v>Summer</v>
      </c>
      <c r="M5479" t="s">
        <v>31</v>
      </c>
      <c r="N5479" t="s">
        <v>13</v>
      </c>
      <c r="O5479" t="s">
        <v>152</v>
      </c>
      <c r="P5479" t="str">
        <f t="shared" si="1076"/>
        <v>Yes</v>
      </c>
      <c r="Q5479" t="str">
        <f t="shared" si="1077"/>
        <v>No</v>
      </c>
      <c r="R5479" t="str">
        <f t="shared" si="1078"/>
        <v>Yes</v>
      </c>
      <c r="T5479" t="s">
        <v>3893</v>
      </c>
      <c r="V5479" t="str">
        <f t="shared" si="1079"/>
        <v>Intersection</v>
      </c>
      <c r="W5479" t="s">
        <v>5882</v>
      </c>
      <c r="X5479">
        <v>0</v>
      </c>
      <c r="Y5479">
        <v>0</v>
      </c>
      <c r="Z5479" t="s">
        <v>81</v>
      </c>
    </row>
    <row r="5480" spans="1:26">
      <c r="A5480">
        <v>29469</v>
      </c>
      <c r="B5480" s="1">
        <v>41491.84375</v>
      </c>
      <c r="C5480" s="1">
        <f t="shared" si="1068"/>
        <v>41275</v>
      </c>
      <c r="D5480" s="4">
        <f t="shared" si="1069"/>
        <v>0.59444444444444444</v>
      </c>
      <c r="E5480" s="3">
        <f t="shared" si="1070"/>
        <v>2013</v>
      </c>
      <c r="F5480" s="3">
        <f t="shared" si="1071"/>
        <v>8</v>
      </c>
      <c r="G5480" s="3">
        <f t="shared" si="1072"/>
        <v>5</v>
      </c>
      <c r="H5480" s="3">
        <f t="shared" si="1073"/>
        <v>20</v>
      </c>
      <c r="I5480" s="3">
        <f t="shared" si="1074"/>
        <v>15</v>
      </c>
      <c r="J5480" s="3">
        <f t="shared" si="1075"/>
        <v>2</v>
      </c>
      <c r="K5480" s="3" t="str">
        <f>IF(AND(D5480&gt;='Season Lookup'!$D$15,D5480&lt;'Season Lookup'!$D$16),"Spring",IF(AND(D5480&gt;='Season Lookup'!$D$16,D5480&lt;'Season Lookup'!$D$17),"Summer",IF(AND(D5480&gt;='Season Lookup'!$D$17,D5480&lt;'Season Lookup'!$D$18),"Fall",IF(OR(D5480&gt;='Season Lookup'!$D$18,D5480&lt;'Season Lookup'!$D$15),"Winter"))))</f>
        <v>Summer</v>
      </c>
      <c r="L5480" s="3" t="str">
        <f>VLOOKUP(F5480,'Season Lookup'!$A$1:$B$13,2,0)</f>
        <v>Summer</v>
      </c>
      <c r="M5480" t="s">
        <v>56</v>
      </c>
      <c r="N5480" t="s">
        <v>13</v>
      </c>
      <c r="O5480" t="s">
        <v>132</v>
      </c>
      <c r="P5480" t="str">
        <f t="shared" si="1076"/>
        <v>Yes</v>
      </c>
      <c r="Q5480" t="str">
        <f t="shared" si="1077"/>
        <v>Yes</v>
      </c>
      <c r="R5480" t="str">
        <f t="shared" si="1078"/>
        <v>No</v>
      </c>
      <c r="T5480" t="s">
        <v>19</v>
      </c>
      <c r="U5480" t="s">
        <v>74</v>
      </c>
      <c r="V5480" t="str">
        <f t="shared" si="1079"/>
        <v>Intersection</v>
      </c>
      <c r="W5480" t="s">
        <v>111</v>
      </c>
      <c r="X5480">
        <v>42.373728999999997</v>
      </c>
      <c r="Y5480">
        <v>-71.100836999999999</v>
      </c>
      <c r="Z5480" t="s">
        <v>112</v>
      </c>
    </row>
    <row r="5481" spans="1:26">
      <c r="A5481">
        <v>29470</v>
      </c>
      <c r="B5481" s="1">
        <v>41491.531944444447</v>
      </c>
      <c r="C5481" s="1">
        <f t="shared" si="1068"/>
        <v>41275</v>
      </c>
      <c r="D5481" s="4">
        <f t="shared" si="1069"/>
        <v>0.59444444444444444</v>
      </c>
      <c r="E5481" s="3">
        <f t="shared" si="1070"/>
        <v>2013</v>
      </c>
      <c r="F5481" s="3">
        <f t="shared" si="1071"/>
        <v>8</v>
      </c>
      <c r="G5481" s="3">
        <f t="shared" si="1072"/>
        <v>5</v>
      </c>
      <c r="H5481" s="3">
        <f t="shared" si="1073"/>
        <v>12</v>
      </c>
      <c r="I5481" s="3">
        <f t="shared" si="1074"/>
        <v>46</v>
      </c>
      <c r="J5481" s="3">
        <f t="shared" si="1075"/>
        <v>2</v>
      </c>
      <c r="K5481" s="3" t="str">
        <f>IF(AND(D5481&gt;='Season Lookup'!$D$15,D5481&lt;'Season Lookup'!$D$16),"Spring",IF(AND(D5481&gt;='Season Lookup'!$D$16,D5481&lt;'Season Lookup'!$D$17),"Summer",IF(AND(D5481&gt;='Season Lookup'!$D$17,D5481&lt;'Season Lookup'!$D$18),"Fall",IF(OR(D5481&gt;='Season Lookup'!$D$18,D5481&lt;'Season Lookup'!$D$15),"Winter"))))</f>
        <v>Summer</v>
      </c>
      <c r="L5481" s="3" t="str">
        <f>VLOOKUP(F5481,'Season Lookup'!$A$1:$B$13,2,0)</f>
        <v>Summer</v>
      </c>
      <c r="M5481" t="s">
        <v>56</v>
      </c>
      <c r="N5481" t="s">
        <v>13</v>
      </c>
      <c r="O5481" t="s">
        <v>13</v>
      </c>
      <c r="P5481" t="str">
        <f t="shared" si="1076"/>
        <v>Yes</v>
      </c>
      <c r="Q5481" t="str">
        <f t="shared" si="1077"/>
        <v>No</v>
      </c>
      <c r="R5481" t="str">
        <f t="shared" si="1078"/>
        <v>No</v>
      </c>
      <c r="T5481" t="s">
        <v>14</v>
      </c>
      <c r="U5481" t="s">
        <v>487</v>
      </c>
      <c r="V5481" t="str">
        <f t="shared" si="1079"/>
        <v>Intersection</v>
      </c>
      <c r="W5481" t="s">
        <v>787</v>
      </c>
      <c r="X5481">
        <v>42.390293999999997</v>
      </c>
      <c r="Y5481">
        <v>-71.120996000000005</v>
      </c>
      <c r="Z5481" t="s">
        <v>788</v>
      </c>
    </row>
    <row r="5482" spans="1:26">
      <c r="A5482">
        <v>29471</v>
      </c>
      <c r="B5482" s="1">
        <v>41491.288194444445</v>
      </c>
      <c r="C5482" s="1">
        <f t="shared" si="1068"/>
        <v>41275</v>
      </c>
      <c r="D5482" s="4">
        <f t="shared" si="1069"/>
        <v>0.59444444444444444</v>
      </c>
      <c r="E5482" s="3">
        <f t="shared" si="1070"/>
        <v>2013</v>
      </c>
      <c r="F5482" s="3">
        <f t="shared" si="1071"/>
        <v>8</v>
      </c>
      <c r="G5482" s="3">
        <f t="shared" si="1072"/>
        <v>5</v>
      </c>
      <c r="H5482" s="3">
        <f t="shared" si="1073"/>
        <v>6</v>
      </c>
      <c r="I5482" s="3">
        <f t="shared" si="1074"/>
        <v>55</v>
      </c>
      <c r="J5482" s="3">
        <f t="shared" si="1075"/>
        <v>2</v>
      </c>
      <c r="K5482" s="3" t="str">
        <f>IF(AND(D5482&gt;='Season Lookup'!$D$15,D5482&lt;'Season Lookup'!$D$16),"Spring",IF(AND(D5482&gt;='Season Lookup'!$D$16,D5482&lt;'Season Lookup'!$D$17),"Summer",IF(AND(D5482&gt;='Season Lookup'!$D$17,D5482&lt;'Season Lookup'!$D$18),"Fall",IF(OR(D5482&gt;='Season Lookup'!$D$18,D5482&lt;'Season Lookup'!$D$15),"Winter"))))</f>
        <v>Summer</v>
      </c>
      <c r="L5482" s="3" t="str">
        <f>VLOOKUP(F5482,'Season Lookup'!$A$1:$B$13,2,0)</f>
        <v>Summer</v>
      </c>
      <c r="M5482" t="s">
        <v>56</v>
      </c>
      <c r="N5482" t="s">
        <v>13</v>
      </c>
      <c r="O5482" t="s">
        <v>23</v>
      </c>
      <c r="P5482" t="str">
        <f t="shared" si="1076"/>
        <v>Yes</v>
      </c>
      <c r="Q5482" t="str">
        <f t="shared" si="1077"/>
        <v>No</v>
      </c>
      <c r="R5482" t="str">
        <f t="shared" si="1078"/>
        <v>No</v>
      </c>
      <c r="T5482" t="s">
        <v>453</v>
      </c>
      <c r="U5482" t="s">
        <v>835</v>
      </c>
      <c r="V5482" t="str">
        <f t="shared" si="1079"/>
        <v>Intersection</v>
      </c>
      <c r="W5482" t="s">
        <v>5322</v>
      </c>
      <c r="X5482">
        <v>42.359144000000001</v>
      </c>
      <c r="Y5482">
        <v>-71.106149000000002</v>
      </c>
      <c r="Z5482" t="s">
        <v>5323</v>
      </c>
    </row>
    <row r="5483" spans="1:26">
      <c r="A5483">
        <v>29472</v>
      </c>
      <c r="B5483" s="1">
        <v>41491.354155092595</v>
      </c>
      <c r="C5483" s="1">
        <f t="shared" si="1068"/>
        <v>41275</v>
      </c>
      <c r="D5483" s="4">
        <f t="shared" si="1069"/>
        <v>0.59444444444444444</v>
      </c>
      <c r="E5483" s="3">
        <f t="shared" si="1070"/>
        <v>2013</v>
      </c>
      <c r="F5483" s="3">
        <f t="shared" si="1071"/>
        <v>8</v>
      </c>
      <c r="G5483" s="3">
        <f t="shared" si="1072"/>
        <v>5</v>
      </c>
      <c r="H5483" s="3">
        <f t="shared" si="1073"/>
        <v>8</v>
      </c>
      <c r="I5483" s="3">
        <f t="shared" si="1074"/>
        <v>29</v>
      </c>
      <c r="J5483" s="3">
        <f t="shared" si="1075"/>
        <v>2</v>
      </c>
      <c r="K5483" s="3" t="str">
        <f>IF(AND(D5483&gt;='Season Lookup'!$D$15,D5483&lt;'Season Lookup'!$D$16),"Spring",IF(AND(D5483&gt;='Season Lookup'!$D$16,D5483&lt;'Season Lookup'!$D$17),"Summer",IF(AND(D5483&gt;='Season Lookup'!$D$17,D5483&lt;'Season Lookup'!$D$18),"Fall",IF(OR(D5483&gt;='Season Lookup'!$D$18,D5483&lt;'Season Lookup'!$D$15),"Winter"))))</f>
        <v>Summer</v>
      </c>
      <c r="L5483" s="3" t="str">
        <f>VLOOKUP(F5483,'Season Lookup'!$A$1:$B$13,2,0)</f>
        <v>Summer</v>
      </c>
      <c r="M5483" t="s">
        <v>56</v>
      </c>
      <c r="N5483" t="s">
        <v>13</v>
      </c>
      <c r="O5483" t="s">
        <v>36</v>
      </c>
      <c r="P5483" t="str">
        <f t="shared" si="1076"/>
        <v>Yes</v>
      </c>
      <c r="Q5483" t="str">
        <f t="shared" si="1077"/>
        <v>No</v>
      </c>
      <c r="R5483" t="str">
        <f t="shared" si="1078"/>
        <v>No</v>
      </c>
      <c r="T5483" t="s">
        <v>1145</v>
      </c>
      <c r="U5483" t="s">
        <v>4506</v>
      </c>
      <c r="V5483" t="str">
        <f t="shared" si="1079"/>
        <v>Intersection</v>
      </c>
      <c r="W5483" t="s">
        <v>5883</v>
      </c>
      <c r="X5483">
        <v>42.390377999999998</v>
      </c>
      <c r="Y5483">
        <v>-71.127658999999994</v>
      </c>
      <c r="Z5483" t="s">
        <v>5884</v>
      </c>
    </row>
    <row r="5484" spans="1:26">
      <c r="A5484">
        <v>29473</v>
      </c>
      <c r="B5484" s="1">
        <v>41491.715277777781</v>
      </c>
      <c r="C5484" s="1">
        <f t="shared" si="1068"/>
        <v>41275</v>
      </c>
      <c r="D5484" s="4">
        <f t="shared" si="1069"/>
        <v>0.59444444444444444</v>
      </c>
      <c r="E5484" s="3">
        <f t="shared" si="1070"/>
        <v>2013</v>
      </c>
      <c r="F5484" s="3">
        <f t="shared" si="1071"/>
        <v>8</v>
      </c>
      <c r="G5484" s="3">
        <f t="shared" si="1072"/>
        <v>5</v>
      </c>
      <c r="H5484" s="3">
        <f t="shared" si="1073"/>
        <v>17</v>
      </c>
      <c r="I5484" s="3">
        <f t="shared" si="1074"/>
        <v>10</v>
      </c>
      <c r="J5484" s="3">
        <f t="shared" si="1075"/>
        <v>2</v>
      </c>
      <c r="K5484" s="3" t="str">
        <f>IF(AND(D5484&gt;='Season Lookup'!$D$15,D5484&lt;'Season Lookup'!$D$16),"Spring",IF(AND(D5484&gt;='Season Lookup'!$D$16,D5484&lt;'Season Lookup'!$D$17),"Summer",IF(AND(D5484&gt;='Season Lookup'!$D$17,D5484&lt;'Season Lookup'!$D$18),"Fall",IF(OR(D5484&gt;='Season Lookup'!$D$18,D5484&lt;'Season Lookup'!$D$15),"Winter"))))</f>
        <v>Summer</v>
      </c>
      <c r="L5484" s="3" t="str">
        <f>VLOOKUP(F5484,'Season Lookup'!$A$1:$B$13,2,0)</f>
        <v>Summer</v>
      </c>
      <c r="M5484" t="s">
        <v>56</v>
      </c>
      <c r="N5484" t="s">
        <v>13</v>
      </c>
      <c r="O5484" t="s">
        <v>13</v>
      </c>
      <c r="P5484" t="str">
        <f t="shared" si="1076"/>
        <v>Yes</v>
      </c>
      <c r="Q5484" t="str">
        <f t="shared" si="1077"/>
        <v>No</v>
      </c>
      <c r="R5484" t="str">
        <f t="shared" si="1078"/>
        <v>No</v>
      </c>
      <c r="S5484">
        <v>58</v>
      </c>
      <c r="T5484" t="s">
        <v>326</v>
      </c>
      <c r="U5484" t="s">
        <v>325</v>
      </c>
      <c r="V5484" t="str">
        <f t="shared" si="1079"/>
        <v>Non Intersection</v>
      </c>
      <c r="W5484" t="s">
        <v>5885</v>
      </c>
      <c r="X5484">
        <v>42.371774000000002</v>
      </c>
      <c r="Y5484">
        <v>-71.120626000000001</v>
      </c>
      <c r="Z5484" t="s">
        <v>5886</v>
      </c>
    </row>
    <row r="5485" spans="1:26">
      <c r="A5485">
        <v>29475</v>
      </c>
      <c r="B5485" s="1">
        <v>41492.25</v>
      </c>
      <c r="C5485" s="1">
        <f t="shared" si="1068"/>
        <v>41275</v>
      </c>
      <c r="D5485" s="4">
        <f t="shared" si="1069"/>
        <v>0.59722222222222221</v>
      </c>
      <c r="E5485" s="3">
        <f t="shared" si="1070"/>
        <v>2013</v>
      </c>
      <c r="F5485" s="3">
        <f t="shared" si="1071"/>
        <v>8</v>
      </c>
      <c r="G5485" s="3">
        <f t="shared" si="1072"/>
        <v>6</v>
      </c>
      <c r="H5485" s="3">
        <f t="shared" si="1073"/>
        <v>6</v>
      </c>
      <c r="I5485" s="3">
        <f t="shared" si="1074"/>
        <v>0</v>
      </c>
      <c r="J5485" s="3">
        <f t="shared" si="1075"/>
        <v>3</v>
      </c>
      <c r="K5485" s="3" t="str">
        <f>IF(AND(D5485&gt;='Season Lookup'!$D$15,D5485&lt;'Season Lookup'!$D$16),"Spring",IF(AND(D5485&gt;='Season Lookup'!$D$16,D5485&lt;'Season Lookup'!$D$17),"Summer",IF(AND(D5485&gt;='Season Lookup'!$D$17,D5485&lt;'Season Lookup'!$D$18),"Fall",IF(OR(D5485&gt;='Season Lookup'!$D$18,D5485&lt;'Season Lookup'!$D$15),"Winter"))))</f>
        <v>Summer</v>
      </c>
      <c r="L5485" s="3" t="str">
        <f>VLOOKUP(F5485,'Season Lookup'!$A$1:$B$13,2,0)</f>
        <v>Summer</v>
      </c>
      <c r="M5485" t="s">
        <v>73</v>
      </c>
      <c r="N5485" t="s">
        <v>13</v>
      </c>
      <c r="O5485" t="s">
        <v>23</v>
      </c>
      <c r="P5485" t="str">
        <f t="shared" si="1076"/>
        <v>Yes</v>
      </c>
      <c r="Q5485" t="str">
        <f t="shared" si="1077"/>
        <v>No</v>
      </c>
      <c r="R5485" t="str">
        <f t="shared" si="1078"/>
        <v>No</v>
      </c>
      <c r="S5485">
        <v>19</v>
      </c>
      <c r="T5485" t="s">
        <v>362</v>
      </c>
      <c r="V5485" t="str">
        <f t="shared" si="1079"/>
        <v>Non Intersection</v>
      </c>
      <c r="W5485" t="s">
        <v>5887</v>
      </c>
      <c r="X5485">
        <v>42.393884999999997</v>
      </c>
      <c r="Y5485">
        <v>-71.128609999999995</v>
      </c>
      <c r="Z5485" t="s">
        <v>5888</v>
      </c>
    </row>
    <row r="5486" spans="1:26">
      <c r="A5486">
        <v>29476</v>
      </c>
      <c r="B5486" s="1">
        <v>41492.888888888891</v>
      </c>
      <c r="C5486" s="1">
        <f t="shared" si="1068"/>
        <v>41275</v>
      </c>
      <c r="D5486" s="4">
        <f t="shared" si="1069"/>
        <v>0.59722222222222221</v>
      </c>
      <c r="E5486" s="3">
        <f t="shared" si="1070"/>
        <v>2013</v>
      </c>
      <c r="F5486" s="3">
        <f t="shared" si="1071"/>
        <v>8</v>
      </c>
      <c r="G5486" s="3">
        <f t="shared" si="1072"/>
        <v>6</v>
      </c>
      <c r="H5486" s="3">
        <f t="shared" si="1073"/>
        <v>21</v>
      </c>
      <c r="I5486" s="3">
        <f t="shared" si="1074"/>
        <v>20</v>
      </c>
      <c r="J5486" s="3">
        <f t="shared" si="1075"/>
        <v>3</v>
      </c>
      <c r="K5486" s="3" t="str">
        <f>IF(AND(D5486&gt;='Season Lookup'!$D$15,D5486&lt;'Season Lookup'!$D$16),"Spring",IF(AND(D5486&gt;='Season Lookup'!$D$16,D5486&lt;'Season Lookup'!$D$17),"Summer",IF(AND(D5486&gt;='Season Lookup'!$D$17,D5486&lt;'Season Lookup'!$D$18),"Fall",IF(OR(D5486&gt;='Season Lookup'!$D$18,D5486&lt;'Season Lookup'!$D$15),"Winter"))))</f>
        <v>Summer</v>
      </c>
      <c r="L5486" s="3" t="str">
        <f>VLOOKUP(F5486,'Season Lookup'!$A$1:$B$13,2,0)</f>
        <v>Summer</v>
      </c>
      <c r="M5486" t="s">
        <v>73</v>
      </c>
      <c r="N5486" t="s">
        <v>13</v>
      </c>
      <c r="O5486" t="s">
        <v>13</v>
      </c>
      <c r="P5486" t="str">
        <f t="shared" si="1076"/>
        <v>Yes</v>
      </c>
      <c r="Q5486" t="str">
        <f t="shared" si="1077"/>
        <v>No</v>
      </c>
      <c r="R5486" t="str">
        <f t="shared" si="1078"/>
        <v>No</v>
      </c>
      <c r="S5486">
        <v>1945</v>
      </c>
      <c r="T5486" t="s">
        <v>14</v>
      </c>
      <c r="V5486" t="str">
        <f t="shared" si="1079"/>
        <v>Non Intersection</v>
      </c>
      <c r="W5486" t="s">
        <v>1205</v>
      </c>
      <c r="X5486">
        <v>42.389749999999999</v>
      </c>
      <c r="Y5486">
        <v>-71.120095000000006</v>
      </c>
      <c r="Z5486" t="s">
        <v>1206</v>
      </c>
    </row>
    <row r="5487" spans="1:26">
      <c r="A5487">
        <v>29495</v>
      </c>
      <c r="B5487" s="1">
        <v>41492.73609953704</v>
      </c>
      <c r="C5487" s="1">
        <f t="shared" si="1068"/>
        <v>41275</v>
      </c>
      <c r="D5487" s="4">
        <f t="shared" si="1069"/>
        <v>0.59722222222222221</v>
      </c>
      <c r="E5487" s="3">
        <f t="shared" si="1070"/>
        <v>2013</v>
      </c>
      <c r="F5487" s="3">
        <f t="shared" si="1071"/>
        <v>8</v>
      </c>
      <c r="G5487" s="3">
        <f t="shared" si="1072"/>
        <v>6</v>
      </c>
      <c r="H5487" s="3">
        <f t="shared" si="1073"/>
        <v>17</v>
      </c>
      <c r="I5487" s="3">
        <f t="shared" si="1074"/>
        <v>39</v>
      </c>
      <c r="J5487" s="3">
        <f t="shared" si="1075"/>
        <v>3</v>
      </c>
      <c r="K5487" s="3" t="str">
        <f>IF(AND(D5487&gt;='Season Lookup'!$D$15,D5487&lt;'Season Lookup'!$D$16),"Spring",IF(AND(D5487&gt;='Season Lookup'!$D$16,D5487&lt;'Season Lookup'!$D$17),"Summer",IF(AND(D5487&gt;='Season Lookup'!$D$17,D5487&lt;'Season Lookup'!$D$18),"Fall",IF(OR(D5487&gt;='Season Lookup'!$D$18,D5487&lt;'Season Lookup'!$D$15),"Winter"))))</f>
        <v>Summer</v>
      </c>
      <c r="L5487" s="3" t="str">
        <f>VLOOKUP(F5487,'Season Lookup'!$A$1:$B$13,2,0)</f>
        <v>Summer</v>
      </c>
      <c r="M5487" t="s">
        <v>73</v>
      </c>
      <c r="N5487" t="s">
        <v>13</v>
      </c>
      <c r="O5487" t="s">
        <v>13</v>
      </c>
      <c r="P5487" t="str">
        <f t="shared" si="1076"/>
        <v>Yes</v>
      </c>
      <c r="Q5487" t="str">
        <f t="shared" si="1077"/>
        <v>No</v>
      </c>
      <c r="R5487" t="str">
        <f t="shared" si="1078"/>
        <v>No</v>
      </c>
      <c r="T5487" t="s">
        <v>27</v>
      </c>
      <c r="U5487" t="s">
        <v>3498</v>
      </c>
      <c r="V5487" t="str">
        <f t="shared" si="1079"/>
        <v>Intersection</v>
      </c>
      <c r="W5487" t="s">
        <v>5889</v>
      </c>
      <c r="X5487">
        <v>42.364682999999999</v>
      </c>
      <c r="Y5487">
        <v>-71.111543999999995</v>
      </c>
      <c r="Z5487" t="s">
        <v>5868</v>
      </c>
    </row>
    <row r="5488" spans="1:26">
      <c r="A5488">
        <v>29624</v>
      </c>
      <c r="B5488" s="1">
        <v>41492.73609953704</v>
      </c>
      <c r="C5488" s="1">
        <f t="shared" si="1068"/>
        <v>41275</v>
      </c>
      <c r="D5488" s="4">
        <f t="shared" si="1069"/>
        <v>0.59722222222222221</v>
      </c>
      <c r="E5488" s="3">
        <f t="shared" si="1070"/>
        <v>2013</v>
      </c>
      <c r="F5488" s="3">
        <f t="shared" si="1071"/>
        <v>8</v>
      </c>
      <c r="G5488" s="3">
        <f t="shared" si="1072"/>
        <v>6</v>
      </c>
      <c r="H5488" s="3">
        <f t="shared" si="1073"/>
        <v>17</v>
      </c>
      <c r="I5488" s="3">
        <f t="shared" si="1074"/>
        <v>39</v>
      </c>
      <c r="J5488" s="3">
        <f t="shared" si="1075"/>
        <v>3</v>
      </c>
      <c r="K5488" s="3" t="str">
        <f>IF(AND(D5488&gt;='Season Lookup'!$D$15,D5488&lt;'Season Lookup'!$D$16),"Spring",IF(AND(D5488&gt;='Season Lookup'!$D$16,D5488&lt;'Season Lookup'!$D$17),"Summer",IF(AND(D5488&gt;='Season Lookup'!$D$17,D5488&lt;'Season Lookup'!$D$18),"Fall",IF(OR(D5488&gt;='Season Lookup'!$D$18,D5488&lt;'Season Lookup'!$D$15),"Winter"))))</f>
        <v>Summer</v>
      </c>
      <c r="L5488" s="3" t="str">
        <f>VLOOKUP(F5488,'Season Lookup'!$A$1:$B$13,2,0)</f>
        <v>Summer</v>
      </c>
      <c r="M5488" t="s">
        <v>12</v>
      </c>
      <c r="N5488" t="s">
        <v>13</v>
      </c>
      <c r="O5488" t="s">
        <v>13</v>
      </c>
      <c r="P5488" t="str">
        <f t="shared" si="1076"/>
        <v>Yes</v>
      </c>
      <c r="Q5488" t="str">
        <f t="shared" si="1077"/>
        <v>No</v>
      </c>
      <c r="R5488" t="str">
        <f t="shared" si="1078"/>
        <v>No</v>
      </c>
      <c r="T5488" t="s">
        <v>27</v>
      </c>
      <c r="U5488" t="s">
        <v>3498</v>
      </c>
      <c r="V5488" t="str">
        <f t="shared" si="1079"/>
        <v>Intersection</v>
      </c>
      <c r="W5488" t="s">
        <v>5889</v>
      </c>
      <c r="X5488">
        <v>42.364682999999999</v>
      </c>
      <c r="Y5488">
        <v>-71.111543999999995</v>
      </c>
      <c r="Z5488" t="s">
        <v>5868</v>
      </c>
    </row>
    <row r="5489" spans="1:26">
      <c r="A5489">
        <v>29477</v>
      </c>
      <c r="B5489" s="1">
        <v>41493.364583333336</v>
      </c>
      <c r="C5489" s="1">
        <f t="shared" si="1068"/>
        <v>41275</v>
      </c>
      <c r="D5489" s="4">
        <f t="shared" si="1069"/>
        <v>0.6</v>
      </c>
      <c r="E5489" s="3">
        <f t="shared" si="1070"/>
        <v>2013</v>
      </c>
      <c r="F5489" s="3">
        <f t="shared" si="1071"/>
        <v>8</v>
      </c>
      <c r="G5489" s="3">
        <f t="shared" si="1072"/>
        <v>7</v>
      </c>
      <c r="H5489" s="3">
        <f t="shared" si="1073"/>
        <v>8</v>
      </c>
      <c r="I5489" s="3">
        <f t="shared" si="1074"/>
        <v>45</v>
      </c>
      <c r="J5489" s="3">
        <f t="shared" si="1075"/>
        <v>4</v>
      </c>
      <c r="K5489" s="3" t="str">
        <f>IF(AND(D5489&gt;='Season Lookup'!$D$15,D5489&lt;'Season Lookup'!$D$16),"Spring",IF(AND(D5489&gt;='Season Lookup'!$D$16,D5489&lt;'Season Lookup'!$D$17),"Summer",IF(AND(D5489&gt;='Season Lookup'!$D$17,D5489&lt;'Season Lookup'!$D$18),"Fall",IF(OR(D5489&gt;='Season Lookup'!$D$18,D5489&lt;'Season Lookup'!$D$15),"Winter"))))</f>
        <v>Summer</v>
      </c>
      <c r="L5489" s="3" t="str">
        <f>VLOOKUP(F5489,'Season Lookup'!$A$1:$B$13,2,0)</f>
        <v>Summer</v>
      </c>
      <c r="M5489" t="s">
        <v>82</v>
      </c>
      <c r="N5489" t="s">
        <v>13</v>
      </c>
      <c r="O5489" t="s">
        <v>13</v>
      </c>
      <c r="P5489" t="str">
        <f t="shared" si="1076"/>
        <v>Yes</v>
      </c>
      <c r="Q5489" t="str">
        <f t="shared" si="1077"/>
        <v>No</v>
      </c>
      <c r="R5489" t="str">
        <f t="shared" si="1078"/>
        <v>No</v>
      </c>
      <c r="T5489" t="s">
        <v>209</v>
      </c>
      <c r="U5489" t="s">
        <v>61</v>
      </c>
      <c r="V5489" t="str">
        <f t="shared" si="1079"/>
        <v>Intersection</v>
      </c>
      <c r="W5489" t="s">
        <v>579</v>
      </c>
      <c r="X5489">
        <v>42.365141999999999</v>
      </c>
      <c r="Y5489">
        <v>-71.078205999999994</v>
      </c>
      <c r="Z5489" t="s">
        <v>448</v>
      </c>
    </row>
    <row r="5490" spans="1:26">
      <c r="A5490">
        <v>29478</v>
      </c>
      <c r="B5490" s="1">
        <v>41493.395833333336</v>
      </c>
      <c r="C5490" s="1">
        <f t="shared" si="1068"/>
        <v>41275</v>
      </c>
      <c r="D5490" s="4">
        <f t="shared" si="1069"/>
        <v>0.6</v>
      </c>
      <c r="E5490" s="3">
        <f t="shared" si="1070"/>
        <v>2013</v>
      </c>
      <c r="F5490" s="3">
        <f t="shared" si="1071"/>
        <v>8</v>
      </c>
      <c r="G5490" s="3">
        <f t="shared" si="1072"/>
        <v>7</v>
      </c>
      <c r="H5490" s="3">
        <f t="shared" si="1073"/>
        <v>9</v>
      </c>
      <c r="I5490" s="3">
        <f t="shared" si="1074"/>
        <v>30</v>
      </c>
      <c r="J5490" s="3">
        <f t="shared" si="1075"/>
        <v>4</v>
      </c>
      <c r="K5490" s="3" t="str">
        <f>IF(AND(D5490&gt;='Season Lookup'!$D$15,D5490&lt;'Season Lookup'!$D$16),"Spring",IF(AND(D5490&gt;='Season Lookup'!$D$16,D5490&lt;'Season Lookup'!$D$17),"Summer",IF(AND(D5490&gt;='Season Lookup'!$D$17,D5490&lt;'Season Lookup'!$D$18),"Fall",IF(OR(D5490&gt;='Season Lookup'!$D$18,D5490&lt;'Season Lookup'!$D$15),"Winter"))))</f>
        <v>Summer</v>
      </c>
      <c r="L5490" s="3" t="str">
        <f>VLOOKUP(F5490,'Season Lookup'!$A$1:$B$13,2,0)</f>
        <v>Summer</v>
      </c>
      <c r="M5490" t="s">
        <v>82</v>
      </c>
      <c r="N5490" t="s">
        <v>13</v>
      </c>
      <c r="O5490" t="s">
        <v>13</v>
      </c>
      <c r="P5490" t="str">
        <f t="shared" si="1076"/>
        <v>Yes</v>
      </c>
      <c r="Q5490" t="str">
        <f t="shared" si="1077"/>
        <v>No</v>
      </c>
      <c r="R5490" t="str">
        <f t="shared" si="1078"/>
        <v>No</v>
      </c>
      <c r="T5490" t="s">
        <v>41</v>
      </c>
      <c r="U5490" t="s">
        <v>203</v>
      </c>
      <c r="V5490" t="str">
        <f t="shared" si="1079"/>
        <v>Intersection</v>
      </c>
      <c r="W5490" t="s">
        <v>3110</v>
      </c>
      <c r="X5490">
        <v>42.361462000000003</v>
      </c>
      <c r="Y5490">
        <v>-71.115962999999994</v>
      </c>
      <c r="Z5490" t="s">
        <v>3111</v>
      </c>
    </row>
    <row r="5491" spans="1:26">
      <c r="A5491">
        <v>29479</v>
      </c>
      <c r="B5491" s="1">
        <v>41493.65625</v>
      </c>
      <c r="C5491" s="1">
        <f t="shared" si="1068"/>
        <v>41275</v>
      </c>
      <c r="D5491" s="4">
        <f t="shared" si="1069"/>
        <v>0.6</v>
      </c>
      <c r="E5491" s="3">
        <f t="shared" si="1070"/>
        <v>2013</v>
      </c>
      <c r="F5491" s="3">
        <f t="shared" si="1071"/>
        <v>8</v>
      </c>
      <c r="G5491" s="3">
        <f t="shared" si="1072"/>
        <v>7</v>
      </c>
      <c r="H5491" s="3">
        <f t="shared" si="1073"/>
        <v>15</v>
      </c>
      <c r="I5491" s="3">
        <f t="shared" si="1074"/>
        <v>45</v>
      </c>
      <c r="J5491" s="3">
        <f t="shared" si="1075"/>
        <v>4</v>
      </c>
      <c r="K5491" s="3" t="str">
        <f>IF(AND(D5491&gt;='Season Lookup'!$D$15,D5491&lt;'Season Lookup'!$D$16),"Spring",IF(AND(D5491&gt;='Season Lookup'!$D$16,D5491&lt;'Season Lookup'!$D$17),"Summer",IF(AND(D5491&gt;='Season Lookup'!$D$17,D5491&lt;'Season Lookup'!$D$18),"Fall",IF(OR(D5491&gt;='Season Lookup'!$D$18,D5491&lt;'Season Lookup'!$D$15),"Winter"))))</f>
        <v>Summer</v>
      </c>
      <c r="L5491" s="3" t="str">
        <f>VLOOKUP(F5491,'Season Lookup'!$A$1:$B$13,2,0)</f>
        <v>Summer</v>
      </c>
      <c r="M5491" t="s">
        <v>82</v>
      </c>
      <c r="N5491" t="s">
        <v>13</v>
      </c>
      <c r="O5491" t="s">
        <v>152</v>
      </c>
      <c r="P5491" t="str">
        <f t="shared" si="1076"/>
        <v>Yes</v>
      </c>
      <c r="Q5491" t="str">
        <f t="shared" si="1077"/>
        <v>No</v>
      </c>
      <c r="R5491" t="str">
        <f t="shared" si="1078"/>
        <v>Yes</v>
      </c>
      <c r="T5491" t="s">
        <v>19</v>
      </c>
      <c r="U5491" t="s">
        <v>189</v>
      </c>
      <c r="V5491" t="str">
        <f t="shared" si="1079"/>
        <v>Intersection</v>
      </c>
      <c r="W5491" t="s">
        <v>244</v>
      </c>
      <c r="X5491">
        <v>42.372750000000003</v>
      </c>
      <c r="Y5491">
        <v>-71.093288000000001</v>
      </c>
      <c r="Z5491" t="s">
        <v>245</v>
      </c>
    </row>
    <row r="5492" spans="1:26">
      <c r="A5492">
        <v>29480</v>
      </c>
      <c r="B5492" s="1">
        <v>41493.753460648149</v>
      </c>
      <c r="C5492" s="1">
        <f t="shared" si="1068"/>
        <v>41275</v>
      </c>
      <c r="D5492" s="4">
        <f t="shared" si="1069"/>
        <v>0.6</v>
      </c>
      <c r="E5492" s="3">
        <f t="shared" si="1070"/>
        <v>2013</v>
      </c>
      <c r="F5492" s="3">
        <f t="shared" si="1071"/>
        <v>8</v>
      </c>
      <c r="G5492" s="3">
        <f t="shared" si="1072"/>
        <v>7</v>
      </c>
      <c r="H5492" s="3">
        <f t="shared" si="1073"/>
        <v>18</v>
      </c>
      <c r="I5492" s="3">
        <f t="shared" si="1074"/>
        <v>4</v>
      </c>
      <c r="J5492" s="3">
        <f t="shared" si="1075"/>
        <v>4</v>
      </c>
      <c r="K5492" s="3" t="str">
        <f>IF(AND(D5492&gt;='Season Lookup'!$D$15,D5492&lt;'Season Lookup'!$D$16),"Spring",IF(AND(D5492&gt;='Season Lookup'!$D$16,D5492&lt;'Season Lookup'!$D$17),"Summer",IF(AND(D5492&gt;='Season Lookup'!$D$17,D5492&lt;'Season Lookup'!$D$18),"Fall",IF(OR(D5492&gt;='Season Lookup'!$D$18,D5492&lt;'Season Lookup'!$D$15),"Winter"))))</f>
        <v>Summer</v>
      </c>
      <c r="L5492" s="3" t="str">
        <f>VLOOKUP(F5492,'Season Lookup'!$A$1:$B$13,2,0)</f>
        <v>Summer</v>
      </c>
      <c r="M5492" t="s">
        <v>82</v>
      </c>
      <c r="N5492" t="s">
        <v>13</v>
      </c>
      <c r="O5492" t="s">
        <v>23</v>
      </c>
      <c r="P5492" t="str">
        <f t="shared" si="1076"/>
        <v>Yes</v>
      </c>
      <c r="Q5492" t="str">
        <f t="shared" si="1077"/>
        <v>No</v>
      </c>
      <c r="R5492" t="str">
        <f t="shared" si="1078"/>
        <v>No</v>
      </c>
      <c r="S5492">
        <v>1255</v>
      </c>
      <c r="T5492" t="s">
        <v>19</v>
      </c>
      <c r="V5492" t="str">
        <f t="shared" si="1079"/>
        <v>Non Intersection</v>
      </c>
      <c r="W5492" t="s">
        <v>5890</v>
      </c>
      <c r="X5492">
        <v>42.373499000000002</v>
      </c>
      <c r="Y5492">
        <v>-71.098375000000004</v>
      </c>
      <c r="Z5492" t="s">
        <v>5891</v>
      </c>
    </row>
    <row r="5493" spans="1:26">
      <c r="A5493">
        <v>29493</v>
      </c>
      <c r="B5493" s="1">
        <v>41493.666655092595</v>
      </c>
      <c r="C5493" s="1">
        <f t="shared" si="1068"/>
        <v>41275</v>
      </c>
      <c r="D5493" s="4">
        <f t="shared" si="1069"/>
        <v>0.6</v>
      </c>
      <c r="E5493" s="3">
        <f t="shared" si="1070"/>
        <v>2013</v>
      </c>
      <c r="F5493" s="3">
        <f t="shared" si="1071"/>
        <v>8</v>
      </c>
      <c r="G5493" s="3">
        <f t="shared" si="1072"/>
        <v>7</v>
      </c>
      <c r="H5493" s="3">
        <f t="shared" si="1073"/>
        <v>15</v>
      </c>
      <c r="I5493" s="3">
        <f t="shared" si="1074"/>
        <v>59</v>
      </c>
      <c r="J5493" s="3">
        <f t="shared" si="1075"/>
        <v>4</v>
      </c>
      <c r="K5493" s="3" t="str">
        <f>IF(AND(D5493&gt;='Season Lookup'!$D$15,D5493&lt;'Season Lookup'!$D$16),"Spring",IF(AND(D5493&gt;='Season Lookup'!$D$16,D5493&lt;'Season Lookup'!$D$17),"Summer",IF(AND(D5493&gt;='Season Lookup'!$D$17,D5493&lt;'Season Lookup'!$D$18),"Fall",IF(OR(D5493&gt;='Season Lookup'!$D$18,D5493&lt;'Season Lookup'!$D$15),"Winter"))))</f>
        <v>Summer</v>
      </c>
      <c r="L5493" s="3" t="str">
        <f>VLOOKUP(F5493,'Season Lookup'!$A$1:$B$13,2,0)</f>
        <v>Summer</v>
      </c>
      <c r="M5493" t="s">
        <v>82</v>
      </c>
      <c r="N5493" t="s">
        <v>13</v>
      </c>
      <c r="O5493" t="s">
        <v>23</v>
      </c>
      <c r="P5493" t="str">
        <f t="shared" si="1076"/>
        <v>Yes</v>
      </c>
      <c r="Q5493" t="str">
        <f t="shared" si="1077"/>
        <v>No</v>
      </c>
      <c r="R5493" t="str">
        <f t="shared" si="1078"/>
        <v>No</v>
      </c>
      <c r="T5493" t="s">
        <v>2754</v>
      </c>
      <c r="V5493" t="str">
        <f t="shared" si="1079"/>
        <v>Intersection</v>
      </c>
      <c r="W5493" t="s">
        <v>5892</v>
      </c>
      <c r="X5493">
        <v>0</v>
      </c>
      <c r="Y5493">
        <v>0</v>
      </c>
      <c r="Z5493" t="s">
        <v>81</v>
      </c>
    </row>
    <row r="5494" spans="1:26">
      <c r="A5494">
        <v>29481</v>
      </c>
      <c r="B5494" s="1">
        <v>41494.041655092595</v>
      </c>
      <c r="C5494" s="1">
        <f t="shared" si="1068"/>
        <v>41275</v>
      </c>
      <c r="D5494" s="4">
        <f t="shared" si="1069"/>
        <v>0.60277777777777775</v>
      </c>
      <c r="E5494" s="3">
        <f t="shared" si="1070"/>
        <v>2013</v>
      </c>
      <c r="F5494" s="3">
        <f t="shared" si="1071"/>
        <v>8</v>
      </c>
      <c r="G5494" s="3">
        <f t="shared" si="1072"/>
        <v>8</v>
      </c>
      <c r="H5494" s="3">
        <f t="shared" si="1073"/>
        <v>0</v>
      </c>
      <c r="I5494" s="3">
        <f t="shared" si="1074"/>
        <v>59</v>
      </c>
      <c r="J5494" s="3">
        <f t="shared" si="1075"/>
        <v>5</v>
      </c>
      <c r="K5494" s="3" t="str">
        <f>IF(AND(D5494&gt;='Season Lookup'!$D$15,D5494&lt;'Season Lookup'!$D$16),"Spring",IF(AND(D5494&gt;='Season Lookup'!$D$16,D5494&lt;'Season Lookup'!$D$17),"Summer",IF(AND(D5494&gt;='Season Lookup'!$D$17,D5494&lt;'Season Lookup'!$D$18),"Fall",IF(OR(D5494&gt;='Season Lookup'!$D$18,D5494&lt;'Season Lookup'!$D$15),"Winter"))))</f>
        <v>Summer</v>
      </c>
      <c r="L5494" s="3" t="str">
        <f>VLOOKUP(F5494,'Season Lookup'!$A$1:$B$13,2,0)</f>
        <v>Summer</v>
      </c>
      <c r="M5494" t="s">
        <v>78</v>
      </c>
      <c r="N5494" t="s">
        <v>13</v>
      </c>
      <c r="O5494" t="s">
        <v>13</v>
      </c>
      <c r="P5494" t="str">
        <f t="shared" si="1076"/>
        <v>Yes</v>
      </c>
      <c r="Q5494" t="str">
        <f t="shared" si="1077"/>
        <v>No</v>
      </c>
      <c r="R5494" t="str">
        <f t="shared" si="1078"/>
        <v>No</v>
      </c>
      <c r="T5494" t="s">
        <v>32</v>
      </c>
      <c r="U5494" t="s">
        <v>189</v>
      </c>
      <c r="V5494" t="str">
        <f t="shared" si="1079"/>
        <v>Intersection</v>
      </c>
      <c r="W5494" t="s">
        <v>1737</v>
      </c>
      <c r="X5494">
        <v>42.363207000000003</v>
      </c>
      <c r="Y5494">
        <v>-71.096699999999998</v>
      </c>
      <c r="Z5494" t="s">
        <v>1738</v>
      </c>
    </row>
    <row r="5495" spans="1:26">
      <c r="A5495">
        <v>29482</v>
      </c>
      <c r="B5495" s="1">
        <v>41494.381944444445</v>
      </c>
      <c r="C5495" s="1">
        <f t="shared" si="1068"/>
        <v>41275</v>
      </c>
      <c r="D5495" s="4">
        <f t="shared" si="1069"/>
        <v>0.60277777777777775</v>
      </c>
      <c r="E5495" s="3">
        <f t="shared" si="1070"/>
        <v>2013</v>
      </c>
      <c r="F5495" s="3">
        <f t="shared" si="1071"/>
        <v>8</v>
      </c>
      <c r="G5495" s="3">
        <f t="shared" si="1072"/>
        <v>8</v>
      </c>
      <c r="H5495" s="3">
        <f t="shared" si="1073"/>
        <v>9</v>
      </c>
      <c r="I5495" s="3">
        <f t="shared" si="1074"/>
        <v>10</v>
      </c>
      <c r="J5495" s="3">
        <f t="shared" si="1075"/>
        <v>5</v>
      </c>
      <c r="K5495" s="3" t="str">
        <f>IF(AND(D5495&gt;='Season Lookup'!$D$15,D5495&lt;'Season Lookup'!$D$16),"Spring",IF(AND(D5495&gt;='Season Lookup'!$D$16,D5495&lt;'Season Lookup'!$D$17),"Summer",IF(AND(D5495&gt;='Season Lookup'!$D$17,D5495&lt;'Season Lookup'!$D$18),"Fall",IF(OR(D5495&gt;='Season Lookup'!$D$18,D5495&lt;'Season Lookup'!$D$15),"Winter"))))</f>
        <v>Summer</v>
      </c>
      <c r="L5495" s="3" t="str">
        <f>VLOOKUP(F5495,'Season Lookup'!$A$1:$B$13,2,0)</f>
        <v>Summer</v>
      </c>
      <c r="M5495" t="s">
        <v>78</v>
      </c>
      <c r="N5495" t="s">
        <v>35</v>
      </c>
      <c r="O5495" t="s">
        <v>13</v>
      </c>
      <c r="P5495" t="str">
        <f t="shared" si="1076"/>
        <v>Yes</v>
      </c>
      <c r="Q5495" t="str">
        <f t="shared" si="1077"/>
        <v>No</v>
      </c>
      <c r="R5495" t="str">
        <f t="shared" si="1078"/>
        <v>No</v>
      </c>
      <c r="T5495" t="s">
        <v>1062</v>
      </c>
      <c r="U5495" t="s">
        <v>2580</v>
      </c>
      <c r="V5495" t="str">
        <f t="shared" si="1079"/>
        <v>Intersection</v>
      </c>
      <c r="W5495" t="s">
        <v>3092</v>
      </c>
      <c r="X5495">
        <v>42.366982</v>
      </c>
      <c r="Y5495">
        <v>-71.075411000000003</v>
      </c>
      <c r="Z5495" t="s">
        <v>2582</v>
      </c>
    </row>
    <row r="5496" spans="1:26">
      <c r="A5496">
        <v>29483</v>
      </c>
      <c r="B5496" s="1">
        <v>41494.510405092595</v>
      </c>
      <c r="C5496" s="1">
        <f t="shared" si="1068"/>
        <v>41275</v>
      </c>
      <c r="D5496" s="4">
        <f t="shared" si="1069"/>
        <v>0.60277777777777775</v>
      </c>
      <c r="E5496" s="3">
        <f t="shared" si="1070"/>
        <v>2013</v>
      </c>
      <c r="F5496" s="3">
        <f t="shared" si="1071"/>
        <v>8</v>
      </c>
      <c r="G5496" s="3">
        <f t="shared" si="1072"/>
        <v>8</v>
      </c>
      <c r="H5496" s="3">
        <f t="shared" si="1073"/>
        <v>12</v>
      </c>
      <c r="I5496" s="3">
        <f t="shared" si="1074"/>
        <v>14</v>
      </c>
      <c r="J5496" s="3">
        <f t="shared" si="1075"/>
        <v>5</v>
      </c>
      <c r="K5496" s="3" t="str">
        <f>IF(AND(D5496&gt;='Season Lookup'!$D$15,D5496&lt;'Season Lookup'!$D$16),"Spring",IF(AND(D5496&gt;='Season Lookup'!$D$16,D5496&lt;'Season Lookup'!$D$17),"Summer",IF(AND(D5496&gt;='Season Lookup'!$D$17,D5496&lt;'Season Lookup'!$D$18),"Fall",IF(OR(D5496&gt;='Season Lookup'!$D$18,D5496&lt;'Season Lookup'!$D$15),"Winter"))))</f>
        <v>Summer</v>
      </c>
      <c r="L5496" s="3" t="str">
        <f>VLOOKUP(F5496,'Season Lookup'!$A$1:$B$13,2,0)</f>
        <v>Summer</v>
      </c>
      <c r="M5496" t="s">
        <v>78</v>
      </c>
      <c r="N5496" t="s">
        <v>13</v>
      </c>
      <c r="O5496" t="s">
        <v>23</v>
      </c>
      <c r="P5496" t="str">
        <f t="shared" si="1076"/>
        <v>Yes</v>
      </c>
      <c r="Q5496" t="str">
        <f t="shared" si="1077"/>
        <v>No</v>
      </c>
      <c r="R5496" t="str">
        <f t="shared" si="1078"/>
        <v>No</v>
      </c>
      <c r="S5496">
        <v>17</v>
      </c>
      <c r="T5496" t="s">
        <v>14</v>
      </c>
      <c r="V5496" t="str">
        <f t="shared" si="1079"/>
        <v>Non Intersection</v>
      </c>
      <c r="W5496" t="s">
        <v>5893</v>
      </c>
      <c r="X5496">
        <v>42.358275999999996</v>
      </c>
      <c r="Y5496">
        <v>-71.093057000000002</v>
      </c>
      <c r="Z5496" t="s">
        <v>5894</v>
      </c>
    </row>
    <row r="5497" spans="1:26">
      <c r="A5497">
        <v>29485</v>
      </c>
      <c r="B5497" s="1">
        <v>41494.777083333334</v>
      </c>
      <c r="C5497" s="1">
        <f t="shared" si="1068"/>
        <v>41275</v>
      </c>
      <c r="D5497" s="4">
        <f t="shared" si="1069"/>
        <v>0.60277777777777775</v>
      </c>
      <c r="E5497" s="3">
        <f t="shared" si="1070"/>
        <v>2013</v>
      </c>
      <c r="F5497" s="3">
        <f t="shared" si="1071"/>
        <v>8</v>
      </c>
      <c r="G5497" s="3">
        <f t="shared" si="1072"/>
        <v>8</v>
      </c>
      <c r="H5497" s="3">
        <f t="shared" si="1073"/>
        <v>18</v>
      </c>
      <c r="I5497" s="3">
        <f t="shared" si="1074"/>
        <v>39</v>
      </c>
      <c r="J5497" s="3">
        <f t="shared" si="1075"/>
        <v>5</v>
      </c>
      <c r="K5497" s="3" t="str">
        <f>IF(AND(D5497&gt;='Season Lookup'!$D$15,D5497&lt;'Season Lookup'!$D$16),"Spring",IF(AND(D5497&gt;='Season Lookup'!$D$16,D5497&lt;'Season Lookup'!$D$17),"Summer",IF(AND(D5497&gt;='Season Lookup'!$D$17,D5497&lt;'Season Lookup'!$D$18),"Fall",IF(OR(D5497&gt;='Season Lookup'!$D$18,D5497&lt;'Season Lookup'!$D$15),"Winter"))))</f>
        <v>Summer</v>
      </c>
      <c r="L5497" s="3" t="str">
        <f>VLOOKUP(F5497,'Season Lookup'!$A$1:$B$13,2,0)</f>
        <v>Summer</v>
      </c>
      <c r="M5497" t="s">
        <v>78</v>
      </c>
      <c r="N5497" t="s">
        <v>13</v>
      </c>
      <c r="O5497" t="s">
        <v>132</v>
      </c>
      <c r="P5497" t="str">
        <f t="shared" si="1076"/>
        <v>Yes</v>
      </c>
      <c r="Q5497" t="str">
        <f t="shared" si="1077"/>
        <v>Yes</v>
      </c>
      <c r="R5497" t="str">
        <f t="shared" si="1078"/>
        <v>No</v>
      </c>
      <c r="T5497" t="s">
        <v>105</v>
      </c>
      <c r="U5497" t="s">
        <v>4905</v>
      </c>
      <c r="V5497" t="str">
        <f t="shared" si="1079"/>
        <v>Intersection</v>
      </c>
      <c r="W5497" t="s">
        <v>5895</v>
      </c>
      <c r="X5497">
        <v>42.373196</v>
      </c>
      <c r="Y5497">
        <v>-71.110836000000006</v>
      </c>
      <c r="Z5497" t="s">
        <v>2302</v>
      </c>
    </row>
    <row r="5498" spans="1:26">
      <c r="A5498">
        <v>29486</v>
      </c>
      <c r="B5498" s="1">
        <v>41494.853472222225</v>
      </c>
      <c r="C5498" s="1">
        <f t="shared" si="1068"/>
        <v>41275</v>
      </c>
      <c r="D5498" s="4">
        <f t="shared" si="1069"/>
        <v>0.60277777777777775</v>
      </c>
      <c r="E5498" s="3">
        <f t="shared" si="1070"/>
        <v>2013</v>
      </c>
      <c r="F5498" s="3">
        <f t="shared" si="1071"/>
        <v>8</v>
      </c>
      <c r="G5498" s="3">
        <f t="shared" si="1072"/>
        <v>8</v>
      </c>
      <c r="H5498" s="3">
        <f t="shared" si="1073"/>
        <v>20</v>
      </c>
      <c r="I5498" s="3">
        <f t="shared" si="1074"/>
        <v>29</v>
      </c>
      <c r="J5498" s="3">
        <f t="shared" si="1075"/>
        <v>5</v>
      </c>
      <c r="K5498" s="3" t="str">
        <f>IF(AND(D5498&gt;='Season Lookup'!$D$15,D5498&lt;'Season Lookup'!$D$16),"Spring",IF(AND(D5498&gt;='Season Lookup'!$D$16,D5498&lt;'Season Lookup'!$D$17),"Summer",IF(AND(D5498&gt;='Season Lookup'!$D$17,D5498&lt;'Season Lookup'!$D$18),"Fall",IF(OR(D5498&gt;='Season Lookup'!$D$18,D5498&lt;'Season Lookup'!$D$15),"Winter"))))</f>
        <v>Summer</v>
      </c>
      <c r="L5498" s="3" t="str">
        <f>VLOOKUP(F5498,'Season Lookup'!$A$1:$B$13,2,0)</f>
        <v>Summer</v>
      </c>
      <c r="M5498" t="s">
        <v>78</v>
      </c>
      <c r="N5498" t="s">
        <v>13</v>
      </c>
      <c r="O5498" t="s">
        <v>23</v>
      </c>
      <c r="P5498" t="str">
        <f t="shared" si="1076"/>
        <v>Yes</v>
      </c>
      <c r="Q5498" t="str">
        <f t="shared" si="1077"/>
        <v>No</v>
      </c>
      <c r="R5498" t="str">
        <f t="shared" si="1078"/>
        <v>No</v>
      </c>
      <c r="T5498" t="s">
        <v>146</v>
      </c>
      <c r="U5498" t="s">
        <v>993</v>
      </c>
      <c r="V5498" t="str">
        <f t="shared" si="1079"/>
        <v>Intersection</v>
      </c>
      <c r="W5498" t="s">
        <v>5896</v>
      </c>
      <c r="X5498">
        <v>42.369385999999999</v>
      </c>
      <c r="Y5498">
        <v>-71.083623000000003</v>
      </c>
      <c r="Z5498" t="s">
        <v>5897</v>
      </c>
    </row>
    <row r="5499" spans="1:26">
      <c r="A5499">
        <v>29499</v>
      </c>
      <c r="B5499" s="1">
        <v>41494.208333333336</v>
      </c>
      <c r="C5499" s="1">
        <f t="shared" si="1068"/>
        <v>41275</v>
      </c>
      <c r="D5499" s="4">
        <f t="shared" si="1069"/>
        <v>0.60277777777777775</v>
      </c>
      <c r="E5499" s="3">
        <f t="shared" si="1070"/>
        <v>2013</v>
      </c>
      <c r="F5499" s="3">
        <f t="shared" si="1071"/>
        <v>8</v>
      </c>
      <c r="G5499" s="3">
        <f t="shared" si="1072"/>
        <v>8</v>
      </c>
      <c r="H5499" s="3">
        <f t="shared" si="1073"/>
        <v>5</v>
      </c>
      <c r="I5499" s="3">
        <f t="shared" si="1074"/>
        <v>0</v>
      </c>
      <c r="J5499" s="3">
        <f t="shared" si="1075"/>
        <v>5</v>
      </c>
      <c r="K5499" s="3" t="str">
        <f>IF(AND(D5499&gt;='Season Lookup'!$D$15,D5499&lt;'Season Lookup'!$D$16),"Spring",IF(AND(D5499&gt;='Season Lookup'!$D$16,D5499&lt;'Season Lookup'!$D$17),"Summer",IF(AND(D5499&gt;='Season Lookup'!$D$17,D5499&lt;'Season Lookup'!$D$18),"Fall",IF(OR(D5499&gt;='Season Lookup'!$D$18,D5499&lt;'Season Lookup'!$D$15),"Winter"))))</f>
        <v>Summer</v>
      </c>
      <c r="L5499" s="3" t="str">
        <f>VLOOKUP(F5499,'Season Lookup'!$A$1:$B$13,2,0)</f>
        <v>Summer</v>
      </c>
      <c r="M5499" t="s">
        <v>78</v>
      </c>
      <c r="N5499" t="s">
        <v>13</v>
      </c>
      <c r="O5499" t="s">
        <v>13</v>
      </c>
      <c r="P5499" t="str">
        <f t="shared" si="1076"/>
        <v>Yes</v>
      </c>
      <c r="Q5499" t="str">
        <f t="shared" si="1077"/>
        <v>No</v>
      </c>
      <c r="R5499" t="str">
        <f t="shared" si="1078"/>
        <v>No</v>
      </c>
      <c r="S5499">
        <v>51</v>
      </c>
      <c r="T5499" t="s">
        <v>1158</v>
      </c>
      <c r="V5499" t="str">
        <f t="shared" si="1079"/>
        <v>Non Intersection</v>
      </c>
      <c r="W5499" t="s">
        <v>5898</v>
      </c>
      <c r="X5499">
        <v>42.395130000000002</v>
      </c>
      <c r="Y5499">
        <v>-71.136172000000002</v>
      </c>
      <c r="Z5499" t="s">
        <v>5899</v>
      </c>
    </row>
    <row r="5500" spans="1:26">
      <c r="A5500">
        <v>29500</v>
      </c>
      <c r="B5500" s="1">
        <v>41494.666655092595</v>
      </c>
      <c r="C5500" s="1">
        <f t="shared" si="1068"/>
        <v>41275</v>
      </c>
      <c r="D5500" s="4">
        <f t="shared" si="1069"/>
        <v>0.60277777777777775</v>
      </c>
      <c r="E5500" s="3">
        <f t="shared" si="1070"/>
        <v>2013</v>
      </c>
      <c r="F5500" s="3">
        <f t="shared" si="1071"/>
        <v>8</v>
      </c>
      <c r="G5500" s="3">
        <f t="shared" si="1072"/>
        <v>8</v>
      </c>
      <c r="H5500" s="3">
        <f t="shared" si="1073"/>
        <v>15</v>
      </c>
      <c r="I5500" s="3">
        <f t="shared" si="1074"/>
        <v>59</v>
      </c>
      <c r="J5500" s="3">
        <f t="shared" si="1075"/>
        <v>5</v>
      </c>
      <c r="K5500" s="3" t="str">
        <f>IF(AND(D5500&gt;='Season Lookup'!$D$15,D5500&lt;'Season Lookup'!$D$16),"Spring",IF(AND(D5500&gt;='Season Lookup'!$D$16,D5500&lt;'Season Lookup'!$D$17),"Summer",IF(AND(D5500&gt;='Season Lookup'!$D$17,D5500&lt;'Season Lookup'!$D$18),"Fall",IF(OR(D5500&gt;='Season Lookup'!$D$18,D5500&lt;'Season Lookup'!$D$15),"Winter"))))</f>
        <v>Summer</v>
      </c>
      <c r="L5500" s="3" t="str">
        <f>VLOOKUP(F5500,'Season Lookup'!$A$1:$B$13,2,0)</f>
        <v>Summer</v>
      </c>
      <c r="M5500" t="s">
        <v>78</v>
      </c>
      <c r="N5500" t="s">
        <v>13</v>
      </c>
      <c r="O5500" t="s">
        <v>23</v>
      </c>
      <c r="P5500" t="str">
        <f t="shared" si="1076"/>
        <v>Yes</v>
      </c>
      <c r="Q5500" t="str">
        <f t="shared" si="1077"/>
        <v>No</v>
      </c>
      <c r="R5500" t="str">
        <f t="shared" si="1078"/>
        <v>No</v>
      </c>
      <c r="T5500" t="s">
        <v>198</v>
      </c>
      <c r="V5500" t="str">
        <f t="shared" si="1079"/>
        <v>Intersection</v>
      </c>
      <c r="W5500" t="s">
        <v>441</v>
      </c>
      <c r="X5500">
        <v>0</v>
      </c>
      <c r="Y5500">
        <v>0</v>
      </c>
      <c r="Z5500" t="s">
        <v>81</v>
      </c>
    </row>
    <row r="5501" spans="1:26">
      <c r="A5501">
        <v>29501</v>
      </c>
      <c r="B5501" s="1">
        <v>41494.6875</v>
      </c>
      <c r="C5501" s="1">
        <f t="shared" si="1068"/>
        <v>41275</v>
      </c>
      <c r="D5501" s="4">
        <f t="shared" si="1069"/>
        <v>0.60277777777777775</v>
      </c>
      <c r="E5501" s="3">
        <f t="shared" si="1070"/>
        <v>2013</v>
      </c>
      <c r="F5501" s="3">
        <f t="shared" si="1071"/>
        <v>8</v>
      </c>
      <c r="G5501" s="3">
        <f t="shared" si="1072"/>
        <v>8</v>
      </c>
      <c r="H5501" s="3">
        <f t="shared" si="1073"/>
        <v>16</v>
      </c>
      <c r="I5501" s="3">
        <f t="shared" si="1074"/>
        <v>30</v>
      </c>
      <c r="J5501" s="3">
        <f t="shared" si="1075"/>
        <v>5</v>
      </c>
      <c r="K5501" s="3" t="str">
        <f>IF(AND(D5501&gt;='Season Lookup'!$D$15,D5501&lt;'Season Lookup'!$D$16),"Spring",IF(AND(D5501&gt;='Season Lookup'!$D$16,D5501&lt;'Season Lookup'!$D$17),"Summer",IF(AND(D5501&gt;='Season Lookup'!$D$17,D5501&lt;'Season Lookup'!$D$18),"Fall",IF(OR(D5501&gt;='Season Lookup'!$D$18,D5501&lt;'Season Lookup'!$D$15),"Winter"))))</f>
        <v>Summer</v>
      </c>
      <c r="L5501" s="3" t="str">
        <f>VLOOKUP(F5501,'Season Lookup'!$A$1:$B$13,2,0)</f>
        <v>Summer</v>
      </c>
      <c r="M5501" t="s">
        <v>78</v>
      </c>
      <c r="N5501" t="s">
        <v>13</v>
      </c>
      <c r="O5501" t="s">
        <v>23</v>
      </c>
      <c r="P5501" t="str">
        <f t="shared" si="1076"/>
        <v>Yes</v>
      </c>
      <c r="Q5501" t="str">
        <f t="shared" si="1077"/>
        <v>No</v>
      </c>
      <c r="R5501" t="str">
        <f t="shared" si="1078"/>
        <v>No</v>
      </c>
      <c r="T5501" t="s">
        <v>1958</v>
      </c>
      <c r="V5501" t="str">
        <f t="shared" si="1079"/>
        <v>Intersection</v>
      </c>
      <c r="W5501" t="s">
        <v>5110</v>
      </c>
      <c r="X5501">
        <v>0</v>
      </c>
      <c r="Y5501">
        <v>0</v>
      </c>
      <c r="Z5501" t="s">
        <v>81</v>
      </c>
    </row>
    <row r="5502" spans="1:26">
      <c r="A5502">
        <v>29484</v>
      </c>
      <c r="B5502" s="1">
        <v>41495.115960648145</v>
      </c>
      <c r="C5502" s="1">
        <f t="shared" si="1068"/>
        <v>41275</v>
      </c>
      <c r="D5502" s="4">
        <f t="shared" si="1069"/>
        <v>0.60555555555555551</v>
      </c>
      <c r="E5502" s="3">
        <f t="shared" si="1070"/>
        <v>2013</v>
      </c>
      <c r="F5502" s="3">
        <f t="shared" si="1071"/>
        <v>8</v>
      </c>
      <c r="G5502" s="3">
        <f t="shared" si="1072"/>
        <v>9</v>
      </c>
      <c r="H5502" s="3">
        <f t="shared" si="1073"/>
        <v>2</v>
      </c>
      <c r="I5502" s="3">
        <f t="shared" si="1074"/>
        <v>46</v>
      </c>
      <c r="J5502" s="3">
        <f t="shared" si="1075"/>
        <v>6</v>
      </c>
      <c r="K5502" s="3" t="str">
        <f>IF(AND(D5502&gt;='Season Lookup'!$D$15,D5502&lt;'Season Lookup'!$D$16),"Spring",IF(AND(D5502&gt;='Season Lookup'!$D$16,D5502&lt;'Season Lookup'!$D$17),"Summer",IF(AND(D5502&gt;='Season Lookup'!$D$17,D5502&lt;'Season Lookup'!$D$18),"Fall",IF(OR(D5502&gt;='Season Lookup'!$D$18,D5502&lt;'Season Lookup'!$D$15),"Winter"))))</f>
        <v>Summer</v>
      </c>
      <c r="L5502" s="3" t="str">
        <f>VLOOKUP(F5502,'Season Lookup'!$A$1:$B$13,2,0)</f>
        <v>Summer</v>
      </c>
      <c r="M5502" t="s">
        <v>12</v>
      </c>
      <c r="N5502" t="s">
        <v>18</v>
      </c>
      <c r="O5502" t="s">
        <v>36</v>
      </c>
      <c r="P5502" t="str">
        <f t="shared" si="1076"/>
        <v>Yes</v>
      </c>
      <c r="Q5502" t="str">
        <f t="shared" si="1077"/>
        <v>No</v>
      </c>
      <c r="R5502" t="str">
        <f t="shared" si="1078"/>
        <v>No</v>
      </c>
      <c r="T5502" t="s">
        <v>14</v>
      </c>
      <c r="U5502" t="s">
        <v>302</v>
      </c>
      <c r="V5502" t="str">
        <f t="shared" si="1079"/>
        <v>Intersection</v>
      </c>
      <c r="W5502" t="s">
        <v>303</v>
      </c>
      <c r="X5502">
        <v>42.377870000000001</v>
      </c>
      <c r="Y5502">
        <v>-71.120647000000005</v>
      </c>
      <c r="Z5502" t="s">
        <v>304</v>
      </c>
    </row>
    <row r="5503" spans="1:26">
      <c r="A5503">
        <v>29487</v>
      </c>
      <c r="B5503" s="1">
        <v>41495.458333333336</v>
      </c>
      <c r="C5503" s="1">
        <f t="shared" si="1068"/>
        <v>41275</v>
      </c>
      <c r="D5503" s="4">
        <f t="shared" si="1069"/>
        <v>0.60555555555555551</v>
      </c>
      <c r="E5503" s="3">
        <f t="shared" si="1070"/>
        <v>2013</v>
      </c>
      <c r="F5503" s="3">
        <f t="shared" si="1071"/>
        <v>8</v>
      </c>
      <c r="G5503" s="3">
        <f t="shared" si="1072"/>
        <v>9</v>
      </c>
      <c r="H5503" s="3">
        <f t="shared" si="1073"/>
        <v>11</v>
      </c>
      <c r="I5503" s="3">
        <f t="shared" si="1074"/>
        <v>0</v>
      </c>
      <c r="J5503" s="3">
        <f t="shared" si="1075"/>
        <v>6</v>
      </c>
      <c r="K5503" s="3" t="str">
        <f>IF(AND(D5503&gt;='Season Lookup'!$D$15,D5503&lt;'Season Lookup'!$D$16),"Spring",IF(AND(D5503&gt;='Season Lookup'!$D$16,D5503&lt;'Season Lookup'!$D$17),"Summer",IF(AND(D5503&gt;='Season Lookup'!$D$17,D5503&lt;'Season Lookup'!$D$18),"Fall",IF(OR(D5503&gt;='Season Lookup'!$D$18,D5503&lt;'Season Lookup'!$D$15),"Winter"))))</f>
        <v>Summer</v>
      </c>
      <c r="L5503" s="3" t="str">
        <f>VLOOKUP(F5503,'Season Lookup'!$A$1:$B$13,2,0)</f>
        <v>Summer</v>
      </c>
      <c r="M5503" t="s">
        <v>12</v>
      </c>
      <c r="N5503" t="s">
        <v>13</v>
      </c>
      <c r="O5503" t="s">
        <v>23</v>
      </c>
      <c r="P5503" t="str">
        <f t="shared" si="1076"/>
        <v>Yes</v>
      </c>
      <c r="Q5503" t="str">
        <f t="shared" si="1077"/>
        <v>No</v>
      </c>
      <c r="R5503" t="str">
        <f t="shared" si="1078"/>
        <v>No</v>
      </c>
      <c r="S5503">
        <v>385</v>
      </c>
      <c r="T5503" t="s">
        <v>101</v>
      </c>
      <c r="V5503" t="str">
        <f t="shared" si="1079"/>
        <v>Non Intersection</v>
      </c>
      <c r="W5503" t="s">
        <v>5900</v>
      </c>
      <c r="X5503">
        <v>42.372290999999997</v>
      </c>
      <c r="Y5503">
        <v>-71.094953000000004</v>
      </c>
      <c r="Z5503" t="s">
        <v>5901</v>
      </c>
    </row>
    <row r="5504" spans="1:26">
      <c r="A5504">
        <v>29488</v>
      </c>
      <c r="B5504" s="1">
        <v>41496.586793981478</v>
      </c>
      <c r="C5504" s="1">
        <f t="shared" si="1068"/>
        <v>41275</v>
      </c>
      <c r="D5504" s="4">
        <f t="shared" si="1069"/>
        <v>0.60833333333333328</v>
      </c>
      <c r="E5504" s="3">
        <f t="shared" si="1070"/>
        <v>2013</v>
      </c>
      <c r="F5504" s="3">
        <f t="shared" si="1071"/>
        <v>8</v>
      </c>
      <c r="G5504" s="3">
        <f t="shared" si="1072"/>
        <v>10</v>
      </c>
      <c r="H5504" s="3">
        <f t="shared" si="1073"/>
        <v>14</v>
      </c>
      <c r="I5504" s="3">
        <f t="shared" si="1074"/>
        <v>4</v>
      </c>
      <c r="J5504" s="3">
        <f t="shared" si="1075"/>
        <v>7</v>
      </c>
      <c r="K5504" s="3" t="str">
        <f>IF(AND(D5504&gt;='Season Lookup'!$D$15,D5504&lt;'Season Lookup'!$D$16),"Spring",IF(AND(D5504&gt;='Season Lookup'!$D$16,D5504&lt;'Season Lookup'!$D$17),"Summer",IF(AND(D5504&gt;='Season Lookup'!$D$17,D5504&lt;'Season Lookup'!$D$18),"Fall",IF(OR(D5504&gt;='Season Lookup'!$D$18,D5504&lt;'Season Lookup'!$D$15),"Winter"))))</f>
        <v>Summer</v>
      </c>
      <c r="L5504" s="3" t="str">
        <f>VLOOKUP(F5504,'Season Lookup'!$A$1:$B$13,2,0)</f>
        <v>Summer</v>
      </c>
      <c r="M5504" t="s">
        <v>31</v>
      </c>
      <c r="N5504" t="s">
        <v>13</v>
      </c>
      <c r="O5504" t="s">
        <v>13</v>
      </c>
      <c r="P5504" t="str">
        <f t="shared" si="1076"/>
        <v>Yes</v>
      </c>
      <c r="Q5504" t="str">
        <f t="shared" si="1077"/>
        <v>No</v>
      </c>
      <c r="R5504" t="str">
        <f t="shared" si="1078"/>
        <v>No</v>
      </c>
      <c r="S5504">
        <v>24</v>
      </c>
      <c r="T5504" t="s">
        <v>186</v>
      </c>
      <c r="V5504" t="str">
        <f t="shared" si="1079"/>
        <v>Non Intersection</v>
      </c>
      <c r="W5504" t="s">
        <v>5902</v>
      </c>
      <c r="X5504">
        <v>42.379195000000003</v>
      </c>
      <c r="Y5504">
        <v>-71.125507999999996</v>
      </c>
      <c r="Z5504" t="s">
        <v>5903</v>
      </c>
    </row>
    <row r="5505" spans="1:26">
      <c r="A5505">
        <v>29489</v>
      </c>
      <c r="B5505" s="1">
        <v>41496.104155092595</v>
      </c>
      <c r="C5505" s="1">
        <f t="shared" si="1068"/>
        <v>41275</v>
      </c>
      <c r="D5505" s="4">
        <f t="shared" si="1069"/>
        <v>0.60833333333333328</v>
      </c>
      <c r="E5505" s="3">
        <f t="shared" si="1070"/>
        <v>2013</v>
      </c>
      <c r="F5505" s="3">
        <f t="shared" si="1071"/>
        <v>8</v>
      </c>
      <c r="G5505" s="3">
        <f t="shared" si="1072"/>
        <v>10</v>
      </c>
      <c r="H5505" s="3">
        <f t="shared" si="1073"/>
        <v>2</v>
      </c>
      <c r="I5505" s="3">
        <f t="shared" si="1074"/>
        <v>29</v>
      </c>
      <c r="J5505" s="3">
        <f t="shared" si="1075"/>
        <v>7</v>
      </c>
      <c r="K5505" s="3" t="str">
        <f>IF(AND(D5505&gt;='Season Lookup'!$D$15,D5505&lt;'Season Lookup'!$D$16),"Spring",IF(AND(D5505&gt;='Season Lookup'!$D$16,D5505&lt;'Season Lookup'!$D$17),"Summer",IF(AND(D5505&gt;='Season Lookup'!$D$17,D5505&lt;'Season Lookup'!$D$18),"Fall",IF(OR(D5505&gt;='Season Lookup'!$D$18,D5505&lt;'Season Lookup'!$D$15),"Winter"))))</f>
        <v>Summer</v>
      </c>
      <c r="L5505" s="3" t="str">
        <f>VLOOKUP(F5505,'Season Lookup'!$A$1:$B$13,2,0)</f>
        <v>Summer</v>
      </c>
      <c r="M5505" t="s">
        <v>31</v>
      </c>
      <c r="N5505" t="s">
        <v>13</v>
      </c>
      <c r="O5505" t="s">
        <v>23</v>
      </c>
      <c r="P5505" t="str">
        <f t="shared" si="1076"/>
        <v>Yes</v>
      </c>
      <c r="Q5505" t="str">
        <f t="shared" si="1077"/>
        <v>No</v>
      </c>
      <c r="R5505" t="str">
        <f t="shared" si="1078"/>
        <v>No</v>
      </c>
      <c r="S5505">
        <v>12</v>
      </c>
      <c r="T5505" t="s">
        <v>5904</v>
      </c>
      <c r="V5505" t="str">
        <f t="shared" si="1079"/>
        <v>Non Intersection</v>
      </c>
      <c r="W5505" t="s">
        <v>5905</v>
      </c>
      <c r="X5505">
        <v>42.391371999999997</v>
      </c>
      <c r="Y5505">
        <v>-71.129480999999998</v>
      </c>
      <c r="Z5505" t="s">
        <v>5906</v>
      </c>
    </row>
    <row r="5506" spans="1:26">
      <c r="A5506">
        <v>29491</v>
      </c>
      <c r="B5506" s="1">
        <v>41496.557627314818</v>
      </c>
      <c r="C5506" s="1">
        <f t="shared" si="1068"/>
        <v>41275</v>
      </c>
      <c r="D5506" s="4">
        <f t="shared" si="1069"/>
        <v>0.60833333333333328</v>
      </c>
      <c r="E5506" s="3">
        <f t="shared" si="1070"/>
        <v>2013</v>
      </c>
      <c r="F5506" s="3">
        <f t="shared" si="1071"/>
        <v>8</v>
      </c>
      <c r="G5506" s="3">
        <f t="shared" si="1072"/>
        <v>10</v>
      </c>
      <c r="H5506" s="3">
        <f t="shared" si="1073"/>
        <v>13</v>
      </c>
      <c r="I5506" s="3">
        <f t="shared" si="1074"/>
        <v>22</v>
      </c>
      <c r="J5506" s="3">
        <f t="shared" si="1075"/>
        <v>7</v>
      </c>
      <c r="K5506" s="3" t="str">
        <f>IF(AND(D5506&gt;='Season Lookup'!$D$15,D5506&lt;'Season Lookup'!$D$16),"Spring",IF(AND(D5506&gt;='Season Lookup'!$D$16,D5506&lt;'Season Lookup'!$D$17),"Summer",IF(AND(D5506&gt;='Season Lookup'!$D$17,D5506&lt;'Season Lookup'!$D$18),"Fall",IF(OR(D5506&gt;='Season Lookup'!$D$18,D5506&lt;'Season Lookup'!$D$15),"Winter"))))</f>
        <v>Summer</v>
      </c>
      <c r="L5506" s="3" t="str">
        <f>VLOOKUP(F5506,'Season Lookup'!$A$1:$B$13,2,0)</f>
        <v>Summer</v>
      </c>
      <c r="M5506" t="s">
        <v>31</v>
      </c>
      <c r="N5506" t="s">
        <v>13</v>
      </c>
      <c r="O5506" t="s">
        <v>18</v>
      </c>
      <c r="P5506" t="str">
        <f t="shared" si="1076"/>
        <v>Yes</v>
      </c>
      <c r="Q5506" t="str">
        <f t="shared" si="1077"/>
        <v>No</v>
      </c>
      <c r="R5506" t="str">
        <f t="shared" si="1078"/>
        <v>No</v>
      </c>
      <c r="T5506" t="s">
        <v>178</v>
      </c>
      <c r="U5506" t="s">
        <v>14</v>
      </c>
      <c r="V5506" t="str">
        <f t="shared" si="1079"/>
        <v>Intersection</v>
      </c>
      <c r="W5506" t="s">
        <v>5907</v>
      </c>
      <c r="X5506">
        <v>42.366408</v>
      </c>
      <c r="Y5506">
        <v>-71.105391999999995</v>
      </c>
      <c r="Z5506" t="s">
        <v>1867</v>
      </c>
    </row>
    <row r="5507" spans="1:26">
      <c r="A5507">
        <v>29506</v>
      </c>
      <c r="B5507" s="1">
        <v>41496.524293981478</v>
      </c>
      <c r="C5507" s="1">
        <f t="shared" si="1068"/>
        <v>41275</v>
      </c>
      <c r="D5507" s="4">
        <f t="shared" si="1069"/>
        <v>0.60833333333333328</v>
      </c>
      <c r="E5507" s="3">
        <f t="shared" si="1070"/>
        <v>2013</v>
      </c>
      <c r="F5507" s="3">
        <f t="shared" si="1071"/>
        <v>8</v>
      </c>
      <c r="G5507" s="3">
        <f t="shared" si="1072"/>
        <v>10</v>
      </c>
      <c r="H5507" s="3">
        <f t="shared" si="1073"/>
        <v>12</v>
      </c>
      <c r="I5507" s="3">
        <f t="shared" si="1074"/>
        <v>34</v>
      </c>
      <c r="J5507" s="3">
        <f t="shared" si="1075"/>
        <v>7</v>
      </c>
      <c r="K5507" s="3" t="str">
        <f>IF(AND(D5507&gt;='Season Lookup'!$D$15,D5507&lt;'Season Lookup'!$D$16),"Spring",IF(AND(D5507&gt;='Season Lookup'!$D$16,D5507&lt;'Season Lookup'!$D$17),"Summer",IF(AND(D5507&gt;='Season Lookup'!$D$17,D5507&lt;'Season Lookup'!$D$18),"Fall",IF(OR(D5507&gt;='Season Lookup'!$D$18,D5507&lt;'Season Lookup'!$D$15),"Winter"))))</f>
        <v>Summer</v>
      </c>
      <c r="L5507" s="3" t="str">
        <f>VLOOKUP(F5507,'Season Lookup'!$A$1:$B$13,2,0)</f>
        <v>Summer</v>
      </c>
      <c r="M5507" t="s">
        <v>31</v>
      </c>
      <c r="N5507" t="s">
        <v>13</v>
      </c>
      <c r="O5507" t="s">
        <v>13</v>
      </c>
      <c r="P5507" t="str">
        <f t="shared" si="1076"/>
        <v>Yes</v>
      </c>
      <c r="Q5507" t="str">
        <f t="shared" si="1077"/>
        <v>No</v>
      </c>
      <c r="R5507" t="str">
        <f t="shared" si="1078"/>
        <v>No</v>
      </c>
      <c r="S5507">
        <v>14</v>
      </c>
      <c r="T5507" t="s">
        <v>1823</v>
      </c>
      <c r="V5507" t="str">
        <f t="shared" si="1079"/>
        <v>Non Intersection</v>
      </c>
      <c r="W5507" t="s">
        <v>5908</v>
      </c>
      <c r="X5507">
        <v>42.389167999999998</v>
      </c>
      <c r="Y5507">
        <v>-71.130516999999998</v>
      </c>
      <c r="Z5507" t="s">
        <v>5909</v>
      </c>
    </row>
    <row r="5508" spans="1:26">
      <c r="A5508">
        <v>29490</v>
      </c>
      <c r="B5508" s="1">
        <v>41497.095821759256</v>
      </c>
      <c r="C5508" s="1">
        <f t="shared" si="1068"/>
        <v>41275</v>
      </c>
      <c r="D5508" s="4">
        <f t="shared" si="1069"/>
        <v>0.61111111111111116</v>
      </c>
      <c r="E5508" s="3">
        <f t="shared" si="1070"/>
        <v>2013</v>
      </c>
      <c r="F5508" s="3">
        <f t="shared" si="1071"/>
        <v>8</v>
      </c>
      <c r="G5508" s="3">
        <f t="shared" si="1072"/>
        <v>11</v>
      </c>
      <c r="H5508" s="3">
        <f t="shared" si="1073"/>
        <v>2</v>
      </c>
      <c r="I5508" s="3">
        <f t="shared" si="1074"/>
        <v>17</v>
      </c>
      <c r="J5508" s="3">
        <f t="shared" si="1075"/>
        <v>1</v>
      </c>
      <c r="K5508" s="3" t="str">
        <f>IF(AND(D5508&gt;='Season Lookup'!$D$15,D5508&lt;'Season Lookup'!$D$16),"Spring",IF(AND(D5508&gt;='Season Lookup'!$D$16,D5508&lt;'Season Lookup'!$D$17),"Summer",IF(AND(D5508&gt;='Season Lookup'!$D$17,D5508&lt;'Season Lookup'!$D$18),"Fall",IF(OR(D5508&gt;='Season Lookup'!$D$18,D5508&lt;'Season Lookup'!$D$15),"Winter"))))</f>
        <v>Summer</v>
      </c>
      <c r="L5508" s="3" t="str">
        <f>VLOOKUP(F5508,'Season Lookup'!$A$1:$B$13,2,0)</f>
        <v>Summer</v>
      </c>
      <c r="M5508" t="s">
        <v>48</v>
      </c>
      <c r="N5508" t="s">
        <v>13</v>
      </c>
      <c r="O5508" t="s">
        <v>13</v>
      </c>
      <c r="P5508" t="str">
        <f t="shared" si="1076"/>
        <v>Yes</v>
      </c>
      <c r="Q5508" t="str">
        <f t="shared" si="1077"/>
        <v>No</v>
      </c>
      <c r="R5508" t="str">
        <f t="shared" si="1078"/>
        <v>No</v>
      </c>
      <c r="S5508">
        <v>445</v>
      </c>
      <c r="T5508" t="s">
        <v>14</v>
      </c>
      <c r="V5508" t="str">
        <f t="shared" si="1079"/>
        <v>Non Intersection</v>
      </c>
      <c r="W5508" t="s">
        <v>794</v>
      </c>
      <c r="X5508">
        <v>42.363802</v>
      </c>
      <c r="Y5508">
        <v>-71.100716000000006</v>
      </c>
      <c r="Z5508" t="s">
        <v>795</v>
      </c>
    </row>
    <row r="5509" spans="1:26">
      <c r="A5509">
        <v>29492</v>
      </c>
      <c r="B5509" s="1">
        <v>41497.716666666667</v>
      </c>
      <c r="C5509" s="1">
        <f t="shared" si="1068"/>
        <v>41275</v>
      </c>
      <c r="D5509" s="4">
        <f t="shared" si="1069"/>
        <v>0.61111111111111116</v>
      </c>
      <c r="E5509" s="3">
        <f t="shared" si="1070"/>
        <v>2013</v>
      </c>
      <c r="F5509" s="3">
        <f t="shared" si="1071"/>
        <v>8</v>
      </c>
      <c r="G5509" s="3">
        <f t="shared" si="1072"/>
        <v>11</v>
      </c>
      <c r="H5509" s="3">
        <f t="shared" si="1073"/>
        <v>17</v>
      </c>
      <c r="I5509" s="3">
        <f t="shared" si="1074"/>
        <v>12</v>
      </c>
      <c r="J5509" s="3">
        <f t="shared" si="1075"/>
        <v>1</v>
      </c>
      <c r="K5509" s="3" t="str">
        <f>IF(AND(D5509&gt;='Season Lookup'!$D$15,D5509&lt;'Season Lookup'!$D$16),"Spring",IF(AND(D5509&gt;='Season Lookup'!$D$16,D5509&lt;'Season Lookup'!$D$17),"Summer",IF(AND(D5509&gt;='Season Lookup'!$D$17,D5509&lt;'Season Lookup'!$D$18),"Fall",IF(OR(D5509&gt;='Season Lookup'!$D$18,D5509&lt;'Season Lookup'!$D$15),"Winter"))))</f>
        <v>Summer</v>
      </c>
      <c r="L5509" s="3" t="str">
        <f>VLOOKUP(F5509,'Season Lookup'!$A$1:$B$13,2,0)</f>
        <v>Summer</v>
      </c>
      <c r="M5509" t="s">
        <v>48</v>
      </c>
      <c r="N5509" t="s">
        <v>13</v>
      </c>
      <c r="O5509" t="s">
        <v>18</v>
      </c>
      <c r="P5509" t="str">
        <f t="shared" si="1076"/>
        <v>Yes</v>
      </c>
      <c r="Q5509" t="str">
        <f t="shared" si="1077"/>
        <v>No</v>
      </c>
      <c r="R5509" t="str">
        <f t="shared" si="1078"/>
        <v>No</v>
      </c>
      <c r="S5509">
        <v>1039</v>
      </c>
      <c r="T5509" t="s">
        <v>14</v>
      </c>
      <c r="U5509" t="s">
        <v>805</v>
      </c>
      <c r="V5509" t="str">
        <f t="shared" si="1079"/>
        <v>Non Intersection</v>
      </c>
      <c r="W5509" t="s">
        <v>3649</v>
      </c>
      <c r="X5509">
        <v>42.369929999999997</v>
      </c>
      <c r="Y5509">
        <v>-71.112459000000001</v>
      </c>
      <c r="Z5509" t="s">
        <v>3650</v>
      </c>
    </row>
    <row r="5510" spans="1:26">
      <c r="A5510">
        <v>29496</v>
      </c>
      <c r="B5510" s="1">
        <v>41498.854155092595</v>
      </c>
      <c r="C5510" s="1">
        <f t="shared" si="1068"/>
        <v>41275</v>
      </c>
      <c r="D5510" s="4">
        <f t="shared" si="1069"/>
        <v>0.61388888888888893</v>
      </c>
      <c r="E5510" s="3">
        <f t="shared" si="1070"/>
        <v>2013</v>
      </c>
      <c r="F5510" s="3">
        <f t="shared" si="1071"/>
        <v>8</v>
      </c>
      <c r="G5510" s="3">
        <f t="shared" si="1072"/>
        <v>12</v>
      </c>
      <c r="H5510" s="3">
        <f t="shared" si="1073"/>
        <v>20</v>
      </c>
      <c r="I5510" s="3">
        <f t="shared" si="1074"/>
        <v>29</v>
      </c>
      <c r="J5510" s="3">
        <f t="shared" si="1075"/>
        <v>2</v>
      </c>
      <c r="K5510" s="3" t="str">
        <f>IF(AND(D5510&gt;='Season Lookup'!$D$15,D5510&lt;'Season Lookup'!$D$16),"Spring",IF(AND(D5510&gt;='Season Lookup'!$D$16,D5510&lt;'Season Lookup'!$D$17),"Summer",IF(AND(D5510&gt;='Season Lookup'!$D$17,D5510&lt;'Season Lookup'!$D$18),"Fall",IF(OR(D5510&gt;='Season Lookup'!$D$18,D5510&lt;'Season Lookup'!$D$15),"Winter"))))</f>
        <v>Summer</v>
      </c>
      <c r="L5510" s="3" t="str">
        <f>VLOOKUP(F5510,'Season Lookup'!$A$1:$B$13,2,0)</f>
        <v>Summer</v>
      </c>
      <c r="M5510" t="s">
        <v>56</v>
      </c>
      <c r="N5510" t="s">
        <v>13</v>
      </c>
      <c r="O5510" t="s">
        <v>13</v>
      </c>
      <c r="P5510" t="str">
        <f t="shared" si="1076"/>
        <v>Yes</v>
      </c>
      <c r="Q5510" t="str">
        <f t="shared" si="1077"/>
        <v>No</v>
      </c>
      <c r="R5510" t="str">
        <f t="shared" si="1078"/>
        <v>No</v>
      </c>
      <c r="T5510" t="s">
        <v>185</v>
      </c>
      <c r="U5510" t="s">
        <v>296</v>
      </c>
      <c r="V5510" t="str">
        <f t="shared" si="1079"/>
        <v>Intersection</v>
      </c>
      <c r="W5510" t="s">
        <v>594</v>
      </c>
      <c r="X5510">
        <v>42.376564000000002</v>
      </c>
      <c r="Y5510">
        <v>-71.122185000000002</v>
      </c>
      <c r="Z5510" t="s">
        <v>298</v>
      </c>
    </row>
    <row r="5511" spans="1:26">
      <c r="A5511">
        <v>29497</v>
      </c>
      <c r="B5511" s="1">
        <v>41498.604155092595</v>
      </c>
      <c r="C5511" s="1">
        <f t="shared" si="1068"/>
        <v>41275</v>
      </c>
      <c r="D5511" s="4">
        <f t="shared" si="1069"/>
        <v>0.61388888888888893</v>
      </c>
      <c r="E5511" s="3">
        <f t="shared" si="1070"/>
        <v>2013</v>
      </c>
      <c r="F5511" s="3">
        <f t="shared" si="1071"/>
        <v>8</v>
      </c>
      <c r="G5511" s="3">
        <f t="shared" si="1072"/>
        <v>12</v>
      </c>
      <c r="H5511" s="3">
        <f t="shared" si="1073"/>
        <v>14</v>
      </c>
      <c r="I5511" s="3">
        <f t="shared" si="1074"/>
        <v>29</v>
      </c>
      <c r="J5511" s="3">
        <f t="shared" si="1075"/>
        <v>2</v>
      </c>
      <c r="K5511" s="3" t="str">
        <f>IF(AND(D5511&gt;='Season Lookup'!$D$15,D5511&lt;'Season Lookup'!$D$16),"Spring",IF(AND(D5511&gt;='Season Lookup'!$D$16,D5511&lt;'Season Lookup'!$D$17),"Summer",IF(AND(D5511&gt;='Season Lookup'!$D$17,D5511&lt;'Season Lookup'!$D$18),"Fall",IF(OR(D5511&gt;='Season Lookup'!$D$18,D5511&lt;'Season Lookup'!$D$15),"Winter"))))</f>
        <v>Summer</v>
      </c>
      <c r="L5511" s="3" t="str">
        <f>VLOOKUP(F5511,'Season Lookup'!$A$1:$B$13,2,0)</f>
        <v>Summer</v>
      </c>
      <c r="M5511" t="s">
        <v>56</v>
      </c>
      <c r="N5511" t="s">
        <v>13</v>
      </c>
      <c r="O5511" t="s">
        <v>23</v>
      </c>
      <c r="P5511" t="str">
        <f t="shared" si="1076"/>
        <v>Yes</v>
      </c>
      <c r="Q5511" t="str">
        <f t="shared" si="1077"/>
        <v>No</v>
      </c>
      <c r="R5511" t="str">
        <f t="shared" si="1078"/>
        <v>No</v>
      </c>
      <c r="T5511" t="s">
        <v>1114</v>
      </c>
      <c r="U5511" t="s">
        <v>189</v>
      </c>
      <c r="V5511" t="str">
        <f t="shared" si="1079"/>
        <v>Intersection</v>
      </c>
      <c r="W5511" t="s">
        <v>4006</v>
      </c>
      <c r="X5511">
        <v>42.367707000000003</v>
      </c>
      <c r="Y5511">
        <v>-71.095190000000002</v>
      </c>
      <c r="Z5511" t="s">
        <v>3127</v>
      </c>
    </row>
    <row r="5512" spans="1:26">
      <c r="A5512">
        <v>29502</v>
      </c>
      <c r="B5512" s="1">
        <v>41498.463182870371</v>
      </c>
      <c r="C5512" s="1">
        <f t="shared" si="1068"/>
        <v>41275</v>
      </c>
      <c r="D5512" s="4">
        <f t="shared" si="1069"/>
        <v>0.61388888888888893</v>
      </c>
      <c r="E5512" s="3">
        <f t="shared" si="1070"/>
        <v>2013</v>
      </c>
      <c r="F5512" s="3">
        <f t="shared" si="1071"/>
        <v>8</v>
      </c>
      <c r="G5512" s="3">
        <f t="shared" si="1072"/>
        <v>12</v>
      </c>
      <c r="H5512" s="3">
        <f t="shared" si="1073"/>
        <v>11</v>
      </c>
      <c r="I5512" s="3">
        <f t="shared" si="1074"/>
        <v>6</v>
      </c>
      <c r="J5512" s="3">
        <f t="shared" si="1075"/>
        <v>2</v>
      </c>
      <c r="K5512" s="3" t="str">
        <f>IF(AND(D5512&gt;='Season Lookup'!$D$15,D5512&lt;'Season Lookup'!$D$16),"Spring",IF(AND(D5512&gt;='Season Lookup'!$D$16,D5512&lt;'Season Lookup'!$D$17),"Summer",IF(AND(D5512&gt;='Season Lookup'!$D$17,D5512&lt;'Season Lookup'!$D$18),"Fall",IF(OR(D5512&gt;='Season Lookup'!$D$18,D5512&lt;'Season Lookup'!$D$15),"Winter"))))</f>
        <v>Summer</v>
      </c>
      <c r="L5512" s="3" t="str">
        <f>VLOOKUP(F5512,'Season Lookup'!$A$1:$B$13,2,0)</f>
        <v>Summer</v>
      </c>
      <c r="M5512" t="s">
        <v>56</v>
      </c>
      <c r="N5512" t="s">
        <v>13</v>
      </c>
      <c r="O5512" t="s">
        <v>13</v>
      </c>
      <c r="P5512" t="str">
        <f t="shared" si="1076"/>
        <v>Yes</v>
      </c>
      <c r="Q5512" t="str">
        <f t="shared" si="1077"/>
        <v>No</v>
      </c>
      <c r="R5512" t="str">
        <f t="shared" si="1078"/>
        <v>No</v>
      </c>
      <c r="S5512">
        <v>9</v>
      </c>
      <c r="T5512" t="s">
        <v>5910</v>
      </c>
      <c r="V5512" t="str">
        <f t="shared" si="1079"/>
        <v>Non Intersection</v>
      </c>
      <c r="W5512" t="s">
        <v>5911</v>
      </c>
      <c r="X5512">
        <v>42.399675000000002</v>
      </c>
      <c r="Y5512">
        <v>-71.134309999999999</v>
      </c>
      <c r="Z5512" t="s">
        <v>5912</v>
      </c>
    </row>
    <row r="5513" spans="1:26">
      <c r="A5513">
        <v>29529</v>
      </c>
      <c r="B5513" s="1">
        <v>41499.541655092595</v>
      </c>
      <c r="C5513" s="1">
        <f t="shared" si="1068"/>
        <v>41275</v>
      </c>
      <c r="D5513" s="4">
        <f t="shared" si="1069"/>
        <v>0.6166666666666667</v>
      </c>
      <c r="E5513" s="3">
        <f t="shared" si="1070"/>
        <v>2013</v>
      </c>
      <c r="F5513" s="3">
        <f t="shared" si="1071"/>
        <v>8</v>
      </c>
      <c r="G5513" s="3">
        <f t="shared" si="1072"/>
        <v>13</v>
      </c>
      <c r="H5513" s="3">
        <f t="shared" si="1073"/>
        <v>12</v>
      </c>
      <c r="I5513" s="3">
        <f t="shared" si="1074"/>
        <v>59</v>
      </c>
      <c r="J5513" s="3">
        <f t="shared" si="1075"/>
        <v>3</v>
      </c>
      <c r="K5513" s="3" t="str">
        <f>IF(AND(D5513&gt;='Season Lookup'!$D$15,D5513&lt;'Season Lookup'!$D$16),"Spring",IF(AND(D5513&gt;='Season Lookup'!$D$16,D5513&lt;'Season Lookup'!$D$17),"Summer",IF(AND(D5513&gt;='Season Lookup'!$D$17,D5513&lt;'Season Lookup'!$D$18),"Fall",IF(OR(D5513&gt;='Season Lookup'!$D$18,D5513&lt;'Season Lookup'!$D$15),"Winter"))))</f>
        <v>Summer</v>
      </c>
      <c r="L5513" s="3" t="str">
        <f>VLOOKUP(F5513,'Season Lookup'!$A$1:$B$13,2,0)</f>
        <v>Summer</v>
      </c>
      <c r="M5513" t="s">
        <v>73</v>
      </c>
      <c r="N5513" t="s">
        <v>13</v>
      </c>
      <c r="O5513" t="s">
        <v>23</v>
      </c>
      <c r="P5513" t="str">
        <f t="shared" si="1076"/>
        <v>Yes</v>
      </c>
      <c r="Q5513" t="str">
        <f t="shared" si="1077"/>
        <v>No</v>
      </c>
      <c r="R5513" t="str">
        <f t="shared" si="1078"/>
        <v>No</v>
      </c>
      <c r="T5513" t="s">
        <v>198</v>
      </c>
      <c r="U5513" t="s">
        <v>1177</v>
      </c>
      <c r="V5513" t="str">
        <f t="shared" si="1079"/>
        <v>Intersection</v>
      </c>
      <c r="W5513" t="s">
        <v>3194</v>
      </c>
      <c r="X5513">
        <v>42.371411999999999</v>
      </c>
      <c r="Y5513">
        <v>-71.117052999999999</v>
      </c>
      <c r="Z5513" t="s">
        <v>3195</v>
      </c>
    </row>
    <row r="5514" spans="1:26">
      <c r="A5514">
        <v>29503</v>
      </c>
      <c r="B5514" s="1">
        <v>41499.586793981478</v>
      </c>
      <c r="C5514" s="1">
        <f t="shared" si="1068"/>
        <v>41275</v>
      </c>
      <c r="D5514" s="4">
        <f t="shared" si="1069"/>
        <v>0.6166666666666667</v>
      </c>
      <c r="E5514" s="3">
        <f t="shared" si="1070"/>
        <v>2013</v>
      </c>
      <c r="F5514" s="3">
        <f t="shared" si="1071"/>
        <v>8</v>
      </c>
      <c r="G5514" s="3">
        <f t="shared" si="1072"/>
        <v>13</v>
      </c>
      <c r="H5514" s="3">
        <f t="shared" si="1073"/>
        <v>14</v>
      </c>
      <c r="I5514" s="3">
        <f t="shared" si="1074"/>
        <v>4</v>
      </c>
      <c r="J5514" s="3">
        <f t="shared" si="1075"/>
        <v>3</v>
      </c>
      <c r="K5514" s="3" t="str">
        <f>IF(AND(D5514&gt;='Season Lookup'!$D$15,D5514&lt;'Season Lookup'!$D$16),"Spring",IF(AND(D5514&gt;='Season Lookup'!$D$16,D5514&lt;'Season Lookup'!$D$17),"Summer",IF(AND(D5514&gt;='Season Lookup'!$D$17,D5514&lt;'Season Lookup'!$D$18),"Fall",IF(OR(D5514&gt;='Season Lookup'!$D$18,D5514&lt;'Season Lookup'!$D$15),"Winter"))))</f>
        <v>Summer</v>
      </c>
      <c r="L5514" s="3" t="str">
        <f>VLOOKUP(F5514,'Season Lookup'!$A$1:$B$13,2,0)</f>
        <v>Summer</v>
      </c>
      <c r="M5514" t="s">
        <v>78</v>
      </c>
      <c r="N5514" t="s">
        <v>13</v>
      </c>
      <c r="O5514" t="s">
        <v>13</v>
      </c>
      <c r="P5514" t="str">
        <f t="shared" si="1076"/>
        <v>Yes</v>
      </c>
      <c r="Q5514" t="str">
        <f t="shared" si="1077"/>
        <v>No</v>
      </c>
      <c r="R5514" t="str">
        <f t="shared" si="1078"/>
        <v>No</v>
      </c>
      <c r="S5514">
        <v>20</v>
      </c>
      <c r="T5514" t="s">
        <v>45</v>
      </c>
      <c r="V5514" t="str">
        <f t="shared" si="1079"/>
        <v>Non Intersection</v>
      </c>
      <c r="W5514" t="s">
        <v>5913</v>
      </c>
      <c r="X5514">
        <v>42.384886000000002</v>
      </c>
      <c r="Y5514">
        <v>-71.129949999999994</v>
      </c>
      <c r="Z5514" t="s">
        <v>5914</v>
      </c>
    </row>
    <row r="5515" spans="1:26">
      <c r="A5515">
        <v>29504</v>
      </c>
      <c r="B5515" s="1">
        <v>41499.8125</v>
      </c>
      <c r="C5515" s="1">
        <f t="shared" si="1068"/>
        <v>41275</v>
      </c>
      <c r="D5515" s="4">
        <f t="shared" si="1069"/>
        <v>0.6166666666666667</v>
      </c>
      <c r="E5515" s="3">
        <f t="shared" si="1070"/>
        <v>2013</v>
      </c>
      <c r="F5515" s="3">
        <f t="shared" si="1071"/>
        <v>8</v>
      </c>
      <c r="G5515" s="3">
        <f t="shared" si="1072"/>
        <v>13</v>
      </c>
      <c r="H5515" s="3">
        <f t="shared" si="1073"/>
        <v>19</v>
      </c>
      <c r="I5515" s="3">
        <f t="shared" si="1074"/>
        <v>30</v>
      </c>
      <c r="J5515" s="3">
        <f t="shared" si="1075"/>
        <v>3</v>
      </c>
      <c r="K5515" s="3" t="str">
        <f>IF(AND(D5515&gt;='Season Lookup'!$D$15,D5515&lt;'Season Lookup'!$D$16),"Spring",IF(AND(D5515&gt;='Season Lookup'!$D$16,D5515&lt;'Season Lookup'!$D$17),"Summer",IF(AND(D5515&gt;='Season Lookup'!$D$17,D5515&lt;'Season Lookup'!$D$18),"Fall",IF(OR(D5515&gt;='Season Lookup'!$D$18,D5515&lt;'Season Lookup'!$D$15),"Winter"))))</f>
        <v>Summer</v>
      </c>
      <c r="L5515" s="3" t="str">
        <f>VLOOKUP(F5515,'Season Lookup'!$A$1:$B$13,2,0)</f>
        <v>Summer</v>
      </c>
      <c r="M5515" t="s">
        <v>78</v>
      </c>
      <c r="N5515" t="s">
        <v>13</v>
      </c>
      <c r="O5515" t="s">
        <v>13</v>
      </c>
      <c r="P5515" t="str">
        <f t="shared" si="1076"/>
        <v>Yes</v>
      </c>
      <c r="Q5515" t="str">
        <f t="shared" si="1077"/>
        <v>No</v>
      </c>
      <c r="R5515" t="str">
        <f t="shared" si="1078"/>
        <v>No</v>
      </c>
      <c r="S5515">
        <v>205</v>
      </c>
      <c r="T5515" t="s">
        <v>198</v>
      </c>
      <c r="V5515" t="str">
        <f t="shared" si="1079"/>
        <v>Non Intersection</v>
      </c>
      <c r="W5515" t="s">
        <v>5915</v>
      </c>
      <c r="X5515">
        <v>42.374726000000003</v>
      </c>
      <c r="Y5515">
        <v>-71.129310000000004</v>
      </c>
      <c r="Z5515" t="s">
        <v>5916</v>
      </c>
    </row>
    <row r="5516" spans="1:26">
      <c r="A5516">
        <v>29505</v>
      </c>
      <c r="B5516" s="1">
        <v>41499.950682870367</v>
      </c>
      <c r="C5516" s="1">
        <f t="shared" si="1068"/>
        <v>41275</v>
      </c>
      <c r="D5516" s="4">
        <f t="shared" si="1069"/>
        <v>0.6166666666666667</v>
      </c>
      <c r="E5516" s="3">
        <f t="shared" si="1070"/>
        <v>2013</v>
      </c>
      <c r="F5516" s="3">
        <f t="shared" si="1071"/>
        <v>8</v>
      </c>
      <c r="G5516" s="3">
        <f t="shared" si="1072"/>
        <v>13</v>
      </c>
      <c r="H5516" s="3">
        <f t="shared" si="1073"/>
        <v>22</v>
      </c>
      <c r="I5516" s="3">
        <f t="shared" si="1074"/>
        <v>48</v>
      </c>
      <c r="J5516" s="3">
        <f t="shared" si="1075"/>
        <v>3</v>
      </c>
      <c r="K5516" s="3" t="str">
        <f>IF(AND(D5516&gt;='Season Lookup'!$D$15,D5516&lt;'Season Lookup'!$D$16),"Spring",IF(AND(D5516&gt;='Season Lookup'!$D$16,D5516&lt;'Season Lookup'!$D$17),"Summer",IF(AND(D5516&gt;='Season Lookup'!$D$17,D5516&lt;'Season Lookup'!$D$18),"Fall",IF(OR(D5516&gt;='Season Lookup'!$D$18,D5516&lt;'Season Lookup'!$D$15),"Winter"))))</f>
        <v>Summer</v>
      </c>
      <c r="L5516" s="3" t="str">
        <f>VLOOKUP(F5516,'Season Lookup'!$A$1:$B$13,2,0)</f>
        <v>Summer</v>
      </c>
      <c r="M5516" t="s">
        <v>78</v>
      </c>
      <c r="N5516" t="s">
        <v>13</v>
      </c>
      <c r="O5516" t="s">
        <v>36</v>
      </c>
      <c r="P5516" t="str">
        <f t="shared" si="1076"/>
        <v>Yes</v>
      </c>
      <c r="Q5516" t="str">
        <f t="shared" si="1077"/>
        <v>No</v>
      </c>
      <c r="R5516" t="str">
        <f t="shared" si="1078"/>
        <v>No</v>
      </c>
      <c r="T5516" t="s">
        <v>108</v>
      </c>
      <c r="U5516" t="s">
        <v>42</v>
      </c>
      <c r="V5516" t="str">
        <f t="shared" si="1079"/>
        <v>Intersection</v>
      </c>
      <c r="W5516" t="s">
        <v>5734</v>
      </c>
      <c r="X5516">
        <v>42.368574000000002</v>
      </c>
      <c r="Y5516">
        <v>-71.113515000000007</v>
      </c>
      <c r="Z5516" t="s">
        <v>5735</v>
      </c>
    </row>
    <row r="5517" spans="1:26">
      <c r="A5517">
        <v>29507</v>
      </c>
      <c r="B5517" s="1">
        <v>41500.354155092595</v>
      </c>
      <c r="C5517" s="1">
        <f t="shared" si="1068"/>
        <v>41275</v>
      </c>
      <c r="D5517" s="4">
        <f t="shared" si="1069"/>
        <v>0.61944444444444446</v>
      </c>
      <c r="E5517" s="3">
        <f t="shared" si="1070"/>
        <v>2013</v>
      </c>
      <c r="F5517" s="3">
        <f t="shared" si="1071"/>
        <v>8</v>
      </c>
      <c r="G5517" s="3">
        <f t="shared" si="1072"/>
        <v>14</v>
      </c>
      <c r="H5517" s="3">
        <f t="shared" si="1073"/>
        <v>8</v>
      </c>
      <c r="I5517" s="3">
        <f t="shared" si="1074"/>
        <v>29</v>
      </c>
      <c r="J5517" s="3">
        <f t="shared" si="1075"/>
        <v>4</v>
      </c>
      <c r="K5517" s="3" t="str">
        <f>IF(AND(D5517&gt;='Season Lookup'!$D$15,D5517&lt;'Season Lookup'!$D$16),"Spring",IF(AND(D5517&gt;='Season Lookup'!$D$16,D5517&lt;'Season Lookup'!$D$17),"Summer",IF(AND(D5517&gt;='Season Lookup'!$D$17,D5517&lt;'Season Lookup'!$D$18),"Fall",IF(OR(D5517&gt;='Season Lookup'!$D$18,D5517&lt;'Season Lookup'!$D$15),"Winter"))))</f>
        <v>Summer</v>
      </c>
      <c r="L5517" s="3" t="str">
        <f>VLOOKUP(F5517,'Season Lookup'!$A$1:$B$13,2,0)</f>
        <v>Summer</v>
      </c>
      <c r="M5517" t="s">
        <v>82</v>
      </c>
      <c r="N5517" t="s">
        <v>13</v>
      </c>
      <c r="O5517" t="s">
        <v>132</v>
      </c>
      <c r="P5517" t="str">
        <f t="shared" si="1076"/>
        <v>Yes</v>
      </c>
      <c r="Q5517" t="str">
        <f t="shared" si="1077"/>
        <v>Yes</v>
      </c>
      <c r="R5517" t="str">
        <f t="shared" si="1078"/>
        <v>No</v>
      </c>
      <c r="T5517" t="s">
        <v>14</v>
      </c>
      <c r="U5517" t="s">
        <v>1426</v>
      </c>
      <c r="V5517" t="str">
        <f t="shared" si="1079"/>
        <v>Intersection</v>
      </c>
      <c r="W5517" t="s">
        <v>2369</v>
      </c>
      <c r="X5517">
        <v>42.395333000000001</v>
      </c>
      <c r="Y5517">
        <v>-71.127921000000001</v>
      </c>
      <c r="Z5517" t="s">
        <v>2370</v>
      </c>
    </row>
    <row r="5518" spans="1:26">
      <c r="A5518">
        <v>29508</v>
      </c>
      <c r="B5518" s="1">
        <v>41500.375</v>
      </c>
      <c r="C5518" s="1">
        <f t="shared" si="1068"/>
        <v>41275</v>
      </c>
      <c r="D5518" s="4">
        <f t="shared" si="1069"/>
        <v>0.61944444444444446</v>
      </c>
      <c r="E5518" s="3">
        <f t="shared" si="1070"/>
        <v>2013</v>
      </c>
      <c r="F5518" s="3">
        <f t="shared" si="1071"/>
        <v>8</v>
      </c>
      <c r="G5518" s="3">
        <f t="shared" si="1072"/>
        <v>14</v>
      </c>
      <c r="H5518" s="3">
        <f t="shared" si="1073"/>
        <v>9</v>
      </c>
      <c r="I5518" s="3">
        <f t="shared" si="1074"/>
        <v>0</v>
      </c>
      <c r="J5518" s="3">
        <f t="shared" si="1075"/>
        <v>4</v>
      </c>
      <c r="K5518" s="3" t="str">
        <f>IF(AND(D5518&gt;='Season Lookup'!$D$15,D5518&lt;'Season Lookup'!$D$16),"Spring",IF(AND(D5518&gt;='Season Lookup'!$D$16,D5518&lt;'Season Lookup'!$D$17),"Summer",IF(AND(D5518&gt;='Season Lookup'!$D$17,D5518&lt;'Season Lookup'!$D$18),"Fall",IF(OR(D5518&gt;='Season Lookup'!$D$18,D5518&lt;'Season Lookup'!$D$15),"Winter"))))</f>
        <v>Summer</v>
      </c>
      <c r="L5518" s="3" t="str">
        <f>VLOOKUP(F5518,'Season Lookup'!$A$1:$B$13,2,0)</f>
        <v>Summer</v>
      </c>
      <c r="M5518" t="s">
        <v>82</v>
      </c>
      <c r="N5518" t="s">
        <v>13</v>
      </c>
      <c r="O5518" t="s">
        <v>23</v>
      </c>
      <c r="P5518" t="str">
        <f t="shared" si="1076"/>
        <v>Yes</v>
      </c>
      <c r="Q5518" t="str">
        <f t="shared" si="1077"/>
        <v>No</v>
      </c>
      <c r="R5518" t="str">
        <f t="shared" si="1078"/>
        <v>No</v>
      </c>
      <c r="S5518">
        <v>94</v>
      </c>
      <c r="T5518" t="s">
        <v>737</v>
      </c>
      <c r="V5518" t="str">
        <f t="shared" si="1079"/>
        <v>Non Intersection</v>
      </c>
      <c r="W5518" t="s">
        <v>5917</v>
      </c>
      <c r="X5518">
        <v>42.372107999999997</v>
      </c>
      <c r="Y5518">
        <v>-71.092191</v>
      </c>
      <c r="Z5518" t="s">
        <v>5918</v>
      </c>
    </row>
    <row r="5519" spans="1:26">
      <c r="A5519">
        <v>29509</v>
      </c>
      <c r="B5519" s="1">
        <v>41500.550682870373</v>
      </c>
      <c r="C5519" s="1">
        <f t="shared" si="1068"/>
        <v>41275</v>
      </c>
      <c r="D5519" s="4">
        <f t="shared" si="1069"/>
        <v>0.61944444444444446</v>
      </c>
      <c r="E5519" s="3">
        <f t="shared" si="1070"/>
        <v>2013</v>
      </c>
      <c r="F5519" s="3">
        <f t="shared" si="1071"/>
        <v>8</v>
      </c>
      <c r="G5519" s="3">
        <f t="shared" si="1072"/>
        <v>14</v>
      </c>
      <c r="H5519" s="3">
        <f t="shared" si="1073"/>
        <v>13</v>
      </c>
      <c r="I5519" s="3">
        <f t="shared" si="1074"/>
        <v>12</v>
      </c>
      <c r="J5519" s="3">
        <f t="shared" si="1075"/>
        <v>4</v>
      </c>
      <c r="K5519" s="3" t="str">
        <f>IF(AND(D5519&gt;='Season Lookup'!$D$15,D5519&lt;'Season Lookup'!$D$16),"Spring",IF(AND(D5519&gt;='Season Lookup'!$D$16,D5519&lt;'Season Lookup'!$D$17),"Summer",IF(AND(D5519&gt;='Season Lookup'!$D$17,D5519&lt;'Season Lookup'!$D$18),"Fall",IF(OR(D5519&gt;='Season Lookup'!$D$18,D5519&lt;'Season Lookup'!$D$15),"Winter"))))</f>
        <v>Summer</v>
      </c>
      <c r="L5519" s="3" t="str">
        <f>VLOOKUP(F5519,'Season Lookup'!$A$1:$B$13,2,0)</f>
        <v>Summer</v>
      </c>
      <c r="M5519" t="s">
        <v>82</v>
      </c>
      <c r="N5519" t="s">
        <v>13</v>
      </c>
      <c r="O5519" t="s">
        <v>132</v>
      </c>
      <c r="P5519" t="str">
        <f t="shared" si="1076"/>
        <v>Yes</v>
      </c>
      <c r="Q5519" t="str">
        <f t="shared" si="1077"/>
        <v>Yes</v>
      </c>
      <c r="R5519" t="str">
        <f t="shared" si="1078"/>
        <v>No</v>
      </c>
      <c r="S5519">
        <v>193</v>
      </c>
      <c r="T5519" t="s">
        <v>74</v>
      </c>
      <c r="V5519" t="str">
        <f t="shared" si="1079"/>
        <v>Non Intersection</v>
      </c>
      <c r="W5519" t="s">
        <v>3023</v>
      </c>
      <c r="X5519">
        <v>42.372943999999997</v>
      </c>
      <c r="Y5519">
        <v>-71.099708000000007</v>
      </c>
      <c r="Z5519" t="s">
        <v>3024</v>
      </c>
    </row>
    <row r="5520" spans="1:26">
      <c r="A5520">
        <v>29510</v>
      </c>
      <c r="B5520" s="1">
        <v>41500.565960648149</v>
      </c>
      <c r="C5520" s="1">
        <f t="shared" si="1068"/>
        <v>41275</v>
      </c>
      <c r="D5520" s="4">
        <f t="shared" si="1069"/>
        <v>0.61944444444444446</v>
      </c>
      <c r="E5520" s="3">
        <f t="shared" si="1070"/>
        <v>2013</v>
      </c>
      <c r="F5520" s="3">
        <f t="shared" si="1071"/>
        <v>8</v>
      </c>
      <c r="G5520" s="3">
        <f t="shared" si="1072"/>
        <v>14</v>
      </c>
      <c r="H5520" s="3">
        <f t="shared" si="1073"/>
        <v>13</v>
      </c>
      <c r="I5520" s="3">
        <f t="shared" si="1074"/>
        <v>34</v>
      </c>
      <c r="J5520" s="3">
        <f t="shared" si="1075"/>
        <v>4</v>
      </c>
      <c r="K5520" s="3" t="str">
        <f>IF(AND(D5520&gt;='Season Lookup'!$D$15,D5520&lt;'Season Lookup'!$D$16),"Spring",IF(AND(D5520&gt;='Season Lookup'!$D$16,D5520&lt;'Season Lookup'!$D$17),"Summer",IF(AND(D5520&gt;='Season Lookup'!$D$17,D5520&lt;'Season Lookup'!$D$18),"Fall",IF(OR(D5520&gt;='Season Lookup'!$D$18,D5520&lt;'Season Lookup'!$D$15),"Winter"))))</f>
        <v>Summer</v>
      </c>
      <c r="L5520" s="3" t="str">
        <f>VLOOKUP(F5520,'Season Lookup'!$A$1:$B$13,2,0)</f>
        <v>Summer</v>
      </c>
      <c r="M5520" t="s">
        <v>82</v>
      </c>
      <c r="N5520" t="s">
        <v>13</v>
      </c>
      <c r="O5520" t="s">
        <v>132</v>
      </c>
      <c r="P5520" t="str">
        <f t="shared" si="1076"/>
        <v>Yes</v>
      </c>
      <c r="Q5520" t="str">
        <f t="shared" si="1077"/>
        <v>Yes</v>
      </c>
      <c r="R5520" t="str">
        <f t="shared" si="1078"/>
        <v>No</v>
      </c>
      <c r="S5520">
        <v>440</v>
      </c>
      <c r="T5520" t="s">
        <v>14</v>
      </c>
      <c r="V5520" t="str">
        <f t="shared" si="1079"/>
        <v>Non Intersection</v>
      </c>
      <c r="W5520" t="s">
        <v>3130</v>
      </c>
      <c r="X5520">
        <v>42.363548000000002</v>
      </c>
      <c r="Y5520">
        <v>-71.100910999999996</v>
      </c>
      <c r="Z5520" t="s">
        <v>3131</v>
      </c>
    </row>
    <row r="5521" spans="1:26">
      <c r="A5521">
        <v>29511</v>
      </c>
      <c r="B5521" s="1">
        <v>41500.670138888891</v>
      </c>
      <c r="C5521" s="1">
        <f t="shared" si="1068"/>
        <v>41275</v>
      </c>
      <c r="D5521" s="4">
        <f t="shared" si="1069"/>
        <v>0.61944444444444446</v>
      </c>
      <c r="E5521" s="3">
        <f t="shared" si="1070"/>
        <v>2013</v>
      </c>
      <c r="F5521" s="3">
        <f t="shared" si="1071"/>
        <v>8</v>
      </c>
      <c r="G5521" s="3">
        <f t="shared" si="1072"/>
        <v>14</v>
      </c>
      <c r="H5521" s="3">
        <f t="shared" si="1073"/>
        <v>16</v>
      </c>
      <c r="I5521" s="3">
        <f t="shared" si="1074"/>
        <v>5</v>
      </c>
      <c r="J5521" s="3">
        <f t="shared" si="1075"/>
        <v>4</v>
      </c>
      <c r="K5521" s="3" t="str">
        <f>IF(AND(D5521&gt;='Season Lookup'!$D$15,D5521&lt;'Season Lookup'!$D$16),"Spring",IF(AND(D5521&gt;='Season Lookup'!$D$16,D5521&lt;'Season Lookup'!$D$17),"Summer",IF(AND(D5521&gt;='Season Lookup'!$D$17,D5521&lt;'Season Lookup'!$D$18),"Fall",IF(OR(D5521&gt;='Season Lookup'!$D$18,D5521&lt;'Season Lookup'!$D$15),"Winter"))))</f>
        <v>Summer</v>
      </c>
      <c r="L5521" s="3" t="str">
        <f>VLOOKUP(F5521,'Season Lookup'!$A$1:$B$13,2,0)</f>
        <v>Summer</v>
      </c>
      <c r="M5521" t="s">
        <v>82</v>
      </c>
      <c r="N5521" t="s">
        <v>13</v>
      </c>
      <c r="O5521" t="s">
        <v>132</v>
      </c>
      <c r="P5521" t="str">
        <f t="shared" si="1076"/>
        <v>Yes</v>
      </c>
      <c r="Q5521" t="str">
        <f t="shared" si="1077"/>
        <v>Yes</v>
      </c>
      <c r="R5521" t="str">
        <f t="shared" si="1078"/>
        <v>No</v>
      </c>
      <c r="T5521" t="s">
        <v>198</v>
      </c>
      <c r="U5521" t="s">
        <v>4941</v>
      </c>
      <c r="V5521" t="str">
        <f t="shared" si="1079"/>
        <v>Intersection</v>
      </c>
      <c r="W5521" t="s">
        <v>5919</v>
      </c>
      <c r="X5521">
        <v>42.37388</v>
      </c>
      <c r="Y5521">
        <v>-71.124371999999994</v>
      </c>
      <c r="Z5521" t="s">
        <v>5920</v>
      </c>
    </row>
    <row r="5522" spans="1:26">
      <c r="A5522">
        <v>29513</v>
      </c>
      <c r="B5522" s="1">
        <v>41500.600694444445</v>
      </c>
      <c r="C5522" s="1">
        <f t="shared" si="1068"/>
        <v>41275</v>
      </c>
      <c r="D5522" s="4">
        <f t="shared" si="1069"/>
        <v>0.61944444444444446</v>
      </c>
      <c r="E5522" s="3">
        <f t="shared" si="1070"/>
        <v>2013</v>
      </c>
      <c r="F5522" s="3">
        <f t="shared" si="1071"/>
        <v>8</v>
      </c>
      <c r="G5522" s="3">
        <f t="shared" si="1072"/>
        <v>14</v>
      </c>
      <c r="H5522" s="3">
        <f t="shared" si="1073"/>
        <v>14</v>
      </c>
      <c r="I5522" s="3">
        <f t="shared" si="1074"/>
        <v>25</v>
      </c>
      <c r="J5522" s="3">
        <f t="shared" si="1075"/>
        <v>4</v>
      </c>
      <c r="K5522" s="3" t="str">
        <f>IF(AND(D5522&gt;='Season Lookup'!$D$15,D5522&lt;'Season Lookup'!$D$16),"Spring",IF(AND(D5522&gt;='Season Lookup'!$D$16,D5522&lt;'Season Lookup'!$D$17),"Summer",IF(AND(D5522&gt;='Season Lookup'!$D$17,D5522&lt;'Season Lookup'!$D$18),"Fall",IF(OR(D5522&gt;='Season Lookup'!$D$18,D5522&lt;'Season Lookup'!$D$15),"Winter"))))</f>
        <v>Summer</v>
      </c>
      <c r="L5522" s="3" t="str">
        <f>VLOOKUP(F5522,'Season Lookup'!$A$1:$B$13,2,0)</f>
        <v>Summer</v>
      </c>
      <c r="M5522" t="s">
        <v>82</v>
      </c>
      <c r="N5522" t="s">
        <v>13</v>
      </c>
      <c r="O5522" t="s">
        <v>23</v>
      </c>
      <c r="P5522" t="str">
        <f t="shared" si="1076"/>
        <v>Yes</v>
      </c>
      <c r="Q5522" t="str">
        <f t="shared" si="1077"/>
        <v>No</v>
      </c>
      <c r="R5522" t="str">
        <f t="shared" si="1078"/>
        <v>No</v>
      </c>
      <c r="S5522">
        <v>35</v>
      </c>
      <c r="T5522" t="s">
        <v>268</v>
      </c>
      <c r="V5522" t="str">
        <f t="shared" si="1079"/>
        <v>Non Intersection</v>
      </c>
      <c r="W5522" t="s">
        <v>933</v>
      </c>
      <c r="X5522">
        <v>42.388905999999999</v>
      </c>
      <c r="Y5522">
        <v>-71.119191999999998</v>
      </c>
      <c r="Z5522" t="s">
        <v>934</v>
      </c>
    </row>
    <row r="5523" spans="1:26">
      <c r="A5523">
        <v>29514</v>
      </c>
      <c r="B5523" s="1">
        <v>41501.652777777781</v>
      </c>
      <c r="C5523" s="1">
        <f t="shared" si="1068"/>
        <v>41275</v>
      </c>
      <c r="D5523" s="4">
        <f t="shared" si="1069"/>
        <v>0.62222222222222223</v>
      </c>
      <c r="E5523" s="3">
        <f t="shared" si="1070"/>
        <v>2013</v>
      </c>
      <c r="F5523" s="3">
        <f t="shared" si="1071"/>
        <v>8</v>
      </c>
      <c r="G5523" s="3">
        <f t="shared" si="1072"/>
        <v>15</v>
      </c>
      <c r="H5523" s="3">
        <f t="shared" si="1073"/>
        <v>15</v>
      </c>
      <c r="I5523" s="3">
        <f t="shared" si="1074"/>
        <v>40</v>
      </c>
      <c r="J5523" s="3">
        <f t="shared" si="1075"/>
        <v>5</v>
      </c>
      <c r="K5523" s="3" t="str">
        <f>IF(AND(D5523&gt;='Season Lookup'!$D$15,D5523&lt;'Season Lookup'!$D$16),"Spring",IF(AND(D5523&gt;='Season Lookup'!$D$16,D5523&lt;'Season Lookup'!$D$17),"Summer",IF(AND(D5523&gt;='Season Lookup'!$D$17,D5523&lt;'Season Lookup'!$D$18),"Fall",IF(OR(D5523&gt;='Season Lookup'!$D$18,D5523&lt;'Season Lookup'!$D$15),"Winter"))))</f>
        <v>Summer</v>
      </c>
      <c r="L5523" s="3" t="str">
        <f>VLOOKUP(F5523,'Season Lookup'!$A$1:$B$13,2,0)</f>
        <v>Summer</v>
      </c>
      <c r="M5523" t="s">
        <v>78</v>
      </c>
      <c r="N5523" t="s">
        <v>13</v>
      </c>
      <c r="O5523" t="s">
        <v>23</v>
      </c>
      <c r="P5523" t="str">
        <f t="shared" si="1076"/>
        <v>Yes</v>
      </c>
      <c r="Q5523" t="str">
        <f t="shared" si="1077"/>
        <v>No</v>
      </c>
      <c r="R5523" t="str">
        <f t="shared" si="1078"/>
        <v>No</v>
      </c>
      <c r="S5523">
        <v>36</v>
      </c>
      <c r="T5523" t="s">
        <v>3698</v>
      </c>
      <c r="V5523" t="str">
        <f t="shared" si="1079"/>
        <v>Non Intersection</v>
      </c>
      <c r="W5523" t="s">
        <v>5921</v>
      </c>
      <c r="X5523">
        <v>42.367930000000001</v>
      </c>
      <c r="Y5523">
        <v>-71.079840000000004</v>
      </c>
      <c r="Z5523" t="s">
        <v>5922</v>
      </c>
    </row>
    <row r="5524" spans="1:26">
      <c r="A5524">
        <v>29515</v>
      </c>
      <c r="B5524" s="1">
        <v>41501.708333333336</v>
      </c>
      <c r="C5524" s="1">
        <f t="shared" si="1068"/>
        <v>41275</v>
      </c>
      <c r="D5524" s="4">
        <f t="shared" si="1069"/>
        <v>0.62222222222222223</v>
      </c>
      <c r="E5524" s="3">
        <f t="shared" si="1070"/>
        <v>2013</v>
      </c>
      <c r="F5524" s="3">
        <f t="shared" si="1071"/>
        <v>8</v>
      </c>
      <c r="G5524" s="3">
        <f t="shared" si="1072"/>
        <v>15</v>
      </c>
      <c r="H5524" s="3">
        <f t="shared" si="1073"/>
        <v>17</v>
      </c>
      <c r="I5524" s="3">
        <f t="shared" si="1074"/>
        <v>0</v>
      </c>
      <c r="J5524" s="3">
        <f t="shared" si="1075"/>
        <v>5</v>
      </c>
      <c r="K5524" s="3" t="str">
        <f>IF(AND(D5524&gt;='Season Lookup'!$D$15,D5524&lt;'Season Lookup'!$D$16),"Spring",IF(AND(D5524&gt;='Season Lookup'!$D$16,D5524&lt;'Season Lookup'!$D$17),"Summer",IF(AND(D5524&gt;='Season Lookup'!$D$17,D5524&lt;'Season Lookup'!$D$18),"Fall",IF(OR(D5524&gt;='Season Lookup'!$D$18,D5524&lt;'Season Lookup'!$D$15),"Winter"))))</f>
        <v>Summer</v>
      </c>
      <c r="L5524" s="3" t="str">
        <f>VLOOKUP(F5524,'Season Lookup'!$A$1:$B$13,2,0)</f>
        <v>Summer</v>
      </c>
      <c r="M5524" t="s">
        <v>78</v>
      </c>
      <c r="N5524" t="s">
        <v>18</v>
      </c>
      <c r="O5524" t="s">
        <v>329</v>
      </c>
      <c r="P5524" t="str">
        <f t="shared" si="1076"/>
        <v>Yes</v>
      </c>
      <c r="Q5524" t="str">
        <f t="shared" si="1077"/>
        <v>No</v>
      </c>
      <c r="R5524" t="str">
        <f t="shared" si="1078"/>
        <v>No</v>
      </c>
      <c r="T5524" t="s">
        <v>19</v>
      </c>
      <c r="U5524" t="s">
        <v>2580</v>
      </c>
      <c r="V5524" t="str">
        <f t="shared" si="1079"/>
        <v>Intersection</v>
      </c>
      <c r="W5524" t="s">
        <v>5923</v>
      </c>
      <c r="X5524">
        <v>42.369197</v>
      </c>
      <c r="Y5524">
        <v>-71.073154000000002</v>
      </c>
      <c r="Z5524" t="s">
        <v>5924</v>
      </c>
    </row>
    <row r="5525" spans="1:26">
      <c r="A5525">
        <v>29516</v>
      </c>
      <c r="B5525" s="1">
        <v>41501.73609953704</v>
      </c>
      <c r="C5525" s="1">
        <f t="shared" si="1068"/>
        <v>41275</v>
      </c>
      <c r="D5525" s="4">
        <f t="shared" si="1069"/>
        <v>0.62222222222222223</v>
      </c>
      <c r="E5525" s="3">
        <f t="shared" si="1070"/>
        <v>2013</v>
      </c>
      <c r="F5525" s="3">
        <f t="shared" si="1071"/>
        <v>8</v>
      </c>
      <c r="G5525" s="3">
        <f t="shared" si="1072"/>
        <v>15</v>
      </c>
      <c r="H5525" s="3">
        <f t="shared" si="1073"/>
        <v>17</v>
      </c>
      <c r="I5525" s="3">
        <f t="shared" si="1074"/>
        <v>39</v>
      </c>
      <c r="J5525" s="3">
        <f t="shared" si="1075"/>
        <v>5</v>
      </c>
      <c r="K5525" s="3" t="str">
        <f>IF(AND(D5525&gt;='Season Lookup'!$D$15,D5525&lt;'Season Lookup'!$D$16),"Spring",IF(AND(D5525&gt;='Season Lookup'!$D$16,D5525&lt;'Season Lookup'!$D$17),"Summer",IF(AND(D5525&gt;='Season Lookup'!$D$17,D5525&lt;'Season Lookup'!$D$18),"Fall",IF(OR(D5525&gt;='Season Lookup'!$D$18,D5525&lt;'Season Lookup'!$D$15),"Winter"))))</f>
        <v>Summer</v>
      </c>
      <c r="L5525" s="3" t="str">
        <f>VLOOKUP(F5525,'Season Lookup'!$A$1:$B$13,2,0)</f>
        <v>Summer</v>
      </c>
      <c r="M5525" t="s">
        <v>78</v>
      </c>
      <c r="N5525" t="s">
        <v>13</v>
      </c>
      <c r="O5525" t="s">
        <v>18</v>
      </c>
      <c r="P5525" t="str">
        <f t="shared" si="1076"/>
        <v>Yes</v>
      </c>
      <c r="Q5525" t="str">
        <f t="shared" si="1077"/>
        <v>No</v>
      </c>
      <c r="R5525" t="str">
        <f t="shared" si="1078"/>
        <v>No</v>
      </c>
      <c r="T5525" t="s">
        <v>14</v>
      </c>
      <c r="U5525" t="s">
        <v>3004</v>
      </c>
      <c r="V5525" t="str">
        <f t="shared" si="1079"/>
        <v>Intersection</v>
      </c>
      <c r="W5525" t="s">
        <v>3423</v>
      </c>
      <c r="X5525">
        <v>42.393011000000001</v>
      </c>
      <c r="Y5525">
        <v>-71.125316999999995</v>
      </c>
      <c r="Z5525" t="s">
        <v>3424</v>
      </c>
    </row>
    <row r="5526" spans="1:26">
      <c r="A5526">
        <v>29518</v>
      </c>
      <c r="B5526" s="1">
        <v>41502.279166666667</v>
      </c>
      <c r="C5526" s="1">
        <f t="shared" ref="C5526:C5588" si="1080">EOMONTH(B5526,MONTH(B5526)*-1)+1</f>
        <v>41275</v>
      </c>
      <c r="D5526" s="4">
        <f t="shared" ref="D5526:D5588" si="1081">YEARFRAC(C5526,B5526)</f>
        <v>0.625</v>
      </c>
      <c r="E5526" s="3">
        <f t="shared" ref="E5526:E5588" si="1082">YEAR(B5526)</f>
        <v>2013</v>
      </c>
      <c r="F5526" s="3">
        <f t="shared" ref="F5526:F5588" si="1083">MONTH(B5526)</f>
        <v>8</v>
      </c>
      <c r="G5526" s="3">
        <f t="shared" ref="G5526:G5588" si="1084">DAY(B5526)</f>
        <v>16</v>
      </c>
      <c r="H5526" s="3">
        <f t="shared" ref="H5526:H5588" si="1085">HOUR(B5526)</f>
        <v>6</v>
      </c>
      <c r="I5526" s="3">
        <f t="shared" ref="I5526:I5588" si="1086">MINUTE(B5526)</f>
        <v>42</v>
      </c>
      <c r="J5526" s="3">
        <f t="shared" ref="J5526:J5588" si="1087">WEEKDAY(B5526,1)</f>
        <v>6</v>
      </c>
      <c r="K5526" s="3" t="str">
        <f>IF(AND(D5526&gt;='Season Lookup'!$D$15,D5526&lt;'Season Lookup'!$D$16),"Spring",IF(AND(D5526&gt;='Season Lookup'!$D$16,D5526&lt;'Season Lookup'!$D$17),"Summer",IF(AND(D5526&gt;='Season Lookup'!$D$17,D5526&lt;'Season Lookup'!$D$18),"Fall",IF(OR(D5526&gt;='Season Lookup'!$D$18,D5526&lt;'Season Lookup'!$D$15),"Winter"))))</f>
        <v>Summer</v>
      </c>
      <c r="L5526" s="3" t="str">
        <f>VLOOKUP(F5526,'Season Lookup'!$A$1:$B$13,2,0)</f>
        <v>Summer</v>
      </c>
      <c r="M5526" t="s">
        <v>12</v>
      </c>
      <c r="N5526" t="s">
        <v>13</v>
      </c>
      <c r="O5526" t="s">
        <v>132</v>
      </c>
      <c r="P5526" t="str">
        <f t="shared" ref="P5526:P5588" si="1088">IF(OR(N5526="Auto",O5526="Auto"),"Yes",IF(OR(N5526="Taxi",O5526="Taxi"),"Yes",IF(OR(N5526="Truck",O5526="Truck"),"Yes",IF(OR(N5526="Van",O5526="Van"),"Yes","No"))))</f>
        <v>Yes</v>
      </c>
      <c r="Q5526" t="str">
        <f t="shared" ref="Q5526:Q5588" si="1089">IF(OR(N5526="Bicycle",O5526="Bicycle"),"Yes","No")</f>
        <v>Yes</v>
      </c>
      <c r="R5526" t="str">
        <f t="shared" ref="R5526:R5588" si="1090">IF(OR(N5526="Pedestrian",O5526="Pedestrian"),"Yes","No")</f>
        <v>No</v>
      </c>
      <c r="T5526" t="s">
        <v>198</v>
      </c>
      <c r="U5526" t="s">
        <v>2285</v>
      </c>
      <c r="V5526" t="str">
        <f t="shared" ref="V5526:V5588" si="1091">IF(ISBLANK(S5526),"Intersection","Non Intersection")</f>
        <v>Intersection</v>
      </c>
      <c r="W5526" t="s">
        <v>3334</v>
      </c>
      <c r="X5526">
        <v>42.374966999999998</v>
      </c>
      <c r="Y5526">
        <v>-71.148015000000001</v>
      </c>
      <c r="Z5526" t="s">
        <v>3335</v>
      </c>
    </row>
    <row r="5527" spans="1:26">
      <c r="A5527">
        <v>29519</v>
      </c>
      <c r="B5527" s="1">
        <v>41502.477777777778</v>
      </c>
      <c r="C5527" s="1">
        <f t="shared" si="1080"/>
        <v>41275</v>
      </c>
      <c r="D5527" s="4">
        <f t="shared" si="1081"/>
        <v>0.625</v>
      </c>
      <c r="E5527" s="3">
        <f t="shared" si="1082"/>
        <v>2013</v>
      </c>
      <c r="F5527" s="3">
        <f t="shared" si="1083"/>
        <v>8</v>
      </c>
      <c r="G5527" s="3">
        <f t="shared" si="1084"/>
        <v>16</v>
      </c>
      <c r="H5527" s="3">
        <f t="shared" si="1085"/>
        <v>11</v>
      </c>
      <c r="I5527" s="3">
        <f t="shared" si="1086"/>
        <v>28</v>
      </c>
      <c r="J5527" s="3">
        <f t="shared" si="1087"/>
        <v>6</v>
      </c>
      <c r="K5527" s="3" t="str">
        <f>IF(AND(D5527&gt;='Season Lookup'!$D$15,D5527&lt;'Season Lookup'!$D$16),"Spring",IF(AND(D5527&gt;='Season Lookup'!$D$16,D5527&lt;'Season Lookup'!$D$17),"Summer",IF(AND(D5527&gt;='Season Lookup'!$D$17,D5527&lt;'Season Lookup'!$D$18),"Fall",IF(OR(D5527&gt;='Season Lookup'!$D$18,D5527&lt;'Season Lookup'!$D$15),"Winter"))))</f>
        <v>Summer</v>
      </c>
      <c r="L5527" s="3" t="str">
        <f>VLOOKUP(F5527,'Season Lookup'!$A$1:$B$13,2,0)</f>
        <v>Summer</v>
      </c>
      <c r="M5527" t="s">
        <v>12</v>
      </c>
      <c r="N5527" t="s">
        <v>13</v>
      </c>
      <c r="O5527" t="s">
        <v>329</v>
      </c>
      <c r="P5527" t="str">
        <f t="shared" si="1088"/>
        <v>Yes</v>
      </c>
      <c r="Q5527" t="str">
        <f t="shared" si="1089"/>
        <v>No</v>
      </c>
      <c r="R5527" t="str">
        <f t="shared" si="1090"/>
        <v>No</v>
      </c>
      <c r="T5527" t="s">
        <v>379</v>
      </c>
      <c r="U5527" t="s">
        <v>209</v>
      </c>
      <c r="V5527" t="str">
        <f t="shared" si="1091"/>
        <v>Intersection</v>
      </c>
      <c r="W5527" t="s">
        <v>4027</v>
      </c>
      <c r="X5527">
        <v>42.365354000000004</v>
      </c>
      <c r="Y5527">
        <v>-71.079863000000003</v>
      </c>
      <c r="Z5527" t="s">
        <v>3871</v>
      </c>
    </row>
    <row r="5528" spans="1:26">
      <c r="A5528">
        <v>29520</v>
      </c>
      <c r="B5528" s="1">
        <v>41502.602777777778</v>
      </c>
      <c r="C5528" s="1">
        <f t="shared" si="1080"/>
        <v>41275</v>
      </c>
      <c r="D5528" s="4">
        <f t="shared" si="1081"/>
        <v>0.625</v>
      </c>
      <c r="E5528" s="3">
        <f t="shared" si="1082"/>
        <v>2013</v>
      </c>
      <c r="F5528" s="3">
        <f t="shared" si="1083"/>
        <v>8</v>
      </c>
      <c r="G5528" s="3">
        <f t="shared" si="1084"/>
        <v>16</v>
      </c>
      <c r="H5528" s="3">
        <f t="shared" si="1085"/>
        <v>14</v>
      </c>
      <c r="I5528" s="3">
        <f t="shared" si="1086"/>
        <v>28</v>
      </c>
      <c r="J5528" s="3">
        <f t="shared" si="1087"/>
        <v>6</v>
      </c>
      <c r="K5528" s="3" t="str">
        <f>IF(AND(D5528&gt;='Season Lookup'!$D$15,D5528&lt;'Season Lookup'!$D$16),"Spring",IF(AND(D5528&gt;='Season Lookup'!$D$16,D5528&lt;'Season Lookup'!$D$17),"Summer",IF(AND(D5528&gt;='Season Lookup'!$D$17,D5528&lt;'Season Lookup'!$D$18),"Fall",IF(OR(D5528&gt;='Season Lookup'!$D$18,D5528&lt;'Season Lookup'!$D$15),"Winter"))))</f>
        <v>Summer</v>
      </c>
      <c r="L5528" s="3" t="str">
        <f>VLOOKUP(F5528,'Season Lookup'!$A$1:$B$13,2,0)</f>
        <v>Summer</v>
      </c>
      <c r="M5528" t="s">
        <v>12</v>
      </c>
      <c r="N5528" t="s">
        <v>13</v>
      </c>
      <c r="O5528" t="s">
        <v>13</v>
      </c>
      <c r="P5528" t="str">
        <f t="shared" si="1088"/>
        <v>Yes</v>
      </c>
      <c r="Q5528" t="str">
        <f t="shared" si="1089"/>
        <v>No</v>
      </c>
      <c r="R5528" t="str">
        <f t="shared" si="1090"/>
        <v>No</v>
      </c>
      <c r="T5528" t="s">
        <v>42</v>
      </c>
      <c r="U5528" t="s">
        <v>41</v>
      </c>
      <c r="V5528" t="str">
        <f t="shared" si="1091"/>
        <v>Intersection</v>
      </c>
      <c r="W5528" t="s">
        <v>2398</v>
      </c>
      <c r="X5528">
        <v>42.362257</v>
      </c>
      <c r="Y5528">
        <v>-71.113546999999997</v>
      </c>
      <c r="Z5528" t="s">
        <v>44</v>
      </c>
    </row>
    <row r="5529" spans="1:26">
      <c r="A5529">
        <v>29521</v>
      </c>
      <c r="B5529" s="1">
        <v>41502.756944444445</v>
      </c>
      <c r="C5529" s="1">
        <f t="shared" si="1080"/>
        <v>41275</v>
      </c>
      <c r="D5529" s="4">
        <f t="shared" si="1081"/>
        <v>0.625</v>
      </c>
      <c r="E5529" s="3">
        <f t="shared" si="1082"/>
        <v>2013</v>
      </c>
      <c r="F5529" s="3">
        <f t="shared" si="1083"/>
        <v>8</v>
      </c>
      <c r="G5529" s="3">
        <f t="shared" si="1084"/>
        <v>16</v>
      </c>
      <c r="H5529" s="3">
        <f t="shared" si="1085"/>
        <v>18</v>
      </c>
      <c r="I5529" s="3">
        <f t="shared" si="1086"/>
        <v>10</v>
      </c>
      <c r="J5529" s="3">
        <f t="shared" si="1087"/>
        <v>6</v>
      </c>
      <c r="K5529" s="3" t="str">
        <f>IF(AND(D5529&gt;='Season Lookup'!$D$15,D5529&lt;'Season Lookup'!$D$16),"Spring",IF(AND(D5529&gt;='Season Lookup'!$D$16,D5529&lt;'Season Lookup'!$D$17),"Summer",IF(AND(D5529&gt;='Season Lookup'!$D$17,D5529&lt;'Season Lookup'!$D$18),"Fall",IF(OR(D5529&gt;='Season Lookup'!$D$18,D5529&lt;'Season Lookup'!$D$15),"Winter"))))</f>
        <v>Summer</v>
      </c>
      <c r="L5529" s="3" t="str">
        <f>VLOOKUP(F5529,'Season Lookup'!$A$1:$B$13,2,0)</f>
        <v>Summer</v>
      </c>
      <c r="M5529" t="s">
        <v>12</v>
      </c>
      <c r="N5529" t="s">
        <v>13</v>
      </c>
      <c r="O5529" t="s">
        <v>13</v>
      </c>
      <c r="P5529" t="str">
        <f t="shared" si="1088"/>
        <v>Yes</v>
      </c>
      <c r="Q5529" t="str">
        <f t="shared" si="1089"/>
        <v>No</v>
      </c>
      <c r="R5529" t="str">
        <f t="shared" si="1090"/>
        <v>No</v>
      </c>
      <c r="T5529" t="s">
        <v>105</v>
      </c>
      <c r="U5529" t="s">
        <v>260</v>
      </c>
      <c r="V5529" t="str">
        <f t="shared" si="1091"/>
        <v>Intersection</v>
      </c>
      <c r="W5529" t="s">
        <v>2506</v>
      </c>
      <c r="X5529">
        <v>42.362667000000002</v>
      </c>
      <c r="Y5529">
        <v>-71.084325000000007</v>
      </c>
      <c r="Z5529" t="s">
        <v>2507</v>
      </c>
    </row>
    <row r="5530" spans="1:26">
      <c r="A5530">
        <v>29522</v>
      </c>
      <c r="B5530" s="1">
        <v>41502.663194444445</v>
      </c>
      <c r="C5530" s="1">
        <f t="shared" si="1080"/>
        <v>41275</v>
      </c>
      <c r="D5530" s="4">
        <f t="shared" si="1081"/>
        <v>0.625</v>
      </c>
      <c r="E5530" s="3">
        <f t="shared" si="1082"/>
        <v>2013</v>
      </c>
      <c r="F5530" s="3">
        <f t="shared" si="1083"/>
        <v>8</v>
      </c>
      <c r="G5530" s="3">
        <f t="shared" si="1084"/>
        <v>16</v>
      </c>
      <c r="H5530" s="3">
        <f t="shared" si="1085"/>
        <v>15</v>
      </c>
      <c r="I5530" s="3">
        <f t="shared" si="1086"/>
        <v>55</v>
      </c>
      <c r="J5530" s="3">
        <f t="shared" si="1087"/>
        <v>6</v>
      </c>
      <c r="K5530" s="3" t="str">
        <f>IF(AND(D5530&gt;='Season Lookup'!$D$15,D5530&lt;'Season Lookup'!$D$16),"Spring",IF(AND(D5530&gt;='Season Lookup'!$D$16,D5530&lt;'Season Lookup'!$D$17),"Summer",IF(AND(D5530&gt;='Season Lookup'!$D$17,D5530&lt;'Season Lookup'!$D$18),"Fall",IF(OR(D5530&gt;='Season Lookup'!$D$18,D5530&lt;'Season Lookup'!$D$15),"Winter"))))</f>
        <v>Summer</v>
      </c>
      <c r="L5530" s="3" t="str">
        <f>VLOOKUP(F5530,'Season Lookup'!$A$1:$B$13,2,0)</f>
        <v>Summer</v>
      </c>
      <c r="M5530" t="s">
        <v>12</v>
      </c>
      <c r="N5530" t="s">
        <v>13</v>
      </c>
      <c r="O5530" t="s">
        <v>13</v>
      </c>
      <c r="P5530" t="str">
        <f t="shared" si="1088"/>
        <v>Yes</v>
      </c>
      <c r="Q5530" t="str">
        <f t="shared" si="1089"/>
        <v>No</v>
      </c>
      <c r="R5530" t="str">
        <f t="shared" si="1090"/>
        <v>No</v>
      </c>
      <c r="S5530">
        <v>325</v>
      </c>
      <c r="T5530" t="s">
        <v>27</v>
      </c>
      <c r="V5530" t="str">
        <f t="shared" si="1091"/>
        <v>Non Intersection</v>
      </c>
      <c r="W5530" t="s">
        <v>5925</v>
      </c>
      <c r="X5530">
        <v>42.364645000000003</v>
      </c>
      <c r="Y5530">
        <v>-71.113434999999996</v>
      </c>
      <c r="Z5530" t="s">
        <v>5926</v>
      </c>
    </row>
    <row r="5531" spans="1:26">
      <c r="A5531">
        <v>29523</v>
      </c>
      <c r="B5531" s="1">
        <v>41503.378460648149</v>
      </c>
      <c r="C5531" s="1">
        <f t="shared" si="1080"/>
        <v>41275</v>
      </c>
      <c r="D5531" s="4">
        <f t="shared" si="1081"/>
        <v>0.62777777777777777</v>
      </c>
      <c r="E5531" s="3">
        <f t="shared" si="1082"/>
        <v>2013</v>
      </c>
      <c r="F5531" s="3">
        <f t="shared" si="1083"/>
        <v>8</v>
      </c>
      <c r="G5531" s="3">
        <f t="shared" si="1084"/>
        <v>17</v>
      </c>
      <c r="H5531" s="3">
        <f t="shared" si="1085"/>
        <v>9</v>
      </c>
      <c r="I5531" s="3">
        <f t="shared" si="1086"/>
        <v>4</v>
      </c>
      <c r="J5531" s="3">
        <f t="shared" si="1087"/>
        <v>7</v>
      </c>
      <c r="K5531" s="3" t="str">
        <f>IF(AND(D5531&gt;='Season Lookup'!$D$15,D5531&lt;'Season Lookup'!$D$16),"Spring",IF(AND(D5531&gt;='Season Lookup'!$D$16,D5531&lt;'Season Lookup'!$D$17),"Summer",IF(AND(D5531&gt;='Season Lookup'!$D$17,D5531&lt;'Season Lookup'!$D$18),"Fall",IF(OR(D5531&gt;='Season Lookup'!$D$18,D5531&lt;'Season Lookup'!$D$15),"Winter"))))</f>
        <v>Summer</v>
      </c>
      <c r="L5531" s="3" t="str">
        <f>VLOOKUP(F5531,'Season Lookup'!$A$1:$B$13,2,0)</f>
        <v>Summer</v>
      </c>
      <c r="M5531" t="s">
        <v>31</v>
      </c>
      <c r="N5531" t="s">
        <v>13</v>
      </c>
      <c r="O5531" t="s">
        <v>13</v>
      </c>
      <c r="P5531" t="str">
        <f t="shared" si="1088"/>
        <v>Yes</v>
      </c>
      <c r="Q5531" t="str">
        <f t="shared" si="1089"/>
        <v>No</v>
      </c>
      <c r="R5531" t="str">
        <f t="shared" si="1090"/>
        <v>No</v>
      </c>
      <c r="T5531" t="s">
        <v>104</v>
      </c>
      <c r="U5531" t="s">
        <v>14</v>
      </c>
      <c r="V5531" t="str">
        <f t="shared" si="1091"/>
        <v>Intersection</v>
      </c>
      <c r="W5531" t="s">
        <v>434</v>
      </c>
      <c r="X5531">
        <v>42.366590000000002</v>
      </c>
      <c r="Y5531">
        <v>-71.105680000000007</v>
      </c>
      <c r="Z5531" t="s">
        <v>435</v>
      </c>
    </row>
    <row r="5532" spans="1:26">
      <c r="A5532">
        <v>29524</v>
      </c>
      <c r="B5532" s="1">
        <v>41503.390972222223</v>
      </c>
      <c r="C5532" s="1">
        <f t="shared" si="1080"/>
        <v>41275</v>
      </c>
      <c r="D5532" s="4">
        <f t="shared" si="1081"/>
        <v>0.62777777777777777</v>
      </c>
      <c r="E5532" s="3">
        <f t="shared" si="1082"/>
        <v>2013</v>
      </c>
      <c r="F5532" s="3">
        <f t="shared" si="1083"/>
        <v>8</v>
      </c>
      <c r="G5532" s="3">
        <f t="shared" si="1084"/>
        <v>17</v>
      </c>
      <c r="H5532" s="3">
        <f t="shared" si="1085"/>
        <v>9</v>
      </c>
      <c r="I5532" s="3">
        <f t="shared" si="1086"/>
        <v>23</v>
      </c>
      <c r="J5532" s="3">
        <f t="shared" si="1087"/>
        <v>7</v>
      </c>
      <c r="K5532" s="3" t="str">
        <f>IF(AND(D5532&gt;='Season Lookup'!$D$15,D5532&lt;'Season Lookup'!$D$16),"Spring",IF(AND(D5532&gt;='Season Lookup'!$D$16,D5532&lt;'Season Lookup'!$D$17),"Summer",IF(AND(D5532&gt;='Season Lookup'!$D$17,D5532&lt;'Season Lookup'!$D$18),"Fall",IF(OR(D5532&gt;='Season Lookup'!$D$18,D5532&lt;'Season Lookup'!$D$15),"Winter"))))</f>
        <v>Summer</v>
      </c>
      <c r="L5532" s="3" t="str">
        <f>VLOOKUP(F5532,'Season Lookup'!$A$1:$B$13,2,0)</f>
        <v>Summer</v>
      </c>
      <c r="M5532" t="s">
        <v>31</v>
      </c>
      <c r="N5532" t="s">
        <v>13</v>
      </c>
      <c r="O5532" t="s">
        <v>132</v>
      </c>
      <c r="P5532" t="str">
        <f t="shared" si="1088"/>
        <v>Yes</v>
      </c>
      <c r="Q5532" t="str">
        <f t="shared" si="1089"/>
        <v>Yes</v>
      </c>
      <c r="R5532" t="str">
        <f t="shared" si="1090"/>
        <v>No</v>
      </c>
      <c r="T5532" t="s">
        <v>14</v>
      </c>
      <c r="U5532" t="s">
        <v>977</v>
      </c>
      <c r="V5532" t="str">
        <f t="shared" si="1091"/>
        <v>Intersection</v>
      </c>
      <c r="W5532" t="s">
        <v>978</v>
      </c>
      <c r="X5532">
        <v>42.391768999999996</v>
      </c>
      <c r="Y5532">
        <v>-71.123869999999997</v>
      </c>
      <c r="Z5532" t="s">
        <v>979</v>
      </c>
    </row>
    <row r="5533" spans="1:26">
      <c r="A5533">
        <v>29525</v>
      </c>
      <c r="B5533" s="1">
        <v>41503.42359953704</v>
      </c>
      <c r="C5533" s="1">
        <f t="shared" si="1080"/>
        <v>41275</v>
      </c>
      <c r="D5533" s="4">
        <f t="shared" si="1081"/>
        <v>0.62777777777777777</v>
      </c>
      <c r="E5533" s="3">
        <f t="shared" si="1082"/>
        <v>2013</v>
      </c>
      <c r="F5533" s="3">
        <f t="shared" si="1083"/>
        <v>8</v>
      </c>
      <c r="G5533" s="3">
        <f t="shared" si="1084"/>
        <v>17</v>
      </c>
      <c r="H5533" s="3">
        <f t="shared" si="1085"/>
        <v>10</v>
      </c>
      <c r="I5533" s="3">
        <f t="shared" si="1086"/>
        <v>9</v>
      </c>
      <c r="J5533" s="3">
        <f t="shared" si="1087"/>
        <v>7</v>
      </c>
      <c r="K5533" s="3" t="str">
        <f>IF(AND(D5533&gt;='Season Lookup'!$D$15,D5533&lt;'Season Lookup'!$D$16),"Spring",IF(AND(D5533&gt;='Season Lookup'!$D$16,D5533&lt;'Season Lookup'!$D$17),"Summer",IF(AND(D5533&gt;='Season Lookup'!$D$17,D5533&lt;'Season Lookup'!$D$18),"Fall",IF(OR(D5533&gt;='Season Lookup'!$D$18,D5533&lt;'Season Lookup'!$D$15),"Winter"))))</f>
        <v>Summer</v>
      </c>
      <c r="L5533" s="3" t="str">
        <f>VLOOKUP(F5533,'Season Lookup'!$A$1:$B$13,2,0)</f>
        <v>Summer</v>
      </c>
      <c r="M5533" t="s">
        <v>31</v>
      </c>
      <c r="N5533" t="s">
        <v>13</v>
      </c>
      <c r="O5533" t="s">
        <v>152</v>
      </c>
      <c r="P5533" t="str">
        <f t="shared" si="1088"/>
        <v>Yes</v>
      </c>
      <c r="Q5533" t="str">
        <f t="shared" si="1089"/>
        <v>No</v>
      </c>
      <c r="R5533" t="str">
        <f t="shared" si="1090"/>
        <v>Yes</v>
      </c>
      <c r="S5533">
        <v>625</v>
      </c>
      <c r="T5533" t="s">
        <v>14</v>
      </c>
      <c r="V5533" t="str">
        <f t="shared" si="1091"/>
        <v>Non Intersection</v>
      </c>
      <c r="W5533" t="s">
        <v>1528</v>
      </c>
      <c r="X5533">
        <v>42.365454999999997</v>
      </c>
      <c r="Y5533">
        <v>-71.103483999999995</v>
      </c>
      <c r="Z5533" t="s">
        <v>1529</v>
      </c>
    </row>
    <row r="5534" spans="1:26">
      <c r="A5534">
        <v>29526</v>
      </c>
      <c r="B5534" s="1">
        <v>41504.736805555556</v>
      </c>
      <c r="C5534" s="1">
        <f t="shared" si="1080"/>
        <v>41275</v>
      </c>
      <c r="D5534" s="4">
        <f t="shared" si="1081"/>
        <v>0.63055555555555554</v>
      </c>
      <c r="E5534" s="3">
        <f t="shared" si="1082"/>
        <v>2013</v>
      </c>
      <c r="F5534" s="3">
        <f t="shared" si="1083"/>
        <v>8</v>
      </c>
      <c r="G5534" s="3">
        <f t="shared" si="1084"/>
        <v>18</v>
      </c>
      <c r="H5534" s="3">
        <f t="shared" si="1085"/>
        <v>17</v>
      </c>
      <c r="I5534" s="3">
        <f t="shared" si="1086"/>
        <v>41</v>
      </c>
      <c r="J5534" s="3">
        <f t="shared" si="1087"/>
        <v>1</v>
      </c>
      <c r="K5534" s="3" t="str">
        <f>IF(AND(D5534&gt;='Season Lookup'!$D$15,D5534&lt;'Season Lookup'!$D$16),"Spring",IF(AND(D5534&gt;='Season Lookup'!$D$16,D5534&lt;'Season Lookup'!$D$17),"Summer",IF(AND(D5534&gt;='Season Lookup'!$D$17,D5534&lt;'Season Lookup'!$D$18),"Fall",IF(OR(D5534&gt;='Season Lookup'!$D$18,D5534&lt;'Season Lookup'!$D$15),"Winter"))))</f>
        <v>Summer</v>
      </c>
      <c r="L5534" s="3" t="str">
        <f>VLOOKUP(F5534,'Season Lookup'!$A$1:$B$13,2,0)</f>
        <v>Summer</v>
      </c>
      <c r="M5534" t="s">
        <v>48</v>
      </c>
      <c r="N5534" t="s">
        <v>13</v>
      </c>
      <c r="O5534" t="s">
        <v>23</v>
      </c>
      <c r="P5534" t="str">
        <f t="shared" si="1088"/>
        <v>Yes</v>
      </c>
      <c r="Q5534" t="str">
        <f t="shared" si="1089"/>
        <v>No</v>
      </c>
      <c r="R5534" t="str">
        <f t="shared" si="1090"/>
        <v>No</v>
      </c>
      <c r="S5534">
        <v>152</v>
      </c>
      <c r="T5534" t="s">
        <v>1145</v>
      </c>
      <c r="V5534" t="str">
        <f t="shared" si="1091"/>
        <v>Non Intersection</v>
      </c>
      <c r="W5534" t="s">
        <v>5927</v>
      </c>
      <c r="X5534">
        <v>42.390756000000003</v>
      </c>
      <c r="Y5534">
        <v>-71.129654000000002</v>
      </c>
      <c r="Z5534" t="s">
        <v>5928</v>
      </c>
    </row>
    <row r="5535" spans="1:26">
      <c r="A5535">
        <v>29527</v>
      </c>
      <c r="B5535" s="1">
        <v>41505.509027777778</v>
      </c>
      <c r="C5535" s="1">
        <f t="shared" si="1080"/>
        <v>41275</v>
      </c>
      <c r="D5535" s="4">
        <f t="shared" si="1081"/>
        <v>0.6333333333333333</v>
      </c>
      <c r="E5535" s="3">
        <f t="shared" si="1082"/>
        <v>2013</v>
      </c>
      <c r="F5535" s="3">
        <f t="shared" si="1083"/>
        <v>8</v>
      </c>
      <c r="G5535" s="3">
        <f t="shared" si="1084"/>
        <v>19</v>
      </c>
      <c r="H5535" s="3">
        <f t="shared" si="1085"/>
        <v>12</v>
      </c>
      <c r="I5535" s="3">
        <f t="shared" si="1086"/>
        <v>13</v>
      </c>
      <c r="J5535" s="3">
        <f t="shared" si="1087"/>
        <v>2</v>
      </c>
      <c r="K5535" s="3" t="str">
        <f>IF(AND(D5535&gt;='Season Lookup'!$D$15,D5535&lt;'Season Lookup'!$D$16),"Spring",IF(AND(D5535&gt;='Season Lookup'!$D$16,D5535&lt;'Season Lookup'!$D$17),"Summer",IF(AND(D5535&gt;='Season Lookup'!$D$17,D5535&lt;'Season Lookup'!$D$18),"Fall",IF(OR(D5535&gt;='Season Lookup'!$D$18,D5535&lt;'Season Lookup'!$D$15),"Winter"))))</f>
        <v>Summer</v>
      </c>
      <c r="L5535" s="3" t="str">
        <f>VLOOKUP(F5535,'Season Lookup'!$A$1:$B$13,2,0)</f>
        <v>Summer</v>
      </c>
      <c r="M5535" t="s">
        <v>56</v>
      </c>
      <c r="N5535" t="s">
        <v>13</v>
      </c>
      <c r="O5535" t="s">
        <v>35</v>
      </c>
      <c r="P5535" t="str">
        <f t="shared" si="1088"/>
        <v>Yes</v>
      </c>
      <c r="Q5535" t="str">
        <f t="shared" si="1089"/>
        <v>No</v>
      </c>
      <c r="R5535" t="str">
        <f t="shared" si="1090"/>
        <v>No</v>
      </c>
      <c r="S5535">
        <v>743</v>
      </c>
      <c r="T5535" t="s">
        <v>14</v>
      </c>
      <c r="V5535" t="str">
        <f t="shared" si="1091"/>
        <v>Non Intersection</v>
      </c>
      <c r="W5535" t="s">
        <v>3080</v>
      </c>
      <c r="X5535">
        <v>42.366461999999999</v>
      </c>
      <c r="Y5535">
        <v>-71.105186000000003</v>
      </c>
      <c r="Z5535" t="s">
        <v>3081</v>
      </c>
    </row>
    <row r="5536" spans="1:26">
      <c r="A5536">
        <v>29528</v>
      </c>
      <c r="B5536" s="1">
        <v>41505.802766203706</v>
      </c>
      <c r="C5536" s="1">
        <f t="shared" si="1080"/>
        <v>41275</v>
      </c>
      <c r="D5536" s="4">
        <f t="shared" si="1081"/>
        <v>0.6333333333333333</v>
      </c>
      <c r="E5536" s="3">
        <f t="shared" si="1082"/>
        <v>2013</v>
      </c>
      <c r="F5536" s="3">
        <f t="shared" si="1083"/>
        <v>8</v>
      </c>
      <c r="G5536" s="3">
        <f t="shared" si="1084"/>
        <v>19</v>
      </c>
      <c r="H5536" s="3">
        <f t="shared" si="1085"/>
        <v>19</v>
      </c>
      <c r="I5536" s="3">
        <f t="shared" si="1086"/>
        <v>15</v>
      </c>
      <c r="J5536" s="3">
        <f t="shared" si="1087"/>
        <v>2</v>
      </c>
      <c r="K5536" s="3" t="str">
        <f>IF(AND(D5536&gt;='Season Lookup'!$D$15,D5536&lt;'Season Lookup'!$D$16),"Spring",IF(AND(D5536&gt;='Season Lookup'!$D$16,D5536&lt;'Season Lookup'!$D$17),"Summer",IF(AND(D5536&gt;='Season Lookup'!$D$17,D5536&lt;'Season Lookup'!$D$18),"Fall",IF(OR(D5536&gt;='Season Lookup'!$D$18,D5536&lt;'Season Lookup'!$D$15),"Winter"))))</f>
        <v>Summer</v>
      </c>
      <c r="L5536" s="3" t="str">
        <f>VLOOKUP(F5536,'Season Lookup'!$A$1:$B$13,2,0)</f>
        <v>Summer</v>
      </c>
      <c r="M5536" t="s">
        <v>56</v>
      </c>
      <c r="N5536" t="s">
        <v>13</v>
      </c>
      <c r="O5536" t="s">
        <v>13</v>
      </c>
      <c r="P5536" t="str">
        <f t="shared" si="1088"/>
        <v>Yes</v>
      </c>
      <c r="Q5536" t="str">
        <f t="shared" si="1089"/>
        <v>No</v>
      </c>
      <c r="R5536" t="str">
        <f t="shared" si="1090"/>
        <v>No</v>
      </c>
      <c r="S5536">
        <v>248</v>
      </c>
      <c r="T5536" t="s">
        <v>186</v>
      </c>
      <c r="V5536" t="str">
        <f t="shared" si="1091"/>
        <v>Non Intersection</v>
      </c>
      <c r="W5536" t="s">
        <v>5929</v>
      </c>
      <c r="X5536">
        <v>42.383057999999998</v>
      </c>
      <c r="Y5536">
        <v>-71.132648000000003</v>
      </c>
      <c r="Z5536" t="s">
        <v>5930</v>
      </c>
    </row>
    <row r="5537" spans="1:26">
      <c r="A5537">
        <v>29567</v>
      </c>
      <c r="B5537" s="1">
        <v>41505.707638888889</v>
      </c>
      <c r="C5537" s="1">
        <f t="shared" si="1080"/>
        <v>41275</v>
      </c>
      <c r="D5537" s="4">
        <f t="shared" si="1081"/>
        <v>0.6333333333333333</v>
      </c>
      <c r="E5537" s="3">
        <f t="shared" si="1082"/>
        <v>2013</v>
      </c>
      <c r="F5537" s="3">
        <f t="shared" si="1083"/>
        <v>8</v>
      </c>
      <c r="G5537" s="3">
        <f t="shared" si="1084"/>
        <v>19</v>
      </c>
      <c r="H5537" s="3">
        <f t="shared" si="1085"/>
        <v>16</v>
      </c>
      <c r="I5537" s="3">
        <f t="shared" si="1086"/>
        <v>59</v>
      </c>
      <c r="J5537" s="3">
        <f t="shared" si="1087"/>
        <v>2</v>
      </c>
      <c r="K5537" s="3" t="str">
        <f>IF(AND(D5537&gt;='Season Lookup'!$D$15,D5537&lt;'Season Lookup'!$D$16),"Spring",IF(AND(D5537&gt;='Season Lookup'!$D$16,D5537&lt;'Season Lookup'!$D$17),"Summer",IF(AND(D5537&gt;='Season Lookup'!$D$17,D5537&lt;'Season Lookup'!$D$18),"Fall",IF(OR(D5537&gt;='Season Lookup'!$D$18,D5537&lt;'Season Lookup'!$D$15),"Winter"))))</f>
        <v>Summer</v>
      </c>
      <c r="L5537" s="3" t="str">
        <f>VLOOKUP(F5537,'Season Lookup'!$A$1:$B$13,2,0)</f>
        <v>Summer</v>
      </c>
      <c r="M5537" t="s">
        <v>56</v>
      </c>
      <c r="N5537" t="s">
        <v>13</v>
      </c>
      <c r="O5537" t="s">
        <v>13</v>
      </c>
      <c r="P5537" t="str">
        <f t="shared" si="1088"/>
        <v>Yes</v>
      </c>
      <c r="Q5537" t="str">
        <f t="shared" si="1089"/>
        <v>No</v>
      </c>
      <c r="R5537" t="str">
        <f t="shared" si="1090"/>
        <v>No</v>
      </c>
      <c r="T5537" t="s">
        <v>50</v>
      </c>
      <c r="U5537" t="s">
        <v>899</v>
      </c>
      <c r="V5537" t="str">
        <f t="shared" si="1091"/>
        <v>Intersection</v>
      </c>
      <c r="W5537" t="s">
        <v>900</v>
      </c>
      <c r="X5537">
        <v>42.374862999999998</v>
      </c>
      <c r="Y5537">
        <v>-71.151313000000002</v>
      </c>
      <c r="Z5537" t="s">
        <v>901</v>
      </c>
    </row>
    <row r="5538" spans="1:26">
      <c r="A5538">
        <v>29530</v>
      </c>
      <c r="B5538" s="1">
        <v>41506.426388888889</v>
      </c>
      <c r="C5538" s="1">
        <f t="shared" si="1080"/>
        <v>41275</v>
      </c>
      <c r="D5538" s="4">
        <f t="shared" si="1081"/>
        <v>0.63611111111111107</v>
      </c>
      <c r="E5538" s="3">
        <f t="shared" si="1082"/>
        <v>2013</v>
      </c>
      <c r="F5538" s="3">
        <f t="shared" si="1083"/>
        <v>8</v>
      </c>
      <c r="G5538" s="3">
        <f t="shared" si="1084"/>
        <v>20</v>
      </c>
      <c r="H5538" s="3">
        <f t="shared" si="1085"/>
        <v>10</v>
      </c>
      <c r="I5538" s="3">
        <f t="shared" si="1086"/>
        <v>14</v>
      </c>
      <c r="J5538" s="3">
        <f t="shared" si="1087"/>
        <v>3</v>
      </c>
      <c r="K5538" s="3" t="str">
        <f>IF(AND(D5538&gt;='Season Lookup'!$D$15,D5538&lt;'Season Lookup'!$D$16),"Spring",IF(AND(D5538&gt;='Season Lookup'!$D$16,D5538&lt;'Season Lookup'!$D$17),"Summer",IF(AND(D5538&gt;='Season Lookup'!$D$17,D5538&lt;'Season Lookup'!$D$18),"Fall",IF(OR(D5538&gt;='Season Lookup'!$D$18,D5538&lt;'Season Lookup'!$D$15),"Winter"))))</f>
        <v>Summer</v>
      </c>
      <c r="L5538" s="3" t="str">
        <f>VLOOKUP(F5538,'Season Lookup'!$A$1:$B$13,2,0)</f>
        <v>Summer</v>
      </c>
      <c r="M5538" t="s">
        <v>73</v>
      </c>
      <c r="N5538" t="s">
        <v>13</v>
      </c>
      <c r="O5538" t="s">
        <v>13</v>
      </c>
      <c r="P5538" t="str">
        <f t="shared" si="1088"/>
        <v>Yes</v>
      </c>
      <c r="Q5538" t="str">
        <f t="shared" si="1089"/>
        <v>No</v>
      </c>
      <c r="R5538" t="str">
        <f t="shared" si="1090"/>
        <v>No</v>
      </c>
      <c r="T5538" t="s">
        <v>3339</v>
      </c>
      <c r="U5538" t="s">
        <v>1065</v>
      </c>
      <c r="V5538" t="str">
        <f t="shared" si="1091"/>
        <v>Intersection</v>
      </c>
      <c r="W5538" t="s">
        <v>3340</v>
      </c>
      <c r="X5538">
        <v>42.387165000000003</v>
      </c>
      <c r="Y5538">
        <v>-71.137906999999998</v>
      </c>
      <c r="Z5538" t="s">
        <v>3341</v>
      </c>
    </row>
    <row r="5539" spans="1:26">
      <c r="A5539">
        <v>29531</v>
      </c>
      <c r="B5539" s="1">
        <v>41506.54859953704</v>
      </c>
      <c r="C5539" s="1">
        <f t="shared" si="1080"/>
        <v>41275</v>
      </c>
      <c r="D5539" s="4">
        <f t="shared" si="1081"/>
        <v>0.63611111111111107</v>
      </c>
      <c r="E5539" s="3">
        <f t="shared" si="1082"/>
        <v>2013</v>
      </c>
      <c r="F5539" s="3">
        <f t="shared" si="1083"/>
        <v>8</v>
      </c>
      <c r="G5539" s="3">
        <f t="shared" si="1084"/>
        <v>20</v>
      </c>
      <c r="H5539" s="3">
        <f t="shared" si="1085"/>
        <v>13</v>
      </c>
      <c r="I5539" s="3">
        <f t="shared" si="1086"/>
        <v>9</v>
      </c>
      <c r="J5539" s="3">
        <f t="shared" si="1087"/>
        <v>3</v>
      </c>
      <c r="K5539" s="3" t="str">
        <f>IF(AND(D5539&gt;='Season Lookup'!$D$15,D5539&lt;'Season Lookup'!$D$16),"Spring",IF(AND(D5539&gt;='Season Lookup'!$D$16,D5539&lt;'Season Lookup'!$D$17),"Summer",IF(AND(D5539&gt;='Season Lookup'!$D$17,D5539&lt;'Season Lookup'!$D$18),"Fall",IF(OR(D5539&gt;='Season Lookup'!$D$18,D5539&lt;'Season Lookup'!$D$15),"Winter"))))</f>
        <v>Summer</v>
      </c>
      <c r="L5539" s="3" t="str">
        <f>VLOOKUP(F5539,'Season Lookup'!$A$1:$B$13,2,0)</f>
        <v>Summer</v>
      </c>
      <c r="M5539" t="s">
        <v>73</v>
      </c>
      <c r="N5539" t="s">
        <v>13</v>
      </c>
      <c r="O5539" t="s">
        <v>35</v>
      </c>
      <c r="P5539" t="str">
        <f t="shared" si="1088"/>
        <v>Yes</v>
      </c>
      <c r="Q5539" t="str">
        <f t="shared" si="1089"/>
        <v>No</v>
      </c>
      <c r="R5539" t="str">
        <f t="shared" si="1090"/>
        <v>No</v>
      </c>
      <c r="S5539">
        <v>84</v>
      </c>
      <c r="T5539" t="s">
        <v>14</v>
      </c>
      <c r="V5539" t="str">
        <f t="shared" si="1091"/>
        <v>Non Intersection</v>
      </c>
      <c r="W5539" t="s">
        <v>888</v>
      </c>
      <c r="X5539">
        <v>42.358874999999998</v>
      </c>
      <c r="Y5539">
        <v>-71.094617</v>
      </c>
      <c r="Z5539" t="s">
        <v>889</v>
      </c>
    </row>
    <row r="5540" spans="1:26">
      <c r="A5540">
        <v>29538</v>
      </c>
      <c r="B5540" s="1">
        <v>41506.554166666669</v>
      </c>
      <c r="C5540" s="1">
        <f t="shared" si="1080"/>
        <v>41275</v>
      </c>
      <c r="D5540" s="4">
        <f t="shared" si="1081"/>
        <v>0.63611111111111107</v>
      </c>
      <c r="E5540" s="3">
        <f t="shared" si="1082"/>
        <v>2013</v>
      </c>
      <c r="F5540" s="3">
        <f t="shared" si="1083"/>
        <v>8</v>
      </c>
      <c r="G5540" s="3">
        <f t="shared" si="1084"/>
        <v>20</v>
      </c>
      <c r="H5540" s="3">
        <f t="shared" si="1085"/>
        <v>13</v>
      </c>
      <c r="I5540" s="3">
        <f t="shared" si="1086"/>
        <v>18</v>
      </c>
      <c r="J5540" s="3">
        <f t="shared" si="1087"/>
        <v>3</v>
      </c>
      <c r="K5540" s="3" t="str">
        <f>IF(AND(D5540&gt;='Season Lookup'!$D$15,D5540&lt;'Season Lookup'!$D$16),"Spring",IF(AND(D5540&gt;='Season Lookup'!$D$16,D5540&lt;'Season Lookup'!$D$17),"Summer",IF(AND(D5540&gt;='Season Lookup'!$D$17,D5540&lt;'Season Lookup'!$D$18),"Fall",IF(OR(D5540&gt;='Season Lookup'!$D$18,D5540&lt;'Season Lookup'!$D$15),"Winter"))))</f>
        <v>Summer</v>
      </c>
      <c r="L5540" s="3" t="str">
        <f>VLOOKUP(F5540,'Season Lookup'!$A$1:$B$13,2,0)</f>
        <v>Summer</v>
      </c>
      <c r="M5540" t="s">
        <v>73</v>
      </c>
      <c r="N5540" t="s">
        <v>13</v>
      </c>
      <c r="O5540" t="s">
        <v>13</v>
      </c>
      <c r="P5540" t="str">
        <f t="shared" si="1088"/>
        <v>Yes</v>
      </c>
      <c r="Q5540" t="str">
        <f t="shared" si="1089"/>
        <v>No</v>
      </c>
      <c r="R5540" t="str">
        <f t="shared" si="1090"/>
        <v>No</v>
      </c>
      <c r="S5540">
        <v>1815</v>
      </c>
      <c r="T5540" t="s">
        <v>14</v>
      </c>
      <c r="V5540" t="str">
        <f t="shared" si="1091"/>
        <v>Non Intersection</v>
      </c>
      <c r="W5540" t="s">
        <v>2783</v>
      </c>
      <c r="X5540">
        <v>42.387127</v>
      </c>
      <c r="Y5540">
        <v>-71.118973999999994</v>
      </c>
      <c r="Z5540" t="s">
        <v>2784</v>
      </c>
    </row>
    <row r="5541" spans="1:26">
      <c r="A5541">
        <v>29534</v>
      </c>
      <c r="B5541" s="1">
        <v>41507.409710648149</v>
      </c>
      <c r="C5541" s="1">
        <f t="shared" si="1080"/>
        <v>41275</v>
      </c>
      <c r="D5541" s="4">
        <f t="shared" si="1081"/>
        <v>0.63888888888888884</v>
      </c>
      <c r="E5541" s="3">
        <f t="shared" si="1082"/>
        <v>2013</v>
      </c>
      <c r="F5541" s="3">
        <f t="shared" si="1083"/>
        <v>8</v>
      </c>
      <c r="G5541" s="3">
        <f t="shared" si="1084"/>
        <v>21</v>
      </c>
      <c r="H5541" s="3">
        <f t="shared" si="1085"/>
        <v>9</v>
      </c>
      <c r="I5541" s="3">
        <f t="shared" si="1086"/>
        <v>49</v>
      </c>
      <c r="J5541" s="3">
        <f t="shared" si="1087"/>
        <v>4</v>
      </c>
      <c r="K5541" s="3" t="str">
        <f>IF(AND(D5541&gt;='Season Lookup'!$D$15,D5541&lt;'Season Lookup'!$D$16),"Spring",IF(AND(D5541&gt;='Season Lookup'!$D$16,D5541&lt;'Season Lookup'!$D$17),"Summer",IF(AND(D5541&gt;='Season Lookup'!$D$17,D5541&lt;'Season Lookup'!$D$18),"Fall",IF(OR(D5541&gt;='Season Lookup'!$D$18,D5541&lt;'Season Lookup'!$D$15),"Winter"))))</f>
        <v>Summer</v>
      </c>
      <c r="L5541" s="3" t="str">
        <f>VLOOKUP(F5541,'Season Lookup'!$A$1:$B$13,2,0)</f>
        <v>Summer</v>
      </c>
      <c r="M5541" t="s">
        <v>82</v>
      </c>
      <c r="N5541" t="s">
        <v>13</v>
      </c>
      <c r="O5541" t="s">
        <v>132</v>
      </c>
      <c r="P5541" t="str">
        <f t="shared" si="1088"/>
        <v>Yes</v>
      </c>
      <c r="Q5541" t="str">
        <f t="shared" si="1089"/>
        <v>Yes</v>
      </c>
      <c r="R5541" t="str">
        <f t="shared" si="1090"/>
        <v>No</v>
      </c>
      <c r="T5541" t="s">
        <v>133</v>
      </c>
      <c r="U5541" t="s">
        <v>805</v>
      </c>
      <c r="V5541" t="str">
        <f t="shared" si="1091"/>
        <v>Intersection</v>
      </c>
      <c r="W5541" t="s">
        <v>2175</v>
      </c>
      <c r="X5541">
        <v>42.371454</v>
      </c>
      <c r="Y5541">
        <v>-71.112004999999996</v>
      </c>
      <c r="Z5541" t="s">
        <v>1700</v>
      </c>
    </row>
    <row r="5542" spans="1:26">
      <c r="A5542">
        <v>29535</v>
      </c>
      <c r="B5542" s="1">
        <v>41507.354155092595</v>
      </c>
      <c r="C5542" s="1">
        <f t="shared" si="1080"/>
        <v>41275</v>
      </c>
      <c r="D5542" s="4">
        <f t="shared" si="1081"/>
        <v>0.63888888888888884</v>
      </c>
      <c r="E5542" s="3">
        <f t="shared" si="1082"/>
        <v>2013</v>
      </c>
      <c r="F5542" s="3">
        <f t="shared" si="1083"/>
        <v>8</v>
      </c>
      <c r="G5542" s="3">
        <f t="shared" si="1084"/>
        <v>21</v>
      </c>
      <c r="H5542" s="3">
        <f t="shared" si="1085"/>
        <v>8</v>
      </c>
      <c r="I5542" s="3">
        <f t="shared" si="1086"/>
        <v>29</v>
      </c>
      <c r="J5542" s="3">
        <f t="shared" si="1087"/>
        <v>4</v>
      </c>
      <c r="K5542" s="3" t="str">
        <f>IF(AND(D5542&gt;='Season Lookup'!$D$15,D5542&lt;'Season Lookup'!$D$16),"Spring",IF(AND(D5542&gt;='Season Lookup'!$D$16,D5542&lt;'Season Lookup'!$D$17),"Summer",IF(AND(D5542&gt;='Season Lookup'!$D$17,D5542&lt;'Season Lookup'!$D$18),"Fall",IF(OR(D5542&gt;='Season Lookup'!$D$18,D5542&lt;'Season Lookup'!$D$15),"Winter"))))</f>
        <v>Summer</v>
      </c>
      <c r="L5542" s="3" t="str">
        <f>VLOOKUP(F5542,'Season Lookup'!$A$1:$B$13,2,0)</f>
        <v>Summer</v>
      </c>
      <c r="M5542" t="s">
        <v>82</v>
      </c>
      <c r="N5542" t="s">
        <v>13</v>
      </c>
      <c r="O5542" t="s">
        <v>23</v>
      </c>
      <c r="P5542" t="str">
        <f t="shared" si="1088"/>
        <v>Yes</v>
      </c>
      <c r="Q5542" t="str">
        <f t="shared" si="1089"/>
        <v>No</v>
      </c>
      <c r="R5542" t="str">
        <f t="shared" si="1090"/>
        <v>No</v>
      </c>
      <c r="S5542">
        <v>10</v>
      </c>
      <c r="T5542" t="s">
        <v>1520</v>
      </c>
      <c r="V5542" t="str">
        <f t="shared" si="1091"/>
        <v>Non Intersection</v>
      </c>
      <c r="W5542" t="s">
        <v>5931</v>
      </c>
      <c r="X5542">
        <v>42.371425000000002</v>
      </c>
      <c r="Y5542">
        <v>-71.104051999999996</v>
      </c>
      <c r="Z5542" t="s">
        <v>5932</v>
      </c>
    </row>
    <row r="5543" spans="1:26">
      <c r="A5543">
        <v>29536</v>
      </c>
      <c r="B5543" s="1">
        <v>41507.406944444447</v>
      </c>
      <c r="C5543" s="1">
        <f t="shared" si="1080"/>
        <v>41275</v>
      </c>
      <c r="D5543" s="4">
        <f t="shared" si="1081"/>
        <v>0.63888888888888884</v>
      </c>
      <c r="E5543" s="3">
        <f t="shared" si="1082"/>
        <v>2013</v>
      </c>
      <c r="F5543" s="3">
        <f t="shared" si="1083"/>
        <v>8</v>
      </c>
      <c r="G5543" s="3">
        <f t="shared" si="1084"/>
        <v>21</v>
      </c>
      <c r="H5543" s="3">
        <f t="shared" si="1085"/>
        <v>9</v>
      </c>
      <c r="I5543" s="3">
        <f t="shared" si="1086"/>
        <v>46</v>
      </c>
      <c r="J5543" s="3">
        <f t="shared" si="1087"/>
        <v>4</v>
      </c>
      <c r="K5543" s="3" t="str">
        <f>IF(AND(D5543&gt;='Season Lookup'!$D$15,D5543&lt;'Season Lookup'!$D$16),"Spring",IF(AND(D5543&gt;='Season Lookup'!$D$16,D5543&lt;'Season Lookup'!$D$17),"Summer",IF(AND(D5543&gt;='Season Lookup'!$D$17,D5543&lt;'Season Lookup'!$D$18),"Fall",IF(OR(D5543&gt;='Season Lookup'!$D$18,D5543&lt;'Season Lookup'!$D$15),"Winter"))))</f>
        <v>Summer</v>
      </c>
      <c r="L5543" s="3" t="str">
        <f>VLOOKUP(F5543,'Season Lookup'!$A$1:$B$13,2,0)</f>
        <v>Summer</v>
      </c>
      <c r="M5543" t="s">
        <v>82</v>
      </c>
      <c r="N5543" t="s">
        <v>13</v>
      </c>
      <c r="O5543" t="s">
        <v>132</v>
      </c>
      <c r="P5543" t="str">
        <f t="shared" si="1088"/>
        <v>Yes</v>
      </c>
      <c r="Q5543" t="str">
        <f t="shared" si="1089"/>
        <v>Yes</v>
      </c>
      <c r="R5543" t="str">
        <f t="shared" si="1090"/>
        <v>No</v>
      </c>
      <c r="T5543" t="s">
        <v>14</v>
      </c>
      <c r="U5543" t="s">
        <v>195</v>
      </c>
      <c r="V5543" t="str">
        <f t="shared" si="1091"/>
        <v>Intersection</v>
      </c>
      <c r="W5543" t="s">
        <v>196</v>
      </c>
      <c r="X5543">
        <v>42.362949999999998</v>
      </c>
      <c r="Y5543">
        <v>-71.099580000000003</v>
      </c>
      <c r="Z5543" t="s">
        <v>197</v>
      </c>
    </row>
    <row r="5544" spans="1:26">
      <c r="A5544">
        <v>29537</v>
      </c>
      <c r="B5544" s="1">
        <v>41507.59375</v>
      </c>
      <c r="C5544" s="1">
        <f t="shared" si="1080"/>
        <v>41275</v>
      </c>
      <c r="D5544" s="4">
        <f t="shared" si="1081"/>
        <v>0.63888888888888884</v>
      </c>
      <c r="E5544" s="3">
        <f t="shared" si="1082"/>
        <v>2013</v>
      </c>
      <c r="F5544" s="3">
        <f t="shared" si="1083"/>
        <v>8</v>
      </c>
      <c r="G5544" s="3">
        <f t="shared" si="1084"/>
        <v>21</v>
      </c>
      <c r="H5544" s="3">
        <f t="shared" si="1085"/>
        <v>14</v>
      </c>
      <c r="I5544" s="3">
        <f t="shared" si="1086"/>
        <v>15</v>
      </c>
      <c r="J5544" s="3">
        <f t="shared" si="1087"/>
        <v>4</v>
      </c>
      <c r="K5544" s="3" t="str">
        <f>IF(AND(D5544&gt;='Season Lookup'!$D$15,D5544&lt;'Season Lookup'!$D$16),"Spring",IF(AND(D5544&gt;='Season Lookup'!$D$16,D5544&lt;'Season Lookup'!$D$17),"Summer",IF(AND(D5544&gt;='Season Lookup'!$D$17,D5544&lt;'Season Lookup'!$D$18),"Fall",IF(OR(D5544&gt;='Season Lookup'!$D$18,D5544&lt;'Season Lookup'!$D$15),"Winter"))))</f>
        <v>Summer</v>
      </c>
      <c r="L5544" s="3" t="str">
        <f>VLOOKUP(F5544,'Season Lookup'!$A$1:$B$13,2,0)</f>
        <v>Summer</v>
      </c>
      <c r="M5544" t="s">
        <v>82</v>
      </c>
      <c r="N5544" t="s">
        <v>13</v>
      </c>
      <c r="O5544" t="s">
        <v>13</v>
      </c>
      <c r="P5544" t="str">
        <f t="shared" si="1088"/>
        <v>Yes</v>
      </c>
      <c r="Q5544" t="str">
        <f t="shared" si="1089"/>
        <v>No</v>
      </c>
      <c r="R5544" t="str">
        <f t="shared" si="1090"/>
        <v>No</v>
      </c>
      <c r="T5544" t="s">
        <v>195</v>
      </c>
      <c r="U5544" t="s">
        <v>69</v>
      </c>
      <c r="V5544" t="str">
        <f t="shared" si="1091"/>
        <v>Intersection</v>
      </c>
      <c r="W5544" t="s">
        <v>1874</v>
      </c>
      <c r="X5544">
        <v>42.355226999999999</v>
      </c>
      <c r="Y5544">
        <v>-71.108214000000004</v>
      </c>
      <c r="Z5544" t="s">
        <v>1875</v>
      </c>
    </row>
    <row r="5545" spans="1:26">
      <c r="A5545">
        <v>29539</v>
      </c>
      <c r="B5545" s="1">
        <v>41507.458333333336</v>
      </c>
      <c r="C5545" s="1">
        <f t="shared" si="1080"/>
        <v>41275</v>
      </c>
      <c r="D5545" s="4">
        <f t="shared" si="1081"/>
        <v>0.63888888888888884</v>
      </c>
      <c r="E5545" s="3">
        <f t="shared" si="1082"/>
        <v>2013</v>
      </c>
      <c r="F5545" s="3">
        <f t="shared" si="1083"/>
        <v>8</v>
      </c>
      <c r="G5545" s="3">
        <f t="shared" si="1084"/>
        <v>21</v>
      </c>
      <c r="H5545" s="3">
        <f t="shared" si="1085"/>
        <v>11</v>
      </c>
      <c r="I5545" s="3">
        <f t="shared" si="1086"/>
        <v>0</v>
      </c>
      <c r="J5545" s="3">
        <f t="shared" si="1087"/>
        <v>4</v>
      </c>
      <c r="K5545" s="3" t="str">
        <f>IF(AND(D5545&gt;='Season Lookup'!$D$15,D5545&lt;'Season Lookup'!$D$16),"Spring",IF(AND(D5545&gt;='Season Lookup'!$D$16,D5545&lt;'Season Lookup'!$D$17),"Summer",IF(AND(D5545&gt;='Season Lookup'!$D$17,D5545&lt;'Season Lookup'!$D$18),"Fall",IF(OR(D5545&gt;='Season Lookup'!$D$18,D5545&lt;'Season Lookup'!$D$15),"Winter"))))</f>
        <v>Summer</v>
      </c>
      <c r="L5545" s="3" t="str">
        <f>VLOOKUP(F5545,'Season Lookup'!$A$1:$B$13,2,0)</f>
        <v>Summer</v>
      </c>
      <c r="M5545" t="s">
        <v>82</v>
      </c>
      <c r="N5545" t="s">
        <v>13</v>
      </c>
      <c r="O5545" t="s">
        <v>13</v>
      </c>
      <c r="P5545" t="str">
        <f t="shared" si="1088"/>
        <v>Yes</v>
      </c>
      <c r="Q5545" t="str">
        <f t="shared" si="1089"/>
        <v>No</v>
      </c>
      <c r="R5545" t="str">
        <f t="shared" si="1090"/>
        <v>No</v>
      </c>
      <c r="S5545">
        <v>640</v>
      </c>
      <c r="T5545" t="s">
        <v>186</v>
      </c>
      <c r="V5545" t="str">
        <f t="shared" si="1091"/>
        <v>Non Intersection</v>
      </c>
      <c r="W5545" t="s">
        <v>3838</v>
      </c>
      <c r="X5545">
        <v>42.389121000000003</v>
      </c>
      <c r="Y5545">
        <v>-71.148189000000002</v>
      </c>
      <c r="Z5545" t="s">
        <v>3839</v>
      </c>
    </row>
    <row r="5546" spans="1:26">
      <c r="A5546">
        <v>29562</v>
      </c>
      <c r="B5546" s="1">
        <v>41507.333333333336</v>
      </c>
      <c r="C5546" s="1">
        <f t="shared" si="1080"/>
        <v>41275</v>
      </c>
      <c r="D5546" s="4">
        <f t="shared" si="1081"/>
        <v>0.63888888888888884</v>
      </c>
      <c r="E5546" s="3">
        <f t="shared" si="1082"/>
        <v>2013</v>
      </c>
      <c r="F5546" s="3">
        <f t="shared" si="1083"/>
        <v>8</v>
      </c>
      <c r="G5546" s="3">
        <f t="shared" si="1084"/>
        <v>21</v>
      </c>
      <c r="H5546" s="3">
        <f t="shared" si="1085"/>
        <v>8</v>
      </c>
      <c r="I5546" s="3">
        <f t="shared" si="1086"/>
        <v>0</v>
      </c>
      <c r="J5546" s="3">
        <f t="shared" si="1087"/>
        <v>4</v>
      </c>
      <c r="K5546" s="3" t="str">
        <f>IF(AND(D5546&gt;='Season Lookup'!$D$15,D5546&lt;'Season Lookup'!$D$16),"Spring",IF(AND(D5546&gt;='Season Lookup'!$D$16,D5546&lt;'Season Lookup'!$D$17),"Summer",IF(AND(D5546&gt;='Season Lookup'!$D$17,D5546&lt;'Season Lookup'!$D$18),"Fall",IF(OR(D5546&gt;='Season Lookup'!$D$18,D5546&lt;'Season Lookup'!$D$15),"Winter"))))</f>
        <v>Summer</v>
      </c>
      <c r="L5546" s="3" t="str">
        <f>VLOOKUP(F5546,'Season Lookup'!$A$1:$B$13,2,0)</f>
        <v>Summer</v>
      </c>
      <c r="M5546" t="s">
        <v>82</v>
      </c>
      <c r="N5546" t="s">
        <v>13</v>
      </c>
      <c r="O5546" t="s">
        <v>23</v>
      </c>
      <c r="P5546" t="str">
        <f t="shared" si="1088"/>
        <v>Yes</v>
      </c>
      <c r="Q5546" t="str">
        <f t="shared" si="1089"/>
        <v>No</v>
      </c>
      <c r="R5546" t="str">
        <f t="shared" si="1090"/>
        <v>No</v>
      </c>
      <c r="S5546" t="s">
        <v>5933</v>
      </c>
      <c r="T5546" t="s">
        <v>1752</v>
      </c>
      <c r="V5546" t="str">
        <f t="shared" si="1091"/>
        <v>Non Intersection</v>
      </c>
      <c r="W5546" t="s">
        <v>5934</v>
      </c>
      <c r="X5546">
        <v>42.395159</v>
      </c>
      <c r="Y5546">
        <v>-71.145804999999996</v>
      </c>
      <c r="Z5546" t="s">
        <v>5935</v>
      </c>
    </row>
    <row r="5547" spans="1:26">
      <c r="A5547">
        <v>29540</v>
      </c>
      <c r="B5547" s="1">
        <v>41508.375</v>
      </c>
      <c r="C5547" s="1">
        <f t="shared" si="1080"/>
        <v>41275</v>
      </c>
      <c r="D5547" s="4">
        <f t="shared" si="1081"/>
        <v>0.64166666666666672</v>
      </c>
      <c r="E5547" s="3">
        <f t="shared" si="1082"/>
        <v>2013</v>
      </c>
      <c r="F5547" s="3">
        <f t="shared" si="1083"/>
        <v>8</v>
      </c>
      <c r="G5547" s="3">
        <f t="shared" si="1084"/>
        <v>22</v>
      </c>
      <c r="H5547" s="3">
        <f t="shared" si="1085"/>
        <v>9</v>
      </c>
      <c r="I5547" s="3">
        <f t="shared" si="1086"/>
        <v>0</v>
      </c>
      <c r="J5547" s="3">
        <f t="shared" si="1087"/>
        <v>5</v>
      </c>
      <c r="K5547" s="3" t="str">
        <f>IF(AND(D5547&gt;='Season Lookup'!$D$15,D5547&lt;'Season Lookup'!$D$16),"Spring",IF(AND(D5547&gt;='Season Lookup'!$D$16,D5547&lt;'Season Lookup'!$D$17),"Summer",IF(AND(D5547&gt;='Season Lookup'!$D$17,D5547&lt;'Season Lookup'!$D$18),"Fall",IF(OR(D5547&gt;='Season Lookup'!$D$18,D5547&lt;'Season Lookup'!$D$15),"Winter"))))</f>
        <v>Summer</v>
      </c>
      <c r="L5547" s="3" t="str">
        <f>VLOOKUP(F5547,'Season Lookup'!$A$1:$B$13,2,0)</f>
        <v>Summer</v>
      </c>
      <c r="M5547" t="s">
        <v>78</v>
      </c>
      <c r="N5547" t="s">
        <v>13</v>
      </c>
      <c r="O5547" t="s">
        <v>23</v>
      </c>
      <c r="P5547" t="str">
        <f t="shared" si="1088"/>
        <v>Yes</v>
      </c>
      <c r="Q5547" t="str">
        <f t="shared" si="1089"/>
        <v>No</v>
      </c>
      <c r="R5547" t="str">
        <f t="shared" si="1090"/>
        <v>No</v>
      </c>
      <c r="T5547" t="s">
        <v>380</v>
      </c>
      <c r="U5547" t="s">
        <v>147</v>
      </c>
      <c r="V5547" t="str">
        <f t="shared" si="1091"/>
        <v>Intersection</v>
      </c>
      <c r="W5547" t="s">
        <v>5936</v>
      </c>
      <c r="X5547">
        <v>42.368240999999998</v>
      </c>
      <c r="Y5547">
        <v>-71.085587000000004</v>
      </c>
      <c r="Z5547" t="s">
        <v>2877</v>
      </c>
    </row>
    <row r="5548" spans="1:26">
      <c r="A5548">
        <v>29541</v>
      </c>
      <c r="B5548" s="1">
        <v>41508.479155092595</v>
      </c>
      <c r="C5548" s="1">
        <f t="shared" si="1080"/>
        <v>41275</v>
      </c>
      <c r="D5548" s="4">
        <f t="shared" si="1081"/>
        <v>0.64166666666666672</v>
      </c>
      <c r="E5548" s="3">
        <f t="shared" si="1082"/>
        <v>2013</v>
      </c>
      <c r="F5548" s="3">
        <f t="shared" si="1083"/>
        <v>8</v>
      </c>
      <c r="G5548" s="3">
        <f t="shared" si="1084"/>
        <v>22</v>
      </c>
      <c r="H5548" s="3">
        <f t="shared" si="1085"/>
        <v>11</v>
      </c>
      <c r="I5548" s="3">
        <f t="shared" si="1086"/>
        <v>29</v>
      </c>
      <c r="J5548" s="3">
        <f t="shared" si="1087"/>
        <v>5</v>
      </c>
      <c r="K5548" s="3" t="str">
        <f>IF(AND(D5548&gt;='Season Lookup'!$D$15,D5548&lt;'Season Lookup'!$D$16),"Spring",IF(AND(D5548&gt;='Season Lookup'!$D$16,D5548&lt;'Season Lookup'!$D$17),"Summer",IF(AND(D5548&gt;='Season Lookup'!$D$17,D5548&lt;'Season Lookup'!$D$18),"Fall",IF(OR(D5548&gt;='Season Lookup'!$D$18,D5548&lt;'Season Lookup'!$D$15),"Winter"))))</f>
        <v>Summer</v>
      </c>
      <c r="L5548" s="3" t="str">
        <f>VLOOKUP(F5548,'Season Lookup'!$A$1:$B$13,2,0)</f>
        <v>Summer</v>
      </c>
      <c r="M5548" t="s">
        <v>78</v>
      </c>
      <c r="N5548" t="s">
        <v>13</v>
      </c>
      <c r="O5548" t="s">
        <v>13</v>
      </c>
      <c r="P5548" t="str">
        <f t="shared" si="1088"/>
        <v>Yes</v>
      </c>
      <c r="Q5548" t="str">
        <f t="shared" si="1089"/>
        <v>No</v>
      </c>
      <c r="R5548" t="str">
        <f t="shared" si="1090"/>
        <v>No</v>
      </c>
      <c r="T5548" t="s">
        <v>192</v>
      </c>
      <c r="U5548" t="s">
        <v>14</v>
      </c>
      <c r="V5548" t="str">
        <f t="shared" si="1091"/>
        <v>Intersection</v>
      </c>
      <c r="W5548" t="s">
        <v>5937</v>
      </c>
      <c r="X5548">
        <v>42.368380000000002</v>
      </c>
      <c r="Y5548">
        <v>-71.108783000000003</v>
      </c>
      <c r="Z5548" t="s">
        <v>194</v>
      </c>
    </row>
    <row r="5549" spans="1:26">
      <c r="A5549">
        <v>29542</v>
      </c>
      <c r="B5549" s="1">
        <v>41508.765972222223</v>
      </c>
      <c r="C5549" s="1">
        <f t="shared" si="1080"/>
        <v>41275</v>
      </c>
      <c r="D5549" s="4">
        <f t="shared" si="1081"/>
        <v>0.64166666666666672</v>
      </c>
      <c r="E5549" s="3">
        <f t="shared" si="1082"/>
        <v>2013</v>
      </c>
      <c r="F5549" s="3">
        <f t="shared" si="1083"/>
        <v>8</v>
      </c>
      <c r="G5549" s="3">
        <f t="shared" si="1084"/>
        <v>22</v>
      </c>
      <c r="H5549" s="3">
        <f t="shared" si="1085"/>
        <v>18</v>
      </c>
      <c r="I5549" s="3">
        <f t="shared" si="1086"/>
        <v>23</v>
      </c>
      <c r="J5549" s="3">
        <f t="shared" si="1087"/>
        <v>5</v>
      </c>
      <c r="K5549" s="3" t="str">
        <f>IF(AND(D5549&gt;='Season Lookup'!$D$15,D5549&lt;'Season Lookup'!$D$16),"Spring",IF(AND(D5549&gt;='Season Lookup'!$D$16,D5549&lt;'Season Lookup'!$D$17),"Summer",IF(AND(D5549&gt;='Season Lookup'!$D$17,D5549&lt;'Season Lookup'!$D$18),"Fall",IF(OR(D5549&gt;='Season Lookup'!$D$18,D5549&lt;'Season Lookup'!$D$15),"Winter"))))</f>
        <v>Summer</v>
      </c>
      <c r="L5549" s="3" t="str">
        <f>VLOOKUP(F5549,'Season Lookup'!$A$1:$B$13,2,0)</f>
        <v>Summer</v>
      </c>
      <c r="M5549" t="s">
        <v>78</v>
      </c>
      <c r="N5549" t="s">
        <v>13</v>
      </c>
      <c r="O5549" t="s">
        <v>152</v>
      </c>
      <c r="P5549" t="str">
        <f t="shared" si="1088"/>
        <v>Yes</v>
      </c>
      <c r="Q5549" t="str">
        <f t="shared" si="1089"/>
        <v>No</v>
      </c>
      <c r="R5549" t="str">
        <f t="shared" si="1090"/>
        <v>Yes</v>
      </c>
      <c r="T5549" t="s">
        <v>14</v>
      </c>
      <c r="U5549" t="s">
        <v>340</v>
      </c>
      <c r="V5549" t="str">
        <f t="shared" si="1091"/>
        <v>Intersection</v>
      </c>
      <c r="W5549" t="s">
        <v>1394</v>
      </c>
      <c r="X5549">
        <v>42.389418999999997</v>
      </c>
      <c r="Y5549">
        <v>-71.120031999999995</v>
      </c>
      <c r="Z5549" t="s">
        <v>753</v>
      </c>
    </row>
    <row r="5550" spans="1:26">
      <c r="A5550">
        <v>29544</v>
      </c>
      <c r="B5550" s="1">
        <v>41508.586793981478</v>
      </c>
      <c r="C5550" s="1">
        <f t="shared" si="1080"/>
        <v>41275</v>
      </c>
      <c r="D5550" s="4">
        <f t="shared" si="1081"/>
        <v>0.64166666666666672</v>
      </c>
      <c r="E5550" s="3">
        <f t="shared" si="1082"/>
        <v>2013</v>
      </c>
      <c r="F5550" s="3">
        <f t="shared" si="1083"/>
        <v>8</v>
      </c>
      <c r="G5550" s="3">
        <f t="shared" si="1084"/>
        <v>22</v>
      </c>
      <c r="H5550" s="3">
        <f t="shared" si="1085"/>
        <v>14</v>
      </c>
      <c r="I5550" s="3">
        <f t="shared" si="1086"/>
        <v>4</v>
      </c>
      <c r="J5550" s="3">
        <f t="shared" si="1087"/>
        <v>5</v>
      </c>
      <c r="K5550" s="3" t="str">
        <f>IF(AND(D5550&gt;='Season Lookup'!$D$15,D5550&lt;'Season Lookup'!$D$16),"Spring",IF(AND(D5550&gt;='Season Lookup'!$D$16,D5550&lt;'Season Lookup'!$D$17),"Summer",IF(AND(D5550&gt;='Season Lookup'!$D$17,D5550&lt;'Season Lookup'!$D$18),"Fall",IF(OR(D5550&gt;='Season Lookup'!$D$18,D5550&lt;'Season Lookup'!$D$15),"Winter"))))</f>
        <v>Summer</v>
      </c>
      <c r="L5550" s="3" t="str">
        <f>VLOOKUP(F5550,'Season Lookup'!$A$1:$B$13,2,0)</f>
        <v>Summer</v>
      </c>
      <c r="M5550" t="s">
        <v>78</v>
      </c>
      <c r="N5550" t="s">
        <v>13</v>
      </c>
      <c r="O5550" t="s">
        <v>152</v>
      </c>
      <c r="P5550" t="str">
        <f t="shared" si="1088"/>
        <v>Yes</v>
      </c>
      <c r="Q5550" t="str">
        <f t="shared" si="1089"/>
        <v>No</v>
      </c>
      <c r="R5550" t="str">
        <f t="shared" si="1090"/>
        <v>Yes</v>
      </c>
      <c r="T5550" t="s">
        <v>326</v>
      </c>
      <c r="U5550" t="s">
        <v>199</v>
      </c>
      <c r="V5550" t="str">
        <f t="shared" si="1091"/>
        <v>Intersection</v>
      </c>
      <c r="W5550" t="s">
        <v>681</v>
      </c>
      <c r="X5550">
        <v>42.372774</v>
      </c>
      <c r="Y5550">
        <v>-71.120658000000006</v>
      </c>
      <c r="Z5550" t="s">
        <v>682</v>
      </c>
    </row>
    <row r="5551" spans="1:26">
      <c r="A5551">
        <v>29555</v>
      </c>
      <c r="B5551" s="1">
        <v>41508.527777777781</v>
      </c>
      <c r="C5551" s="1">
        <f t="shared" si="1080"/>
        <v>41275</v>
      </c>
      <c r="D5551" s="4">
        <f t="shared" si="1081"/>
        <v>0.64166666666666672</v>
      </c>
      <c r="E5551" s="3">
        <f t="shared" si="1082"/>
        <v>2013</v>
      </c>
      <c r="F5551" s="3">
        <f t="shared" si="1083"/>
        <v>8</v>
      </c>
      <c r="G5551" s="3">
        <f t="shared" si="1084"/>
        <v>22</v>
      </c>
      <c r="H5551" s="3">
        <f t="shared" si="1085"/>
        <v>12</v>
      </c>
      <c r="I5551" s="3">
        <f t="shared" si="1086"/>
        <v>40</v>
      </c>
      <c r="J5551" s="3">
        <f t="shared" si="1087"/>
        <v>5</v>
      </c>
      <c r="K5551" s="3" t="str">
        <f>IF(AND(D5551&gt;='Season Lookup'!$D$15,D5551&lt;'Season Lookup'!$D$16),"Spring",IF(AND(D5551&gt;='Season Lookup'!$D$16,D5551&lt;'Season Lookup'!$D$17),"Summer",IF(AND(D5551&gt;='Season Lookup'!$D$17,D5551&lt;'Season Lookup'!$D$18),"Fall",IF(OR(D5551&gt;='Season Lookup'!$D$18,D5551&lt;'Season Lookup'!$D$15),"Winter"))))</f>
        <v>Summer</v>
      </c>
      <c r="L5551" s="3" t="str">
        <f>VLOOKUP(F5551,'Season Lookup'!$A$1:$B$13,2,0)</f>
        <v>Summer</v>
      </c>
      <c r="M5551" t="s">
        <v>78</v>
      </c>
      <c r="N5551" t="s">
        <v>13</v>
      </c>
      <c r="O5551" t="s">
        <v>132</v>
      </c>
      <c r="P5551" t="str">
        <f t="shared" si="1088"/>
        <v>Yes</v>
      </c>
      <c r="Q5551" t="str">
        <f t="shared" si="1089"/>
        <v>Yes</v>
      </c>
      <c r="R5551" t="str">
        <f t="shared" si="1090"/>
        <v>No</v>
      </c>
      <c r="S5551">
        <v>1621</v>
      </c>
      <c r="T5551" t="s">
        <v>19</v>
      </c>
      <c r="V5551" t="str">
        <f t="shared" si="1091"/>
        <v>Non Intersection</v>
      </c>
      <c r="W5551" t="s">
        <v>2928</v>
      </c>
      <c r="X5551">
        <v>42.374873000000001</v>
      </c>
      <c r="Y5551">
        <v>-71.109046000000006</v>
      </c>
      <c r="Z5551" t="s">
        <v>2929</v>
      </c>
    </row>
    <row r="5552" spans="1:26">
      <c r="A5552">
        <v>29543</v>
      </c>
      <c r="B5552" s="1">
        <v>41509.093043981484</v>
      </c>
      <c r="C5552" s="1">
        <f t="shared" si="1080"/>
        <v>41275</v>
      </c>
      <c r="D5552" s="4">
        <f t="shared" si="1081"/>
        <v>0.64444444444444449</v>
      </c>
      <c r="E5552" s="3">
        <f t="shared" si="1082"/>
        <v>2013</v>
      </c>
      <c r="F5552" s="3">
        <f t="shared" si="1083"/>
        <v>8</v>
      </c>
      <c r="G5552" s="3">
        <f t="shared" si="1084"/>
        <v>23</v>
      </c>
      <c r="H5552" s="3">
        <f t="shared" si="1085"/>
        <v>2</v>
      </c>
      <c r="I5552" s="3">
        <f t="shared" si="1086"/>
        <v>13</v>
      </c>
      <c r="J5552" s="3">
        <f t="shared" si="1087"/>
        <v>6</v>
      </c>
      <c r="K5552" s="3" t="str">
        <f>IF(AND(D5552&gt;='Season Lookup'!$D$15,D5552&lt;'Season Lookup'!$D$16),"Spring",IF(AND(D5552&gt;='Season Lookup'!$D$16,D5552&lt;'Season Lookup'!$D$17),"Summer",IF(AND(D5552&gt;='Season Lookup'!$D$17,D5552&lt;'Season Lookup'!$D$18),"Fall",IF(OR(D5552&gt;='Season Lookup'!$D$18,D5552&lt;'Season Lookup'!$D$15),"Winter"))))</f>
        <v>Summer</v>
      </c>
      <c r="L5552" s="3" t="str">
        <f>VLOOKUP(F5552,'Season Lookup'!$A$1:$B$13,2,0)</f>
        <v>Summer</v>
      </c>
      <c r="M5552" t="s">
        <v>12</v>
      </c>
      <c r="N5552" t="s">
        <v>13</v>
      </c>
      <c r="O5552" t="s">
        <v>36</v>
      </c>
      <c r="P5552" t="str">
        <f t="shared" si="1088"/>
        <v>Yes</v>
      </c>
      <c r="Q5552" t="str">
        <f t="shared" si="1089"/>
        <v>No</v>
      </c>
      <c r="R5552" t="str">
        <f t="shared" si="1090"/>
        <v>No</v>
      </c>
      <c r="S5552">
        <v>149</v>
      </c>
      <c r="T5552" t="s">
        <v>199</v>
      </c>
      <c r="V5552" t="str">
        <f t="shared" si="1091"/>
        <v>Non Intersection</v>
      </c>
      <c r="W5552" t="s">
        <v>5938</v>
      </c>
      <c r="X5552">
        <v>42.377730999999997</v>
      </c>
      <c r="Y5552">
        <v>-71.131873999999996</v>
      </c>
      <c r="Z5552" t="s">
        <v>5939</v>
      </c>
    </row>
    <row r="5553" spans="1:26">
      <c r="A5553">
        <v>29545</v>
      </c>
      <c r="B5553" s="1">
        <v>41509.420138888891</v>
      </c>
      <c r="C5553" s="1">
        <f t="shared" si="1080"/>
        <v>41275</v>
      </c>
      <c r="D5553" s="4">
        <f t="shared" si="1081"/>
        <v>0.64444444444444449</v>
      </c>
      <c r="E5553" s="3">
        <f t="shared" si="1082"/>
        <v>2013</v>
      </c>
      <c r="F5553" s="3">
        <f t="shared" si="1083"/>
        <v>8</v>
      </c>
      <c r="G5553" s="3">
        <f t="shared" si="1084"/>
        <v>23</v>
      </c>
      <c r="H5553" s="3">
        <f t="shared" si="1085"/>
        <v>10</v>
      </c>
      <c r="I5553" s="3">
        <f t="shared" si="1086"/>
        <v>5</v>
      </c>
      <c r="J5553" s="3">
        <f t="shared" si="1087"/>
        <v>6</v>
      </c>
      <c r="K5553" s="3" t="str">
        <f>IF(AND(D5553&gt;='Season Lookup'!$D$15,D5553&lt;'Season Lookup'!$D$16),"Spring",IF(AND(D5553&gt;='Season Lookup'!$D$16,D5553&lt;'Season Lookup'!$D$17),"Summer",IF(AND(D5553&gt;='Season Lookup'!$D$17,D5553&lt;'Season Lookup'!$D$18),"Fall",IF(OR(D5553&gt;='Season Lookup'!$D$18,D5553&lt;'Season Lookup'!$D$15),"Winter"))))</f>
        <v>Summer</v>
      </c>
      <c r="L5553" s="3" t="str">
        <f>VLOOKUP(F5553,'Season Lookup'!$A$1:$B$13,2,0)</f>
        <v>Summer</v>
      </c>
      <c r="M5553" t="s">
        <v>12</v>
      </c>
      <c r="N5553" t="s">
        <v>13</v>
      </c>
      <c r="O5553" t="s">
        <v>132</v>
      </c>
      <c r="P5553" t="str">
        <f t="shared" si="1088"/>
        <v>Yes</v>
      </c>
      <c r="Q5553" t="str">
        <f t="shared" si="1089"/>
        <v>Yes</v>
      </c>
      <c r="R5553" t="str">
        <f t="shared" si="1090"/>
        <v>No</v>
      </c>
      <c r="S5553">
        <v>32</v>
      </c>
      <c r="T5553" t="s">
        <v>134</v>
      </c>
      <c r="V5553" t="str">
        <f t="shared" si="1091"/>
        <v>Non Intersection</v>
      </c>
      <c r="W5553" t="s">
        <v>4633</v>
      </c>
      <c r="X5553">
        <v>42.374178000000001</v>
      </c>
      <c r="Y5553">
        <v>-71.114444000000006</v>
      </c>
      <c r="Z5553" t="s">
        <v>4634</v>
      </c>
    </row>
    <row r="5554" spans="1:26">
      <c r="A5554">
        <v>29546</v>
      </c>
      <c r="B5554" s="1">
        <v>41509.489583333336</v>
      </c>
      <c r="C5554" s="1">
        <f t="shared" si="1080"/>
        <v>41275</v>
      </c>
      <c r="D5554" s="4">
        <f t="shared" si="1081"/>
        <v>0.64444444444444449</v>
      </c>
      <c r="E5554" s="3">
        <f t="shared" si="1082"/>
        <v>2013</v>
      </c>
      <c r="F5554" s="3">
        <f t="shared" si="1083"/>
        <v>8</v>
      </c>
      <c r="G5554" s="3">
        <f t="shared" si="1084"/>
        <v>23</v>
      </c>
      <c r="H5554" s="3">
        <f t="shared" si="1085"/>
        <v>11</v>
      </c>
      <c r="I5554" s="3">
        <f t="shared" si="1086"/>
        <v>45</v>
      </c>
      <c r="J5554" s="3">
        <f t="shared" si="1087"/>
        <v>6</v>
      </c>
      <c r="K5554" s="3" t="str">
        <f>IF(AND(D5554&gt;='Season Lookup'!$D$15,D5554&lt;'Season Lookup'!$D$16),"Spring",IF(AND(D5554&gt;='Season Lookup'!$D$16,D5554&lt;'Season Lookup'!$D$17),"Summer",IF(AND(D5554&gt;='Season Lookup'!$D$17,D5554&lt;'Season Lookup'!$D$18),"Fall",IF(OR(D5554&gt;='Season Lookup'!$D$18,D5554&lt;'Season Lookup'!$D$15),"Winter"))))</f>
        <v>Summer</v>
      </c>
      <c r="L5554" s="3" t="str">
        <f>VLOOKUP(F5554,'Season Lookup'!$A$1:$B$13,2,0)</f>
        <v>Summer</v>
      </c>
      <c r="M5554" t="s">
        <v>12</v>
      </c>
      <c r="N5554" t="s">
        <v>13</v>
      </c>
      <c r="O5554" t="s">
        <v>13</v>
      </c>
      <c r="P5554" t="str">
        <f t="shared" si="1088"/>
        <v>Yes</v>
      </c>
      <c r="Q5554" t="str">
        <f t="shared" si="1089"/>
        <v>No</v>
      </c>
      <c r="R5554" t="str">
        <f t="shared" si="1090"/>
        <v>No</v>
      </c>
      <c r="T5554" t="s">
        <v>199</v>
      </c>
      <c r="U5554" t="s">
        <v>296</v>
      </c>
      <c r="V5554" t="str">
        <f t="shared" si="1091"/>
        <v>Intersection</v>
      </c>
      <c r="W5554" t="s">
        <v>2403</v>
      </c>
      <c r="X5554">
        <v>42.375985999999997</v>
      </c>
      <c r="Y5554">
        <v>-71.124613999999994</v>
      </c>
      <c r="Z5554" t="s">
        <v>2404</v>
      </c>
    </row>
    <row r="5555" spans="1:26">
      <c r="A5555">
        <v>29547</v>
      </c>
      <c r="B5555" s="1">
        <v>41509.520833333336</v>
      </c>
      <c r="C5555" s="1">
        <f t="shared" si="1080"/>
        <v>41275</v>
      </c>
      <c r="D5555" s="4">
        <f t="shared" si="1081"/>
        <v>0.64444444444444449</v>
      </c>
      <c r="E5555" s="3">
        <f t="shared" si="1082"/>
        <v>2013</v>
      </c>
      <c r="F5555" s="3">
        <f t="shared" si="1083"/>
        <v>8</v>
      </c>
      <c r="G5555" s="3">
        <f t="shared" si="1084"/>
        <v>23</v>
      </c>
      <c r="H5555" s="3">
        <f t="shared" si="1085"/>
        <v>12</v>
      </c>
      <c r="I5555" s="3">
        <f t="shared" si="1086"/>
        <v>30</v>
      </c>
      <c r="J5555" s="3">
        <f t="shared" si="1087"/>
        <v>6</v>
      </c>
      <c r="K5555" s="3" t="str">
        <f>IF(AND(D5555&gt;='Season Lookup'!$D$15,D5555&lt;'Season Lookup'!$D$16),"Spring",IF(AND(D5555&gt;='Season Lookup'!$D$16,D5555&lt;'Season Lookup'!$D$17),"Summer",IF(AND(D5555&gt;='Season Lookup'!$D$17,D5555&lt;'Season Lookup'!$D$18),"Fall",IF(OR(D5555&gt;='Season Lookup'!$D$18,D5555&lt;'Season Lookup'!$D$15),"Winter"))))</f>
        <v>Summer</v>
      </c>
      <c r="L5555" s="3" t="str">
        <f>VLOOKUP(F5555,'Season Lookup'!$A$1:$B$13,2,0)</f>
        <v>Summer</v>
      </c>
      <c r="M5555" t="s">
        <v>12</v>
      </c>
      <c r="N5555" t="s">
        <v>13</v>
      </c>
      <c r="O5555" t="s">
        <v>13</v>
      </c>
      <c r="P5555" t="str">
        <f t="shared" si="1088"/>
        <v>Yes</v>
      </c>
      <c r="Q5555" t="str">
        <f t="shared" si="1089"/>
        <v>No</v>
      </c>
      <c r="R5555" t="str">
        <f t="shared" si="1090"/>
        <v>No</v>
      </c>
      <c r="T5555" t="s">
        <v>342</v>
      </c>
      <c r="U5555" t="s">
        <v>2546</v>
      </c>
      <c r="V5555" t="str">
        <f t="shared" si="1091"/>
        <v>Intersection</v>
      </c>
      <c r="W5555" t="s">
        <v>2547</v>
      </c>
      <c r="X5555">
        <v>42.367367999999999</v>
      </c>
      <c r="Y5555">
        <v>-71.102404000000007</v>
      </c>
      <c r="Z5555" t="s">
        <v>2548</v>
      </c>
    </row>
    <row r="5556" spans="1:26">
      <c r="A5556">
        <v>29548</v>
      </c>
      <c r="B5556" s="1">
        <v>41509.989583333336</v>
      </c>
      <c r="C5556" s="1">
        <f t="shared" si="1080"/>
        <v>41275</v>
      </c>
      <c r="D5556" s="4">
        <f t="shared" si="1081"/>
        <v>0.64444444444444449</v>
      </c>
      <c r="E5556" s="3">
        <f t="shared" si="1082"/>
        <v>2013</v>
      </c>
      <c r="F5556" s="3">
        <f t="shared" si="1083"/>
        <v>8</v>
      </c>
      <c r="G5556" s="3">
        <f t="shared" si="1084"/>
        <v>23</v>
      </c>
      <c r="H5556" s="3">
        <f t="shared" si="1085"/>
        <v>23</v>
      </c>
      <c r="I5556" s="3">
        <f t="shared" si="1086"/>
        <v>45</v>
      </c>
      <c r="J5556" s="3">
        <f t="shared" si="1087"/>
        <v>6</v>
      </c>
      <c r="K5556" s="3" t="str">
        <f>IF(AND(D5556&gt;='Season Lookup'!$D$15,D5556&lt;'Season Lookup'!$D$16),"Spring",IF(AND(D5556&gt;='Season Lookup'!$D$16,D5556&lt;'Season Lookup'!$D$17),"Summer",IF(AND(D5556&gt;='Season Lookup'!$D$17,D5556&lt;'Season Lookup'!$D$18),"Fall",IF(OR(D5556&gt;='Season Lookup'!$D$18,D5556&lt;'Season Lookup'!$D$15),"Winter"))))</f>
        <v>Summer</v>
      </c>
      <c r="L5556" s="3" t="str">
        <f>VLOOKUP(F5556,'Season Lookup'!$A$1:$B$13,2,0)</f>
        <v>Summer</v>
      </c>
      <c r="M5556" t="s">
        <v>12</v>
      </c>
      <c r="N5556" t="s">
        <v>18</v>
      </c>
      <c r="O5556" t="s">
        <v>13</v>
      </c>
      <c r="P5556" t="str">
        <f t="shared" si="1088"/>
        <v>Yes</v>
      </c>
      <c r="Q5556" t="str">
        <f t="shared" si="1089"/>
        <v>No</v>
      </c>
      <c r="R5556" t="str">
        <f t="shared" si="1090"/>
        <v>No</v>
      </c>
      <c r="S5556">
        <v>628</v>
      </c>
      <c r="T5556" t="s">
        <v>14</v>
      </c>
      <c r="U5556" t="s">
        <v>315</v>
      </c>
      <c r="V5556" t="str">
        <f t="shared" si="1091"/>
        <v>Non Intersection</v>
      </c>
      <c r="W5556" t="s">
        <v>4410</v>
      </c>
      <c r="X5556">
        <v>42.365152999999999</v>
      </c>
      <c r="Y5556">
        <v>-71.103628999999998</v>
      </c>
      <c r="Z5556" t="s">
        <v>4411</v>
      </c>
    </row>
    <row r="5557" spans="1:26">
      <c r="A5557">
        <v>29553</v>
      </c>
      <c r="B5557" s="1">
        <v>41509.854155092595</v>
      </c>
      <c r="C5557" s="1">
        <f t="shared" si="1080"/>
        <v>41275</v>
      </c>
      <c r="D5557" s="4">
        <f t="shared" si="1081"/>
        <v>0.64444444444444449</v>
      </c>
      <c r="E5557" s="3">
        <f t="shared" si="1082"/>
        <v>2013</v>
      </c>
      <c r="F5557" s="3">
        <f t="shared" si="1083"/>
        <v>8</v>
      </c>
      <c r="G5557" s="3">
        <f t="shared" si="1084"/>
        <v>23</v>
      </c>
      <c r="H5557" s="3">
        <f t="shared" si="1085"/>
        <v>20</v>
      </c>
      <c r="I5557" s="3">
        <f t="shared" si="1086"/>
        <v>29</v>
      </c>
      <c r="J5557" s="3">
        <f t="shared" si="1087"/>
        <v>6</v>
      </c>
      <c r="K5557" s="3" t="str">
        <f>IF(AND(D5557&gt;='Season Lookup'!$D$15,D5557&lt;'Season Lookup'!$D$16),"Spring",IF(AND(D5557&gt;='Season Lookup'!$D$16,D5557&lt;'Season Lookup'!$D$17),"Summer",IF(AND(D5557&gt;='Season Lookup'!$D$17,D5557&lt;'Season Lookup'!$D$18),"Fall",IF(OR(D5557&gt;='Season Lookup'!$D$18,D5557&lt;'Season Lookup'!$D$15),"Winter"))))</f>
        <v>Summer</v>
      </c>
      <c r="L5557" s="3" t="str">
        <f>VLOOKUP(F5557,'Season Lookup'!$A$1:$B$13,2,0)</f>
        <v>Summer</v>
      </c>
      <c r="M5557" t="s">
        <v>12</v>
      </c>
      <c r="N5557" t="s">
        <v>13</v>
      </c>
      <c r="O5557" t="s">
        <v>132</v>
      </c>
      <c r="P5557" t="str">
        <f t="shared" si="1088"/>
        <v>Yes</v>
      </c>
      <c r="Q5557" t="str">
        <f t="shared" si="1089"/>
        <v>Yes</v>
      </c>
      <c r="R5557" t="str">
        <f t="shared" si="1090"/>
        <v>No</v>
      </c>
      <c r="T5557" t="s">
        <v>14</v>
      </c>
      <c r="U5557" t="s">
        <v>1438</v>
      </c>
      <c r="V5557" t="str">
        <f t="shared" si="1091"/>
        <v>Intersection</v>
      </c>
      <c r="W5557" t="s">
        <v>2030</v>
      </c>
      <c r="X5557">
        <v>42.373333000000002</v>
      </c>
      <c r="Y5557">
        <v>-71.118581000000006</v>
      </c>
      <c r="Z5557" t="s">
        <v>2031</v>
      </c>
    </row>
    <row r="5558" spans="1:26">
      <c r="A5558">
        <v>29549</v>
      </c>
      <c r="B5558" s="1">
        <v>41510.840960648151</v>
      </c>
      <c r="C5558" s="1">
        <f t="shared" si="1080"/>
        <v>41275</v>
      </c>
      <c r="D5558" s="4">
        <f t="shared" si="1081"/>
        <v>0.64722222222222225</v>
      </c>
      <c r="E5558" s="3">
        <f t="shared" si="1082"/>
        <v>2013</v>
      </c>
      <c r="F5558" s="3">
        <f t="shared" si="1083"/>
        <v>8</v>
      </c>
      <c r="G5558" s="3">
        <f t="shared" si="1084"/>
        <v>24</v>
      </c>
      <c r="H5558" s="3">
        <f t="shared" si="1085"/>
        <v>20</v>
      </c>
      <c r="I5558" s="3">
        <f t="shared" si="1086"/>
        <v>10</v>
      </c>
      <c r="J5558" s="3">
        <f t="shared" si="1087"/>
        <v>7</v>
      </c>
      <c r="K5558" s="3" t="str">
        <f>IF(AND(D5558&gt;='Season Lookup'!$D$15,D5558&lt;'Season Lookup'!$D$16),"Spring",IF(AND(D5558&gt;='Season Lookup'!$D$16,D5558&lt;'Season Lookup'!$D$17),"Summer",IF(AND(D5558&gt;='Season Lookup'!$D$17,D5558&lt;'Season Lookup'!$D$18),"Fall",IF(OR(D5558&gt;='Season Lookup'!$D$18,D5558&lt;'Season Lookup'!$D$15),"Winter"))))</f>
        <v>Summer</v>
      </c>
      <c r="L5558" s="3" t="str">
        <f>VLOOKUP(F5558,'Season Lookup'!$A$1:$B$13,2,0)</f>
        <v>Summer</v>
      </c>
      <c r="M5558" t="s">
        <v>31</v>
      </c>
      <c r="N5558" t="s">
        <v>13</v>
      </c>
      <c r="O5558" t="s">
        <v>13</v>
      </c>
      <c r="P5558" t="str">
        <f t="shared" si="1088"/>
        <v>Yes</v>
      </c>
      <c r="Q5558" t="str">
        <f t="shared" si="1089"/>
        <v>No</v>
      </c>
      <c r="R5558" t="str">
        <f t="shared" si="1090"/>
        <v>No</v>
      </c>
      <c r="T5558" t="s">
        <v>19</v>
      </c>
      <c r="U5558" t="s">
        <v>61</v>
      </c>
      <c r="V5558" t="str">
        <f t="shared" si="1091"/>
        <v>Intersection</v>
      </c>
      <c r="W5558" t="s">
        <v>494</v>
      </c>
      <c r="X5558">
        <v>42.370635999999998</v>
      </c>
      <c r="Y5558">
        <v>-71.076933999999994</v>
      </c>
      <c r="Z5558" t="s">
        <v>495</v>
      </c>
    </row>
    <row r="5559" spans="1:26">
      <c r="A5559">
        <v>29550</v>
      </c>
      <c r="B5559" s="1">
        <v>41512.621527777781</v>
      </c>
      <c r="C5559" s="1">
        <f t="shared" si="1080"/>
        <v>41275</v>
      </c>
      <c r="D5559" s="4">
        <f t="shared" si="1081"/>
        <v>0.65277777777777779</v>
      </c>
      <c r="E5559" s="3">
        <f t="shared" si="1082"/>
        <v>2013</v>
      </c>
      <c r="F5559" s="3">
        <f t="shared" si="1083"/>
        <v>8</v>
      </c>
      <c r="G5559" s="3">
        <f t="shared" si="1084"/>
        <v>26</v>
      </c>
      <c r="H5559" s="3">
        <f t="shared" si="1085"/>
        <v>14</v>
      </c>
      <c r="I5559" s="3">
        <f t="shared" si="1086"/>
        <v>55</v>
      </c>
      <c r="J5559" s="3">
        <f t="shared" si="1087"/>
        <v>2</v>
      </c>
      <c r="K5559" s="3" t="str">
        <f>IF(AND(D5559&gt;='Season Lookup'!$D$15,D5559&lt;'Season Lookup'!$D$16),"Spring",IF(AND(D5559&gt;='Season Lookup'!$D$16,D5559&lt;'Season Lookup'!$D$17),"Summer",IF(AND(D5559&gt;='Season Lookup'!$D$17,D5559&lt;'Season Lookup'!$D$18),"Fall",IF(OR(D5559&gt;='Season Lookup'!$D$18,D5559&lt;'Season Lookup'!$D$15),"Winter"))))</f>
        <v>Summer</v>
      </c>
      <c r="L5559" s="3" t="str">
        <f>VLOOKUP(F5559,'Season Lookup'!$A$1:$B$13,2,0)</f>
        <v>Summer</v>
      </c>
      <c r="M5559" t="s">
        <v>56</v>
      </c>
      <c r="N5559" t="s">
        <v>13</v>
      </c>
      <c r="O5559" t="s">
        <v>13</v>
      </c>
      <c r="P5559" t="str">
        <f t="shared" si="1088"/>
        <v>Yes</v>
      </c>
      <c r="Q5559" t="str">
        <f t="shared" si="1089"/>
        <v>No</v>
      </c>
      <c r="R5559" t="str">
        <f t="shared" si="1090"/>
        <v>No</v>
      </c>
      <c r="S5559">
        <v>45</v>
      </c>
      <c r="T5559" t="s">
        <v>41</v>
      </c>
      <c r="V5559" t="str">
        <f t="shared" si="1091"/>
        <v>Non Intersection</v>
      </c>
      <c r="W5559" t="s">
        <v>5940</v>
      </c>
      <c r="X5559">
        <v>42.364702999999999</v>
      </c>
      <c r="Y5559">
        <v>-71.106534999999994</v>
      </c>
      <c r="Z5559" t="s">
        <v>5941</v>
      </c>
    </row>
    <row r="5560" spans="1:26">
      <c r="A5560">
        <v>29551</v>
      </c>
      <c r="B5560" s="1">
        <v>41512.677083333336</v>
      </c>
      <c r="C5560" s="1">
        <f t="shared" si="1080"/>
        <v>41275</v>
      </c>
      <c r="D5560" s="4">
        <f t="shared" si="1081"/>
        <v>0.65277777777777779</v>
      </c>
      <c r="E5560" s="3">
        <f t="shared" si="1082"/>
        <v>2013</v>
      </c>
      <c r="F5560" s="3">
        <f t="shared" si="1083"/>
        <v>8</v>
      </c>
      <c r="G5560" s="3">
        <f t="shared" si="1084"/>
        <v>26</v>
      </c>
      <c r="H5560" s="3">
        <f t="shared" si="1085"/>
        <v>16</v>
      </c>
      <c r="I5560" s="3">
        <f t="shared" si="1086"/>
        <v>15</v>
      </c>
      <c r="J5560" s="3">
        <f t="shared" si="1087"/>
        <v>2</v>
      </c>
      <c r="K5560" s="3" t="str">
        <f>IF(AND(D5560&gt;='Season Lookup'!$D$15,D5560&lt;'Season Lookup'!$D$16),"Spring",IF(AND(D5560&gt;='Season Lookup'!$D$16,D5560&lt;'Season Lookup'!$D$17),"Summer",IF(AND(D5560&gt;='Season Lookup'!$D$17,D5560&lt;'Season Lookup'!$D$18),"Fall",IF(OR(D5560&gt;='Season Lookup'!$D$18,D5560&lt;'Season Lookup'!$D$15),"Winter"))))</f>
        <v>Summer</v>
      </c>
      <c r="L5560" s="3" t="str">
        <f>VLOOKUP(F5560,'Season Lookup'!$A$1:$B$13,2,0)</f>
        <v>Summer</v>
      </c>
      <c r="M5560" t="s">
        <v>56</v>
      </c>
      <c r="N5560" t="s">
        <v>13</v>
      </c>
      <c r="O5560" t="s">
        <v>18</v>
      </c>
      <c r="P5560" t="str">
        <f t="shared" si="1088"/>
        <v>Yes</v>
      </c>
      <c r="Q5560" t="str">
        <f t="shared" si="1089"/>
        <v>No</v>
      </c>
      <c r="R5560" t="str">
        <f t="shared" si="1090"/>
        <v>No</v>
      </c>
      <c r="T5560" t="s">
        <v>61</v>
      </c>
      <c r="U5560" t="s">
        <v>556</v>
      </c>
      <c r="V5560" t="str">
        <f t="shared" si="1091"/>
        <v>Intersection</v>
      </c>
      <c r="W5560" t="s">
        <v>5942</v>
      </c>
      <c r="X5560">
        <v>42.366554999999998</v>
      </c>
      <c r="Y5560">
        <v>-71.077877999999998</v>
      </c>
      <c r="Z5560" t="s">
        <v>3008</v>
      </c>
    </row>
    <row r="5561" spans="1:26">
      <c r="A5561">
        <v>29552</v>
      </c>
      <c r="B5561" s="1">
        <v>41512.730555555558</v>
      </c>
      <c r="C5561" s="1">
        <f t="shared" si="1080"/>
        <v>41275</v>
      </c>
      <c r="D5561" s="4">
        <f t="shared" si="1081"/>
        <v>0.65277777777777779</v>
      </c>
      <c r="E5561" s="3">
        <f t="shared" si="1082"/>
        <v>2013</v>
      </c>
      <c r="F5561" s="3">
        <f t="shared" si="1083"/>
        <v>8</v>
      </c>
      <c r="G5561" s="3">
        <f t="shared" si="1084"/>
        <v>26</v>
      </c>
      <c r="H5561" s="3">
        <f t="shared" si="1085"/>
        <v>17</v>
      </c>
      <c r="I5561" s="3">
        <f t="shared" si="1086"/>
        <v>32</v>
      </c>
      <c r="J5561" s="3">
        <f t="shared" si="1087"/>
        <v>2</v>
      </c>
      <c r="K5561" s="3" t="str">
        <f>IF(AND(D5561&gt;='Season Lookup'!$D$15,D5561&lt;'Season Lookup'!$D$16),"Spring",IF(AND(D5561&gt;='Season Lookup'!$D$16,D5561&lt;'Season Lookup'!$D$17),"Summer",IF(AND(D5561&gt;='Season Lookup'!$D$17,D5561&lt;'Season Lookup'!$D$18),"Fall",IF(OR(D5561&gt;='Season Lookup'!$D$18,D5561&lt;'Season Lookup'!$D$15),"Winter"))))</f>
        <v>Summer</v>
      </c>
      <c r="L5561" s="3" t="str">
        <f>VLOOKUP(F5561,'Season Lookup'!$A$1:$B$13,2,0)</f>
        <v>Summer</v>
      </c>
      <c r="M5561" t="s">
        <v>56</v>
      </c>
      <c r="N5561" t="s">
        <v>13</v>
      </c>
      <c r="O5561" t="s">
        <v>13</v>
      </c>
      <c r="P5561" t="str">
        <f t="shared" si="1088"/>
        <v>Yes</v>
      </c>
      <c r="Q5561" t="str">
        <f t="shared" si="1089"/>
        <v>No</v>
      </c>
      <c r="R5561" t="str">
        <f t="shared" si="1090"/>
        <v>No</v>
      </c>
      <c r="T5561" t="s">
        <v>186</v>
      </c>
      <c r="U5561" t="s">
        <v>1013</v>
      </c>
      <c r="V5561" t="str">
        <f t="shared" si="1091"/>
        <v>Intersection</v>
      </c>
      <c r="W5561" t="s">
        <v>1014</v>
      </c>
      <c r="X5561">
        <v>42.390976999999999</v>
      </c>
      <c r="Y5561">
        <v>-71.157285000000002</v>
      </c>
      <c r="Z5561" t="s">
        <v>1015</v>
      </c>
    </row>
    <row r="5562" spans="1:26">
      <c r="A5562">
        <v>29554</v>
      </c>
      <c r="B5562" s="1">
        <v>41512.879155092596</v>
      </c>
      <c r="C5562" s="1">
        <f t="shared" si="1080"/>
        <v>41275</v>
      </c>
      <c r="D5562" s="4">
        <f t="shared" si="1081"/>
        <v>0.65277777777777779</v>
      </c>
      <c r="E5562" s="3">
        <f t="shared" si="1082"/>
        <v>2013</v>
      </c>
      <c r="F5562" s="3">
        <f t="shared" si="1083"/>
        <v>8</v>
      </c>
      <c r="G5562" s="3">
        <f t="shared" si="1084"/>
        <v>26</v>
      </c>
      <c r="H5562" s="3">
        <f t="shared" si="1085"/>
        <v>21</v>
      </c>
      <c r="I5562" s="3">
        <f t="shared" si="1086"/>
        <v>5</v>
      </c>
      <c r="J5562" s="3">
        <f t="shared" si="1087"/>
        <v>2</v>
      </c>
      <c r="K5562" s="3" t="str">
        <f>IF(AND(D5562&gt;='Season Lookup'!$D$15,D5562&lt;'Season Lookup'!$D$16),"Spring",IF(AND(D5562&gt;='Season Lookup'!$D$16,D5562&lt;'Season Lookup'!$D$17),"Summer",IF(AND(D5562&gt;='Season Lookup'!$D$17,D5562&lt;'Season Lookup'!$D$18),"Fall",IF(OR(D5562&gt;='Season Lookup'!$D$18,D5562&lt;'Season Lookup'!$D$15),"Winter"))))</f>
        <v>Summer</v>
      </c>
      <c r="L5562" s="3" t="str">
        <f>VLOOKUP(F5562,'Season Lookup'!$A$1:$B$13,2,0)</f>
        <v>Summer</v>
      </c>
      <c r="M5562" t="s">
        <v>56</v>
      </c>
      <c r="N5562" t="s">
        <v>13</v>
      </c>
      <c r="O5562" t="s">
        <v>152</v>
      </c>
      <c r="P5562" t="str">
        <f t="shared" si="1088"/>
        <v>Yes</v>
      </c>
      <c r="Q5562" t="str">
        <f t="shared" si="1089"/>
        <v>No</v>
      </c>
      <c r="R5562" t="str">
        <f t="shared" si="1090"/>
        <v>Yes</v>
      </c>
      <c r="T5562" t="s">
        <v>14</v>
      </c>
      <c r="U5562" t="s">
        <v>119</v>
      </c>
      <c r="V5562" t="str">
        <f t="shared" si="1091"/>
        <v>Intersection</v>
      </c>
      <c r="W5562" t="s">
        <v>247</v>
      </c>
      <c r="X5562">
        <v>42.360827999999998</v>
      </c>
      <c r="Y5562">
        <v>-71.096012000000002</v>
      </c>
      <c r="Z5562" t="s">
        <v>248</v>
      </c>
    </row>
    <row r="5563" spans="1:26">
      <c r="A5563">
        <v>29561</v>
      </c>
      <c r="B5563" s="1">
        <v>41512.347210648149</v>
      </c>
      <c r="C5563" s="1">
        <f t="shared" si="1080"/>
        <v>41275</v>
      </c>
      <c r="D5563" s="4">
        <f t="shared" si="1081"/>
        <v>0.65277777777777779</v>
      </c>
      <c r="E5563" s="3">
        <f t="shared" si="1082"/>
        <v>2013</v>
      </c>
      <c r="F5563" s="3">
        <f t="shared" si="1083"/>
        <v>8</v>
      </c>
      <c r="G5563" s="3">
        <f t="shared" si="1084"/>
        <v>26</v>
      </c>
      <c r="H5563" s="3">
        <f t="shared" si="1085"/>
        <v>8</v>
      </c>
      <c r="I5563" s="3">
        <f t="shared" si="1086"/>
        <v>19</v>
      </c>
      <c r="J5563" s="3">
        <f t="shared" si="1087"/>
        <v>2</v>
      </c>
      <c r="K5563" s="3" t="str">
        <f>IF(AND(D5563&gt;='Season Lookup'!$D$15,D5563&lt;'Season Lookup'!$D$16),"Spring",IF(AND(D5563&gt;='Season Lookup'!$D$16,D5563&lt;'Season Lookup'!$D$17),"Summer",IF(AND(D5563&gt;='Season Lookup'!$D$17,D5563&lt;'Season Lookup'!$D$18),"Fall",IF(OR(D5563&gt;='Season Lookup'!$D$18,D5563&lt;'Season Lookup'!$D$15),"Winter"))))</f>
        <v>Summer</v>
      </c>
      <c r="L5563" s="3" t="str">
        <f>VLOOKUP(F5563,'Season Lookup'!$A$1:$B$13,2,0)</f>
        <v>Summer</v>
      </c>
      <c r="M5563" t="s">
        <v>56</v>
      </c>
      <c r="N5563" t="s">
        <v>35</v>
      </c>
      <c r="O5563" t="s">
        <v>13</v>
      </c>
      <c r="P5563" t="str">
        <f t="shared" si="1088"/>
        <v>Yes</v>
      </c>
      <c r="Q5563" t="str">
        <f t="shared" si="1089"/>
        <v>No</v>
      </c>
      <c r="R5563" t="str">
        <f t="shared" si="1090"/>
        <v>No</v>
      </c>
      <c r="T5563" t="s">
        <v>41</v>
      </c>
      <c r="U5563" t="s">
        <v>203</v>
      </c>
      <c r="V5563" t="str">
        <f t="shared" si="1091"/>
        <v>Intersection</v>
      </c>
      <c r="W5563" t="s">
        <v>3110</v>
      </c>
      <c r="X5563">
        <v>42.361462000000003</v>
      </c>
      <c r="Y5563">
        <v>-71.115962999999994</v>
      </c>
      <c r="Z5563" t="s">
        <v>3111</v>
      </c>
    </row>
    <row r="5564" spans="1:26">
      <c r="A5564">
        <v>29557</v>
      </c>
      <c r="B5564" s="1">
        <v>41513.319444444445</v>
      </c>
      <c r="C5564" s="1">
        <f t="shared" si="1080"/>
        <v>41275</v>
      </c>
      <c r="D5564" s="4">
        <f t="shared" si="1081"/>
        <v>0.65555555555555556</v>
      </c>
      <c r="E5564" s="3">
        <f t="shared" si="1082"/>
        <v>2013</v>
      </c>
      <c r="F5564" s="3">
        <f t="shared" si="1083"/>
        <v>8</v>
      </c>
      <c r="G5564" s="3">
        <f t="shared" si="1084"/>
        <v>27</v>
      </c>
      <c r="H5564" s="3">
        <f t="shared" si="1085"/>
        <v>7</v>
      </c>
      <c r="I5564" s="3">
        <f t="shared" si="1086"/>
        <v>40</v>
      </c>
      <c r="J5564" s="3">
        <f t="shared" si="1087"/>
        <v>3</v>
      </c>
      <c r="K5564" s="3" t="str">
        <f>IF(AND(D5564&gt;='Season Lookup'!$D$15,D5564&lt;'Season Lookup'!$D$16),"Spring",IF(AND(D5564&gt;='Season Lookup'!$D$16,D5564&lt;'Season Lookup'!$D$17),"Summer",IF(AND(D5564&gt;='Season Lookup'!$D$17,D5564&lt;'Season Lookup'!$D$18),"Fall",IF(OR(D5564&gt;='Season Lookup'!$D$18,D5564&lt;'Season Lookup'!$D$15),"Winter"))))</f>
        <v>Summer</v>
      </c>
      <c r="L5564" s="3" t="str">
        <f>VLOOKUP(F5564,'Season Lookup'!$A$1:$B$13,2,0)</f>
        <v>Summer</v>
      </c>
      <c r="M5564" t="s">
        <v>12</v>
      </c>
      <c r="N5564" t="s">
        <v>13</v>
      </c>
      <c r="O5564" t="s">
        <v>23</v>
      </c>
      <c r="P5564" t="str">
        <f t="shared" si="1088"/>
        <v>Yes</v>
      </c>
      <c r="Q5564" t="str">
        <f t="shared" si="1089"/>
        <v>No</v>
      </c>
      <c r="R5564" t="str">
        <f t="shared" si="1090"/>
        <v>No</v>
      </c>
      <c r="S5564">
        <v>23</v>
      </c>
      <c r="T5564" t="s">
        <v>4454</v>
      </c>
      <c r="V5564" t="str">
        <f t="shared" si="1091"/>
        <v>Non Intersection</v>
      </c>
      <c r="W5564" t="s">
        <v>5943</v>
      </c>
      <c r="X5564">
        <v>42.377172999999999</v>
      </c>
      <c r="Y5564">
        <v>-71.152805000000001</v>
      </c>
      <c r="Z5564" t="s">
        <v>5944</v>
      </c>
    </row>
    <row r="5565" spans="1:26">
      <c r="A5565">
        <v>29558</v>
      </c>
      <c r="B5565" s="1">
        <v>41513.520833333336</v>
      </c>
      <c r="C5565" s="1">
        <f t="shared" si="1080"/>
        <v>41275</v>
      </c>
      <c r="D5565" s="4">
        <f t="shared" si="1081"/>
        <v>0.65555555555555556</v>
      </c>
      <c r="E5565" s="3">
        <f t="shared" si="1082"/>
        <v>2013</v>
      </c>
      <c r="F5565" s="3">
        <f t="shared" si="1083"/>
        <v>8</v>
      </c>
      <c r="G5565" s="3">
        <f t="shared" si="1084"/>
        <v>27</v>
      </c>
      <c r="H5565" s="3">
        <f t="shared" si="1085"/>
        <v>12</v>
      </c>
      <c r="I5565" s="3">
        <f t="shared" si="1086"/>
        <v>30</v>
      </c>
      <c r="J5565" s="3">
        <f t="shared" si="1087"/>
        <v>3</v>
      </c>
      <c r="K5565" s="3" t="str">
        <f>IF(AND(D5565&gt;='Season Lookup'!$D$15,D5565&lt;'Season Lookup'!$D$16),"Spring",IF(AND(D5565&gt;='Season Lookup'!$D$16,D5565&lt;'Season Lookup'!$D$17),"Summer",IF(AND(D5565&gt;='Season Lookup'!$D$17,D5565&lt;'Season Lookup'!$D$18),"Fall",IF(OR(D5565&gt;='Season Lookup'!$D$18,D5565&lt;'Season Lookup'!$D$15),"Winter"))))</f>
        <v>Summer</v>
      </c>
      <c r="L5565" s="3" t="str">
        <f>VLOOKUP(F5565,'Season Lookup'!$A$1:$B$13,2,0)</f>
        <v>Summer</v>
      </c>
      <c r="M5565" t="s">
        <v>73</v>
      </c>
      <c r="N5565" t="s">
        <v>13</v>
      </c>
      <c r="O5565" t="s">
        <v>35</v>
      </c>
      <c r="P5565" t="str">
        <f t="shared" si="1088"/>
        <v>Yes</v>
      </c>
      <c r="Q5565" t="str">
        <f t="shared" si="1089"/>
        <v>No</v>
      </c>
      <c r="R5565" t="str">
        <f t="shared" si="1090"/>
        <v>No</v>
      </c>
      <c r="S5565">
        <v>197</v>
      </c>
      <c r="T5565" t="s">
        <v>202</v>
      </c>
      <c r="V5565" t="str">
        <f t="shared" si="1091"/>
        <v>Non Intersection</v>
      </c>
      <c r="W5565" t="s">
        <v>5945</v>
      </c>
      <c r="X5565">
        <v>42.357101</v>
      </c>
      <c r="Y5565">
        <v>-71.101214999999996</v>
      </c>
      <c r="Z5565" t="s">
        <v>5946</v>
      </c>
    </row>
    <row r="5566" spans="1:26">
      <c r="A5566">
        <v>29559</v>
      </c>
      <c r="B5566" s="1">
        <v>41513.625</v>
      </c>
      <c r="C5566" s="1">
        <f t="shared" si="1080"/>
        <v>41275</v>
      </c>
      <c r="D5566" s="4">
        <f t="shared" si="1081"/>
        <v>0.65555555555555556</v>
      </c>
      <c r="E5566" s="3">
        <f t="shared" si="1082"/>
        <v>2013</v>
      </c>
      <c r="F5566" s="3">
        <f t="shared" si="1083"/>
        <v>8</v>
      </c>
      <c r="G5566" s="3">
        <f t="shared" si="1084"/>
        <v>27</v>
      </c>
      <c r="H5566" s="3">
        <f t="shared" si="1085"/>
        <v>15</v>
      </c>
      <c r="I5566" s="3">
        <f t="shared" si="1086"/>
        <v>0</v>
      </c>
      <c r="J5566" s="3">
        <f t="shared" si="1087"/>
        <v>3</v>
      </c>
      <c r="K5566" s="3" t="str">
        <f>IF(AND(D5566&gt;='Season Lookup'!$D$15,D5566&lt;'Season Lookup'!$D$16),"Spring",IF(AND(D5566&gt;='Season Lookup'!$D$16,D5566&lt;'Season Lookup'!$D$17),"Summer",IF(AND(D5566&gt;='Season Lookup'!$D$17,D5566&lt;'Season Lookup'!$D$18),"Fall",IF(OR(D5566&gt;='Season Lookup'!$D$18,D5566&lt;'Season Lookup'!$D$15),"Winter"))))</f>
        <v>Summer</v>
      </c>
      <c r="L5566" s="3" t="str">
        <f>VLOOKUP(F5566,'Season Lookup'!$A$1:$B$13,2,0)</f>
        <v>Summer</v>
      </c>
      <c r="M5566" t="s">
        <v>73</v>
      </c>
      <c r="N5566" t="s">
        <v>18</v>
      </c>
      <c r="O5566" t="s">
        <v>549</v>
      </c>
      <c r="P5566" t="str">
        <f t="shared" si="1088"/>
        <v>Yes</v>
      </c>
      <c r="Q5566" t="str">
        <f t="shared" si="1089"/>
        <v>No</v>
      </c>
      <c r="R5566" t="str">
        <f t="shared" si="1090"/>
        <v>No</v>
      </c>
      <c r="T5566" t="s">
        <v>198</v>
      </c>
      <c r="U5566" t="s">
        <v>229</v>
      </c>
      <c r="V5566" t="str">
        <f t="shared" si="1091"/>
        <v>Intersection</v>
      </c>
      <c r="W5566" t="s">
        <v>1927</v>
      </c>
      <c r="X5566">
        <v>42.371077</v>
      </c>
      <c r="Y5566">
        <v>-71.116118</v>
      </c>
      <c r="Z5566" t="s">
        <v>1928</v>
      </c>
    </row>
    <row r="5567" spans="1:26">
      <c r="A5567">
        <v>29560</v>
      </c>
      <c r="B5567" s="1">
        <v>41513.833333333336</v>
      </c>
      <c r="C5567" s="1">
        <f t="shared" si="1080"/>
        <v>41275</v>
      </c>
      <c r="D5567" s="4">
        <f t="shared" si="1081"/>
        <v>0.65555555555555556</v>
      </c>
      <c r="E5567" s="3">
        <f t="shared" si="1082"/>
        <v>2013</v>
      </c>
      <c r="F5567" s="3">
        <f t="shared" si="1083"/>
        <v>8</v>
      </c>
      <c r="G5567" s="3">
        <f t="shared" si="1084"/>
        <v>27</v>
      </c>
      <c r="H5567" s="3">
        <f t="shared" si="1085"/>
        <v>20</v>
      </c>
      <c r="I5567" s="3">
        <f t="shared" si="1086"/>
        <v>0</v>
      </c>
      <c r="J5567" s="3">
        <f t="shared" si="1087"/>
        <v>3</v>
      </c>
      <c r="K5567" s="3" t="str">
        <f>IF(AND(D5567&gt;='Season Lookup'!$D$15,D5567&lt;'Season Lookup'!$D$16),"Spring",IF(AND(D5567&gt;='Season Lookup'!$D$16,D5567&lt;'Season Lookup'!$D$17),"Summer",IF(AND(D5567&gt;='Season Lookup'!$D$17,D5567&lt;'Season Lookup'!$D$18),"Fall",IF(OR(D5567&gt;='Season Lookup'!$D$18,D5567&lt;'Season Lookup'!$D$15),"Winter"))))</f>
        <v>Summer</v>
      </c>
      <c r="L5567" s="3" t="str">
        <f>VLOOKUP(F5567,'Season Lookup'!$A$1:$B$13,2,0)</f>
        <v>Summer</v>
      </c>
      <c r="M5567" t="s">
        <v>73</v>
      </c>
      <c r="N5567" t="s">
        <v>13</v>
      </c>
      <c r="O5567" t="s">
        <v>132</v>
      </c>
      <c r="P5567" t="str">
        <f t="shared" si="1088"/>
        <v>Yes</v>
      </c>
      <c r="Q5567" t="str">
        <f t="shared" si="1089"/>
        <v>Yes</v>
      </c>
      <c r="R5567" t="str">
        <f t="shared" si="1090"/>
        <v>No</v>
      </c>
      <c r="S5567">
        <v>2150</v>
      </c>
      <c r="T5567" t="s">
        <v>14</v>
      </c>
      <c r="V5567" t="str">
        <f t="shared" si="1091"/>
        <v>Non Intersection</v>
      </c>
      <c r="W5567" t="s">
        <v>4160</v>
      </c>
      <c r="X5567">
        <v>42.392158000000002</v>
      </c>
      <c r="Y5567">
        <v>-71.124613999999994</v>
      </c>
      <c r="Z5567" t="s">
        <v>4161</v>
      </c>
    </row>
    <row r="5568" spans="1:26">
      <c r="A5568">
        <v>29563</v>
      </c>
      <c r="B5568" s="1">
        <v>41514.291655092595</v>
      </c>
      <c r="C5568" s="1">
        <f t="shared" si="1080"/>
        <v>41275</v>
      </c>
      <c r="D5568" s="4">
        <f t="shared" si="1081"/>
        <v>0.65833333333333333</v>
      </c>
      <c r="E5568" s="3">
        <f t="shared" si="1082"/>
        <v>2013</v>
      </c>
      <c r="F5568" s="3">
        <f t="shared" si="1083"/>
        <v>8</v>
      </c>
      <c r="G5568" s="3">
        <f t="shared" si="1084"/>
        <v>28</v>
      </c>
      <c r="H5568" s="3">
        <f t="shared" si="1085"/>
        <v>6</v>
      </c>
      <c r="I5568" s="3">
        <f t="shared" si="1086"/>
        <v>59</v>
      </c>
      <c r="J5568" s="3">
        <f t="shared" si="1087"/>
        <v>4</v>
      </c>
      <c r="K5568" s="3" t="str">
        <f>IF(AND(D5568&gt;='Season Lookup'!$D$15,D5568&lt;'Season Lookup'!$D$16),"Spring",IF(AND(D5568&gt;='Season Lookup'!$D$16,D5568&lt;'Season Lookup'!$D$17),"Summer",IF(AND(D5568&gt;='Season Lookup'!$D$17,D5568&lt;'Season Lookup'!$D$18),"Fall",IF(OR(D5568&gt;='Season Lookup'!$D$18,D5568&lt;'Season Lookup'!$D$15),"Winter"))))</f>
        <v>Summer</v>
      </c>
      <c r="L5568" s="3" t="str">
        <f>VLOOKUP(F5568,'Season Lookup'!$A$1:$B$13,2,0)</f>
        <v>Summer</v>
      </c>
      <c r="M5568" t="s">
        <v>82</v>
      </c>
      <c r="N5568" t="s">
        <v>13</v>
      </c>
      <c r="O5568" t="s">
        <v>13</v>
      </c>
      <c r="P5568" t="str">
        <f t="shared" si="1088"/>
        <v>Yes</v>
      </c>
      <c r="Q5568" t="str">
        <f t="shared" si="1089"/>
        <v>No</v>
      </c>
      <c r="R5568" t="str">
        <f t="shared" si="1090"/>
        <v>No</v>
      </c>
      <c r="S5568">
        <v>224</v>
      </c>
      <c r="T5568" t="s">
        <v>745</v>
      </c>
      <c r="V5568" t="str">
        <f t="shared" si="1091"/>
        <v>Non Intersection</v>
      </c>
      <c r="W5568" t="s">
        <v>5947</v>
      </c>
      <c r="X5568">
        <v>42.369520000000001</v>
      </c>
      <c r="Y5568">
        <v>-71.098301000000006</v>
      </c>
      <c r="Z5568" t="s">
        <v>5948</v>
      </c>
    </row>
    <row r="5569" spans="1:26">
      <c r="A5569">
        <v>29568</v>
      </c>
      <c r="B5569" s="1">
        <v>41514.354155092595</v>
      </c>
      <c r="C5569" s="1">
        <f t="shared" si="1080"/>
        <v>41275</v>
      </c>
      <c r="D5569" s="4">
        <f t="shared" si="1081"/>
        <v>0.65833333333333333</v>
      </c>
      <c r="E5569" s="3">
        <f t="shared" si="1082"/>
        <v>2013</v>
      </c>
      <c r="F5569" s="3">
        <f t="shared" si="1083"/>
        <v>8</v>
      </c>
      <c r="G5569" s="3">
        <f t="shared" si="1084"/>
        <v>28</v>
      </c>
      <c r="H5569" s="3">
        <f t="shared" si="1085"/>
        <v>8</v>
      </c>
      <c r="I5569" s="3">
        <f t="shared" si="1086"/>
        <v>29</v>
      </c>
      <c r="J5569" s="3">
        <f t="shared" si="1087"/>
        <v>4</v>
      </c>
      <c r="K5569" s="3" t="str">
        <f>IF(AND(D5569&gt;='Season Lookup'!$D$15,D5569&lt;'Season Lookup'!$D$16),"Spring",IF(AND(D5569&gt;='Season Lookup'!$D$16,D5569&lt;'Season Lookup'!$D$17),"Summer",IF(AND(D5569&gt;='Season Lookup'!$D$17,D5569&lt;'Season Lookup'!$D$18),"Fall",IF(OR(D5569&gt;='Season Lookup'!$D$18,D5569&lt;'Season Lookup'!$D$15),"Winter"))))</f>
        <v>Summer</v>
      </c>
      <c r="L5569" s="3" t="str">
        <f>VLOOKUP(F5569,'Season Lookup'!$A$1:$B$13,2,0)</f>
        <v>Summer</v>
      </c>
      <c r="M5569" t="s">
        <v>82</v>
      </c>
      <c r="N5569" t="s">
        <v>13</v>
      </c>
      <c r="O5569" t="s">
        <v>23</v>
      </c>
      <c r="P5569" t="str">
        <f t="shared" si="1088"/>
        <v>Yes</v>
      </c>
      <c r="Q5569" t="str">
        <f t="shared" si="1089"/>
        <v>No</v>
      </c>
      <c r="R5569" t="str">
        <f t="shared" si="1090"/>
        <v>No</v>
      </c>
      <c r="S5569">
        <v>9</v>
      </c>
      <c r="T5569" t="s">
        <v>550</v>
      </c>
      <c r="U5569" t="s">
        <v>14</v>
      </c>
      <c r="V5569" t="str">
        <f t="shared" si="1091"/>
        <v>Non Intersection</v>
      </c>
      <c r="W5569" t="s">
        <v>5949</v>
      </c>
      <c r="X5569">
        <v>42.388168999999998</v>
      </c>
      <c r="Y5569">
        <v>-71.120007999999999</v>
      </c>
      <c r="Z5569" t="s">
        <v>5950</v>
      </c>
    </row>
    <row r="5570" spans="1:26">
      <c r="A5570">
        <v>29653</v>
      </c>
      <c r="B5570" s="1">
        <v>41514.645833333336</v>
      </c>
      <c r="C5570" s="1">
        <f t="shared" si="1080"/>
        <v>41275</v>
      </c>
      <c r="D5570" s="4">
        <f t="shared" si="1081"/>
        <v>0.65833333333333333</v>
      </c>
      <c r="E5570" s="3">
        <f t="shared" si="1082"/>
        <v>2013</v>
      </c>
      <c r="F5570" s="3">
        <f t="shared" si="1083"/>
        <v>8</v>
      </c>
      <c r="G5570" s="3">
        <f t="shared" si="1084"/>
        <v>28</v>
      </c>
      <c r="H5570" s="3">
        <f t="shared" si="1085"/>
        <v>15</v>
      </c>
      <c r="I5570" s="3">
        <f t="shared" si="1086"/>
        <v>30</v>
      </c>
      <c r="J5570" s="3">
        <f t="shared" si="1087"/>
        <v>4</v>
      </c>
      <c r="K5570" s="3" t="str">
        <f>IF(AND(D5570&gt;='Season Lookup'!$D$15,D5570&lt;'Season Lookup'!$D$16),"Spring",IF(AND(D5570&gt;='Season Lookup'!$D$16,D5570&lt;'Season Lookup'!$D$17),"Summer",IF(AND(D5570&gt;='Season Lookup'!$D$17,D5570&lt;'Season Lookup'!$D$18),"Fall",IF(OR(D5570&gt;='Season Lookup'!$D$18,D5570&lt;'Season Lookup'!$D$15),"Winter"))))</f>
        <v>Summer</v>
      </c>
      <c r="L5570" s="3" t="str">
        <f>VLOOKUP(F5570,'Season Lookup'!$A$1:$B$13,2,0)</f>
        <v>Summer</v>
      </c>
      <c r="M5570" t="s">
        <v>56</v>
      </c>
      <c r="N5570" t="s">
        <v>13</v>
      </c>
      <c r="O5570" t="s">
        <v>13</v>
      </c>
      <c r="P5570" t="str">
        <f t="shared" si="1088"/>
        <v>Yes</v>
      </c>
      <c r="Q5570" t="str">
        <f t="shared" si="1089"/>
        <v>No</v>
      </c>
      <c r="R5570" t="str">
        <f t="shared" si="1090"/>
        <v>No</v>
      </c>
      <c r="T5570" t="s">
        <v>342</v>
      </c>
      <c r="U5570" t="s">
        <v>133</v>
      </c>
      <c r="V5570" t="str">
        <f t="shared" si="1091"/>
        <v>Intersection</v>
      </c>
      <c r="W5570" t="s">
        <v>884</v>
      </c>
      <c r="X5570">
        <v>42.368301000000002</v>
      </c>
      <c r="Y5570">
        <v>-71.101742999999999</v>
      </c>
      <c r="Z5570" t="s">
        <v>885</v>
      </c>
    </row>
    <row r="5571" spans="1:26">
      <c r="A5571">
        <v>29692</v>
      </c>
      <c r="B5571" s="1">
        <v>41514.583333333336</v>
      </c>
      <c r="C5571" s="1">
        <f t="shared" si="1080"/>
        <v>41275</v>
      </c>
      <c r="D5571" s="4">
        <f t="shared" si="1081"/>
        <v>0.65833333333333333</v>
      </c>
      <c r="E5571" s="3">
        <f t="shared" si="1082"/>
        <v>2013</v>
      </c>
      <c r="F5571" s="3">
        <f t="shared" si="1083"/>
        <v>8</v>
      </c>
      <c r="G5571" s="3">
        <f t="shared" si="1084"/>
        <v>28</v>
      </c>
      <c r="H5571" s="3">
        <f t="shared" si="1085"/>
        <v>14</v>
      </c>
      <c r="I5571" s="3">
        <f t="shared" si="1086"/>
        <v>0</v>
      </c>
      <c r="J5571" s="3">
        <f t="shared" si="1087"/>
        <v>4</v>
      </c>
      <c r="K5571" s="3" t="str">
        <f>IF(AND(D5571&gt;='Season Lookup'!$D$15,D5571&lt;'Season Lookup'!$D$16),"Spring",IF(AND(D5571&gt;='Season Lookup'!$D$16,D5571&lt;'Season Lookup'!$D$17),"Summer",IF(AND(D5571&gt;='Season Lookup'!$D$17,D5571&lt;'Season Lookup'!$D$18),"Fall",IF(OR(D5571&gt;='Season Lookup'!$D$18,D5571&lt;'Season Lookup'!$D$15),"Winter"))))</f>
        <v>Summer</v>
      </c>
      <c r="L5571" s="3" t="str">
        <f>VLOOKUP(F5571,'Season Lookup'!$A$1:$B$13,2,0)</f>
        <v>Summer</v>
      </c>
      <c r="M5571" t="s">
        <v>31</v>
      </c>
      <c r="N5571" t="s">
        <v>13</v>
      </c>
      <c r="O5571" t="s">
        <v>132</v>
      </c>
      <c r="P5571" t="str">
        <f t="shared" si="1088"/>
        <v>Yes</v>
      </c>
      <c r="Q5571" t="str">
        <f t="shared" si="1089"/>
        <v>Yes</v>
      </c>
      <c r="R5571" t="str">
        <f t="shared" si="1090"/>
        <v>No</v>
      </c>
      <c r="T5571" t="s">
        <v>365</v>
      </c>
      <c r="U5571" t="s">
        <v>260</v>
      </c>
      <c r="V5571" t="str">
        <f t="shared" si="1091"/>
        <v>Intersection</v>
      </c>
      <c r="W5571" t="s">
        <v>5951</v>
      </c>
      <c r="X5571">
        <v>42.368299999999998</v>
      </c>
      <c r="Y5571">
        <v>-71.080573999999999</v>
      </c>
      <c r="Z5571" t="s">
        <v>367</v>
      </c>
    </row>
    <row r="5572" spans="1:26">
      <c r="A5572">
        <v>29565</v>
      </c>
      <c r="B5572" s="1">
        <v>41515.375</v>
      </c>
      <c r="C5572" s="1">
        <f t="shared" si="1080"/>
        <v>41275</v>
      </c>
      <c r="D5572" s="4">
        <f t="shared" si="1081"/>
        <v>0.66111111111111109</v>
      </c>
      <c r="E5572" s="3">
        <f t="shared" si="1082"/>
        <v>2013</v>
      </c>
      <c r="F5572" s="3">
        <f t="shared" si="1083"/>
        <v>8</v>
      </c>
      <c r="G5572" s="3">
        <f t="shared" si="1084"/>
        <v>29</v>
      </c>
      <c r="H5572" s="3">
        <f t="shared" si="1085"/>
        <v>9</v>
      </c>
      <c r="I5572" s="3">
        <f t="shared" si="1086"/>
        <v>0</v>
      </c>
      <c r="J5572" s="3">
        <f t="shared" si="1087"/>
        <v>5</v>
      </c>
      <c r="K5572" s="3" t="str">
        <f>IF(AND(D5572&gt;='Season Lookup'!$D$15,D5572&lt;'Season Lookup'!$D$16),"Spring",IF(AND(D5572&gt;='Season Lookup'!$D$16,D5572&lt;'Season Lookup'!$D$17),"Summer",IF(AND(D5572&gt;='Season Lookup'!$D$17,D5572&lt;'Season Lookup'!$D$18),"Fall",IF(OR(D5572&gt;='Season Lookup'!$D$18,D5572&lt;'Season Lookup'!$D$15),"Winter"))))</f>
        <v>Summer</v>
      </c>
      <c r="L5572" s="3" t="str">
        <f>VLOOKUP(F5572,'Season Lookup'!$A$1:$B$13,2,0)</f>
        <v>Summer</v>
      </c>
      <c r="M5572" t="s">
        <v>78</v>
      </c>
      <c r="N5572" t="s">
        <v>13</v>
      </c>
      <c r="O5572" t="s">
        <v>23</v>
      </c>
      <c r="P5572" t="str">
        <f t="shared" si="1088"/>
        <v>Yes</v>
      </c>
      <c r="Q5572" t="str">
        <f t="shared" si="1089"/>
        <v>No</v>
      </c>
      <c r="R5572" t="str">
        <f t="shared" si="1090"/>
        <v>No</v>
      </c>
      <c r="T5572" t="s">
        <v>1701</v>
      </c>
      <c r="U5572" t="s">
        <v>902</v>
      </c>
      <c r="V5572" t="str">
        <f t="shared" si="1091"/>
        <v>Intersection</v>
      </c>
      <c r="W5572" t="s">
        <v>5952</v>
      </c>
      <c r="X5572">
        <v>42.384438000000003</v>
      </c>
      <c r="Y5572">
        <v>-71.117644999999996</v>
      </c>
      <c r="Z5572" t="s">
        <v>5953</v>
      </c>
    </row>
    <row r="5573" spans="1:26">
      <c r="A5573">
        <v>29569</v>
      </c>
      <c r="B5573" s="1">
        <v>41515.621527777781</v>
      </c>
      <c r="C5573" s="1">
        <f t="shared" si="1080"/>
        <v>41275</v>
      </c>
      <c r="D5573" s="4">
        <f t="shared" si="1081"/>
        <v>0.66111111111111109</v>
      </c>
      <c r="E5573" s="3">
        <f t="shared" si="1082"/>
        <v>2013</v>
      </c>
      <c r="F5573" s="3">
        <f t="shared" si="1083"/>
        <v>8</v>
      </c>
      <c r="G5573" s="3">
        <f t="shared" si="1084"/>
        <v>29</v>
      </c>
      <c r="H5573" s="3">
        <f t="shared" si="1085"/>
        <v>14</v>
      </c>
      <c r="I5573" s="3">
        <f t="shared" si="1086"/>
        <v>55</v>
      </c>
      <c r="J5573" s="3">
        <f t="shared" si="1087"/>
        <v>5</v>
      </c>
      <c r="K5573" s="3" t="str">
        <f>IF(AND(D5573&gt;='Season Lookup'!$D$15,D5573&lt;'Season Lookup'!$D$16),"Spring",IF(AND(D5573&gt;='Season Lookup'!$D$16,D5573&lt;'Season Lookup'!$D$17),"Summer",IF(AND(D5573&gt;='Season Lookup'!$D$17,D5573&lt;'Season Lookup'!$D$18),"Fall",IF(OR(D5573&gt;='Season Lookup'!$D$18,D5573&lt;'Season Lookup'!$D$15),"Winter"))))</f>
        <v>Summer</v>
      </c>
      <c r="L5573" s="3" t="str">
        <f>VLOOKUP(F5573,'Season Lookup'!$A$1:$B$13,2,0)</f>
        <v>Summer</v>
      </c>
      <c r="M5573" t="s">
        <v>78</v>
      </c>
      <c r="N5573" t="s">
        <v>619</v>
      </c>
      <c r="O5573" t="s">
        <v>23</v>
      </c>
      <c r="P5573" t="str">
        <f t="shared" si="1088"/>
        <v>No</v>
      </c>
      <c r="Q5573" t="str">
        <f t="shared" si="1089"/>
        <v>No</v>
      </c>
      <c r="R5573" t="str">
        <f t="shared" si="1090"/>
        <v>No</v>
      </c>
      <c r="S5573">
        <v>619</v>
      </c>
      <c r="T5573" t="s">
        <v>14</v>
      </c>
      <c r="V5573" t="str">
        <f t="shared" si="1091"/>
        <v>Non Intersection</v>
      </c>
      <c r="W5573" t="s">
        <v>5954</v>
      </c>
      <c r="X5573">
        <v>42.365298000000003</v>
      </c>
      <c r="Y5573">
        <v>-71.103218999999996</v>
      </c>
      <c r="Z5573" t="s">
        <v>5955</v>
      </c>
    </row>
    <row r="5574" spans="1:26">
      <c r="A5574">
        <v>29576</v>
      </c>
      <c r="B5574" s="1">
        <v>41515.819444444445</v>
      </c>
      <c r="C5574" s="1">
        <f t="shared" si="1080"/>
        <v>41275</v>
      </c>
      <c r="D5574" s="4">
        <f t="shared" si="1081"/>
        <v>0.66111111111111109</v>
      </c>
      <c r="E5574" s="3">
        <f t="shared" si="1082"/>
        <v>2013</v>
      </c>
      <c r="F5574" s="3">
        <f t="shared" si="1083"/>
        <v>8</v>
      </c>
      <c r="G5574" s="3">
        <f t="shared" si="1084"/>
        <v>29</v>
      </c>
      <c r="H5574" s="3">
        <f t="shared" si="1085"/>
        <v>19</v>
      </c>
      <c r="I5574" s="3">
        <f t="shared" si="1086"/>
        <v>40</v>
      </c>
      <c r="J5574" s="3">
        <f t="shared" si="1087"/>
        <v>5</v>
      </c>
      <c r="K5574" s="3" t="str">
        <f>IF(AND(D5574&gt;='Season Lookup'!$D$15,D5574&lt;'Season Lookup'!$D$16),"Spring",IF(AND(D5574&gt;='Season Lookup'!$D$16,D5574&lt;'Season Lookup'!$D$17),"Summer",IF(AND(D5574&gt;='Season Lookup'!$D$17,D5574&lt;'Season Lookup'!$D$18),"Fall",IF(OR(D5574&gt;='Season Lookup'!$D$18,D5574&lt;'Season Lookup'!$D$15),"Winter"))))</f>
        <v>Summer</v>
      </c>
      <c r="L5574" s="3" t="str">
        <f>VLOOKUP(F5574,'Season Lookup'!$A$1:$B$13,2,0)</f>
        <v>Summer</v>
      </c>
      <c r="M5574" t="s">
        <v>78</v>
      </c>
      <c r="N5574" t="s">
        <v>13</v>
      </c>
      <c r="O5574" t="s">
        <v>13</v>
      </c>
      <c r="P5574" t="str">
        <f t="shared" si="1088"/>
        <v>Yes</v>
      </c>
      <c r="Q5574" t="str">
        <f t="shared" si="1089"/>
        <v>No</v>
      </c>
      <c r="R5574" t="str">
        <f t="shared" si="1090"/>
        <v>No</v>
      </c>
      <c r="S5574">
        <v>266</v>
      </c>
      <c r="T5574" t="s">
        <v>14</v>
      </c>
      <c r="V5574" t="str">
        <f t="shared" si="1091"/>
        <v>Non Intersection</v>
      </c>
      <c r="W5574" t="s">
        <v>2853</v>
      </c>
      <c r="X5574">
        <v>42.361696999999999</v>
      </c>
      <c r="Y5574">
        <v>-71.098077000000004</v>
      </c>
      <c r="Z5574" t="s">
        <v>2854</v>
      </c>
    </row>
    <row r="5575" spans="1:26">
      <c r="A5575">
        <v>29570</v>
      </c>
      <c r="B5575" s="1">
        <v>41516.625</v>
      </c>
      <c r="C5575" s="1">
        <f t="shared" si="1080"/>
        <v>41275</v>
      </c>
      <c r="D5575" s="4">
        <f t="shared" si="1081"/>
        <v>0.66388888888888886</v>
      </c>
      <c r="E5575" s="3">
        <f t="shared" si="1082"/>
        <v>2013</v>
      </c>
      <c r="F5575" s="3">
        <f t="shared" si="1083"/>
        <v>8</v>
      </c>
      <c r="G5575" s="3">
        <f t="shared" si="1084"/>
        <v>30</v>
      </c>
      <c r="H5575" s="3">
        <f t="shared" si="1085"/>
        <v>15</v>
      </c>
      <c r="I5575" s="3">
        <f t="shared" si="1086"/>
        <v>0</v>
      </c>
      <c r="J5575" s="3">
        <f t="shared" si="1087"/>
        <v>6</v>
      </c>
      <c r="K5575" s="3" t="str">
        <f>IF(AND(D5575&gt;='Season Lookup'!$D$15,D5575&lt;'Season Lookup'!$D$16),"Spring",IF(AND(D5575&gt;='Season Lookup'!$D$16,D5575&lt;'Season Lookup'!$D$17),"Summer",IF(AND(D5575&gt;='Season Lookup'!$D$17,D5575&lt;'Season Lookup'!$D$18),"Fall",IF(OR(D5575&gt;='Season Lookup'!$D$18,D5575&lt;'Season Lookup'!$D$15),"Winter"))))</f>
        <v>Summer</v>
      </c>
      <c r="L5575" s="3" t="str">
        <f>VLOOKUP(F5575,'Season Lookup'!$A$1:$B$13,2,0)</f>
        <v>Summer</v>
      </c>
      <c r="M5575" t="s">
        <v>12</v>
      </c>
      <c r="N5575" t="s">
        <v>13</v>
      </c>
      <c r="O5575" t="s">
        <v>23</v>
      </c>
      <c r="P5575" t="str">
        <f t="shared" si="1088"/>
        <v>Yes</v>
      </c>
      <c r="Q5575" t="str">
        <f t="shared" si="1089"/>
        <v>No</v>
      </c>
      <c r="R5575" t="str">
        <f t="shared" si="1090"/>
        <v>No</v>
      </c>
      <c r="S5575">
        <v>440</v>
      </c>
      <c r="T5575" t="s">
        <v>14</v>
      </c>
      <c r="V5575" t="str">
        <f t="shared" si="1091"/>
        <v>Non Intersection</v>
      </c>
      <c r="W5575" t="s">
        <v>3130</v>
      </c>
      <c r="X5575">
        <v>42.363548000000002</v>
      </c>
      <c r="Y5575">
        <v>-71.100910999999996</v>
      </c>
      <c r="Z5575" t="s">
        <v>3131</v>
      </c>
    </row>
    <row r="5576" spans="1:26">
      <c r="A5576">
        <v>29571</v>
      </c>
      <c r="B5576" s="1">
        <v>41516.666655092595</v>
      </c>
      <c r="C5576" s="1">
        <f t="shared" si="1080"/>
        <v>41275</v>
      </c>
      <c r="D5576" s="4">
        <f t="shared" si="1081"/>
        <v>0.66388888888888886</v>
      </c>
      <c r="E5576" s="3">
        <f t="shared" si="1082"/>
        <v>2013</v>
      </c>
      <c r="F5576" s="3">
        <f t="shared" si="1083"/>
        <v>8</v>
      </c>
      <c r="G5576" s="3">
        <f t="shared" si="1084"/>
        <v>30</v>
      </c>
      <c r="H5576" s="3">
        <f t="shared" si="1085"/>
        <v>15</v>
      </c>
      <c r="I5576" s="3">
        <f t="shared" si="1086"/>
        <v>59</v>
      </c>
      <c r="J5576" s="3">
        <f t="shared" si="1087"/>
        <v>6</v>
      </c>
      <c r="K5576" s="3" t="str">
        <f>IF(AND(D5576&gt;='Season Lookup'!$D$15,D5576&lt;'Season Lookup'!$D$16),"Spring",IF(AND(D5576&gt;='Season Lookup'!$D$16,D5576&lt;'Season Lookup'!$D$17),"Summer",IF(AND(D5576&gt;='Season Lookup'!$D$17,D5576&lt;'Season Lookup'!$D$18),"Fall",IF(OR(D5576&gt;='Season Lookup'!$D$18,D5576&lt;'Season Lookup'!$D$15),"Winter"))))</f>
        <v>Summer</v>
      </c>
      <c r="L5576" s="3" t="str">
        <f>VLOOKUP(F5576,'Season Lookup'!$A$1:$B$13,2,0)</f>
        <v>Summer</v>
      </c>
      <c r="M5576" t="s">
        <v>12</v>
      </c>
      <c r="N5576" t="s">
        <v>132</v>
      </c>
      <c r="O5576" t="s">
        <v>23</v>
      </c>
      <c r="P5576" t="str">
        <f t="shared" si="1088"/>
        <v>No</v>
      </c>
      <c r="Q5576" t="str">
        <f t="shared" si="1089"/>
        <v>Yes</v>
      </c>
      <c r="R5576" t="str">
        <f t="shared" si="1090"/>
        <v>No</v>
      </c>
      <c r="S5576">
        <v>1783</v>
      </c>
      <c r="T5576" t="s">
        <v>14</v>
      </c>
      <c r="V5576" t="str">
        <f t="shared" si="1091"/>
        <v>Non Intersection</v>
      </c>
      <c r="W5576" t="s">
        <v>2228</v>
      </c>
      <c r="X5576">
        <v>42.385987999999998</v>
      </c>
      <c r="Y5576">
        <v>-71.119062</v>
      </c>
      <c r="Z5576" t="s">
        <v>2229</v>
      </c>
    </row>
    <row r="5577" spans="1:26">
      <c r="A5577">
        <v>29577</v>
      </c>
      <c r="B5577" s="1">
        <v>41516.635405092595</v>
      </c>
      <c r="C5577" s="1">
        <f t="shared" si="1080"/>
        <v>41275</v>
      </c>
      <c r="D5577" s="4">
        <f t="shared" si="1081"/>
        <v>0.66388888888888886</v>
      </c>
      <c r="E5577" s="3">
        <f t="shared" si="1082"/>
        <v>2013</v>
      </c>
      <c r="F5577" s="3">
        <f t="shared" si="1083"/>
        <v>8</v>
      </c>
      <c r="G5577" s="3">
        <f t="shared" si="1084"/>
        <v>30</v>
      </c>
      <c r="H5577" s="3">
        <f t="shared" si="1085"/>
        <v>15</v>
      </c>
      <c r="I5577" s="3">
        <f t="shared" si="1086"/>
        <v>14</v>
      </c>
      <c r="J5577" s="3">
        <f t="shared" si="1087"/>
        <v>6</v>
      </c>
      <c r="K5577" s="3" t="str">
        <f>IF(AND(D5577&gt;='Season Lookup'!$D$15,D5577&lt;'Season Lookup'!$D$16),"Spring",IF(AND(D5577&gt;='Season Lookup'!$D$16,D5577&lt;'Season Lookup'!$D$17),"Summer",IF(AND(D5577&gt;='Season Lookup'!$D$17,D5577&lt;'Season Lookup'!$D$18),"Fall",IF(OR(D5577&gt;='Season Lookup'!$D$18,D5577&lt;'Season Lookup'!$D$15),"Winter"))))</f>
        <v>Summer</v>
      </c>
      <c r="L5577" s="3" t="str">
        <f>VLOOKUP(F5577,'Season Lookup'!$A$1:$B$13,2,0)</f>
        <v>Summer</v>
      </c>
      <c r="M5577" t="s">
        <v>12</v>
      </c>
      <c r="N5577" t="s">
        <v>13</v>
      </c>
      <c r="O5577" t="s">
        <v>13</v>
      </c>
      <c r="P5577" t="str">
        <f t="shared" si="1088"/>
        <v>Yes</v>
      </c>
      <c r="Q5577" t="str">
        <f t="shared" si="1089"/>
        <v>No</v>
      </c>
      <c r="R5577" t="str">
        <f t="shared" si="1090"/>
        <v>No</v>
      </c>
      <c r="T5577" t="s">
        <v>1502</v>
      </c>
      <c r="U5577" t="s">
        <v>3385</v>
      </c>
      <c r="V5577" t="str">
        <f t="shared" si="1091"/>
        <v>Intersection</v>
      </c>
      <c r="W5577" t="s">
        <v>4408</v>
      </c>
      <c r="X5577">
        <v>42.372557</v>
      </c>
      <c r="Y5577">
        <v>-71.085138000000001</v>
      </c>
      <c r="Z5577" t="s">
        <v>4409</v>
      </c>
    </row>
    <row r="5578" spans="1:26">
      <c r="A5578">
        <v>29578</v>
      </c>
      <c r="B5578" s="1">
        <v>41516.631944444445</v>
      </c>
      <c r="C5578" s="1">
        <f t="shared" si="1080"/>
        <v>41275</v>
      </c>
      <c r="D5578" s="4">
        <f t="shared" si="1081"/>
        <v>0.66388888888888886</v>
      </c>
      <c r="E5578" s="3">
        <f t="shared" si="1082"/>
        <v>2013</v>
      </c>
      <c r="F5578" s="3">
        <f t="shared" si="1083"/>
        <v>8</v>
      </c>
      <c r="G5578" s="3">
        <f t="shared" si="1084"/>
        <v>30</v>
      </c>
      <c r="H5578" s="3">
        <f t="shared" si="1085"/>
        <v>15</v>
      </c>
      <c r="I5578" s="3">
        <f t="shared" si="1086"/>
        <v>10</v>
      </c>
      <c r="J5578" s="3">
        <f t="shared" si="1087"/>
        <v>6</v>
      </c>
      <c r="K5578" s="3" t="str">
        <f>IF(AND(D5578&gt;='Season Lookup'!$D$15,D5578&lt;'Season Lookup'!$D$16),"Spring",IF(AND(D5578&gt;='Season Lookup'!$D$16,D5578&lt;'Season Lookup'!$D$17),"Summer",IF(AND(D5578&gt;='Season Lookup'!$D$17,D5578&lt;'Season Lookup'!$D$18),"Fall",IF(OR(D5578&gt;='Season Lookup'!$D$18,D5578&lt;'Season Lookup'!$D$15),"Winter"))))</f>
        <v>Summer</v>
      </c>
      <c r="L5578" s="3" t="str">
        <f>VLOOKUP(F5578,'Season Lookup'!$A$1:$B$13,2,0)</f>
        <v>Summer</v>
      </c>
      <c r="M5578" t="s">
        <v>12</v>
      </c>
      <c r="N5578" t="s">
        <v>13</v>
      </c>
      <c r="O5578" t="s">
        <v>13</v>
      </c>
      <c r="P5578" t="str">
        <f t="shared" si="1088"/>
        <v>Yes</v>
      </c>
      <c r="Q5578" t="str">
        <f t="shared" si="1089"/>
        <v>No</v>
      </c>
      <c r="R5578" t="str">
        <f t="shared" si="1090"/>
        <v>No</v>
      </c>
      <c r="S5578">
        <v>45</v>
      </c>
      <c r="T5578" t="s">
        <v>1016</v>
      </c>
      <c r="V5578" t="str">
        <f t="shared" si="1091"/>
        <v>Non Intersection</v>
      </c>
      <c r="W5578" t="s">
        <v>5956</v>
      </c>
      <c r="X5578">
        <v>42.373525999999998</v>
      </c>
      <c r="Y5578">
        <v>-71.103960000000001</v>
      </c>
      <c r="Z5578" t="s">
        <v>5957</v>
      </c>
    </row>
    <row r="5579" spans="1:26">
      <c r="A5579">
        <v>29588</v>
      </c>
      <c r="B5579" s="1">
        <v>41516.59375</v>
      </c>
      <c r="C5579" s="1">
        <f t="shared" si="1080"/>
        <v>41275</v>
      </c>
      <c r="D5579" s="4">
        <f t="shared" si="1081"/>
        <v>0.66388888888888886</v>
      </c>
      <c r="E5579" s="3">
        <f t="shared" si="1082"/>
        <v>2013</v>
      </c>
      <c r="F5579" s="3">
        <f t="shared" si="1083"/>
        <v>8</v>
      </c>
      <c r="G5579" s="3">
        <f t="shared" si="1084"/>
        <v>30</v>
      </c>
      <c r="H5579" s="3">
        <f t="shared" si="1085"/>
        <v>14</v>
      </c>
      <c r="I5579" s="3">
        <f t="shared" si="1086"/>
        <v>15</v>
      </c>
      <c r="J5579" s="3">
        <f t="shared" si="1087"/>
        <v>6</v>
      </c>
      <c r="K5579" s="3" t="str">
        <f>IF(AND(D5579&gt;='Season Lookup'!$D$15,D5579&lt;'Season Lookup'!$D$16),"Spring",IF(AND(D5579&gt;='Season Lookup'!$D$16,D5579&lt;'Season Lookup'!$D$17),"Summer",IF(AND(D5579&gt;='Season Lookup'!$D$17,D5579&lt;'Season Lookup'!$D$18),"Fall",IF(OR(D5579&gt;='Season Lookup'!$D$18,D5579&lt;'Season Lookup'!$D$15),"Winter"))))</f>
        <v>Summer</v>
      </c>
      <c r="L5579" s="3" t="str">
        <f>VLOOKUP(F5579,'Season Lookup'!$A$1:$B$13,2,0)</f>
        <v>Summer</v>
      </c>
      <c r="M5579" t="s">
        <v>12</v>
      </c>
      <c r="N5579" t="s">
        <v>13</v>
      </c>
      <c r="O5579" t="s">
        <v>23</v>
      </c>
      <c r="P5579" t="str">
        <f t="shared" si="1088"/>
        <v>Yes</v>
      </c>
      <c r="Q5579" t="str">
        <f t="shared" si="1089"/>
        <v>No</v>
      </c>
      <c r="R5579" t="str">
        <f t="shared" si="1090"/>
        <v>No</v>
      </c>
      <c r="S5579">
        <v>72</v>
      </c>
      <c r="T5579" t="s">
        <v>167</v>
      </c>
      <c r="V5579" t="str">
        <f t="shared" si="1091"/>
        <v>Non Intersection</v>
      </c>
      <c r="W5579" t="s">
        <v>5958</v>
      </c>
      <c r="X5579">
        <v>42.381805999999997</v>
      </c>
      <c r="Y5579">
        <v>-71.114288000000002</v>
      </c>
      <c r="Z5579" t="s">
        <v>5959</v>
      </c>
    </row>
    <row r="5580" spans="1:26">
      <c r="A5580">
        <v>29572</v>
      </c>
      <c r="B5580" s="1">
        <v>41517.458333333336</v>
      </c>
      <c r="C5580" s="1">
        <f t="shared" si="1080"/>
        <v>41275</v>
      </c>
      <c r="D5580" s="4">
        <f t="shared" si="1081"/>
        <v>0.66666666666666663</v>
      </c>
      <c r="E5580" s="3">
        <f t="shared" si="1082"/>
        <v>2013</v>
      </c>
      <c r="F5580" s="3">
        <f t="shared" si="1083"/>
        <v>8</v>
      </c>
      <c r="G5580" s="3">
        <f t="shared" si="1084"/>
        <v>31</v>
      </c>
      <c r="H5580" s="3">
        <f t="shared" si="1085"/>
        <v>11</v>
      </c>
      <c r="I5580" s="3">
        <f t="shared" si="1086"/>
        <v>0</v>
      </c>
      <c r="J5580" s="3">
        <f t="shared" si="1087"/>
        <v>7</v>
      </c>
      <c r="K5580" s="3" t="str">
        <f>IF(AND(D5580&gt;='Season Lookup'!$D$15,D5580&lt;'Season Lookup'!$D$16),"Spring",IF(AND(D5580&gt;='Season Lookup'!$D$16,D5580&lt;'Season Lookup'!$D$17),"Summer",IF(AND(D5580&gt;='Season Lookup'!$D$17,D5580&lt;'Season Lookup'!$D$18),"Fall",IF(OR(D5580&gt;='Season Lookup'!$D$18,D5580&lt;'Season Lookup'!$D$15),"Winter"))))</f>
        <v>Summer</v>
      </c>
      <c r="L5580" s="3" t="str">
        <f>VLOOKUP(F5580,'Season Lookup'!$A$1:$B$13,2,0)</f>
        <v>Summer</v>
      </c>
      <c r="M5580" t="s">
        <v>31</v>
      </c>
      <c r="N5580" t="s">
        <v>13</v>
      </c>
      <c r="O5580" t="s">
        <v>36</v>
      </c>
      <c r="P5580" t="str">
        <f t="shared" si="1088"/>
        <v>Yes</v>
      </c>
      <c r="Q5580" t="str">
        <f t="shared" si="1089"/>
        <v>No</v>
      </c>
      <c r="R5580" t="str">
        <f t="shared" si="1090"/>
        <v>No</v>
      </c>
      <c r="T5580" t="s">
        <v>1469</v>
      </c>
      <c r="V5580" t="str">
        <f t="shared" si="1091"/>
        <v>Intersection</v>
      </c>
      <c r="W5580" t="s">
        <v>4081</v>
      </c>
      <c r="X5580">
        <v>0</v>
      </c>
      <c r="Y5580">
        <v>0</v>
      </c>
      <c r="Z5580" t="s">
        <v>81</v>
      </c>
    </row>
    <row r="5581" spans="1:26">
      <c r="A5581">
        <v>29573</v>
      </c>
      <c r="B5581" s="1">
        <v>41517.583333333336</v>
      </c>
      <c r="C5581" s="1">
        <f t="shared" si="1080"/>
        <v>41275</v>
      </c>
      <c r="D5581" s="4">
        <f t="shared" si="1081"/>
        <v>0.66666666666666663</v>
      </c>
      <c r="E5581" s="3">
        <f t="shared" si="1082"/>
        <v>2013</v>
      </c>
      <c r="F5581" s="3">
        <f t="shared" si="1083"/>
        <v>8</v>
      </c>
      <c r="G5581" s="3">
        <f t="shared" si="1084"/>
        <v>31</v>
      </c>
      <c r="H5581" s="3">
        <f t="shared" si="1085"/>
        <v>14</v>
      </c>
      <c r="I5581" s="3">
        <f t="shared" si="1086"/>
        <v>0</v>
      </c>
      <c r="J5581" s="3">
        <f t="shared" si="1087"/>
        <v>7</v>
      </c>
      <c r="K5581" s="3" t="str">
        <f>IF(AND(D5581&gt;='Season Lookup'!$D$15,D5581&lt;'Season Lookup'!$D$16),"Spring",IF(AND(D5581&gt;='Season Lookup'!$D$16,D5581&lt;'Season Lookup'!$D$17),"Summer",IF(AND(D5581&gt;='Season Lookup'!$D$17,D5581&lt;'Season Lookup'!$D$18),"Fall",IF(OR(D5581&gt;='Season Lookup'!$D$18,D5581&lt;'Season Lookup'!$D$15),"Winter"))))</f>
        <v>Summer</v>
      </c>
      <c r="L5581" s="3" t="str">
        <f>VLOOKUP(F5581,'Season Lookup'!$A$1:$B$13,2,0)</f>
        <v>Summer</v>
      </c>
      <c r="M5581" t="s">
        <v>31</v>
      </c>
      <c r="N5581" t="s">
        <v>13</v>
      </c>
      <c r="O5581" t="s">
        <v>23</v>
      </c>
      <c r="P5581" t="str">
        <f t="shared" si="1088"/>
        <v>Yes</v>
      </c>
      <c r="Q5581" t="str">
        <f t="shared" si="1089"/>
        <v>No</v>
      </c>
      <c r="R5581" t="str">
        <f t="shared" si="1090"/>
        <v>No</v>
      </c>
      <c r="S5581">
        <v>49</v>
      </c>
      <c r="T5581" t="s">
        <v>268</v>
      </c>
      <c r="V5581" t="str">
        <f t="shared" si="1091"/>
        <v>Non Intersection</v>
      </c>
      <c r="W5581" t="s">
        <v>270</v>
      </c>
      <c r="X5581">
        <v>42.389702999999997</v>
      </c>
      <c r="Y5581">
        <v>-71.118303999999995</v>
      </c>
      <c r="Z5581" t="s">
        <v>271</v>
      </c>
    </row>
    <row r="5582" spans="1:26">
      <c r="A5582">
        <v>29589</v>
      </c>
      <c r="B5582" s="1">
        <v>41517.125</v>
      </c>
      <c r="C5582" s="1">
        <f t="shared" si="1080"/>
        <v>41275</v>
      </c>
      <c r="D5582" s="4">
        <f t="shared" si="1081"/>
        <v>0.66666666666666663</v>
      </c>
      <c r="E5582" s="3">
        <f t="shared" si="1082"/>
        <v>2013</v>
      </c>
      <c r="F5582" s="3">
        <f t="shared" si="1083"/>
        <v>8</v>
      </c>
      <c r="G5582" s="3">
        <f t="shared" si="1084"/>
        <v>31</v>
      </c>
      <c r="H5582" s="3">
        <f t="shared" si="1085"/>
        <v>3</v>
      </c>
      <c r="I5582" s="3">
        <f t="shared" si="1086"/>
        <v>0</v>
      </c>
      <c r="J5582" s="3">
        <f t="shared" si="1087"/>
        <v>7</v>
      </c>
      <c r="K5582" s="3" t="str">
        <f>IF(AND(D5582&gt;='Season Lookup'!$D$15,D5582&lt;'Season Lookup'!$D$16),"Spring",IF(AND(D5582&gt;='Season Lookup'!$D$16,D5582&lt;'Season Lookup'!$D$17),"Summer",IF(AND(D5582&gt;='Season Lookup'!$D$17,D5582&lt;'Season Lookup'!$D$18),"Fall",IF(OR(D5582&gt;='Season Lookup'!$D$18,D5582&lt;'Season Lookup'!$D$15),"Winter"))))</f>
        <v>Summer</v>
      </c>
      <c r="L5582" s="3" t="str">
        <f>VLOOKUP(F5582,'Season Lookup'!$A$1:$B$13,2,0)</f>
        <v>Summer</v>
      </c>
      <c r="M5582" t="s">
        <v>31</v>
      </c>
      <c r="N5582" t="s">
        <v>13</v>
      </c>
      <c r="O5582" t="s">
        <v>13</v>
      </c>
      <c r="P5582" t="str">
        <f t="shared" si="1088"/>
        <v>Yes</v>
      </c>
      <c r="Q5582" t="str">
        <f t="shared" si="1089"/>
        <v>No</v>
      </c>
      <c r="R5582" t="str">
        <f t="shared" si="1090"/>
        <v>No</v>
      </c>
      <c r="S5582">
        <v>5</v>
      </c>
      <c r="T5582" t="s">
        <v>253</v>
      </c>
      <c r="V5582" t="str">
        <f t="shared" si="1091"/>
        <v>Non Intersection</v>
      </c>
      <c r="W5582" t="s">
        <v>5960</v>
      </c>
      <c r="X5582">
        <v>42.387251999999997</v>
      </c>
      <c r="Y5582">
        <v>-71.129330999999993</v>
      </c>
      <c r="Z5582" t="s">
        <v>5961</v>
      </c>
    </row>
    <row r="5583" spans="1:26">
      <c r="A5583">
        <v>29574</v>
      </c>
      <c r="B5583" s="1">
        <v>41518.527777777781</v>
      </c>
      <c r="C5583" s="1">
        <f t="shared" si="1080"/>
        <v>41275</v>
      </c>
      <c r="D5583" s="4">
        <f t="shared" si="1081"/>
        <v>0.66666666666666663</v>
      </c>
      <c r="E5583" s="3">
        <f t="shared" si="1082"/>
        <v>2013</v>
      </c>
      <c r="F5583" s="3">
        <f t="shared" si="1083"/>
        <v>9</v>
      </c>
      <c r="G5583" s="3">
        <f t="shared" si="1084"/>
        <v>1</v>
      </c>
      <c r="H5583" s="3">
        <f t="shared" si="1085"/>
        <v>12</v>
      </c>
      <c r="I5583" s="3">
        <f t="shared" si="1086"/>
        <v>40</v>
      </c>
      <c r="J5583" s="3">
        <f t="shared" si="1087"/>
        <v>1</v>
      </c>
      <c r="K5583" s="3" t="str">
        <f>IF(AND(D5583&gt;='Season Lookup'!$D$15,D5583&lt;'Season Lookup'!$D$16),"Spring",IF(AND(D5583&gt;='Season Lookup'!$D$16,D5583&lt;'Season Lookup'!$D$17),"Summer",IF(AND(D5583&gt;='Season Lookup'!$D$17,D5583&lt;'Season Lookup'!$D$18),"Fall",IF(OR(D5583&gt;='Season Lookup'!$D$18,D5583&lt;'Season Lookup'!$D$15),"Winter"))))</f>
        <v>Summer</v>
      </c>
      <c r="L5583" s="3" t="str">
        <f>VLOOKUP(F5583,'Season Lookup'!$A$1:$B$13,2,0)</f>
        <v>Fall</v>
      </c>
      <c r="M5583" t="s">
        <v>48</v>
      </c>
      <c r="N5583" t="s">
        <v>13</v>
      </c>
      <c r="O5583" t="s">
        <v>13</v>
      </c>
      <c r="P5583" t="str">
        <f t="shared" si="1088"/>
        <v>Yes</v>
      </c>
      <c r="Q5583" t="str">
        <f t="shared" si="1089"/>
        <v>No</v>
      </c>
      <c r="R5583" t="str">
        <f t="shared" si="1090"/>
        <v>No</v>
      </c>
      <c r="T5583" t="s">
        <v>14</v>
      </c>
      <c r="U5583" t="s">
        <v>487</v>
      </c>
      <c r="V5583" t="str">
        <f t="shared" si="1091"/>
        <v>Intersection</v>
      </c>
      <c r="W5583" t="s">
        <v>787</v>
      </c>
      <c r="X5583">
        <v>42.390293999999997</v>
      </c>
      <c r="Y5583">
        <v>-71.120996000000005</v>
      </c>
      <c r="Z5583" t="s">
        <v>788</v>
      </c>
    </row>
    <row r="5584" spans="1:26">
      <c r="A5584">
        <v>29579</v>
      </c>
      <c r="B5584" s="1">
        <v>41518.015266203707</v>
      </c>
      <c r="C5584" s="1">
        <f t="shared" si="1080"/>
        <v>41275</v>
      </c>
      <c r="D5584" s="4">
        <f t="shared" si="1081"/>
        <v>0.66666666666666663</v>
      </c>
      <c r="E5584" s="3">
        <f t="shared" si="1082"/>
        <v>2013</v>
      </c>
      <c r="F5584" s="3">
        <f t="shared" si="1083"/>
        <v>9</v>
      </c>
      <c r="G5584" s="3">
        <f t="shared" si="1084"/>
        <v>1</v>
      </c>
      <c r="H5584" s="3">
        <f t="shared" si="1085"/>
        <v>0</v>
      </c>
      <c r="I5584" s="3">
        <f t="shared" si="1086"/>
        <v>21</v>
      </c>
      <c r="J5584" s="3">
        <f t="shared" si="1087"/>
        <v>1</v>
      </c>
      <c r="K5584" s="3" t="str">
        <f>IF(AND(D5584&gt;='Season Lookup'!$D$15,D5584&lt;'Season Lookup'!$D$16),"Spring",IF(AND(D5584&gt;='Season Lookup'!$D$16,D5584&lt;'Season Lookup'!$D$17),"Summer",IF(AND(D5584&gt;='Season Lookup'!$D$17,D5584&lt;'Season Lookup'!$D$18),"Fall",IF(OR(D5584&gt;='Season Lookup'!$D$18,D5584&lt;'Season Lookup'!$D$15),"Winter"))))</f>
        <v>Summer</v>
      </c>
      <c r="L5584" s="3" t="str">
        <f>VLOOKUP(F5584,'Season Lookup'!$A$1:$B$13,2,0)</f>
        <v>Fall</v>
      </c>
      <c r="M5584" t="s">
        <v>48</v>
      </c>
      <c r="N5584" t="s">
        <v>13</v>
      </c>
      <c r="O5584" t="s">
        <v>23</v>
      </c>
      <c r="P5584" t="str">
        <f t="shared" si="1088"/>
        <v>Yes</v>
      </c>
      <c r="Q5584" t="str">
        <f t="shared" si="1089"/>
        <v>No</v>
      </c>
      <c r="R5584" t="str">
        <f t="shared" si="1090"/>
        <v>No</v>
      </c>
      <c r="S5584">
        <v>26</v>
      </c>
      <c r="T5584" t="s">
        <v>124</v>
      </c>
      <c r="U5584" t="s">
        <v>1934</v>
      </c>
      <c r="V5584" t="str">
        <f t="shared" si="1091"/>
        <v>Non Intersection</v>
      </c>
      <c r="W5584" t="s">
        <v>2518</v>
      </c>
      <c r="X5584">
        <v>42.369658999999999</v>
      </c>
      <c r="Y5584">
        <v>-71.092451999999994</v>
      </c>
      <c r="Z5584" t="s">
        <v>2519</v>
      </c>
    </row>
    <row r="5585" spans="1:26">
      <c r="A5585">
        <v>29580</v>
      </c>
      <c r="B5585" s="1">
        <v>41519.688877314817</v>
      </c>
      <c r="C5585" s="1">
        <f t="shared" si="1080"/>
        <v>41275</v>
      </c>
      <c r="D5585" s="4">
        <f t="shared" si="1081"/>
        <v>0.6694444444444444</v>
      </c>
      <c r="E5585" s="3">
        <f t="shared" si="1082"/>
        <v>2013</v>
      </c>
      <c r="F5585" s="3">
        <f t="shared" si="1083"/>
        <v>9</v>
      </c>
      <c r="G5585" s="3">
        <f t="shared" si="1084"/>
        <v>2</v>
      </c>
      <c r="H5585" s="3">
        <f t="shared" si="1085"/>
        <v>16</v>
      </c>
      <c r="I5585" s="3">
        <f t="shared" si="1086"/>
        <v>31</v>
      </c>
      <c r="J5585" s="3">
        <f t="shared" si="1087"/>
        <v>2</v>
      </c>
      <c r="K5585" s="3" t="str">
        <f>IF(AND(D5585&gt;='Season Lookup'!$D$15,D5585&lt;'Season Lookup'!$D$16),"Spring",IF(AND(D5585&gt;='Season Lookup'!$D$16,D5585&lt;'Season Lookup'!$D$17),"Summer",IF(AND(D5585&gt;='Season Lookup'!$D$17,D5585&lt;'Season Lookup'!$D$18),"Fall",IF(OR(D5585&gt;='Season Lookup'!$D$18,D5585&lt;'Season Lookup'!$D$15),"Winter"))))</f>
        <v>Summer</v>
      </c>
      <c r="L5585" s="3" t="str">
        <f>VLOOKUP(F5585,'Season Lookup'!$A$1:$B$13,2,0)</f>
        <v>Fall</v>
      </c>
      <c r="M5585" t="s">
        <v>56</v>
      </c>
      <c r="N5585" t="s">
        <v>13</v>
      </c>
      <c r="O5585" t="s">
        <v>23</v>
      </c>
      <c r="P5585" t="str">
        <f t="shared" si="1088"/>
        <v>Yes</v>
      </c>
      <c r="Q5585" t="str">
        <f t="shared" si="1089"/>
        <v>No</v>
      </c>
      <c r="R5585" t="str">
        <f t="shared" si="1090"/>
        <v>No</v>
      </c>
      <c r="S5585" t="s">
        <v>3082</v>
      </c>
      <c r="T5585" t="s">
        <v>985</v>
      </c>
      <c r="U5585" t="s">
        <v>5962</v>
      </c>
      <c r="V5585" t="str">
        <f t="shared" si="1091"/>
        <v>Non Intersection</v>
      </c>
      <c r="W5585" t="s">
        <v>5963</v>
      </c>
      <c r="X5585">
        <v>42.368408000000002</v>
      </c>
      <c r="Y5585">
        <v>-71.090626</v>
      </c>
      <c r="Z5585" t="s">
        <v>5964</v>
      </c>
    </row>
    <row r="5586" spans="1:26">
      <c r="A5586">
        <v>29581</v>
      </c>
      <c r="B5586" s="1">
        <v>41520.340277777781</v>
      </c>
      <c r="C5586" s="1">
        <f t="shared" si="1080"/>
        <v>41275</v>
      </c>
      <c r="D5586" s="4">
        <f t="shared" si="1081"/>
        <v>0.67222222222222228</v>
      </c>
      <c r="E5586" s="3">
        <f t="shared" si="1082"/>
        <v>2013</v>
      </c>
      <c r="F5586" s="3">
        <f t="shared" si="1083"/>
        <v>9</v>
      </c>
      <c r="G5586" s="3">
        <f t="shared" si="1084"/>
        <v>3</v>
      </c>
      <c r="H5586" s="3">
        <f t="shared" si="1085"/>
        <v>8</v>
      </c>
      <c r="I5586" s="3">
        <f t="shared" si="1086"/>
        <v>10</v>
      </c>
      <c r="J5586" s="3">
        <f t="shared" si="1087"/>
        <v>3</v>
      </c>
      <c r="K5586" s="3" t="str">
        <f>IF(AND(D5586&gt;='Season Lookup'!$D$15,D5586&lt;'Season Lookup'!$D$16),"Spring",IF(AND(D5586&gt;='Season Lookup'!$D$16,D5586&lt;'Season Lookup'!$D$17),"Summer",IF(AND(D5586&gt;='Season Lookup'!$D$17,D5586&lt;'Season Lookup'!$D$18),"Fall",IF(OR(D5586&gt;='Season Lookup'!$D$18,D5586&lt;'Season Lookup'!$D$15),"Winter"))))</f>
        <v>Summer</v>
      </c>
      <c r="L5586" s="3" t="str">
        <f>VLOOKUP(F5586,'Season Lookup'!$A$1:$B$13,2,0)</f>
        <v>Fall</v>
      </c>
      <c r="M5586" t="s">
        <v>73</v>
      </c>
      <c r="N5586" t="s">
        <v>13</v>
      </c>
      <c r="O5586" t="s">
        <v>13</v>
      </c>
      <c r="P5586" t="str">
        <f t="shared" si="1088"/>
        <v>Yes</v>
      </c>
      <c r="Q5586" t="str">
        <f t="shared" si="1089"/>
        <v>No</v>
      </c>
      <c r="R5586" t="str">
        <f t="shared" si="1090"/>
        <v>No</v>
      </c>
      <c r="T5586" t="s">
        <v>288</v>
      </c>
      <c r="U5586" t="s">
        <v>105</v>
      </c>
      <c r="V5586" t="str">
        <f t="shared" si="1091"/>
        <v>Intersection</v>
      </c>
      <c r="W5586" t="s">
        <v>307</v>
      </c>
      <c r="X5586">
        <v>42.364801999999997</v>
      </c>
      <c r="Y5586">
        <v>-71.089412999999993</v>
      </c>
      <c r="Z5586" t="s">
        <v>308</v>
      </c>
    </row>
    <row r="5587" spans="1:26">
      <c r="A5587">
        <v>29582</v>
      </c>
      <c r="B5587" s="1">
        <v>41520.536805555559</v>
      </c>
      <c r="C5587" s="1">
        <f t="shared" si="1080"/>
        <v>41275</v>
      </c>
      <c r="D5587" s="4">
        <f t="shared" si="1081"/>
        <v>0.67222222222222228</v>
      </c>
      <c r="E5587" s="3">
        <f t="shared" si="1082"/>
        <v>2013</v>
      </c>
      <c r="F5587" s="3">
        <f t="shared" si="1083"/>
        <v>9</v>
      </c>
      <c r="G5587" s="3">
        <f t="shared" si="1084"/>
        <v>3</v>
      </c>
      <c r="H5587" s="3">
        <f t="shared" si="1085"/>
        <v>12</v>
      </c>
      <c r="I5587" s="3">
        <f t="shared" si="1086"/>
        <v>53</v>
      </c>
      <c r="J5587" s="3">
        <f t="shared" si="1087"/>
        <v>3</v>
      </c>
      <c r="K5587" s="3" t="str">
        <f>IF(AND(D5587&gt;='Season Lookup'!$D$15,D5587&lt;'Season Lookup'!$D$16),"Spring",IF(AND(D5587&gt;='Season Lookup'!$D$16,D5587&lt;'Season Lookup'!$D$17),"Summer",IF(AND(D5587&gt;='Season Lookup'!$D$17,D5587&lt;'Season Lookup'!$D$18),"Fall",IF(OR(D5587&gt;='Season Lookup'!$D$18,D5587&lt;'Season Lookup'!$D$15),"Winter"))))</f>
        <v>Summer</v>
      </c>
      <c r="L5587" s="3" t="str">
        <f>VLOOKUP(F5587,'Season Lookup'!$A$1:$B$13,2,0)</f>
        <v>Fall</v>
      </c>
      <c r="M5587" t="s">
        <v>73</v>
      </c>
      <c r="N5587" t="s">
        <v>13</v>
      </c>
      <c r="O5587" t="s">
        <v>13</v>
      </c>
      <c r="P5587" t="str">
        <f t="shared" si="1088"/>
        <v>Yes</v>
      </c>
      <c r="Q5587" t="str">
        <f t="shared" si="1089"/>
        <v>No</v>
      </c>
      <c r="R5587" t="str">
        <f t="shared" si="1090"/>
        <v>No</v>
      </c>
      <c r="T5587" t="s">
        <v>453</v>
      </c>
      <c r="U5587" t="s">
        <v>108</v>
      </c>
      <c r="V5587" t="str">
        <f t="shared" si="1091"/>
        <v>Intersection</v>
      </c>
      <c r="W5587" t="s">
        <v>3184</v>
      </c>
      <c r="X5587">
        <v>42.362867999999999</v>
      </c>
      <c r="Y5587">
        <v>-71.102435</v>
      </c>
      <c r="Z5587" t="s">
        <v>3051</v>
      </c>
    </row>
    <row r="5588" spans="1:26">
      <c r="A5588">
        <v>29590</v>
      </c>
      <c r="B5588" s="1">
        <v>41520.36109953704</v>
      </c>
      <c r="C5588" s="1">
        <f t="shared" si="1080"/>
        <v>41275</v>
      </c>
      <c r="D5588" s="4">
        <f t="shared" si="1081"/>
        <v>0.67222222222222228</v>
      </c>
      <c r="E5588" s="3">
        <f t="shared" si="1082"/>
        <v>2013</v>
      </c>
      <c r="F5588" s="3">
        <f t="shared" si="1083"/>
        <v>9</v>
      </c>
      <c r="G5588" s="3">
        <f t="shared" si="1084"/>
        <v>3</v>
      </c>
      <c r="H5588" s="3">
        <f t="shared" si="1085"/>
        <v>8</v>
      </c>
      <c r="I5588" s="3">
        <f t="shared" si="1086"/>
        <v>39</v>
      </c>
      <c r="J5588" s="3">
        <f t="shared" si="1087"/>
        <v>3</v>
      </c>
      <c r="K5588" s="3" t="str">
        <f>IF(AND(D5588&gt;='Season Lookup'!$D$15,D5588&lt;'Season Lookup'!$D$16),"Spring",IF(AND(D5588&gt;='Season Lookup'!$D$16,D5588&lt;'Season Lookup'!$D$17),"Summer",IF(AND(D5588&gt;='Season Lookup'!$D$17,D5588&lt;'Season Lookup'!$D$18),"Fall",IF(OR(D5588&gt;='Season Lookup'!$D$18,D5588&lt;'Season Lookup'!$D$15),"Winter"))))</f>
        <v>Summer</v>
      </c>
      <c r="L5588" s="3" t="str">
        <f>VLOOKUP(F5588,'Season Lookup'!$A$1:$B$13,2,0)</f>
        <v>Fall</v>
      </c>
      <c r="M5588" t="s">
        <v>73</v>
      </c>
      <c r="N5588" t="s">
        <v>13</v>
      </c>
      <c r="O5588" t="s">
        <v>13</v>
      </c>
      <c r="P5588" t="str">
        <f t="shared" si="1088"/>
        <v>Yes</v>
      </c>
      <c r="Q5588" t="str">
        <f t="shared" si="1089"/>
        <v>No</v>
      </c>
      <c r="R5588" t="str">
        <f t="shared" si="1090"/>
        <v>No</v>
      </c>
      <c r="S5588">
        <v>203</v>
      </c>
      <c r="T5588" t="s">
        <v>199</v>
      </c>
      <c r="U5588" t="s">
        <v>980</v>
      </c>
      <c r="V5588" t="str">
        <f t="shared" si="1091"/>
        <v>Non Intersection</v>
      </c>
      <c r="W5588" t="s">
        <v>5965</v>
      </c>
      <c r="X5588">
        <v>42.376482000000003</v>
      </c>
      <c r="Y5588">
        <v>-71.139337999999995</v>
      </c>
      <c r="Z5588" t="s">
        <v>5966</v>
      </c>
    </row>
    <row r="5589" spans="1:26">
      <c r="A5589">
        <v>29591</v>
      </c>
      <c r="B5589" s="1">
        <v>41520.367349537039</v>
      </c>
      <c r="C5589" s="1">
        <f t="shared" ref="C5589:C5652" si="1092">EOMONTH(B5589,MONTH(B5589)*-1)+1</f>
        <v>41275</v>
      </c>
      <c r="D5589" s="4">
        <f t="shared" ref="D5589:D5652" si="1093">YEARFRAC(C5589,B5589)</f>
        <v>0.67222222222222228</v>
      </c>
      <c r="E5589" s="3">
        <f t="shared" ref="E5589:E5652" si="1094">YEAR(B5589)</f>
        <v>2013</v>
      </c>
      <c r="F5589" s="3">
        <f t="shared" ref="F5589:F5652" si="1095">MONTH(B5589)</f>
        <v>9</v>
      </c>
      <c r="G5589" s="3">
        <f t="shared" ref="G5589:G5652" si="1096">DAY(B5589)</f>
        <v>3</v>
      </c>
      <c r="H5589" s="3">
        <f t="shared" ref="H5589:H5652" si="1097">HOUR(B5589)</f>
        <v>8</v>
      </c>
      <c r="I5589" s="3">
        <f t="shared" ref="I5589:I5652" si="1098">MINUTE(B5589)</f>
        <v>48</v>
      </c>
      <c r="J5589" s="3">
        <f t="shared" ref="J5589:J5652" si="1099">WEEKDAY(B5589,1)</f>
        <v>3</v>
      </c>
      <c r="K5589" s="3" t="str">
        <f>IF(AND(D5589&gt;='Season Lookup'!$D$15,D5589&lt;'Season Lookup'!$D$16),"Spring",IF(AND(D5589&gt;='Season Lookup'!$D$16,D5589&lt;'Season Lookup'!$D$17),"Summer",IF(AND(D5589&gt;='Season Lookup'!$D$17,D5589&lt;'Season Lookup'!$D$18),"Fall",IF(OR(D5589&gt;='Season Lookup'!$D$18,D5589&lt;'Season Lookup'!$D$15),"Winter"))))</f>
        <v>Summer</v>
      </c>
      <c r="L5589" s="3" t="str">
        <f>VLOOKUP(F5589,'Season Lookup'!$A$1:$B$13,2,0)</f>
        <v>Fall</v>
      </c>
      <c r="M5589" t="s">
        <v>73</v>
      </c>
      <c r="N5589" t="s">
        <v>13</v>
      </c>
      <c r="O5589" t="s">
        <v>152</v>
      </c>
      <c r="P5589" t="str">
        <f t="shared" ref="P5589:P5652" si="1100">IF(OR(N5589="Auto",O5589="Auto"),"Yes",IF(OR(N5589="Taxi",O5589="Taxi"),"Yes",IF(OR(N5589="Truck",O5589="Truck"),"Yes",IF(OR(N5589="Van",O5589="Van"),"Yes","No"))))</f>
        <v>Yes</v>
      </c>
      <c r="Q5589" t="str">
        <f t="shared" ref="Q5589:Q5652" si="1101">IF(OR(N5589="Bicycle",O5589="Bicycle"),"Yes","No")</f>
        <v>No</v>
      </c>
      <c r="R5589" t="str">
        <f t="shared" ref="R5589:R5652" si="1102">IF(OR(N5589="Pedestrian",O5589="Pedestrian"),"Yes","No")</f>
        <v>Yes</v>
      </c>
      <c r="S5589">
        <v>60</v>
      </c>
      <c r="T5589" t="s">
        <v>1332</v>
      </c>
      <c r="V5589" t="str">
        <f t="shared" ref="V5589:V5652" si="1103">IF(ISBLANK(S5589),"Intersection","Non Intersection")</f>
        <v>Non Intersection</v>
      </c>
      <c r="W5589" t="s">
        <v>5967</v>
      </c>
      <c r="X5589">
        <v>42.389403000000001</v>
      </c>
      <c r="Y5589">
        <v>-71.121671000000006</v>
      </c>
      <c r="Z5589" t="s">
        <v>5968</v>
      </c>
    </row>
    <row r="5590" spans="1:26">
      <c r="A5590">
        <v>29592</v>
      </c>
      <c r="B5590" s="1">
        <v>41520.395833333336</v>
      </c>
      <c r="C5590" s="1">
        <f t="shared" si="1092"/>
        <v>41275</v>
      </c>
      <c r="D5590" s="4">
        <f t="shared" si="1093"/>
        <v>0.67222222222222228</v>
      </c>
      <c r="E5590" s="3">
        <f t="shared" si="1094"/>
        <v>2013</v>
      </c>
      <c r="F5590" s="3">
        <f t="shared" si="1095"/>
        <v>9</v>
      </c>
      <c r="G5590" s="3">
        <f t="shared" si="1096"/>
        <v>3</v>
      </c>
      <c r="H5590" s="3">
        <f t="shared" si="1097"/>
        <v>9</v>
      </c>
      <c r="I5590" s="3">
        <f t="shared" si="1098"/>
        <v>30</v>
      </c>
      <c r="J5590" s="3">
        <f t="shared" si="1099"/>
        <v>3</v>
      </c>
      <c r="K5590" s="3" t="str">
        <f>IF(AND(D5590&gt;='Season Lookup'!$D$15,D5590&lt;'Season Lookup'!$D$16),"Spring",IF(AND(D5590&gt;='Season Lookup'!$D$16,D5590&lt;'Season Lookup'!$D$17),"Summer",IF(AND(D5590&gt;='Season Lookup'!$D$17,D5590&lt;'Season Lookup'!$D$18),"Fall",IF(OR(D5590&gt;='Season Lookup'!$D$18,D5590&lt;'Season Lookup'!$D$15),"Winter"))))</f>
        <v>Summer</v>
      </c>
      <c r="L5590" s="3" t="str">
        <f>VLOOKUP(F5590,'Season Lookup'!$A$1:$B$13,2,0)</f>
        <v>Fall</v>
      </c>
      <c r="M5590" t="s">
        <v>73</v>
      </c>
      <c r="N5590" t="s">
        <v>13</v>
      </c>
      <c r="O5590" t="s">
        <v>23</v>
      </c>
      <c r="P5590" t="str">
        <f t="shared" si="1100"/>
        <v>Yes</v>
      </c>
      <c r="Q5590" t="str">
        <f t="shared" si="1101"/>
        <v>No</v>
      </c>
      <c r="R5590" t="str">
        <f t="shared" si="1102"/>
        <v>No</v>
      </c>
      <c r="S5590">
        <v>71</v>
      </c>
      <c r="T5590" t="s">
        <v>1469</v>
      </c>
      <c r="V5590" t="str">
        <f t="shared" si="1103"/>
        <v>Non Intersection</v>
      </c>
      <c r="W5590" t="s">
        <v>5969</v>
      </c>
      <c r="X5590">
        <v>42.378773000000002</v>
      </c>
      <c r="Y5590">
        <v>-71.144872000000007</v>
      </c>
      <c r="Z5590" t="s">
        <v>5970</v>
      </c>
    </row>
    <row r="5591" spans="1:26">
      <c r="A5591">
        <v>29594</v>
      </c>
      <c r="B5591" s="1">
        <v>41520.677766203706</v>
      </c>
      <c r="C5591" s="1">
        <f t="shared" si="1092"/>
        <v>41275</v>
      </c>
      <c r="D5591" s="4">
        <f t="shared" si="1093"/>
        <v>0.67222222222222228</v>
      </c>
      <c r="E5591" s="3">
        <f t="shared" si="1094"/>
        <v>2013</v>
      </c>
      <c r="F5591" s="3">
        <f t="shared" si="1095"/>
        <v>9</v>
      </c>
      <c r="G5591" s="3">
        <f t="shared" si="1096"/>
        <v>3</v>
      </c>
      <c r="H5591" s="3">
        <f t="shared" si="1097"/>
        <v>16</v>
      </c>
      <c r="I5591" s="3">
        <f t="shared" si="1098"/>
        <v>15</v>
      </c>
      <c r="J5591" s="3">
        <f t="shared" si="1099"/>
        <v>3</v>
      </c>
      <c r="K5591" s="3" t="str">
        <f>IF(AND(D5591&gt;='Season Lookup'!$D$15,D5591&lt;'Season Lookup'!$D$16),"Spring",IF(AND(D5591&gt;='Season Lookup'!$D$16,D5591&lt;'Season Lookup'!$D$17),"Summer",IF(AND(D5591&gt;='Season Lookup'!$D$17,D5591&lt;'Season Lookup'!$D$18),"Fall",IF(OR(D5591&gt;='Season Lookup'!$D$18,D5591&lt;'Season Lookup'!$D$15),"Winter"))))</f>
        <v>Summer</v>
      </c>
      <c r="L5591" s="3" t="str">
        <f>VLOOKUP(F5591,'Season Lookup'!$A$1:$B$13,2,0)</f>
        <v>Fall</v>
      </c>
      <c r="M5591" t="s">
        <v>73</v>
      </c>
      <c r="N5591" t="s">
        <v>13</v>
      </c>
      <c r="O5591" t="s">
        <v>13</v>
      </c>
      <c r="P5591" t="str">
        <f t="shared" si="1100"/>
        <v>Yes</v>
      </c>
      <c r="Q5591" t="str">
        <f t="shared" si="1101"/>
        <v>No</v>
      </c>
      <c r="R5591" t="str">
        <f t="shared" si="1102"/>
        <v>No</v>
      </c>
      <c r="S5591">
        <v>160</v>
      </c>
      <c r="T5591" t="s">
        <v>170</v>
      </c>
      <c r="V5591" t="str">
        <f t="shared" si="1103"/>
        <v>Non Intersection</v>
      </c>
      <c r="W5591" t="s">
        <v>3629</v>
      </c>
      <c r="X5591">
        <v>42.392670000000003</v>
      </c>
      <c r="Y5591">
        <v>-71.140967000000003</v>
      </c>
      <c r="Z5591" t="s">
        <v>3630</v>
      </c>
    </row>
    <row r="5592" spans="1:26">
      <c r="A5592">
        <v>29583</v>
      </c>
      <c r="B5592" s="1">
        <v>41521.635405092595</v>
      </c>
      <c r="C5592" s="1">
        <f t="shared" si="1092"/>
        <v>41275</v>
      </c>
      <c r="D5592" s="4">
        <f t="shared" si="1093"/>
        <v>0.67500000000000004</v>
      </c>
      <c r="E5592" s="3">
        <f t="shared" si="1094"/>
        <v>2013</v>
      </c>
      <c r="F5592" s="3">
        <f t="shared" si="1095"/>
        <v>9</v>
      </c>
      <c r="G5592" s="3">
        <f t="shared" si="1096"/>
        <v>4</v>
      </c>
      <c r="H5592" s="3">
        <f t="shared" si="1097"/>
        <v>15</v>
      </c>
      <c r="I5592" s="3">
        <f t="shared" si="1098"/>
        <v>14</v>
      </c>
      <c r="J5592" s="3">
        <f t="shared" si="1099"/>
        <v>4</v>
      </c>
      <c r="K5592" s="3" t="str">
        <f>IF(AND(D5592&gt;='Season Lookup'!$D$15,D5592&lt;'Season Lookup'!$D$16),"Spring",IF(AND(D5592&gt;='Season Lookup'!$D$16,D5592&lt;'Season Lookup'!$D$17),"Summer",IF(AND(D5592&gt;='Season Lookup'!$D$17,D5592&lt;'Season Lookup'!$D$18),"Fall",IF(OR(D5592&gt;='Season Lookup'!$D$18,D5592&lt;'Season Lookup'!$D$15),"Winter"))))</f>
        <v>Summer</v>
      </c>
      <c r="L5592" s="3" t="str">
        <f>VLOOKUP(F5592,'Season Lookup'!$A$1:$B$13,2,0)</f>
        <v>Fall</v>
      </c>
      <c r="M5592" t="s">
        <v>82</v>
      </c>
      <c r="N5592" t="s">
        <v>13</v>
      </c>
      <c r="O5592" t="s">
        <v>23</v>
      </c>
      <c r="P5592" t="str">
        <f t="shared" si="1100"/>
        <v>Yes</v>
      </c>
      <c r="Q5592" t="str">
        <f t="shared" si="1101"/>
        <v>No</v>
      </c>
      <c r="R5592" t="str">
        <f t="shared" si="1102"/>
        <v>No</v>
      </c>
      <c r="T5592" t="s">
        <v>209</v>
      </c>
      <c r="U5592" t="s">
        <v>260</v>
      </c>
      <c r="V5592" t="str">
        <f t="shared" si="1103"/>
        <v>Intersection</v>
      </c>
      <c r="W5592" t="s">
        <v>531</v>
      </c>
      <c r="X5592">
        <v>42.365678000000003</v>
      </c>
      <c r="Y5592">
        <v>-71.082406000000006</v>
      </c>
      <c r="Z5592" t="s">
        <v>532</v>
      </c>
    </row>
    <row r="5593" spans="1:26">
      <c r="A5593">
        <v>29584</v>
      </c>
      <c r="B5593" s="1">
        <v>41521.754861111112</v>
      </c>
      <c r="C5593" s="1">
        <f t="shared" si="1092"/>
        <v>41275</v>
      </c>
      <c r="D5593" s="4">
        <f t="shared" si="1093"/>
        <v>0.67500000000000004</v>
      </c>
      <c r="E5593" s="3">
        <f t="shared" si="1094"/>
        <v>2013</v>
      </c>
      <c r="F5593" s="3">
        <f t="shared" si="1095"/>
        <v>9</v>
      </c>
      <c r="G5593" s="3">
        <f t="shared" si="1096"/>
        <v>4</v>
      </c>
      <c r="H5593" s="3">
        <f t="shared" si="1097"/>
        <v>18</v>
      </c>
      <c r="I5593" s="3">
        <f t="shared" si="1098"/>
        <v>7</v>
      </c>
      <c r="J5593" s="3">
        <f t="shared" si="1099"/>
        <v>4</v>
      </c>
      <c r="K5593" s="3" t="str">
        <f>IF(AND(D5593&gt;='Season Lookup'!$D$15,D5593&lt;'Season Lookup'!$D$16),"Spring",IF(AND(D5593&gt;='Season Lookup'!$D$16,D5593&lt;'Season Lookup'!$D$17),"Summer",IF(AND(D5593&gt;='Season Lookup'!$D$17,D5593&lt;'Season Lookup'!$D$18),"Fall",IF(OR(D5593&gt;='Season Lookup'!$D$18,D5593&lt;'Season Lookup'!$D$15),"Winter"))))</f>
        <v>Summer</v>
      </c>
      <c r="L5593" s="3" t="str">
        <f>VLOOKUP(F5593,'Season Lookup'!$A$1:$B$13,2,0)</f>
        <v>Fall</v>
      </c>
      <c r="M5593" t="s">
        <v>82</v>
      </c>
      <c r="N5593" t="s">
        <v>13</v>
      </c>
      <c r="O5593" t="s">
        <v>152</v>
      </c>
      <c r="P5593" t="str">
        <f t="shared" si="1100"/>
        <v>Yes</v>
      </c>
      <c r="Q5593" t="str">
        <f t="shared" si="1101"/>
        <v>No</v>
      </c>
      <c r="R5593" t="str">
        <f t="shared" si="1102"/>
        <v>Yes</v>
      </c>
      <c r="T5593" t="s">
        <v>342</v>
      </c>
      <c r="U5593" t="s">
        <v>316</v>
      </c>
      <c r="V5593" t="str">
        <f t="shared" si="1103"/>
        <v>Intersection</v>
      </c>
      <c r="W5593" t="s">
        <v>2529</v>
      </c>
      <c r="X5593">
        <v>42.366343000000001</v>
      </c>
      <c r="Y5593">
        <v>-71.103160000000003</v>
      </c>
      <c r="Z5593" t="s">
        <v>643</v>
      </c>
    </row>
    <row r="5594" spans="1:26">
      <c r="A5594">
        <v>29606</v>
      </c>
      <c r="B5594" s="1">
        <v>41521.763888888891</v>
      </c>
      <c r="C5594" s="1">
        <f t="shared" si="1092"/>
        <v>41275</v>
      </c>
      <c r="D5594" s="4">
        <f t="shared" si="1093"/>
        <v>0.67500000000000004</v>
      </c>
      <c r="E5594" s="3">
        <f t="shared" si="1094"/>
        <v>2013</v>
      </c>
      <c r="F5594" s="3">
        <f t="shared" si="1095"/>
        <v>9</v>
      </c>
      <c r="G5594" s="3">
        <f t="shared" si="1096"/>
        <v>4</v>
      </c>
      <c r="H5594" s="3">
        <f t="shared" si="1097"/>
        <v>18</v>
      </c>
      <c r="I5594" s="3">
        <f t="shared" si="1098"/>
        <v>20</v>
      </c>
      <c r="J5594" s="3">
        <f t="shared" si="1099"/>
        <v>4</v>
      </c>
      <c r="K5594" s="3" t="str">
        <f>IF(AND(D5594&gt;='Season Lookup'!$D$15,D5594&lt;'Season Lookup'!$D$16),"Spring",IF(AND(D5594&gt;='Season Lookup'!$D$16,D5594&lt;'Season Lookup'!$D$17),"Summer",IF(AND(D5594&gt;='Season Lookup'!$D$17,D5594&lt;'Season Lookup'!$D$18),"Fall",IF(OR(D5594&gt;='Season Lookup'!$D$18,D5594&lt;'Season Lookup'!$D$15),"Winter"))))</f>
        <v>Summer</v>
      </c>
      <c r="L5594" s="3" t="str">
        <f>VLOOKUP(F5594,'Season Lookup'!$A$1:$B$13,2,0)</f>
        <v>Fall</v>
      </c>
      <c r="M5594" t="s">
        <v>82</v>
      </c>
      <c r="N5594" t="s">
        <v>13</v>
      </c>
      <c r="O5594" t="s">
        <v>23</v>
      </c>
      <c r="P5594" t="str">
        <f t="shared" si="1100"/>
        <v>Yes</v>
      </c>
      <c r="Q5594" t="str">
        <f t="shared" si="1101"/>
        <v>No</v>
      </c>
      <c r="R5594" t="str">
        <f t="shared" si="1102"/>
        <v>No</v>
      </c>
      <c r="T5594" t="s">
        <v>27</v>
      </c>
      <c r="V5594" t="str">
        <f t="shared" si="1103"/>
        <v>Intersection</v>
      </c>
      <c r="W5594" t="s">
        <v>3858</v>
      </c>
      <c r="X5594">
        <v>0</v>
      </c>
      <c r="Y5594">
        <v>0</v>
      </c>
      <c r="Z5594" t="s">
        <v>81</v>
      </c>
    </row>
    <row r="5595" spans="1:26">
      <c r="A5595">
        <v>29585</v>
      </c>
      <c r="B5595" s="1">
        <v>41522.409710648149</v>
      </c>
      <c r="C5595" s="1">
        <f t="shared" si="1092"/>
        <v>41275</v>
      </c>
      <c r="D5595" s="4">
        <f t="shared" si="1093"/>
        <v>0.67777777777777781</v>
      </c>
      <c r="E5595" s="3">
        <f t="shared" si="1094"/>
        <v>2013</v>
      </c>
      <c r="F5595" s="3">
        <f t="shared" si="1095"/>
        <v>9</v>
      </c>
      <c r="G5595" s="3">
        <f t="shared" si="1096"/>
        <v>5</v>
      </c>
      <c r="H5595" s="3">
        <f t="shared" si="1097"/>
        <v>9</v>
      </c>
      <c r="I5595" s="3">
        <f t="shared" si="1098"/>
        <v>49</v>
      </c>
      <c r="J5595" s="3">
        <f t="shared" si="1099"/>
        <v>5</v>
      </c>
      <c r="K5595" s="3" t="str">
        <f>IF(AND(D5595&gt;='Season Lookup'!$D$15,D5595&lt;'Season Lookup'!$D$16),"Spring",IF(AND(D5595&gt;='Season Lookup'!$D$16,D5595&lt;'Season Lookup'!$D$17),"Summer",IF(AND(D5595&gt;='Season Lookup'!$D$17,D5595&lt;'Season Lookup'!$D$18),"Fall",IF(OR(D5595&gt;='Season Lookup'!$D$18,D5595&lt;'Season Lookup'!$D$15),"Winter"))))</f>
        <v>Summer</v>
      </c>
      <c r="L5595" s="3" t="str">
        <f>VLOOKUP(F5595,'Season Lookup'!$A$1:$B$13,2,0)</f>
        <v>Fall</v>
      </c>
      <c r="M5595" t="s">
        <v>78</v>
      </c>
      <c r="N5595" t="s">
        <v>35</v>
      </c>
      <c r="O5595" t="s">
        <v>132</v>
      </c>
      <c r="P5595" t="str">
        <f t="shared" si="1100"/>
        <v>Yes</v>
      </c>
      <c r="Q5595" t="str">
        <f t="shared" si="1101"/>
        <v>Yes</v>
      </c>
      <c r="R5595" t="str">
        <f t="shared" si="1102"/>
        <v>No</v>
      </c>
      <c r="S5595">
        <v>1039</v>
      </c>
      <c r="T5595" t="s">
        <v>14</v>
      </c>
      <c r="V5595" t="str">
        <f t="shared" si="1103"/>
        <v>Non Intersection</v>
      </c>
      <c r="W5595" t="s">
        <v>3649</v>
      </c>
      <c r="X5595">
        <v>42.369929999999997</v>
      </c>
      <c r="Y5595">
        <v>-71.112459000000001</v>
      </c>
      <c r="Z5595" t="s">
        <v>3650</v>
      </c>
    </row>
    <row r="5596" spans="1:26">
      <c r="A5596">
        <v>29593</v>
      </c>
      <c r="B5596" s="1">
        <v>41522.417349537034</v>
      </c>
      <c r="C5596" s="1">
        <f t="shared" si="1092"/>
        <v>41275</v>
      </c>
      <c r="D5596" s="4">
        <f t="shared" si="1093"/>
        <v>0.67777777777777781</v>
      </c>
      <c r="E5596" s="3">
        <f t="shared" si="1094"/>
        <v>2013</v>
      </c>
      <c r="F5596" s="3">
        <f t="shared" si="1095"/>
        <v>9</v>
      </c>
      <c r="G5596" s="3">
        <f t="shared" si="1096"/>
        <v>5</v>
      </c>
      <c r="H5596" s="3">
        <f t="shared" si="1097"/>
        <v>10</v>
      </c>
      <c r="I5596" s="3">
        <f t="shared" si="1098"/>
        <v>0</v>
      </c>
      <c r="J5596" s="3">
        <f t="shared" si="1099"/>
        <v>5</v>
      </c>
      <c r="K5596" s="3" t="str">
        <f>IF(AND(D5596&gt;='Season Lookup'!$D$15,D5596&lt;'Season Lookup'!$D$16),"Spring",IF(AND(D5596&gt;='Season Lookup'!$D$16,D5596&lt;'Season Lookup'!$D$17),"Summer",IF(AND(D5596&gt;='Season Lookup'!$D$17,D5596&lt;'Season Lookup'!$D$18),"Fall",IF(OR(D5596&gt;='Season Lookup'!$D$18,D5596&lt;'Season Lookup'!$D$15),"Winter"))))</f>
        <v>Summer</v>
      </c>
      <c r="L5596" s="3" t="str">
        <f>VLOOKUP(F5596,'Season Lookup'!$A$1:$B$13,2,0)</f>
        <v>Fall</v>
      </c>
      <c r="M5596" t="s">
        <v>78</v>
      </c>
      <c r="N5596" t="s">
        <v>13</v>
      </c>
      <c r="O5596" t="s">
        <v>132</v>
      </c>
      <c r="P5596" t="str">
        <f t="shared" si="1100"/>
        <v>Yes</v>
      </c>
      <c r="Q5596" t="str">
        <f t="shared" si="1101"/>
        <v>Yes</v>
      </c>
      <c r="R5596" t="str">
        <f t="shared" si="1102"/>
        <v>No</v>
      </c>
      <c r="T5596" t="s">
        <v>74</v>
      </c>
      <c r="U5596" t="s">
        <v>104</v>
      </c>
      <c r="V5596" t="str">
        <f t="shared" si="1103"/>
        <v>Intersection</v>
      </c>
      <c r="W5596" t="s">
        <v>3593</v>
      </c>
      <c r="X5596">
        <v>42.373474999999999</v>
      </c>
      <c r="Y5596">
        <v>-71.100531000000004</v>
      </c>
      <c r="Z5596" t="s">
        <v>3145</v>
      </c>
    </row>
    <row r="5597" spans="1:26">
      <c r="A5597">
        <v>29595</v>
      </c>
      <c r="B5597" s="1">
        <v>41522.604155092595</v>
      </c>
      <c r="C5597" s="1">
        <f t="shared" si="1092"/>
        <v>41275</v>
      </c>
      <c r="D5597" s="4">
        <f t="shared" si="1093"/>
        <v>0.67777777777777781</v>
      </c>
      <c r="E5597" s="3">
        <f t="shared" si="1094"/>
        <v>2013</v>
      </c>
      <c r="F5597" s="3">
        <f t="shared" si="1095"/>
        <v>9</v>
      </c>
      <c r="G5597" s="3">
        <f t="shared" si="1096"/>
        <v>5</v>
      </c>
      <c r="H5597" s="3">
        <f t="shared" si="1097"/>
        <v>14</v>
      </c>
      <c r="I5597" s="3">
        <f t="shared" si="1098"/>
        <v>29</v>
      </c>
      <c r="J5597" s="3">
        <f t="shared" si="1099"/>
        <v>5</v>
      </c>
      <c r="K5597" s="3" t="str">
        <f>IF(AND(D5597&gt;='Season Lookup'!$D$15,D5597&lt;'Season Lookup'!$D$16),"Spring",IF(AND(D5597&gt;='Season Lookup'!$D$16,D5597&lt;'Season Lookup'!$D$17),"Summer",IF(AND(D5597&gt;='Season Lookup'!$D$17,D5597&lt;'Season Lookup'!$D$18),"Fall",IF(OR(D5597&gt;='Season Lookup'!$D$18,D5597&lt;'Season Lookup'!$D$15),"Winter"))))</f>
        <v>Summer</v>
      </c>
      <c r="L5597" s="3" t="str">
        <f>VLOOKUP(F5597,'Season Lookup'!$A$1:$B$13,2,0)</f>
        <v>Fall</v>
      </c>
      <c r="M5597" t="s">
        <v>78</v>
      </c>
      <c r="N5597" t="s">
        <v>13</v>
      </c>
      <c r="O5597" t="s">
        <v>13</v>
      </c>
      <c r="P5597" t="str">
        <f t="shared" si="1100"/>
        <v>Yes</v>
      </c>
      <c r="Q5597" t="str">
        <f t="shared" si="1101"/>
        <v>No</v>
      </c>
      <c r="R5597" t="str">
        <f t="shared" si="1102"/>
        <v>No</v>
      </c>
      <c r="T5597" t="s">
        <v>19</v>
      </c>
      <c r="U5597" t="s">
        <v>1520</v>
      </c>
      <c r="V5597" t="str">
        <f t="shared" si="1103"/>
        <v>Intersection</v>
      </c>
      <c r="W5597" t="s">
        <v>1521</v>
      </c>
      <c r="X5597">
        <v>42.373893000000002</v>
      </c>
      <c r="Y5597">
        <v>-71.102107000000004</v>
      </c>
      <c r="Z5597" t="s">
        <v>1522</v>
      </c>
    </row>
    <row r="5598" spans="1:26">
      <c r="A5598">
        <v>29596</v>
      </c>
      <c r="B5598" s="1">
        <v>41522.427083333336</v>
      </c>
      <c r="C5598" s="1">
        <f t="shared" si="1092"/>
        <v>41275</v>
      </c>
      <c r="D5598" s="4">
        <f t="shared" si="1093"/>
        <v>0.67777777777777781</v>
      </c>
      <c r="E5598" s="3">
        <f t="shared" si="1094"/>
        <v>2013</v>
      </c>
      <c r="F5598" s="3">
        <f t="shared" si="1095"/>
        <v>9</v>
      </c>
      <c r="G5598" s="3">
        <f t="shared" si="1096"/>
        <v>5</v>
      </c>
      <c r="H5598" s="3">
        <f t="shared" si="1097"/>
        <v>10</v>
      </c>
      <c r="I5598" s="3">
        <f t="shared" si="1098"/>
        <v>15</v>
      </c>
      <c r="J5598" s="3">
        <f t="shared" si="1099"/>
        <v>5</v>
      </c>
      <c r="K5598" s="3" t="str">
        <f>IF(AND(D5598&gt;='Season Lookup'!$D$15,D5598&lt;'Season Lookup'!$D$16),"Spring",IF(AND(D5598&gt;='Season Lookup'!$D$16,D5598&lt;'Season Lookup'!$D$17),"Summer",IF(AND(D5598&gt;='Season Lookup'!$D$17,D5598&lt;'Season Lookup'!$D$18),"Fall",IF(OR(D5598&gt;='Season Lookup'!$D$18,D5598&lt;'Season Lookup'!$D$15),"Winter"))))</f>
        <v>Summer</v>
      </c>
      <c r="L5598" s="3" t="str">
        <f>VLOOKUP(F5598,'Season Lookup'!$A$1:$B$13,2,0)</f>
        <v>Fall</v>
      </c>
      <c r="M5598" t="s">
        <v>78</v>
      </c>
      <c r="N5598" t="s">
        <v>13</v>
      </c>
      <c r="O5598" t="s">
        <v>23</v>
      </c>
      <c r="P5598" t="str">
        <f t="shared" si="1100"/>
        <v>Yes</v>
      </c>
      <c r="Q5598" t="str">
        <f t="shared" si="1101"/>
        <v>No</v>
      </c>
      <c r="R5598" t="str">
        <f t="shared" si="1102"/>
        <v>No</v>
      </c>
      <c r="T5598" t="s">
        <v>185</v>
      </c>
      <c r="U5598" t="s">
        <v>142</v>
      </c>
      <c r="V5598" t="str">
        <f t="shared" si="1103"/>
        <v>Intersection</v>
      </c>
      <c r="W5598" t="s">
        <v>890</v>
      </c>
      <c r="X5598">
        <v>42.383868</v>
      </c>
      <c r="Y5598">
        <v>-71.129311999999999</v>
      </c>
      <c r="Z5598" t="s">
        <v>891</v>
      </c>
    </row>
    <row r="5599" spans="1:26">
      <c r="A5599">
        <v>29597</v>
      </c>
      <c r="B5599" s="1">
        <v>41523.326388888891</v>
      </c>
      <c r="C5599" s="1">
        <f t="shared" si="1092"/>
        <v>41275</v>
      </c>
      <c r="D5599" s="4">
        <f t="shared" si="1093"/>
        <v>0.68055555555555558</v>
      </c>
      <c r="E5599" s="3">
        <f t="shared" si="1094"/>
        <v>2013</v>
      </c>
      <c r="F5599" s="3">
        <f t="shared" si="1095"/>
        <v>9</v>
      </c>
      <c r="G5599" s="3">
        <f t="shared" si="1096"/>
        <v>6</v>
      </c>
      <c r="H5599" s="3">
        <f t="shared" si="1097"/>
        <v>7</v>
      </c>
      <c r="I5599" s="3">
        <f t="shared" si="1098"/>
        <v>50</v>
      </c>
      <c r="J5599" s="3">
        <f t="shared" si="1099"/>
        <v>6</v>
      </c>
      <c r="K5599" s="3" t="str">
        <f>IF(AND(D5599&gt;='Season Lookup'!$D$15,D5599&lt;'Season Lookup'!$D$16),"Spring",IF(AND(D5599&gt;='Season Lookup'!$D$16,D5599&lt;'Season Lookup'!$D$17),"Summer",IF(AND(D5599&gt;='Season Lookup'!$D$17,D5599&lt;'Season Lookup'!$D$18),"Fall",IF(OR(D5599&gt;='Season Lookup'!$D$18,D5599&lt;'Season Lookup'!$D$15),"Winter"))))</f>
        <v>Summer</v>
      </c>
      <c r="L5599" s="3" t="str">
        <f>VLOOKUP(F5599,'Season Lookup'!$A$1:$B$13,2,0)</f>
        <v>Fall</v>
      </c>
      <c r="M5599" t="s">
        <v>12</v>
      </c>
      <c r="N5599" t="s">
        <v>13</v>
      </c>
      <c r="O5599" t="s">
        <v>23</v>
      </c>
      <c r="P5599" t="str">
        <f t="shared" si="1100"/>
        <v>Yes</v>
      </c>
      <c r="Q5599" t="str">
        <f t="shared" si="1101"/>
        <v>No</v>
      </c>
      <c r="R5599" t="str">
        <f t="shared" si="1102"/>
        <v>No</v>
      </c>
      <c r="T5599" t="s">
        <v>14</v>
      </c>
      <c r="U5599" t="s">
        <v>1095</v>
      </c>
      <c r="V5599" t="str">
        <f t="shared" si="1103"/>
        <v>Intersection</v>
      </c>
      <c r="W5599" t="s">
        <v>2671</v>
      </c>
      <c r="X5599">
        <v>42.399821000000003</v>
      </c>
      <c r="Y5599">
        <v>-71.133488999999997</v>
      </c>
      <c r="Z5599" t="s">
        <v>2672</v>
      </c>
    </row>
    <row r="5600" spans="1:26">
      <c r="A5600">
        <v>29602</v>
      </c>
      <c r="B5600" s="1">
        <v>41523.451388888891</v>
      </c>
      <c r="C5600" s="1">
        <f t="shared" si="1092"/>
        <v>41275</v>
      </c>
      <c r="D5600" s="4">
        <f t="shared" si="1093"/>
        <v>0.68055555555555558</v>
      </c>
      <c r="E5600" s="3">
        <f t="shared" si="1094"/>
        <v>2013</v>
      </c>
      <c r="F5600" s="3">
        <f t="shared" si="1095"/>
        <v>9</v>
      </c>
      <c r="G5600" s="3">
        <f t="shared" si="1096"/>
        <v>6</v>
      </c>
      <c r="H5600" s="3">
        <f t="shared" si="1097"/>
        <v>10</v>
      </c>
      <c r="I5600" s="3">
        <f t="shared" si="1098"/>
        <v>50</v>
      </c>
      <c r="J5600" s="3">
        <f t="shared" si="1099"/>
        <v>6</v>
      </c>
      <c r="K5600" s="3" t="str">
        <f>IF(AND(D5600&gt;='Season Lookup'!$D$15,D5600&lt;'Season Lookup'!$D$16),"Spring",IF(AND(D5600&gt;='Season Lookup'!$D$16,D5600&lt;'Season Lookup'!$D$17),"Summer",IF(AND(D5600&gt;='Season Lookup'!$D$17,D5600&lt;'Season Lookup'!$D$18),"Fall",IF(OR(D5600&gt;='Season Lookup'!$D$18,D5600&lt;'Season Lookup'!$D$15),"Winter"))))</f>
        <v>Summer</v>
      </c>
      <c r="L5600" s="3" t="str">
        <f>VLOOKUP(F5600,'Season Lookup'!$A$1:$B$13,2,0)</f>
        <v>Fall</v>
      </c>
      <c r="M5600" t="s">
        <v>12</v>
      </c>
      <c r="N5600" t="s">
        <v>13</v>
      </c>
      <c r="O5600" t="s">
        <v>13</v>
      </c>
      <c r="P5600" t="str">
        <f t="shared" si="1100"/>
        <v>Yes</v>
      </c>
      <c r="Q5600" t="str">
        <f t="shared" si="1101"/>
        <v>No</v>
      </c>
      <c r="R5600" t="str">
        <f t="shared" si="1102"/>
        <v>No</v>
      </c>
      <c r="S5600">
        <v>378</v>
      </c>
      <c r="T5600" t="s">
        <v>14</v>
      </c>
      <c r="V5600" t="str">
        <f t="shared" si="1103"/>
        <v>Non Intersection</v>
      </c>
      <c r="W5600" t="s">
        <v>1399</v>
      </c>
      <c r="X5600">
        <v>42.363047999999999</v>
      </c>
      <c r="Y5600">
        <v>-71.100064000000003</v>
      </c>
      <c r="Z5600" t="s">
        <v>1400</v>
      </c>
    </row>
    <row r="5601" spans="1:26">
      <c r="A5601">
        <v>29603</v>
      </c>
      <c r="B5601" s="1">
        <v>41523.534710648149</v>
      </c>
      <c r="C5601" s="1">
        <f t="shared" si="1092"/>
        <v>41275</v>
      </c>
      <c r="D5601" s="4">
        <f t="shared" si="1093"/>
        <v>0.68055555555555558</v>
      </c>
      <c r="E5601" s="3">
        <f t="shared" si="1094"/>
        <v>2013</v>
      </c>
      <c r="F5601" s="3">
        <f t="shared" si="1095"/>
        <v>9</v>
      </c>
      <c r="G5601" s="3">
        <f t="shared" si="1096"/>
        <v>6</v>
      </c>
      <c r="H5601" s="3">
        <f t="shared" si="1097"/>
        <v>12</v>
      </c>
      <c r="I5601" s="3">
        <f t="shared" si="1098"/>
        <v>49</v>
      </c>
      <c r="J5601" s="3">
        <f t="shared" si="1099"/>
        <v>6</v>
      </c>
      <c r="K5601" s="3" t="str">
        <f>IF(AND(D5601&gt;='Season Lookup'!$D$15,D5601&lt;'Season Lookup'!$D$16),"Spring",IF(AND(D5601&gt;='Season Lookup'!$D$16,D5601&lt;'Season Lookup'!$D$17),"Summer",IF(AND(D5601&gt;='Season Lookup'!$D$17,D5601&lt;'Season Lookup'!$D$18),"Fall",IF(OR(D5601&gt;='Season Lookup'!$D$18,D5601&lt;'Season Lookup'!$D$15),"Winter"))))</f>
        <v>Summer</v>
      </c>
      <c r="L5601" s="3" t="str">
        <f>VLOOKUP(F5601,'Season Lookup'!$A$1:$B$13,2,0)</f>
        <v>Fall</v>
      </c>
      <c r="M5601" t="s">
        <v>12</v>
      </c>
      <c r="N5601" t="s">
        <v>13</v>
      </c>
      <c r="O5601" t="s">
        <v>23</v>
      </c>
      <c r="P5601" t="str">
        <f t="shared" si="1100"/>
        <v>Yes</v>
      </c>
      <c r="Q5601" t="str">
        <f t="shared" si="1101"/>
        <v>No</v>
      </c>
      <c r="R5601" t="str">
        <f t="shared" si="1102"/>
        <v>No</v>
      </c>
      <c r="T5601" t="s">
        <v>5504</v>
      </c>
      <c r="U5601" t="s">
        <v>417</v>
      </c>
      <c r="V5601" t="str">
        <f t="shared" si="1103"/>
        <v>Intersection</v>
      </c>
      <c r="W5601" t="s">
        <v>5971</v>
      </c>
      <c r="X5601">
        <v>42.377979000000003</v>
      </c>
      <c r="Y5601">
        <v>-71.107810999999998</v>
      </c>
      <c r="Z5601" t="s">
        <v>5972</v>
      </c>
    </row>
    <row r="5602" spans="1:26">
      <c r="A5602">
        <v>29604</v>
      </c>
      <c r="B5602" s="1">
        <v>41524.458333333336</v>
      </c>
      <c r="C5602" s="1">
        <f t="shared" si="1092"/>
        <v>41275</v>
      </c>
      <c r="D5602" s="4">
        <f t="shared" si="1093"/>
        <v>0.68333333333333335</v>
      </c>
      <c r="E5602" s="3">
        <f t="shared" si="1094"/>
        <v>2013</v>
      </c>
      <c r="F5602" s="3">
        <f t="shared" si="1095"/>
        <v>9</v>
      </c>
      <c r="G5602" s="3">
        <f t="shared" si="1096"/>
        <v>7</v>
      </c>
      <c r="H5602" s="3">
        <f t="shared" si="1097"/>
        <v>11</v>
      </c>
      <c r="I5602" s="3">
        <f t="shared" si="1098"/>
        <v>0</v>
      </c>
      <c r="J5602" s="3">
        <f t="shared" si="1099"/>
        <v>7</v>
      </c>
      <c r="K5602" s="3" t="str">
        <f>IF(AND(D5602&gt;='Season Lookup'!$D$15,D5602&lt;'Season Lookup'!$D$16),"Spring",IF(AND(D5602&gt;='Season Lookup'!$D$16,D5602&lt;'Season Lookup'!$D$17),"Summer",IF(AND(D5602&gt;='Season Lookup'!$D$17,D5602&lt;'Season Lookup'!$D$18),"Fall",IF(OR(D5602&gt;='Season Lookup'!$D$18,D5602&lt;'Season Lookup'!$D$15),"Winter"))))</f>
        <v>Summer</v>
      </c>
      <c r="L5602" s="3" t="str">
        <f>VLOOKUP(F5602,'Season Lookup'!$A$1:$B$13,2,0)</f>
        <v>Fall</v>
      </c>
      <c r="M5602" t="s">
        <v>31</v>
      </c>
      <c r="N5602" t="s">
        <v>13</v>
      </c>
      <c r="O5602" t="s">
        <v>13</v>
      </c>
      <c r="P5602" t="str">
        <f t="shared" si="1100"/>
        <v>Yes</v>
      </c>
      <c r="Q5602" t="str">
        <f t="shared" si="1101"/>
        <v>No</v>
      </c>
      <c r="R5602" t="str">
        <f t="shared" si="1102"/>
        <v>No</v>
      </c>
      <c r="S5602">
        <v>87</v>
      </c>
      <c r="T5602" t="s">
        <v>1013</v>
      </c>
      <c r="V5602" t="str">
        <f t="shared" si="1103"/>
        <v>Non Intersection</v>
      </c>
      <c r="W5602" t="s">
        <v>5616</v>
      </c>
      <c r="X5602">
        <v>42.394063000000003</v>
      </c>
      <c r="Y5602">
        <v>-71.158005000000003</v>
      </c>
      <c r="Z5602" t="s">
        <v>5617</v>
      </c>
    </row>
    <row r="5603" spans="1:26">
      <c r="A5603">
        <v>29607</v>
      </c>
      <c r="B5603" s="1">
        <v>41524.958333333336</v>
      </c>
      <c r="C5603" s="1">
        <f t="shared" si="1092"/>
        <v>41275</v>
      </c>
      <c r="D5603" s="4">
        <f t="shared" si="1093"/>
        <v>0.68333333333333335</v>
      </c>
      <c r="E5603" s="3">
        <f t="shared" si="1094"/>
        <v>2013</v>
      </c>
      <c r="F5603" s="3">
        <f t="shared" si="1095"/>
        <v>9</v>
      </c>
      <c r="G5603" s="3">
        <f t="shared" si="1096"/>
        <v>7</v>
      </c>
      <c r="H5603" s="3">
        <f t="shared" si="1097"/>
        <v>23</v>
      </c>
      <c r="I5603" s="3">
        <f t="shared" si="1098"/>
        <v>0</v>
      </c>
      <c r="J5603" s="3">
        <f t="shared" si="1099"/>
        <v>7</v>
      </c>
      <c r="K5603" s="3" t="str">
        <f>IF(AND(D5603&gt;='Season Lookup'!$D$15,D5603&lt;'Season Lookup'!$D$16),"Spring",IF(AND(D5603&gt;='Season Lookup'!$D$16,D5603&lt;'Season Lookup'!$D$17),"Summer",IF(AND(D5603&gt;='Season Lookup'!$D$17,D5603&lt;'Season Lookup'!$D$18),"Fall",IF(OR(D5603&gt;='Season Lookup'!$D$18,D5603&lt;'Season Lookup'!$D$15),"Winter"))))</f>
        <v>Summer</v>
      </c>
      <c r="L5603" s="3" t="str">
        <f>VLOOKUP(F5603,'Season Lookup'!$A$1:$B$13,2,0)</f>
        <v>Fall</v>
      </c>
      <c r="M5603" t="s">
        <v>31</v>
      </c>
      <c r="N5603" t="s">
        <v>13</v>
      </c>
      <c r="O5603" t="s">
        <v>23</v>
      </c>
      <c r="P5603" t="str">
        <f t="shared" si="1100"/>
        <v>Yes</v>
      </c>
      <c r="Q5603" t="str">
        <f t="shared" si="1101"/>
        <v>No</v>
      </c>
      <c r="R5603" t="str">
        <f t="shared" si="1102"/>
        <v>No</v>
      </c>
      <c r="T5603" t="s">
        <v>189</v>
      </c>
      <c r="U5603" t="s">
        <v>74</v>
      </c>
      <c r="V5603" t="str">
        <f t="shared" si="1103"/>
        <v>Intersection</v>
      </c>
      <c r="W5603" t="s">
        <v>2424</v>
      </c>
      <c r="X5603">
        <v>42.368765000000003</v>
      </c>
      <c r="Y5603">
        <v>-71.094790000000003</v>
      </c>
      <c r="Z5603" t="s">
        <v>1448</v>
      </c>
    </row>
    <row r="5604" spans="1:26">
      <c r="A5604">
        <v>29598</v>
      </c>
      <c r="B5604" s="1">
        <v>41525.5</v>
      </c>
      <c r="C5604" s="1">
        <f t="shared" si="1092"/>
        <v>41275</v>
      </c>
      <c r="D5604" s="4">
        <f t="shared" si="1093"/>
        <v>0.68611111111111112</v>
      </c>
      <c r="E5604" s="3">
        <f t="shared" si="1094"/>
        <v>2013</v>
      </c>
      <c r="F5604" s="3">
        <f t="shared" si="1095"/>
        <v>9</v>
      </c>
      <c r="G5604" s="3">
        <f t="shared" si="1096"/>
        <v>8</v>
      </c>
      <c r="H5604" s="3">
        <f t="shared" si="1097"/>
        <v>12</v>
      </c>
      <c r="I5604" s="3">
        <f t="shared" si="1098"/>
        <v>0</v>
      </c>
      <c r="J5604" s="3">
        <f t="shared" si="1099"/>
        <v>1</v>
      </c>
      <c r="K5604" s="3" t="str">
        <f>IF(AND(D5604&gt;='Season Lookup'!$D$15,D5604&lt;'Season Lookup'!$D$16),"Spring",IF(AND(D5604&gt;='Season Lookup'!$D$16,D5604&lt;'Season Lookup'!$D$17),"Summer",IF(AND(D5604&gt;='Season Lookup'!$D$17,D5604&lt;'Season Lookup'!$D$18),"Fall",IF(OR(D5604&gt;='Season Lookup'!$D$18,D5604&lt;'Season Lookup'!$D$15),"Winter"))))</f>
        <v>Summer</v>
      </c>
      <c r="L5604" s="3" t="str">
        <f>VLOOKUP(F5604,'Season Lookup'!$A$1:$B$13,2,0)</f>
        <v>Fall</v>
      </c>
      <c r="M5604" t="s">
        <v>48</v>
      </c>
      <c r="N5604" t="s">
        <v>13</v>
      </c>
      <c r="O5604" t="s">
        <v>23</v>
      </c>
      <c r="P5604" t="str">
        <f t="shared" si="1100"/>
        <v>Yes</v>
      </c>
      <c r="Q5604" t="str">
        <f t="shared" si="1101"/>
        <v>No</v>
      </c>
      <c r="R5604" t="str">
        <f t="shared" si="1102"/>
        <v>No</v>
      </c>
      <c r="S5604">
        <v>250</v>
      </c>
      <c r="T5604" t="s">
        <v>587</v>
      </c>
      <c r="U5604" t="s">
        <v>19</v>
      </c>
      <c r="V5604" t="str">
        <f t="shared" si="1103"/>
        <v>Non Intersection</v>
      </c>
      <c r="W5604" t="s">
        <v>5973</v>
      </c>
      <c r="X5604">
        <v>42.372383999999997</v>
      </c>
      <c r="Y5604">
        <v>-71.094249000000005</v>
      </c>
      <c r="Z5604" t="s">
        <v>5974</v>
      </c>
    </row>
    <row r="5605" spans="1:26">
      <c r="A5605">
        <v>29599</v>
      </c>
      <c r="B5605" s="1">
        <v>41525.71875</v>
      </c>
      <c r="C5605" s="1">
        <f t="shared" si="1092"/>
        <v>41275</v>
      </c>
      <c r="D5605" s="4">
        <f t="shared" si="1093"/>
        <v>0.68611111111111112</v>
      </c>
      <c r="E5605" s="3">
        <f t="shared" si="1094"/>
        <v>2013</v>
      </c>
      <c r="F5605" s="3">
        <f t="shared" si="1095"/>
        <v>9</v>
      </c>
      <c r="G5605" s="3">
        <f t="shared" si="1096"/>
        <v>8</v>
      </c>
      <c r="H5605" s="3">
        <f t="shared" si="1097"/>
        <v>17</v>
      </c>
      <c r="I5605" s="3">
        <f t="shared" si="1098"/>
        <v>15</v>
      </c>
      <c r="J5605" s="3">
        <f t="shared" si="1099"/>
        <v>1</v>
      </c>
      <c r="K5605" s="3" t="str">
        <f>IF(AND(D5605&gt;='Season Lookup'!$D$15,D5605&lt;'Season Lookup'!$D$16),"Spring",IF(AND(D5605&gt;='Season Lookup'!$D$16,D5605&lt;'Season Lookup'!$D$17),"Summer",IF(AND(D5605&gt;='Season Lookup'!$D$17,D5605&lt;'Season Lookup'!$D$18),"Fall",IF(OR(D5605&gt;='Season Lookup'!$D$18,D5605&lt;'Season Lookup'!$D$15),"Winter"))))</f>
        <v>Summer</v>
      </c>
      <c r="L5605" s="3" t="str">
        <f>VLOOKUP(F5605,'Season Lookup'!$A$1:$B$13,2,0)</f>
        <v>Fall</v>
      </c>
      <c r="M5605" t="s">
        <v>48</v>
      </c>
      <c r="N5605" t="s">
        <v>13</v>
      </c>
      <c r="O5605" t="s">
        <v>152</v>
      </c>
      <c r="P5605" t="str">
        <f t="shared" si="1100"/>
        <v>Yes</v>
      </c>
      <c r="Q5605" t="str">
        <f t="shared" si="1101"/>
        <v>No</v>
      </c>
      <c r="R5605" t="str">
        <f t="shared" si="1102"/>
        <v>Yes</v>
      </c>
      <c r="T5605" t="s">
        <v>19</v>
      </c>
      <c r="U5605" t="s">
        <v>129</v>
      </c>
      <c r="V5605" t="str">
        <f t="shared" si="1103"/>
        <v>Intersection</v>
      </c>
      <c r="W5605" t="s">
        <v>130</v>
      </c>
      <c r="X5605">
        <v>42.372123000000002</v>
      </c>
      <c r="Y5605">
        <v>-71.088455999999994</v>
      </c>
      <c r="Z5605" t="s">
        <v>131</v>
      </c>
    </row>
    <row r="5606" spans="1:26">
      <c r="A5606">
        <v>29600</v>
      </c>
      <c r="B5606" s="1">
        <v>41525.722210648149</v>
      </c>
      <c r="C5606" s="1">
        <f t="shared" si="1092"/>
        <v>41275</v>
      </c>
      <c r="D5606" s="4">
        <f t="shared" si="1093"/>
        <v>0.68611111111111112</v>
      </c>
      <c r="E5606" s="3">
        <f t="shared" si="1094"/>
        <v>2013</v>
      </c>
      <c r="F5606" s="3">
        <f t="shared" si="1095"/>
        <v>9</v>
      </c>
      <c r="G5606" s="3">
        <f t="shared" si="1096"/>
        <v>8</v>
      </c>
      <c r="H5606" s="3">
        <f t="shared" si="1097"/>
        <v>17</v>
      </c>
      <c r="I5606" s="3">
        <f t="shared" si="1098"/>
        <v>19</v>
      </c>
      <c r="J5606" s="3">
        <f t="shared" si="1099"/>
        <v>1</v>
      </c>
      <c r="K5606" s="3" t="str">
        <f>IF(AND(D5606&gt;='Season Lookup'!$D$15,D5606&lt;'Season Lookup'!$D$16),"Spring",IF(AND(D5606&gt;='Season Lookup'!$D$16,D5606&lt;'Season Lookup'!$D$17),"Summer",IF(AND(D5606&gt;='Season Lookup'!$D$17,D5606&lt;'Season Lookup'!$D$18),"Fall",IF(OR(D5606&gt;='Season Lookup'!$D$18,D5606&lt;'Season Lookup'!$D$15),"Winter"))))</f>
        <v>Summer</v>
      </c>
      <c r="L5606" s="3" t="str">
        <f>VLOOKUP(F5606,'Season Lookup'!$A$1:$B$13,2,0)</f>
        <v>Fall</v>
      </c>
      <c r="M5606" t="s">
        <v>48</v>
      </c>
      <c r="N5606" t="s">
        <v>13</v>
      </c>
      <c r="O5606" t="s">
        <v>132</v>
      </c>
      <c r="P5606" t="str">
        <f t="shared" si="1100"/>
        <v>Yes</v>
      </c>
      <c r="Q5606" t="str">
        <f t="shared" si="1101"/>
        <v>Yes</v>
      </c>
      <c r="R5606" t="str">
        <f t="shared" si="1102"/>
        <v>No</v>
      </c>
      <c r="T5606" t="s">
        <v>1502</v>
      </c>
      <c r="U5606" t="s">
        <v>3434</v>
      </c>
      <c r="V5606" t="str">
        <f t="shared" si="1103"/>
        <v>Intersection</v>
      </c>
      <c r="W5606" t="s">
        <v>4137</v>
      </c>
      <c r="X5606">
        <v>42.372598000000004</v>
      </c>
      <c r="Y5606">
        <v>-71.085238000000004</v>
      </c>
      <c r="Z5606" t="s">
        <v>4138</v>
      </c>
    </row>
    <row r="5607" spans="1:26">
      <c r="A5607">
        <v>29601</v>
      </c>
      <c r="B5607" s="1">
        <v>41525.586793981478</v>
      </c>
      <c r="C5607" s="1">
        <f t="shared" si="1092"/>
        <v>41275</v>
      </c>
      <c r="D5607" s="4">
        <f t="shared" si="1093"/>
        <v>0.68611111111111112</v>
      </c>
      <c r="E5607" s="3">
        <f t="shared" si="1094"/>
        <v>2013</v>
      </c>
      <c r="F5607" s="3">
        <f t="shared" si="1095"/>
        <v>9</v>
      </c>
      <c r="G5607" s="3">
        <f t="shared" si="1096"/>
        <v>8</v>
      </c>
      <c r="H5607" s="3">
        <f t="shared" si="1097"/>
        <v>14</v>
      </c>
      <c r="I5607" s="3">
        <f t="shared" si="1098"/>
        <v>4</v>
      </c>
      <c r="J5607" s="3">
        <f t="shared" si="1099"/>
        <v>1</v>
      </c>
      <c r="K5607" s="3" t="str">
        <f>IF(AND(D5607&gt;='Season Lookup'!$D$15,D5607&lt;'Season Lookup'!$D$16),"Spring",IF(AND(D5607&gt;='Season Lookup'!$D$16,D5607&lt;'Season Lookup'!$D$17),"Summer",IF(AND(D5607&gt;='Season Lookup'!$D$17,D5607&lt;'Season Lookup'!$D$18),"Fall",IF(OR(D5607&gt;='Season Lookup'!$D$18,D5607&lt;'Season Lookup'!$D$15),"Winter"))))</f>
        <v>Summer</v>
      </c>
      <c r="L5607" s="3" t="str">
        <f>VLOOKUP(F5607,'Season Lookup'!$A$1:$B$13,2,0)</f>
        <v>Fall</v>
      </c>
      <c r="M5607" t="s">
        <v>48</v>
      </c>
      <c r="N5607" t="s">
        <v>246</v>
      </c>
      <c r="O5607" t="s">
        <v>23</v>
      </c>
      <c r="P5607" t="str">
        <f t="shared" si="1100"/>
        <v>No</v>
      </c>
      <c r="Q5607" t="str">
        <f t="shared" si="1101"/>
        <v>No</v>
      </c>
      <c r="R5607" t="str">
        <f t="shared" si="1102"/>
        <v>No</v>
      </c>
      <c r="T5607" t="s">
        <v>1739</v>
      </c>
      <c r="U5607" t="s">
        <v>351</v>
      </c>
      <c r="V5607" t="str">
        <f t="shared" si="1103"/>
        <v>Intersection</v>
      </c>
      <c r="W5607" t="s">
        <v>5975</v>
      </c>
      <c r="X5607">
        <v>42.372411999999997</v>
      </c>
      <c r="Y5607">
        <v>-71.090647000000004</v>
      </c>
      <c r="Z5607" t="s">
        <v>5976</v>
      </c>
    </row>
    <row r="5608" spans="1:26">
      <c r="A5608">
        <v>29608</v>
      </c>
      <c r="B5608" s="1">
        <v>41525.54859953704</v>
      </c>
      <c r="C5608" s="1">
        <f t="shared" si="1092"/>
        <v>41275</v>
      </c>
      <c r="D5608" s="4">
        <f t="shared" si="1093"/>
        <v>0.68611111111111112</v>
      </c>
      <c r="E5608" s="3">
        <f t="shared" si="1094"/>
        <v>2013</v>
      </c>
      <c r="F5608" s="3">
        <f t="shared" si="1095"/>
        <v>9</v>
      </c>
      <c r="G5608" s="3">
        <f t="shared" si="1096"/>
        <v>8</v>
      </c>
      <c r="H5608" s="3">
        <f t="shared" si="1097"/>
        <v>13</v>
      </c>
      <c r="I5608" s="3">
        <f t="shared" si="1098"/>
        <v>9</v>
      </c>
      <c r="J5608" s="3">
        <f t="shared" si="1099"/>
        <v>1</v>
      </c>
      <c r="K5608" s="3" t="str">
        <f>IF(AND(D5608&gt;='Season Lookup'!$D$15,D5608&lt;'Season Lookup'!$D$16),"Spring",IF(AND(D5608&gt;='Season Lookup'!$D$16,D5608&lt;'Season Lookup'!$D$17),"Summer",IF(AND(D5608&gt;='Season Lookup'!$D$17,D5608&lt;'Season Lookup'!$D$18),"Fall",IF(OR(D5608&gt;='Season Lookup'!$D$18,D5608&lt;'Season Lookup'!$D$15),"Winter"))))</f>
        <v>Summer</v>
      </c>
      <c r="L5608" s="3" t="str">
        <f>VLOOKUP(F5608,'Season Lookup'!$A$1:$B$13,2,0)</f>
        <v>Fall</v>
      </c>
      <c r="M5608" t="s">
        <v>48</v>
      </c>
      <c r="N5608" t="s">
        <v>13</v>
      </c>
      <c r="O5608" t="s">
        <v>132</v>
      </c>
      <c r="P5608" t="str">
        <f t="shared" si="1100"/>
        <v>Yes</v>
      </c>
      <c r="Q5608" t="str">
        <f t="shared" si="1101"/>
        <v>Yes</v>
      </c>
      <c r="R5608" t="str">
        <f t="shared" si="1102"/>
        <v>No</v>
      </c>
      <c r="S5608">
        <v>2327</v>
      </c>
      <c r="T5608" t="s">
        <v>14</v>
      </c>
      <c r="U5608" t="s">
        <v>2737</v>
      </c>
      <c r="V5608" t="str">
        <f t="shared" si="1103"/>
        <v>Non Intersection</v>
      </c>
      <c r="W5608" t="s">
        <v>5977</v>
      </c>
      <c r="X5608">
        <v>42.395899</v>
      </c>
      <c r="Y5608">
        <v>-71.128315999999998</v>
      </c>
      <c r="Z5608" t="s">
        <v>5978</v>
      </c>
    </row>
    <row r="5609" spans="1:26">
      <c r="A5609">
        <v>29609</v>
      </c>
      <c r="B5609" s="1">
        <v>41525.604155092595</v>
      </c>
      <c r="C5609" s="1">
        <f t="shared" si="1092"/>
        <v>41275</v>
      </c>
      <c r="D5609" s="4">
        <f t="shared" si="1093"/>
        <v>0.68611111111111112</v>
      </c>
      <c r="E5609" s="3">
        <f t="shared" si="1094"/>
        <v>2013</v>
      </c>
      <c r="F5609" s="3">
        <f t="shared" si="1095"/>
        <v>9</v>
      </c>
      <c r="G5609" s="3">
        <f t="shared" si="1096"/>
        <v>8</v>
      </c>
      <c r="H5609" s="3">
        <f t="shared" si="1097"/>
        <v>14</v>
      </c>
      <c r="I5609" s="3">
        <f t="shared" si="1098"/>
        <v>29</v>
      </c>
      <c r="J5609" s="3">
        <f t="shared" si="1099"/>
        <v>1</v>
      </c>
      <c r="K5609" s="3" t="str">
        <f>IF(AND(D5609&gt;='Season Lookup'!$D$15,D5609&lt;'Season Lookup'!$D$16),"Spring",IF(AND(D5609&gt;='Season Lookup'!$D$16,D5609&lt;'Season Lookup'!$D$17),"Summer",IF(AND(D5609&gt;='Season Lookup'!$D$17,D5609&lt;'Season Lookup'!$D$18),"Fall",IF(OR(D5609&gt;='Season Lookup'!$D$18,D5609&lt;'Season Lookup'!$D$15),"Winter"))))</f>
        <v>Summer</v>
      </c>
      <c r="L5609" s="3" t="str">
        <f>VLOOKUP(F5609,'Season Lookup'!$A$1:$B$13,2,0)</f>
        <v>Fall</v>
      </c>
      <c r="M5609" t="s">
        <v>48</v>
      </c>
      <c r="N5609" t="s">
        <v>13</v>
      </c>
      <c r="O5609" t="s">
        <v>13</v>
      </c>
      <c r="P5609" t="str">
        <f t="shared" si="1100"/>
        <v>Yes</v>
      </c>
      <c r="Q5609" t="str">
        <f t="shared" si="1101"/>
        <v>No</v>
      </c>
      <c r="R5609" t="str">
        <f t="shared" si="1102"/>
        <v>No</v>
      </c>
      <c r="T5609" t="s">
        <v>342</v>
      </c>
      <c r="V5609" t="str">
        <f t="shared" si="1103"/>
        <v>Intersection</v>
      </c>
      <c r="W5609" t="s">
        <v>1487</v>
      </c>
      <c r="X5609">
        <v>0</v>
      </c>
      <c r="Y5609">
        <v>0</v>
      </c>
      <c r="Z5609" t="s">
        <v>81</v>
      </c>
    </row>
    <row r="5610" spans="1:26">
      <c r="A5610">
        <v>29610</v>
      </c>
      <c r="B5610" s="1">
        <v>41525.614583333336</v>
      </c>
      <c r="C5610" s="1">
        <f t="shared" si="1092"/>
        <v>41275</v>
      </c>
      <c r="D5610" s="4">
        <f t="shared" si="1093"/>
        <v>0.68611111111111112</v>
      </c>
      <c r="E5610" s="3">
        <f t="shared" si="1094"/>
        <v>2013</v>
      </c>
      <c r="F5610" s="3">
        <f t="shared" si="1095"/>
        <v>9</v>
      </c>
      <c r="G5610" s="3">
        <f t="shared" si="1096"/>
        <v>8</v>
      </c>
      <c r="H5610" s="3">
        <f t="shared" si="1097"/>
        <v>14</v>
      </c>
      <c r="I5610" s="3">
        <f t="shared" si="1098"/>
        <v>45</v>
      </c>
      <c r="J5610" s="3">
        <f t="shared" si="1099"/>
        <v>1</v>
      </c>
      <c r="K5610" s="3" t="str">
        <f>IF(AND(D5610&gt;='Season Lookup'!$D$15,D5610&lt;'Season Lookup'!$D$16),"Spring",IF(AND(D5610&gt;='Season Lookup'!$D$16,D5610&lt;'Season Lookup'!$D$17),"Summer",IF(AND(D5610&gt;='Season Lookup'!$D$17,D5610&lt;'Season Lookup'!$D$18),"Fall",IF(OR(D5610&gt;='Season Lookup'!$D$18,D5610&lt;'Season Lookup'!$D$15),"Winter"))))</f>
        <v>Summer</v>
      </c>
      <c r="L5610" s="3" t="str">
        <f>VLOOKUP(F5610,'Season Lookup'!$A$1:$B$13,2,0)</f>
        <v>Fall</v>
      </c>
      <c r="M5610" t="s">
        <v>48</v>
      </c>
      <c r="N5610" t="s">
        <v>13</v>
      </c>
      <c r="O5610" t="s">
        <v>23</v>
      </c>
      <c r="P5610" t="str">
        <f t="shared" si="1100"/>
        <v>Yes</v>
      </c>
      <c r="Q5610" t="str">
        <f t="shared" si="1101"/>
        <v>No</v>
      </c>
      <c r="R5610" t="str">
        <f t="shared" si="1102"/>
        <v>No</v>
      </c>
      <c r="S5610">
        <v>3260</v>
      </c>
      <c r="T5610" t="s">
        <v>14</v>
      </c>
      <c r="V5610" t="str">
        <f t="shared" si="1103"/>
        <v>Non Intersection</v>
      </c>
      <c r="W5610" t="s">
        <v>5979</v>
      </c>
      <c r="X5610">
        <v>42.368924999999997</v>
      </c>
      <c r="Y5610">
        <v>-71.110257000000004</v>
      </c>
      <c r="Z5610" t="s">
        <v>468</v>
      </c>
    </row>
    <row r="5611" spans="1:26">
      <c r="A5611">
        <v>29605</v>
      </c>
      <c r="B5611" s="1">
        <v>41526.5</v>
      </c>
      <c r="C5611" s="1">
        <f t="shared" si="1092"/>
        <v>41275</v>
      </c>
      <c r="D5611" s="4">
        <f t="shared" si="1093"/>
        <v>0.68888888888888888</v>
      </c>
      <c r="E5611" s="3">
        <f t="shared" si="1094"/>
        <v>2013</v>
      </c>
      <c r="F5611" s="3">
        <f t="shared" si="1095"/>
        <v>9</v>
      </c>
      <c r="G5611" s="3">
        <f t="shared" si="1096"/>
        <v>9</v>
      </c>
      <c r="H5611" s="3">
        <f t="shared" si="1097"/>
        <v>12</v>
      </c>
      <c r="I5611" s="3">
        <f t="shared" si="1098"/>
        <v>0</v>
      </c>
      <c r="J5611" s="3">
        <f t="shared" si="1099"/>
        <v>2</v>
      </c>
      <c r="K5611" s="3" t="str">
        <f>IF(AND(D5611&gt;='Season Lookup'!$D$15,D5611&lt;'Season Lookup'!$D$16),"Spring",IF(AND(D5611&gt;='Season Lookup'!$D$16,D5611&lt;'Season Lookup'!$D$17),"Summer",IF(AND(D5611&gt;='Season Lookup'!$D$17,D5611&lt;'Season Lookup'!$D$18),"Fall",IF(OR(D5611&gt;='Season Lookup'!$D$18,D5611&lt;'Season Lookup'!$D$15),"Winter"))))</f>
        <v>Summer</v>
      </c>
      <c r="L5611" s="3" t="str">
        <f>VLOOKUP(F5611,'Season Lookup'!$A$1:$B$13,2,0)</f>
        <v>Fall</v>
      </c>
      <c r="M5611" t="s">
        <v>56</v>
      </c>
      <c r="N5611" t="s">
        <v>13</v>
      </c>
      <c r="O5611" t="s">
        <v>13</v>
      </c>
      <c r="P5611" t="str">
        <f t="shared" si="1100"/>
        <v>Yes</v>
      </c>
      <c r="Q5611" t="str">
        <f t="shared" si="1101"/>
        <v>No</v>
      </c>
      <c r="R5611" t="str">
        <f t="shared" si="1102"/>
        <v>No</v>
      </c>
      <c r="T5611" t="s">
        <v>14</v>
      </c>
      <c r="U5611" t="s">
        <v>745</v>
      </c>
      <c r="V5611" t="str">
        <f t="shared" si="1103"/>
        <v>Intersection</v>
      </c>
      <c r="W5611" t="s">
        <v>873</v>
      </c>
      <c r="X5611">
        <v>42.364424</v>
      </c>
      <c r="Y5611">
        <v>-71.102082999999993</v>
      </c>
      <c r="Z5611" t="s">
        <v>874</v>
      </c>
    </row>
    <row r="5612" spans="1:26">
      <c r="A5612">
        <v>29611</v>
      </c>
      <c r="B5612" s="1">
        <v>41526.024293981478</v>
      </c>
      <c r="C5612" s="1">
        <f t="shared" si="1092"/>
        <v>41275</v>
      </c>
      <c r="D5612" s="4">
        <f t="shared" si="1093"/>
        <v>0.68888888888888888</v>
      </c>
      <c r="E5612" s="3">
        <f t="shared" si="1094"/>
        <v>2013</v>
      </c>
      <c r="F5612" s="3">
        <f t="shared" si="1095"/>
        <v>9</v>
      </c>
      <c r="G5612" s="3">
        <f t="shared" si="1096"/>
        <v>9</v>
      </c>
      <c r="H5612" s="3">
        <f t="shared" si="1097"/>
        <v>0</v>
      </c>
      <c r="I5612" s="3">
        <f t="shared" si="1098"/>
        <v>34</v>
      </c>
      <c r="J5612" s="3">
        <f t="shared" si="1099"/>
        <v>2</v>
      </c>
      <c r="K5612" s="3" t="str">
        <f>IF(AND(D5612&gt;='Season Lookup'!$D$15,D5612&lt;'Season Lookup'!$D$16),"Spring",IF(AND(D5612&gt;='Season Lookup'!$D$16,D5612&lt;'Season Lookup'!$D$17),"Summer",IF(AND(D5612&gt;='Season Lookup'!$D$17,D5612&lt;'Season Lookup'!$D$18),"Fall",IF(OR(D5612&gt;='Season Lookup'!$D$18,D5612&lt;'Season Lookup'!$D$15),"Winter"))))</f>
        <v>Summer</v>
      </c>
      <c r="L5612" s="3" t="str">
        <f>VLOOKUP(F5612,'Season Lookup'!$A$1:$B$13,2,0)</f>
        <v>Fall</v>
      </c>
      <c r="M5612" t="s">
        <v>56</v>
      </c>
      <c r="N5612" t="s">
        <v>13</v>
      </c>
      <c r="O5612" t="s">
        <v>13</v>
      </c>
      <c r="P5612" t="str">
        <f t="shared" si="1100"/>
        <v>Yes</v>
      </c>
      <c r="Q5612" t="str">
        <f t="shared" si="1101"/>
        <v>No</v>
      </c>
      <c r="R5612" t="str">
        <f t="shared" si="1102"/>
        <v>No</v>
      </c>
      <c r="T5612" t="s">
        <v>288</v>
      </c>
      <c r="U5612" t="s">
        <v>105</v>
      </c>
      <c r="V5612" t="str">
        <f t="shared" si="1103"/>
        <v>Intersection</v>
      </c>
      <c r="W5612" t="s">
        <v>307</v>
      </c>
      <c r="X5612">
        <v>42.364801999999997</v>
      </c>
      <c r="Y5612">
        <v>-71.089412999999993</v>
      </c>
      <c r="Z5612" t="s">
        <v>308</v>
      </c>
    </row>
    <row r="5613" spans="1:26">
      <c r="A5613">
        <v>29612</v>
      </c>
      <c r="B5613" s="1">
        <v>41526.024293981478</v>
      </c>
      <c r="C5613" s="1">
        <f t="shared" si="1092"/>
        <v>41275</v>
      </c>
      <c r="D5613" s="4">
        <f t="shared" si="1093"/>
        <v>0.68888888888888888</v>
      </c>
      <c r="E5613" s="3">
        <f t="shared" si="1094"/>
        <v>2013</v>
      </c>
      <c r="F5613" s="3">
        <f t="shared" si="1095"/>
        <v>9</v>
      </c>
      <c r="G5613" s="3">
        <f t="shared" si="1096"/>
        <v>9</v>
      </c>
      <c r="H5613" s="3">
        <f t="shared" si="1097"/>
        <v>0</v>
      </c>
      <c r="I5613" s="3">
        <f t="shared" si="1098"/>
        <v>34</v>
      </c>
      <c r="J5613" s="3">
        <f t="shared" si="1099"/>
        <v>2</v>
      </c>
      <c r="K5613" s="3" t="str">
        <f>IF(AND(D5613&gt;='Season Lookup'!$D$15,D5613&lt;'Season Lookup'!$D$16),"Spring",IF(AND(D5613&gt;='Season Lookup'!$D$16,D5613&lt;'Season Lookup'!$D$17),"Summer",IF(AND(D5613&gt;='Season Lookup'!$D$17,D5613&lt;'Season Lookup'!$D$18),"Fall",IF(OR(D5613&gt;='Season Lookup'!$D$18,D5613&lt;'Season Lookup'!$D$15),"Winter"))))</f>
        <v>Summer</v>
      </c>
      <c r="L5613" s="3" t="str">
        <f>VLOOKUP(F5613,'Season Lookup'!$A$1:$B$13,2,0)</f>
        <v>Fall</v>
      </c>
      <c r="M5613" t="s">
        <v>56</v>
      </c>
      <c r="N5613" t="s">
        <v>13</v>
      </c>
      <c r="O5613" t="s">
        <v>13</v>
      </c>
      <c r="P5613" t="str">
        <f t="shared" si="1100"/>
        <v>Yes</v>
      </c>
      <c r="Q5613" t="str">
        <f t="shared" si="1101"/>
        <v>No</v>
      </c>
      <c r="R5613" t="str">
        <f t="shared" si="1102"/>
        <v>No</v>
      </c>
      <c r="T5613" t="s">
        <v>288</v>
      </c>
      <c r="V5613" t="str">
        <f t="shared" si="1103"/>
        <v>Intersection</v>
      </c>
      <c r="W5613" t="s">
        <v>5980</v>
      </c>
      <c r="X5613">
        <v>0</v>
      </c>
      <c r="Y5613">
        <v>0</v>
      </c>
      <c r="Z5613" t="s">
        <v>81</v>
      </c>
    </row>
    <row r="5614" spans="1:26">
      <c r="A5614">
        <v>29613</v>
      </c>
      <c r="B5614" s="1">
        <v>41526.333333333336</v>
      </c>
      <c r="C5614" s="1">
        <f t="shared" si="1092"/>
        <v>41275</v>
      </c>
      <c r="D5614" s="4">
        <f t="shared" si="1093"/>
        <v>0.68888888888888888</v>
      </c>
      <c r="E5614" s="3">
        <f t="shared" si="1094"/>
        <v>2013</v>
      </c>
      <c r="F5614" s="3">
        <f t="shared" si="1095"/>
        <v>9</v>
      </c>
      <c r="G5614" s="3">
        <f t="shared" si="1096"/>
        <v>9</v>
      </c>
      <c r="H5614" s="3">
        <f t="shared" si="1097"/>
        <v>8</v>
      </c>
      <c r="I5614" s="3">
        <f t="shared" si="1098"/>
        <v>0</v>
      </c>
      <c r="J5614" s="3">
        <f t="shared" si="1099"/>
        <v>2</v>
      </c>
      <c r="K5614" s="3" t="str">
        <f>IF(AND(D5614&gt;='Season Lookup'!$D$15,D5614&lt;'Season Lookup'!$D$16),"Spring",IF(AND(D5614&gt;='Season Lookup'!$D$16,D5614&lt;'Season Lookup'!$D$17),"Summer",IF(AND(D5614&gt;='Season Lookup'!$D$17,D5614&lt;'Season Lookup'!$D$18),"Fall",IF(OR(D5614&gt;='Season Lookup'!$D$18,D5614&lt;'Season Lookup'!$D$15),"Winter"))))</f>
        <v>Summer</v>
      </c>
      <c r="L5614" s="3" t="str">
        <f>VLOOKUP(F5614,'Season Lookup'!$A$1:$B$13,2,0)</f>
        <v>Fall</v>
      </c>
      <c r="M5614" t="s">
        <v>56</v>
      </c>
      <c r="N5614" t="s">
        <v>13</v>
      </c>
      <c r="O5614" t="s">
        <v>23</v>
      </c>
      <c r="P5614" t="str">
        <f t="shared" si="1100"/>
        <v>Yes</v>
      </c>
      <c r="Q5614" t="str">
        <f t="shared" si="1101"/>
        <v>No</v>
      </c>
      <c r="R5614" t="str">
        <f t="shared" si="1102"/>
        <v>No</v>
      </c>
      <c r="S5614">
        <v>19</v>
      </c>
      <c r="T5614" t="s">
        <v>501</v>
      </c>
      <c r="V5614" t="str">
        <f t="shared" si="1103"/>
        <v>Non Intersection</v>
      </c>
      <c r="W5614" t="s">
        <v>5981</v>
      </c>
      <c r="X5614">
        <v>42.383864000000003</v>
      </c>
      <c r="Y5614">
        <v>-71.118531000000004</v>
      </c>
      <c r="Z5614" t="s">
        <v>5982</v>
      </c>
    </row>
    <row r="5615" spans="1:26">
      <c r="A5615">
        <v>29614</v>
      </c>
      <c r="B5615" s="1">
        <v>41526.375</v>
      </c>
      <c r="C5615" s="1">
        <f t="shared" si="1092"/>
        <v>41275</v>
      </c>
      <c r="D5615" s="4">
        <f t="shared" si="1093"/>
        <v>0.68888888888888888</v>
      </c>
      <c r="E5615" s="3">
        <f t="shared" si="1094"/>
        <v>2013</v>
      </c>
      <c r="F5615" s="3">
        <f t="shared" si="1095"/>
        <v>9</v>
      </c>
      <c r="G5615" s="3">
        <f t="shared" si="1096"/>
        <v>9</v>
      </c>
      <c r="H5615" s="3">
        <f t="shared" si="1097"/>
        <v>9</v>
      </c>
      <c r="I5615" s="3">
        <f t="shared" si="1098"/>
        <v>0</v>
      </c>
      <c r="J5615" s="3">
        <f t="shared" si="1099"/>
        <v>2</v>
      </c>
      <c r="K5615" s="3" t="str">
        <f>IF(AND(D5615&gt;='Season Lookup'!$D$15,D5615&lt;'Season Lookup'!$D$16),"Spring",IF(AND(D5615&gt;='Season Lookup'!$D$16,D5615&lt;'Season Lookup'!$D$17),"Summer",IF(AND(D5615&gt;='Season Lookup'!$D$17,D5615&lt;'Season Lookup'!$D$18),"Fall",IF(OR(D5615&gt;='Season Lookup'!$D$18,D5615&lt;'Season Lookup'!$D$15),"Winter"))))</f>
        <v>Summer</v>
      </c>
      <c r="L5615" s="3" t="str">
        <f>VLOOKUP(F5615,'Season Lookup'!$A$1:$B$13,2,0)</f>
        <v>Fall</v>
      </c>
      <c r="N5615" t="s">
        <v>13</v>
      </c>
      <c r="O5615" t="s">
        <v>13</v>
      </c>
      <c r="P5615" t="str">
        <f t="shared" si="1100"/>
        <v>Yes</v>
      </c>
      <c r="Q5615" t="str">
        <f t="shared" si="1101"/>
        <v>No</v>
      </c>
      <c r="R5615" t="str">
        <f t="shared" si="1102"/>
        <v>No</v>
      </c>
      <c r="S5615">
        <v>6</v>
      </c>
      <c r="T5615" t="s">
        <v>1426</v>
      </c>
      <c r="V5615" t="str">
        <f t="shared" si="1103"/>
        <v>Non Intersection</v>
      </c>
      <c r="W5615" t="s">
        <v>5983</v>
      </c>
      <c r="X5615">
        <v>42.395127000000002</v>
      </c>
      <c r="Y5615">
        <v>-71.128133000000005</v>
      </c>
      <c r="Z5615" t="s">
        <v>5984</v>
      </c>
    </row>
    <row r="5616" spans="1:26">
      <c r="A5616">
        <v>29615</v>
      </c>
      <c r="B5616" s="1">
        <v>41526.385405092595</v>
      </c>
      <c r="C5616" s="1">
        <f t="shared" si="1092"/>
        <v>41275</v>
      </c>
      <c r="D5616" s="4">
        <f t="shared" si="1093"/>
        <v>0.68888888888888888</v>
      </c>
      <c r="E5616" s="3">
        <f t="shared" si="1094"/>
        <v>2013</v>
      </c>
      <c r="F5616" s="3">
        <f t="shared" si="1095"/>
        <v>9</v>
      </c>
      <c r="G5616" s="3">
        <f t="shared" si="1096"/>
        <v>9</v>
      </c>
      <c r="H5616" s="3">
        <f t="shared" si="1097"/>
        <v>9</v>
      </c>
      <c r="I5616" s="3">
        <f t="shared" si="1098"/>
        <v>14</v>
      </c>
      <c r="J5616" s="3">
        <f t="shared" si="1099"/>
        <v>2</v>
      </c>
      <c r="K5616" s="3" t="str">
        <f>IF(AND(D5616&gt;='Season Lookup'!$D$15,D5616&lt;'Season Lookup'!$D$16),"Spring",IF(AND(D5616&gt;='Season Lookup'!$D$16,D5616&lt;'Season Lookup'!$D$17),"Summer",IF(AND(D5616&gt;='Season Lookup'!$D$17,D5616&lt;'Season Lookup'!$D$18),"Fall",IF(OR(D5616&gt;='Season Lookup'!$D$18,D5616&lt;'Season Lookup'!$D$15),"Winter"))))</f>
        <v>Summer</v>
      </c>
      <c r="L5616" s="3" t="str">
        <f>VLOOKUP(F5616,'Season Lookup'!$A$1:$B$13,2,0)</f>
        <v>Fall</v>
      </c>
      <c r="M5616" t="s">
        <v>56</v>
      </c>
      <c r="N5616" t="s">
        <v>13</v>
      </c>
      <c r="O5616" t="s">
        <v>13</v>
      </c>
      <c r="P5616" t="str">
        <f t="shared" si="1100"/>
        <v>Yes</v>
      </c>
      <c r="Q5616" t="str">
        <f t="shared" si="1101"/>
        <v>No</v>
      </c>
      <c r="R5616" t="str">
        <f t="shared" si="1102"/>
        <v>No</v>
      </c>
      <c r="S5616">
        <v>1050</v>
      </c>
      <c r="T5616" t="s">
        <v>14</v>
      </c>
      <c r="V5616" t="str">
        <f t="shared" si="1103"/>
        <v>Non Intersection</v>
      </c>
      <c r="W5616" t="s">
        <v>5985</v>
      </c>
      <c r="X5616">
        <v>42.369898999999997</v>
      </c>
      <c r="Y5616">
        <v>-71.113045999999997</v>
      </c>
      <c r="Z5616" t="s">
        <v>5986</v>
      </c>
    </row>
    <row r="5617" spans="1:26">
      <c r="A5617">
        <v>29616</v>
      </c>
      <c r="B5617" s="1">
        <v>41526.5</v>
      </c>
      <c r="C5617" s="1">
        <f t="shared" si="1092"/>
        <v>41275</v>
      </c>
      <c r="D5617" s="4">
        <f t="shared" si="1093"/>
        <v>0.68888888888888888</v>
      </c>
      <c r="E5617" s="3">
        <f t="shared" si="1094"/>
        <v>2013</v>
      </c>
      <c r="F5617" s="3">
        <f t="shared" si="1095"/>
        <v>9</v>
      </c>
      <c r="G5617" s="3">
        <f t="shared" si="1096"/>
        <v>9</v>
      </c>
      <c r="H5617" s="3">
        <f t="shared" si="1097"/>
        <v>12</v>
      </c>
      <c r="I5617" s="3">
        <f t="shared" si="1098"/>
        <v>0</v>
      </c>
      <c r="J5617" s="3">
        <f t="shared" si="1099"/>
        <v>2</v>
      </c>
      <c r="K5617" s="3" t="str">
        <f>IF(AND(D5617&gt;='Season Lookup'!$D$15,D5617&lt;'Season Lookup'!$D$16),"Spring",IF(AND(D5617&gt;='Season Lookup'!$D$16,D5617&lt;'Season Lookup'!$D$17),"Summer",IF(AND(D5617&gt;='Season Lookup'!$D$17,D5617&lt;'Season Lookup'!$D$18),"Fall",IF(OR(D5617&gt;='Season Lookup'!$D$18,D5617&lt;'Season Lookup'!$D$15),"Winter"))))</f>
        <v>Summer</v>
      </c>
      <c r="L5617" s="3" t="str">
        <f>VLOOKUP(F5617,'Season Lookup'!$A$1:$B$13,2,0)</f>
        <v>Fall</v>
      </c>
      <c r="M5617" t="s">
        <v>56</v>
      </c>
      <c r="N5617" t="s">
        <v>13</v>
      </c>
      <c r="O5617" t="s">
        <v>13</v>
      </c>
      <c r="P5617" t="str">
        <f t="shared" si="1100"/>
        <v>Yes</v>
      </c>
      <c r="Q5617" t="str">
        <f t="shared" si="1101"/>
        <v>No</v>
      </c>
      <c r="R5617" t="str">
        <f t="shared" si="1102"/>
        <v>No</v>
      </c>
      <c r="S5617">
        <v>300</v>
      </c>
      <c r="T5617" t="s">
        <v>198</v>
      </c>
      <c r="V5617" t="str">
        <f t="shared" si="1103"/>
        <v>Non Intersection</v>
      </c>
      <c r="W5617" t="s">
        <v>5987</v>
      </c>
      <c r="X5617">
        <v>42.374535000000002</v>
      </c>
      <c r="Y5617">
        <v>-71.132947999999999</v>
      </c>
      <c r="Z5617" t="s">
        <v>5988</v>
      </c>
    </row>
    <row r="5618" spans="1:26">
      <c r="A5618">
        <v>29617</v>
      </c>
      <c r="B5618" s="1">
        <v>41526.751377314817</v>
      </c>
      <c r="C5618" s="1">
        <f t="shared" si="1092"/>
        <v>41275</v>
      </c>
      <c r="D5618" s="4">
        <f t="shared" si="1093"/>
        <v>0.68888888888888888</v>
      </c>
      <c r="E5618" s="3">
        <f t="shared" si="1094"/>
        <v>2013</v>
      </c>
      <c r="F5618" s="3">
        <f t="shared" si="1095"/>
        <v>9</v>
      </c>
      <c r="G5618" s="3">
        <f t="shared" si="1096"/>
        <v>9</v>
      </c>
      <c r="H5618" s="3">
        <f t="shared" si="1097"/>
        <v>18</v>
      </c>
      <c r="I5618" s="3">
        <f t="shared" si="1098"/>
        <v>1</v>
      </c>
      <c r="J5618" s="3">
        <f t="shared" si="1099"/>
        <v>2</v>
      </c>
      <c r="K5618" s="3" t="str">
        <f>IF(AND(D5618&gt;='Season Lookup'!$D$15,D5618&lt;'Season Lookup'!$D$16),"Spring",IF(AND(D5618&gt;='Season Lookup'!$D$16,D5618&lt;'Season Lookup'!$D$17),"Summer",IF(AND(D5618&gt;='Season Lookup'!$D$17,D5618&lt;'Season Lookup'!$D$18),"Fall",IF(OR(D5618&gt;='Season Lookup'!$D$18,D5618&lt;'Season Lookup'!$D$15),"Winter"))))</f>
        <v>Summer</v>
      </c>
      <c r="L5618" s="3" t="str">
        <f>VLOOKUP(F5618,'Season Lookup'!$A$1:$B$13,2,0)</f>
        <v>Fall</v>
      </c>
      <c r="M5618" t="s">
        <v>56</v>
      </c>
      <c r="N5618" t="s">
        <v>13</v>
      </c>
      <c r="O5618" t="s">
        <v>152</v>
      </c>
      <c r="P5618" t="str">
        <f t="shared" si="1100"/>
        <v>Yes</v>
      </c>
      <c r="Q5618" t="str">
        <f t="shared" si="1101"/>
        <v>No</v>
      </c>
      <c r="R5618" t="str">
        <f t="shared" si="1102"/>
        <v>Yes</v>
      </c>
      <c r="T5618" t="s">
        <v>15</v>
      </c>
      <c r="U5618" t="s">
        <v>561</v>
      </c>
      <c r="V5618" t="str">
        <f t="shared" si="1103"/>
        <v>Intersection</v>
      </c>
      <c r="W5618" t="s">
        <v>1337</v>
      </c>
      <c r="X5618">
        <v>42.393416999999999</v>
      </c>
      <c r="Y5618">
        <v>-71.132048999999995</v>
      </c>
      <c r="Z5618" t="s">
        <v>1338</v>
      </c>
    </row>
    <row r="5619" spans="1:26">
      <c r="A5619">
        <v>29618</v>
      </c>
      <c r="B5619" s="1">
        <v>41527.418055555558</v>
      </c>
      <c r="C5619" s="1">
        <f t="shared" si="1092"/>
        <v>41275</v>
      </c>
      <c r="D5619" s="4">
        <f t="shared" si="1093"/>
        <v>0.69166666666666665</v>
      </c>
      <c r="E5619" s="3">
        <f t="shared" si="1094"/>
        <v>2013</v>
      </c>
      <c r="F5619" s="3">
        <f t="shared" si="1095"/>
        <v>9</v>
      </c>
      <c r="G5619" s="3">
        <f t="shared" si="1096"/>
        <v>10</v>
      </c>
      <c r="H5619" s="3">
        <f t="shared" si="1097"/>
        <v>10</v>
      </c>
      <c r="I5619" s="3">
        <f t="shared" si="1098"/>
        <v>2</v>
      </c>
      <c r="J5619" s="3">
        <f t="shared" si="1099"/>
        <v>3</v>
      </c>
      <c r="K5619" s="3" t="str">
        <f>IF(AND(D5619&gt;='Season Lookup'!$D$15,D5619&lt;'Season Lookup'!$D$16),"Spring",IF(AND(D5619&gt;='Season Lookup'!$D$16,D5619&lt;'Season Lookup'!$D$17),"Summer",IF(AND(D5619&gt;='Season Lookup'!$D$17,D5619&lt;'Season Lookup'!$D$18),"Fall",IF(OR(D5619&gt;='Season Lookup'!$D$18,D5619&lt;'Season Lookup'!$D$15),"Winter"))))</f>
        <v>Summer</v>
      </c>
      <c r="L5619" s="3" t="str">
        <f>VLOOKUP(F5619,'Season Lookup'!$A$1:$B$13,2,0)</f>
        <v>Fall</v>
      </c>
      <c r="M5619" t="s">
        <v>73</v>
      </c>
      <c r="N5619" t="s">
        <v>35</v>
      </c>
      <c r="O5619" t="s">
        <v>18</v>
      </c>
      <c r="P5619" t="str">
        <f t="shared" si="1100"/>
        <v>Yes</v>
      </c>
      <c r="Q5619" t="str">
        <f t="shared" si="1101"/>
        <v>No</v>
      </c>
      <c r="R5619" t="str">
        <f t="shared" si="1102"/>
        <v>No</v>
      </c>
      <c r="T5619" t="s">
        <v>379</v>
      </c>
      <c r="U5619" t="s">
        <v>19</v>
      </c>
      <c r="V5619" t="str">
        <f t="shared" si="1103"/>
        <v>Intersection</v>
      </c>
      <c r="W5619" t="s">
        <v>2729</v>
      </c>
      <c r="X5619">
        <v>42.370859000000003</v>
      </c>
      <c r="Y5619">
        <v>-71.078595000000007</v>
      </c>
      <c r="Z5619" t="s">
        <v>2201</v>
      </c>
    </row>
    <row r="5620" spans="1:26">
      <c r="A5620">
        <v>29619</v>
      </c>
      <c r="B5620" s="1">
        <v>41527.930543981478</v>
      </c>
      <c r="C5620" s="1">
        <f t="shared" si="1092"/>
        <v>41275</v>
      </c>
      <c r="D5620" s="4">
        <f t="shared" si="1093"/>
        <v>0.69166666666666665</v>
      </c>
      <c r="E5620" s="3">
        <f t="shared" si="1094"/>
        <v>2013</v>
      </c>
      <c r="F5620" s="3">
        <f t="shared" si="1095"/>
        <v>9</v>
      </c>
      <c r="G5620" s="3">
        <f t="shared" si="1096"/>
        <v>10</v>
      </c>
      <c r="H5620" s="3">
        <f t="shared" si="1097"/>
        <v>22</v>
      </c>
      <c r="I5620" s="3">
        <f t="shared" si="1098"/>
        <v>19</v>
      </c>
      <c r="J5620" s="3">
        <f t="shared" si="1099"/>
        <v>3</v>
      </c>
      <c r="K5620" s="3" t="str">
        <f>IF(AND(D5620&gt;='Season Lookup'!$D$15,D5620&lt;'Season Lookup'!$D$16),"Spring",IF(AND(D5620&gt;='Season Lookup'!$D$16,D5620&lt;'Season Lookup'!$D$17),"Summer",IF(AND(D5620&gt;='Season Lookup'!$D$17,D5620&lt;'Season Lookup'!$D$18),"Fall",IF(OR(D5620&gt;='Season Lookup'!$D$18,D5620&lt;'Season Lookup'!$D$15),"Winter"))))</f>
        <v>Summer</v>
      </c>
      <c r="L5620" s="3" t="str">
        <f>VLOOKUP(F5620,'Season Lookup'!$A$1:$B$13,2,0)</f>
        <v>Fall</v>
      </c>
      <c r="M5620" t="s">
        <v>73</v>
      </c>
      <c r="N5620" t="s">
        <v>13</v>
      </c>
      <c r="O5620" t="s">
        <v>13</v>
      </c>
      <c r="P5620" t="str">
        <f t="shared" si="1100"/>
        <v>Yes</v>
      </c>
      <c r="Q5620" t="str">
        <f t="shared" si="1101"/>
        <v>No</v>
      </c>
      <c r="R5620" t="str">
        <f t="shared" si="1102"/>
        <v>No</v>
      </c>
      <c r="S5620">
        <v>1500</v>
      </c>
      <c r="T5620" t="s">
        <v>14</v>
      </c>
      <c r="U5620" t="s">
        <v>97</v>
      </c>
      <c r="V5620" t="str">
        <f t="shared" si="1103"/>
        <v>Non Intersection</v>
      </c>
      <c r="W5620" t="s">
        <v>5786</v>
      </c>
      <c r="X5620">
        <v>42.376925</v>
      </c>
      <c r="Y5620">
        <v>-71.120996000000005</v>
      </c>
      <c r="Z5620" t="s">
        <v>5787</v>
      </c>
    </row>
    <row r="5621" spans="1:26">
      <c r="A5621">
        <v>29620</v>
      </c>
      <c r="B5621" s="1">
        <v>41527.544432870367</v>
      </c>
      <c r="C5621" s="1">
        <f t="shared" si="1092"/>
        <v>41275</v>
      </c>
      <c r="D5621" s="4">
        <f t="shared" si="1093"/>
        <v>0.69166666666666665</v>
      </c>
      <c r="E5621" s="3">
        <f t="shared" si="1094"/>
        <v>2013</v>
      </c>
      <c r="F5621" s="3">
        <f t="shared" si="1095"/>
        <v>9</v>
      </c>
      <c r="G5621" s="3">
        <f t="shared" si="1096"/>
        <v>10</v>
      </c>
      <c r="H5621" s="3">
        <f t="shared" si="1097"/>
        <v>13</v>
      </c>
      <c r="I5621" s="3">
        <f t="shared" si="1098"/>
        <v>3</v>
      </c>
      <c r="J5621" s="3">
        <f t="shared" si="1099"/>
        <v>3</v>
      </c>
      <c r="K5621" s="3" t="str">
        <f>IF(AND(D5621&gt;='Season Lookup'!$D$15,D5621&lt;'Season Lookup'!$D$16),"Spring",IF(AND(D5621&gt;='Season Lookup'!$D$16,D5621&lt;'Season Lookup'!$D$17),"Summer",IF(AND(D5621&gt;='Season Lookup'!$D$17,D5621&lt;'Season Lookup'!$D$18),"Fall",IF(OR(D5621&gt;='Season Lookup'!$D$18,D5621&lt;'Season Lookup'!$D$15),"Winter"))))</f>
        <v>Summer</v>
      </c>
      <c r="L5621" s="3" t="str">
        <f>VLOOKUP(F5621,'Season Lookup'!$A$1:$B$13,2,0)</f>
        <v>Fall</v>
      </c>
      <c r="M5621" t="s">
        <v>73</v>
      </c>
      <c r="N5621" t="s">
        <v>18</v>
      </c>
      <c r="O5621" t="s">
        <v>132</v>
      </c>
      <c r="P5621" t="str">
        <f t="shared" si="1100"/>
        <v>Yes</v>
      </c>
      <c r="Q5621" t="str">
        <f t="shared" si="1101"/>
        <v>Yes</v>
      </c>
      <c r="R5621" t="str">
        <f t="shared" si="1102"/>
        <v>No</v>
      </c>
      <c r="S5621">
        <v>2161</v>
      </c>
      <c r="T5621" t="s">
        <v>14</v>
      </c>
      <c r="V5621" t="str">
        <f t="shared" si="1103"/>
        <v>Non Intersection</v>
      </c>
      <c r="W5621" t="s">
        <v>1363</v>
      </c>
      <c r="X5621">
        <v>42.392536999999997</v>
      </c>
      <c r="Y5621">
        <v>-71.124398999999997</v>
      </c>
      <c r="Z5621" t="s">
        <v>1364</v>
      </c>
    </row>
    <row r="5622" spans="1:26">
      <c r="A5622">
        <v>29621</v>
      </c>
      <c r="B5622" s="1">
        <v>41527.566655092596</v>
      </c>
      <c r="C5622" s="1">
        <f t="shared" si="1092"/>
        <v>41275</v>
      </c>
      <c r="D5622" s="4">
        <f t="shared" si="1093"/>
        <v>0.69166666666666665</v>
      </c>
      <c r="E5622" s="3">
        <f t="shared" si="1094"/>
        <v>2013</v>
      </c>
      <c r="F5622" s="3">
        <f t="shared" si="1095"/>
        <v>9</v>
      </c>
      <c r="G5622" s="3">
        <f t="shared" si="1096"/>
        <v>10</v>
      </c>
      <c r="H5622" s="3">
        <f t="shared" si="1097"/>
        <v>13</v>
      </c>
      <c r="I5622" s="3">
        <f t="shared" si="1098"/>
        <v>35</v>
      </c>
      <c r="J5622" s="3">
        <f t="shared" si="1099"/>
        <v>3</v>
      </c>
      <c r="K5622" s="3" t="str">
        <f>IF(AND(D5622&gt;='Season Lookup'!$D$15,D5622&lt;'Season Lookup'!$D$16),"Spring",IF(AND(D5622&gt;='Season Lookup'!$D$16,D5622&lt;'Season Lookup'!$D$17),"Summer",IF(AND(D5622&gt;='Season Lookup'!$D$17,D5622&lt;'Season Lookup'!$D$18),"Fall",IF(OR(D5622&gt;='Season Lookup'!$D$18,D5622&lt;'Season Lookup'!$D$15),"Winter"))))</f>
        <v>Summer</v>
      </c>
      <c r="L5622" s="3" t="str">
        <f>VLOOKUP(F5622,'Season Lookup'!$A$1:$B$13,2,0)</f>
        <v>Fall</v>
      </c>
      <c r="M5622" t="s">
        <v>73</v>
      </c>
      <c r="N5622" t="s">
        <v>13</v>
      </c>
      <c r="O5622" t="s">
        <v>13</v>
      </c>
      <c r="P5622" t="str">
        <f t="shared" si="1100"/>
        <v>Yes</v>
      </c>
      <c r="Q5622" t="str">
        <f t="shared" si="1101"/>
        <v>No</v>
      </c>
      <c r="R5622" t="str">
        <f t="shared" si="1102"/>
        <v>No</v>
      </c>
      <c r="T5622" t="s">
        <v>19</v>
      </c>
      <c r="U5622" t="s">
        <v>1739</v>
      </c>
      <c r="V5622" t="str">
        <f t="shared" si="1103"/>
        <v>Intersection</v>
      </c>
      <c r="W5622" t="s">
        <v>1740</v>
      </c>
      <c r="X5622">
        <v>42.372408999999998</v>
      </c>
      <c r="Y5622">
        <v>-71.090655999999996</v>
      </c>
      <c r="Z5622" t="s">
        <v>1741</v>
      </c>
    </row>
    <row r="5623" spans="1:26">
      <c r="A5623">
        <v>29622</v>
      </c>
      <c r="B5623" s="1">
        <v>41527.779166666667</v>
      </c>
      <c r="C5623" s="1">
        <f t="shared" si="1092"/>
        <v>41275</v>
      </c>
      <c r="D5623" s="4">
        <f t="shared" si="1093"/>
        <v>0.69166666666666665</v>
      </c>
      <c r="E5623" s="3">
        <f t="shared" si="1094"/>
        <v>2013</v>
      </c>
      <c r="F5623" s="3">
        <f t="shared" si="1095"/>
        <v>9</v>
      </c>
      <c r="G5623" s="3">
        <f t="shared" si="1096"/>
        <v>10</v>
      </c>
      <c r="H5623" s="3">
        <f t="shared" si="1097"/>
        <v>18</v>
      </c>
      <c r="I5623" s="3">
        <f t="shared" si="1098"/>
        <v>42</v>
      </c>
      <c r="J5623" s="3">
        <f t="shared" si="1099"/>
        <v>3</v>
      </c>
      <c r="K5623" s="3" t="str">
        <f>IF(AND(D5623&gt;='Season Lookup'!$D$15,D5623&lt;'Season Lookup'!$D$16),"Spring",IF(AND(D5623&gt;='Season Lookup'!$D$16,D5623&lt;'Season Lookup'!$D$17),"Summer",IF(AND(D5623&gt;='Season Lookup'!$D$17,D5623&lt;'Season Lookup'!$D$18),"Fall",IF(OR(D5623&gt;='Season Lookup'!$D$18,D5623&lt;'Season Lookup'!$D$15),"Winter"))))</f>
        <v>Summer</v>
      </c>
      <c r="L5623" s="3" t="str">
        <f>VLOOKUP(F5623,'Season Lookup'!$A$1:$B$13,2,0)</f>
        <v>Fall</v>
      </c>
      <c r="M5623" t="s">
        <v>73</v>
      </c>
      <c r="N5623" t="s">
        <v>13</v>
      </c>
      <c r="O5623" t="s">
        <v>132</v>
      </c>
      <c r="P5623" t="str">
        <f t="shared" si="1100"/>
        <v>Yes</v>
      </c>
      <c r="Q5623" t="str">
        <f t="shared" si="1101"/>
        <v>Yes</v>
      </c>
      <c r="R5623" t="str">
        <f t="shared" si="1102"/>
        <v>No</v>
      </c>
      <c r="T5623" t="s">
        <v>14</v>
      </c>
      <c r="U5623" t="s">
        <v>1492</v>
      </c>
      <c r="V5623" t="str">
        <f t="shared" si="1103"/>
        <v>Intersection</v>
      </c>
      <c r="W5623" t="s">
        <v>1493</v>
      </c>
      <c r="X5623">
        <v>42.384802999999998</v>
      </c>
      <c r="Y5623">
        <v>-71.119405</v>
      </c>
      <c r="Z5623" t="s">
        <v>1494</v>
      </c>
    </row>
    <row r="5624" spans="1:26">
      <c r="A5624">
        <v>29623</v>
      </c>
      <c r="B5624" s="1">
        <v>41528.342361111114</v>
      </c>
      <c r="C5624" s="1">
        <f t="shared" si="1092"/>
        <v>41275</v>
      </c>
      <c r="D5624" s="4">
        <f t="shared" si="1093"/>
        <v>0.69444444444444442</v>
      </c>
      <c r="E5624" s="3">
        <f t="shared" si="1094"/>
        <v>2013</v>
      </c>
      <c r="F5624" s="3">
        <f t="shared" si="1095"/>
        <v>9</v>
      </c>
      <c r="G5624" s="3">
        <f t="shared" si="1096"/>
        <v>11</v>
      </c>
      <c r="H5624" s="3">
        <f t="shared" si="1097"/>
        <v>8</v>
      </c>
      <c r="I5624" s="3">
        <f t="shared" si="1098"/>
        <v>13</v>
      </c>
      <c r="J5624" s="3">
        <f t="shared" si="1099"/>
        <v>4</v>
      </c>
      <c r="K5624" s="3" t="str">
        <f>IF(AND(D5624&gt;='Season Lookup'!$D$15,D5624&lt;'Season Lookup'!$D$16),"Spring",IF(AND(D5624&gt;='Season Lookup'!$D$16,D5624&lt;'Season Lookup'!$D$17),"Summer",IF(AND(D5624&gt;='Season Lookup'!$D$17,D5624&lt;'Season Lookup'!$D$18),"Fall",IF(OR(D5624&gt;='Season Lookup'!$D$18,D5624&lt;'Season Lookup'!$D$15),"Winter"))))</f>
        <v>Summer</v>
      </c>
      <c r="L5624" s="3" t="str">
        <f>VLOOKUP(F5624,'Season Lookup'!$A$1:$B$13,2,0)</f>
        <v>Fall</v>
      </c>
      <c r="M5624" t="s">
        <v>82</v>
      </c>
      <c r="N5624" t="s">
        <v>13</v>
      </c>
      <c r="O5624" t="s">
        <v>13</v>
      </c>
      <c r="P5624" t="str">
        <f t="shared" si="1100"/>
        <v>Yes</v>
      </c>
      <c r="Q5624" t="str">
        <f t="shared" si="1101"/>
        <v>No</v>
      </c>
      <c r="R5624" t="str">
        <f t="shared" si="1102"/>
        <v>No</v>
      </c>
      <c r="T5624" t="s">
        <v>199</v>
      </c>
      <c r="U5624" t="s">
        <v>326</v>
      </c>
      <c r="V5624" t="str">
        <f t="shared" si="1103"/>
        <v>Intersection</v>
      </c>
      <c r="W5624" t="s">
        <v>574</v>
      </c>
      <c r="X5624">
        <v>42.373466999999998</v>
      </c>
      <c r="Y5624">
        <v>-71.119388999999998</v>
      </c>
      <c r="Z5624" t="s">
        <v>575</v>
      </c>
    </row>
    <row r="5625" spans="1:26">
      <c r="A5625">
        <v>29627</v>
      </c>
      <c r="B5625" s="1">
        <v>41528.375</v>
      </c>
      <c r="C5625" s="1">
        <f t="shared" si="1092"/>
        <v>41275</v>
      </c>
      <c r="D5625" s="4">
        <f t="shared" si="1093"/>
        <v>0.69444444444444442</v>
      </c>
      <c r="E5625" s="3">
        <f t="shared" si="1094"/>
        <v>2013</v>
      </c>
      <c r="F5625" s="3">
        <f t="shared" si="1095"/>
        <v>9</v>
      </c>
      <c r="G5625" s="3">
        <f t="shared" si="1096"/>
        <v>11</v>
      </c>
      <c r="H5625" s="3">
        <f t="shared" si="1097"/>
        <v>9</v>
      </c>
      <c r="I5625" s="3">
        <f t="shared" si="1098"/>
        <v>0</v>
      </c>
      <c r="J5625" s="3">
        <f t="shared" si="1099"/>
        <v>4</v>
      </c>
      <c r="K5625" s="3" t="str">
        <f>IF(AND(D5625&gt;='Season Lookup'!$D$15,D5625&lt;'Season Lookup'!$D$16),"Spring",IF(AND(D5625&gt;='Season Lookup'!$D$16,D5625&lt;'Season Lookup'!$D$17),"Summer",IF(AND(D5625&gt;='Season Lookup'!$D$17,D5625&lt;'Season Lookup'!$D$18),"Fall",IF(OR(D5625&gt;='Season Lookup'!$D$18,D5625&lt;'Season Lookup'!$D$15),"Winter"))))</f>
        <v>Summer</v>
      </c>
      <c r="L5625" s="3" t="str">
        <f>VLOOKUP(F5625,'Season Lookup'!$A$1:$B$13,2,0)</f>
        <v>Fall</v>
      </c>
      <c r="M5625" t="s">
        <v>82</v>
      </c>
      <c r="N5625" t="s">
        <v>13</v>
      </c>
      <c r="O5625" t="s">
        <v>23</v>
      </c>
      <c r="P5625" t="str">
        <f t="shared" si="1100"/>
        <v>Yes</v>
      </c>
      <c r="Q5625" t="str">
        <f t="shared" si="1101"/>
        <v>No</v>
      </c>
      <c r="R5625" t="str">
        <f t="shared" si="1102"/>
        <v>No</v>
      </c>
      <c r="T5625" t="s">
        <v>1062</v>
      </c>
      <c r="V5625" t="str">
        <f t="shared" si="1103"/>
        <v>Intersection</v>
      </c>
      <c r="W5625" t="s">
        <v>1283</v>
      </c>
      <c r="X5625">
        <v>0</v>
      </c>
      <c r="Y5625">
        <v>0</v>
      </c>
      <c r="Z5625" t="s">
        <v>81</v>
      </c>
    </row>
    <row r="5626" spans="1:26">
      <c r="A5626">
        <v>29628</v>
      </c>
      <c r="B5626" s="1">
        <v>41528.295138888891</v>
      </c>
      <c r="C5626" s="1">
        <f t="shared" si="1092"/>
        <v>41275</v>
      </c>
      <c r="D5626" s="4">
        <f t="shared" si="1093"/>
        <v>0.69444444444444442</v>
      </c>
      <c r="E5626" s="3">
        <f t="shared" si="1094"/>
        <v>2013</v>
      </c>
      <c r="F5626" s="3">
        <f t="shared" si="1095"/>
        <v>9</v>
      </c>
      <c r="G5626" s="3">
        <f t="shared" si="1096"/>
        <v>11</v>
      </c>
      <c r="H5626" s="3">
        <f t="shared" si="1097"/>
        <v>7</v>
      </c>
      <c r="I5626" s="3">
        <f t="shared" si="1098"/>
        <v>5</v>
      </c>
      <c r="J5626" s="3">
        <f t="shared" si="1099"/>
        <v>4</v>
      </c>
      <c r="K5626" s="3" t="str">
        <f>IF(AND(D5626&gt;='Season Lookup'!$D$15,D5626&lt;'Season Lookup'!$D$16),"Spring",IF(AND(D5626&gt;='Season Lookup'!$D$16,D5626&lt;'Season Lookup'!$D$17),"Summer",IF(AND(D5626&gt;='Season Lookup'!$D$17,D5626&lt;'Season Lookup'!$D$18),"Fall",IF(OR(D5626&gt;='Season Lookup'!$D$18,D5626&lt;'Season Lookup'!$D$15),"Winter"))))</f>
        <v>Summer</v>
      </c>
      <c r="L5626" s="3" t="str">
        <f>VLOOKUP(F5626,'Season Lookup'!$A$1:$B$13,2,0)</f>
        <v>Fall</v>
      </c>
      <c r="M5626" t="s">
        <v>82</v>
      </c>
      <c r="N5626" t="s">
        <v>13</v>
      </c>
      <c r="O5626" t="s">
        <v>13</v>
      </c>
      <c r="P5626" t="str">
        <f t="shared" si="1100"/>
        <v>Yes</v>
      </c>
      <c r="Q5626" t="str">
        <f t="shared" si="1101"/>
        <v>No</v>
      </c>
      <c r="R5626" t="str">
        <f t="shared" si="1102"/>
        <v>No</v>
      </c>
      <c r="T5626" t="s">
        <v>14</v>
      </c>
      <c r="U5626" t="s">
        <v>553</v>
      </c>
      <c r="V5626" t="str">
        <f t="shared" si="1103"/>
        <v>Intersection</v>
      </c>
      <c r="W5626" t="s">
        <v>554</v>
      </c>
      <c r="X5626">
        <v>42.397440000000003</v>
      </c>
      <c r="Y5626">
        <v>-71.130266000000006</v>
      </c>
      <c r="Z5626" t="s">
        <v>555</v>
      </c>
    </row>
    <row r="5627" spans="1:26">
      <c r="A5627">
        <v>29629</v>
      </c>
      <c r="B5627" s="1">
        <v>41528.59375</v>
      </c>
      <c r="C5627" s="1">
        <f t="shared" si="1092"/>
        <v>41275</v>
      </c>
      <c r="D5627" s="4">
        <f t="shared" si="1093"/>
        <v>0.69444444444444442</v>
      </c>
      <c r="E5627" s="3">
        <f t="shared" si="1094"/>
        <v>2013</v>
      </c>
      <c r="F5627" s="3">
        <f t="shared" si="1095"/>
        <v>9</v>
      </c>
      <c r="G5627" s="3">
        <f t="shared" si="1096"/>
        <v>11</v>
      </c>
      <c r="H5627" s="3">
        <f t="shared" si="1097"/>
        <v>14</v>
      </c>
      <c r="I5627" s="3">
        <f t="shared" si="1098"/>
        <v>15</v>
      </c>
      <c r="J5627" s="3">
        <f t="shared" si="1099"/>
        <v>4</v>
      </c>
      <c r="K5627" s="3" t="str">
        <f>IF(AND(D5627&gt;='Season Lookup'!$D$15,D5627&lt;'Season Lookup'!$D$16),"Spring",IF(AND(D5627&gt;='Season Lookup'!$D$16,D5627&lt;'Season Lookup'!$D$17),"Summer",IF(AND(D5627&gt;='Season Lookup'!$D$17,D5627&lt;'Season Lookup'!$D$18),"Fall",IF(OR(D5627&gt;='Season Lookup'!$D$18,D5627&lt;'Season Lookup'!$D$15),"Winter"))))</f>
        <v>Summer</v>
      </c>
      <c r="L5627" s="3" t="str">
        <f>VLOOKUP(F5627,'Season Lookup'!$A$1:$B$13,2,0)</f>
        <v>Fall</v>
      </c>
      <c r="M5627" t="s">
        <v>82</v>
      </c>
      <c r="N5627" t="s">
        <v>13</v>
      </c>
      <c r="O5627" t="s">
        <v>13</v>
      </c>
      <c r="P5627" t="str">
        <f t="shared" si="1100"/>
        <v>Yes</v>
      </c>
      <c r="Q5627" t="str">
        <f t="shared" si="1101"/>
        <v>No</v>
      </c>
      <c r="R5627" t="str">
        <f t="shared" si="1102"/>
        <v>No</v>
      </c>
      <c r="S5627">
        <v>2500</v>
      </c>
      <c r="T5627" t="s">
        <v>14</v>
      </c>
      <c r="V5627" t="str">
        <f t="shared" si="1103"/>
        <v>Non Intersection</v>
      </c>
      <c r="W5627" t="s">
        <v>3846</v>
      </c>
      <c r="X5627">
        <v>42.398899999999998</v>
      </c>
      <c r="Y5627">
        <v>-71.132424999999998</v>
      </c>
      <c r="Z5627" t="s">
        <v>3847</v>
      </c>
    </row>
    <row r="5628" spans="1:26">
      <c r="A5628">
        <v>29625</v>
      </c>
      <c r="B5628" s="1">
        <v>41529.326388888891</v>
      </c>
      <c r="C5628" s="1">
        <f t="shared" si="1092"/>
        <v>41275</v>
      </c>
      <c r="D5628" s="4">
        <f t="shared" si="1093"/>
        <v>0.69722222222222219</v>
      </c>
      <c r="E5628" s="3">
        <f t="shared" si="1094"/>
        <v>2013</v>
      </c>
      <c r="F5628" s="3">
        <f t="shared" si="1095"/>
        <v>9</v>
      </c>
      <c r="G5628" s="3">
        <f t="shared" si="1096"/>
        <v>12</v>
      </c>
      <c r="H5628" s="3">
        <f t="shared" si="1097"/>
        <v>7</v>
      </c>
      <c r="I5628" s="3">
        <f t="shared" si="1098"/>
        <v>50</v>
      </c>
      <c r="J5628" s="3">
        <f t="shared" si="1099"/>
        <v>5</v>
      </c>
      <c r="K5628" s="3" t="str">
        <f>IF(AND(D5628&gt;='Season Lookup'!$D$15,D5628&lt;'Season Lookup'!$D$16),"Spring",IF(AND(D5628&gt;='Season Lookup'!$D$16,D5628&lt;'Season Lookup'!$D$17),"Summer",IF(AND(D5628&gt;='Season Lookup'!$D$17,D5628&lt;'Season Lookup'!$D$18),"Fall",IF(OR(D5628&gt;='Season Lookup'!$D$18,D5628&lt;'Season Lookup'!$D$15),"Winter"))))</f>
        <v>Summer</v>
      </c>
      <c r="L5628" s="3" t="str">
        <f>VLOOKUP(F5628,'Season Lookup'!$A$1:$B$13,2,0)</f>
        <v>Fall</v>
      </c>
      <c r="M5628" t="s">
        <v>78</v>
      </c>
      <c r="N5628" t="s">
        <v>13</v>
      </c>
      <c r="O5628" t="s">
        <v>23</v>
      </c>
      <c r="P5628" t="str">
        <f t="shared" si="1100"/>
        <v>Yes</v>
      </c>
      <c r="Q5628" t="str">
        <f t="shared" si="1101"/>
        <v>No</v>
      </c>
      <c r="R5628" t="str">
        <f t="shared" si="1102"/>
        <v>No</v>
      </c>
      <c r="T5628" t="s">
        <v>260</v>
      </c>
      <c r="U5628" t="s">
        <v>380</v>
      </c>
      <c r="V5628" t="str">
        <f t="shared" si="1103"/>
        <v>Intersection</v>
      </c>
      <c r="W5628" t="s">
        <v>3474</v>
      </c>
      <c r="X5628">
        <v>42.367665000000002</v>
      </c>
      <c r="Y5628">
        <v>-71.081119999999999</v>
      </c>
      <c r="Z5628" t="s">
        <v>3475</v>
      </c>
    </row>
    <row r="5629" spans="1:26">
      <c r="A5629">
        <v>29630</v>
      </c>
      <c r="B5629" s="1">
        <v>41529.538194444445</v>
      </c>
      <c r="C5629" s="1">
        <f t="shared" si="1092"/>
        <v>41275</v>
      </c>
      <c r="D5629" s="4">
        <f t="shared" si="1093"/>
        <v>0.69722222222222219</v>
      </c>
      <c r="E5629" s="3">
        <f t="shared" si="1094"/>
        <v>2013</v>
      </c>
      <c r="F5629" s="3">
        <f t="shared" si="1095"/>
        <v>9</v>
      </c>
      <c r="G5629" s="3">
        <f t="shared" si="1096"/>
        <v>12</v>
      </c>
      <c r="H5629" s="3">
        <f t="shared" si="1097"/>
        <v>12</v>
      </c>
      <c r="I5629" s="3">
        <f t="shared" si="1098"/>
        <v>55</v>
      </c>
      <c r="J5629" s="3">
        <f t="shared" si="1099"/>
        <v>5</v>
      </c>
      <c r="K5629" s="3" t="str">
        <f>IF(AND(D5629&gt;='Season Lookup'!$D$15,D5629&lt;'Season Lookup'!$D$16),"Spring",IF(AND(D5629&gt;='Season Lookup'!$D$16,D5629&lt;'Season Lookup'!$D$17),"Summer",IF(AND(D5629&gt;='Season Lookup'!$D$17,D5629&lt;'Season Lookup'!$D$18),"Fall",IF(OR(D5629&gt;='Season Lookup'!$D$18,D5629&lt;'Season Lookup'!$D$15),"Winter"))))</f>
        <v>Summer</v>
      </c>
      <c r="L5629" s="3" t="str">
        <f>VLOOKUP(F5629,'Season Lookup'!$A$1:$B$13,2,0)</f>
        <v>Fall</v>
      </c>
      <c r="M5629" t="s">
        <v>78</v>
      </c>
      <c r="N5629" t="s">
        <v>13</v>
      </c>
      <c r="O5629" t="s">
        <v>36</v>
      </c>
      <c r="P5629" t="str">
        <f t="shared" si="1100"/>
        <v>Yes</v>
      </c>
      <c r="Q5629" t="str">
        <f t="shared" si="1101"/>
        <v>No</v>
      </c>
      <c r="R5629" t="str">
        <f t="shared" si="1102"/>
        <v>No</v>
      </c>
      <c r="T5629" t="s">
        <v>15</v>
      </c>
      <c r="V5629" t="str">
        <f t="shared" si="1103"/>
        <v>Intersection</v>
      </c>
      <c r="W5629" t="s">
        <v>2068</v>
      </c>
      <c r="X5629">
        <v>0</v>
      </c>
      <c r="Y5629">
        <v>0</v>
      </c>
      <c r="Z5629" t="s">
        <v>81</v>
      </c>
    </row>
    <row r="5630" spans="1:26">
      <c r="A5630">
        <v>29631</v>
      </c>
      <c r="B5630" s="1">
        <v>41529.652777777781</v>
      </c>
      <c r="C5630" s="1">
        <f t="shared" si="1092"/>
        <v>41275</v>
      </c>
      <c r="D5630" s="4">
        <f t="shared" si="1093"/>
        <v>0.69722222222222219</v>
      </c>
      <c r="E5630" s="3">
        <f t="shared" si="1094"/>
        <v>2013</v>
      </c>
      <c r="F5630" s="3">
        <f t="shared" si="1095"/>
        <v>9</v>
      </c>
      <c r="G5630" s="3">
        <f t="shared" si="1096"/>
        <v>12</v>
      </c>
      <c r="H5630" s="3">
        <f t="shared" si="1097"/>
        <v>15</v>
      </c>
      <c r="I5630" s="3">
        <f t="shared" si="1098"/>
        <v>40</v>
      </c>
      <c r="J5630" s="3">
        <f t="shared" si="1099"/>
        <v>5</v>
      </c>
      <c r="K5630" s="3" t="str">
        <f>IF(AND(D5630&gt;='Season Lookup'!$D$15,D5630&lt;'Season Lookup'!$D$16),"Spring",IF(AND(D5630&gt;='Season Lookup'!$D$16,D5630&lt;'Season Lookup'!$D$17),"Summer",IF(AND(D5630&gt;='Season Lookup'!$D$17,D5630&lt;'Season Lookup'!$D$18),"Fall",IF(OR(D5630&gt;='Season Lookup'!$D$18,D5630&lt;'Season Lookup'!$D$15),"Winter"))))</f>
        <v>Summer</v>
      </c>
      <c r="L5630" s="3" t="str">
        <f>VLOOKUP(F5630,'Season Lookup'!$A$1:$B$13,2,0)</f>
        <v>Fall</v>
      </c>
      <c r="M5630" t="s">
        <v>78</v>
      </c>
      <c r="N5630" t="s">
        <v>13</v>
      </c>
      <c r="O5630" t="s">
        <v>132</v>
      </c>
      <c r="P5630" t="str">
        <f t="shared" si="1100"/>
        <v>Yes</v>
      </c>
      <c r="Q5630" t="str">
        <f t="shared" si="1101"/>
        <v>Yes</v>
      </c>
      <c r="R5630" t="str">
        <f t="shared" si="1102"/>
        <v>No</v>
      </c>
      <c r="S5630">
        <v>326</v>
      </c>
      <c r="T5630" t="s">
        <v>105</v>
      </c>
      <c r="V5630" t="str">
        <f t="shared" si="1103"/>
        <v>Non Intersection</v>
      </c>
      <c r="W5630" t="s">
        <v>5989</v>
      </c>
      <c r="X5630">
        <v>42.369441999999999</v>
      </c>
      <c r="Y5630">
        <v>-71.101723000000007</v>
      </c>
      <c r="Z5630" t="s">
        <v>5990</v>
      </c>
    </row>
    <row r="5631" spans="1:26">
      <c r="A5631">
        <v>29633</v>
      </c>
      <c r="B5631" s="1">
        <v>41529.625</v>
      </c>
      <c r="C5631" s="1">
        <f t="shared" si="1092"/>
        <v>41275</v>
      </c>
      <c r="D5631" s="4">
        <f t="shared" si="1093"/>
        <v>0.69722222222222219</v>
      </c>
      <c r="E5631" s="3">
        <f t="shared" si="1094"/>
        <v>2013</v>
      </c>
      <c r="F5631" s="3">
        <f t="shared" si="1095"/>
        <v>9</v>
      </c>
      <c r="G5631" s="3">
        <f t="shared" si="1096"/>
        <v>12</v>
      </c>
      <c r="H5631" s="3">
        <f t="shared" si="1097"/>
        <v>15</v>
      </c>
      <c r="I5631" s="3">
        <f t="shared" si="1098"/>
        <v>0</v>
      </c>
      <c r="J5631" s="3">
        <f t="shared" si="1099"/>
        <v>5</v>
      </c>
      <c r="K5631" s="3" t="str">
        <f>IF(AND(D5631&gt;='Season Lookup'!$D$15,D5631&lt;'Season Lookup'!$D$16),"Spring",IF(AND(D5631&gt;='Season Lookup'!$D$16,D5631&lt;'Season Lookup'!$D$17),"Summer",IF(AND(D5631&gt;='Season Lookup'!$D$17,D5631&lt;'Season Lookup'!$D$18),"Fall",IF(OR(D5631&gt;='Season Lookup'!$D$18,D5631&lt;'Season Lookup'!$D$15),"Winter"))))</f>
        <v>Summer</v>
      </c>
      <c r="L5631" s="3" t="str">
        <f>VLOOKUP(F5631,'Season Lookup'!$A$1:$B$13,2,0)</f>
        <v>Fall</v>
      </c>
      <c r="M5631" t="s">
        <v>78</v>
      </c>
      <c r="N5631" t="s">
        <v>13</v>
      </c>
      <c r="O5631" t="s">
        <v>23</v>
      </c>
      <c r="P5631" t="str">
        <f t="shared" si="1100"/>
        <v>Yes</v>
      </c>
      <c r="Q5631" t="str">
        <f t="shared" si="1101"/>
        <v>No</v>
      </c>
      <c r="R5631" t="str">
        <f t="shared" si="1102"/>
        <v>No</v>
      </c>
      <c r="S5631">
        <v>59.5</v>
      </c>
      <c r="T5631" t="s">
        <v>178</v>
      </c>
      <c r="V5631" t="str">
        <f t="shared" si="1103"/>
        <v>Non Intersection</v>
      </c>
      <c r="W5631" t="s">
        <v>5991</v>
      </c>
      <c r="X5631">
        <v>42.363315999999998</v>
      </c>
      <c r="Y5631">
        <v>-71.109309999999994</v>
      </c>
      <c r="Z5631" t="s">
        <v>5992</v>
      </c>
    </row>
    <row r="5632" spans="1:26">
      <c r="A5632">
        <v>29645</v>
      </c>
      <c r="B5632" s="1">
        <v>41529.388182870367</v>
      </c>
      <c r="C5632" s="1">
        <f t="shared" si="1092"/>
        <v>41275</v>
      </c>
      <c r="D5632" s="4">
        <f t="shared" si="1093"/>
        <v>0.69722222222222219</v>
      </c>
      <c r="E5632" s="3">
        <f t="shared" si="1094"/>
        <v>2013</v>
      </c>
      <c r="F5632" s="3">
        <f t="shared" si="1095"/>
        <v>9</v>
      </c>
      <c r="G5632" s="3">
        <f t="shared" si="1096"/>
        <v>12</v>
      </c>
      <c r="H5632" s="3">
        <f t="shared" si="1097"/>
        <v>9</v>
      </c>
      <c r="I5632" s="3">
        <f t="shared" si="1098"/>
        <v>18</v>
      </c>
      <c r="J5632" s="3">
        <f t="shared" si="1099"/>
        <v>5</v>
      </c>
      <c r="K5632" s="3" t="str">
        <f>IF(AND(D5632&gt;='Season Lookup'!$D$15,D5632&lt;'Season Lookup'!$D$16),"Spring",IF(AND(D5632&gt;='Season Lookup'!$D$16,D5632&lt;'Season Lookup'!$D$17),"Summer",IF(AND(D5632&gt;='Season Lookup'!$D$17,D5632&lt;'Season Lookup'!$D$18),"Fall",IF(OR(D5632&gt;='Season Lookup'!$D$18,D5632&lt;'Season Lookup'!$D$15),"Winter"))))</f>
        <v>Summer</v>
      </c>
      <c r="L5632" s="3" t="str">
        <f>VLOOKUP(F5632,'Season Lookup'!$A$1:$B$13,2,0)</f>
        <v>Fall</v>
      </c>
      <c r="M5632" t="s">
        <v>78</v>
      </c>
      <c r="N5632" t="s">
        <v>13</v>
      </c>
      <c r="O5632" t="s">
        <v>13</v>
      </c>
      <c r="P5632" t="str">
        <f t="shared" si="1100"/>
        <v>Yes</v>
      </c>
      <c r="Q5632" t="str">
        <f t="shared" si="1101"/>
        <v>No</v>
      </c>
      <c r="R5632" t="str">
        <f t="shared" si="1102"/>
        <v>No</v>
      </c>
      <c r="T5632" t="s">
        <v>185</v>
      </c>
      <c r="U5632" t="s">
        <v>145</v>
      </c>
      <c r="V5632" t="str">
        <f t="shared" si="1103"/>
        <v>Intersection</v>
      </c>
      <c r="W5632" t="s">
        <v>3671</v>
      </c>
      <c r="X5632">
        <v>42.379657000000002</v>
      </c>
      <c r="Y5632">
        <v>-71.124694000000005</v>
      </c>
      <c r="Z5632" t="s">
        <v>3672</v>
      </c>
    </row>
    <row r="5633" spans="1:26">
      <c r="A5633">
        <v>29632</v>
      </c>
      <c r="B5633" s="1">
        <v>41530.336793981478</v>
      </c>
      <c r="C5633" s="1">
        <f t="shared" si="1092"/>
        <v>41275</v>
      </c>
      <c r="D5633" s="4">
        <f t="shared" si="1093"/>
        <v>0.7</v>
      </c>
      <c r="E5633" s="3">
        <f t="shared" si="1094"/>
        <v>2013</v>
      </c>
      <c r="F5633" s="3">
        <f t="shared" si="1095"/>
        <v>9</v>
      </c>
      <c r="G5633" s="3">
        <f t="shared" si="1096"/>
        <v>13</v>
      </c>
      <c r="H5633" s="3">
        <f t="shared" si="1097"/>
        <v>8</v>
      </c>
      <c r="I5633" s="3">
        <f t="shared" si="1098"/>
        <v>4</v>
      </c>
      <c r="J5633" s="3">
        <f t="shared" si="1099"/>
        <v>6</v>
      </c>
      <c r="K5633" s="3" t="str">
        <f>IF(AND(D5633&gt;='Season Lookup'!$D$15,D5633&lt;'Season Lookup'!$D$16),"Spring",IF(AND(D5633&gt;='Season Lookup'!$D$16,D5633&lt;'Season Lookup'!$D$17),"Summer",IF(AND(D5633&gt;='Season Lookup'!$D$17,D5633&lt;'Season Lookup'!$D$18),"Fall",IF(OR(D5633&gt;='Season Lookup'!$D$18,D5633&lt;'Season Lookup'!$D$15),"Winter"))))</f>
        <v>Summer</v>
      </c>
      <c r="L5633" s="3" t="str">
        <f>VLOOKUP(F5633,'Season Lookup'!$A$1:$B$13,2,0)</f>
        <v>Fall</v>
      </c>
      <c r="M5633" t="s">
        <v>12</v>
      </c>
      <c r="N5633" t="s">
        <v>13</v>
      </c>
      <c r="O5633" t="s">
        <v>13</v>
      </c>
      <c r="P5633" t="str">
        <f t="shared" si="1100"/>
        <v>Yes</v>
      </c>
      <c r="Q5633" t="str">
        <f t="shared" si="1101"/>
        <v>No</v>
      </c>
      <c r="R5633" t="str">
        <f t="shared" si="1102"/>
        <v>No</v>
      </c>
      <c r="S5633">
        <v>75</v>
      </c>
      <c r="T5633" t="s">
        <v>198</v>
      </c>
      <c r="V5633" t="str">
        <f t="shared" si="1103"/>
        <v>Non Intersection</v>
      </c>
      <c r="W5633" t="s">
        <v>5993</v>
      </c>
      <c r="X5633">
        <v>42.372307999999997</v>
      </c>
      <c r="Y5633">
        <v>-71.118891000000005</v>
      </c>
      <c r="Z5633" t="s">
        <v>5994</v>
      </c>
    </row>
    <row r="5634" spans="1:26">
      <c r="A5634">
        <v>29634</v>
      </c>
      <c r="B5634" s="1">
        <v>41530.5</v>
      </c>
      <c r="C5634" s="1">
        <f t="shared" si="1092"/>
        <v>41275</v>
      </c>
      <c r="D5634" s="4">
        <f t="shared" si="1093"/>
        <v>0.7</v>
      </c>
      <c r="E5634" s="3">
        <f t="shared" si="1094"/>
        <v>2013</v>
      </c>
      <c r="F5634" s="3">
        <f t="shared" si="1095"/>
        <v>9</v>
      </c>
      <c r="G5634" s="3">
        <f t="shared" si="1096"/>
        <v>13</v>
      </c>
      <c r="H5634" s="3">
        <f t="shared" si="1097"/>
        <v>12</v>
      </c>
      <c r="I5634" s="3">
        <f t="shared" si="1098"/>
        <v>0</v>
      </c>
      <c r="J5634" s="3">
        <f t="shared" si="1099"/>
        <v>6</v>
      </c>
      <c r="K5634" s="3" t="str">
        <f>IF(AND(D5634&gt;='Season Lookup'!$D$15,D5634&lt;'Season Lookup'!$D$16),"Spring",IF(AND(D5634&gt;='Season Lookup'!$D$16,D5634&lt;'Season Lookup'!$D$17),"Summer",IF(AND(D5634&gt;='Season Lookup'!$D$17,D5634&lt;'Season Lookup'!$D$18),"Fall",IF(OR(D5634&gt;='Season Lookup'!$D$18,D5634&lt;'Season Lookup'!$D$15),"Winter"))))</f>
        <v>Summer</v>
      </c>
      <c r="L5634" s="3" t="str">
        <f>VLOOKUP(F5634,'Season Lookup'!$A$1:$B$13,2,0)</f>
        <v>Fall</v>
      </c>
      <c r="M5634" t="s">
        <v>12</v>
      </c>
      <c r="N5634" t="s">
        <v>13</v>
      </c>
      <c r="O5634" t="s">
        <v>13</v>
      </c>
      <c r="P5634" t="str">
        <f t="shared" si="1100"/>
        <v>Yes</v>
      </c>
      <c r="Q5634" t="str">
        <f t="shared" si="1101"/>
        <v>No</v>
      </c>
      <c r="R5634" t="str">
        <f t="shared" si="1102"/>
        <v>No</v>
      </c>
      <c r="T5634" t="s">
        <v>19</v>
      </c>
      <c r="V5634" t="str">
        <f t="shared" si="1103"/>
        <v>Intersection</v>
      </c>
      <c r="W5634" t="s">
        <v>2237</v>
      </c>
      <c r="X5634">
        <v>0</v>
      </c>
      <c r="Y5634">
        <v>0</v>
      </c>
      <c r="Z5634" t="s">
        <v>81</v>
      </c>
    </row>
    <row r="5635" spans="1:26">
      <c r="A5635">
        <v>29642</v>
      </c>
      <c r="B5635" s="1">
        <v>41530.696527777778</v>
      </c>
      <c r="C5635" s="1">
        <f t="shared" si="1092"/>
        <v>41275</v>
      </c>
      <c r="D5635" s="4">
        <f t="shared" si="1093"/>
        <v>0.7</v>
      </c>
      <c r="E5635" s="3">
        <f t="shared" si="1094"/>
        <v>2013</v>
      </c>
      <c r="F5635" s="3">
        <f t="shared" si="1095"/>
        <v>9</v>
      </c>
      <c r="G5635" s="3">
        <f t="shared" si="1096"/>
        <v>13</v>
      </c>
      <c r="H5635" s="3">
        <f t="shared" si="1097"/>
        <v>16</v>
      </c>
      <c r="I5635" s="3">
        <f t="shared" si="1098"/>
        <v>43</v>
      </c>
      <c r="J5635" s="3">
        <f t="shared" si="1099"/>
        <v>6</v>
      </c>
      <c r="K5635" s="3" t="str">
        <f>IF(AND(D5635&gt;='Season Lookup'!$D$15,D5635&lt;'Season Lookup'!$D$16),"Spring",IF(AND(D5635&gt;='Season Lookup'!$D$16,D5635&lt;'Season Lookup'!$D$17),"Summer",IF(AND(D5635&gt;='Season Lookup'!$D$17,D5635&lt;'Season Lookup'!$D$18),"Fall",IF(OR(D5635&gt;='Season Lookup'!$D$18,D5635&lt;'Season Lookup'!$D$15),"Winter"))))</f>
        <v>Summer</v>
      </c>
      <c r="L5635" s="3" t="str">
        <f>VLOOKUP(F5635,'Season Lookup'!$A$1:$B$13,2,0)</f>
        <v>Fall</v>
      </c>
      <c r="M5635" t="s">
        <v>12</v>
      </c>
      <c r="N5635" t="s">
        <v>13</v>
      </c>
      <c r="O5635" t="s">
        <v>13</v>
      </c>
      <c r="P5635" t="str">
        <f t="shared" si="1100"/>
        <v>Yes</v>
      </c>
      <c r="Q5635" t="str">
        <f t="shared" si="1101"/>
        <v>No</v>
      </c>
      <c r="R5635" t="str">
        <f t="shared" si="1102"/>
        <v>No</v>
      </c>
      <c r="T5635" t="s">
        <v>178</v>
      </c>
      <c r="U5635" t="s">
        <v>5995</v>
      </c>
      <c r="V5635" t="str">
        <f t="shared" si="1103"/>
        <v>Intersection</v>
      </c>
      <c r="W5635" t="s">
        <v>5996</v>
      </c>
      <c r="X5635">
        <v>42.361733000000001</v>
      </c>
      <c r="Y5635">
        <v>-71.110910000000004</v>
      </c>
      <c r="Z5635" t="s">
        <v>834</v>
      </c>
    </row>
    <row r="5636" spans="1:26">
      <c r="A5636">
        <v>29643</v>
      </c>
      <c r="B5636" s="1">
        <v>41530.715277777781</v>
      </c>
      <c r="C5636" s="1">
        <f t="shared" si="1092"/>
        <v>41275</v>
      </c>
      <c r="D5636" s="4">
        <f t="shared" si="1093"/>
        <v>0.7</v>
      </c>
      <c r="E5636" s="3">
        <f t="shared" si="1094"/>
        <v>2013</v>
      </c>
      <c r="F5636" s="3">
        <f t="shared" si="1095"/>
        <v>9</v>
      </c>
      <c r="G5636" s="3">
        <f t="shared" si="1096"/>
        <v>13</v>
      </c>
      <c r="H5636" s="3">
        <f t="shared" si="1097"/>
        <v>17</v>
      </c>
      <c r="I5636" s="3">
        <f t="shared" si="1098"/>
        <v>10</v>
      </c>
      <c r="J5636" s="3">
        <f t="shared" si="1099"/>
        <v>6</v>
      </c>
      <c r="K5636" s="3" t="str">
        <f>IF(AND(D5636&gt;='Season Lookup'!$D$15,D5636&lt;'Season Lookup'!$D$16),"Spring",IF(AND(D5636&gt;='Season Lookup'!$D$16,D5636&lt;'Season Lookup'!$D$17),"Summer",IF(AND(D5636&gt;='Season Lookup'!$D$17,D5636&lt;'Season Lookup'!$D$18),"Fall",IF(OR(D5636&gt;='Season Lookup'!$D$18,D5636&lt;'Season Lookup'!$D$15),"Winter"))))</f>
        <v>Summer</v>
      </c>
      <c r="L5636" s="3" t="str">
        <f>VLOOKUP(F5636,'Season Lookup'!$A$1:$B$13,2,0)</f>
        <v>Fall</v>
      </c>
      <c r="M5636" t="s">
        <v>31</v>
      </c>
      <c r="N5636" t="s">
        <v>13</v>
      </c>
      <c r="O5636" t="s">
        <v>132</v>
      </c>
      <c r="P5636" t="str">
        <f t="shared" si="1100"/>
        <v>Yes</v>
      </c>
      <c r="Q5636" t="str">
        <f t="shared" si="1101"/>
        <v>Yes</v>
      </c>
      <c r="R5636" t="str">
        <f t="shared" si="1102"/>
        <v>No</v>
      </c>
      <c r="T5636" t="s">
        <v>142</v>
      </c>
      <c r="U5636" t="s">
        <v>459</v>
      </c>
      <c r="V5636" t="str">
        <f t="shared" si="1103"/>
        <v>Intersection</v>
      </c>
      <c r="W5636" t="s">
        <v>460</v>
      </c>
      <c r="X5636">
        <v>42.381304999999998</v>
      </c>
      <c r="Y5636">
        <v>-71.137337000000002</v>
      </c>
      <c r="Z5636" t="s">
        <v>461</v>
      </c>
    </row>
    <row r="5637" spans="1:26">
      <c r="A5637">
        <v>29644</v>
      </c>
      <c r="B5637" s="1">
        <v>41530.375</v>
      </c>
      <c r="C5637" s="1">
        <f t="shared" si="1092"/>
        <v>41275</v>
      </c>
      <c r="D5637" s="4">
        <f t="shared" si="1093"/>
        <v>0.7</v>
      </c>
      <c r="E5637" s="3">
        <f t="shared" si="1094"/>
        <v>2013</v>
      </c>
      <c r="F5637" s="3">
        <f t="shared" si="1095"/>
        <v>9</v>
      </c>
      <c r="G5637" s="3">
        <f t="shared" si="1096"/>
        <v>13</v>
      </c>
      <c r="H5637" s="3">
        <f t="shared" si="1097"/>
        <v>9</v>
      </c>
      <c r="I5637" s="3">
        <f t="shared" si="1098"/>
        <v>0</v>
      </c>
      <c r="J5637" s="3">
        <f t="shared" si="1099"/>
        <v>6</v>
      </c>
      <c r="K5637" s="3" t="str">
        <f>IF(AND(D5637&gt;='Season Lookup'!$D$15,D5637&lt;'Season Lookup'!$D$16),"Spring",IF(AND(D5637&gt;='Season Lookup'!$D$16,D5637&lt;'Season Lookup'!$D$17),"Summer",IF(AND(D5637&gt;='Season Lookup'!$D$17,D5637&lt;'Season Lookup'!$D$18),"Fall",IF(OR(D5637&gt;='Season Lookup'!$D$18,D5637&lt;'Season Lookup'!$D$15),"Winter"))))</f>
        <v>Summer</v>
      </c>
      <c r="L5637" s="3" t="str">
        <f>VLOOKUP(F5637,'Season Lookup'!$A$1:$B$13,2,0)</f>
        <v>Fall</v>
      </c>
      <c r="M5637" t="s">
        <v>12</v>
      </c>
      <c r="N5637" t="s">
        <v>13</v>
      </c>
      <c r="O5637" t="s">
        <v>13</v>
      </c>
      <c r="P5637" t="str">
        <f t="shared" si="1100"/>
        <v>Yes</v>
      </c>
      <c r="Q5637" t="str">
        <f t="shared" si="1101"/>
        <v>No</v>
      </c>
      <c r="R5637" t="str">
        <f t="shared" si="1102"/>
        <v>No</v>
      </c>
      <c r="S5637">
        <v>29</v>
      </c>
      <c r="T5637" t="s">
        <v>147</v>
      </c>
      <c r="V5637" t="str">
        <f t="shared" si="1103"/>
        <v>Non Intersection</v>
      </c>
      <c r="W5637" t="s">
        <v>5997</v>
      </c>
      <c r="X5637">
        <v>42.371239000000003</v>
      </c>
      <c r="Y5637">
        <v>-71.084980000000002</v>
      </c>
      <c r="Z5637" t="s">
        <v>5998</v>
      </c>
    </row>
    <row r="5638" spans="1:26">
      <c r="A5638">
        <v>29650</v>
      </c>
      <c r="B5638" s="1">
        <v>41530.6875</v>
      </c>
      <c r="C5638" s="1">
        <f t="shared" si="1092"/>
        <v>41275</v>
      </c>
      <c r="D5638" s="4">
        <f t="shared" si="1093"/>
        <v>0.7</v>
      </c>
      <c r="E5638" s="3">
        <f t="shared" si="1094"/>
        <v>2013</v>
      </c>
      <c r="F5638" s="3">
        <f t="shared" si="1095"/>
        <v>9</v>
      </c>
      <c r="G5638" s="3">
        <f t="shared" si="1096"/>
        <v>13</v>
      </c>
      <c r="H5638" s="3">
        <f t="shared" si="1097"/>
        <v>16</v>
      </c>
      <c r="I5638" s="3">
        <f t="shared" si="1098"/>
        <v>30</v>
      </c>
      <c r="J5638" s="3">
        <f t="shared" si="1099"/>
        <v>6</v>
      </c>
      <c r="K5638" s="3" t="str">
        <f>IF(AND(D5638&gt;='Season Lookup'!$D$15,D5638&lt;'Season Lookup'!$D$16),"Spring",IF(AND(D5638&gt;='Season Lookup'!$D$16,D5638&lt;'Season Lookup'!$D$17),"Summer",IF(AND(D5638&gt;='Season Lookup'!$D$17,D5638&lt;'Season Lookup'!$D$18),"Fall",IF(OR(D5638&gt;='Season Lookup'!$D$18,D5638&lt;'Season Lookup'!$D$15),"Winter"))))</f>
        <v>Summer</v>
      </c>
      <c r="L5638" s="3" t="str">
        <f>VLOOKUP(F5638,'Season Lookup'!$A$1:$B$13,2,0)</f>
        <v>Fall</v>
      </c>
      <c r="M5638" t="s">
        <v>56</v>
      </c>
      <c r="N5638" t="s">
        <v>13</v>
      </c>
      <c r="O5638" t="s">
        <v>13</v>
      </c>
      <c r="P5638" t="str">
        <f t="shared" si="1100"/>
        <v>Yes</v>
      </c>
      <c r="Q5638" t="str">
        <f t="shared" si="1101"/>
        <v>No</v>
      </c>
      <c r="R5638" t="str">
        <f t="shared" si="1102"/>
        <v>No</v>
      </c>
      <c r="S5638">
        <v>106</v>
      </c>
      <c r="T5638" t="s">
        <v>146</v>
      </c>
      <c r="V5638" t="str">
        <f t="shared" si="1103"/>
        <v>Non Intersection</v>
      </c>
      <c r="W5638" t="s">
        <v>5999</v>
      </c>
      <c r="X5638">
        <v>42.369242</v>
      </c>
      <c r="Y5638">
        <v>-71.083072000000001</v>
      </c>
      <c r="Z5638" t="s">
        <v>6000</v>
      </c>
    </row>
    <row r="5639" spans="1:26">
      <c r="A5639">
        <v>29637</v>
      </c>
      <c r="B5639" s="1">
        <v>41531.965277777781</v>
      </c>
      <c r="C5639" s="1">
        <f t="shared" si="1092"/>
        <v>41275</v>
      </c>
      <c r="D5639" s="4">
        <f t="shared" si="1093"/>
        <v>0.70277777777777772</v>
      </c>
      <c r="E5639" s="3">
        <f t="shared" si="1094"/>
        <v>2013</v>
      </c>
      <c r="F5639" s="3">
        <f t="shared" si="1095"/>
        <v>9</v>
      </c>
      <c r="G5639" s="3">
        <f t="shared" si="1096"/>
        <v>14</v>
      </c>
      <c r="H5639" s="3">
        <f t="shared" si="1097"/>
        <v>23</v>
      </c>
      <c r="I5639" s="3">
        <f t="shared" si="1098"/>
        <v>10</v>
      </c>
      <c r="J5639" s="3">
        <f t="shared" si="1099"/>
        <v>7</v>
      </c>
      <c r="K5639" s="3" t="str">
        <f>IF(AND(D5639&gt;='Season Lookup'!$D$15,D5639&lt;'Season Lookup'!$D$16),"Spring",IF(AND(D5639&gt;='Season Lookup'!$D$16,D5639&lt;'Season Lookup'!$D$17),"Summer",IF(AND(D5639&gt;='Season Lookup'!$D$17,D5639&lt;'Season Lookup'!$D$18),"Fall",IF(OR(D5639&gt;='Season Lookup'!$D$18,D5639&lt;'Season Lookup'!$D$15),"Winter"))))</f>
        <v>Summer</v>
      </c>
      <c r="L5639" s="3" t="str">
        <f>VLOOKUP(F5639,'Season Lookup'!$A$1:$B$13,2,0)</f>
        <v>Fall</v>
      </c>
      <c r="M5639" t="s">
        <v>31</v>
      </c>
      <c r="N5639" t="s">
        <v>13</v>
      </c>
      <c r="O5639" t="s">
        <v>13</v>
      </c>
      <c r="P5639" t="str">
        <f t="shared" si="1100"/>
        <v>Yes</v>
      </c>
      <c r="Q5639" t="str">
        <f t="shared" si="1101"/>
        <v>No</v>
      </c>
      <c r="R5639" t="str">
        <f t="shared" si="1102"/>
        <v>No</v>
      </c>
      <c r="T5639" t="s">
        <v>4327</v>
      </c>
      <c r="U5639" t="s">
        <v>651</v>
      </c>
      <c r="V5639" t="str">
        <f t="shared" si="1103"/>
        <v>Intersection</v>
      </c>
      <c r="W5639" t="s">
        <v>6001</v>
      </c>
      <c r="X5639">
        <v>42.368726000000002</v>
      </c>
      <c r="Y5639">
        <v>-71.114722</v>
      </c>
      <c r="Z5639" t="s">
        <v>6002</v>
      </c>
    </row>
    <row r="5640" spans="1:26">
      <c r="A5640">
        <v>29638</v>
      </c>
      <c r="B5640" s="1">
        <v>41531.041655092595</v>
      </c>
      <c r="C5640" s="1">
        <f t="shared" si="1092"/>
        <v>41275</v>
      </c>
      <c r="D5640" s="4">
        <f t="shared" si="1093"/>
        <v>0.70277777777777772</v>
      </c>
      <c r="E5640" s="3">
        <f t="shared" si="1094"/>
        <v>2013</v>
      </c>
      <c r="F5640" s="3">
        <f t="shared" si="1095"/>
        <v>9</v>
      </c>
      <c r="G5640" s="3">
        <f t="shared" si="1096"/>
        <v>14</v>
      </c>
      <c r="H5640" s="3">
        <f t="shared" si="1097"/>
        <v>0</v>
      </c>
      <c r="I5640" s="3">
        <f t="shared" si="1098"/>
        <v>59</v>
      </c>
      <c r="J5640" s="3">
        <f t="shared" si="1099"/>
        <v>7</v>
      </c>
      <c r="K5640" s="3" t="str">
        <f>IF(AND(D5640&gt;='Season Lookup'!$D$15,D5640&lt;'Season Lookup'!$D$16),"Spring",IF(AND(D5640&gt;='Season Lookup'!$D$16,D5640&lt;'Season Lookup'!$D$17),"Summer",IF(AND(D5640&gt;='Season Lookup'!$D$17,D5640&lt;'Season Lookup'!$D$18),"Fall",IF(OR(D5640&gt;='Season Lookup'!$D$18,D5640&lt;'Season Lookup'!$D$15),"Winter"))))</f>
        <v>Summer</v>
      </c>
      <c r="L5640" s="3" t="str">
        <f>VLOOKUP(F5640,'Season Lookup'!$A$1:$B$13,2,0)</f>
        <v>Fall</v>
      </c>
      <c r="M5640" t="s">
        <v>31</v>
      </c>
      <c r="N5640" t="s">
        <v>13</v>
      </c>
      <c r="O5640" t="s">
        <v>13</v>
      </c>
      <c r="P5640" t="str">
        <f t="shared" si="1100"/>
        <v>Yes</v>
      </c>
      <c r="Q5640" t="str">
        <f t="shared" si="1101"/>
        <v>No</v>
      </c>
      <c r="R5640" t="str">
        <f t="shared" si="1102"/>
        <v>No</v>
      </c>
      <c r="S5640">
        <v>872</v>
      </c>
      <c r="T5640" t="s">
        <v>14</v>
      </c>
      <c r="V5640" t="str">
        <f t="shared" si="1103"/>
        <v>Non Intersection</v>
      </c>
      <c r="W5640" t="s">
        <v>2912</v>
      </c>
      <c r="X5640">
        <v>42.367621</v>
      </c>
      <c r="Y5640">
        <v>-71.107585999999998</v>
      </c>
      <c r="Z5640" t="s">
        <v>2913</v>
      </c>
    </row>
    <row r="5641" spans="1:26">
      <c r="A5641">
        <v>29639</v>
      </c>
      <c r="B5641" s="1">
        <v>41531.442361111112</v>
      </c>
      <c r="C5641" s="1">
        <f t="shared" si="1092"/>
        <v>41275</v>
      </c>
      <c r="D5641" s="4">
        <f t="shared" si="1093"/>
        <v>0.70277777777777772</v>
      </c>
      <c r="E5641" s="3">
        <f t="shared" si="1094"/>
        <v>2013</v>
      </c>
      <c r="F5641" s="3">
        <f t="shared" si="1095"/>
        <v>9</v>
      </c>
      <c r="G5641" s="3">
        <f t="shared" si="1096"/>
        <v>14</v>
      </c>
      <c r="H5641" s="3">
        <f t="shared" si="1097"/>
        <v>10</v>
      </c>
      <c r="I5641" s="3">
        <f t="shared" si="1098"/>
        <v>37</v>
      </c>
      <c r="J5641" s="3">
        <f t="shared" si="1099"/>
        <v>7</v>
      </c>
      <c r="K5641" s="3" t="str">
        <f>IF(AND(D5641&gt;='Season Lookup'!$D$15,D5641&lt;'Season Lookup'!$D$16),"Spring",IF(AND(D5641&gt;='Season Lookup'!$D$16,D5641&lt;'Season Lookup'!$D$17),"Summer",IF(AND(D5641&gt;='Season Lookup'!$D$17,D5641&lt;'Season Lookup'!$D$18),"Fall",IF(OR(D5641&gt;='Season Lookup'!$D$18,D5641&lt;'Season Lookup'!$D$15),"Winter"))))</f>
        <v>Summer</v>
      </c>
      <c r="L5641" s="3" t="str">
        <f>VLOOKUP(F5641,'Season Lookup'!$A$1:$B$13,2,0)</f>
        <v>Fall</v>
      </c>
      <c r="M5641" t="s">
        <v>31</v>
      </c>
      <c r="N5641" t="s">
        <v>13</v>
      </c>
      <c r="O5641" t="s">
        <v>13</v>
      </c>
      <c r="P5641" t="str">
        <f t="shared" si="1100"/>
        <v>Yes</v>
      </c>
      <c r="Q5641" t="str">
        <f t="shared" si="1101"/>
        <v>No</v>
      </c>
      <c r="R5641" t="str">
        <f t="shared" si="1102"/>
        <v>No</v>
      </c>
      <c r="S5641">
        <v>1360</v>
      </c>
      <c r="T5641" t="s">
        <v>19</v>
      </c>
      <c r="V5641" t="str">
        <f t="shared" si="1103"/>
        <v>Non Intersection</v>
      </c>
      <c r="W5641" t="s">
        <v>6003</v>
      </c>
      <c r="X5641">
        <v>42.373545999999997</v>
      </c>
      <c r="Y5641">
        <v>-71.100174999999993</v>
      </c>
      <c r="Z5641" t="s">
        <v>6004</v>
      </c>
    </row>
    <row r="5642" spans="1:26">
      <c r="A5642">
        <v>29641</v>
      </c>
      <c r="B5642" s="1">
        <v>41531.856238425928</v>
      </c>
      <c r="C5642" s="1">
        <f t="shared" si="1092"/>
        <v>41275</v>
      </c>
      <c r="D5642" s="4">
        <f t="shared" si="1093"/>
        <v>0.70277777777777772</v>
      </c>
      <c r="E5642" s="3">
        <f t="shared" si="1094"/>
        <v>2013</v>
      </c>
      <c r="F5642" s="3">
        <f t="shared" si="1095"/>
        <v>9</v>
      </c>
      <c r="G5642" s="3">
        <f t="shared" si="1096"/>
        <v>14</v>
      </c>
      <c r="H5642" s="3">
        <f t="shared" si="1097"/>
        <v>20</v>
      </c>
      <c r="I5642" s="3">
        <f t="shared" si="1098"/>
        <v>32</v>
      </c>
      <c r="J5642" s="3">
        <f t="shared" si="1099"/>
        <v>7</v>
      </c>
      <c r="K5642" s="3" t="str">
        <f>IF(AND(D5642&gt;='Season Lookup'!$D$15,D5642&lt;'Season Lookup'!$D$16),"Spring",IF(AND(D5642&gt;='Season Lookup'!$D$16,D5642&lt;'Season Lookup'!$D$17),"Summer",IF(AND(D5642&gt;='Season Lookup'!$D$17,D5642&lt;'Season Lookup'!$D$18),"Fall",IF(OR(D5642&gt;='Season Lookup'!$D$18,D5642&lt;'Season Lookup'!$D$15),"Winter"))))</f>
        <v>Summer</v>
      </c>
      <c r="L5642" s="3" t="str">
        <f>VLOOKUP(F5642,'Season Lookup'!$A$1:$B$13,2,0)</f>
        <v>Fall</v>
      </c>
      <c r="M5642" t="s">
        <v>31</v>
      </c>
      <c r="N5642" t="s">
        <v>13</v>
      </c>
      <c r="O5642" t="s">
        <v>13</v>
      </c>
      <c r="P5642" t="str">
        <f t="shared" si="1100"/>
        <v>Yes</v>
      </c>
      <c r="Q5642" t="str">
        <f t="shared" si="1101"/>
        <v>No</v>
      </c>
      <c r="R5642" t="str">
        <f t="shared" si="1102"/>
        <v>No</v>
      </c>
      <c r="S5642">
        <v>237</v>
      </c>
      <c r="T5642" t="s">
        <v>105</v>
      </c>
      <c r="V5642" t="str">
        <f t="shared" si="1103"/>
        <v>Non Intersection</v>
      </c>
      <c r="W5642" t="s">
        <v>6005</v>
      </c>
      <c r="X5642">
        <v>42.367089</v>
      </c>
      <c r="Y5642">
        <v>-71.095073999999997</v>
      </c>
      <c r="Z5642" t="s">
        <v>6006</v>
      </c>
    </row>
    <row r="5643" spans="1:26">
      <c r="A5643">
        <v>29646</v>
      </c>
      <c r="B5643" s="1">
        <v>41531.5</v>
      </c>
      <c r="C5643" s="1">
        <f t="shared" si="1092"/>
        <v>41275</v>
      </c>
      <c r="D5643" s="4">
        <f t="shared" si="1093"/>
        <v>0.70277777777777772</v>
      </c>
      <c r="E5643" s="3">
        <f t="shared" si="1094"/>
        <v>2013</v>
      </c>
      <c r="F5643" s="3">
        <f t="shared" si="1095"/>
        <v>9</v>
      </c>
      <c r="G5643" s="3">
        <f t="shared" si="1096"/>
        <v>14</v>
      </c>
      <c r="H5643" s="3">
        <f t="shared" si="1097"/>
        <v>12</v>
      </c>
      <c r="I5643" s="3">
        <f t="shared" si="1098"/>
        <v>0</v>
      </c>
      <c r="J5643" s="3">
        <f t="shared" si="1099"/>
        <v>7</v>
      </c>
      <c r="K5643" s="3" t="str">
        <f>IF(AND(D5643&gt;='Season Lookup'!$D$15,D5643&lt;'Season Lookup'!$D$16),"Spring",IF(AND(D5643&gt;='Season Lookup'!$D$16,D5643&lt;'Season Lookup'!$D$17),"Summer",IF(AND(D5643&gt;='Season Lookup'!$D$17,D5643&lt;'Season Lookup'!$D$18),"Fall",IF(OR(D5643&gt;='Season Lookup'!$D$18,D5643&lt;'Season Lookup'!$D$15),"Winter"))))</f>
        <v>Summer</v>
      </c>
      <c r="L5643" s="3" t="str">
        <f>VLOOKUP(F5643,'Season Lookup'!$A$1:$B$13,2,0)</f>
        <v>Fall</v>
      </c>
      <c r="M5643" t="s">
        <v>31</v>
      </c>
      <c r="N5643" t="s">
        <v>13</v>
      </c>
      <c r="O5643" t="s">
        <v>13</v>
      </c>
      <c r="P5643" t="str">
        <f t="shared" si="1100"/>
        <v>Yes</v>
      </c>
      <c r="Q5643" t="str">
        <f t="shared" si="1101"/>
        <v>No</v>
      </c>
      <c r="R5643" t="str">
        <f t="shared" si="1102"/>
        <v>No</v>
      </c>
      <c r="T5643" t="s">
        <v>61</v>
      </c>
      <c r="V5643" t="str">
        <f t="shared" si="1103"/>
        <v>Intersection</v>
      </c>
      <c r="W5643" t="s">
        <v>3626</v>
      </c>
      <c r="X5643">
        <v>0</v>
      </c>
      <c r="Y5643">
        <v>0</v>
      </c>
      <c r="Z5643" t="s">
        <v>81</v>
      </c>
    </row>
    <row r="5644" spans="1:26">
      <c r="A5644">
        <v>29640</v>
      </c>
      <c r="B5644" s="1">
        <v>41532.4375</v>
      </c>
      <c r="C5644" s="1">
        <f t="shared" si="1092"/>
        <v>41275</v>
      </c>
      <c r="D5644" s="4">
        <f t="shared" si="1093"/>
        <v>0.7055555555555556</v>
      </c>
      <c r="E5644" s="3">
        <f t="shared" si="1094"/>
        <v>2013</v>
      </c>
      <c r="F5644" s="3">
        <f t="shared" si="1095"/>
        <v>9</v>
      </c>
      <c r="G5644" s="3">
        <f t="shared" si="1096"/>
        <v>15</v>
      </c>
      <c r="H5644" s="3">
        <f t="shared" si="1097"/>
        <v>10</v>
      </c>
      <c r="I5644" s="3">
        <f t="shared" si="1098"/>
        <v>30</v>
      </c>
      <c r="J5644" s="3">
        <f t="shared" si="1099"/>
        <v>1</v>
      </c>
      <c r="K5644" s="3" t="str">
        <f>IF(AND(D5644&gt;='Season Lookup'!$D$15,D5644&lt;'Season Lookup'!$D$16),"Spring",IF(AND(D5644&gt;='Season Lookup'!$D$16,D5644&lt;'Season Lookup'!$D$17),"Summer",IF(AND(D5644&gt;='Season Lookup'!$D$17,D5644&lt;'Season Lookup'!$D$18),"Fall",IF(OR(D5644&gt;='Season Lookup'!$D$18,D5644&lt;'Season Lookup'!$D$15),"Winter"))))</f>
        <v>Summer</v>
      </c>
      <c r="L5644" s="3" t="str">
        <f>VLOOKUP(F5644,'Season Lookup'!$A$1:$B$13,2,0)</f>
        <v>Fall</v>
      </c>
      <c r="M5644" t="s">
        <v>48</v>
      </c>
      <c r="N5644" t="s">
        <v>13</v>
      </c>
      <c r="O5644" t="s">
        <v>13</v>
      </c>
      <c r="P5644" t="str">
        <f t="shared" si="1100"/>
        <v>Yes</v>
      </c>
      <c r="Q5644" t="str">
        <f t="shared" si="1101"/>
        <v>No</v>
      </c>
      <c r="R5644" t="str">
        <f t="shared" si="1102"/>
        <v>No</v>
      </c>
      <c r="T5644" t="s">
        <v>79</v>
      </c>
      <c r="U5644" t="s">
        <v>203</v>
      </c>
      <c r="V5644" t="str">
        <f t="shared" si="1103"/>
        <v>Intersection</v>
      </c>
      <c r="W5644" t="s">
        <v>3663</v>
      </c>
      <c r="X5644">
        <v>42.359237999999998</v>
      </c>
      <c r="Y5644">
        <v>-71.087162000000006</v>
      </c>
      <c r="Z5644" t="s">
        <v>3664</v>
      </c>
    </row>
    <row r="5645" spans="1:26">
      <c r="A5645">
        <v>28622</v>
      </c>
      <c r="B5645" s="1">
        <v>41533.875</v>
      </c>
      <c r="C5645" s="1">
        <f t="shared" si="1092"/>
        <v>41275</v>
      </c>
      <c r="D5645" s="4">
        <f t="shared" si="1093"/>
        <v>0.70833333333333337</v>
      </c>
      <c r="E5645" s="3">
        <f t="shared" si="1094"/>
        <v>2013</v>
      </c>
      <c r="F5645" s="3">
        <f t="shared" si="1095"/>
        <v>9</v>
      </c>
      <c r="G5645" s="3">
        <f t="shared" si="1096"/>
        <v>16</v>
      </c>
      <c r="H5645" s="3">
        <f t="shared" si="1097"/>
        <v>21</v>
      </c>
      <c r="I5645" s="3">
        <f t="shared" si="1098"/>
        <v>0</v>
      </c>
      <c r="J5645" s="3">
        <f t="shared" si="1099"/>
        <v>2</v>
      </c>
      <c r="K5645" s="3" t="str">
        <f>IF(AND(D5645&gt;='Season Lookup'!$D$15,D5645&lt;'Season Lookup'!$D$16),"Spring",IF(AND(D5645&gt;='Season Lookup'!$D$16,D5645&lt;'Season Lookup'!$D$17),"Summer",IF(AND(D5645&gt;='Season Lookup'!$D$17,D5645&lt;'Season Lookup'!$D$18),"Fall",IF(OR(D5645&gt;='Season Lookup'!$D$18,D5645&lt;'Season Lookup'!$D$15),"Winter"))))</f>
        <v>Summer</v>
      </c>
      <c r="L5645" s="3" t="str">
        <f>VLOOKUP(F5645,'Season Lookup'!$A$1:$B$13,2,0)</f>
        <v>Fall</v>
      </c>
      <c r="M5645" t="s">
        <v>82</v>
      </c>
      <c r="N5645" t="s">
        <v>13</v>
      </c>
      <c r="O5645" t="s">
        <v>23</v>
      </c>
      <c r="P5645" t="str">
        <f t="shared" si="1100"/>
        <v>Yes</v>
      </c>
      <c r="Q5645" t="str">
        <f t="shared" si="1101"/>
        <v>No</v>
      </c>
      <c r="R5645" t="str">
        <f t="shared" si="1102"/>
        <v>No</v>
      </c>
      <c r="T5645" t="s">
        <v>5155</v>
      </c>
      <c r="U5645" t="s">
        <v>354</v>
      </c>
      <c r="V5645" t="str">
        <f t="shared" si="1103"/>
        <v>Intersection</v>
      </c>
      <c r="W5645" t="s">
        <v>6007</v>
      </c>
      <c r="X5645">
        <v>42.384497000000003</v>
      </c>
      <c r="Y5645">
        <v>-71.121218999999996</v>
      </c>
      <c r="Z5645" t="s">
        <v>6008</v>
      </c>
    </row>
    <row r="5646" spans="1:26">
      <c r="A5646">
        <v>29647</v>
      </c>
      <c r="B5646" s="1">
        <v>41533.666655092595</v>
      </c>
      <c r="C5646" s="1">
        <f t="shared" si="1092"/>
        <v>41275</v>
      </c>
      <c r="D5646" s="4">
        <f t="shared" si="1093"/>
        <v>0.70833333333333337</v>
      </c>
      <c r="E5646" s="3">
        <f t="shared" si="1094"/>
        <v>2013</v>
      </c>
      <c r="F5646" s="3">
        <f t="shared" si="1095"/>
        <v>9</v>
      </c>
      <c r="G5646" s="3">
        <f t="shared" si="1096"/>
        <v>16</v>
      </c>
      <c r="H5646" s="3">
        <f t="shared" si="1097"/>
        <v>15</v>
      </c>
      <c r="I5646" s="3">
        <f t="shared" si="1098"/>
        <v>59</v>
      </c>
      <c r="J5646" s="3">
        <f t="shared" si="1099"/>
        <v>2</v>
      </c>
      <c r="K5646" s="3" t="str">
        <f>IF(AND(D5646&gt;='Season Lookup'!$D$15,D5646&lt;'Season Lookup'!$D$16),"Spring",IF(AND(D5646&gt;='Season Lookup'!$D$16,D5646&lt;'Season Lookup'!$D$17),"Summer",IF(AND(D5646&gt;='Season Lookup'!$D$17,D5646&lt;'Season Lookup'!$D$18),"Fall",IF(OR(D5646&gt;='Season Lookup'!$D$18,D5646&lt;'Season Lookup'!$D$15),"Winter"))))</f>
        <v>Summer</v>
      </c>
      <c r="L5646" s="3" t="str">
        <f>VLOOKUP(F5646,'Season Lookup'!$A$1:$B$13,2,0)</f>
        <v>Fall</v>
      </c>
      <c r="M5646" t="s">
        <v>56</v>
      </c>
      <c r="N5646" t="s">
        <v>13</v>
      </c>
      <c r="O5646" t="s">
        <v>13</v>
      </c>
      <c r="P5646" t="str">
        <f t="shared" si="1100"/>
        <v>Yes</v>
      </c>
      <c r="Q5646" t="str">
        <f t="shared" si="1101"/>
        <v>No</v>
      </c>
      <c r="R5646" t="str">
        <f t="shared" si="1102"/>
        <v>No</v>
      </c>
      <c r="S5646">
        <v>251</v>
      </c>
      <c r="T5646" t="s">
        <v>74</v>
      </c>
      <c r="V5646" t="str">
        <f t="shared" si="1103"/>
        <v>Non Intersection</v>
      </c>
      <c r="W5646" t="s">
        <v>6009</v>
      </c>
      <c r="X5646">
        <v>42.374270000000003</v>
      </c>
      <c r="Y5646">
        <v>-71.101288999999994</v>
      </c>
      <c r="Z5646" t="s">
        <v>6010</v>
      </c>
    </row>
    <row r="5647" spans="1:26">
      <c r="A5647">
        <v>29648</v>
      </c>
      <c r="B5647" s="1">
        <v>41533.430543981478</v>
      </c>
      <c r="C5647" s="1">
        <f t="shared" si="1092"/>
        <v>41275</v>
      </c>
      <c r="D5647" s="4">
        <f t="shared" si="1093"/>
        <v>0.70833333333333337</v>
      </c>
      <c r="E5647" s="3">
        <f t="shared" si="1094"/>
        <v>2013</v>
      </c>
      <c r="F5647" s="3">
        <f t="shared" si="1095"/>
        <v>9</v>
      </c>
      <c r="G5647" s="3">
        <f t="shared" si="1096"/>
        <v>16</v>
      </c>
      <c r="H5647" s="3">
        <f t="shared" si="1097"/>
        <v>10</v>
      </c>
      <c r="I5647" s="3">
        <f t="shared" si="1098"/>
        <v>19</v>
      </c>
      <c r="J5647" s="3">
        <f t="shared" si="1099"/>
        <v>2</v>
      </c>
      <c r="K5647" s="3" t="str">
        <f>IF(AND(D5647&gt;='Season Lookup'!$D$15,D5647&lt;'Season Lookup'!$D$16),"Spring",IF(AND(D5647&gt;='Season Lookup'!$D$16,D5647&lt;'Season Lookup'!$D$17),"Summer",IF(AND(D5647&gt;='Season Lookup'!$D$17,D5647&lt;'Season Lookup'!$D$18),"Fall",IF(OR(D5647&gt;='Season Lookup'!$D$18,D5647&lt;'Season Lookup'!$D$15),"Winter"))))</f>
        <v>Summer</v>
      </c>
      <c r="L5647" s="3" t="str">
        <f>VLOOKUP(F5647,'Season Lookup'!$A$1:$B$13,2,0)</f>
        <v>Fall</v>
      </c>
      <c r="M5647" t="s">
        <v>56</v>
      </c>
      <c r="N5647" t="s">
        <v>1085</v>
      </c>
      <c r="O5647" t="s">
        <v>13</v>
      </c>
      <c r="P5647" t="str">
        <f t="shared" si="1100"/>
        <v>Yes</v>
      </c>
      <c r="Q5647" t="str">
        <f t="shared" si="1101"/>
        <v>No</v>
      </c>
      <c r="R5647" t="str">
        <f t="shared" si="1102"/>
        <v>No</v>
      </c>
      <c r="S5647">
        <v>56</v>
      </c>
      <c r="T5647" t="s">
        <v>147</v>
      </c>
      <c r="V5647" t="str">
        <f t="shared" si="1103"/>
        <v>Non Intersection</v>
      </c>
      <c r="W5647" t="s">
        <v>6011</v>
      </c>
      <c r="X5647">
        <v>42.369968999999998</v>
      </c>
      <c r="Y5647">
        <v>-71.085094999999995</v>
      </c>
      <c r="Z5647" t="s">
        <v>6012</v>
      </c>
    </row>
    <row r="5648" spans="1:26">
      <c r="A5648">
        <v>29649</v>
      </c>
      <c r="B5648" s="1">
        <v>41533.604155092595</v>
      </c>
      <c r="C5648" s="1">
        <f t="shared" si="1092"/>
        <v>41275</v>
      </c>
      <c r="D5648" s="4">
        <f t="shared" si="1093"/>
        <v>0.70833333333333337</v>
      </c>
      <c r="E5648" s="3">
        <f t="shared" si="1094"/>
        <v>2013</v>
      </c>
      <c r="F5648" s="3">
        <f t="shared" si="1095"/>
        <v>9</v>
      </c>
      <c r="G5648" s="3">
        <f t="shared" si="1096"/>
        <v>16</v>
      </c>
      <c r="H5648" s="3">
        <f t="shared" si="1097"/>
        <v>14</v>
      </c>
      <c r="I5648" s="3">
        <f t="shared" si="1098"/>
        <v>29</v>
      </c>
      <c r="J5648" s="3">
        <f t="shared" si="1099"/>
        <v>2</v>
      </c>
      <c r="K5648" s="3" t="str">
        <f>IF(AND(D5648&gt;='Season Lookup'!$D$15,D5648&lt;'Season Lookup'!$D$16),"Spring",IF(AND(D5648&gt;='Season Lookup'!$D$16,D5648&lt;'Season Lookup'!$D$17),"Summer",IF(AND(D5648&gt;='Season Lookup'!$D$17,D5648&lt;'Season Lookup'!$D$18),"Fall",IF(OR(D5648&gt;='Season Lookup'!$D$18,D5648&lt;'Season Lookup'!$D$15),"Winter"))))</f>
        <v>Summer</v>
      </c>
      <c r="L5648" s="3" t="str">
        <f>VLOOKUP(F5648,'Season Lookup'!$A$1:$B$13,2,0)</f>
        <v>Fall</v>
      </c>
      <c r="M5648" t="s">
        <v>56</v>
      </c>
      <c r="N5648" t="s">
        <v>13</v>
      </c>
      <c r="O5648" t="s">
        <v>13</v>
      </c>
      <c r="P5648" t="str">
        <f t="shared" si="1100"/>
        <v>Yes</v>
      </c>
      <c r="Q5648" t="str">
        <f t="shared" si="1101"/>
        <v>No</v>
      </c>
      <c r="R5648" t="str">
        <f t="shared" si="1102"/>
        <v>No</v>
      </c>
      <c r="S5648">
        <v>20</v>
      </c>
      <c r="T5648" t="s">
        <v>325</v>
      </c>
      <c r="V5648" t="str">
        <f t="shared" si="1103"/>
        <v>Non Intersection</v>
      </c>
      <c r="W5648" t="s">
        <v>3316</v>
      </c>
      <c r="X5648">
        <v>42.371802000000002</v>
      </c>
      <c r="Y5648">
        <v>-71.121319999999997</v>
      </c>
      <c r="Z5648" t="s">
        <v>3317</v>
      </c>
    </row>
    <row r="5649" spans="1:26">
      <c r="A5649">
        <v>29635</v>
      </c>
      <c r="B5649" s="1">
        <v>41534.666655092595</v>
      </c>
      <c r="C5649" s="1">
        <f t="shared" si="1092"/>
        <v>41275</v>
      </c>
      <c r="D5649" s="4">
        <f t="shared" si="1093"/>
        <v>0.71111111111111114</v>
      </c>
      <c r="E5649" s="3">
        <f t="shared" si="1094"/>
        <v>2013</v>
      </c>
      <c r="F5649" s="3">
        <f t="shared" si="1095"/>
        <v>9</v>
      </c>
      <c r="G5649" s="3">
        <f t="shared" si="1096"/>
        <v>17</v>
      </c>
      <c r="H5649" s="3">
        <f t="shared" si="1097"/>
        <v>15</v>
      </c>
      <c r="I5649" s="3">
        <f t="shared" si="1098"/>
        <v>59</v>
      </c>
      <c r="J5649" s="3">
        <f t="shared" si="1099"/>
        <v>3</v>
      </c>
      <c r="K5649" s="3" t="str">
        <f>IF(AND(D5649&gt;='Season Lookup'!$D$15,D5649&lt;'Season Lookup'!$D$16),"Spring",IF(AND(D5649&gt;='Season Lookup'!$D$16,D5649&lt;'Season Lookup'!$D$17),"Summer",IF(AND(D5649&gt;='Season Lookup'!$D$17,D5649&lt;'Season Lookup'!$D$18),"Fall",IF(OR(D5649&gt;='Season Lookup'!$D$18,D5649&lt;'Season Lookup'!$D$15),"Winter"))))</f>
        <v>Summer</v>
      </c>
      <c r="L5649" s="3" t="str">
        <f>VLOOKUP(F5649,'Season Lookup'!$A$1:$B$13,2,0)</f>
        <v>Fall</v>
      </c>
      <c r="M5649" t="s">
        <v>73</v>
      </c>
      <c r="N5649" t="s">
        <v>13</v>
      </c>
      <c r="O5649" t="s">
        <v>13</v>
      </c>
      <c r="P5649" t="str">
        <f t="shared" si="1100"/>
        <v>Yes</v>
      </c>
      <c r="Q5649" t="str">
        <f t="shared" si="1101"/>
        <v>No</v>
      </c>
      <c r="R5649" t="str">
        <f t="shared" si="1102"/>
        <v>No</v>
      </c>
      <c r="T5649" t="s">
        <v>199</v>
      </c>
      <c r="U5649" t="s">
        <v>1525</v>
      </c>
      <c r="V5649" t="str">
        <f t="shared" si="1103"/>
        <v>Intersection</v>
      </c>
      <c r="W5649" t="s">
        <v>6013</v>
      </c>
      <c r="X5649">
        <v>42.377383000000002</v>
      </c>
      <c r="Y5649">
        <v>-71.133724999999998</v>
      </c>
      <c r="Z5649" t="s">
        <v>6014</v>
      </c>
    </row>
    <row r="5650" spans="1:26">
      <c r="A5650">
        <v>29651</v>
      </c>
      <c r="B5650" s="1">
        <v>41535.365960648145</v>
      </c>
      <c r="C5650" s="1">
        <f t="shared" si="1092"/>
        <v>41275</v>
      </c>
      <c r="D5650" s="4">
        <f t="shared" si="1093"/>
        <v>0.71388888888888891</v>
      </c>
      <c r="E5650" s="3">
        <f t="shared" si="1094"/>
        <v>2013</v>
      </c>
      <c r="F5650" s="3">
        <f t="shared" si="1095"/>
        <v>9</v>
      </c>
      <c r="G5650" s="3">
        <f t="shared" si="1096"/>
        <v>18</v>
      </c>
      <c r="H5650" s="3">
        <f t="shared" si="1097"/>
        <v>8</v>
      </c>
      <c r="I5650" s="3">
        <f t="shared" si="1098"/>
        <v>46</v>
      </c>
      <c r="J5650" s="3">
        <f t="shared" si="1099"/>
        <v>4</v>
      </c>
      <c r="K5650" s="3" t="str">
        <f>IF(AND(D5650&gt;='Season Lookup'!$D$15,D5650&lt;'Season Lookup'!$D$16),"Spring",IF(AND(D5650&gt;='Season Lookup'!$D$16,D5650&lt;'Season Lookup'!$D$17),"Summer",IF(AND(D5650&gt;='Season Lookup'!$D$17,D5650&lt;'Season Lookup'!$D$18),"Fall",IF(OR(D5650&gt;='Season Lookup'!$D$18,D5650&lt;'Season Lookup'!$D$15),"Winter"))))</f>
        <v>Summer</v>
      </c>
      <c r="L5650" s="3" t="str">
        <f>VLOOKUP(F5650,'Season Lookup'!$A$1:$B$13,2,0)</f>
        <v>Fall</v>
      </c>
      <c r="M5650" t="s">
        <v>82</v>
      </c>
      <c r="N5650" t="s">
        <v>13</v>
      </c>
      <c r="O5650" t="s">
        <v>13</v>
      </c>
      <c r="P5650" t="str">
        <f t="shared" si="1100"/>
        <v>Yes</v>
      </c>
      <c r="Q5650" t="str">
        <f t="shared" si="1101"/>
        <v>No</v>
      </c>
      <c r="R5650" t="str">
        <f t="shared" si="1102"/>
        <v>No</v>
      </c>
      <c r="S5650">
        <v>4</v>
      </c>
      <c r="T5650" t="s">
        <v>3326</v>
      </c>
      <c r="V5650" t="str">
        <f t="shared" si="1103"/>
        <v>Non Intersection</v>
      </c>
      <c r="W5650" t="s">
        <v>6015</v>
      </c>
      <c r="X5650">
        <v>42.360573000000002</v>
      </c>
      <c r="Y5650">
        <v>-71.104713000000004</v>
      </c>
      <c r="Z5650" t="s">
        <v>6016</v>
      </c>
    </row>
    <row r="5651" spans="1:26">
      <c r="A5651">
        <v>29652</v>
      </c>
      <c r="B5651" s="1">
        <v>41535.395833333336</v>
      </c>
      <c r="C5651" s="1">
        <f t="shared" si="1092"/>
        <v>41275</v>
      </c>
      <c r="D5651" s="4">
        <f t="shared" si="1093"/>
        <v>0.71388888888888891</v>
      </c>
      <c r="E5651" s="3">
        <f t="shared" si="1094"/>
        <v>2013</v>
      </c>
      <c r="F5651" s="3">
        <f t="shared" si="1095"/>
        <v>9</v>
      </c>
      <c r="G5651" s="3">
        <f t="shared" si="1096"/>
        <v>18</v>
      </c>
      <c r="H5651" s="3">
        <f t="shared" si="1097"/>
        <v>9</v>
      </c>
      <c r="I5651" s="3">
        <f t="shared" si="1098"/>
        <v>30</v>
      </c>
      <c r="J5651" s="3">
        <f t="shared" si="1099"/>
        <v>4</v>
      </c>
      <c r="K5651" s="3" t="str">
        <f>IF(AND(D5651&gt;='Season Lookup'!$D$15,D5651&lt;'Season Lookup'!$D$16),"Spring",IF(AND(D5651&gt;='Season Lookup'!$D$16,D5651&lt;'Season Lookup'!$D$17),"Summer",IF(AND(D5651&gt;='Season Lookup'!$D$17,D5651&lt;'Season Lookup'!$D$18),"Fall",IF(OR(D5651&gt;='Season Lookup'!$D$18,D5651&lt;'Season Lookup'!$D$15),"Winter"))))</f>
        <v>Summer</v>
      </c>
      <c r="L5651" s="3" t="str">
        <f>VLOOKUP(F5651,'Season Lookup'!$A$1:$B$13,2,0)</f>
        <v>Fall</v>
      </c>
      <c r="M5651" t="s">
        <v>82</v>
      </c>
      <c r="N5651" t="s">
        <v>13</v>
      </c>
      <c r="O5651" t="s">
        <v>13</v>
      </c>
      <c r="P5651" t="str">
        <f t="shared" si="1100"/>
        <v>Yes</v>
      </c>
      <c r="Q5651" t="str">
        <f t="shared" si="1101"/>
        <v>No</v>
      </c>
      <c r="R5651" t="str">
        <f t="shared" si="1102"/>
        <v>No</v>
      </c>
      <c r="T5651" t="s">
        <v>14</v>
      </c>
      <c r="U5651" t="s">
        <v>199</v>
      </c>
      <c r="V5651" t="str">
        <f t="shared" si="1103"/>
        <v>Intersection</v>
      </c>
      <c r="W5651" t="s">
        <v>2353</v>
      </c>
      <c r="X5651">
        <v>42.373921000000003</v>
      </c>
      <c r="Y5651">
        <v>-71.118949999999998</v>
      </c>
      <c r="Z5651" t="s">
        <v>2354</v>
      </c>
    </row>
    <row r="5652" spans="1:26">
      <c r="A5652">
        <v>29654</v>
      </c>
      <c r="B5652" s="1">
        <v>41536.503460648149</v>
      </c>
      <c r="C5652" s="1">
        <f t="shared" si="1092"/>
        <v>41275</v>
      </c>
      <c r="D5652" s="4">
        <f t="shared" si="1093"/>
        <v>0.71666666666666667</v>
      </c>
      <c r="E5652" s="3">
        <f t="shared" si="1094"/>
        <v>2013</v>
      </c>
      <c r="F5652" s="3">
        <f t="shared" si="1095"/>
        <v>9</v>
      </c>
      <c r="G5652" s="3">
        <f t="shared" si="1096"/>
        <v>19</v>
      </c>
      <c r="H5652" s="3">
        <f t="shared" si="1097"/>
        <v>12</v>
      </c>
      <c r="I5652" s="3">
        <f t="shared" si="1098"/>
        <v>4</v>
      </c>
      <c r="J5652" s="3">
        <f t="shared" si="1099"/>
        <v>5</v>
      </c>
      <c r="K5652" s="3" t="str">
        <f>IF(AND(D5652&gt;='Season Lookup'!$D$15,D5652&lt;'Season Lookup'!$D$16),"Spring",IF(AND(D5652&gt;='Season Lookup'!$D$16,D5652&lt;'Season Lookup'!$D$17),"Summer",IF(AND(D5652&gt;='Season Lookup'!$D$17,D5652&lt;'Season Lookup'!$D$18),"Fall",IF(OR(D5652&gt;='Season Lookup'!$D$18,D5652&lt;'Season Lookup'!$D$15),"Winter"))))</f>
        <v>Summer</v>
      </c>
      <c r="L5652" s="3" t="str">
        <f>VLOOKUP(F5652,'Season Lookup'!$A$1:$B$13,2,0)</f>
        <v>Fall</v>
      </c>
      <c r="M5652" t="s">
        <v>78</v>
      </c>
      <c r="N5652" t="s">
        <v>13</v>
      </c>
      <c r="O5652" t="s">
        <v>132</v>
      </c>
      <c r="P5652" t="str">
        <f t="shared" si="1100"/>
        <v>Yes</v>
      </c>
      <c r="Q5652" t="str">
        <f t="shared" si="1101"/>
        <v>Yes</v>
      </c>
      <c r="R5652" t="str">
        <f t="shared" si="1102"/>
        <v>No</v>
      </c>
      <c r="T5652" t="s">
        <v>3588</v>
      </c>
      <c r="U5652" t="s">
        <v>417</v>
      </c>
      <c r="V5652" t="str">
        <f t="shared" si="1103"/>
        <v>Intersection</v>
      </c>
      <c r="W5652" t="s">
        <v>6017</v>
      </c>
      <c r="X5652">
        <v>42.377979000000003</v>
      </c>
      <c r="Y5652">
        <v>-71.107810999999998</v>
      </c>
      <c r="Z5652" t="s">
        <v>5972</v>
      </c>
    </row>
    <row r="5653" spans="1:26">
      <c r="A5653">
        <v>29655</v>
      </c>
      <c r="B5653" s="1">
        <v>41536.388888888891</v>
      </c>
      <c r="C5653" s="1">
        <f t="shared" ref="C5653:C5716" si="1104">EOMONTH(B5653,MONTH(B5653)*-1)+1</f>
        <v>41275</v>
      </c>
      <c r="D5653" s="4">
        <f t="shared" ref="D5653:D5716" si="1105">YEARFRAC(C5653,B5653)</f>
        <v>0.71666666666666667</v>
      </c>
      <c r="E5653" s="3">
        <f t="shared" ref="E5653:E5716" si="1106">YEAR(B5653)</f>
        <v>2013</v>
      </c>
      <c r="F5653" s="3">
        <f t="shared" ref="F5653:F5716" si="1107">MONTH(B5653)</f>
        <v>9</v>
      </c>
      <c r="G5653" s="3">
        <f t="shared" ref="G5653:G5716" si="1108">DAY(B5653)</f>
        <v>19</v>
      </c>
      <c r="H5653" s="3">
        <f t="shared" ref="H5653:H5716" si="1109">HOUR(B5653)</f>
        <v>9</v>
      </c>
      <c r="I5653" s="3">
        <f t="shared" ref="I5653:I5716" si="1110">MINUTE(B5653)</f>
        <v>20</v>
      </c>
      <c r="J5653" s="3">
        <f t="shared" ref="J5653:J5716" si="1111">WEEKDAY(B5653,1)</f>
        <v>5</v>
      </c>
      <c r="K5653" s="3" t="str">
        <f>IF(AND(D5653&gt;='Season Lookup'!$D$15,D5653&lt;'Season Lookup'!$D$16),"Spring",IF(AND(D5653&gt;='Season Lookup'!$D$16,D5653&lt;'Season Lookup'!$D$17),"Summer",IF(AND(D5653&gt;='Season Lookup'!$D$17,D5653&lt;'Season Lookup'!$D$18),"Fall",IF(OR(D5653&gt;='Season Lookup'!$D$18,D5653&lt;'Season Lookup'!$D$15),"Winter"))))</f>
        <v>Summer</v>
      </c>
      <c r="L5653" s="3" t="str">
        <f>VLOOKUP(F5653,'Season Lookup'!$A$1:$B$13,2,0)</f>
        <v>Fall</v>
      </c>
      <c r="M5653" t="s">
        <v>78</v>
      </c>
      <c r="N5653" t="s">
        <v>13</v>
      </c>
      <c r="O5653" t="s">
        <v>132</v>
      </c>
      <c r="P5653" t="str">
        <f t="shared" ref="P5653:P5716" si="1112">IF(OR(N5653="Auto",O5653="Auto"),"Yes",IF(OR(N5653="Taxi",O5653="Taxi"),"Yes",IF(OR(N5653="Truck",O5653="Truck"),"Yes",IF(OR(N5653="Van",O5653="Van"),"Yes","No"))))</f>
        <v>Yes</v>
      </c>
      <c r="Q5653" t="str">
        <f t="shared" ref="Q5653:Q5716" si="1113">IF(OR(N5653="Bicycle",O5653="Bicycle"),"Yes","No")</f>
        <v>Yes</v>
      </c>
      <c r="R5653" t="str">
        <f t="shared" ref="R5653:R5716" si="1114">IF(OR(N5653="Pedestrian",O5653="Pedestrian"),"Yes","No")</f>
        <v>No</v>
      </c>
      <c r="T5653" t="s">
        <v>42</v>
      </c>
      <c r="U5653" t="s">
        <v>198</v>
      </c>
      <c r="V5653" t="str">
        <f t="shared" ref="V5653:V5716" si="1115">IF(ISBLANK(S5653),"Intersection","Non Intersection")</f>
        <v>Intersection</v>
      </c>
      <c r="W5653" t="s">
        <v>4585</v>
      </c>
      <c r="X5653">
        <v>42.370091000000002</v>
      </c>
      <c r="Y5653">
        <v>-71.113336000000004</v>
      </c>
      <c r="Z5653" t="s">
        <v>286</v>
      </c>
    </row>
    <row r="5654" spans="1:26">
      <c r="A5654">
        <v>29656</v>
      </c>
      <c r="B5654" s="1">
        <v>41536.677083333336</v>
      </c>
      <c r="C5654" s="1">
        <f t="shared" si="1104"/>
        <v>41275</v>
      </c>
      <c r="D5654" s="4">
        <f t="shared" si="1105"/>
        <v>0.71666666666666667</v>
      </c>
      <c r="E5654" s="3">
        <f t="shared" si="1106"/>
        <v>2013</v>
      </c>
      <c r="F5654" s="3">
        <f t="shared" si="1107"/>
        <v>9</v>
      </c>
      <c r="G5654" s="3">
        <f t="shared" si="1108"/>
        <v>19</v>
      </c>
      <c r="H5654" s="3">
        <f t="shared" si="1109"/>
        <v>16</v>
      </c>
      <c r="I5654" s="3">
        <f t="shared" si="1110"/>
        <v>15</v>
      </c>
      <c r="J5654" s="3">
        <f t="shared" si="1111"/>
        <v>5</v>
      </c>
      <c r="K5654" s="3" t="str">
        <f>IF(AND(D5654&gt;='Season Lookup'!$D$15,D5654&lt;'Season Lookup'!$D$16),"Spring",IF(AND(D5654&gt;='Season Lookup'!$D$16,D5654&lt;'Season Lookup'!$D$17),"Summer",IF(AND(D5654&gt;='Season Lookup'!$D$17,D5654&lt;'Season Lookup'!$D$18),"Fall",IF(OR(D5654&gt;='Season Lookup'!$D$18,D5654&lt;'Season Lookup'!$D$15),"Winter"))))</f>
        <v>Summer</v>
      </c>
      <c r="L5654" s="3" t="str">
        <f>VLOOKUP(F5654,'Season Lookup'!$A$1:$B$13,2,0)</f>
        <v>Fall</v>
      </c>
      <c r="M5654" t="s">
        <v>78</v>
      </c>
      <c r="N5654" t="s">
        <v>13</v>
      </c>
      <c r="O5654" t="s">
        <v>13</v>
      </c>
      <c r="P5654" t="str">
        <f t="shared" si="1112"/>
        <v>Yes</v>
      </c>
      <c r="Q5654" t="str">
        <f t="shared" si="1113"/>
        <v>No</v>
      </c>
      <c r="R5654" t="str">
        <f t="shared" si="1114"/>
        <v>No</v>
      </c>
      <c r="T5654" t="s">
        <v>185</v>
      </c>
      <c r="U5654" t="s">
        <v>296</v>
      </c>
      <c r="V5654" t="str">
        <f t="shared" si="1115"/>
        <v>Intersection</v>
      </c>
      <c r="W5654" t="s">
        <v>594</v>
      </c>
      <c r="X5654">
        <v>42.376564000000002</v>
      </c>
      <c r="Y5654">
        <v>-71.122185000000002</v>
      </c>
      <c r="Z5654" t="s">
        <v>298</v>
      </c>
    </row>
    <row r="5655" spans="1:26">
      <c r="A5655">
        <v>29657</v>
      </c>
      <c r="B5655" s="1">
        <v>41536.362500000003</v>
      </c>
      <c r="C5655" s="1">
        <f t="shared" si="1104"/>
        <v>41275</v>
      </c>
      <c r="D5655" s="4">
        <f t="shared" si="1105"/>
        <v>0.71666666666666667</v>
      </c>
      <c r="E5655" s="3">
        <f t="shared" si="1106"/>
        <v>2013</v>
      </c>
      <c r="F5655" s="3">
        <f t="shared" si="1107"/>
        <v>9</v>
      </c>
      <c r="G5655" s="3">
        <f t="shared" si="1108"/>
        <v>19</v>
      </c>
      <c r="H5655" s="3">
        <f t="shared" si="1109"/>
        <v>8</v>
      </c>
      <c r="I5655" s="3">
        <f t="shared" si="1110"/>
        <v>42</v>
      </c>
      <c r="J5655" s="3">
        <f t="shared" si="1111"/>
        <v>5</v>
      </c>
      <c r="K5655" s="3" t="str">
        <f>IF(AND(D5655&gt;='Season Lookup'!$D$15,D5655&lt;'Season Lookup'!$D$16),"Spring",IF(AND(D5655&gt;='Season Lookup'!$D$16,D5655&lt;'Season Lookup'!$D$17),"Summer",IF(AND(D5655&gt;='Season Lookup'!$D$17,D5655&lt;'Season Lookup'!$D$18),"Fall",IF(OR(D5655&gt;='Season Lookup'!$D$18,D5655&lt;'Season Lookup'!$D$15),"Winter"))))</f>
        <v>Summer</v>
      </c>
      <c r="L5655" s="3" t="str">
        <f>VLOOKUP(F5655,'Season Lookup'!$A$1:$B$13,2,0)</f>
        <v>Fall</v>
      </c>
      <c r="M5655" t="s">
        <v>78</v>
      </c>
      <c r="N5655" t="s">
        <v>13</v>
      </c>
      <c r="O5655" t="s">
        <v>13</v>
      </c>
      <c r="P5655" t="str">
        <f t="shared" si="1112"/>
        <v>Yes</v>
      </c>
      <c r="Q5655" t="str">
        <f t="shared" si="1113"/>
        <v>No</v>
      </c>
      <c r="R5655" t="str">
        <f t="shared" si="1114"/>
        <v>No</v>
      </c>
      <c r="S5655">
        <v>14</v>
      </c>
      <c r="T5655" t="s">
        <v>291</v>
      </c>
      <c r="V5655" t="str">
        <f t="shared" si="1115"/>
        <v>Non Intersection</v>
      </c>
      <c r="W5655" t="s">
        <v>6018</v>
      </c>
      <c r="X5655">
        <v>42.383282999999999</v>
      </c>
      <c r="Y5655">
        <v>-71.125141999999997</v>
      </c>
      <c r="Z5655" t="s">
        <v>6019</v>
      </c>
    </row>
    <row r="5656" spans="1:26">
      <c r="A5656">
        <v>29658</v>
      </c>
      <c r="B5656" s="1">
        <v>41537.3125</v>
      </c>
      <c r="C5656" s="1">
        <f t="shared" si="1104"/>
        <v>41275</v>
      </c>
      <c r="D5656" s="4">
        <f t="shared" si="1105"/>
        <v>0.71944444444444444</v>
      </c>
      <c r="E5656" s="3">
        <f t="shared" si="1106"/>
        <v>2013</v>
      </c>
      <c r="F5656" s="3">
        <f t="shared" si="1107"/>
        <v>9</v>
      </c>
      <c r="G5656" s="3">
        <f t="shared" si="1108"/>
        <v>20</v>
      </c>
      <c r="H5656" s="3">
        <f t="shared" si="1109"/>
        <v>7</v>
      </c>
      <c r="I5656" s="3">
        <f t="shared" si="1110"/>
        <v>30</v>
      </c>
      <c r="J5656" s="3">
        <f t="shared" si="1111"/>
        <v>6</v>
      </c>
      <c r="K5656" s="3" t="str">
        <f>IF(AND(D5656&gt;='Season Lookup'!$D$15,D5656&lt;'Season Lookup'!$D$16),"Spring",IF(AND(D5656&gt;='Season Lookup'!$D$16,D5656&lt;'Season Lookup'!$D$17),"Summer",IF(AND(D5656&gt;='Season Lookup'!$D$17,D5656&lt;'Season Lookup'!$D$18),"Fall",IF(OR(D5656&gt;='Season Lookup'!$D$18,D5656&lt;'Season Lookup'!$D$15),"Winter"))))</f>
        <v>Summer</v>
      </c>
      <c r="L5656" s="3" t="str">
        <f>VLOOKUP(F5656,'Season Lookup'!$A$1:$B$13,2,0)</f>
        <v>Fall</v>
      </c>
      <c r="M5656" t="s">
        <v>12</v>
      </c>
      <c r="N5656" t="s">
        <v>13</v>
      </c>
      <c r="O5656" t="s">
        <v>13</v>
      </c>
      <c r="P5656" t="str">
        <f t="shared" si="1112"/>
        <v>Yes</v>
      </c>
      <c r="Q5656" t="str">
        <f t="shared" si="1113"/>
        <v>No</v>
      </c>
      <c r="R5656" t="str">
        <f t="shared" si="1114"/>
        <v>No</v>
      </c>
      <c r="T5656" t="s">
        <v>74</v>
      </c>
      <c r="U5656" t="s">
        <v>342</v>
      </c>
      <c r="V5656" t="str">
        <f t="shared" si="1115"/>
        <v>Intersection</v>
      </c>
      <c r="W5656" t="s">
        <v>462</v>
      </c>
      <c r="X5656">
        <v>42.372202000000001</v>
      </c>
      <c r="Y5656">
        <v>-71.098974999999996</v>
      </c>
      <c r="Z5656" t="s">
        <v>463</v>
      </c>
    </row>
    <row r="5657" spans="1:26">
      <c r="A5657">
        <v>29659</v>
      </c>
      <c r="B5657" s="1">
        <v>41537.71875</v>
      </c>
      <c r="C5657" s="1">
        <f t="shared" si="1104"/>
        <v>41275</v>
      </c>
      <c r="D5657" s="4">
        <f t="shared" si="1105"/>
        <v>0.71944444444444444</v>
      </c>
      <c r="E5657" s="3">
        <f t="shared" si="1106"/>
        <v>2013</v>
      </c>
      <c r="F5657" s="3">
        <f t="shared" si="1107"/>
        <v>9</v>
      </c>
      <c r="G5657" s="3">
        <f t="shared" si="1108"/>
        <v>20</v>
      </c>
      <c r="H5657" s="3">
        <f t="shared" si="1109"/>
        <v>17</v>
      </c>
      <c r="I5657" s="3">
        <f t="shared" si="1110"/>
        <v>15</v>
      </c>
      <c r="J5657" s="3">
        <f t="shared" si="1111"/>
        <v>6</v>
      </c>
      <c r="K5657" s="3" t="str">
        <f>IF(AND(D5657&gt;='Season Lookup'!$D$15,D5657&lt;'Season Lookup'!$D$16),"Spring",IF(AND(D5657&gt;='Season Lookup'!$D$16,D5657&lt;'Season Lookup'!$D$17),"Summer",IF(AND(D5657&gt;='Season Lookup'!$D$17,D5657&lt;'Season Lookup'!$D$18),"Fall",IF(OR(D5657&gt;='Season Lookup'!$D$18,D5657&lt;'Season Lookup'!$D$15),"Winter"))))</f>
        <v>Summer</v>
      </c>
      <c r="L5657" s="3" t="str">
        <f>VLOOKUP(F5657,'Season Lookup'!$A$1:$B$13,2,0)</f>
        <v>Fall</v>
      </c>
      <c r="M5657" t="s">
        <v>12</v>
      </c>
      <c r="N5657" t="s">
        <v>13</v>
      </c>
      <c r="O5657" t="s">
        <v>13</v>
      </c>
      <c r="P5657" t="str">
        <f t="shared" si="1112"/>
        <v>Yes</v>
      </c>
      <c r="Q5657" t="str">
        <f t="shared" si="1113"/>
        <v>No</v>
      </c>
      <c r="R5657" t="str">
        <f t="shared" si="1114"/>
        <v>No</v>
      </c>
      <c r="T5657" t="s">
        <v>453</v>
      </c>
      <c r="U5657" t="s">
        <v>116</v>
      </c>
      <c r="V5657" t="str">
        <f t="shared" si="1115"/>
        <v>Intersection</v>
      </c>
      <c r="W5657" t="s">
        <v>4373</v>
      </c>
      <c r="X5657">
        <v>42.356637999999997</v>
      </c>
      <c r="Y5657">
        <v>-71.108801999999997</v>
      </c>
      <c r="Z5657" t="s">
        <v>4374</v>
      </c>
    </row>
    <row r="5658" spans="1:26">
      <c r="A5658">
        <v>29660</v>
      </c>
      <c r="B5658" s="1">
        <v>41537.737500000003</v>
      </c>
      <c r="C5658" s="1">
        <f t="shared" si="1104"/>
        <v>41275</v>
      </c>
      <c r="D5658" s="4">
        <f t="shared" si="1105"/>
        <v>0.71944444444444444</v>
      </c>
      <c r="E5658" s="3">
        <f t="shared" si="1106"/>
        <v>2013</v>
      </c>
      <c r="F5658" s="3">
        <f t="shared" si="1107"/>
        <v>9</v>
      </c>
      <c r="G5658" s="3">
        <f t="shared" si="1108"/>
        <v>20</v>
      </c>
      <c r="H5658" s="3">
        <f t="shared" si="1109"/>
        <v>17</v>
      </c>
      <c r="I5658" s="3">
        <f t="shared" si="1110"/>
        <v>42</v>
      </c>
      <c r="J5658" s="3">
        <f t="shared" si="1111"/>
        <v>6</v>
      </c>
      <c r="K5658" s="3" t="str">
        <f>IF(AND(D5658&gt;='Season Lookup'!$D$15,D5658&lt;'Season Lookup'!$D$16),"Spring",IF(AND(D5658&gt;='Season Lookup'!$D$16,D5658&lt;'Season Lookup'!$D$17),"Summer",IF(AND(D5658&gt;='Season Lookup'!$D$17,D5658&lt;'Season Lookup'!$D$18),"Fall",IF(OR(D5658&gt;='Season Lookup'!$D$18,D5658&lt;'Season Lookup'!$D$15),"Winter"))))</f>
        <v>Summer</v>
      </c>
      <c r="L5658" s="3" t="str">
        <f>VLOOKUP(F5658,'Season Lookup'!$A$1:$B$13,2,0)</f>
        <v>Fall</v>
      </c>
      <c r="M5658" t="s">
        <v>12</v>
      </c>
      <c r="N5658" t="s">
        <v>13</v>
      </c>
      <c r="O5658" t="s">
        <v>13</v>
      </c>
      <c r="P5658" t="str">
        <f t="shared" si="1112"/>
        <v>Yes</v>
      </c>
      <c r="Q5658" t="str">
        <f t="shared" si="1113"/>
        <v>No</v>
      </c>
      <c r="R5658" t="str">
        <f t="shared" si="1114"/>
        <v>No</v>
      </c>
      <c r="T5658" t="s">
        <v>252</v>
      </c>
      <c r="U5658" t="s">
        <v>6020</v>
      </c>
      <c r="V5658" t="str">
        <f t="shared" si="1115"/>
        <v>Intersection</v>
      </c>
      <c r="W5658" t="s">
        <v>6021</v>
      </c>
      <c r="X5658">
        <v>42.390151000000003</v>
      </c>
      <c r="Y5658">
        <v>-71.124144000000001</v>
      </c>
      <c r="Z5658" t="s">
        <v>6022</v>
      </c>
    </row>
    <row r="5659" spans="1:26">
      <c r="A5659">
        <v>29661</v>
      </c>
      <c r="B5659" s="1">
        <v>41537.753460648149</v>
      </c>
      <c r="C5659" s="1">
        <f t="shared" si="1104"/>
        <v>41275</v>
      </c>
      <c r="D5659" s="4">
        <f t="shared" si="1105"/>
        <v>0.71944444444444444</v>
      </c>
      <c r="E5659" s="3">
        <f t="shared" si="1106"/>
        <v>2013</v>
      </c>
      <c r="F5659" s="3">
        <f t="shared" si="1107"/>
        <v>9</v>
      </c>
      <c r="G5659" s="3">
        <f t="shared" si="1108"/>
        <v>20</v>
      </c>
      <c r="H5659" s="3">
        <f t="shared" si="1109"/>
        <v>18</v>
      </c>
      <c r="I5659" s="3">
        <f t="shared" si="1110"/>
        <v>4</v>
      </c>
      <c r="J5659" s="3">
        <f t="shared" si="1111"/>
        <v>6</v>
      </c>
      <c r="K5659" s="3" t="str">
        <f>IF(AND(D5659&gt;='Season Lookup'!$D$15,D5659&lt;'Season Lookup'!$D$16),"Spring",IF(AND(D5659&gt;='Season Lookup'!$D$16,D5659&lt;'Season Lookup'!$D$17),"Summer",IF(AND(D5659&gt;='Season Lookup'!$D$17,D5659&lt;'Season Lookup'!$D$18),"Fall",IF(OR(D5659&gt;='Season Lookup'!$D$18,D5659&lt;'Season Lookup'!$D$15),"Winter"))))</f>
        <v>Summer</v>
      </c>
      <c r="L5659" s="3" t="str">
        <f>VLOOKUP(F5659,'Season Lookup'!$A$1:$B$13,2,0)</f>
        <v>Fall</v>
      </c>
      <c r="M5659" t="s">
        <v>12</v>
      </c>
      <c r="N5659" t="s">
        <v>13</v>
      </c>
      <c r="O5659" t="s">
        <v>13</v>
      </c>
      <c r="P5659" t="str">
        <f t="shared" si="1112"/>
        <v>Yes</v>
      </c>
      <c r="Q5659" t="str">
        <f t="shared" si="1113"/>
        <v>No</v>
      </c>
      <c r="R5659" t="str">
        <f t="shared" si="1114"/>
        <v>No</v>
      </c>
      <c r="T5659" t="s">
        <v>269</v>
      </c>
      <c r="V5659" t="str">
        <f t="shared" si="1115"/>
        <v>Intersection</v>
      </c>
      <c r="W5659" t="s">
        <v>923</v>
      </c>
      <c r="X5659">
        <v>0</v>
      </c>
      <c r="Y5659">
        <v>0</v>
      </c>
      <c r="Z5659" t="s">
        <v>81</v>
      </c>
    </row>
    <row r="5660" spans="1:26">
      <c r="A5660">
        <v>29662</v>
      </c>
      <c r="B5660" s="1">
        <v>41538.965277777781</v>
      </c>
      <c r="C5660" s="1">
        <f t="shared" si="1104"/>
        <v>41275</v>
      </c>
      <c r="D5660" s="4">
        <f t="shared" si="1105"/>
        <v>0.72222222222222221</v>
      </c>
      <c r="E5660" s="3">
        <f t="shared" si="1106"/>
        <v>2013</v>
      </c>
      <c r="F5660" s="3">
        <f t="shared" si="1107"/>
        <v>9</v>
      </c>
      <c r="G5660" s="3">
        <f t="shared" si="1108"/>
        <v>21</v>
      </c>
      <c r="H5660" s="3">
        <f t="shared" si="1109"/>
        <v>23</v>
      </c>
      <c r="I5660" s="3">
        <f t="shared" si="1110"/>
        <v>10</v>
      </c>
      <c r="J5660" s="3">
        <f t="shared" si="1111"/>
        <v>7</v>
      </c>
      <c r="K5660" s="3" t="str">
        <f>IF(AND(D5660&gt;='Season Lookup'!$D$15,D5660&lt;'Season Lookup'!$D$16),"Spring",IF(AND(D5660&gt;='Season Lookup'!$D$16,D5660&lt;'Season Lookup'!$D$17),"Summer",IF(AND(D5660&gt;='Season Lookup'!$D$17,D5660&lt;'Season Lookup'!$D$18),"Fall",IF(OR(D5660&gt;='Season Lookup'!$D$18,D5660&lt;'Season Lookup'!$D$15),"Winter"))))</f>
        <v>Summer</v>
      </c>
      <c r="L5660" s="3" t="str">
        <f>VLOOKUP(F5660,'Season Lookup'!$A$1:$B$13,2,0)</f>
        <v>Fall</v>
      </c>
      <c r="M5660" t="s">
        <v>31</v>
      </c>
      <c r="N5660" t="s">
        <v>13</v>
      </c>
      <c r="O5660" t="s">
        <v>13</v>
      </c>
      <c r="P5660" t="str">
        <f t="shared" si="1112"/>
        <v>Yes</v>
      </c>
      <c r="Q5660" t="str">
        <f t="shared" si="1113"/>
        <v>No</v>
      </c>
      <c r="R5660" t="str">
        <f t="shared" si="1114"/>
        <v>No</v>
      </c>
      <c r="T5660" t="s">
        <v>14</v>
      </c>
      <c r="U5660" t="s">
        <v>202</v>
      </c>
      <c r="V5660" t="str">
        <f t="shared" si="1115"/>
        <v>Intersection</v>
      </c>
      <c r="W5660" t="s">
        <v>361</v>
      </c>
      <c r="X5660">
        <v>42.360154000000001</v>
      </c>
      <c r="Y5660">
        <v>-71.094881999999998</v>
      </c>
      <c r="Z5660" t="s">
        <v>223</v>
      </c>
    </row>
    <row r="5661" spans="1:26">
      <c r="A5661">
        <v>29664</v>
      </c>
      <c r="B5661" s="1">
        <v>41539.121527777781</v>
      </c>
      <c r="C5661" s="1">
        <f t="shared" si="1104"/>
        <v>41275</v>
      </c>
      <c r="D5661" s="4">
        <f t="shared" si="1105"/>
        <v>0.72499999999999998</v>
      </c>
      <c r="E5661" s="3">
        <f t="shared" si="1106"/>
        <v>2013</v>
      </c>
      <c r="F5661" s="3">
        <f t="shared" si="1107"/>
        <v>9</v>
      </c>
      <c r="G5661" s="3">
        <f t="shared" si="1108"/>
        <v>22</v>
      </c>
      <c r="H5661" s="3">
        <f t="shared" si="1109"/>
        <v>2</v>
      </c>
      <c r="I5661" s="3">
        <f t="shared" si="1110"/>
        <v>55</v>
      </c>
      <c r="J5661" s="3">
        <f t="shared" si="1111"/>
        <v>1</v>
      </c>
      <c r="K5661" s="3" t="str">
        <f>IF(AND(D5661&gt;='Season Lookup'!$D$15,D5661&lt;'Season Lookup'!$D$16),"Spring",IF(AND(D5661&gt;='Season Lookup'!$D$16,D5661&lt;'Season Lookup'!$D$17),"Summer",IF(AND(D5661&gt;='Season Lookup'!$D$17,D5661&lt;'Season Lookup'!$D$18),"Fall",IF(OR(D5661&gt;='Season Lookup'!$D$18,D5661&lt;'Season Lookup'!$D$15),"Winter"))))</f>
        <v>Summer</v>
      </c>
      <c r="L5661" s="3" t="str">
        <f>VLOOKUP(F5661,'Season Lookup'!$A$1:$B$13,2,0)</f>
        <v>Fall</v>
      </c>
      <c r="M5661" t="s">
        <v>48</v>
      </c>
      <c r="N5661" t="s">
        <v>13</v>
      </c>
      <c r="O5661" t="s">
        <v>13</v>
      </c>
      <c r="P5661" t="str">
        <f t="shared" si="1112"/>
        <v>Yes</v>
      </c>
      <c r="Q5661" t="str">
        <f t="shared" si="1113"/>
        <v>No</v>
      </c>
      <c r="R5661" t="str">
        <f t="shared" si="1114"/>
        <v>No</v>
      </c>
      <c r="S5661">
        <v>80</v>
      </c>
      <c r="T5661" t="s">
        <v>611</v>
      </c>
      <c r="V5661" t="str">
        <f t="shared" si="1115"/>
        <v>Non Intersection</v>
      </c>
      <c r="W5661" t="s">
        <v>6023</v>
      </c>
      <c r="X5661">
        <v>42.370339999999999</v>
      </c>
      <c r="Y5661">
        <v>-71.09075</v>
      </c>
      <c r="Z5661" t="s">
        <v>6024</v>
      </c>
    </row>
    <row r="5662" spans="1:26">
      <c r="A5662">
        <v>29675</v>
      </c>
      <c r="B5662" s="1">
        <v>41539.5</v>
      </c>
      <c r="C5662" s="1">
        <f t="shared" si="1104"/>
        <v>41275</v>
      </c>
      <c r="D5662" s="4">
        <f t="shared" si="1105"/>
        <v>0.72499999999999998</v>
      </c>
      <c r="E5662" s="3">
        <f t="shared" si="1106"/>
        <v>2013</v>
      </c>
      <c r="F5662" s="3">
        <f t="shared" si="1107"/>
        <v>9</v>
      </c>
      <c r="G5662" s="3">
        <f t="shared" si="1108"/>
        <v>22</v>
      </c>
      <c r="H5662" s="3">
        <f t="shared" si="1109"/>
        <v>12</v>
      </c>
      <c r="I5662" s="3">
        <f t="shared" si="1110"/>
        <v>0</v>
      </c>
      <c r="J5662" s="3">
        <f t="shared" si="1111"/>
        <v>1</v>
      </c>
      <c r="K5662" s="3" t="str">
        <f>IF(AND(D5662&gt;='Season Lookup'!$D$15,D5662&lt;'Season Lookup'!$D$16),"Spring",IF(AND(D5662&gt;='Season Lookup'!$D$16,D5662&lt;'Season Lookup'!$D$17),"Summer",IF(AND(D5662&gt;='Season Lookup'!$D$17,D5662&lt;'Season Lookup'!$D$18),"Fall",IF(OR(D5662&gt;='Season Lookup'!$D$18,D5662&lt;'Season Lookup'!$D$15),"Winter"))))</f>
        <v>Summer</v>
      </c>
      <c r="L5662" s="3" t="str">
        <f>VLOOKUP(F5662,'Season Lookup'!$A$1:$B$13,2,0)</f>
        <v>Fall</v>
      </c>
      <c r="M5662" t="s">
        <v>48</v>
      </c>
      <c r="N5662" t="s">
        <v>13</v>
      </c>
      <c r="O5662" t="s">
        <v>13</v>
      </c>
      <c r="P5662" t="str">
        <f t="shared" si="1112"/>
        <v>Yes</v>
      </c>
      <c r="Q5662" t="str">
        <f t="shared" si="1113"/>
        <v>No</v>
      </c>
      <c r="R5662" t="str">
        <f t="shared" si="1114"/>
        <v>No</v>
      </c>
      <c r="S5662">
        <v>38</v>
      </c>
      <c r="T5662" t="s">
        <v>42</v>
      </c>
      <c r="V5662" t="str">
        <f t="shared" si="1115"/>
        <v>Non Intersection</v>
      </c>
      <c r="W5662" t="s">
        <v>6025</v>
      </c>
      <c r="X5662">
        <v>42.368873999999998</v>
      </c>
      <c r="Y5662">
        <v>-71.113410999999999</v>
      </c>
      <c r="Z5662" t="s">
        <v>6026</v>
      </c>
    </row>
    <row r="5663" spans="1:26">
      <c r="A5663">
        <v>29665</v>
      </c>
      <c r="B5663" s="1">
        <v>41540.371527777781</v>
      </c>
      <c r="C5663" s="1">
        <f t="shared" si="1104"/>
        <v>41275</v>
      </c>
      <c r="D5663" s="4">
        <f t="shared" si="1105"/>
        <v>0.72777777777777775</v>
      </c>
      <c r="E5663" s="3">
        <f t="shared" si="1106"/>
        <v>2013</v>
      </c>
      <c r="F5663" s="3">
        <f t="shared" si="1107"/>
        <v>9</v>
      </c>
      <c r="G5663" s="3">
        <f t="shared" si="1108"/>
        <v>23</v>
      </c>
      <c r="H5663" s="3">
        <f t="shared" si="1109"/>
        <v>8</v>
      </c>
      <c r="I5663" s="3">
        <f t="shared" si="1110"/>
        <v>55</v>
      </c>
      <c r="J5663" s="3">
        <f t="shared" si="1111"/>
        <v>2</v>
      </c>
      <c r="K5663" s="3" t="str">
        <f>IF(AND(D5663&gt;='Season Lookup'!$D$15,D5663&lt;'Season Lookup'!$D$16),"Spring",IF(AND(D5663&gt;='Season Lookup'!$D$16,D5663&lt;'Season Lookup'!$D$17),"Summer",IF(AND(D5663&gt;='Season Lookup'!$D$17,D5663&lt;'Season Lookup'!$D$18),"Fall",IF(OR(D5663&gt;='Season Lookup'!$D$18,D5663&lt;'Season Lookup'!$D$15),"Winter"))))</f>
        <v>Fall</v>
      </c>
      <c r="L5663" s="3" t="str">
        <f>VLOOKUP(F5663,'Season Lookup'!$A$1:$B$13,2,0)</f>
        <v>Fall</v>
      </c>
      <c r="M5663" t="s">
        <v>56</v>
      </c>
      <c r="N5663" t="s">
        <v>13</v>
      </c>
      <c r="O5663" t="s">
        <v>13</v>
      </c>
      <c r="P5663" t="str">
        <f t="shared" si="1112"/>
        <v>Yes</v>
      </c>
      <c r="Q5663" t="str">
        <f t="shared" si="1113"/>
        <v>No</v>
      </c>
      <c r="R5663" t="str">
        <f t="shared" si="1114"/>
        <v>No</v>
      </c>
      <c r="S5663">
        <v>2254</v>
      </c>
      <c r="T5663" t="s">
        <v>2646</v>
      </c>
      <c r="V5663" t="str">
        <f t="shared" si="1115"/>
        <v>Non Intersection</v>
      </c>
      <c r="W5663" t="s">
        <v>6027</v>
      </c>
      <c r="X5663">
        <v>42.368924999999997</v>
      </c>
      <c r="Y5663">
        <v>-71.110257000000004</v>
      </c>
      <c r="Z5663" t="s">
        <v>468</v>
      </c>
    </row>
    <row r="5664" spans="1:26">
      <c r="A5664">
        <v>29666</v>
      </c>
      <c r="B5664" s="1">
        <v>41540.34375</v>
      </c>
      <c r="C5664" s="1">
        <f t="shared" si="1104"/>
        <v>41275</v>
      </c>
      <c r="D5664" s="4">
        <f t="shared" si="1105"/>
        <v>0.72777777777777775</v>
      </c>
      <c r="E5664" s="3">
        <f t="shared" si="1106"/>
        <v>2013</v>
      </c>
      <c r="F5664" s="3">
        <f t="shared" si="1107"/>
        <v>9</v>
      </c>
      <c r="G5664" s="3">
        <f t="shared" si="1108"/>
        <v>23</v>
      </c>
      <c r="H5664" s="3">
        <f t="shared" si="1109"/>
        <v>8</v>
      </c>
      <c r="I5664" s="3">
        <f t="shared" si="1110"/>
        <v>15</v>
      </c>
      <c r="J5664" s="3">
        <f t="shared" si="1111"/>
        <v>2</v>
      </c>
      <c r="K5664" s="3" t="str">
        <f>IF(AND(D5664&gt;='Season Lookup'!$D$15,D5664&lt;'Season Lookup'!$D$16),"Spring",IF(AND(D5664&gt;='Season Lookup'!$D$16,D5664&lt;'Season Lookup'!$D$17),"Summer",IF(AND(D5664&gt;='Season Lookup'!$D$17,D5664&lt;'Season Lookup'!$D$18),"Fall",IF(OR(D5664&gt;='Season Lookup'!$D$18,D5664&lt;'Season Lookup'!$D$15),"Winter"))))</f>
        <v>Fall</v>
      </c>
      <c r="L5664" s="3" t="str">
        <f>VLOOKUP(F5664,'Season Lookup'!$A$1:$B$13,2,0)</f>
        <v>Fall</v>
      </c>
      <c r="M5664" t="s">
        <v>56</v>
      </c>
      <c r="N5664" t="s">
        <v>13</v>
      </c>
      <c r="O5664" t="s">
        <v>132</v>
      </c>
      <c r="P5664" t="str">
        <f t="shared" si="1112"/>
        <v>Yes</v>
      </c>
      <c r="Q5664" t="str">
        <f t="shared" si="1113"/>
        <v>Yes</v>
      </c>
      <c r="R5664" t="str">
        <f t="shared" si="1114"/>
        <v>No</v>
      </c>
      <c r="T5664" t="s">
        <v>2646</v>
      </c>
      <c r="U5664" t="s">
        <v>420</v>
      </c>
      <c r="V5664" t="str">
        <f t="shared" si="1115"/>
        <v>Intersection</v>
      </c>
      <c r="W5664" t="s">
        <v>6028</v>
      </c>
      <c r="X5664">
        <v>42.363888000000003</v>
      </c>
      <c r="Y5664">
        <v>-71.101207000000002</v>
      </c>
      <c r="Z5664" t="s">
        <v>6029</v>
      </c>
    </row>
    <row r="5665" spans="1:26">
      <c r="A5665">
        <v>29669</v>
      </c>
      <c r="B5665" s="1">
        <v>41540.333333333336</v>
      </c>
      <c r="C5665" s="1">
        <f t="shared" si="1104"/>
        <v>41275</v>
      </c>
      <c r="D5665" s="4">
        <f t="shared" si="1105"/>
        <v>0.72777777777777775</v>
      </c>
      <c r="E5665" s="3">
        <f t="shared" si="1106"/>
        <v>2013</v>
      </c>
      <c r="F5665" s="3">
        <f t="shared" si="1107"/>
        <v>9</v>
      </c>
      <c r="G5665" s="3">
        <f t="shared" si="1108"/>
        <v>23</v>
      </c>
      <c r="H5665" s="3">
        <f t="shared" si="1109"/>
        <v>8</v>
      </c>
      <c r="I5665" s="3">
        <f t="shared" si="1110"/>
        <v>0</v>
      </c>
      <c r="J5665" s="3">
        <f t="shared" si="1111"/>
        <v>2</v>
      </c>
      <c r="K5665" s="3" t="str">
        <f>IF(AND(D5665&gt;='Season Lookup'!$D$15,D5665&lt;'Season Lookup'!$D$16),"Spring",IF(AND(D5665&gt;='Season Lookup'!$D$16,D5665&lt;'Season Lookup'!$D$17),"Summer",IF(AND(D5665&gt;='Season Lookup'!$D$17,D5665&lt;'Season Lookup'!$D$18),"Fall",IF(OR(D5665&gt;='Season Lookup'!$D$18,D5665&lt;'Season Lookup'!$D$15),"Winter"))))</f>
        <v>Fall</v>
      </c>
      <c r="L5665" s="3" t="str">
        <f>VLOOKUP(F5665,'Season Lookup'!$A$1:$B$13,2,0)</f>
        <v>Fall</v>
      </c>
      <c r="M5665" t="s">
        <v>78</v>
      </c>
      <c r="N5665" t="s">
        <v>13</v>
      </c>
      <c r="O5665" t="s">
        <v>152</v>
      </c>
      <c r="P5665" t="str">
        <f t="shared" si="1112"/>
        <v>Yes</v>
      </c>
      <c r="Q5665" t="str">
        <f t="shared" si="1113"/>
        <v>No</v>
      </c>
      <c r="R5665" t="str">
        <f t="shared" si="1114"/>
        <v>Yes</v>
      </c>
      <c r="T5665" t="s">
        <v>32</v>
      </c>
      <c r="U5665" t="s">
        <v>202</v>
      </c>
      <c r="V5665" t="str">
        <f t="shared" si="1115"/>
        <v>Intersection</v>
      </c>
      <c r="W5665" t="s">
        <v>772</v>
      </c>
      <c r="X5665">
        <v>42.362709000000002</v>
      </c>
      <c r="Y5665">
        <v>-71.089933000000002</v>
      </c>
      <c r="Z5665" t="s">
        <v>625</v>
      </c>
    </row>
    <row r="5666" spans="1:26">
      <c r="A5666">
        <v>29688</v>
      </c>
      <c r="B5666" s="1">
        <v>41540.354155092595</v>
      </c>
      <c r="C5666" s="1">
        <f t="shared" si="1104"/>
        <v>41275</v>
      </c>
      <c r="D5666" s="4">
        <f t="shared" si="1105"/>
        <v>0.72777777777777775</v>
      </c>
      <c r="E5666" s="3">
        <f t="shared" si="1106"/>
        <v>2013</v>
      </c>
      <c r="F5666" s="3">
        <f t="shared" si="1107"/>
        <v>9</v>
      </c>
      <c r="G5666" s="3">
        <f t="shared" si="1108"/>
        <v>23</v>
      </c>
      <c r="H5666" s="3">
        <f t="shared" si="1109"/>
        <v>8</v>
      </c>
      <c r="I5666" s="3">
        <f t="shared" si="1110"/>
        <v>29</v>
      </c>
      <c r="J5666" s="3">
        <f t="shared" si="1111"/>
        <v>2</v>
      </c>
      <c r="K5666" s="3" t="str">
        <f>IF(AND(D5666&gt;='Season Lookup'!$D$15,D5666&lt;'Season Lookup'!$D$16),"Spring",IF(AND(D5666&gt;='Season Lookup'!$D$16,D5666&lt;'Season Lookup'!$D$17),"Summer",IF(AND(D5666&gt;='Season Lookup'!$D$17,D5666&lt;'Season Lookup'!$D$18),"Fall",IF(OR(D5666&gt;='Season Lookup'!$D$18,D5666&lt;'Season Lookup'!$D$15),"Winter"))))</f>
        <v>Fall</v>
      </c>
      <c r="L5666" s="3" t="str">
        <f>VLOOKUP(F5666,'Season Lookup'!$A$1:$B$13,2,0)</f>
        <v>Fall</v>
      </c>
      <c r="M5666" t="s">
        <v>78</v>
      </c>
      <c r="N5666" t="s">
        <v>13</v>
      </c>
      <c r="O5666" t="s">
        <v>13</v>
      </c>
      <c r="P5666" t="str">
        <f t="shared" si="1112"/>
        <v>Yes</v>
      </c>
      <c r="Q5666" t="str">
        <f t="shared" si="1113"/>
        <v>No</v>
      </c>
      <c r="R5666" t="str">
        <f t="shared" si="1114"/>
        <v>No</v>
      </c>
      <c r="T5666" t="s">
        <v>1739</v>
      </c>
      <c r="V5666" t="str">
        <f t="shared" si="1115"/>
        <v>Intersection</v>
      </c>
      <c r="W5666" t="s">
        <v>4973</v>
      </c>
      <c r="X5666">
        <v>0</v>
      </c>
      <c r="Y5666">
        <v>0</v>
      </c>
      <c r="Z5666" t="s">
        <v>81</v>
      </c>
    </row>
    <row r="5667" spans="1:26">
      <c r="A5667">
        <v>29697</v>
      </c>
      <c r="B5667" s="1">
        <v>41540.375</v>
      </c>
      <c r="C5667" s="1">
        <f t="shared" si="1104"/>
        <v>41275</v>
      </c>
      <c r="D5667" s="4">
        <f t="shared" si="1105"/>
        <v>0.72777777777777775</v>
      </c>
      <c r="E5667" s="3">
        <f t="shared" si="1106"/>
        <v>2013</v>
      </c>
      <c r="F5667" s="3">
        <f t="shared" si="1107"/>
        <v>9</v>
      </c>
      <c r="G5667" s="3">
        <f t="shared" si="1108"/>
        <v>23</v>
      </c>
      <c r="H5667" s="3">
        <f t="shared" si="1109"/>
        <v>9</v>
      </c>
      <c r="I5667" s="3">
        <f t="shared" si="1110"/>
        <v>0</v>
      </c>
      <c r="J5667" s="3">
        <f t="shared" si="1111"/>
        <v>2</v>
      </c>
      <c r="K5667" s="3" t="str">
        <f>IF(AND(D5667&gt;='Season Lookup'!$D$15,D5667&lt;'Season Lookup'!$D$16),"Spring",IF(AND(D5667&gt;='Season Lookup'!$D$16,D5667&lt;'Season Lookup'!$D$17),"Summer",IF(AND(D5667&gt;='Season Lookup'!$D$17,D5667&lt;'Season Lookup'!$D$18),"Fall",IF(OR(D5667&gt;='Season Lookup'!$D$18,D5667&lt;'Season Lookup'!$D$15),"Winter"))))</f>
        <v>Fall</v>
      </c>
      <c r="L5667" s="3" t="str">
        <f>VLOOKUP(F5667,'Season Lookup'!$A$1:$B$13,2,0)</f>
        <v>Fall</v>
      </c>
      <c r="M5667" t="s">
        <v>56</v>
      </c>
      <c r="N5667" t="s">
        <v>13</v>
      </c>
      <c r="O5667" t="s">
        <v>13</v>
      </c>
      <c r="P5667" t="str">
        <f t="shared" si="1112"/>
        <v>Yes</v>
      </c>
      <c r="Q5667" t="str">
        <f t="shared" si="1113"/>
        <v>No</v>
      </c>
      <c r="R5667" t="str">
        <f t="shared" si="1114"/>
        <v>No</v>
      </c>
      <c r="T5667" t="s">
        <v>365</v>
      </c>
      <c r="U5667" t="s">
        <v>260</v>
      </c>
      <c r="V5667" t="str">
        <f t="shared" si="1115"/>
        <v>Intersection</v>
      </c>
      <c r="W5667" t="s">
        <v>5951</v>
      </c>
      <c r="X5667">
        <v>42.368299999999998</v>
      </c>
      <c r="Y5667">
        <v>-71.080573999999999</v>
      </c>
      <c r="Z5667" t="s">
        <v>367</v>
      </c>
    </row>
    <row r="5668" spans="1:26">
      <c r="A5668">
        <v>29663</v>
      </c>
      <c r="B5668" s="1">
        <v>41541.416655092595</v>
      </c>
      <c r="C5668" s="1">
        <f t="shared" si="1104"/>
        <v>41275</v>
      </c>
      <c r="D5668" s="4">
        <f t="shared" si="1105"/>
        <v>0.73055555555555551</v>
      </c>
      <c r="E5668" s="3">
        <f t="shared" si="1106"/>
        <v>2013</v>
      </c>
      <c r="F5668" s="3">
        <f t="shared" si="1107"/>
        <v>9</v>
      </c>
      <c r="G5668" s="3">
        <f t="shared" si="1108"/>
        <v>24</v>
      </c>
      <c r="H5668" s="3">
        <f t="shared" si="1109"/>
        <v>9</v>
      </c>
      <c r="I5668" s="3">
        <f t="shared" si="1110"/>
        <v>59</v>
      </c>
      <c r="J5668" s="3">
        <f t="shared" si="1111"/>
        <v>3</v>
      </c>
      <c r="K5668" s="3" t="str">
        <f>IF(AND(D5668&gt;='Season Lookup'!$D$15,D5668&lt;'Season Lookup'!$D$16),"Spring",IF(AND(D5668&gt;='Season Lookup'!$D$16,D5668&lt;'Season Lookup'!$D$17),"Summer",IF(AND(D5668&gt;='Season Lookup'!$D$17,D5668&lt;'Season Lookup'!$D$18),"Fall",IF(OR(D5668&gt;='Season Lookup'!$D$18,D5668&lt;'Season Lookup'!$D$15),"Winter"))))</f>
        <v>Fall</v>
      </c>
      <c r="L5668" s="3" t="str">
        <f>VLOOKUP(F5668,'Season Lookup'!$A$1:$B$13,2,0)</f>
        <v>Fall</v>
      </c>
      <c r="M5668" t="s">
        <v>31</v>
      </c>
      <c r="N5668" t="s">
        <v>13</v>
      </c>
      <c r="O5668" t="s">
        <v>132</v>
      </c>
      <c r="P5668" t="str">
        <f t="shared" si="1112"/>
        <v>Yes</v>
      </c>
      <c r="Q5668" t="str">
        <f t="shared" si="1113"/>
        <v>Yes</v>
      </c>
      <c r="R5668" t="str">
        <f t="shared" si="1114"/>
        <v>No</v>
      </c>
      <c r="T5668" t="s">
        <v>166</v>
      </c>
      <c r="U5668" t="s">
        <v>1701</v>
      </c>
      <c r="V5668" t="str">
        <f t="shared" si="1115"/>
        <v>Intersection</v>
      </c>
      <c r="W5668" t="s">
        <v>3275</v>
      </c>
      <c r="X5668">
        <v>42.384312000000001</v>
      </c>
      <c r="Y5668">
        <v>-71.116095000000001</v>
      </c>
      <c r="Z5668" t="s">
        <v>3276</v>
      </c>
    </row>
    <row r="5669" spans="1:26">
      <c r="A5669">
        <v>29667</v>
      </c>
      <c r="B5669" s="1">
        <v>41541.350694444445</v>
      </c>
      <c r="C5669" s="1">
        <f t="shared" si="1104"/>
        <v>41275</v>
      </c>
      <c r="D5669" s="4">
        <f t="shared" si="1105"/>
        <v>0.73055555555555551</v>
      </c>
      <c r="E5669" s="3">
        <f t="shared" si="1106"/>
        <v>2013</v>
      </c>
      <c r="F5669" s="3">
        <f t="shared" si="1107"/>
        <v>9</v>
      </c>
      <c r="G5669" s="3">
        <f t="shared" si="1108"/>
        <v>24</v>
      </c>
      <c r="H5669" s="3">
        <f t="shared" si="1109"/>
        <v>8</v>
      </c>
      <c r="I5669" s="3">
        <f t="shared" si="1110"/>
        <v>25</v>
      </c>
      <c r="J5669" s="3">
        <f t="shared" si="1111"/>
        <v>3</v>
      </c>
      <c r="K5669" s="3" t="str">
        <f>IF(AND(D5669&gt;='Season Lookup'!$D$15,D5669&lt;'Season Lookup'!$D$16),"Spring",IF(AND(D5669&gt;='Season Lookup'!$D$16,D5669&lt;'Season Lookup'!$D$17),"Summer",IF(AND(D5669&gt;='Season Lookup'!$D$17,D5669&lt;'Season Lookup'!$D$18),"Fall",IF(OR(D5669&gt;='Season Lookup'!$D$18,D5669&lt;'Season Lookup'!$D$15),"Winter"))))</f>
        <v>Fall</v>
      </c>
      <c r="L5669" s="3" t="str">
        <f>VLOOKUP(F5669,'Season Lookup'!$A$1:$B$13,2,0)</f>
        <v>Fall</v>
      </c>
      <c r="M5669" t="s">
        <v>73</v>
      </c>
      <c r="N5669" t="s">
        <v>13</v>
      </c>
      <c r="O5669" t="s">
        <v>246</v>
      </c>
      <c r="P5669" t="str">
        <f t="shared" si="1112"/>
        <v>Yes</v>
      </c>
      <c r="Q5669" t="str">
        <f t="shared" si="1113"/>
        <v>No</v>
      </c>
      <c r="R5669" t="str">
        <f t="shared" si="1114"/>
        <v>No</v>
      </c>
      <c r="S5669">
        <v>318</v>
      </c>
      <c r="T5669" t="s">
        <v>15</v>
      </c>
      <c r="V5669" t="str">
        <f t="shared" si="1115"/>
        <v>Non Intersection</v>
      </c>
      <c r="W5669" t="s">
        <v>6030</v>
      </c>
      <c r="X5669">
        <v>42.391782999999997</v>
      </c>
      <c r="Y5669">
        <v>-71.137</v>
      </c>
      <c r="Z5669" t="s">
        <v>6031</v>
      </c>
    </row>
    <row r="5670" spans="1:26">
      <c r="A5670">
        <v>29668</v>
      </c>
      <c r="B5670" s="1">
        <v>41541.670138888891</v>
      </c>
      <c r="C5670" s="1">
        <f t="shared" si="1104"/>
        <v>41275</v>
      </c>
      <c r="D5670" s="4">
        <f t="shared" si="1105"/>
        <v>0.73055555555555551</v>
      </c>
      <c r="E5670" s="3">
        <f t="shared" si="1106"/>
        <v>2013</v>
      </c>
      <c r="F5670" s="3">
        <f t="shared" si="1107"/>
        <v>9</v>
      </c>
      <c r="G5670" s="3">
        <f t="shared" si="1108"/>
        <v>24</v>
      </c>
      <c r="H5670" s="3">
        <f t="shared" si="1109"/>
        <v>16</v>
      </c>
      <c r="I5670" s="3">
        <f t="shared" si="1110"/>
        <v>5</v>
      </c>
      <c r="J5670" s="3">
        <f t="shared" si="1111"/>
        <v>3</v>
      </c>
      <c r="K5670" s="3" t="str">
        <f>IF(AND(D5670&gt;='Season Lookup'!$D$15,D5670&lt;'Season Lookup'!$D$16),"Spring",IF(AND(D5670&gt;='Season Lookup'!$D$16,D5670&lt;'Season Lookup'!$D$17),"Summer",IF(AND(D5670&gt;='Season Lookup'!$D$17,D5670&lt;'Season Lookup'!$D$18),"Fall",IF(OR(D5670&gt;='Season Lookup'!$D$18,D5670&lt;'Season Lookup'!$D$15),"Winter"))))</f>
        <v>Fall</v>
      </c>
      <c r="L5670" s="3" t="str">
        <f>VLOOKUP(F5670,'Season Lookup'!$A$1:$B$13,2,0)</f>
        <v>Fall</v>
      </c>
      <c r="M5670" t="s">
        <v>73</v>
      </c>
      <c r="N5670" t="s">
        <v>13</v>
      </c>
      <c r="O5670" t="s">
        <v>13</v>
      </c>
      <c r="P5670" t="str">
        <f t="shared" si="1112"/>
        <v>Yes</v>
      </c>
      <c r="Q5670" t="str">
        <f t="shared" si="1113"/>
        <v>No</v>
      </c>
      <c r="R5670" t="str">
        <f t="shared" si="1114"/>
        <v>No</v>
      </c>
      <c r="S5670">
        <v>40</v>
      </c>
      <c r="T5670" t="s">
        <v>20</v>
      </c>
      <c r="V5670" t="str">
        <f t="shared" si="1115"/>
        <v>Non Intersection</v>
      </c>
      <c r="W5670" t="s">
        <v>6032</v>
      </c>
      <c r="X5670">
        <v>42.371634999999998</v>
      </c>
      <c r="Y5670">
        <v>-71.081310000000002</v>
      </c>
      <c r="Z5670" t="s">
        <v>6033</v>
      </c>
    </row>
    <row r="5671" spans="1:26">
      <c r="A5671">
        <v>29670</v>
      </c>
      <c r="B5671" s="1">
        <v>41541.527777777781</v>
      </c>
      <c r="C5671" s="1">
        <f t="shared" si="1104"/>
        <v>41275</v>
      </c>
      <c r="D5671" s="4">
        <f t="shared" si="1105"/>
        <v>0.73055555555555551</v>
      </c>
      <c r="E5671" s="3">
        <f t="shared" si="1106"/>
        <v>2013</v>
      </c>
      <c r="F5671" s="3">
        <f t="shared" si="1107"/>
        <v>9</v>
      </c>
      <c r="G5671" s="3">
        <f t="shared" si="1108"/>
        <v>24</v>
      </c>
      <c r="H5671" s="3">
        <f t="shared" si="1109"/>
        <v>12</v>
      </c>
      <c r="I5671" s="3">
        <f t="shared" si="1110"/>
        <v>40</v>
      </c>
      <c r="J5671" s="3">
        <f t="shared" si="1111"/>
        <v>3</v>
      </c>
      <c r="K5671" s="3" t="str">
        <f>IF(AND(D5671&gt;='Season Lookup'!$D$15,D5671&lt;'Season Lookup'!$D$16),"Spring",IF(AND(D5671&gt;='Season Lookup'!$D$16,D5671&lt;'Season Lookup'!$D$17),"Summer",IF(AND(D5671&gt;='Season Lookup'!$D$17,D5671&lt;'Season Lookup'!$D$18),"Fall",IF(OR(D5671&gt;='Season Lookup'!$D$18,D5671&lt;'Season Lookup'!$D$15),"Winter"))))</f>
        <v>Fall</v>
      </c>
      <c r="L5671" s="3" t="str">
        <f>VLOOKUP(F5671,'Season Lookup'!$A$1:$B$13,2,0)</f>
        <v>Fall</v>
      </c>
      <c r="M5671" t="s">
        <v>73</v>
      </c>
      <c r="N5671" t="s">
        <v>13</v>
      </c>
      <c r="O5671" t="s">
        <v>13</v>
      </c>
      <c r="P5671" t="str">
        <f t="shared" si="1112"/>
        <v>Yes</v>
      </c>
      <c r="Q5671" t="str">
        <f t="shared" si="1113"/>
        <v>No</v>
      </c>
      <c r="R5671" t="str">
        <f t="shared" si="1114"/>
        <v>No</v>
      </c>
      <c r="T5671" t="s">
        <v>14</v>
      </c>
      <c r="U5671" t="s">
        <v>524</v>
      </c>
      <c r="V5671" t="str">
        <f t="shared" si="1115"/>
        <v>Intersection</v>
      </c>
      <c r="W5671" t="s">
        <v>3291</v>
      </c>
      <c r="X5671">
        <v>42.390917999999999</v>
      </c>
      <c r="Y5671">
        <v>-71.122259</v>
      </c>
      <c r="Z5671" t="s">
        <v>3292</v>
      </c>
    </row>
    <row r="5672" spans="1:26">
      <c r="A5672">
        <v>29671</v>
      </c>
      <c r="B5672" s="1">
        <v>41541.40625</v>
      </c>
      <c r="C5672" s="1">
        <f t="shared" si="1104"/>
        <v>41275</v>
      </c>
      <c r="D5672" s="4">
        <f t="shared" si="1105"/>
        <v>0.73055555555555551</v>
      </c>
      <c r="E5672" s="3">
        <f t="shared" si="1106"/>
        <v>2013</v>
      </c>
      <c r="F5672" s="3">
        <f t="shared" si="1107"/>
        <v>9</v>
      </c>
      <c r="G5672" s="3">
        <f t="shared" si="1108"/>
        <v>24</v>
      </c>
      <c r="H5672" s="3">
        <f t="shared" si="1109"/>
        <v>9</v>
      </c>
      <c r="I5672" s="3">
        <f t="shared" si="1110"/>
        <v>45</v>
      </c>
      <c r="J5672" s="3">
        <f t="shared" si="1111"/>
        <v>3</v>
      </c>
      <c r="K5672" s="3" t="str">
        <f>IF(AND(D5672&gt;='Season Lookup'!$D$15,D5672&lt;'Season Lookup'!$D$16),"Spring",IF(AND(D5672&gt;='Season Lookup'!$D$16,D5672&lt;'Season Lookup'!$D$17),"Summer",IF(AND(D5672&gt;='Season Lookup'!$D$17,D5672&lt;'Season Lookup'!$D$18),"Fall",IF(OR(D5672&gt;='Season Lookup'!$D$18,D5672&lt;'Season Lookup'!$D$15),"Winter"))))</f>
        <v>Fall</v>
      </c>
      <c r="L5672" s="3" t="str">
        <f>VLOOKUP(F5672,'Season Lookup'!$A$1:$B$13,2,0)</f>
        <v>Fall</v>
      </c>
      <c r="M5672" t="s">
        <v>73</v>
      </c>
      <c r="N5672" t="s">
        <v>13</v>
      </c>
      <c r="O5672" t="s">
        <v>13</v>
      </c>
      <c r="P5672" t="str">
        <f t="shared" si="1112"/>
        <v>Yes</v>
      </c>
      <c r="Q5672" t="str">
        <f t="shared" si="1113"/>
        <v>No</v>
      </c>
      <c r="R5672" t="str">
        <f t="shared" si="1114"/>
        <v>No</v>
      </c>
      <c r="T5672" t="s">
        <v>550</v>
      </c>
      <c r="U5672" t="s">
        <v>2646</v>
      </c>
      <c r="V5672" t="str">
        <f t="shared" si="1115"/>
        <v>Intersection</v>
      </c>
      <c r="W5672" t="s">
        <v>6034</v>
      </c>
      <c r="X5672">
        <v>42.388173000000002</v>
      </c>
      <c r="Y5672">
        <v>-71.119405999999998</v>
      </c>
      <c r="Z5672" t="s">
        <v>6035</v>
      </c>
    </row>
    <row r="5673" spans="1:26">
      <c r="A5673">
        <v>29672</v>
      </c>
      <c r="B5673" s="1">
        <v>41541.777777777781</v>
      </c>
      <c r="C5673" s="1">
        <f t="shared" si="1104"/>
        <v>41275</v>
      </c>
      <c r="D5673" s="4">
        <f t="shared" si="1105"/>
        <v>0.73055555555555551</v>
      </c>
      <c r="E5673" s="3">
        <f t="shared" si="1106"/>
        <v>2013</v>
      </c>
      <c r="F5673" s="3">
        <f t="shared" si="1107"/>
        <v>9</v>
      </c>
      <c r="G5673" s="3">
        <f t="shared" si="1108"/>
        <v>24</v>
      </c>
      <c r="H5673" s="3">
        <f t="shared" si="1109"/>
        <v>18</v>
      </c>
      <c r="I5673" s="3">
        <f t="shared" si="1110"/>
        <v>40</v>
      </c>
      <c r="J5673" s="3">
        <f t="shared" si="1111"/>
        <v>3</v>
      </c>
      <c r="K5673" s="3" t="str">
        <f>IF(AND(D5673&gt;='Season Lookup'!$D$15,D5673&lt;'Season Lookup'!$D$16),"Spring",IF(AND(D5673&gt;='Season Lookup'!$D$16,D5673&lt;'Season Lookup'!$D$17),"Summer",IF(AND(D5673&gt;='Season Lookup'!$D$17,D5673&lt;'Season Lookup'!$D$18),"Fall",IF(OR(D5673&gt;='Season Lookup'!$D$18,D5673&lt;'Season Lookup'!$D$15),"Winter"))))</f>
        <v>Fall</v>
      </c>
      <c r="L5673" s="3" t="str">
        <f>VLOOKUP(F5673,'Season Lookup'!$A$1:$B$13,2,0)</f>
        <v>Fall</v>
      </c>
      <c r="M5673" t="s">
        <v>73</v>
      </c>
      <c r="N5673" t="s">
        <v>13</v>
      </c>
      <c r="O5673" t="s">
        <v>152</v>
      </c>
      <c r="P5673" t="str">
        <f t="shared" si="1112"/>
        <v>Yes</v>
      </c>
      <c r="Q5673" t="str">
        <f t="shared" si="1113"/>
        <v>No</v>
      </c>
      <c r="R5673" t="str">
        <f t="shared" si="1114"/>
        <v>Yes</v>
      </c>
      <c r="T5673" t="s">
        <v>105</v>
      </c>
      <c r="U5673" t="s">
        <v>134</v>
      </c>
      <c r="V5673" t="str">
        <f t="shared" si="1115"/>
        <v>Intersection</v>
      </c>
      <c r="W5673" t="s">
        <v>838</v>
      </c>
      <c r="X5673">
        <v>42.374831999999998</v>
      </c>
      <c r="Y5673">
        <v>-71.114476999999994</v>
      </c>
      <c r="Z5673" t="s">
        <v>839</v>
      </c>
    </row>
    <row r="5674" spans="1:26">
      <c r="A5674">
        <v>29676</v>
      </c>
      <c r="B5674" s="1">
        <v>41541.458333333336</v>
      </c>
      <c r="C5674" s="1">
        <f t="shared" si="1104"/>
        <v>41275</v>
      </c>
      <c r="D5674" s="4">
        <f t="shared" si="1105"/>
        <v>0.73055555555555551</v>
      </c>
      <c r="E5674" s="3">
        <f t="shared" si="1106"/>
        <v>2013</v>
      </c>
      <c r="F5674" s="3">
        <f t="shared" si="1107"/>
        <v>9</v>
      </c>
      <c r="G5674" s="3">
        <f t="shared" si="1108"/>
        <v>24</v>
      </c>
      <c r="H5674" s="3">
        <f t="shared" si="1109"/>
        <v>11</v>
      </c>
      <c r="I5674" s="3">
        <f t="shared" si="1110"/>
        <v>0</v>
      </c>
      <c r="J5674" s="3">
        <f t="shared" si="1111"/>
        <v>3</v>
      </c>
      <c r="K5674" s="3" t="str">
        <f>IF(AND(D5674&gt;='Season Lookup'!$D$15,D5674&lt;'Season Lookup'!$D$16),"Spring",IF(AND(D5674&gt;='Season Lookup'!$D$16,D5674&lt;'Season Lookup'!$D$17),"Summer",IF(AND(D5674&gt;='Season Lookup'!$D$17,D5674&lt;'Season Lookup'!$D$18),"Fall",IF(OR(D5674&gt;='Season Lookup'!$D$18,D5674&lt;'Season Lookup'!$D$15),"Winter"))))</f>
        <v>Fall</v>
      </c>
      <c r="L5674" s="3" t="str">
        <f>VLOOKUP(F5674,'Season Lookup'!$A$1:$B$13,2,0)</f>
        <v>Fall</v>
      </c>
      <c r="M5674" t="s">
        <v>73</v>
      </c>
      <c r="N5674" t="s">
        <v>13</v>
      </c>
      <c r="O5674" t="s">
        <v>36</v>
      </c>
      <c r="P5674" t="str">
        <f t="shared" si="1112"/>
        <v>Yes</v>
      </c>
      <c r="Q5674" t="str">
        <f t="shared" si="1113"/>
        <v>No</v>
      </c>
      <c r="R5674" t="str">
        <f t="shared" si="1114"/>
        <v>No</v>
      </c>
      <c r="T5674" t="s">
        <v>15</v>
      </c>
      <c r="U5674" t="s">
        <v>49</v>
      </c>
      <c r="V5674" t="str">
        <f t="shared" si="1115"/>
        <v>Intersection</v>
      </c>
      <c r="W5674" t="s">
        <v>6036</v>
      </c>
      <c r="X5674">
        <v>42.393684</v>
      </c>
      <c r="Y5674">
        <v>-71.136219999999994</v>
      </c>
      <c r="Z5674" t="s">
        <v>6037</v>
      </c>
    </row>
    <row r="5675" spans="1:26">
      <c r="A5675">
        <v>29695</v>
      </c>
      <c r="B5675" s="1">
        <v>41541.3125</v>
      </c>
      <c r="C5675" s="1">
        <f t="shared" si="1104"/>
        <v>41275</v>
      </c>
      <c r="D5675" s="4">
        <f t="shared" si="1105"/>
        <v>0.73055555555555551</v>
      </c>
      <c r="E5675" s="3">
        <f t="shared" si="1106"/>
        <v>2013</v>
      </c>
      <c r="F5675" s="3">
        <f t="shared" si="1107"/>
        <v>9</v>
      </c>
      <c r="G5675" s="3">
        <f t="shared" si="1108"/>
        <v>24</v>
      </c>
      <c r="H5675" s="3">
        <f t="shared" si="1109"/>
        <v>7</v>
      </c>
      <c r="I5675" s="3">
        <f t="shared" si="1110"/>
        <v>30</v>
      </c>
      <c r="J5675" s="3">
        <f t="shared" si="1111"/>
        <v>3</v>
      </c>
      <c r="K5675" s="3" t="str">
        <f>IF(AND(D5675&gt;='Season Lookup'!$D$15,D5675&lt;'Season Lookup'!$D$16),"Spring",IF(AND(D5675&gt;='Season Lookup'!$D$16,D5675&lt;'Season Lookup'!$D$17),"Summer",IF(AND(D5675&gt;='Season Lookup'!$D$17,D5675&lt;'Season Lookup'!$D$18),"Fall",IF(OR(D5675&gt;='Season Lookup'!$D$18,D5675&lt;'Season Lookup'!$D$15),"Winter"))))</f>
        <v>Fall</v>
      </c>
      <c r="L5675" s="3" t="str">
        <f>VLOOKUP(F5675,'Season Lookup'!$A$1:$B$13,2,0)</f>
        <v>Fall</v>
      </c>
      <c r="M5675" t="s">
        <v>82</v>
      </c>
      <c r="N5675" t="s">
        <v>13</v>
      </c>
      <c r="O5675" t="s">
        <v>13</v>
      </c>
      <c r="P5675" t="str">
        <f t="shared" si="1112"/>
        <v>Yes</v>
      </c>
      <c r="Q5675" t="str">
        <f t="shared" si="1113"/>
        <v>No</v>
      </c>
      <c r="R5675" t="str">
        <f t="shared" si="1114"/>
        <v>No</v>
      </c>
      <c r="T5675" t="s">
        <v>14</v>
      </c>
      <c r="U5675" t="s">
        <v>1124</v>
      </c>
      <c r="V5675" t="str">
        <f t="shared" si="1115"/>
        <v>Intersection</v>
      </c>
      <c r="W5675" t="s">
        <v>1125</v>
      </c>
      <c r="X5675">
        <v>42.400576999999998</v>
      </c>
      <c r="Y5675">
        <v>-71.135230000000007</v>
      </c>
      <c r="Z5675" t="s">
        <v>1126</v>
      </c>
    </row>
    <row r="5676" spans="1:26">
      <c r="A5676">
        <v>29696</v>
      </c>
      <c r="B5676" s="1">
        <v>41541.45484953704</v>
      </c>
      <c r="C5676" s="1">
        <f t="shared" si="1104"/>
        <v>41275</v>
      </c>
      <c r="D5676" s="4">
        <f t="shared" si="1105"/>
        <v>0.73055555555555551</v>
      </c>
      <c r="E5676" s="3">
        <f t="shared" si="1106"/>
        <v>2013</v>
      </c>
      <c r="F5676" s="3">
        <f t="shared" si="1107"/>
        <v>9</v>
      </c>
      <c r="G5676" s="3">
        <f t="shared" si="1108"/>
        <v>24</v>
      </c>
      <c r="H5676" s="3">
        <f t="shared" si="1109"/>
        <v>10</v>
      </c>
      <c r="I5676" s="3">
        <f t="shared" si="1110"/>
        <v>54</v>
      </c>
      <c r="J5676" s="3">
        <f t="shared" si="1111"/>
        <v>3</v>
      </c>
      <c r="K5676" s="3" t="str">
        <f>IF(AND(D5676&gt;='Season Lookup'!$D$15,D5676&lt;'Season Lookup'!$D$16),"Spring",IF(AND(D5676&gt;='Season Lookup'!$D$16,D5676&lt;'Season Lookup'!$D$17),"Summer",IF(AND(D5676&gt;='Season Lookup'!$D$17,D5676&lt;'Season Lookup'!$D$18),"Fall",IF(OR(D5676&gt;='Season Lookup'!$D$18,D5676&lt;'Season Lookup'!$D$15),"Winter"))))</f>
        <v>Fall</v>
      </c>
      <c r="L5676" s="3" t="str">
        <f>VLOOKUP(F5676,'Season Lookup'!$A$1:$B$13,2,0)</f>
        <v>Fall</v>
      </c>
      <c r="M5676" t="s">
        <v>82</v>
      </c>
      <c r="N5676" t="s">
        <v>13</v>
      </c>
      <c r="O5676" t="s">
        <v>13</v>
      </c>
      <c r="P5676" t="str">
        <f t="shared" si="1112"/>
        <v>Yes</v>
      </c>
      <c r="Q5676" t="str">
        <f t="shared" si="1113"/>
        <v>No</v>
      </c>
      <c r="R5676" t="str">
        <f t="shared" si="1114"/>
        <v>No</v>
      </c>
      <c r="S5676">
        <v>150</v>
      </c>
      <c r="T5676" t="s">
        <v>1752</v>
      </c>
      <c r="V5676" t="str">
        <f t="shared" si="1115"/>
        <v>Non Intersection</v>
      </c>
      <c r="W5676" t="s">
        <v>2080</v>
      </c>
      <c r="X5676">
        <v>42.394610999999998</v>
      </c>
      <c r="Y5676">
        <v>-71.145949999999999</v>
      </c>
      <c r="Z5676" t="s">
        <v>2081</v>
      </c>
    </row>
    <row r="5677" spans="1:26">
      <c r="A5677">
        <v>29674</v>
      </c>
      <c r="B5677" s="1">
        <v>41542.734722222223</v>
      </c>
      <c r="C5677" s="1">
        <f t="shared" si="1104"/>
        <v>41275</v>
      </c>
      <c r="D5677" s="4">
        <f t="shared" si="1105"/>
        <v>0.73333333333333328</v>
      </c>
      <c r="E5677" s="3">
        <f t="shared" si="1106"/>
        <v>2013</v>
      </c>
      <c r="F5677" s="3">
        <f t="shared" si="1107"/>
        <v>9</v>
      </c>
      <c r="G5677" s="3">
        <f t="shared" si="1108"/>
        <v>25</v>
      </c>
      <c r="H5677" s="3">
        <f t="shared" si="1109"/>
        <v>17</v>
      </c>
      <c r="I5677" s="3">
        <f t="shared" si="1110"/>
        <v>38</v>
      </c>
      <c r="J5677" s="3">
        <f t="shared" si="1111"/>
        <v>4</v>
      </c>
      <c r="K5677" s="3" t="str">
        <f>IF(AND(D5677&gt;='Season Lookup'!$D$15,D5677&lt;'Season Lookup'!$D$16),"Spring",IF(AND(D5677&gt;='Season Lookup'!$D$16,D5677&lt;'Season Lookup'!$D$17),"Summer",IF(AND(D5677&gt;='Season Lookup'!$D$17,D5677&lt;'Season Lookup'!$D$18),"Fall",IF(OR(D5677&gt;='Season Lookup'!$D$18,D5677&lt;'Season Lookup'!$D$15),"Winter"))))</f>
        <v>Fall</v>
      </c>
      <c r="L5677" s="3" t="str">
        <f>VLOOKUP(F5677,'Season Lookup'!$A$1:$B$13,2,0)</f>
        <v>Fall</v>
      </c>
      <c r="M5677" t="s">
        <v>82</v>
      </c>
      <c r="N5677" t="s">
        <v>13</v>
      </c>
      <c r="O5677" t="s">
        <v>152</v>
      </c>
      <c r="P5677" t="str">
        <f t="shared" si="1112"/>
        <v>Yes</v>
      </c>
      <c r="Q5677" t="str">
        <f t="shared" si="1113"/>
        <v>No</v>
      </c>
      <c r="R5677" t="str">
        <f t="shared" si="1114"/>
        <v>Yes</v>
      </c>
      <c r="S5677">
        <v>1667</v>
      </c>
      <c r="T5677" t="s">
        <v>2646</v>
      </c>
      <c r="V5677" t="str">
        <f t="shared" si="1115"/>
        <v>Non Intersection</v>
      </c>
      <c r="W5677" t="s">
        <v>6038</v>
      </c>
      <c r="X5677">
        <v>42.369202000000001</v>
      </c>
      <c r="Y5677">
        <v>-71.110688999999994</v>
      </c>
      <c r="Z5677" t="s">
        <v>633</v>
      </c>
    </row>
    <row r="5678" spans="1:26">
      <c r="A5678">
        <v>29677</v>
      </c>
      <c r="B5678" s="1">
        <v>41542.625</v>
      </c>
      <c r="C5678" s="1">
        <f t="shared" si="1104"/>
        <v>41275</v>
      </c>
      <c r="D5678" s="4">
        <f t="shared" si="1105"/>
        <v>0.73333333333333328</v>
      </c>
      <c r="E5678" s="3">
        <f t="shared" si="1106"/>
        <v>2013</v>
      </c>
      <c r="F5678" s="3">
        <f t="shared" si="1107"/>
        <v>9</v>
      </c>
      <c r="G5678" s="3">
        <f t="shared" si="1108"/>
        <v>25</v>
      </c>
      <c r="H5678" s="3">
        <f t="shared" si="1109"/>
        <v>15</v>
      </c>
      <c r="I5678" s="3">
        <f t="shared" si="1110"/>
        <v>0</v>
      </c>
      <c r="J5678" s="3">
        <f t="shared" si="1111"/>
        <v>4</v>
      </c>
      <c r="K5678" s="3" t="str">
        <f>IF(AND(D5678&gt;='Season Lookup'!$D$15,D5678&lt;'Season Lookup'!$D$16),"Spring",IF(AND(D5678&gt;='Season Lookup'!$D$16,D5678&lt;'Season Lookup'!$D$17),"Summer",IF(AND(D5678&gt;='Season Lookup'!$D$17,D5678&lt;'Season Lookup'!$D$18),"Fall",IF(OR(D5678&gt;='Season Lookup'!$D$18,D5678&lt;'Season Lookup'!$D$15),"Winter"))))</f>
        <v>Fall</v>
      </c>
      <c r="L5678" s="3" t="str">
        <f>VLOOKUP(F5678,'Season Lookup'!$A$1:$B$13,2,0)</f>
        <v>Fall</v>
      </c>
      <c r="M5678" t="s">
        <v>82</v>
      </c>
      <c r="N5678" t="s">
        <v>13</v>
      </c>
      <c r="O5678" t="s">
        <v>13</v>
      </c>
      <c r="P5678" t="str">
        <f t="shared" si="1112"/>
        <v>Yes</v>
      </c>
      <c r="Q5678" t="str">
        <f t="shared" si="1113"/>
        <v>No</v>
      </c>
      <c r="R5678" t="str">
        <f t="shared" si="1114"/>
        <v>No</v>
      </c>
      <c r="S5678">
        <v>47</v>
      </c>
      <c r="V5678" t="str">
        <f t="shared" si="1115"/>
        <v>Non Intersection</v>
      </c>
      <c r="W5678" t="s">
        <v>6039</v>
      </c>
      <c r="X5678">
        <v>0</v>
      </c>
      <c r="Y5678">
        <v>0</v>
      </c>
      <c r="Z5678" t="s">
        <v>81</v>
      </c>
    </row>
    <row r="5679" spans="1:26">
      <c r="A5679">
        <v>29678</v>
      </c>
      <c r="B5679" s="1">
        <v>41542.5</v>
      </c>
      <c r="C5679" s="1">
        <f t="shared" si="1104"/>
        <v>41275</v>
      </c>
      <c r="D5679" s="4">
        <f t="shared" si="1105"/>
        <v>0.73333333333333328</v>
      </c>
      <c r="E5679" s="3">
        <f t="shared" si="1106"/>
        <v>2013</v>
      </c>
      <c r="F5679" s="3">
        <f t="shared" si="1107"/>
        <v>9</v>
      </c>
      <c r="G5679" s="3">
        <f t="shared" si="1108"/>
        <v>25</v>
      </c>
      <c r="H5679" s="3">
        <f t="shared" si="1109"/>
        <v>12</v>
      </c>
      <c r="I5679" s="3">
        <f t="shared" si="1110"/>
        <v>0</v>
      </c>
      <c r="J5679" s="3">
        <f t="shared" si="1111"/>
        <v>4</v>
      </c>
      <c r="K5679" s="3" t="str">
        <f>IF(AND(D5679&gt;='Season Lookup'!$D$15,D5679&lt;'Season Lookup'!$D$16),"Spring",IF(AND(D5679&gt;='Season Lookup'!$D$16,D5679&lt;'Season Lookup'!$D$17),"Summer",IF(AND(D5679&gt;='Season Lookup'!$D$17,D5679&lt;'Season Lookup'!$D$18),"Fall",IF(OR(D5679&gt;='Season Lookup'!$D$18,D5679&lt;'Season Lookup'!$D$15),"Winter"))))</f>
        <v>Fall</v>
      </c>
      <c r="L5679" s="3" t="str">
        <f>VLOOKUP(F5679,'Season Lookup'!$A$1:$B$13,2,0)</f>
        <v>Fall</v>
      </c>
      <c r="M5679" t="s">
        <v>82</v>
      </c>
      <c r="N5679" t="s">
        <v>13</v>
      </c>
      <c r="O5679" t="s">
        <v>152</v>
      </c>
      <c r="P5679" t="str">
        <f t="shared" si="1112"/>
        <v>Yes</v>
      </c>
      <c r="Q5679" t="str">
        <f t="shared" si="1113"/>
        <v>No</v>
      </c>
      <c r="R5679" t="str">
        <f t="shared" si="1114"/>
        <v>Yes</v>
      </c>
      <c r="S5679">
        <v>425</v>
      </c>
      <c r="T5679" t="s">
        <v>14</v>
      </c>
      <c r="V5679" t="str">
        <f t="shared" si="1115"/>
        <v>Non Intersection</v>
      </c>
      <c r="W5679" t="s">
        <v>5018</v>
      </c>
      <c r="X5679">
        <v>42.363664</v>
      </c>
      <c r="Y5679">
        <v>-71.100482</v>
      </c>
      <c r="Z5679" t="s">
        <v>5019</v>
      </c>
    </row>
    <row r="5680" spans="1:26">
      <c r="A5680">
        <v>29686</v>
      </c>
      <c r="B5680" s="1">
        <v>41542.395833333336</v>
      </c>
      <c r="C5680" s="1">
        <f t="shared" si="1104"/>
        <v>41275</v>
      </c>
      <c r="D5680" s="4">
        <f t="shared" si="1105"/>
        <v>0.73333333333333328</v>
      </c>
      <c r="E5680" s="3">
        <f t="shared" si="1106"/>
        <v>2013</v>
      </c>
      <c r="F5680" s="3">
        <f t="shared" si="1107"/>
        <v>9</v>
      </c>
      <c r="G5680" s="3">
        <f t="shared" si="1108"/>
        <v>25</v>
      </c>
      <c r="H5680" s="3">
        <f t="shared" si="1109"/>
        <v>9</v>
      </c>
      <c r="I5680" s="3">
        <f t="shared" si="1110"/>
        <v>30</v>
      </c>
      <c r="J5680" s="3">
        <f t="shared" si="1111"/>
        <v>4</v>
      </c>
      <c r="K5680" s="3" t="str">
        <f>IF(AND(D5680&gt;='Season Lookup'!$D$15,D5680&lt;'Season Lookup'!$D$16),"Spring",IF(AND(D5680&gt;='Season Lookup'!$D$16,D5680&lt;'Season Lookup'!$D$17),"Summer",IF(AND(D5680&gt;='Season Lookup'!$D$17,D5680&lt;'Season Lookup'!$D$18),"Fall",IF(OR(D5680&gt;='Season Lookup'!$D$18,D5680&lt;'Season Lookup'!$D$15),"Winter"))))</f>
        <v>Fall</v>
      </c>
      <c r="L5680" s="3" t="str">
        <f>VLOOKUP(F5680,'Season Lookup'!$A$1:$B$13,2,0)</f>
        <v>Fall</v>
      </c>
      <c r="M5680" t="s">
        <v>82</v>
      </c>
      <c r="N5680" t="s">
        <v>13</v>
      </c>
      <c r="O5680" t="s">
        <v>13</v>
      </c>
      <c r="P5680" t="str">
        <f t="shared" si="1112"/>
        <v>Yes</v>
      </c>
      <c r="Q5680" t="str">
        <f t="shared" si="1113"/>
        <v>No</v>
      </c>
      <c r="R5680" t="str">
        <f t="shared" si="1114"/>
        <v>No</v>
      </c>
      <c r="T5680" t="s">
        <v>202</v>
      </c>
      <c r="U5680" t="s">
        <v>14</v>
      </c>
      <c r="V5680" t="str">
        <f t="shared" si="1115"/>
        <v>Intersection</v>
      </c>
      <c r="W5680" t="s">
        <v>222</v>
      </c>
      <c r="X5680">
        <v>42.360154000000001</v>
      </c>
      <c r="Y5680">
        <v>-71.094881999999998</v>
      </c>
      <c r="Z5680" t="s">
        <v>223</v>
      </c>
    </row>
    <row r="5681" spans="1:26">
      <c r="A5681">
        <v>29689</v>
      </c>
      <c r="B5681" s="1">
        <v>41542.833333333336</v>
      </c>
      <c r="C5681" s="1">
        <f t="shared" si="1104"/>
        <v>41275</v>
      </c>
      <c r="D5681" s="4">
        <f t="shared" si="1105"/>
        <v>0.73333333333333328</v>
      </c>
      <c r="E5681" s="3">
        <f t="shared" si="1106"/>
        <v>2013</v>
      </c>
      <c r="F5681" s="3">
        <f t="shared" si="1107"/>
        <v>9</v>
      </c>
      <c r="G5681" s="3">
        <f t="shared" si="1108"/>
        <v>25</v>
      </c>
      <c r="H5681" s="3">
        <f t="shared" si="1109"/>
        <v>20</v>
      </c>
      <c r="I5681" s="3">
        <f t="shared" si="1110"/>
        <v>0</v>
      </c>
      <c r="J5681" s="3">
        <f t="shared" si="1111"/>
        <v>4</v>
      </c>
      <c r="K5681" s="3" t="str">
        <f>IF(AND(D5681&gt;='Season Lookup'!$D$15,D5681&lt;'Season Lookup'!$D$16),"Spring",IF(AND(D5681&gt;='Season Lookup'!$D$16,D5681&lt;'Season Lookup'!$D$17),"Summer",IF(AND(D5681&gt;='Season Lookup'!$D$17,D5681&lt;'Season Lookup'!$D$18),"Fall",IF(OR(D5681&gt;='Season Lookup'!$D$18,D5681&lt;'Season Lookup'!$D$15),"Winter"))))</f>
        <v>Fall</v>
      </c>
      <c r="L5681" s="3" t="str">
        <f>VLOOKUP(F5681,'Season Lookup'!$A$1:$B$13,2,0)</f>
        <v>Fall</v>
      </c>
      <c r="M5681" t="s">
        <v>78</v>
      </c>
      <c r="N5681" t="s">
        <v>13</v>
      </c>
      <c r="O5681" t="s">
        <v>13</v>
      </c>
      <c r="P5681" t="str">
        <f t="shared" si="1112"/>
        <v>Yes</v>
      </c>
      <c r="Q5681" t="str">
        <f t="shared" si="1113"/>
        <v>No</v>
      </c>
      <c r="R5681" t="str">
        <f t="shared" si="1114"/>
        <v>No</v>
      </c>
      <c r="S5681">
        <v>30</v>
      </c>
      <c r="T5681" t="s">
        <v>907</v>
      </c>
      <c r="V5681" t="str">
        <f t="shared" si="1115"/>
        <v>Non Intersection</v>
      </c>
      <c r="W5681" t="s">
        <v>6040</v>
      </c>
      <c r="X5681">
        <v>42.369978000000003</v>
      </c>
      <c r="Y5681">
        <v>-71.095088000000004</v>
      </c>
      <c r="Z5681" t="s">
        <v>6041</v>
      </c>
    </row>
    <row r="5682" spans="1:26">
      <c r="A5682">
        <v>29679</v>
      </c>
      <c r="B5682" s="1">
        <v>41543.322905092595</v>
      </c>
      <c r="C5682" s="1">
        <f t="shared" si="1104"/>
        <v>41275</v>
      </c>
      <c r="D5682" s="4">
        <f t="shared" si="1105"/>
        <v>0.73611111111111116</v>
      </c>
      <c r="E5682" s="3">
        <f t="shared" si="1106"/>
        <v>2013</v>
      </c>
      <c r="F5682" s="3">
        <f t="shared" si="1107"/>
        <v>9</v>
      </c>
      <c r="G5682" s="3">
        <f t="shared" si="1108"/>
        <v>26</v>
      </c>
      <c r="H5682" s="3">
        <f t="shared" si="1109"/>
        <v>7</v>
      </c>
      <c r="I5682" s="3">
        <f t="shared" si="1110"/>
        <v>44</v>
      </c>
      <c r="J5682" s="3">
        <f t="shared" si="1111"/>
        <v>5</v>
      </c>
      <c r="K5682" s="3" t="str">
        <f>IF(AND(D5682&gt;='Season Lookup'!$D$15,D5682&lt;'Season Lookup'!$D$16),"Spring",IF(AND(D5682&gt;='Season Lookup'!$D$16,D5682&lt;'Season Lookup'!$D$17),"Summer",IF(AND(D5682&gt;='Season Lookup'!$D$17,D5682&lt;'Season Lookup'!$D$18),"Fall",IF(OR(D5682&gt;='Season Lookup'!$D$18,D5682&lt;'Season Lookup'!$D$15),"Winter"))))</f>
        <v>Fall</v>
      </c>
      <c r="L5682" s="3" t="str">
        <f>VLOOKUP(F5682,'Season Lookup'!$A$1:$B$13,2,0)</f>
        <v>Fall</v>
      </c>
      <c r="M5682" t="s">
        <v>78</v>
      </c>
      <c r="N5682" t="s">
        <v>13</v>
      </c>
      <c r="O5682" t="s">
        <v>13</v>
      </c>
      <c r="P5682" t="str">
        <f t="shared" si="1112"/>
        <v>Yes</v>
      </c>
      <c r="Q5682" t="str">
        <f t="shared" si="1113"/>
        <v>No</v>
      </c>
      <c r="R5682" t="str">
        <f t="shared" si="1114"/>
        <v>No</v>
      </c>
      <c r="T5682" t="s">
        <v>105</v>
      </c>
      <c r="U5682" t="s">
        <v>189</v>
      </c>
      <c r="V5682" t="str">
        <f t="shared" si="1115"/>
        <v>Intersection</v>
      </c>
      <c r="W5682" t="s">
        <v>477</v>
      </c>
      <c r="X5682">
        <v>42.367106999999997</v>
      </c>
      <c r="Y5682">
        <v>-71.095416</v>
      </c>
      <c r="Z5682" t="s">
        <v>478</v>
      </c>
    </row>
    <row r="5683" spans="1:26">
      <c r="A5683">
        <v>29680</v>
      </c>
      <c r="B5683" s="1">
        <v>41543.59375</v>
      </c>
      <c r="C5683" s="1">
        <f t="shared" si="1104"/>
        <v>41275</v>
      </c>
      <c r="D5683" s="4">
        <f t="shared" si="1105"/>
        <v>0.73611111111111116</v>
      </c>
      <c r="E5683" s="3">
        <f t="shared" si="1106"/>
        <v>2013</v>
      </c>
      <c r="F5683" s="3">
        <f t="shared" si="1107"/>
        <v>9</v>
      </c>
      <c r="G5683" s="3">
        <f t="shared" si="1108"/>
        <v>26</v>
      </c>
      <c r="H5683" s="3">
        <f t="shared" si="1109"/>
        <v>14</v>
      </c>
      <c r="I5683" s="3">
        <f t="shared" si="1110"/>
        <v>15</v>
      </c>
      <c r="J5683" s="3">
        <f t="shared" si="1111"/>
        <v>5</v>
      </c>
      <c r="K5683" s="3" t="str">
        <f>IF(AND(D5683&gt;='Season Lookup'!$D$15,D5683&lt;'Season Lookup'!$D$16),"Spring",IF(AND(D5683&gt;='Season Lookup'!$D$16,D5683&lt;'Season Lookup'!$D$17),"Summer",IF(AND(D5683&gt;='Season Lookup'!$D$17,D5683&lt;'Season Lookup'!$D$18),"Fall",IF(OR(D5683&gt;='Season Lookup'!$D$18,D5683&lt;'Season Lookup'!$D$15),"Winter"))))</f>
        <v>Fall</v>
      </c>
      <c r="L5683" s="3" t="str">
        <f>VLOOKUP(F5683,'Season Lookup'!$A$1:$B$13,2,0)</f>
        <v>Fall</v>
      </c>
      <c r="M5683" t="s">
        <v>78</v>
      </c>
      <c r="N5683" t="s">
        <v>13</v>
      </c>
      <c r="O5683" t="s">
        <v>13</v>
      </c>
      <c r="P5683" t="str">
        <f t="shared" si="1112"/>
        <v>Yes</v>
      </c>
      <c r="Q5683" t="str">
        <f t="shared" si="1113"/>
        <v>No</v>
      </c>
      <c r="R5683" t="str">
        <f t="shared" si="1114"/>
        <v>No</v>
      </c>
      <c r="T5683" t="s">
        <v>351</v>
      </c>
      <c r="U5683" t="s">
        <v>189</v>
      </c>
      <c r="V5683" t="str">
        <f t="shared" si="1115"/>
        <v>Intersection</v>
      </c>
      <c r="W5683" t="s">
        <v>6042</v>
      </c>
      <c r="X5683">
        <v>42.372762999999999</v>
      </c>
      <c r="Y5683">
        <v>-71.093272999999996</v>
      </c>
      <c r="Z5683" t="s">
        <v>6043</v>
      </c>
    </row>
    <row r="5684" spans="1:26">
      <c r="A5684">
        <v>29681</v>
      </c>
      <c r="B5684" s="1">
        <v>41543.729155092595</v>
      </c>
      <c r="C5684" s="1">
        <f t="shared" si="1104"/>
        <v>41275</v>
      </c>
      <c r="D5684" s="4">
        <f t="shared" si="1105"/>
        <v>0.73611111111111116</v>
      </c>
      <c r="E5684" s="3">
        <f t="shared" si="1106"/>
        <v>2013</v>
      </c>
      <c r="F5684" s="3">
        <f t="shared" si="1107"/>
        <v>9</v>
      </c>
      <c r="G5684" s="3">
        <f t="shared" si="1108"/>
        <v>26</v>
      </c>
      <c r="H5684" s="3">
        <f t="shared" si="1109"/>
        <v>17</v>
      </c>
      <c r="I5684" s="3">
        <f t="shared" si="1110"/>
        <v>29</v>
      </c>
      <c r="J5684" s="3">
        <f t="shared" si="1111"/>
        <v>5</v>
      </c>
      <c r="K5684" s="3" t="str">
        <f>IF(AND(D5684&gt;='Season Lookup'!$D$15,D5684&lt;'Season Lookup'!$D$16),"Spring",IF(AND(D5684&gt;='Season Lookup'!$D$16,D5684&lt;'Season Lookup'!$D$17),"Summer",IF(AND(D5684&gt;='Season Lookup'!$D$17,D5684&lt;'Season Lookup'!$D$18),"Fall",IF(OR(D5684&gt;='Season Lookup'!$D$18,D5684&lt;'Season Lookup'!$D$15),"Winter"))))</f>
        <v>Fall</v>
      </c>
      <c r="L5684" s="3" t="str">
        <f>VLOOKUP(F5684,'Season Lookup'!$A$1:$B$13,2,0)</f>
        <v>Fall</v>
      </c>
      <c r="M5684" t="s">
        <v>78</v>
      </c>
      <c r="N5684" t="s">
        <v>13</v>
      </c>
      <c r="O5684" t="s">
        <v>132</v>
      </c>
      <c r="P5684" t="str">
        <f t="shared" si="1112"/>
        <v>Yes</v>
      </c>
      <c r="Q5684" t="str">
        <f t="shared" si="1113"/>
        <v>Yes</v>
      </c>
      <c r="R5684" t="str">
        <f t="shared" si="1114"/>
        <v>No</v>
      </c>
      <c r="T5684" t="s">
        <v>453</v>
      </c>
      <c r="U5684" t="s">
        <v>86</v>
      </c>
      <c r="V5684" t="str">
        <f t="shared" si="1115"/>
        <v>Intersection</v>
      </c>
      <c r="W5684" t="s">
        <v>6044</v>
      </c>
      <c r="X5684">
        <v>42.355082000000003</v>
      </c>
      <c r="Y5684">
        <v>-71.110328999999993</v>
      </c>
      <c r="Z5684" t="s">
        <v>4097</v>
      </c>
    </row>
    <row r="5685" spans="1:26">
      <c r="A5685">
        <v>29682</v>
      </c>
      <c r="B5685" s="1">
        <v>41543.40625</v>
      </c>
      <c r="C5685" s="1">
        <f t="shared" si="1104"/>
        <v>41275</v>
      </c>
      <c r="D5685" s="4">
        <f t="shared" si="1105"/>
        <v>0.73611111111111116</v>
      </c>
      <c r="E5685" s="3">
        <f t="shared" si="1106"/>
        <v>2013</v>
      </c>
      <c r="F5685" s="3">
        <f t="shared" si="1107"/>
        <v>9</v>
      </c>
      <c r="G5685" s="3">
        <f t="shared" si="1108"/>
        <v>26</v>
      </c>
      <c r="H5685" s="3">
        <f t="shared" si="1109"/>
        <v>9</v>
      </c>
      <c r="I5685" s="3">
        <f t="shared" si="1110"/>
        <v>45</v>
      </c>
      <c r="J5685" s="3">
        <f t="shared" si="1111"/>
        <v>5</v>
      </c>
      <c r="K5685" s="3" t="str">
        <f>IF(AND(D5685&gt;='Season Lookup'!$D$15,D5685&lt;'Season Lookup'!$D$16),"Spring",IF(AND(D5685&gt;='Season Lookup'!$D$16,D5685&lt;'Season Lookup'!$D$17),"Summer",IF(AND(D5685&gt;='Season Lookup'!$D$17,D5685&lt;'Season Lookup'!$D$18),"Fall",IF(OR(D5685&gt;='Season Lookup'!$D$18,D5685&lt;'Season Lookup'!$D$15),"Winter"))))</f>
        <v>Fall</v>
      </c>
      <c r="L5685" s="3" t="str">
        <f>VLOOKUP(F5685,'Season Lookup'!$A$1:$B$13,2,0)</f>
        <v>Fall</v>
      </c>
      <c r="M5685" t="s">
        <v>78</v>
      </c>
      <c r="N5685" t="s">
        <v>13</v>
      </c>
      <c r="O5685" t="s">
        <v>152</v>
      </c>
      <c r="P5685" t="str">
        <f t="shared" si="1112"/>
        <v>Yes</v>
      </c>
      <c r="Q5685" t="str">
        <f t="shared" si="1113"/>
        <v>No</v>
      </c>
      <c r="R5685" t="str">
        <f t="shared" si="1114"/>
        <v>Yes</v>
      </c>
      <c r="T5685" t="s">
        <v>453</v>
      </c>
      <c r="U5685" t="s">
        <v>108</v>
      </c>
      <c r="V5685" t="str">
        <f t="shared" si="1115"/>
        <v>Intersection</v>
      </c>
      <c r="W5685" t="s">
        <v>3184</v>
      </c>
      <c r="X5685">
        <v>42.362867999999999</v>
      </c>
      <c r="Y5685">
        <v>-71.102435</v>
      </c>
      <c r="Z5685" t="s">
        <v>3051</v>
      </c>
    </row>
    <row r="5686" spans="1:26">
      <c r="A5686">
        <v>29683</v>
      </c>
      <c r="B5686" s="1">
        <v>41543.311793981484</v>
      </c>
      <c r="C5686" s="1">
        <f t="shared" si="1104"/>
        <v>41275</v>
      </c>
      <c r="D5686" s="4">
        <f t="shared" si="1105"/>
        <v>0.73611111111111116</v>
      </c>
      <c r="E5686" s="3">
        <f t="shared" si="1106"/>
        <v>2013</v>
      </c>
      <c r="F5686" s="3">
        <f t="shared" si="1107"/>
        <v>9</v>
      </c>
      <c r="G5686" s="3">
        <f t="shared" si="1108"/>
        <v>26</v>
      </c>
      <c r="H5686" s="3">
        <f t="shared" si="1109"/>
        <v>7</v>
      </c>
      <c r="I5686" s="3">
        <f t="shared" si="1110"/>
        <v>28</v>
      </c>
      <c r="J5686" s="3">
        <f t="shared" si="1111"/>
        <v>5</v>
      </c>
      <c r="K5686" s="3" t="str">
        <f>IF(AND(D5686&gt;='Season Lookup'!$D$15,D5686&lt;'Season Lookup'!$D$16),"Spring",IF(AND(D5686&gt;='Season Lookup'!$D$16,D5686&lt;'Season Lookup'!$D$17),"Summer",IF(AND(D5686&gt;='Season Lookup'!$D$17,D5686&lt;'Season Lookup'!$D$18),"Fall",IF(OR(D5686&gt;='Season Lookup'!$D$18,D5686&lt;'Season Lookup'!$D$15),"Winter"))))</f>
        <v>Fall</v>
      </c>
      <c r="L5686" s="3" t="str">
        <f>VLOOKUP(F5686,'Season Lookup'!$A$1:$B$13,2,0)</f>
        <v>Fall</v>
      </c>
      <c r="M5686" t="s">
        <v>78</v>
      </c>
      <c r="N5686" t="s">
        <v>13</v>
      </c>
      <c r="O5686" t="s">
        <v>152</v>
      </c>
      <c r="P5686" t="str">
        <f t="shared" si="1112"/>
        <v>Yes</v>
      </c>
      <c r="Q5686" t="str">
        <f t="shared" si="1113"/>
        <v>No</v>
      </c>
      <c r="R5686" t="str">
        <f t="shared" si="1114"/>
        <v>Yes</v>
      </c>
      <c r="T5686" t="s">
        <v>238</v>
      </c>
      <c r="U5686" t="s">
        <v>4918</v>
      </c>
      <c r="V5686" t="str">
        <f t="shared" si="1115"/>
        <v>Intersection</v>
      </c>
      <c r="W5686" t="s">
        <v>6045</v>
      </c>
      <c r="X5686">
        <v>42.377896</v>
      </c>
      <c r="Y5686">
        <v>-71.108147000000002</v>
      </c>
      <c r="Z5686" t="s">
        <v>3590</v>
      </c>
    </row>
    <row r="5687" spans="1:26">
      <c r="A5687">
        <v>29684</v>
      </c>
      <c r="B5687" s="1">
        <v>41543.375</v>
      </c>
      <c r="C5687" s="1">
        <f t="shared" si="1104"/>
        <v>41275</v>
      </c>
      <c r="D5687" s="4">
        <f t="shared" si="1105"/>
        <v>0.73611111111111116</v>
      </c>
      <c r="E5687" s="3">
        <f t="shared" si="1106"/>
        <v>2013</v>
      </c>
      <c r="F5687" s="3">
        <f t="shared" si="1107"/>
        <v>9</v>
      </c>
      <c r="G5687" s="3">
        <f t="shared" si="1108"/>
        <v>26</v>
      </c>
      <c r="H5687" s="3">
        <f t="shared" si="1109"/>
        <v>9</v>
      </c>
      <c r="I5687" s="3">
        <f t="shared" si="1110"/>
        <v>0</v>
      </c>
      <c r="J5687" s="3">
        <f t="shared" si="1111"/>
        <v>5</v>
      </c>
      <c r="K5687" s="3" t="str">
        <f>IF(AND(D5687&gt;='Season Lookup'!$D$15,D5687&lt;'Season Lookup'!$D$16),"Spring",IF(AND(D5687&gt;='Season Lookup'!$D$16,D5687&lt;'Season Lookup'!$D$17),"Summer",IF(AND(D5687&gt;='Season Lookup'!$D$17,D5687&lt;'Season Lookup'!$D$18),"Fall",IF(OR(D5687&gt;='Season Lookup'!$D$18,D5687&lt;'Season Lookup'!$D$15),"Winter"))))</f>
        <v>Fall</v>
      </c>
      <c r="L5687" s="3" t="str">
        <f>VLOOKUP(F5687,'Season Lookup'!$A$1:$B$13,2,0)</f>
        <v>Fall</v>
      </c>
      <c r="M5687" t="s">
        <v>78</v>
      </c>
      <c r="N5687" t="s">
        <v>13</v>
      </c>
      <c r="O5687" t="s">
        <v>13</v>
      </c>
      <c r="P5687" t="str">
        <f t="shared" si="1112"/>
        <v>Yes</v>
      </c>
      <c r="Q5687" t="str">
        <f t="shared" si="1113"/>
        <v>No</v>
      </c>
      <c r="R5687" t="str">
        <f t="shared" si="1114"/>
        <v>No</v>
      </c>
      <c r="S5687">
        <v>179</v>
      </c>
      <c r="T5687" t="s">
        <v>146</v>
      </c>
      <c r="V5687" t="str">
        <f t="shared" si="1115"/>
        <v>Non Intersection</v>
      </c>
      <c r="W5687" t="s">
        <v>6046</v>
      </c>
      <c r="X5687">
        <v>42.369902000000003</v>
      </c>
      <c r="Y5687">
        <v>-71.087020999999993</v>
      </c>
      <c r="Z5687" t="s">
        <v>6047</v>
      </c>
    </row>
    <row r="5688" spans="1:26">
      <c r="A5688">
        <v>29685</v>
      </c>
      <c r="B5688" s="1">
        <v>41543.909710648149</v>
      </c>
      <c r="C5688" s="1">
        <f t="shared" si="1104"/>
        <v>41275</v>
      </c>
      <c r="D5688" s="4">
        <f t="shared" si="1105"/>
        <v>0.73611111111111116</v>
      </c>
      <c r="E5688" s="3">
        <f t="shared" si="1106"/>
        <v>2013</v>
      </c>
      <c r="F5688" s="3">
        <f t="shared" si="1107"/>
        <v>9</v>
      </c>
      <c r="G5688" s="3">
        <f t="shared" si="1108"/>
        <v>26</v>
      </c>
      <c r="H5688" s="3">
        <f t="shared" si="1109"/>
        <v>21</v>
      </c>
      <c r="I5688" s="3">
        <f t="shared" si="1110"/>
        <v>49</v>
      </c>
      <c r="J5688" s="3">
        <f t="shared" si="1111"/>
        <v>5</v>
      </c>
      <c r="K5688" s="3" t="str">
        <f>IF(AND(D5688&gt;='Season Lookup'!$D$15,D5688&lt;'Season Lookup'!$D$16),"Spring",IF(AND(D5688&gt;='Season Lookup'!$D$16,D5688&lt;'Season Lookup'!$D$17),"Summer",IF(AND(D5688&gt;='Season Lookup'!$D$17,D5688&lt;'Season Lookup'!$D$18),"Fall",IF(OR(D5688&gt;='Season Lookup'!$D$18,D5688&lt;'Season Lookup'!$D$15),"Winter"))))</f>
        <v>Fall</v>
      </c>
      <c r="L5688" s="3" t="str">
        <f>VLOOKUP(F5688,'Season Lookup'!$A$1:$B$13,2,0)</f>
        <v>Fall</v>
      </c>
      <c r="M5688" t="s">
        <v>78</v>
      </c>
      <c r="N5688" t="s">
        <v>13</v>
      </c>
      <c r="O5688" t="s">
        <v>13</v>
      </c>
      <c r="P5688" t="str">
        <f t="shared" si="1112"/>
        <v>Yes</v>
      </c>
      <c r="Q5688" t="str">
        <f t="shared" si="1113"/>
        <v>No</v>
      </c>
      <c r="R5688" t="str">
        <f t="shared" si="1114"/>
        <v>No</v>
      </c>
      <c r="S5688">
        <v>54</v>
      </c>
      <c r="T5688" t="s">
        <v>326</v>
      </c>
      <c r="V5688" t="str">
        <f t="shared" si="1115"/>
        <v>Non Intersection</v>
      </c>
      <c r="W5688" t="s">
        <v>6048</v>
      </c>
      <c r="X5688">
        <v>42.371924</v>
      </c>
      <c r="Y5688">
        <v>-71.120527999999993</v>
      </c>
      <c r="Z5688" t="s">
        <v>6049</v>
      </c>
    </row>
    <row r="5689" spans="1:26">
      <c r="A5689">
        <v>29694</v>
      </c>
      <c r="B5689" s="1">
        <v>41543.413194444445</v>
      </c>
      <c r="C5689" s="1">
        <f t="shared" si="1104"/>
        <v>41275</v>
      </c>
      <c r="D5689" s="4">
        <f t="shared" si="1105"/>
        <v>0.73611111111111116</v>
      </c>
      <c r="E5689" s="3">
        <f t="shared" si="1106"/>
        <v>2013</v>
      </c>
      <c r="F5689" s="3">
        <f t="shared" si="1107"/>
        <v>9</v>
      </c>
      <c r="G5689" s="3">
        <f t="shared" si="1108"/>
        <v>26</v>
      </c>
      <c r="H5689" s="3">
        <f t="shared" si="1109"/>
        <v>9</v>
      </c>
      <c r="I5689" s="3">
        <f t="shared" si="1110"/>
        <v>55</v>
      </c>
      <c r="J5689" s="3">
        <f t="shared" si="1111"/>
        <v>5</v>
      </c>
      <c r="K5689" s="3" t="str">
        <f>IF(AND(D5689&gt;='Season Lookup'!$D$15,D5689&lt;'Season Lookup'!$D$16),"Spring",IF(AND(D5689&gt;='Season Lookup'!$D$16,D5689&lt;'Season Lookup'!$D$17),"Summer",IF(AND(D5689&gt;='Season Lookup'!$D$17,D5689&lt;'Season Lookup'!$D$18),"Fall",IF(OR(D5689&gt;='Season Lookup'!$D$18,D5689&lt;'Season Lookup'!$D$15),"Winter"))))</f>
        <v>Fall</v>
      </c>
      <c r="L5689" s="3" t="str">
        <f>VLOOKUP(F5689,'Season Lookup'!$A$1:$B$13,2,0)</f>
        <v>Fall</v>
      </c>
      <c r="M5689" t="s">
        <v>78</v>
      </c>
      <c r="O5689" t="s">
        <v>13</v>
      </c>
      <c r="P5689" t="str">
        <f t="shared" si="1112"/>
        <v>Yes</v>
      </c>
      <c r="Q5689" t="str">
        <f t="shared" si="1113"/>
        <v>No</v>
      </c>
      <c r="R5689" t="str">
        <f t="shared" si="1114"/>
        <v>No</v>
      </c>
      <c r="T5689" t="s">
        <v>2646</v>
      </c>
      <c r="U5689" t="s">
        <v>252</v>
      </c>
      <c r="V5689" t="str">
        <f t="shared" si="1115"/>
        <v>Intersection</v>
      </c>
      <c r="W5689" t="s">
        <v>6050</v>
      </c>
      <c r="X5689">
        <v>42.391385</v>
      </c>
      <c r="Y5689">
        <v>-71.123283999999998</v>
      </c>
      <c r="Z5689" t="s">
        <v>6051</v>
      </c>
    </row>
    <row r="5690" spans="1:26">
      <c r="A5690">
        <v>29687</v>
      </c>
      <c r="B5690" s="1">
        <v>41544.840277777781</v>
      </c>
      <c r="C5690" s="1">
        <f t="shared" si="1104"/>
        <v>41275</v>
      </c>
      <c r="D5690" s="4">
        <f t="shared" si="1105"/>
        <v>0.73888888888888893</v>
      </c>
      <c r="E5690" s="3">
        <f t="shared" si="1106"/>
        <v>2013</v>
      </c>
      <c r="F5690" s="3">
        <f t="shared" si="1107"/>
        <v>9</v>
      </c>
      <c r="G5690" s="3">
        <f t="shared" si="1108"/>
        <v>27</v>
      </c>
      <c r="H5690" s="3">
        <f t="shared" si="1109"/>
        <v>20</v>
      </c>
      <c r="I5690" s="3">
        <f t="shared" si="1110"/>
        <v>10</v>
      </c>
      <c r="J5690" s="3">
        <f t="shared" si="1111"/>
        <v>6</v>
      </c>
      <c r="K5690" s="3" t="str">
        <f>IF(AND(D5690&gt;='Season Lookup'!$D$15,D5690&lt;'Season Lookup'!$D$16),"Spring",IF(AND(D5690&gt;='Season Lookup'!$D$16,D5690&lt;'Season Lookup'!$D$17),"Summer",IF(AND(D5690&gt;='Season Lookup'!$D$17,D5690&lt;'Season Lookup'!$D$18),"Fall",IF(OR(D5690&gt;='Season Lookup'!$D$18,D5690&lt;'Season Lookup'!$D$15),"Winter"))))</f>
        <v>Fall</v>
      </c>
      <c r="L5690" s="3" t="str">
        <f>VLOOKUP(F5690,'Season Lookup'!$A$1:$B$13,2,0)</f>
        <v>Fall</v>
      </c>
      <c r="M5690" t="s">
        <v>12</v>
      </c>
      <c r="N5690" t="s">
        <v>13</v>
      </c>
      <c r="O5690" t="s">
        <v>13</v>
      </c>
      <c r="P5690" t="str">
        <f t="shared" si="1112"/>
        <v>Yes</v>
      </c>
      <c r="Q5690" t="str">
        <f t="shared" si="1113"/>
        <v>No</v>
      </c>
      <c r="R5690" t="str">
        <f t="shared" si="1114"/>
        <v>No</v>
      </c>
      <c r="S5690">
        <v>49</v>
      </c>
      <c r="T5690" t="s">
        <v>268</v>
      </c>
      <c r="V5690" t="str">
        <f t="shared" si="1115"/>
        <v>Non Intersection</v>
      </c>
      <c r="W5690" t="s">
        <v>270</v>
      </c>
      <c r="X5690">
        <v>42.389702999999997</v>
      </c>
      <c r="Y5690">
        <v>-71.118303999999995</v>
      </c>
      <c r="Z5690" t="s">
        <v>271</v>
      </c>
    </row>
    <row r="5691" spans="1:26">
      <c r="A5691">
        <v>29693</v>
      </c>
      <c r="B5691" s="1">
        <v>41545.597210648149</v>
      </c>
      <c r="C5691" s="1">
        <f t="shared" si="1104"/>
        <v>41275</v>
      </c>
      <c r="D5691" s="4">
        <f t="shared" si="1105"/>
        <v>0.7416666666666667</v>
      </c>
      <c r="E5691" s="3">
        <f t="shared" si="1106"/>
        <v>2013</v>
      </c>
      <c r="F5691" s="3">
        <f t="shared" si="1107"/>
        <v>9</v>
      </c>
      <c r="G5691" s="3">
        <f t="shared" si="1108"/>
        <v>28</v>
      </c>
      <c r="H5691" s="3">
        <f t="shared" si="1109"/>
        <v>14</v>
      </c>
      <c r="I5691" s="3">
        <f t="shared" si="1110"/>
        <v>19</v>
      </c>
      <c r="J5691" s="3">
        <f t="shared" si="1111"/>
        <v>7</v>
      </c>
      <c r="K5691" s="3" t="str">
        <f>IF(AND(D5691&gt;='Season Lookup'!$D$15,D5691&lt;'Season Lookup'!$D$16),"Spring",IF(AND(D5691&gt;='Season Lookup'!$D$16,D5691&lt;'Season Lookup'!$D$17),"Summer",IF(AND(D5691&gt;='Season Lookup'!$D$17,D5691&lt;'Season Lookup'!$D$18),"Fall",IF(OR(D5691&gt;='Season Lookup'!$D$18,D5691&lt;'Season Lookup'!$D$15),"Winter"))))</f>
        <v>Fall</v>
      </c>
      <c r="L5691" s="3" t="str">
        <f>VLOOKUP(F5691,'Season Lookup'!$A$1:$B$13,2,0)</f>
        <v>Fall</v>
      </c>
      <c r="M5691" t="s">
        <v>31</v>
      </c>
      <c r="N5691" t="s">
        <v>13</v>
      </c>
      <c r="O5691" t="s">
        <v>13</v>
      </c>
      <c r="P5691" t="str">
        <f t="shared" si="1112"/>
        <v>Yes</v>
      </c>
      <c r="Q5691" t="str">
        <f t="shared" si="1113"/>
        <v>No</v>
      </c>
      <c r="R5691" t="str">
        <f t="shared" si="1114"/>
        <v>No</v>
      </c>
      <c r="T5691" t="s">
        <v>745</v>
      </c>
      <c r="V5691" t="str">
        <f t="shared" si="1115"/>
        <v>Intersection</v>
      </c>
      <c r="W5691" t="s">
        <v>6052</v>
      </c>
      <c r="X5691">
        <v>0</v>
      </c>
      <c r="Y5691">
        <v>0</v>
      </c>
      <c r="Z5691" t="s">
        <v>81</v>
      </c>
    </row>
    <row r="5692" spans="1:26">
      <c r="A5692">
        <v>29699</v>
      </c>
      <c r="B5692" s="1">
        <v>41545.774293981478</v>
      </c>
      <c r="C5692" s="1">
        <f t="shared" si="1104"/>
        <v>41275</v>
      </c>
      <c r="D5692" s="4">
        <f t="shared" si="1105"/>
        <v>0.7416666666666667</v>
      </c>
      <c r="E5692" s="3">
        <f t="shared" si="1106"/>
        <v>2013</v>
      </c>
      <c r="F5692" s="3">
        <f t="shared" si="1107"/>
        <v>9</v>
      </c>
      <c r="G5692" s="3">
        <f t="shared" si="1108"/>
        <v>28</v>
      </c>
      <c r="H5692" s="3">
        <f t="shared" si="1109"/>
        <v>18</v>
      </c>
      <c r="I5692" s="3">
        <f t="shared" si="1110"/>
        <v>34</v>
      </c>
      <c r="J5692" s="3">
        <f t="shared" si="1111"/>
        <v>7</v>
      </c>
      <c r="K5692" s="3" t="str">
        <f>IF(AND(D5692&gt;='Season Lookup'!$D$15,D5692&lt;'Season Lookup'!$D$16),"Spring",IF(AND(D5692&gt;='Season Lookup'!$D$16,D5692&lt;'Season Lookup'!$D$17),"Summer",IF(AND(D5692&gt;='Season Lookup'!$D$17,D5692&lt;'Season Lookup'!$D$18),"Fall",IF(OR(D5692&gt;='Season Lookup'!$D$18,D5692&lt;'Season Lookup'!$D$15),"Winter"))))</f>
        <v>Fall</v>
      </c>
      <c r="L5692" s="3" t="str">
        <f>VLOOKUP(F5692,'Season Lookup'!$A$1:$B$13,2,0)</f>
        <v>Fall</v>
      </c>
      <c r="M5692" t="s">
        <v>56</v>
      </c>
      <c r="N5692" t="s">
        <v>13</v>
      </c>
      <c r="O5692" t="s">
        <v>13</v>
      </c>
      <c r="P5692" t="str">
        <f t="shared" si="1112"/>
        <v>Yes</v>
      </c>
      <c r="Q5692" t="str">
        <f t="shared" si="1113"/>
        <v>No</v>
      </c>
      <c r="R5692" t="str">
        <f t="shared" si="1114"/>
        <v>No</v>
      </c>
      <c r="S5692">
        <v>820</v>
      </c>
      <c r="T5692" t="s">
        <v>203</v>
      </c>
      <c r="V5692" t="str">
        <f t="shared" si="1115"/>
        <v>Non Intersection</v>
      </c>
      <c r="W5692" t="s">
        <v>921</v>
      </c>
      <c r="X5692">
        <v>42.361786000000002</v>
      </c>
      <c r="Y5692">
        <v>-71.115690999999998</v>
      </c>
      <c r="Z5692" t="s">
        <v>922</v>
      </c>
    </row>
    <row r="5693" spans="1:26">
      <c r="A5693">
        <v>29700</v>
      </c>
      <c r="B5693" s="1">
        <v>41545.375</v>
      </c>
      <c r="C5693" s="1">
        <f t="shared" si="1104"/>
        <v>41275</v>
      </c>
      <c r="D5693" s="4">
        <f t="shared" si="1105"/>
        <v>0.7416666666666667</v>
      </c>
      <c r="E5693" s="3">
        <f t="shared" si="1106"/>
        <v>2013</v>
      </c>
      <c r="F5693" s="3">
        <f t="shared" si="1107"/>
        <v>9</v>
      </c>
      <c r="G5693" s="3">
        <f t="shared" si="1108"/>
        <v>28</v>
      </c>
      <c r="H5693" s="3">
        <f t="shared" si="1109"/>
        <v>9</v>
      </c>
      <c r="I5693" s="3">
        <f t="shared" si="1110"/>
        <v>0</v>
      </c>
      <c r="J5693" s="3">
        <f t="shared" si="1111"/>
        <v>7</v>
      </c>
      <c r="K5693" s="3" t="str">
        <f>IF(AND(D5693&gt;='Season Lookup'!$D$15,D5693&lt;'Season Lookup'!$D$16),"Spring",IF(AND(D5693&gt;='Season Lookup'!$D$16,D5693&lt;'Season Lookup'!$D$17),"Summer",IF(AND(D5693&gt;='Season Lookup'!$D$17,D5693&lt;'Season Lookup'!$D$18),"Fall",IF(OR(D5693&gt;='Season Lookup'!$D$18,D5693&lt;'Season Lookup'!$D$15),"Winter"))))</f>
        <v>Fall</v>
      </c>
      <c r="L5693" s="3" t="str">
        <f>VLOOKUP(F5693,'Season Lookup'!$A$1:$B$13,2,0)</f>
        <v>Fall</v>
      </c>
      <c r="M5693" t="s">
        <v>31</v>
      </c>
      <c r="N5693" t="s">
        <v>13</v>
      </c>
      <c r="O5693" t="s">
        <v>13</v>
      </c>
      <c r="P5693" t="str">
        <f t="shared" si="1112"/>
        <v>Yes</v>
      </c>
      <c r="Q5693" t="str">
        <f t="shared" si="1113"/>
        <v>No</v>
      </c>
      <c r="R5693" t="str">
        <f t="shared" si="1114"/>
        <v>No</v>
      </c>
      <c r="S5693">
        <v>2130</v>
      </c>
      <c r="T5693" t="s">
        <v>2646</v>
      </c>
      <c r="V5693" t="str">
        <f t="shared" si="1115"/>
        <v>Non Intersection</v>
      </c>
      <c r="W5693" t="s">
        <v>6053</v>
      </c>
      <c r="X5693">
        <v>42.368924999999997</v>
      </c>
      <c r="Y5693">
        <v>-71.110257000000004</v>
      </c>
      <c r="Z5693" t="s">
        <v>468</v>
      </c>
    </row>
    <row r="5694" spans="1:26">
      <c r="A5694">
        <v>29690</v>
      </c>
      <c r="B5694" s="1">
        <v>41546.833333333336</v>
      </c>
      <c r="C5694" s="1">
        <f t="shared" si="1104"/>
        <v>41275</v>
      </c>
      <c r="D5694" s="4">
        <f t="shared" si="1105"/>
        <v>0.74444444444444446</v>
      </c>
      <c r="E5694" s="3">
        <f t="shared" si="1106"/>
        <v>2013</v>
      </c>
      <c r="F5694" s="3">
        <f t="shared" si="1107"/>
        <v>9</v>
      </c>
      <c r="G5694" s="3">
        <f t="shared" si="1108"/>
        <v>29</v>
      </c>
      <c r="H5694" s="3">
        <f t="shared" si="1109"/>
        <v>20</v>
      </c>
      <c r="I5694" s="3">
        <f t="shared" si="1110"/>
        <v>0</v>
      </c>
      <c r="J5694" s="3">
        <f t="shared" si="1111"/>
        <v>1</v>
      </c>
      <c r="K5694" s="3" t="str">
        <f>IF(AND(D5694&gt;='Season Lookup'!$D$15,D5694&lt;'Season Lookup'!$D$16),"Spring",IF(AND(D5694&gt;='Season Lookup'!$D$16,D5694&lt;'Season Lookup'!$D$17),"Summer",IF(AND(D5694&gt;='Season Lookup'!$D$17,D5694&lt;'Season Lookup'!$D$18),"Fall",IF(OR(D5694&gt;='Season Lookup'!$D$18,D5694&lt;'Season Lookup'!$D$15),"Winter"))))</f>
        <v>Fall</v>
      </c>
      <c r="L5694" s="3" t="str">
        <f>VLOOKUP(F5694,'Season Lookup'!$A$1:$B$13,2,0)</f>
        <v>Fall</v>
      </c>
      <c r="M5694" t="s">
        <v>48</v>
      </c>
      <c r="N5694" t="s">
        <v>13</v>
      </c>
      <c r="O5694" t="s">
        <v>13</v>
      </c>
      <c r="P5694" t="str">
        <f t="shared" si="1112"/>
        <v>Yes</v>
      </c>
      <c r="Q5694" t="str">
        <f t="shared" si="1113"/>
        <v>No</v>
      </c>
      <c r="R5694" t="str">
        <f t="shared" si="1114"/>
        <v>No</v>
      </c>
      <c r="T5694" t="s">
        <v>28</v>
      </c>
      <c r="U5694" t="s">
        <v>41</v>
      </c>
      <c r="V5694" t="str">
        <f t="shared" si="1115"/>
        <v>Intersection</v>
      </c>
      <c r="W5694" t="s">
        <v>6054</v>
      </c>
      <c r="X5694">
        <v>42.363278999999999</v>
      </c>
      <c r="Y5694">
        <v>-71.110521000000006</v>
      </c>
      <c r="Z5694" t="s">
        <v>1987</v>
      </c>
    </row>
    <row r="5695" spans="1:26">
      <c r="A5695">
        <v>29691</v>
      </c>
      <c r="B5695" s="1">
        <v>41546.512488425928</v>
      </c>
      <c r="C5695" s="1">
        <f t="shared" si="1104"/>
        <v>41275</v>
      </c>
      <c r="D5695" s="4">
        <f t="shared" si="1105"/>
        <v>0.74444444444444446</v>
      </c>
      <c r="E5695" s="3">
        <f t="shared" si="1106"/>
        <v>2013</v>
      </c>
      <c r="F5695" s="3">
        <f t="shared" si="1107"/>
        <v>9</v>
      </c>
      <c r="G5695" s="3">
        <f t="shared" si="1108"/>
        <v>29</v>
      </c>
      <c r="H5695" s="3">
        <f t="shared" si="1109"/>
        <v>12</v>
      </c>
      <c r="I5695" s="3">
        <f t="shared" si="1110"/>
        <v>17</v>
      </c>
      <c r="J5695" s="3">
        <f t="shared" si="1111"/>
        <v>1</v>
      </c>
      <c r="K5695" s="3" t="str">
        <f>IF(AND(D5695&gt;='Season Lookup'!$D$15,D5695&lt;'Season Lookup'!$D$16),"Spring",IF(AND(D5695&gt;='Season Lookup'!$D$16,D5695&lt;'Season Lookup'!$D$17),"Summer",IF(AND(D5695&gt;='Season Lookup'!$D$17,D5695&lt;'Season Lookup'!$D$18),"Fall",IF(OR(D5695&gt;='Season Lookup'!$D$18,D5695&lt;'Season Lookup'!$D$15),"Winter"))))</f>
        <v>Fall</v>
      </c>
      <c r="L5695" s="3" t="str">
        <f>VLOOKUP(F5695,'Season Lookup'!$A$1:$B$13,2,0)</f>
        <v>Fall</v>
      </c>
      <c r="M5695" t="s">
        <v>48</v>
      </c>
      <c r="N5695" t="s">
        <v>13</v>
      </c>
      <c r="O5695" t="s">
        <v>13</v>
      </c>
      <c r="P5695" t="str">
        <f t="shared" si="1112"/>
        <v>Yes</v>
      </c>
      <c r="Q5695" t="str">
        <f t="shared" si="1113"/>
        <v>No</v>
      </c>
      <c r="R5695" t="str">
        <f t="shared" si="1114"/>
        <v>No</v>
      </c>
      <c r="S5695">
        <v>248</v>
      </c>
      <c r="T5695" t="s">
        <v>453</v>
      </c>
      <c r="V5695" t="str">
        <f t="shared" si="1115"/>
        <v>Non Intersection</v>
      </c>
      <c r="W5695" t="s">
        <v>6055</v>
      </c>
      <c r="X5695">
        <v>42.357897000000001</v>
      </c>
      <c r="Y5695">
        <v>-71.107290000000006</v>
      </c>
      <c r="Z5695" t="s">
        <v>6056</v>
      </c>
    </row>
    <row r="5696" spans="1:26">
      <c r="A5696">
        <v>29698</v>
      </c>
      <c r="B5696" s="1">
        <v>41547.416655092595</v>
      </c>
      <c r="C5696" s="1">
        <f t="shared" si="1104"/>
        <v>41275</v>
      </c>
      <c r="D5696" s="4">
        <f t="shared" si="1105"/>
        <v>0.74722222222222223</v>
      </c>
      <c r="E5696" s="3">
        <f t="shared" si="1106"/>
        <v>2013</v>
      </c>
      <c r="F5696" s="3">
        <f t="shared" si="1107"/>
        <v>9</v>
      </c>
      <c r="G5696" s="3">
        <f t="shared" si="1108"/>
        <v>30</v>
      </c>
      <c r="H5696" s="3">
        <f t="shared" si="1109"/>
        <v>9</v>
      </c>
      <c r="I5696" s="3">
        <f t="shared" si="1110"/>
        <v>59</v>
      </c>
      <c r="J5696" s="3">
        <f t="shared" si="1111"/>
        <v>2</v>
      </c>
      <c r="K5696" s="3" t="str">
        <f>IF(AND(D5696&gt;='Season Lookup'!$D$15,D5696&lt;'Season Lookup'!$D$16),"Spring",IF(AND(D5696&gt;='Season Lookup'!$D$16,D5696&lt;'Season Lookup'!$D$17),"Summer",IF(AND(D5696&gt;='Season Lookup'!$D$17,D5696&lt;'Season Lookup'!$D$18),"Fall",IF(OR(D5696&gt;='Season Lookup'!$D$18,D5696&lt;'Season Lookup'!$D$15),"Winter"))))</f>
        <v>Fall</v>
      </c>
      <c r="L5696" s="3" t="str">
        <f>VLOOKUP(F5696,'Season Lookup'!$A$1:$B$13,2,0)</f>
        <v>Fall</v>
      </c>
      <c r="M5696" t="s">
        <v>82</v>
      </c>
      <c r="N5696" t="s">
        <v>13</v>
      </c>
      <c r="O5696" t="s">
        <v>13</v>
      </c>
      <c r="P5696" t="str">
        <f t="shared" si="1112"/>
        <v>Yes</v>
      </c>
      <c r="Q5696" t="str">
        <f t="shared" si="1113"/>
        <v>No</v>
      </c>
      <c r="R5696" t="str">
        <f t="shared" si="1114"/>
        <v>No</v>
      </c>
      <c r="S5696">
        <v>211</v>
      </c>
      <c r="T5696" t="s">
        <v>170</v>
      </c>
      <c r="V5696" t="str">
        <f t="shared" si="1115"/>
        <v>Non Intersection</v>
      </c>
      <c r="W5696" t="s">
        <v>1359</v>
      </c>
      <c r="X5696">
        <v>42.389553999999997</v>
      </c>
      <c r="Y5696">
        <v>-71.142674999999997</v>
      </c>
      <c r="Z5696" t="s">
        <v>1360</v>
      </c>
    </row>
    <row r="5697" spans="1:26">
      <c r="A5697">
        <v>29701</v>
      </c>
      <c r="B5697" s="1">
        <v>41547.671516203707</v>
      </c>
      <c r="C5697" s="1">
        <f t="shared" si="1104"/>
        <v>41275</v>
      </c>
      <c r="D5697" s="4">
        <f t="shared" si="1105"/>
        <v>0.74722222222222223</v>
      </c>
      <c r="E5697" s="3">
        <f t="shared" si="1106"/>
        <v>2013</v>
      </c>
      <c r="F5697" s="3">
        <f t="shared" si="1107"/>
        <v>9</v>
      </c>
      <c r="G5697" s="3">
        <f t="shared" si="1108"/>
        <v>30</v>
      </c>
      <c r="H5697" s="3">
        <f t="shared" si="1109"/>
        <v>16</v>
      </c>
      <c r="I5697" s="3">
        <f t="shared" si="1110"/>
        <v>6</v>
      </c>
      <c r="J5697" s="3">
        <f t="shared" si="1111"/>
        <v>2</v>
      </c>
      <c r="K5697" s="3" t="str">
        <f>IF(AND(D5697&gt;='Season Lookup'!$D$15,D5697&lt;'Season Lookup'!$D$16),"Spring",IF(AND(D5697&gt;='Season Lookup'!$D$16,D5697&lt;'Season Lookup'!$D$17),"Summer",IF(AND(D5697&gt;='Season Lookup'!$D$17,D5697&lt;'Season Lookup'!$D$18),"Fall",IF(OR(D5697&gt;='Season Lookup'!$D$18,D5697&lt;'Season Lookup'!$D$15),"Winter"))))</f>
        <v>Fall</v>
      </c>
      <c r="L5697" s="3" t="str">
        <f>VLOOKUP(F5697,'Season Lookup'!$A$1:$B$13,2,0)</f>
        <v>Fall</v>
      </c>
      <c r="M5697" t="s">
        <v>56</v>
      </c>
      <c r="N5697" t="s">
        <v>13</v>
      </c>
      <c r="O5697" t="s">
        <v>152</v>
      </c>
      <c r="P5697" t="str">
        <f t="shared" si="1112"/>
        <v>Yes</v>
      </c>
      <c r="Q5697" t="str">
        <f t="shared" si="1113"/>
        <v>No</v>
      </c>
      <c r="R5697" t="str">
        <f t="shared" si="1114"/>
        <v>Yes</v>
      </c>
      <c r="T5697" t="s">
        <v>101</v>
      </c>
      <c r="U5697" t="s">
        <v>1427</v>
      </c>
      <c r="V5697" t="str">
        <f t="shared" si="1115"/>
        <v>Intersection</v>
      </c>
      <c r="W5697" t="s">
        <v>6057</v>
      </c>
      <c r="X5697">
        <v>42.366993000000001</v>
      </c>
      <c r="Y5697">
        <v>-71.097860999999995</v>
      </c>
      <c r="Z5697" t="s">
        <v>2898</v>
      </c>
    </row>
    <row r="5698" spans="1:26">
      <c r="A5698">
        <v>29702</v>
      </c>
      <c r="B5698" s="1">
        <v>41547.722210648149</v>
      </c>
      <c r="C5698" s="1">
        <f t="shared" si="1104"/>
        <v>41275</v>
      </c>
      <c r="D5698" s="4">
        <f t="shared" si="1105"/>
        <v>0.74722222222222223</v>
      </c>
      <c r="E5698" s="3">
        <f t="shared" si="1106"/>
        <v>2013</v>
      </c>
      <c r="F5698" s="3">
        <f t="shared" si="1107"/>
        <v>9</v>
      </c>
      <c r="G5698" s="3">
        <f t="shared" si="1108"/>
        <v>30</v>
      </c>
      <c r="H5698" s="3">
        <f t="shared" si="1109"/>
        <v>17</v>
      </c>
      <c r="I5698" s="3">
        <f t="shared" si="1110"/>
        <v>19</v>
      </c>
      <c r="J5698" s="3">
        <f t="shared" si="1111"/>
        <v>2</v>
      </c>
      <c r="K5698" s="3" t="str">
        <f>IF(AND(D5698&gt;='Season Lookup'!$D$15,D5698&lt;'Season Lookup'!$D$16),"Spring",IF(AND(D5698&gt;='Season Lookup'!$D$16,D5698&lt;'Season Lookup'!$D$17),"Summer",IF(AND(D5698&gt;='Season Lookup'!$D$17,D5698&lt;'Season Lookup'!$D$18),"Fall",IF(OR(D5698&gt;='Season Lookup'!$D$18,D5698&lt;'Season Lookup'!$D$15),"Winter"))))</f>
        <v>Fall</v>
      </c>
      <c r="L5698" s="3" t="str">
        <f>VLOOKUP(F5698,'Season Lookup'!$A$1:$B$13,2,0)</f>
        <v>Fall</v>
      </c>
      <c r="M5698" t="s">
        <v>56</v>
      </c>
      <c r="N5698" t="s">
        <v>13</v>
      </c>
      <c r="O5698" t="s">
        <v>132</v>
      </c>
      <c r="P5698" t="str">
        <f t="shared" si="1112"/>
        <v>Yes</v>
      </c>
      <c r="Q5698" t="str">
        <f t="shared" si="1113"/>
        <v>Yes</v>
      </c>
      <c r="R5698" t="str">
        <f t="shared" si="1114"/>
        <v>No</v>
      </c>
      <c r="S5698">
        <v>15</v>
      </c>
      <c r="T5698" t="s">
        <v>202</v>
      </c>
      <c r="V5698" t="str">
        <f t="shared" si="1115"/>
        <v>Non Intersection</v>
      </c>
      <c r="W5698" t="s">
        <v>3322</v>
      </c>
      <c r="X5698">
        <v>42.362495000000003</v>
      </c>
      <c r="Y5698">
        <v>-71.090356</v>
      </c>
      <c r="Z5698" t="s">
        <v>3323</v>
      </c>
    </row>
    <row r="5699" spans="1:26">
      <c r="A5699">
        <v>29704</v>
      </c>
      <c r="B5699" s="1">
        <v>41547.701388888891</v>
      </c>
      <c r="C5699" s="1">
        <f t="shared" si="1104"/>
        <v>41275</v>
      </c>
      <c r="D5699" s="4">
        <f t="shared" si="1105"/>
        <v>0.74722222222222223</v>
      </c>
      <c r="E5699" s="3">
        <f t="shared" si="1106"/>
        <v>2013</v>
      </c>
      <c r="F5699" s="3">
        <f t="shared" si="1107"/>
        <v>9</v>
      </c>
      <c r="G5699" s="3">
        <f t="shared" si="1108"/>
        <v>30</v>
      </c>
      <c r="H5699" s="3">
        <f t="shared" si="1109"/>
        <v>16</v>
      </c>
      <c r="I5699" s="3">
        <f t="shared" si="1110"/>
        <v>50</v>
      </c>
      <c r="J5699" s="3">
        <f t="shared" si="1111"/>
        <v>2</v>
      </c>
      <c r="K5699" s="3" t="str">
        <f>IF(AND(D5699&gt;='Season Lookup'!$D$15,D5699&lt;'Season Lookup'!$D$16),"Spring",IF(AND(D5699&gt;='Season Lookup'!$D$16,D5699&lt;'Season Lookup'!$D$17),"Summer",IF(AND(D5699&gt;='Season Lookup'!$D$17,D5699&lt;'Season Lookup'!$D$18),"Fall",IF(OR(D5699&gt;='Season Lookup'!$D$18,D5699&lt;'Season Lookup'!$D$15),"Winter"))))</f>
        <v>Fall</v>
      </c>
      <c r="L5699" s="3" t="str">
        <f>VLOOKUP(F5699,'Season Lookup'!$A$1:$B$13,2,0)</f>
        <v>Fall</v>
      </c>
      <c r="M5699" t="s">
        <v>56</v>
      </c>
      <c r="N5699" t="s">
        <v>13</v>
      </c>
      <c r="O5699" t="s">
        <v>13</v>
      </c>
      <c r="P5699" t="str">
        <f t="shared" si="1112"/>
        <v>Yes</v>
      </c>
      <c r="Q5699" t="str">
        <f t="shared" si="1113"/>
        <v>No</v>
      </c>
      <c r="R5699" t="str">
        <f t="shared" si="1114"/>
        <v>No</v>
      </c>
      <c r="T5699" t="s">
        <v>42</v>
      </c>
      <c r="U5699" t="s">
        <v>178</v>
      </c>
      <c r="V5699" t="str">
        <f t="shared" si="1115"/>
        <v>Intersection</v>
      </c>
      <c r="W5699" t="s">
        <v>179</v>
      </c>
      <c r="X5699">
        <v>42.360131000000003</v>
      </c>
      <c r="Y5699">
        <v>-71.112776999999994</v>
      </c>
      <c r="Z5699" t="s">
        <v>180</v>
      </c>
    </row>
    <row r="5700" spans="1:26">
      <c r="A5700">
        <v>29705</v>
      </c>
      <c r="B5700" s="1">
        <v>41547.552083333336</v>
      </c>
      <c r="C5700" s="1">
        <f t="shared" si="1104"/>
        <v>41275</v>
      </c>
      <c r="D5700" s="4">
        <f t="shared" si="1105"/>
        <v>0.74722222222222223</v>
      </c>
      <c r="E5700" s="3">
        <f t="shared" si="1106"/>
        <v>2013</v>
      </c>
      <c r="F5700" s="3">
        <f t="shared" si="1107"/>
        <v>9</v>
      </c>
      <c r="G5700" s="3">
        <f t="shared" si="1108"/>
        <v>30</v>
      </c>
      <c r="H5700" s="3">
        <f t="shared" si="1109"/>
        <v>13</v>
      </c>
      <c r="I5700" s="3">
        <f t="shared" si="1110"/>
        <v>15</v>
      </c>
      <c r="J5700" s="3">
        <f t="shared" si="1111"/>
        <v>2</v>
      </c>
      <c r="K5700" s="3" t="str">
        <f>IF(AND(D5700&gt;='Season Lookup'!$D$15,D5700&lt;'Season Lookup'!$D$16),"Spring",IF(AND(D5700&gt;='Season Lookup'!$D$16,D5700&lt;'Season Lookup'!$D$17),"Summer",IF(AND(D5700&gt;='Season Lookup'!$D$17,D5700&lt;'Season Lookup'!$D$18),"Fall",IF(OR(D5700&gt;='Season Lookup'!$D$18,D5700&lt;'Season Lookup'!$D$15),"Winter"))))</f>
        <v>Fall</v>
      </c>
      <c r="L5700" s="3" t="str">
        <f>VLOOKUP(F5700,'Season Lookup'!$A$1:$B$13,2,0)</f>
        <v>Fall</v>
      </c>
      <c r="M5700" t="s">
        <v>56</v>
      </c>
      <c r="N5700" t="s">
        <v>13</v>
      </c>
      <c r="O5700" t="s">
        <v>13</v>
      </c>
      <c r="P5700" t="str">
        <f t="shared" si="1112"/>
        <v>Yes</v>
      </c>
      <c r="Q5700" t="str">
        <f t="shared" si="1113"/>
        <v>No</v>
      </c>
      <c r="R5700" t="str">
        <f t="shared" si="1114"/>
        <v>No</v>
      </c>
      <c r="S5700">
        <v>23</v>
      </c>
      <c r="T5700" t="s">
        <v>4580</v>
      </c>
      <c r="V5700" t="str">
        <f t="shared" si="1115"/>
        <v>Non Intersection</v>
      </c>
      <c r="W5700" t="s">
        <v>6058</v>
      </c>
      <c r="X5700">
        <v>42.378920999999998</v>
      </c>
      <c r="Y5700">
        <v>-71.126434000000003</v>
      </c>
      <c r="Z5700" t="s">
        <v>6059</v>
      </c>
    </row>
    <row r="5701" spans="1:26">
      <c r="A5701">
        <v>29706</v>
      </c>
      <c r="B5701" s="1">
        <v>41548.020833333336</v>
      </c>
      <c r="C5701" s="1">
        <f t="shared" si="1104"/>
        <v>41275</v>
      </c>
      <c r="D5701" s="4">
        <f t="shared" si="1105"/>
        <v>0.75</v>
      </c>
      <c r="E5701" s="3">
        <f t="shared" si="1106"/>
        <v>2013</v>
      </c>
      <c r="F5701" s="3">
        <f t="shared" si="1107"/>
        <v>10</v>
      </c>
      <c r="G5701" s="3">
        <f t="shared" si="1108"/>
        <v>1</v>
      </c>
      <c r="H5701" s="3">
        <f t="shared" si="1109"/>
        <v>0</v>
      </c>
      <c r="I5701" s="3">
        <f t="shared" si="1110"/>
        <v>30</v>
      </c>
      <c r="J5701" s="3">
        <f t="shared" si="1111"/>
        <v>3</v>
      </c>
      <c r="K5701" s="3" t="str">
        <f>IF(AND(D5701&gt;='Season Lookup'!$D$15,D5701&lt;'Season Lookup'!$D$16),"Spring",IF(AND(D5701&gt;='Season Lookup'!$D$16,D5701&lt;'Season Lookup'!$D$17),"Summer",IF(AND(D5701&gt;='Season Lookup'!$D$17,D5701&lt;'Season Lookup'!$D$18),"Fall",IF(OR(D5701&gt;='Season Lookup'!$D$18,D5701&lt;'Season Lookup'!$D$15),"Winter"))))</f>
        <v>Fall</v>
      </c>
      <c r="L5701" s="3" t="str">
        <f>VLOOKUP(F5701,'Season Lookup'!$A$1:$B$13,2,0)</f>
        <v>Fall</v>
      </c>
      <c r="M5701" t="s">
        <v>73</v>
      </c>
      <c r="N5701" t="s">
        <v>13</v>
      </c>
      <c r="O5701" t="s">
        <v>13</v>
      </c>
      <c r="P5701" t="str">
        <f t="shared" si="1112"/>
        <v>Yes</v>
      </c>
      <c r="Q5701" t="str">
        <f t="shared" si="1113"/>
        <v>No</v>
      </c>
      <c r="R5701" t="str">
        <f t="shared" si="1114"/>
        <v>No</v>
      </c>
      <c r="S5701">
        <v>515</v>
      </c>
      <c r="T5701" t="s">
        <v>14</v>
      </c>
      <c r="V5701" t="str">
        <f t="shared" si="1115"/>
        <v>Non Intersection</v>
      </c>
      <c r="W5701" t="s">
        <v>3299</v>
      </c>
      <c r="X5701">
        <v>42.364432000000001</v>
      </c>
      <c r="Y5701">
        <v>-71.101771999999997</v>
      </c>
      <c r="Z5701" t="s">
        <v>3300</v>
      </c>
    </row>
    <row r="5702" spans="1:26">
      <c r="A5702">
        <v>29707</v>
      </c>
      <c r="B5702" s="1">
        <v>41548.375</v>
      </c>
      <c r="C5702" s="1">
        <f t="shared" si="1104"/>
        <v>41275</v>
      </c>
      <c r="D5702" s="4">
        <f t="shared" si="1105"/>
        <v>0.75</v>
      </c>
      <c r="E5702" s="3">
        <f t="shared" si="1106"/>
        <v>2013</v>
      </c>
      <c r="F5702" s="3">
        <f t="shared" si="1107"/>
        <v>10</v>
      </c>
      <c r="G5702" s="3">
        <f t="shared" si="1108"/>
        <v>1</v>
      </c>
      <c r="H5702" s="3">
        <f t="shared" si="1109"/>
        <v>9</v>
      </c>
      <c r="I5702" s="3">
        <f t="shared" si="1110"/>
        <v>0</v>
      </c>
      <c r="J5702" s="3">
        <f t="shared" si="1111"/>
        <v>3</v>
      </c>
      <c r="K5702" s="3" t="str">
        <f>IF(AND(D5702&gt;='Season Lookup'!$D$15,D5702&lt;'Season Lookup'!$D$16),"Spring",IF(AND(D5702&gt;='Season Lookup'!$D$16,D5702&lt;'Season Lookup'!$D$17),"Summer",IF(AND(D5702&gt;='Season Lookup'!$D$17,D5702&lt;'Season Lookup'!$D$18),"Fall",IF(OR(D5702&gt;='Season Lookup'!$D$18,D5702&lt;'Season Lookup'!$D$15),"Winter"))))</f>
        <v>Fall</v>
      </c>
      <c r="L5702" s="3" t="str">
        <f>VLOOKUP(F5702,'Season Lookup'!$A$1:$B$13,2,0)</f>
        <v>Fall</v>
      </c>
      <c r="M5702" t="s">
        <v>73</v>
      </c>
      <c r="N5702" t="s">
        <v>13</v>
      </c>
      <c r="O5702" t="s">
        <v>13</v>
      </c>
      <c r="P5702" t="str">
        <f t="shared" si="1112"/>
        <v>Yes</v>
      </c>
      <c r="Q5702" t="str">
        <f t="shared" si="1113"/>
        <v>No</v>
      </c>
      <c r="R5702" t="str">
        <f t="shared" si="1114"/>
        <v>No</v>
      </c>
      <c r="S5702">
        <v>80</v>
      </c>
      <c r="T5702" t="s">
        <v>249</v>
      </c>
      <c r="V5702" t="str">
        <f t="shared" si="1115"/>
        <v>Non Intersection</v>
      </c>
      <c r="W5702" t="s">
        <v>2357</v>
      </c>
      <c r="X5702">
        <v>42.360219999999998</v>
      </c>
      <c r="Y5702">
        <v>-71.100797</v>
      </c>
      <c r="Z5702" t="s">
        <v>2358</v>
      </c>
    </row>
    <row r="5703" spans="1:26">
      <c r="A5703">
        <v>29708</v>
      </c>
      <c r="B5703" s="1">
        <v>41548.776377314818</v>
      </c>
      <c r="C5703" s="1">
        <f t="shared" si="1104"/>
        <v>41275</v>
      </c>
      <c r="D5703" s="4">
        <f t="shared" si="1105"/>
        <v>0.75</v>
      </c>
      <c r="E5703" s="3">
        <f t="shared" si="1106"/>
        <v>2013</v>
      </c>
      <c r="F5703" s="3">
        <f t="shared" si="1107"/>
        <v>10</v>
      </c>
      <c r="G5703" s="3">
        <f t="shared" si="1108"/>
        <v>1</v>
      </c>
      <c r="H5703" s="3">
        <f t="shared" si="1109"/>
        <v>18</v>
      </c>
      <c r="I5703" s="3">
        <f t="shared" si="1110"/>
        <v>37</v>
      </c>
      <c r="J5703" s="3">
        <f t="shared" si="1111"/>
        <v>3</v>
      </c>
      <c r="K5703" s="3" t="str">
        <f>IF(AND(D5703&gt;='Season Lookup'!$D$15,D5703&lt;'Season Lookup'!$D$16),"Spring",IF(AND(D5703&gt;='Season Lookup'!$D$16,D5703&lt;'Season Lookup'!$D$17),"Summer",IF(AND(D5703&gt;='Season Lookup'!$D$17,D5703&lt;'Season Lookup'!$D$18),"Fall",IF(OR(D5703&gt;='Season Lookup'!$D$18,D5703&lt;'Season Lookup'!$D$15),"Winter"))))</f>
        <v>Fall</v>
      </c>
      <c r="L5703" s="3" t="str">
        <f>VLOOKUP(F5703,'Season Lookup'!$A$1:$B$13,2,0)</f>
        <v>Fall</v>
      </c>
      <c r="M5703" t="s">
        <v>73</v>
      </c>
      <c r="N5703" t="s">
        <v>13</v>
      </c>
      <c r="O5703" t="s">
        <v>13</v>
      </c>
      <c r="P5703" t="str">
        <f t="shared" si="1112"/>
        <v>Yes</v>
      </c>
      <c r="Q5703" t="str">
        <f t="shared" si="1113"/>
        <v>No</v>
      </c>
      <c r="R5703" t="str">
        <f t="shared" si="1114"/>
        <v>No</v>
      </c>
      <c r="S5703">
        <v>25</v>
      </c>
      <c r="T5703" t="s">
        <v>335</v>
      </c>
      <c r="V5703" t="str">
        <f t="shared" si="1115"/>
        <v>Non Intersection</v>
      </c>
      <c r="W5703" t="s">
        <v>6060</v>
      </c>
      <c r="X5703">
        <v>42.373573999999998</v>
      </c>
      <c r="Y5703">
        <v>-71.112718000000001</v>
      </c>
      <c r="Z5703" t="s">
        <v>6061</v>
      </c>
    </row>
    <row r="5704" spans="1:26">
      <c r="A5704">
        <v>29709</v>
      </c>
      <c r="B5704" s="1">
        <v>41548.541655092595</v>
      </c>
      <c r="C5704" s="1">
        <f t="shared" si="1104"/>
        <v>41275</v>
      </c>
      <c r="D5704" s="4">
        <f t="shared" si="1105"/>
        <v>0.75</v>
      </c>
      <c r="E5704" s="3">
        <f t="shared" si="1106"/>
        <v>2013</v>
      </c>
      <c r="F5704" s="3">
        <f t="shared" si="1107"/>
        <v>10</v>
      </c>
      <c r="G5704" s="3">
        <f t="shared" si="1108"/>
        <v>1</v>
      </c>
      <c r="H5704" s="3">
        <f t="shared" si="1109"/>
        <v>12</v>
      </c>
      <c r="I5704" s="3">
        <f t="shared" si="1110"/>
        <v>59</v>
      </c>
      <c r="J5704" s="3">
        <f t="shared" si="1111"/>
        <v>3</v>
      </c>
      <c r="K5704" s="3" t="str">
        <f>IF(AND(D5704&gt;='Season Lookup'!$D$15,D5704&lt;'Season Lookup'!$D$16),"Spring",IF(AND(D5704&gt;='Season Lookup'!$D$16,D5704&lt;'Season Lookup'!$D$17),"Summer",IF(AND(D5704&gt;='Season Lookup'!$D$17,D5704&lt;'Season Lookup'!$D$18),"Fall",IF(OR(D5704&gt;='Season Lookup'!$D$18,D5704&lt;'Season Lookup'!$D$15),"Winter"))))</f>
        <v>Fall</v>
      </c>
      <c r="L5704" s="3" t="str">
        <f>VLOOKUP(F5704,'Season Lookup'!$A$1:$B$13,2,0)</f>
        <v>Fall</v>
      </c>
      <c r="M5704" t="s">
        <v>73</v>
      </c>
      <c r="N5704" t="s">
        <v>13</v>
      </c>
      <c r="O5704" t="s">
        <v>13</v>
      </c>
      <c r="P5704" t="str">
        <f t="shared" si="1112"/>
        <v>Yes</v>
      </c>
      <c r="Q5704" t="str">
        <f t="shared" si="1113"/>
        <v>No</v>
      </c>
      <c r="R5704" t="str">
        <f t="shared" si="1114"/>
        <v>No</v>
      </c>
      <c r="T5704" t="s">
        <v>2646</v>
      </c>
      <c r="U5704" t="s">
        <v>133</v>
      </c>
      <c r="V5704" t="str">
        <f t="shared" si="1115"/>
        <v>Intersection</v>
      </c>
      <c r="W5704" t="s">
        <v>6062</v>
      </c>
      <c r="X5704">
        <v>42.372490999999997</v>
      </c>
      <c r="Y5704">
        <v>-71.115924000000007</v>
      </c>
      <c r="Z5704" t="s">
        <v>6063</v>
      </c>
    </row>
    <row r="5705" spans="1:26">
      <c r="A5705">
        <v>29710</v>
      </c>
      <c r="B5705" s="1">
        <v>41548.791655092595</v>
      </c>
      <c r="C5705" s="1">
        <f t="shared" si="1104"/>
        <v>41275</v>
      </c>
      <c r="D5705" s="4">
        <f t="shared" si="1105"/>
        <v>0.75</v>
      </c>
      <c r="E5705" s="3">
        <f t="shared" si="1106"/>
        <v>2013</v>
      </c>
      <c r="F5705" s="3">
        <f t="shared" si="1107"/>
        <v>10</v>
      </c>
      <c r="G5705" s="3">
        <f t="shared" si="1108"/>
        <v>1</v>
      </c>
      <c r="H5705" s="3">
        <f t="shared" si="1109"/>
        <v>18</v>
      </c>
      <c r="I5705" s="3">
        <f t="shared" si="1110"/>
        <v>59</v>
      </c>
      <c r="J5705" s="3">
        <f t="shared" si="1111"/>
        <v>3</v>
      </c>
      <c r="K5705" s="3" t="str">
        <f>IF(AND(D5705&gt;='Season Lookup'!$D$15,D5705&lt;'Season Lookup'!$D$16),"Spring",IF(AND(D5705&gt;='Season Lookup'!$D$16,D5705&lt;'Season Lookup'!$D$17),"Summer",IF(AND(D5705&gt;='Season Lookup'!$D$17,D5705&lt;'Season Lookup'!$D$18),"Fall",IF(OR(D5705&gt;='Season Lookup'!$D$18,D5705&lt;'Season Lookup'!$D$15),"Winter"))))</f>
        <v>Fall</v>
      </c>
      <c r="L5705" s="3" t="str">
        <f>VLOOKUP(F5705,'Season Lookup'!$A$1:$B$13,2,0)</f>
        <v>Fall</v>
      </c>
      <c r="M5705" t="s">
        <v>73</v>
      </c>
      <c r="N5705" t="s">
        <v>13</v>
      </c>
      <c r="O5705" t="s">
        <v>13</v>
      </c>
      <c r="P5705" t="str">
        <f t="shared" si="1112"/>
        <v>Yes</v>
      </c>
      <c r="Q5705" t="str">
        <f t="shared" si="1113"/>
        <v>No</v>
      </c>
      <c r="R5705" t="str">
        <f t="shared" si="1114"/>
        <v>No</v>
      </c>
      <c r="S5705">
        <v>413</v>
      </c>
      <c r="T5705" t="s">
        <v>1545</v>
      </c>
      <c r="V5705" t="str">
        <f t="shared" si="1115"/>
        <v>Non Intersection</v>
      </c>
      <c r="W5705" t="s">
        <v>6064</v>
      </c>
      <c r="X5705">
        <v>42.366011</v>
      </c>
      <c r="Y5705">
        <v>-71.100582000000003</v>
      </c>
      <c r="Z5705" t="s">
        <v>6065</v>
      </c>
    </row>
    <row r="5706" spans="1:26">
      <c r="A5706">
        <v>29711</v>
      </c>
      <c r="B5706" s="1">
        <v>41548.693055555559</v>
      </c>
      <c r="C5706" s="1">
        <f t="shared" si="1104"/>
        <v>41275</v>
      </c>
      <c r="D5706" s="4">
        <f t="shared" si="1105"/>
        <v>0.75</v>
      </c>
      <c r="E5706" s="3">
        <f t="shared" si="1106"/>
        <v>2013</v>
      </c>
      <c r="F5706" s="3">
        <f t="shared" si="1107"/>
        <v>10</v>
      </c>
      <c r="G5706" s="3">
        <f t="shared" si="1108"/>
        <v>1</v>
      </c>
      <c r="H5706" s="3">
        <f t="shared" si="1109"/>
        <v>16</v>
      </c>
      <c r="I5706" s="3">
        <f t="shared" si="1110"/>
        <v>38</v>
      </c>
      <c r="J5706" s="3">
        <f t="shared" si="1111"/>
        <v>3</v>
      </c>
      <c r="K5706" s="3" t="str">
        <f>IF(AND(D5706&gt;='Season Lookup'!$D$15,D5706&lt;'Season Lookup'!$D$16),"Spring",IF(AND(D5706&gt;='Season Lookup'!$D$16,D5706&lt;'Season Lookup'!$D$17),"Summer",IF(AND(D5706&gt;='Season Lookup'!$D$17,D5706&lt;'Season Lookup'!$D$18),"Fall",IF(OR(D5706&gt;='Season Lookup'!$D$18,D5706&lt;'Season Lookup'!$D$15),"Winter"))))</f>
        <v>Fall</v>
      </c>
      <c r="L5706" s="3" t="str">
        <f>VLOOKUP(F5706,'Season Lookup'!$A$1:$B$13,2,0)</f>
        <v>Fall</v>
      </c>
      <c r="M5706" t="s">
        <v>73</v>
      </c>
      <c r="N5706" t="s">
        <v>13</v>
      </c>
      <c r="O5706" t="s">
        <v>13</v>
      </c>
      <c r="P5706" t="str">
        <f t="shared" si="1112"/>
        <v>Yes</v>
      </c>
      <c r="Q5706" t="str">
        <f t="shared" si="1113"/>
        <v>No</v>
      </c>
      <c r="R5706" t="str">
        <f t="shared" si="1114"/>
        <v>No</v>
      </c>
      <c r="S5706">
        <v>1762</v>
      </c>
      <c r="T5706" t="s">
        <v>2646</v>
      </c>
      <c r="V5706" t="str">
        <f t="shared" si="1115"/>
        <v>Non Intersection</v>
      </c>
      <c r="W5706" t="s">
        <v>6066</v>
      </c>
      <c r="X5706">
        <v>42.368924999999997</v>
      </c>
      <c r="Y5706">
        <v>-71.110257000000004</v>
      </c>
      <c r="Z5706" t="s">
        <v>468</v>
      </c>
    </row>
    <row r="5707" spans="1:26">
      <c r="A5707">
        <v>29712</v>
      </c>
      <c r="B5707" s="1">
        <v>41548.364583333336</v>
      </c>
      <c r="C5707" s="1">
        <f t="shared" si="1104"/>
        <v>41275</v>
      </c>
      <c r="D5707" s="4">
        <f t="shared" si="1105"/>
        <v>0.75</v>
      </c>
      <c r="E5707" s="3">
        <f t="shared" si="1106"/>
        <v>2013</v>
      </c>
      <c r="F5707" s="3">
        <f t="shared" si="1107"/>
        <v>10</v>
      </c>
      <c r="G5707" s="3">
        <f t="shared" si="1108"/>
        <v>1</v>
      </c>
      <c r="H5707" s="3">
        <f t="shared" si="1109"/>
        <v>8</v>
      </c>
      <c r="I5707" s="3">
        <f t="shared" si="1110"/>
        <v>45</v>
      </c>
      <c r="J5707" s="3">
        <f t="shared" si="1111"/>
        <v>3</v>
      </c>
      <c r="K5707" s="3" t="str">
        <f>IF(AND(D5707&gt;='Season Lookup'!$D$15,D5707&lt;'Season Lookup'!$D$16),"Spring",IF(AND(D5707&gt;='Season Lookup'!$D$16,D5707&lt;'Season Lookup'!$D$17),"Summer",IF(AND(D5707&gt;='Season Lookup'!$D$17,D5707&lt;'Season Lookup'!$D$18),"Fall",IF(OR(D5707&gt;='Season Lookup'!$D$18,D5707&lt;'Season Lookup'!$D$15),"Winter"))))</f>
        <v>Fall</v>
      </c>
      <c r="L5707" s="3" t="str">
        <f>VLOOKUP(F5707,'Season Lookup'!$A$1:$B$13,2,0)</f>
        <v>Fall</v>
      </c>
      <c r="M5707" t="s">
        <v>73</v>
      </c>
      <c r="N5707" t="s">
        <v>13</v>
      </c>
      <c r="O5707" t="s">
        <v>13</v>
      </c>
      <c r="P5707" t="str">
        <f t="shared" si="1112"/>
        <v>Yes</v>
      </c>
      <c r="Q5707" t="str">
        <f t="shared" si="1113"/>
        <v>No</v>
      </c>
      <c r="R5707" t="str">
        <f t="shared" si="1114"/>
        <v>No</v>
      </c>
      <c r="S5707">
        <v>19</v>
      </c>
      <c r="T5707" t="s">
        <v>335</v>
      </c>
      <c r="V5707" t="str">
        <f t="shared" si="1115"/>
        <v>Non Intersection</v>
      </c>
      <c r="W5707" t="s">
        <v>5183</v>
      </c>
      <c r="X5707">
        <v>42.373350000000002</v>
      </c>
      <c r="Y5707">
        <v>-71.112868000000006</v>
      </c>
      <c r="Z5707" t="s">
        <v>5184</v>
      </c>
    </row>
    <row r="5708" spans="1:26">
      <c r="A5708">
        <v>29713</v>
      </c>
      <c r="B5708" s="1">
        <v>41548.740960648145</v>
      </c>
      <c r="C5708" s="1">
        <f t="shared" si="1104"/>
        <v>41275</v>
      </c>
      <c r="D5708" s="4">
        <f t="shared" si="1105"/>
        <v>0.75</v>
      </c>
      <c r="E5708" s="3">
        <f t="shared" si="1106"/>
        <v>2013</v>
      </c>
      <c r="F5708" s="3">
        <f t="shared" si="1107"/>
        <v>10</v>
      </c>
      <c r="G5708" s="3">
        <f t="shared" si="1108"/>
        <v>1</v>
      </c>
      <c r="H5708" s="3">
        <f t="shared" si="1109"/>
        <v>17</v>
      </c>
      <c r="I5708" s="3">
        <f t="shared" si="1110"/>
        <v>46</v>
      </c>
      <c r="J5708" s="3">
        <f t="shared" si="1111"/>
        <v>3</v>
      </c>
      <c r="K5708" s="3" t="str">
        <f>IF(AND(D5708&gt;='Season Lookup'!$D$15,D5708&lt;'Season Lookup'!$D$16),"Spring",IF(AND(D5708&gt;='Season Lookup'!$D$16,D5708&lt;'Season Lookup'!$D$17),"Summer",IF(AND(D5708&gt;='Season Lookup'!$D$17,D5708&lt;'Season Lookup'!$D$18),"Fall",IF(OR(D5708&gt;='Season Lookup'!$D$18,D5708&lt;'Season Lookup'!$D$15),"Winter"))))</f>
        <v>Fall</v>
      </c>
      <c r="L5708" s="3" t="str">
        <f>VLOOKUP(F5708,'Season Lookup'!$A$1:$B$13,2,0)</f>
        <v>Fall</v>
      </c>
      <c r="M5708" t="s">
        <v>73</v>
      </c>
      <c r="N5708" t="s">
        <v>13</v>
      </c>
      <c r="O5708" t="s">
        <v>13</v>
      </c>
      <c r="P5708" t="str">
        <f t="shared" si="1112"/>
        <v>Yes</v>
      </c>
      <c r="Q5708" t="str">
        <f t="shared" si="1113"/>
        <v>No</v>
      </c>
      <c r="R5708" t="str">
        <f t="shared" si="1114"/>
        <v>No</v>
      </c>
      <c r="S5708">
        <v>2192</v>
      </c>
      <c r="T5708" t="s">
        <v>14</v>
      </c>
      <c r="V5708" t="str">
        <f t="shared" si="1115"/>
        <v>Non Intersection</v>
      </c>
      <c r="W5708" t="s">
        <v>6067</v>
      </c>
      <c r="X5708">
        <v>42.392837</v>
      </c>
      <c r="Y5708">
        <v>-71.125412999999995</v>
      </c>
      <c r="Z5708" t="s">
        <v>6068</v>
      </c>
    </row>
    <row r="5709" spans="1:26">
      <c r="A5709">
        <v>29714</v>
      </c>
      <c r="B5709" s="1">
        <v>41548.333333333336</v>
      </c>
      <c r="C5709" s="1">
        <f t="shared" si="1104"/>
        <v>41275</v>
      </c>
      <c r="D5709" s="4">
        <f t="shared" si="1105"/>
        <v>0.75</v>
      </c>
      <c r="E5709" s="3">
        <f t="shared" si="1106"/>
        <v>2013</v>
      </c>
      <c r="F5709" s="3">
        <f t="shared" si="1107"/>
        <v>10</v>
      </c>
      <c r="G5709" s="3">
        <f t="shared" si="1108"/>
        <v>1</v>
      </c>
      <c r="H5709" s="3">
        <f t="shared" si="1109"/>
        <v>8</v>
      </c>
      <c r="I5709" s="3">
        <f t="shared" si="1110"/>
        <v>0</v>
      </c>
      <c r="J5709" s="3">
        <f t="shared" si="1111"/>
        <v>3</v>
      </c>
      <c r="K5709" s="3" t="str">
        <f>IF(AND(D5709&gt;='Season Lookup'!$D$15,D5709&lt;'Season Lookup'!$D$16),"Spring",IF(AND(D5709&gt;='Season Lookup'!$D$16,D5709&lt;'Season Lookup'!$D$17),"Summer",IF(AND(D5709&gt;='Season Lookup'!$D$17,D5709&lt;'Season Lookup'!$D$18),"Fall",IF(OR(D5709&gt;='Season Lookup'!$D$18,D5709&lt;'Season Lookup'!$D$15),"Winter"))))</f>
        <v>Fall</v>
      </c>
      <c r="L5709" s="3" t="str">
        <f>VLOOKUP(F5709,'Season Lookup'!$A$1:$B$13,2,0)</f>
        <v>Fall</v>
      </c>
      <c r="M5709" t="s">
        <v>73</v>
      </c>
      <c r="N5709" t="s">
        <v>13</v>
      </c>
      <c r="O5709" t="s">
        <v>13</v>
      </c>
      <c r="P5709" t="str">
        <f t="shared" si="1112"/>
        <v>Yes</v>
      </c>
      <c r="Q5709" t="str">
        <f t="shared" si="1113"/>
        <v>No</v>
      </c>
      <c r="R5709" t="str">
        <f t="shared" si="1114"/>
        <v>No</v>
      </c>
      <c r="S5709">
        <v>25</v>
      </c>
      <c r="T5709" t="s">
        <v>3879</v>
      </c>
      <c r="V5709" t="str">
        <f t="shared" si="1115"/>
        <v>Non Intersection</v>
      </c>
      <c r="W5709" t="s">
        <v>6069</v>
      </c>
      <c r="X5709">
        <v>42.376041999999998</v>
      </c>
      <c r="Y5709">
        <v>-71.154555000000002</v>
      </c>
      <c r="Z5709" t="s">
        <v>6070</v>
      </c>
    </row>
    <row r="5710" spans="1:26">
      <c r="A5710">
        <v>29715</v>
      </c>
      <c r="B5710" s="1">
        <v>41549.326388888891</v>
      </c>
      <c r="C5710" s="1">
        <f t="shared" si="1104"/>
        <v>41275</v>
      </c>
      <c r="D5710" s="4">
        <f t="shared" si="1105"/>
        <v>0.75277777777777777</v>
      </c>
      <c r="E5710" s="3">
        <f t="shared" si="1106"/>
        <v>2013</v>
      </c>
      <c r="F5710" s="3">
        <f t="shared" si="1107"/>
        <v>10</v>
      </c>
      <c r="G5710" s="3">
        <f t="shared" si="1108"/>
        <v>2</v>
      </c>
      <c r="H5710" s="3">
        <f t="shared" si="1109"/>
        <v>7</v>
      </c>
      <c r="I5710" s="3">
        <f t="shared" si="1110"/>
        <v>50</v>
      </c>
      <c r="J5710" s="3">
        <f t="shared" si="1111"/>
        <v>4</v>
      </c>
      <c r="K5710" s="3" t="str">
        <f>IF(AND(D5710&gt;='Season Lookup'!$D$15,D5710&lt;'Season Lookup'!$D$16),"Spring",IF(AND(D5710&gt;='Season Lookup'!$D$16,D5710&lt;'Season Lookup'!$D$17),"Summer",IF(AND(D5710&gt;='Season Lookup'!$D$17,D5710&lt;'Season Lookup'!$D$18),"Fall",IF(OR(D5710&gt;='Season Lookup'!$D$18,D5710&lt;'Season Lookup'!$D$15),"Winter"))))</f>
        <v>Fall</v>
      </c>
      <c r="L5710" s="3" t="str">
        <f>VLOOKUP(F5710,'Season Lookup'!$A$1:$B$13,2,0)</f>
        <v>Fall</v>
      </c>
      <c r="M5710" t="s">
        <v>82</v>
      </c>
      <c r="N5710" t="s">
        <v>13</v>
      </c>
      <c r="O5710" t="s">
        <v>132</v>
      </c>
      <c r="P5710" t="str">
        <f t="shared" si="1112"/>
        <v>Yes</v>
      </c>
      <c r="Q5710" t="str">
        <f t="shared" si="1113"/>
        <v>Yes</v>
      </c>
      <c r="R5710" t="str">
        <f t="shared" si="1114"/>
        <v>No</v>
      </c>
      <c r="S5710">
        <v>96</v>
      </c>
      <c r="T5710" t="s">
        <v>186</v>
      </c>
      <c r="V5710" t="str">
        <f t="shared" si="1115"/>
        <v>Non Intersection</v>
      </c>
      <c r="W5710" t="s">
        <v>4025</v>
      </c>
      <c r="X5710">
        <v>42.381293999999997</v>
      </c>
      <c r="Y5710">
        <v>-71.129389000000003</v>
      </c>
      <c r="Z5710" t="s">
        <v>4026</v>
      </c>
    </row>
    <row r="5711" spans="1:26">
      <c r="A5711">
        <v>29716</v>
      </c>
      <c r="B5711" s="1">
        <v>41549.354155092595</v>
      </c>
      <c r="C5711" s="1">
        <f t="shared" si="1104"/>
        <v>41275</v>
      </c>
      <c r="D5711" s="4">
        <f t="shared" si="1105"/>
        <v>0.75277777777777777</v>
      </c>
      <c r="E5711" s="3">
        <f t="shared" si="1106"/>
        <v>2013</v>
      </c>
      <c r="F5711" s="3">
        <f t="shared" si="1107"/>
        <v>10</v>
      </c>
      <c r="G5711" s="3">
        <f t="shared" si="1108"/>
        <v>2</v>
      </c>
      <c r="H5711" s="3">
        <f t="shared" si="1109"/>
        <v>8</v>
      </c>
      <c r="I5711" s="3">
        <f t="shared" si="1110"/>
        <v>29</v>
      </c>
      <c r="J5711" s="3">
        <f t="shared" si="1111"/>
        <v>4</v>
      </c>
      <c r="K5711" s="3" t="str">
        <f>IF(AND(D5711&gt;='Season Lookup'!$D$15,D5711&lt;'Season Lookup'!$D$16),"Spring",IF(AND(D5711&gt;='Season Lookup'!$D$16,D5711&lt;'Season Lookup'!$D$17),"Summer",IF(AND(D5711&gt;='Season Lookup'!$D$17,D5711&lt;'Season Lookup'!$D$18),"Fall",IF(OR(D5711&gt;='Season Lookup'!$D$18,D5711&lt;'Season Lookup'!$D$15),"Winter"))))</f>
        <v>Fall</v>
      </c>
      <c r="L5711" s="3" t="str">
        <f>VLOOKUP(F5711,'Season Lookup'!$A$1:$B$13,2,0)</f>
        <v>Fall</v>
      </c>
      <c r="M5711" t="s">
        <v>82</v>
      </c>
      <c r="N5711" t="s">
        <v>13</v>
      </c>
      <c r="O5711" t="s">
        <v>36</v>
      </c>
      <c r="P5711" t="str">
        <f t="shared" si="1112"/>
        <v>Yes</v>
      </c>
      <c r="Q5711" t="str">
        <f t="shared" si="1113"/>
        <v>No</v>
      </c>
      <c r="R5711" t="str">
        <f t="shared" si="1114"/>
        <v>No</v>
      </c>
      <c r="S5711">
        <v>11</v>
      </c>
      <c r="T5711" t="s">
        <v>459</v>
      </c>
      <c r="V5711" t="str">
        <f t="shared" si="1115"/>
        <v>Non Intersection</v>
      </c>
      <c r="W5711" t="s">
        <v>6071</v>
      </c>
      <c r="X5711">
        <v>42.377456000000002</v>
      </c>
      <c r="Y5711">
        <v>-71.137713000000005</v>
      </c>
      <c r="Z5711" t="s">
        <v>6072</v>
      </c>
    </row>
    <row r="5712" spans="1:26">
      <c r="A5712">
        <v>29717</v>
      </c>
      <c r="B5712" s="1">
        <v>41549.677083333336</v>
      </c>
      <c r="C5712" s="1">
        <f t="shared" si="1104"/>
        <v>41275</v>
      </c>
      <c r="D5712" s="4">
        <f t="shared" si="1105"/>
        <v>0.75277777777777777</v>
      </c>
      <c r="E5712" s="3">
        <f t="shared" si="1106"/>
        <v>2013</v>
      </c>
      <c r="F5712" s="3">
        <f t="shared" si="1107"/>
        <v>10</v>
      </c>
      <c r="G5712" s="3">
        <f t="shared" si="1108"/>
        <v>2</v>
      </c>
      <c r="H5712" s="3">
        <f t="shared" si="1109"/>
        <v>16</v>
      </c>
      <c r="I5712" s="3">
        <f t="shared" si="1110"/>
        <v>15</v>
      </c>
      <c r="J5712" s="3">
        <f t="shared" si="1111"/>
        <v>4</v>
      </c>
      <c r="K5712" s="3" t="str">
        <f>IF(AND(D5712&gt;='Season Lookup'!$D$15,D5712&lt;'Season Lookup'!$D$16),"Spring",IF(AND(D5712&gt;='Season Lookup'!$D$16,D5712&lt;'Season Lookup'!$D$17),"Summer",IF(AND(D5712&gt;='Season Lookup'!$D$17,D5712&lt;'Season Lookup'!$D$18),"Fall",IF(OR(D5712&gt;='Season Lookup'!$D$18,D5712&lt;'Season Lookup'!$D$15),"Winter"))))</f>
        <v>Fall</v>
      </c>
      <c r="L5712" s="3" t="str">
        <f>VLOOKUP(F5712,'Season Lookup'!$A$1:$B$13,2,0)</f>
        <v>Fall</v>
      </c>
      <c r="M5712" t="s">
        <v>82</v>
      </c>
      <c r="N5712" t="s">
        <v>13</v>
      </c>
      <c r="O5712" t="s">
        <v>13</v>
      </c>
      <c r="P5712" t="str">
        <f t="shared" si="1112"/>
        <v>Yes</v>
      </c>
      <c r="Q5712" t="str">
        <f t="shared" si="1113"/>
        <v>No</v>
      </c>
      <c r="R5712" t="str">
        <f t="shared" si="1114"/>
        <v>No</v>
      </c>
      <c r="T5712" t="s">
        <v>198</v>
      </c>
      <c r="U5712" t="s">
        <v>464</v>
      </c>
      <c r="V5712" t="str">
        <f t="shared" si="1115"/>
        <v>Intersection</v>
      </c>
      <c r="W5712" t="s">
        <v>1666</v>
      </c>
      <c r="X5712">
        <v>42.375273999999997</v>
      </c>
      <c r="Y5712">
        <v>-71.145841000000004</v>
      </c>
      <c r="Z5712" t="s">
        <v>1667</v>
      </c>
    </row>
    <row r="5713" spans="1:26">
      <c r="A5713">
        <v>29718</v>
      </c>
      <c r="B5713" s="1">
        <v>41549.708333333336</v>
      </c>
      <c r="C5713" s="1">
        <f t="shared" si="1104"/>
        <v>41275</v>
      </c>
      <c r="D5713" s="4">
        <f t="shared" si="1105"/>
        <v>0.75277777777777777</v>
      </c>
      <c r="E5713" s="3">
        <f t="shared" si="1106"/>
        <v>2013</v>
      </c>
      <c r="F5713" s="3">
        <f t="shared" si="1107"/>
        <v>10</v>
      </c>
      <c r="G5713" s="3">
        <f t="shared" si="1108"/>
        <v>2</v>
      </c>
      <c r="H5713" s="3">
        <f t="shared" si="1109"/>
        <v>17</v>
      </c>
      <c r="I5713" s="3">
        <f t="shared" si="1110"/>
        <v>0</v>
      </c>
      <c r="J5713" s="3">
        <f t="shared" si="1111"/>
        <v>4</v>
      </c>
      <c r="K5713" s="3" t="str">
        <f>IF(AND(D5713&gt;='Season Lookup'!$D$15,D5713&lt;'Season Lookup'!$D$16),"Spring",IF(AND(D5713&gt;='Season Lookup'!$D$16,D5713&lt;'Season Lookup'!$D$17),"Summer",IF(AND(D5713&gt;='Season Lookup'!$D$17,D5713&lt;'Season Lookup'!$D$18),"Fall",IF(OR(D5713&gt;='Season Lookup'!$D$18,D5713&lt;'Season Lookup'!$D$15),"Winter"))))</f>
        <v>Fall</v>
      </c>
      <c r="L5713" s="3" t="str">
        <f>VLOOKUP(F5713,'Season Lookup'!$A$1:$B$13,2,0)</f>
        <v>Fall</v>
      </c>
      <c r="M5713" t="s">
        <v>82</v>
      </c>
      <c r="N5713" t="s">
        <v>13</v>
      </c>
      <c r="O5713" t="s">
        <v>23</v>
      </c>
      <c r="P5713" t="str">
        <f t="shared" si="1112"/>
        <v>Yes</v>
      </c>
      <c r="Q5713" t="str">
        <f t="shared" si="1113"/>
        <v>No</v>
      </c>
      <c r="R5713" t="str">
        <f t="shared" si="1114"/>
        <v>No</v>
      </c>
      <c r="T5713" t="s">
        <v>316</v>
      </c>
      <c r="V5713" t="str">
        <f t="shared" si="1115"/>
        <v>Intersection</v>
      </c>
      <c r="W5713" t="s">
        <v>1374</v>
      </c>
      <c r="X5713">
        <v>0</v>
      </c>
      <c r="Y5713">
        <v>0</v>
      </c>
      <c r="Z5713" t="s">
        <v>81</v>
      </c>
    </row>
    <row r="5714" spans="1:26">
      <c r="A5714">
        <v>29719</v>
      </c>
      <c r="B5714" s="1">
        <v>41549.503460648149</v>
      </c>
      <c r="C5714" s="1">
        <f t="shared" si="1104"/>
        <v>41275</v>
      </c>
      <c r="D5714" s="4">
        <f t="shared" si="1105"/>
        <v>0.75277777777777777</v>
      </c>
      <c r="E5714" s="3">
        <f t="shared" si="1106"/>
        <v>2013</v>
      </c>
      <c r="F5714" s="3">
        <f t="shared" si="1107"/>
        <v>10</v>
      </c>
      <c r="G5714" s="3">
        <f t="shared" si="1108"/>
        <v>2</v>
      </c>
      <c r="H5714" s="3">
        <f t="shared" si="1109"/>
        <v>12</v>
      </c>
      <c r="I5714" s="3">
        <f t="shared" si="1110"/>
        <v>4</v>
      </c>
      <c r="J5714" s="3">
        <f t="shared" si="1111"/>
        <v>4</v>
      </c>
      <c r="K5714" s="3" t="str">
        <f>IF(AND(D5714&gt;='Season Lookup'!$D$15,D5714&lt;'Season Lookup'!$D$16),"Spring",IF(AND(D5714&gt;='Season Lookup'!$D$16,D5714&lt;'Season Lookup'!$D$17),"Summer",IF(AND(D5714&gt;='Season Lookup'!$D$17,D5714&lt;'Season Lookup'!$D$18),"Fall",IF(OR(D5714&gt;='Season Lookup'!$D$18,D5714&lt;'Season Lookup'!$D$15),"Winter"))))</f>
        <v>Fall</v>
      </c>
      <c r="L5714" s="3" t="str">
        <f>VLOOKUP(F5714,'Season Lookup'!$A$1:$B$13,2,0)</f>
        <v>Fall</v>
      </c>
      <c r="M5714" t="s">
        <v>82</v>
      </c>
      <c r="N5714" t="s">
        <v>13</v>
      </c>
      <c r="O5714" t="s">
        <v>13</v>
      </c>
      <c r="P5714" t="str">
        <f t="shared" si="1112"/>
        <v>Yes</v>
      </c>
      <c r="Q5714" t="str">
        <f t="shared" si="1113"/>
        <v>No</v>
      </c>
      <c r="R5714" t="str">
        <f t="shared" si="1114"/>
        <v>No</v>
      </c>
      <c r="S5714">
        <v>640</v>
      </c>
      <c r="T5714" t="s">
        <v>186</v>
      </c>
      <c r="V5714" t="str">
        <f t="shared" si="1115"/>
        <v>Non Intersection</v>
      </c>
      <c r="W5714" t="s">
        <v>3838</v>
      </c>
      <c r="X5714">
        <v>42.389121000000003</v>
      </c>
      <c r="Y5714">
        <v>-71.148189000000002</v>
      </c>
      <c r="Z5714" t="s">
        <v>3839</v>
      </c>
    </row>
    <row r="5715" spans="1:26">
      <c r="A5715">
        <v>29723</v>
      </c>
      <c r="B5715" s="1">
        <v>41549.416655092595</v>
      </c>
      <c r="C5715" s="1">
        <f t="shared" si="1104"/>
        <v>41275</v>
      </c>
      <c r="D5715" s="4">
        <f t="shared" si="1105"/>
        <v>0.75277777777777777</v>
      </c>
      <c r="E5715" s="3">
        <f t="shared" si="1106"/>
        <v>2013</v>
      </c>
      <c r="F5715" s="3">
        <f t="shared" si="1107"/>
        <v>10</v>
      </c>
      <c r="G5715" s="3">
        <f t="shared" si="1108"/>
        <v>2</v>
      </c>
      <c r="H5715" s="3">
        <f t="shared" si="1109"/>
        <v>9</v>
      </c>
      <c r="I5715" s="3">
        <f t="shared" si="1110"/>
        <v>59</v>
      </c>
      <c r="J5715" s="3">
        <f t="shared" si="1111"/>
        <v>4</v>
      </c>
      <c r="K5715" s="3" t="str">
        <f>IF(AND(D5715&gt;='Season Lookup'!$D$15,D5715&lt;'Season Lookup'!$D$16),"Spring",IF(AND(D5715&gt;='Season Lookup'!$D$16,D5715&lt;'Season Lookup'!$D$17),"Summer",IF(AND(D5715&gt;='Season Lookup'!$D$17,D5715&lt;'Season Lookup'!$D$18),"Fall",IF(OR(D5715&gt;='Season Lookup'!$D$18,D5715&lt;'Season Lookup'!$D$15),"Winter"))))</f>
        <v>Fall</v>
      </c>
      <c r="L5715" s="3" t="str">
        <f>VLOOKUP(F5715,'Season Lookup'!$A$1:$B$13,2,0)</f>
        <v>Fall</v>
      </c>
      <c r="M5715" t="s">
        <v>82</v>
      </c>
      <c r="N5715" t="s">
        <v>13</v>
      </c>
      <c r="O5715" t="s">
        <v>23</v>
      </c>
      <c r="P5715" t="str">
        <f t="shared" si="1112"/>
        <v>Yes</v>
      </c>
      <c r="Q5715" t="str">
        <f t="shared" si="1113"/>
        <v>No</v>
      </c>
      <c r="R5715" t="str">
        <f t="shared" si="1114"/>
        <v>No</v>
      </c>
      <c r="S5715">
        <v>59</v>
      </c>
      <c r="T5715" t="s">
        <v>101</v>
      </c>
      <c r="U5715" t="s">
        <v>4564</v>
      </c>
      <c r="V5715" t="str">
        <f t="shared" si="1115"/>
        <v>Non Intersection</v>
      </c>
      <c r="W5715" t="s">
        <v>6073</v>
      </c>
      <c r="X5715">
        <v>42.364989999999999</v>
      </c>
      <c r="Y5715">
        <v>-71.099108999999999</v>
      </c>
      <c r="Z5715" t="s">
        <v>6074</v>
      </c>
    </row>
    <row r="5716" spans="1:26">
      <c r="A5716">
        <v>29748</v>
      </c>
      <c r="B5716" s="1">
        <v>41549.555543981478</v>
      </c>
      <c r="C5716" s="1">
        <f t="shared" si="1104"/>
        <v>41275</v>
      </c>
      <c r="D5716" s="4">
        <f t="shared" si="1105"/>
        <v>0.75277777777777777</v>
      </c>
      <c r="E5716" s="3">
        <f t="shared" si="1106"/>
        <v>2013</v>
      </c>
      <c r="F5716" s="3">
        <f t="shared" si="1107"/>
        <v>10</v>
      </c>
      <c r="G5716" s="3">
        <f t="shared" si="1108"/>
        <v>2</v>
      </c>
      <c r="H5716" s="3">
        <f t="shared" si="1109"/>
        <v>13</v>
      </c>
      <c r="I5716" s="3">
        <f t="shared" si="1110"/>
        <v>19</v>
      </c>
      <c r="J5716" s="3">
        <f t="shared" si="1111"/>
        <v>4</v>
      </c>
      <c r="K5716" s="3" t="str">
        <f>IF(AND(D5716&gt;='Season Lookup'!$D$15,D5716&lt;'Season Lookup'!$D$16),"Spring",IF(AND(D5716&gt;='Season Lookup'!$D$16,D5716&lt;'Season Lookup'!$D$17),"Summer",IF(AND(D5716&gt;='Season Lookup'!$D$17,D5716&lt;'Season Lookup'!$D$18),"Fall",IF(OR(D5716&gt;='Season Lookup'!$D$18,D5716&lt;'Season Lookup'!$D$15),"Winter"))))</f>
        <v>Fall</v>
      </c>
      <c r="L5716" s="3" t="str">
        <f>VLOOKUP(F5716,'Season Lookup'!$A$1:$B$13,2,0)</f>
        <v>Fall</v>
      </c>
      <c r="M5716" t="s">
        <v>82</v>
      </c>
      <c r="N5716" t="s">
        <v>13</v>
      </c>
      <c r="O5716" t="s">
        <v>152</v>
      </c>
      <c r="P5716" t="str">
        <f t="shared" si="1112"/>
        <v>Yes</v>
      </c>
      <c r="Q5716" t="str">
        <f t="shared" si="1113"/>
        <v>No</v>
      </c>
      <c r="R5716" t="str">
        <f t="shared" si="1114"/>
        <v>Yes</v>
      </c>
      <c r="T5716" t="s">
        <v>126</v>
      </c>
      <c r="U5716" t="s">
        <v>14</v>
      </c>
      <c r="V5716" t="str">
        <f t="shared" si="1115"/>
        <v>Intersection</v>
      </c>
      <c r="W5716" t="s">
        <v>1859</v>
      </c>
      <c r="X5716">
        <v>42.388964999999999</v>
      </c>
      <c r="Y5716">
        <v>-71.119694999999993</v>
      </c>
      <c r="Z5716" t="s">
        <v>128</v>
      </c>
    </row>
    <row r="5717" spans="1:26">
      <c r="A5717">
        <v>29720</v>
      </c>
      <c r="B5717" s="1">
        <v>41550.333333333336</v>
      </c>
      <c r="C5717" s="1">
        <f t="shared" ref="C5717:C5777" si="1116">EOMONTH(B5717,MONTH(B5717)*-1)+1</f>
        <v>41275</v>
      </c>
      <c r="D5717" s="4">
        <f t="shared" ref="D5717:D5777" si="1117">YEARFRAC(C5717,B5717)</f>
        <v>0.75555555555555554</v>
      </c>
      <c r="E5717" s="3">
        <f t="shared" ref="E5717:E5777" si="1118">YEAR(B5717)</f>
        <v>2013</v>
      </c>
      <c r="F5717" s="3">
        <f t="shared" ref="F5717:F5777" si="1119">MONTH(B5717)</f>
        <v>10</v>
      </c>
      <c r="G5717" s="3">
        <f t="shared" ref="G5717:G5777" si="1120">DAY(B5717)</f>
        <v>3</v>
      </c>
      <c r="H5717" s="3">
        <f t="shared" ref="H5717:H5777" si="1121">HOUR(B5717)</f>
        <v>8</v>
      </c>
      <c r="I5717" s="3">
        <f t="shared" ref="I5717:I5777" si="1122">MINUTE(B5717)</f>
        <v>0</v>
      </c>
      <c r="J5717" s="3">
        <f t="shared" ref="J5717:J5777" si="1123">WEEKDAY(B5717,1)</f>
        <v>5</v>
      </c>
      <c r="K5717" s="3" t="str">
        <f>IF(AND(D5717&gt;='Season Lookup'!$D$15,D5717&lt;'Season Lookup'!$D$16),"Spring",IF(AND(D5717&gt;='Season Lookup'!$D$16,D5717&lt;'Season Lookup'!$D$17),"Summer",IF(AND(D5717&gt;='Season Lookup'!$D$17,D5717&lt;'Season Lookup'!$D$18),"Fall",IF(OR(D5717&gt;='Season Lookup'!$D$18,D5717&lt;'Season Lookup'!$D$15),"Winter"))))</f>
        <v>Fall</v>
      </c>
      <c r="L5717" s="3" t="str">
        <f>VLOOKUP(F5717,'Season Lookup'!$A$1:$B$13,2,0)</f>
        <v>Fall</v>
      </c>
      <c r="M5717" t="s">
        <v>78</v>
      </c>
      <c r="N5717" t="s">
        <v>13</v>
      </c>
      <c r="O5717" t="s">
        <v>13</v>
      </c>
      <c r="P5717" t="str">
        <f t="shared" ref="P5717:P5777" si="1124">IF(OR(N5717="Auto",O5717="Auto"),"Yes",IF(OR(N5717="Taxi",O5717="Taxi"),"Yes",IF(OR(N5717="Truck",O5717="Truck"),"Yes",IF(OR(N5717="Van",O5717="Van"),"Yes","No"))))</f>
        <v>Yes</v>
      </c>
      <c r="Q5717" t="str">
        <f t="shared" ref="Q5717:Q5777" si="1125">IF(OR(N5717="Bicycle",O5717="Bicycle"),"Yes","No")</f>
        <v>No</v>
      </c>
      <c r="R5717" t="str">
        <f t="shared" ref="R5717:R5777" si="1126">IF(OR(N5717="Pedestrian",O5717="Pedestrian"),"Yes","No")</f>
        <v>No</v>
      </c>
      <c r="T5717" t="s">
        <v>19</v>
      </c>
      <c r="U5717" t="s">
        <v>189</v>
      </c>
      <c r="V5717" t="str">
        <f t="shared" ref="V5717:V5777" si="1127">IF(ISBLANK(S5717),"Intersection","Non Intersection")</f>
        <v>Intersection</v>
      </c>
      <c r="W5717" t="s">
        <v>244</v>
      </c>
      <c r="X5717">
        <v>42.372750000000003</v>
      </c>
      <c r="Y5717">
        <v>-71.093288000000001</v>
      </c>
      <c r="Z5717" t="s">
        <v>245</v>
      </c>
    </row>
    <row r="5718" spans="1:26">
      <c r="A5718">
        <v>29721</v>
      </c>
      <c r="B5718" s="1">
        <v>41550.614583333336</v>
      </c>
      <c r="C5718" s="1">
        <f t="shared" si="1116"/>
        <v>41275</v>
      </c>
      <c r="D5718" s="4">
        <f t="shared" si="1117"/>
        <v>0.75555555555555554</v>
      </c>
      <c r="E5718" s="3">
        <f t="shared" si="1118"/>
        <v>2013</v>
      </c>
      <c r="F5718" s="3">
        <f t="shared" si="1119"/>
        <v>10</v>
      </c>
      <c r="G5718" s="3">
        <f t="shared" si="1120"/>
        <v>3</v>
      </c>
      <c r="H5718" s="3">
        <f t="shared" si="1121"/>
        <v>14</v>
      </c>
      <c r="I5718" s="3">
        <f t="shared" si="1122"/>
        <v>45</v>
      </c>
      <c r="J5718" s="3">
        <f t="shared" si="1123"/>
        <v>5</v>
      </c>
      <c r="K5718" s="3" t="str">
        <f>IF(AND(D5718&gt;='Season Lookup'!$D$15,D5718&lt;'Season Lookup'!$D$16),"Spring",IF(AND(D5718&gt;='Season Lookup'!$D$16,D5718&lt;'Season Lookup'!$D$17),"Summer",IF(AND(D5718&gt;='Season Lookup'!$D$17,D5718&lt;'Season Lookup'!$D$18),"Fall",IF(OR(D5718&gt;='Season Lookup'!$D$18,D5718&lt;'Season Lookup'!$D$15),"Winter"))))</f>
        <v>Fall</v>
      </c>
      <c r="L5718" s="3" t="str">
        <f>VLOOKUP(F5718,'Season Lookup'!$A$1:$B$13,2,0)</f>
        <v>Fall</v>
      </c>
      <c r="M5718" t="s">
        <v>78</v>
      </c>
      <c r="N5718" t="s">
        <v>13</v>
      </c>
      <c r="O5718" t="s">
        <v>23</v>
      </c>
      <c r="P5718" t="str">
        <f t="shared" si="1124"/>
        <v>Yes</v>
      </c>
      <c r="Q5718" t="str">
        <f t="shared" si="1125"/>
        <v>No</v>
      </c>
      <c r="R5718" t="str">
        <f t="shared" si="1126"/>
        <v>No</v>
      </c>
      <c r="T5718" t="s">
        <v>4236</v>
      </c>
      <c r="U5718" t="s">
        <v>53</v>
      </c>
      <c r="V5718" t="str">
        <f t="shared" si="1127"/>
        <v>Intersection</v>
      </c>
      <c r="W5718" t="s">
        <v>6075</v>
      </c>
      <c r="X5718">
        <v>42.371923000000002</v>
      </c>
      <c r="Y5718">
        <v>-71.078458999999995</v>
      </c>
      <c r="Z5718" t="s">
        <v>6076</v>
      </c>
    </row>
    <row r="5719" spans="1:26">
      <c r="A5719">
        <v>29725</v>
      </c>
      <c r="B5719" s="1">
        <v>41550.729155092595</v>
      </c>
      <c r="C5719" s="1">
        <f t="shared" si="1116"/>
        <v>41275</v>
      </c>
      <c r="D5719" s="4">
        <f t="shared" si="1117"/>
        <v>0.75555555555555554</v>
      </c>
      <c r="E5719" s="3">
        <f t="shared" si="1118"/>
        <v>2013</v>
      </c>
      <c r="F5719" s="3">
        <f t="shared" si="1119"/>
        <v>10</v>
      </c>
      <c r="G5719" s="3">
        <f t="shared" si="1120"/>
        <v>3</v>
      </c>
      <c r="H5719" s="3">
        <f t="shared" si="1121"/>
        <v>17</v>
      </c>
      <c r="I5719" s="3">
        <f t="shared" si="1122"/>
        <v>29</v>
      </c>
      <c r="J5719" s="3">
        <f t="shared" si="1123"/>
        <v>5</v>
      </c>
      <c r="K5719" s="3" t="str">
        <f>IF(AND(D5719&gt;='Season Lookup'!$D$15,D5719&lt;'Season Lookup'!$D$16),"Spring",IF(AND(D5719&gt;='Season Lookup'!$D$16,D5719&lt;'Season Lookup'!$D$17),"Summer",IF(AND(D5719&gt;='Season Lookup'!$D$17,D5719&lt;'Season Lookup'!$D$18),"Fall",IF(OR(D5719&gt;='Season Lookup'!$D$18,D5719&lt;'Season Lookup'!$D$15),"Winter"))))</f>
        <v>Fall</v>
      </c>
      <c r="L5719" s="3" t="str">
        <f>VLOOKUP(F5719,'Season Lookup'!$A$1:$B$13,2,0)</f>
        <v>Fall</v>
      </c>
      <c r="M5719" t="s">
        <v>78</v>
      </c>
      <c r="N5719" t="s">
        <v>13</v>
      </c>
      <c r="O5719" t="s">
        <v>23</v>
      </c>
      <c r="P5719" t="str">
        <f t="shared" si="1124"/>
        <v>Yes</v>
      </c>
      <c r="Q5719" t="str">
        <f t="shared" si="1125"/>
        <v>No</v>
      </c>
      <c r="R5719" t="str">
        <f t="shared" si="1126"/>
        <v>No</v>
      </c>
      <c r="T5719" t="s">
        <v>601</v>
      </c>
      <c r="U5719" t="s">
        <v>6077</v>
      </c>
      <c r="V5719" t="str">
        <f t="shared" si="1127"/>
        <v>Intersection</v>
      </c>
      <c r="W5719" t="s">
        <v>6078</v>
      </c>
      <c r="X5719">
        <v>0</v>
      </c>
      <c r="Y5719">
        <v>0</v>
      </c>
      <c r="Z5719" t="s">
        <v>81</v>
      </c>
    </row>
    <row r="5720" spans="1:26">
      <c r="A5720">
        <v>29726</v>
      </c>
      <c r="B5720" s="1">
        <v>41550.75</v>
      </c>
      <c r="C5720" s="1">
        <f t="shared" si="1116"/>
        <v>41275</v>
      </c>
      <c r="D5720" s="4">
        <f t="shared" si="1117"/>
        <v>0.75555555555555554</v>
      </c>
      <c r="E5720" s="3">
        <f t="shared" si="1118"/>
        <v>2013</v>
      </c>
      <c r="F5720" s="3">
        <f t="shared" si="1119"/>
        <v>10</v>
      </c>
      <c r="G5720" s="3">
        <f t="shared" si="1120"/>
        <v>3</v>
      </c>
      <c r="H5720" s="3">
        <f t="shared" si="1121"/>
        <v>18</v>
      </c>
      <c r="I5720" s="3">
        <f t="shared" si="1122"/>
        <v>0</v>
      </c>
      <c r="J5720" s="3">
        <f t="shared" si="1123"/>
        <v>5</v>
      </c>
      <c r="K5720" s="3" t="str">
        <f>IF(AND(D5720&gt;='Season Lookup'!$D$15,D5720&lt;'Season Lookup'!$D$16),"Spring",IF(AND(D5720&gt;='Season Lookup'!$D$16,D5720&lt;'Season Lookup'!$D$17),"Summer",IF(AND(D5720&gt;='Season Lookup'!$D$17,D5720&lt;'Season Lookup'!$D$18),"Fall",IF(OR(D5720&gt;='Season Lookup'!$D$18,D5720&lt;'Season Lookup'!$D$15),"Winter"))))</f>
        <v>Fall</v>
      </c>
      <c r="L5720" s="3" t="str">
        <f>VLOOKUP(F5720,'Season Lookup'!$A$1:$B$13,2,0)</f>
        <v>Fall</v>
      </c>
      <c r="M5720" t="s">
        <v>78</v>
      </c>
      <c r="N5720" t="s">
        <v>13</v>
      </c>
      <c r="O5720" t="s">
        <v>132</v>
      </c>
      <c r="P5720" t="str">
        <f t="shared" si="1124"/>
        <v>Yes</v>
      </c>
      <c r="Q5720" t="str">
        <f t="shared" si="1125"/>
        <v>Yes</v>
      </c>
      <c r="R5720" t="str">
        <f t="shared" si="1126"/>
        <v>No</v>
      </c>
      <c r="T5720" t="s">
        <v>19</v>
      </c>
      <c r="U5720" t="s">
        <v>685</v>
      </c>
      <c r="V5720" t="str">
        <f t="shared" si="1127"/>
        <v>Intersection</v>
      </c>
      <c r="W5720" t="s">
        <v>1217</v>
      </c>
      <c r="X5720">
        <v>42.372101999999998</v>
      </c>
      <c r="Y5720">
        <v>-71.088275999999993</v>
      </c>
      <c r="Z5720" t="s">
        <v>1218</v>
      </c>
    </row>
    <row r="5721" spans="1:26">
      <c r="A5721">
        <v>29722</v>
      </c>
      <c r="B5721" s="1">
        <v>41551.590277777781</v>
      </c>
      <c r="C5721" s="1">
        <f t="shared" si="1116"/>
        <v>41275</v>
      </c>
      <c r="D5721" s="4">
        <f t="shared" si="1117"/>
        <v>0.7583333333333333</v>
      </c>
      <c r="E5721" s="3">
        <f t="shared" si="1118"/>
        <v>2013</v>
      </c>
      <c r="F5721" s="3">
        <f t="shared" si="1119"/>
        <v>10</v>
      </c>
      <c r="G5721" s="3">
        <f t="shared" si="1120"/>
        <v>4</v>
      </c>
      <c r="H5721" s="3">
        <f t="shared" si="1121"/>
        <v>14</v>
      </c>
      <c r="I5721" s="3">
        <f t="shared" si="1122"/>
        <v>10</v>
      </c>
      <c r="J5721" s="3">
        <f t="shared" si="1123"/>
        <v>6</v>
      </c>
      <c r="K5721" s="3" t="str">
        <f>IF(AND(D5721&gt;='Season Lookup'!$D$15,D5721&lt;'Season Lookup'!$D$16),"Spring",IF(AND(D5721&gt;='Season Lookup'!$D$16,D5721&lt;'Season Lookup'!$D$17),"Summer",IF(AND(D5721&gt;='Season Lookup'!$D$17,D5721&lt;'Season Lookup'!$D$18),"Fall",IF(OR(D5721&gt;='Season Lookup'!$D$18,D5721&lt;'Season Lookup'!$D$15),"Winter"))))</f>
        <v>Fall</v>
      </c>
      <c r="L5721" s="3" t="str">
        <f>VLOOKUP(F5721,'Season Lookup'!$A$1:$B$13,2,0)</f>
        <v>Fall</v>
      </c>
      <c r="M5721" t="s">
        <v>12</v>
      </c>
      <c r="N5721" t="s">
        <v>18</v>
      </c>
      <c r="O5721" t="s">
        <v>36</v>
      </c>
      <c r="P5721" t="str">
        <f t="shared" si="1124"/>
        <v>Yes</v>
      </c>
      <c r="Q5721" t="str">
        <f t="shared" si="1125"/>
        <v>No</v>
      </c>
      <c r="R5721" t="str">
        <f t="shared" si="1126"/>
        <v>No</v>
      </c>
      <c r="T5721" t="s">
        <v>27</v>
      </c>
      <c r="U5721" t="s">
        <v>178</v>
      </c>
      <c r="V5721" t="str">
        <f t="shared" si="1127"/>
        <v>Intersection</v>
      </c>
      <c r="W5721" t="s">
        <v>950</v>
      </c>
      <c r="X5721">
        <v>42.365079000000001</v>
      </c>
      <c r="Y5721">
        <v>-71.106949999999998</v>
      </c>
      <c r="Z5721" t="s">
        <v>951</v>
      </c>
    </row>
    <row r="5722" spans="1:26">
      <c r="A5722">
        <v>29724</v>
      </c>
      <c r="B5722" s="1">
        <v>41551.375</v>
      </c>
      <c r="C5722" s="1">
        <f t="shared" si="1116"/>
        <v>41275</v>
      </c>
      <c r="D5722" s="4">
        <f t="shared" si="1117"/>
        <v>0.7583333333333333</v>
      </c>
      <c r="E5722" s="3">
        <f t="shared" si="1118"/>
        <v>2013</v>
      </c>
      <c r="F5722" s="3">
        <f t="shared" si="1119"/>
        <v>10</v>
      </c>
      <c r="G5722" s="3">
        <f t="shared" si="1120"/>
        <v>4</v>
      </c>
      <c r="H5722" s="3">
        <f t="shared" si="1121"/>
        <v>9</v>
      </c>
      <c r="I5722" s="3">
        <f t="shared" si="1122"/>
        <v>0</v>
      </c>
      <c r="J5722" s="3">
        <f t="shared" si="1123"/>
        <v>6</v>
      </c>
      <c r="K5722" s="3" t="str">
        <f>IF(AND(D5722&gt;='Season Lookup'!$D$15,D5722&lt;'Season Lookup'!$D$16),"Spring",IF(AND(D5722&gt;='Season Lookup'!$D$16,D5722&lt;'Season Lookup'!$D$17),"Summer",IF(AND(D5722&gt;='Season Lookup'!$D$17,D5722&lt;'Season Lookup'!$D$18),"Fall",IF(OR(D5722&gt;='Season Lookup'!$D$18,D5722&lt;'Season Lookup'!$D$15),"Winter"))))</f>
        <v>Fall</v>
      </c>
      <c r="L5722" s="3" t="str">
        <f>VLOOKUP(F5722,'Season Lookup'!$A$1:$B$13,2,0)</f>
        <v>Fall</v>
      </c>
      <c r="M5722" t="s">
        <v>12</v>
      </c>
      <c r="N5722" t="s">
        <v>13</v>
      </c>
      <c r="O5722" t="s">
        <v>23</v>
      </c>
      <c r="P5722" t="str">
        <f t="shared" si="1124"/>
        <v>Yes</v>
      </c>
      <c r="Q5722" t="str">
        <f t="shared" si="1125"/>
        <v>No</v>
      </c>
      <c r="R5722" t="str">
        <f t="shared" si="1126"/>
        <v>No</v>
      </c>
      <c r="S5722">
        <v>90</v>
      </c>
      <c r="T5722" t="s">
        <v>192</v>
      </c>
      <c r="V5722" t="str">
        <f t="shared" si="1127"/>
        <v>Non Intersection</v>
      </c>
      <c r="W5722" t="s">
        <v>2791</v>
      </c>
      <c r="X5722">
        <v>42.368808000000001</v>
      </c>
      <c r="Y5722">
        <v>-71.107975999999994</v>
      </c>
      <c r="Z5722" t="s">
        <v>2792</v>
      </c>
    </row>
    <row r="5723" spans="1:26">
      <c r="A5723">
        <v>29727</v>
      </c>
      <c r="B5723" s="1">
        <v>41551.768055555556</v>
      </c>
      <c r="C5723" s="1">
        <f t="shared" si="1116"/>
        <v>41275</v>
      </c>
      <c r="D5723" s="4">
        <f t="shared" si="1117"/>
        <v>0.7583333333333333</v>
      </c>
      <c r="E5723" s="3">
        <f t="shared" si="1118"/>
        <v>2013</v>
      </c>
      <c r="F5723" s="3">
        <f t="shared" si="1119"/>
        <v>10</v>
      </c>
      <c r="G5723" s="3">
        <f t="shared" si="1120"/>
        <v>4</v>
      </c>
      <c r="H5723" s="3">
        <f t="shared" si="1121"/>
        <v>18</v>
      </c>
      <c r="I5723" s="3">
        <f t="shared" si="1122"/>
        <v>26</v>
      </c>
      <c r="J5723" s="3">
        <f t="shared" si="1123"/>
        <v>6</v>
      </c>
      <c r="K5723" s="3" t="str">
        <f>IF(AND(D5723&gt;='Season Lookup'!$D$15,D5723&lt;'Season Lookup'!$D$16),"Spring",IF(AND(D5723&gt;='Season Lookup'!$D$16,D5723&lt;'Season Lookup'!$D$17),"Summer",IF(AND(D5723&gt;='Season Lookup'!$D$17,D5723&lt;'Season Lookup'!$D$18),"Fall",IF(OR(D5723&gt;='Season Lookup'!$D$18,D5723&lt;'Season Lookup'!$D$15),"Winter"))))</f>
        <v>Fall</v>
      </c>
      <c r="L5723" s="3" t="str">
        <f>VLOOKUP(F5723,'Season Lookup'!$A$1:$B$13,2,0)</f>
        <v>Fall</v>
      </c>
      <c r="M5723" t="s">
        <v>12</v>
      </c>
      <c r="N5723" t="s">
        <v>13</v>
      </c>
      <c r="O5723" t="s">
        <v>132</v>
      </c>
      <c r="P5723" t="str">
        <f t="shared" si="1124"/>
        <v>Yes</v>
      </c>
      <c r="Q5723" t="str">
        <f t="shared" si="1125"/>
        <v>Yes</v>
      </c>
      <c r="R5723" t="str">
        <f t="shared" si="1126"/>
        <v>No</v>
      </c>
      <c r="T5723" t="s">
        <v>14</v>
      </c>
      <c r="U5723" t="s">
        <v>189</v>
      </c>
      <c r="V5723" t="str">
        <f t="shared" si="1127"/>
        <v>Intersection</v>
      </c>
      <c r="W5723" t="s">
        <v>595</v>
      </c>
      <c r="X5723">
        <v>42.361389000000003</v>
      </c>
      <c r="Y5723">
        <v>-71.096952999999999</v>
      </c>
      <c r="Z5723" t="s">
        <v>596</v>
      </c>
    </row>
    <row r="5724" spans="1:26">
      <c r="A5724">
        <v>29728</v>
      </c>
      <c r="B5724" s="1">
        <v>41551.354155092595</v>
      </c>
      <c r="C5724" s="1">
        <f t="shared" si="1116"/>
        <v>41275</v>
      </c>
      <c r="D5724" s="4">
        <f t="shared" si="1117"/>
        <v>0.7583333333333333</v>
      </c>
      <c r="E5724" s="3">
        <f t="shared" si="1118"/>
        <v>2013</v>
      </c>
      <c r="F5724" s="3">
        <f t="shared" si="1119"/>
        <v>10</v>
      </c>
      <c r="G5724" s="3">
        <f t="shared" si="1120"/>
        <v>4</v>
      </c>
      <c r="H5724" s="3">
        <f t="shared" si="1121"/>
        <v>8</v>
      </c>
      <c r="I5724" s="3">
        <f t="shared" si="1122"/>
        <v>29</v>
      </c>
      <c r="J5724" s="3">
        <f t="shared" si="1123"/>
        <v>6</v>
      </c>
      <c r="K5724" s="3" t="str">
        <f>IF(AND(D5724&gt;='Season Lookup'!$D$15,D5724&lt;'Season Lookup'!$D$16),"Spring",IF(AND(D5724&gt;='Season Lookup'!$D$16,D5724&lt;'Season Lookup'!$D$17),"Summer",IF(AND(D5724&gt;='Season Lookup'!$D$17,D5724&lt;'Season Lookup'!$D$18),"Fall",IF(OR(D5724&gt;='Season Lookup'!$D$18,D5724&lt;'Season Lookup'!$D$15),"Winter"))))</f>
        <v>Fall</v>
      </c>
      <c r="L5724" s="3" t="str">
        <f>VLOOKUP(F5724,'Season Lookup'!$A$1:$B$13,2,0)</f>
        <v>Fall</v>
      </c>
      <c r="M5724" t="s">
        <v>12</v>
      </c>
      <c r="N5724" t="s">
        <v>13</v>
      </c>
      <c r="O5724" t="s">
        <v>23</v>
      </c>
      <c r="P5724" t="str">
        <f t="shared" si="1124"/>
        <v>Yes</v>
      </c>
      <c r="Q5724" t="str">
        <f t="shared" si="1125"/>
        <v>No</v>
      </c>
      <c r="R5724" t="str">
        <f t="shared" si="1126"/>
        <v>No</v>
      </c>
      <c r="S5724">
        <v>197</v>
      </c>
      <c r="T5724" t="s">
        <v>577</v>
      </c>
      <c r="V5724" t="str">
        <f t="shared" si="1127"/>
        <v>Non Intersection</v>
      </c>
      <c r="W5724" t="s">
        <v>630</v>
      </c>
      <c r="X5724">
        <v>42.384140000000002</v>
      </c>
      <c r="Y5724">
        <v>-71.139735999999999</v>
      </c>
      <c r="Z5724" t="s">
        <v>631</v>
      </c>
    </row>
    <row r="5725" spans="1:26">
      <c r="A5725">
        <v>29729</v>
      </c>
      <c r="B5725" s="1">
        <v>41551.416655092595</v>
      </c>
      <c r="C5725" s="1">
        <f t="shared" si="1116"/>
        <v>41275</v>
      </c>
      <c r="D5725" s="4">
        <f t="shared" si="1117"/>
        <v>0.7583333333333333</v>
      </c>
      <c r="E5725" s="3">
        <f t="shared" si="1118"/>
        <v>2013</v>
      </c>
      <c r="F5725" s="3">
        <f t="shared" si="1119"/>
        <v>10</v>
      </c>
      <c r="G5725" s="3">
        <f t="shared" si="1120"/>
        <v>4</v>
      </c>
      <c r="H5725" s="3">
        <f t="shared" si="1121"/>
        <v>9</v>
      </c>
      <c r="I5725" s="3">
        <f t="shared" si="1122"/>
        <v>59</v>
      </c>
      <c r="J5725" s="3">
        <f t="shared" si="1123"/>
        <v>6</v>
      </c>
      <c r="K5725" s="3" t="str">
        <f>IF(AND(D5725&gt;='Season Lookup'!$D$15,D5725&lt;'Season Lookup'!$D$16),"Spring",IF(AND(D5725&gt;='Season Lookup'!$D$16,D5725&lt;'Season Lookup'!$D$17),"Summer",IF(AND(D5725&gt;='Season Lookup'!$D$17,D5725&lt;'Season Lookup'!$D$18),"Fall",IF(OR(D5725&gt;='Season Lookup'!$D$18,D5725&lt;'Season Lookup'!$D$15),"Winter"))))</f>
        <v>Fall</v>
      </c>
      <c r="L5725" s="3" t="str">
        <f>VLOOKUP(F5725,'Season Lookup'!$A$1:$B$13,2,0)</f>
        <v>Fall</v>
      </c>
      <c r="M5725" t="s">
        <v>12</v>
      </c>
      <c r="N5725" t="s">
        <v>13</v>
      </c>
      <c r="O5725" t="s">
        <v>13</v>
      </c>
      <c r="P5725" t="str">
        <f t="shared" si="1124"/>
        <v>Yes</v>
      </c>
      <c r="Q5725" t="str">
        <f t="shared" si="1125"/>
        <v>No</v>
      </c>
      <c r="R5725" t="str">
        <f t="shared" si="1126"/>
        <v>No</v>
      </c>
      <c r="T5725" t="s">
        <v>189</v>
      </c>
      <c r="U5725" t="s">
        <v>74</v>
      </c>
      <c r="V5725" t="str">
        <f t="shared" si="1127"/>
        <v>Intersection</v>
      </c>
      <c r="W5725" t="s">
        <v>2424</v>
      </c>
      <c r="X5725">
        <v>42.368765000000003</v>
      </c>
      <c r="Y5725">
        <v>-71.094790000000003</v>
      </c>
      <c r="Z5725" t="s">
        <v>1448</v>
      </c>
    </row>
    <row r="5726" spans="1:26">
      <c r="A5726">
        <v>29730</v>
      </c>
      <c r="B5726" s="1">
        <v>41551.490266203706</v>
      </c>
      <c r="C5726" s="1">
        <f t="shared" si="1116"/>
        <v>41275</v>
      </c>
      <c r="D5726" s="4">
        <f t="shared" si="1117"/>
        <v>0.7583333333333333</v>
      </c>
      <c r="E5726" s="3">
        <f t="shared" si="1118"/>
        <v>2013</v>
      </c>
      <c r="F5726" s="3">
        <f t="shared" si="1119"/>
        <v>10</v>
      </c>
      <c r="G5726" s="3">
        <f t="shared" si="1120"/>
        <v>4</v>
      </c>
      <c r="H5726" s="3">
        <f t="shared" si="1121"/>
        <v>11</v>
      </c>
      <c r="I5726" s="3">
        <f t="shared" si="1122"/>
        <v>45</v>
      </c>
      <c r="J5726" s="3">
        <f t="shared" si="1123"/>
        <v>6</v>
      </c>
      <c r="K5726" s="3" t="str">
        <f>IF(AND(D5726&gt;='Season Lookup'!$D$15,D5726&lt;'Season Lookup'!$D$16),"Spring",IF(AND(D5726&gt;='Season Lookup'!$D$16,D5726&lt;'Season Lookup'!$D$17),"Summer",IF(AND(D5726&gt;='Season Lookup'!$D$17,D5726&lt;'Season Lookup'!$D$18),"Fall",IF(OR(D5726&gt;='Season Lookup'!$D$18,D5726&lt;'Season Lookup'!$D$15),"Winter"))))</f>
        <v>Fall</v>
      </c>
      <c r="L5726" s="3" t="str">
        <f>VLOOKUP(F5726,'Season Lookup'!$A$1:$B$13,2,0)</f>
        <v>Fall</v>
      </c>
      <c r="M5726" t="s">
        <v>12</v>
      </c>
      <c r="N5726" t="s">
        <v>13</v>
      </c>
      <c r="O5726" t="s">
        <v>13</v>
      </c>
      <c r="P5726" t="str">
        <f t="shared" si="1124"/>
        <v>Yes</v>
      </c>
      <c r="Q5726" t="str">
        <f t="shared" si="1125"/>
        <v>No</v>
      </c>
      <c r="R5726" t="str">
        <f t="shared" si="1126"/>
        <v>No</v>
      </c>
      <c r="S5726">
        <v>266</v>
      </c>
      <c r="T5726" t="s">
        <v>14</v>
      </c>
      <c r="V5726" t="str">
        <f t="shared" si="1127"/>
        <v>Non Intersection</v>
      </c>
      <c r="W5726" t="s">
        <v>2853</v>
      </c>
      <c r="X5726">
        <v>42.361696999999999</v>
      </c>
      <c r="Y5726">
        <v>-71.098077000000004</v>
      </c>
      <c r="Z5726" t="s">
        <v>2854</v>
      </c>
    </row>
    <row r="5727" spans="1:26">
      <c r="A5727">
        <v>29731</v>
      </c>
      <c r="B5727" s="1">
        <v>41551.73609953704</v>
      </c>
      <c r="C5727" s="1">
        <f t="shared" si="1116"/>
        <v>41275</v>
      </c>
      <c r="D5727" s="4">
        <f t="shared" si="1117"/>
        <v>0.7583333333333333</v>
      </c>
      <c r="E5727" s="3">
        <f t="shared" si="1118"/>
        <v>2013</v>
      </c>
      <c r="F5727" s="3">
        <f t="shared" si="1119"/>
        <v>10</v>
      </c>
      <c r="G5727" s="3">
        <f t="shared" si="1120"/>
        <v>4</v>
      </c>
      <c r="H5727" s="3">
        <f t="shared" si="1121"/>
        <v>17</v>
      </c>
      <c r="I5727" s="3">
        <f t="shared" si="1122"/>
        <v>39</v>
      </c>
      <c r="J5727" s="3">
        <f t="shared" si="1123"/>
        <v>6</v>
      </c>
      <c r="K5727" s="3" t="str">
        <f>IF(AND(D5727&gt;='Season Lookup'!$D$15,D5727&lt;'Season Lookup'!$D$16),"Spring",IF(AND(D5727&gt;='Season Lookup'!$D$16,D5727&lt;'Season Lookup'!$D$17),"Summer",IF(AND(D5727&gt;='Season Lookup'!$D$17,D5727&lt;'Season Lookup'!$D$18),"Fall",IF(OR(D5727&gt;='Season Lookup'!$D$18,D5727&lt;'Season Lookup'!$D$15),"Winter"))))</f>
        <v>Fall</v>
      </c>
      <c r="L5727" s="3" t="str">
        <f>VLOOKUP(F5727,'Season Lookup'!$A$1:$B$13,2,0)</f>
        <v>Fall</v>
      </c>
      <c r="M5727" t="s">
        <v>12</v>
      </c>
      <c r="N5727" t="s">
        <v>13</v>
      </c>
      <c r="O5727" t="s">
        <v>23</v>
      </c>
      <c r="P5727" t="str">
        <f t="shared" si="1124"/>
        <v>Yes</v>
      </c>
      <c r="Q5727" t="str">
        <f t="shared" si="1125"/>
        <v>No</v>
      </c>
      <c r="R5727" t="str">
        <f t="shared" si="1126"/>
        <v>No</v>
      </c>
      <c r="S5727">
        <v>10</v>
      </c>
      <c r="T5727" t="s">
        <v>2754</v>
      </c>
      <c r="V5727" t="str">
        <f t="shared" si="1127"/>
        <v>Non Intersection</v>
      </c>
      <c r="W5727" t="s">
        <v>6079</v>
      </c>
      <c r="X5727">
        <v>42.389594000000002</v>
      </c>
      <c r="Y5727">
        <v>-71.145506999999995</v>
      </c>
      <c r="Z5727" t="s">
        <v>6080</v>
      </c>
    </row>
    <row r="5728" spans="1:26">
      <c r="A5728">
        <v>29732</v>
      </c>
      <c r="B5728" s="1">
        <v>41551.643055555556</v>
      </c>
      <c r="C5728" s="1">
        <f t="shared" si="1116"/>
        <v>41275</v>
      </c>
      <c r="D5728" s="4">
        <f t="shared" si="1117"/>
        <v>0.7583333333333333</v>
      </c>
      <c r="E5728" s="3">
        <f t="shared" si="1118"/>
        <v>2013</v>
      </c>
      <c r="F5728" s="3">
        <f t="shared" si="1119"/>
        <v>10</v>
      </c>
      <c r="G5728" s="3">
        <f t="shared" si="1120"/>
        <v>4</v>
      </c>
      <c r="H5728" s="3">
        <f t="shared" si="1121"/>
        <v>15</v>
      </c>
      <c r="I5728" s="3">
        <f t="shared" si="1122"/>
        <v>26</v>
      </c>
      <c r="J5728" s="3">
        <f t="shared" si="1123"/>
        <v>6</v>
      </c>
      <c r="K5728" s="3" t="str">
        <f>IF(AND(D5728&gt;='Season Lookup'!$D$15,D5728&lt;'Season Lookup'!$D$16),"Spring",IF(AND(D5728&gt;='Season Lookup'!$D$16,D5728&lt;'Season Lookup'!$D$17),"Summer",IF(AND(D5728&gt;='Season Lookup'!$D$17,D5728&lt;'Season Lookup'!$D$18),"Fall",IF(OR(D5728&gt;='Season Lookup'!$D$18,D5728&lt;'Season Lookup'!$D$15),"Winter"))))</f>
        <v>Fall</v>
      </c>
      <c r="L5728" s="3" t="str">
        <f>VLOOKUP(F5728,'Season Lookup'!$A$1:$B$13,2,0)</f>
        <v>Fall</v>
      </c>
      <c r="M5728" t="s">
        <v>12</v>
      </c>
      <c r="N5728" t="s">
        <v>13</v>
      </c>
      <c r="O5728" t="s">
        <v>13</v>
      </c>
      <c r="P5728" t="str">
        <f t="shared" si="1124"/>
        <v>Yes</v>
      </c>
      <c r="Q5728" t="str">
        <f t="shared" si="1125"/>
        <v>No</v>
      </c>
      <c r="R5728" t="str">
        <f t="shared" si="1126"/>
        <v>No</v>
      </c>
      <c r="T5728" t="s">
        <v>14</v>
      </c>
      <c r="U5728" t="s">
        <v>202</v>
      </c>
      <c r="V5728" t="str">
        <f t="shared" si="1127"/>
        <v>Intersection</v>
      </c>
      <c r="W5728" t="s">
        <v>361</v>
      </c>
      <c r="X5728">
        <v>42.360154000000001</v>
      </c>
      <c r="Y5728">
        <v>-71.094881999999998</v>
      </c>
      <c r="Z5728" t="s">
        <v>223</v>
      </c>
    </row>
    <row r="5729" spans="1:26">
      <c r="A5729">
        <v>29733</v>
      </c>
      <c r="B5729" s="1">
        <v>41551.822905092595</v>
      </c>
      <c r="C5729" s="1">
        <f t="shared" si="1116"/>
        <v>41275</v>
      </c>
      <c r="D5729" s="4">
        <f t="shared" si="1117"/>
        <v>0.7583333333333333</v>
      </c>
      <c r="E5729" s="3">
        <f t="shared" si="1118"/>
        <v>2013</v>
      </c>
      <c r="F5729" s="3">
        <f t="shared" si="1119"/>
        <v>10</v>
      </c>
      <c r="G5729" s="3">
        <f t="shared" si="1120"/>
        <v>4</v>
      </c>
      <c r="H5729" s="3">
        <f t="shared" si="1121"/>
        <v>19</v>
      </c>
      <c r="I5729" s="3">
        <f t="shared" si="1122"/>
        <v>44</v>
      </c>
      <c r="J5729" s="3">
        <f t="shared" si="1123"/>
        <v>6</v>
      </c>
      <c r="K5729" s="3" t="str">
        <f>IF(AND(D5729&gt;='Season Lookup'!$D$15,D5729&lt;'Season Lookup'!$D$16),"Spring",IF(AND(D5729&gt;='Season Lookup'!$D$16,D5729&lt;'Season Lookup'!$D$17),"Summer",IF(AND(D5729&gt;='Season Lookup'!$D$17,D5729&lt;'Season Lookup'!$D$18),"Fall",IF(OR(D5729&gt;='Season Lookup'!$D$18,D5729&lt;'Season Lookup'!$D$15),"Winter"))))</f>
        <v>Fall</v>
      </c>
      <c r="L5729" s="3" t="str">
        <f>VLOOKUP(F5729,'Season Lookup'!$A$1:$B$13,2,0)</f>
        <v>Fall</v>
      </c>
      <c r="M5729" t="s">
        <v>12</v>
      </c>
      <c r="N5729" t="s">
        <v>13</v>
      </c>
      <c r="O5729" t="s">
        <v>23</v>
      </c>
      <c r="P5729" t="str">
        <f t="shared" si="1124"/>
        <v>Yes</v>
      </c>
      <c r="Q5729" t="str">
        <f t="shared" si="1125"/>
        <v>No</v>
      </c>
      <c r="R5729" t="str">
        <f t="shared" si="1126"/>
        <v>No</v>
      </c>
      <c r="S5729">
        <v>54</v>
      </c>
      <c r="T5729" t="s">
        <v>587</v>
      </c>
      <c r="V5729" t="str">
        <f t="shared" si="1127"/>
        <v>Non Intersection</v>
      </c>
      <c r="W5729" t="s">
        <v>6081</v>
      </c>
      <c r="X5729">
        <v>42.368049999999997</v>
      </c>
      <c r="Y5729">
        <v>-71.092877999999999</v>
      </c>
      <c r="Z5729" t="s">
        <v>6082</v>
      </c>
    </row>
    <row r="5730" spans="1:26">
      <c r="A5730">
        <v>29734</v>
      </c>
      <c r="B5730" s="1">
        <v>41551.981238425928</v>
      </c>
      <c r="C5730" s="1">
        <f t="shared" si="1116"/>
        <v>41275</v>
      </c>
      <c r="D5730" s="4">
        <f t="shared" si="1117"/>
        <v>0.7583333333333333</v>
      </c>
      <c r="E5730" s="3">
        <f t="shared" si="1118"/>
        <v>2013</v>
      </c>
      <c r="F5730" s="3">
        <f t="shared" si="1119"/>
        <v>10</v>
      </c>
      <c r="G5730" s="3">
        <f t="shared" si="1120"/>
        <v>4</v>
      </c>
      <c r="H5730" s="3">
        <f t="shared" si="1121"/>
        <v>23</v>
      </c>
      <c r="I5730" s="3">
        <f t="shared" si="1122"/>
        <v>32</v>
      </c>
      <c r="J5730" s="3">
        <f t="shared" si="1123"/>
        <v>6</v>
      </c>
      <c r="K5730" s="3" t="str">
        <f>IF(AND(D5730&gt;='Season Lookup'!$D$15,D5730&lt;'Season Lookup'!$D$16),"Spring",IF(AND(D5730&gt;='Season Lookup'!$D$16,D5730&lt;'Season Lookup'!$D$17),"Summer",IF(AND(D5730&gt;='Season Lookup'!$D$17,D5730&lt;'Season Lookup'!$D$18),"Fall",IF(OR(D5730&gt;='Season Lookup'!$D$18,D5730&lt;'Season Lookup'!$D$15),"Winter"))))</f>
        <v>Fall</v>
      </c>
      <c r="L5730" s="3" t="str">
        <f>VLOOKUP(F5730,'Season Lookup'!$A$1:$B$13,2,0)</f>
        <v>Fall</v>
      </c>
      <c r="M5730" t="s">
        <v>12</v>
      </c>
      <c r="N5730" t="s">
        <v>13</v>
      </c>
      <c r="O5730" t="s">
        <v>18</v>
      </c>
      <c r="P5730" t="str">
        <f t="shared" si="1124"/>
        <v>Yes</v>
      </c>
      <c r="Q5730" t="str">
        <f t="shared" si="1125"/>
        <v>No</v>
      </c>
      <c r="R5730" t="str">
        <f t="shared" si="1126"/>
        <v>No</v>
      </c>
      <c r="T5730" t="s">
        <v>3893</v>
      </c>
      <c r="U5730" t="s">
        <v>4331</v>
      </c>
      <c r="V5730" t="str">
        <f t="shared" si="1127"/>
        <v>Intersection</v>
      </c>
      <c r="W5730" t="s">
        <v>6083</v>
      </c>
      <c r="X5730">
        <v>42.371037999999999</v>
      </c>
      <c r="Y5730">
        <v>-71.072919999999996</v>
      </c>
      <c r="Z5730" t="s">
        <v>6084</v>
      </c>
    </row>
    <row r="5731" spans="1:26">
      <c r="A5731">
        <v>29751</v>
      </c>
      <c r="B5731" s="1">
        <v>41551.984016203707</v>
      </c>
      <c r="C5731" s="1">
        <f t="shared" si="1116"/>
        <v>41275</v>
      </c>
      <c r="D5731" s="4">
        <f t="shared" si="1117"/>
        <v>0.7583333333333333</v>
      </c>
      <c r="E5731" s="3">
        <f t="shared" si="1118"/>
        <v>2013</v>
      </c>
      <c r="F5731" s="3">
        <f t="shared" si="1119"/>
        <v>10</v>
      </c>
      <c r="G5731" s="3">
        <f t="shared" si="1120"/>
        <v>4</v>
      </c>
      <c r="H5731" s="3">
        <f t="shared" si="1121"/>
        <v>23</v>
      </c>
      <c r="I5731" s="3">
        <f t="shared" si="1122"/>
        <v>36</v>
      </c>
      <c r="J5731" s="3">
        <f t="shared" si="1123"/>
        <v>6</v>
      </c>
      <c r="K5731" s="3" t="str">
        <f>IF(AND(D5731&gt;='Season Lookup'!$D$15,D5731&lt;'Season Lookup'!$D$16),"Spring",IF(AND(D5731&gt;='Season Lookup'!$D$16,D5731&lt;'Season Lookup'!$D$17),"Summer",IF(AND(D5731&gt;='Season Lookup'!$D$17,D5731&lt;'Season Lookup'!$D$18),"Fall",IF(OR(D5731&gt;='Season Lookup'!$D$18,D5731&lt;'Season Lookup'!$D$15),"Winter"))))</f>
        <v>Fall</v>
      </c>
      <c r="L5731" s="3" t="str">
        <f>VLOOKUP(F5731,'Season Lookup'!$A$1:$B$13,2,0)</f>
        <v>Fall</v>
      </c>
      <c r="M5731" t="s">
        <v>12</v>
      </c>
      <c r="N5731" t="s">
        <v>13</v>
      </c>
      <c r="O5731" t="s">
        <v>23</v>
      </c>
      <c r="P5731" t="str">
        <f t="shared" si="1124"/>
        <v>Yes</v>
      </c>
      <c r="Q5731" t="str">
        <f t="shared" si="1125"/>
        <v>No</v>
      </c>
      <c r="R5731" t="str">
        <f t="shared" si="1126"/>
        <v>No</v>
      </c>
      <c r="S5731">
        <v>630</v>
      </c>
      <c r="T5731" t="s">
        <v>14</v>
      </c>
      <c r="V5731" t="str">
        <f t="shared" si="1127"/>
        <v>Non Intersection</v>
      </c>
      <c r="W5731" t="s">
        <v>1627</v>
      </c>
      <c r="X5731">
        <v>42.365245000000002</v>
      </c>
      <c r="Y5731">
        <v>-71.103849999999994</v>
      </c>
      <c r="Z5731" t="s">
        <v>1628</v>
      </c>
    </row>
    <row r="5732" spans="1:26">
      <c r="A5732">
        <v>29736</v>
      </c>
      <c r="B5732" s="1">
        <v>41552.140266203707</v>
      </c>
      <c r="C5732" s="1">
        <f t="shared" si="1116"/>
        <v>41275</v>
      </c>
      <c r="D5732" s="4">
        <f t="shared" si="1117"/>
        <v>0.76111111111111107</v>
      </c>
      <c r="E5732" s="3">
        <f t="shared" si="1118"/>
        <v>2013</v>
      </c>
      <c r="F5732" s="3">
        <f t="shared" si="1119"/>
        <v>10</v>
      </c>
      <c r="G5732" s="3">
        <f t="shared" si="1120"/>
        <v>5</v>
      </c>
      <c r="H5732" s="3">
        <f t="shared" si="1121"/>
        <v>3</v>
      </c>
      <c r="I5732" s="3">
        <f t="shared" si="1122"/>
        <v>21</v>
      </c>
      <c r="J5732" s="3">
        <f t="shared" si="1123"/>
        <v>7</v>
      </c>
      <c r="K5732" s="3" t="str">
        <f>IF(AND(D5732&gt;='Season Lookup'!$D$15,D5732&lt;'Season Lookup'!$D$16),"Spring",IF(AND(D5732&gt;='Season Lookup'!$D$16,D5732&lt;'Season Lookup'!$D$17),"Summer",IF(AND(D5732&gt;='Season Lookup'!$D$17,D5732&lt;'Season Lookup'!$D$18),"Fall",IF(OR(D5732&gt;='Season Lookup'!$D$18,D5732&lt;'Season Lookup'!$D$15),"Winter"))))</f>
        <v>Fall</v>
      </c>
      <c r="L5732" s="3" t="str">
        <f>VLOOKUP(F5732,'Season Lookup'!$A$1:$B$13,2,0)</f>
        <v>Fall</v>
      </c>
      <c r="M5732" t="s">
        <v>31</v>
      </c>
      <c r="N5732" t="s">
        <v>13</v>
      </c>
      <c r="O5732" t="s">
        <v>36</v>
      </c>
      <c r="P5732" t="str">
        <f t="shared" si="1124"/>
        <v>Yes</v>
      </c>
      <c r="Q5732" t="str">
        <f t="shared" si="1125"/>
        <v>No</v>
      </c>
      <c r="R5732" t="str">
        <f t="shared" si="1126"/>
        <v>No</v>
      </c>
      <c r="T5732" t="s">
        <v>14</v>
      </c>
      <c r="U5732" t="s">
        <v>840</v>
      </c>
      <c r="V5732" t="str">
        <f t="shared" si="1127"/>
        <v>Intersection</v>
      </c>
      <c r="W5732" t="s">
        <v>1264</v>
      </c>
      <c r="X5732">
        <v>42.374437</v>
      </c>
      <c r="Y5732">
        <v>-71.118865999999997</v>
      </c>
      <c r="Z5732" t="s">
        <v>1265</v>
      </c>
    </row>
    <row r="5733" spans="1:26">
      <c r="A5733">
        <v>29737</v>
      </c>
      <c r="B5733" s="1">
        <v>41552.102071759262</v>
      </c>
      <c r="C5733" s="1">
        <f t="shared" si="1116"/>
        <v>41275</v>
      </c>
      <c r="D5733" s="4">
        <f t="shared" si="1117"/>
        <v>0.76111111111111107</v>
      </c>
      <c r="E5733" s="3">
        <f t="shared" si="1118"/>
        <v>2013</v>
      </c>
      <c r="F5733" s="3">
        <f t="shared" si="1119"/>
        <v>10</v>
      </c>
      <c r="G5733" s="3">
        <f t="shared" si="1120"/>
        <v>5</v>
      </c>
      <c r="H5733" s="3">
        <f t="shared" si="1121"/>
        <v>2</v>
      </c>
      <c r="I5733" s="3">
        <f t="shared" si="1122"/>
        <v>26</v>
      </c>
      <c r="J5733" s="3">
        <f t="shared" si="1123"/>
        <v>7</v>
      </c>
      <c r="K5733" s="3" t="str">
        <f>IF(AND(D5733&gt;='Season Lookup'!$D$15,D5733&lt;'Season Lookup'!$D$16),"Spring",IF(AND(D5733&gt;='Season Lookup'!$D$16,D5733&lt;'Season Lookup'!$D$17),"Summer",IF(AND(D5733&gt;='Season Lookup'!$D$17,D5733&lt;'Season Lookup'!$D$18),"Fall",IF(OR(D5733&gt;='Season Lookup'!$D$18,D5733&lt;'Season Lookup'!$D$15),"Winter"))))</f>
        <v>Fall</v>
      </c>
      <c r="L5733" s="3" t="str">
        <f>VLOOKUP(F5733,'Season Lookup'!$A$1:$B$13,2,0)</f>
        <v>Fall</v>
      </c>
      <c r="M5733" t="s">
        <v>31</v>
      </c>
      <c r="N5733" t="s">
        <v>13</v>
      </c>
      <c r="O5733" t="s">
        <v>36</v>
      </c>
      <c r="P5733" t="str">
        <f t="shared" si="1124"/>
        <v>Yes</v>
      </c>
      <c r="Q5733" t="str">
        <f t="shared" si="1125"/>
        <v>No</v>
      </c>
      <c r="R5733" t="str">
        <f t="shared" si="1126"/>
        <v>No</v>
      </c>
      <c r="S5733">
        <v>7</v>
      </c>
      <c r="T5733" t="s">
        <v>553</v>
      </c>
      <c r="V5733" t="str">
        <f t="shared" si="1127"/>
        <v>Non Intersection</v>
      </c>
      <c r="W5733" t="s">
        <v>6085</v>
      </c>
      <c r="X5733">
        <v>42.397868000000003</v>
      </c>
      <c r="Y5733">
        <v>-71.130216000000004</v>
      </c>
      <c r="Z5733" t="s">
        <v>6086</v>
      </c>
    </row>
    <row r="5734" spans="1:26">
      <c r="A5734">
        <v>29738</v>
      </c>
      <c r="B5734" s="1">
        <v>41552.260405092595</v>
      </c>
      <c r="C5734" s="1">
        <f t="shared" si="1116"/>
        <v>41275</v>
      </c>
      <c r="D5734" s="4">
        <f t="shared" si="1117"/>
        <v>0.76111111111111107</v>
      </c>
      <c r="E5734" s="3">
        <f t="shared" si="1118"/>
        <v>2013</v>
      </c>
      <c r="F5734" s="3">
        <f t="shared" si="1119"/>
        <v>10</v>
      </c>
      <c r="G5734" s="3">
        <f t="shared" si="1120"/>
        <v>5</v>
      </c>
      <c r="H5734" s="3">
        <f t="shared" si="1121"/>
        <v>6</v>
      </c>
      <c r="I5734" s="3">
        <f t="shared" si="1122"/>
        <v>14</v>
      </c>
      <c r="J5734" s="3">
        <f t="shared" si="1123"/>
        <v>7</v>
      </c>
      <c r="K5734" s="3" t="str">
        <f>IF(AND(D5734&gt;='Season Lookup'!$D$15,D5734&lt;'Season Lookup'!$D$16),"Spring",IF(AND(D5734&gt;='Season Lookup'!$D$16,D5734&lt;'Season Lookup'!$D$17),"Summer",IF(AND(D5734&gt;='Season Lookup'!$D$17,D5734&lt;'Season Lookup'!$D$18),"Fall",IF(OR(D5734&gt;='Season Lookup'!$D$18,D5734&lt;'Season Lookup'!$D$15),"Winter"))))</f>
        <v>Fall</v>
      </c>
      <c r="L5734" s="3" t="str">
        <f>VLOOKUP(F5734,'Season Lookup'!$A$1:$B$13,2,0)</f>
        <v>Fall</v>
      </c>
      <c r="M5734" t="s">
        <v>31</v>
      </c>
      <c r="N5734" t="s">
        <v>13</v>
      </c>
      <c r="O5734" t="s">
        <v>36</v>
      </c>
      <c r="P5734" t="str">
        <f t="shared" si="1124"/>
        <v>Yes</v>
      </c>
      <c r="Q5734" t="str">
        <f t="shared" si="1125"/>
        <v>No</v>
      </c>
      <c r="R5734" t="str">
        <f t="shared" si="1126"/>
        <v>No</v>
      </c>
      <c r="S5734">
        <v>1900</v>
      </c>
      <c r="T5734" t="s">
        <v>14</v>
      </c>
      <c r="V5734" t="str">
        <f t="shared" si="1127"/>
        <v>Non Intersection</v>
      </c>
      <c r="W5734" t="s">
        <v>4543</v>
      </c>
      <c r="X5734">
        <v>42.388764999999999</v>
      </c>
      <c r="Y5734">
        <v>-71.119805999999997</v>
      </c>
      <c r="Z5734" t="s">
        <v>4544</v>
      </c>
    </row>
    <row r="5735" spans="1:26">
      <c r="A5735">
        <v>29739</v>
      </c>
      <c r="B5735" s="1">
        <v>41552.999293981484</v>
      </c>
      <c r="C5735" s="1">
        <f t="shared" si="1116"/>
        <v>41275</v>
      </c>
      <c r="D5735" s="4">
        <f t="shared" si="1117"/>
        <v>0.76111111111111107</v>
      </c>
      <c r="E5735" s="3">
        <f t="shared" si="1118"/>
        <v>2013</v>
      </c>
      <c r="F5735" s="3">
        <f t="shared" si="1119"/>
        <v>10</v>
      </c>
      <c r="G5735" s="3">
        <f t="shared" si="1120"/>
        <v>5</v>
      </c>
      <c r="H5735" s="3">
        <f t="shared" si="1121"/>
        <v>23</v>
      </c>
      <c r="I5735" s="3">
        <f t="shared" si="1122"/>
        <v>58</v>
      </c>
      <c r="J5735" s="3">
        <f t="shared" si="1123"/>
        <v>7</v>
      </c>
      <c r="K5735" s="3" t="str">
        <f>IF(AND(D5735&gt;='Season Lookup'!$D$15,D5735&lt;'Season Lookup'!$D$16),"Spring",IF(AND(D5735&gt;='Season Lookup'!$D$16,D5735&lt;'Season Lookup'!$D$17),"Summer",IF(AND(D5735&gt;='Season Lookup'!$D$17,D5735&lt;'Season Lookup'!$D$18),"Fall",IF(OR(D5735&gt;='Season Lookup'!$D$18,D5735&lt;'Season Lookup'!$D$15),"Winter"))))</f>
        <v>Fall</v>
      </c>
      <c r="L5735" s="3" t="str">
        <f>VLOOKUP(F5735,'Season Lookup'!$A$1:$B$13,2,0)</f>
        <v>Fall</v>
      </c>
      <c r="M5735" t="s">
        <v>31</v>
      </c>
      <c r="N5735" t="s">
        <v>13</v>
      </c>
      <c r="O5735" t="s">
        <v>132</v>
      </c>
      <c r="P5735" t="str">
        <f t="shared" si="1124"/>
        <v>Yes</v>
      </c>
      <c r="Q5735" t="str">
        <f t="shared" si="1125"/>
        <v>Yes</v>
      </c>
      <c r="R5735" t="str">
        <f t="shared" si="1126"/>
        <v>No</v>
      </c>
      <c r="T5735" t="s">
        <v>198</v>
      </c>
      <c r="U5735" t="s">
        <v>1906</v>
      </c>
      <c r="V5735" t="str">
        <f t="shared" si="1127"/>
        <v>Intersection</v>
      </c>
      <c r="W5735" t="s">
        <v>3827</v>
      </c>
      <c r="X5735">
        <v>42.371969999999997</v>
      </c>
      <c r="Y5735">
        <v>-71.118573999999995</v>
      </c>
      <c r="Z5735" t="s">
        <v>3828</v>
      </c>
    </row>
    <row r="5736" spans="1:26">
      <c r="A5736">
        <v>29752</v>
      </c>
      <c r="B5736" s="1">
        <v>41552.004861111112</v>
      </c>
      <c r="C5736" s="1">
        <f t="shared" si="1116"/>
        <v>41275</v>
      </c>
      <c r="D5736" s="4">
        <f t="shared" si="1117"/>
        <v>0.76111111111111107</v>
      </c>
      <c r="E5736" s="3">
        <f t="shared" si="1118"/>
        <v>2013</v>
      </c>
      <c r="F5736" s="3">
        <f t="shared" si="1119"/>
        <v>10</v>
      </c>
      <c r="G5736" s="3">
        <f t="shared" si="1120"/>
        <v>5</v>
      </c>
      <c r="H5736" s="3">
        <f t="shared" si="1121"/>
        <v>0</v>
      </c>
      <c r="I5736" s="3">
        <f t="shared" si="1122"/>
        <v>7</v>
      </c>
      <c r="J5736" s="3">
        <f t="shared" si="1123"/>
        <v>7</v>
      </c>
      <c r="K5736" s="3" t="str">
        <f>IF(AND(D5736&gt;='Season Lookup'!$D$15,D5736&lt;'Season Lookup'!$D$16),"Spring",IF(AND(D5736&gt;='Season Lookup'!$D$16,D5736&lt;'Season Lookup'!$D$17),"Summer",IF(AND(D5736&gt;='Season Lookup'!$D$17,D5736&lt;'Season Lookup'!$D$18),"Fall",IF(OR(D5736&gt;='Season Lookup'!$D$18,D5736&lt;'Season Lookup'!$D$15),"Winter"))))</f>
        <v>Fall</v>
      </c>
      <c r="L5736" s="3" t="str">
        <f>VLOOKUP(F5736,'Season Lookup'!$A$1:$B$13,2,0)</f>
        <v>Fall</v>
      </c>
      <c r="M5736" t="s">
        <v>31</v>
      </c>
      <c r="N5736" t="s">
        <v>13</v>
      </c>
      <c r="O5736" t="s">
        <v>13</v>
      </c>
      <c r="P5736" t="str">
        <f t="shared" si="1124"/>
        <v>Yes</v>
      </c>
      <c r="Q5736" t="str">
        <f t="shared" si="1125"/>
        <v>No</v>
      </c>
      <c r="R5736" t="str">
        <f t="shared" si="1126"/>
        <v>No</v>
      </c>
      <c r="T5736" t="s">
        <v>326</v>
      </c>
      <c r="U5736" t="s">
        <v>498</v>
      </c>
      <c r="V5736" t="str">
        <f t="shared" si="1127"/>
        <v>Intersection</v>
      </c>
      <c r="W5736" t="s">
        <v>6087</v>
      </c>
      <c r="X5736">
        <v>42.371416000000004</v>
      </c>
      <c r="Y5736">
        <v>-71.121105</v>
      </c>
      <c r="Z5736" t="s">
        <v>328</v>
      </c>
    </row>
    <row r="5737" spans="1:26">
      <c r="A5737">
        <v>29921</v>
      </c>
      <c r="B5737" s="1">
        <v>41552.958333333336</v>
      </c>
      <c r="C5737" s="1">
        <f t="shared" si="1116"/>
        <v>41275</v>
      </c>
      <c r="D5737" s="4">
        <f t="shared" si="1117"/>
        <v>0.76111111111111107</v>
      </c>
      <c r="E5737" s="3">
        <f t="shared" si="1118"/>
        <v>2013</v>
      </c>
      <c r="F5737" s="3">
        <f t="shared" si="1119"/>
        <v>10</v>
      </c>
      <c r="G5737" s="3">
        <f t="shared" si="1120"/>
        <v>5</v>
      </c>
      <c r="H5737" s="3">
        <f t="shared" si="1121"/>
        <v>23</v>
      </c>
      <c r="I5737" s="3">
        <f t="shared" si="1122"/>
        <v>0</v>
      </c>
      <c r="J5737" s="3">
        <f t="shared" si="1123"/>
        <v>7</v>
      </c>
      <c r="K5737" s="3" t="str">
        <f>IF(AND(D5737&gt;='Season Lookup'!$D$15,D5737&lt;'Season Lookup'!$D$16),"Spring",IF(AND(D5737&gt;='Season Lookup'!$D$16,D5737&lt;'Season Lookup'!$D$17),"Summer",IF(AND(D5737&gt;='Season Lookup'!$D$17,D5737&lt;'Season Lookup'!$D$18),"Fall",IF(OR(D5737&gt;='Season Lookup'!$D$18,D5737&lt;'Season Lookup'!$D$15),"Winter"))))</f>
        <v>Fall</v>
      </c>
      <c r="L5737" s="3" t="str">
        <f>VLOOKUP(F5737,'Season Lookup'!$A$1:$B$13,2,0)</f>
        <v>Fall</v>
      </c>
      <c r="M5737" t="s">
        <v>31</v>
      </c>
      <c r="N5737" t="s">
        <v>13</v>
      </c>
      <c r="O5737" t="s">
        <v>152</v>
      </c>
      <c r="P5737" t="str">
        <f t="shared" si="1124"/>
        <v>Yes</v>
      </c>
      <c r="Q5737" t="str">
        <f t="shared" si="1125"/>
        <v>No</v>
      </c>
      <c r="R5737" t="str">
        <f t="shared" si="1126"/>
        <v>Yes</v>
      </c>
      <c r="T5737" t="s">
        <v>14</v>
      </c>
      <c r="U5737" t="s">
        <v>1177</v>
      </c>
      <c r="V5737" t="str">
        <f t="shared" si="1127"/>
        <v>Intersection</v>
      </c>
      <c r="W5737" t="s">
        <v>2108</v>
      </c>
      <c r="X5737">
        <v>42.372694000000003</v>
      </c>
      <c r="Y5737">
        <v>-71.116417999999996</v>
      </c>
      <c r="Z5737" t="s">
        <v>2109</v>
      </c>
    </row>
    <row r="5738" spans="1:26">
      <c r="A5738">
        <v>29740</v>
      </c>
      <c r="B5738" s="1">
        <v>41553.636099537034</v>
      </c>
      <c r="C5738" s="1">
        <f t="shared" si="1116"/>
        <v>41275</v>
      </c>
      <c r="D5738" s="4">
        <f t="shared" si="1117"/>
        <v>0.76388888888888884</v>
      </c>
      <c r="E5738" s="3">
        <f t="shared" si="1118"/>
        <v>2013</v>
      </c>
      <c r="F5738" s="3">
        <f t="shared" si="1119"/>
        <v>10</v>
      </c>
      <c r="G5738" s="3">
        <f t="shared" si="1120"/>
        <v>6</v>
      </c>
      <c r="H5738" s="3">
        <f t="shared" si="1121"/>
        <v>15</v>
      </c>
      <c r="I5738" s="3">
        <f t="shared" si="1122"/>
        <v>15</v>
      </c>
      <c r="J5738" s="3">
        <f t="shared" si="1123"/>
        <v>1</v>
      </c>
      <c r="K5738" s="3" t="str">
        <f>IF(AND(D5738&gt;='Season Lookup'!$D$15,D5738&lt;'Season Lookup'!$D$16),"Spring",IF(AND(D5738&gt;='Season Lookup'!$D$16,D5738&lt;'Season Lookup'!$D$17),"Summer",IF(AND(D5738&gt;='Season Lookup'!$D$17,D5738&lt;'Season Lookup'!$D$18),"Fall",IF(OR(D5738&gt;='Season Lookup'!$D$18,D5738&lt;'Season Lookup'!$D$15),"Winter"))))</f>
        <v>Fall</v>
      </c>
      <c r="L5738" s="3" t="str">
        <f>VLOOKUP(F5738,'Season Lookup'!$A$1:$B$13,2,0)</f>
        <v>Fall</v>
      </c>
      <c r="M5738" t="s">
        <v>48</v>
      </c>
      <c r="N5738" t="s">
        <v>13</v>
      </c>
      <c r="O5738" t="s">
        <v>13</v>
      </c>
      <c r="P5738" t="str">
        <f t="shared" si="1124"/>
        <v>Yes</v>
      </c>
      <c r="Q5738" t="str">
        <f t="shared" si="1125"/>
        <v>No</v>
      </c>
      <c r="R5738" t="str">
        <f t="shared" si="1126"/>
        <v>No</v>
      </c>
      <c r="S5738">
        <v>1624</v>
      </c>
      <c r="T5738" t="s">
        <v>14</v>
      </c>
      <c r="V5738" t="str">
        <f t="shared" si="1127"/>
        <v>Non Intersection</v>
      </c>
      <c r="W5738" t="s">
        <v>6088</v>
      </c>
      <c r="X5738">
        <v>42.368924999999997</v>
      </c>
      <c r="Y5738">
        <v>-71.110257000000004</v>
      </c>
      <c r="Z5738" t="s">
        <v>468</v>
      </c>
    </row>
    <row r="5739" spans="1:26">
      <c r="A5739">
        <v>29741</v>
      </c>
      <c r="B5739" s="1">
        <v>41553.53125</v>
      </c>
      <c r="C5739" s="1">
        <f t="shared" si="1116"/>
        <v>41275</v>
      </c>
      <c r="D5739" s="4">
        <f t="shared" si="1117"/>
        <v>0.76388888888888884</v>
      </c>
      <c r="E5739" s="3">
        <f t="shared" si="1118"/>
        <v>2013</v>
      </c>
      <c r="F5739" s="3">
        <f t="shared" si="1119"/>
        <v>10</v>
      </c>
      <c r="G5739" s="3">
        <f t="shared" si="1120"/>
        <v>6</v>
      </c>
      <c r="H5739" s="3">
        <f t="shared" si="1121"/>
        <v>12</v>
      </c>
      <c r="I5739" s="3">
        <f t="shared" si="1122"/>
        <v>45</v>
      </c>
      <c r="J5739" s="3">
        <f t="shared" si="1123"/>
        <v>1</v>
      </c>
      <c r="K5739" s="3" t="str">
        <f>IF(AND(D5739&gt;='Season Lookup'!$D$15,D5739&lt;'Season Lookup'!$D$16),"Spring",IF(AND(D5739&gt;='Season Lookup'!$D$16,D5739&lt;'Season Lookup'!$D$17),"Summer",IF(AND(D5739&gt;='Season Lookup'!$D$17,D5739&lt;'Season Lookup'!$D$18),"Fall",IF(OR(D5739&gt;='Season Lookup'!$D$18,D5739&lt;'Season Lookup'!$D$15),"Winter"))))</f>
        <v>Fall</v>
      </c>
      <c r="L5739" s="3" t="str">
        <f>VLOOKUP(F5739,'Season Lookup'!$A$1:$B$13,2,0)</f>
        <v>Fall</v>
      </c>
      <c r="M5739" t="s">
        <v>48</v>
      </c>
      <c r="N5739" t="s">
        <v>13</v>
      </c>
      <c r="O5739" t="s">
        <v>18</v>
      </c>
      <c r="P5739" t="str">
        <f t="shared" si="1124"/>
        <v>Yes</v>
      </c>
      <c r="Q5739" t="str">
        <f t="shared" si="1125"/>
        <v>No</v>
      </c>
      <c r="R5739" t="str">
        <f t="shared" si="1126"/>
        <v>No</v>
      </c>
      <c r="T5739" t="s">
        <v>32</v>
      </c>
      <c r="U5739" t="s">
        <v>316</v>
      </c>
      <c r="V5739" t="str">
        <f t="shared" si="1127"/>
        <v>Intersection</v>
      </c>
      <c r="W5739" t="s">
        <v>1268</v>
      </c>
      <c r="X5739">
        <v>42.363332999999997</v>
      </c>
      <c r="Y5739">
        <v>-71.098364000000004</v>
      </c>
      <c r="Z5739" t="s">
        <v>1269</v>
      </c>
    </row>
    <row r="5740" spans="1:26">
      <c r="A5740">
        <v>29742</v>
      </c>
      <c r="B5740" s="1">
        <v>41553.640266203707</v>
      </c>
      <c r="C5740" s="1">
        <f t="shared" si="1116"/>
        <v>41275</v>
      </c>
      <c r="D5740" s="4">
        <f t="shared" si="1117"/>
        <v>0.76388888888888884</v>
      </c>
      <c r="E5740" s="3">
        <f t="shared" si="1118"/>
        <v>2013</v>
      </c>
      <c r="F5740" s="3">
        <f t="shared" si="1119"/>
        <v>10</v>
      </c>
      <c r="G5740" s="3">
        <f t="shared" si="1120"/>
        <v>6</v>
      </c>
      <c r="H5740" s="3">
        <f t="shared" si="1121"/>
        <v>15</v>
      </c>
      <c r="I5740" s="3">
        <f t="shared" si="1122"/>
        <v>21</v>
      </c>
      <c r="J5740" s="3">
        <f t="shared" si="1123"/>
        <v>1</v>
      </c>
      <c r="K5740" s="3" t="str">
        <f>IF(AND(D5740&gt;='Season Lookup'!$D$15,D5740&lt;'Season Lookup'!$D$16),"Spring",IF(AND(D5740&gt;='Season Lookup'!$D$16,D5740&lt;'Season Lookup'!$D$17),"Summer",IF(AND(D5740&gt;='Season Lookup'!$D$17,D5740&lt;'Season Lookup'!$D$18),"Fall",IF(OR(D5740&gt;='Season Lookup'!$D$18,D5740&lt;'Season Lookup'!$D$15),"Winter"))))</f>
        <v>Fall</v>
      </c>
      <c r="L5740" s="3" t="str">
        <f>VLOOKUP(F5740,'Season Lookup'!$A$1:$B$13,2,0)</f>
        <v>Fall</v>
      </c>
      <c r="M5740" t="s">
        <v>48</v>
      </c>
      <c r="N5740" t="s">
        <v>13</v>
      </c>
      <c r="O5740" t="s">
        <v>13</v>
      </c>
      <c r="P5740" t="str">
        <f t="shared" si="1124"/>
        <v>Yes</v>
      </c>
      <c r="Q5740" t="str">
        <f t="shared" si="1125"/>
        <v>No</v>
      </c>
      <c r="R5740" t="str">
        <f t="shared" si="1126"/>
        <v>No</v>
      </c>
      <c r="T5740" t="s">
        <v>105</v>
      </c>
      <c r="U5740" t="s">
        <v>5004</v>
      </c>
      <c r="V5740" t="str">
        <f t="shared" si="1127"/>
        <v>Intersection</v>
      </c>
      <c r="W5740" t="s">
        <v>5005</v>
      </c>
      <c r="X5740">
        <v>42.370072</v>
      </c>
      <c r="Y5740">
        <v>-71.102932999999993</v>
      </c>
      <c r="Z5740" t="s">
        <v>2337</v>
      </c>
    </row>
    <row r="5741" spans="1:26">
      <c r="A5741">
        <v>29743</v>
      </c>
      <c r="B5741" s="1">
        <v>41553.270833333336</v>
      </c>
      <c r="C5741" s="1">
        <f t="shared" si="1116"/>
        <v>41275</v>
      </c>
      <c r="D5741" s="4">
        <f t="shared" si="1117"/>
        <v>0.76388888888888884</v>
      </c>
      <c r="E5741" s="3">
        <f t="shared" si="1118"/>
        <v>2013</v>
      </c>
      <c r="F5741" s="3">
        <f t="shared" si="1119"/>
        <v>10</v>
      </c>
      <c r="G5741" s="3">
        <f t="shared" si="1120"/>
        <v>6</v>
      </c>
      <c r="H5741" s="3">
        <f t="shared" si="1121"/>
        <v>6</v>
      </c>
      <c r="I5741" s="3">
        <f t="shared" si="1122"/>
        <v>30</v>
      </c>
      <c r="J5741" s="3">
        <f t="shared" si="1123"/>
        <v>1</v>
      </c>
      <c r="K5741" s="3" t="str">
        <f>IF(AND(D5741&gt;='Season Lookup'!$D$15,D5741&lt;'Season Lookup'!$D$16),"Spring",IF(AND(D5741&gt;='Season Lookup'!$D$16,D5741&lt;'Season Lookup'!$D$17),"Summer",IF(AND(D5741&gt;='Season Lookup'!$D$17,D5741&lt;'Season Lookup'!$D$18),"Fall",IF(OR(D5741&gt;='Season Lookup'!$D$18,D5741&lt;'Season Lookup'!$D$15),"Winter"))))</f>
        <v>Fall</v>
      </c>
      <c r="L5741" s="3" t="str">
        <f>VLOOKUP(F5741,'Season Lookup'!$A$1:$B$13,2,0)</f>
        <v>Fall</v>
      </c>
      <c r="M5741" t="s">
        <v>48</v>
      </c>
      <c r="N5741" t="s">
        <v>13</v>
      </c>
      <c r="O5741" t="s">
        <v>23</v>
      </c>
      <c r="P5741" t="str">
        <f t="shared" si="1124"/>
        <v>Yes</v>
      </c>
      <c r="Q5741" t="str">
        <f t="shared" si="1125"/>
        <v>No</v>
      </c>
      <c r="R5741" t="str">
        <f t="shared" si="1126"/>
        <v>No</v>
      </c>
      <c r="T5741" t="s">
        <v>667</v>
      </c>
      <c r="U5741" t="s">
        <v>105</v>
      </c>
      <c r="V5741" t="str">
        <f t="shared" si="1127"/>
        <v>Intersection</v>
      </c>
      <c r="W5741" t="s">
        <v>6089</v>
      </c>
      <c r="X5741">
        <v>42.368893999999997</v>
      </c>
      <c r="Y5741">
        <v>-71.099952000000002</v>
      </c>
      <c r="Z5741" t="s">
        <v>1722</v>
      </c>
    </row>
    <row r="5742" spans="1:26">
      <c r="A5742">
        <v>29744</v>
      </c>
      <c r="B5742" s="1">
        <v>41554.385405092595</v>
      </c>
      <c r="C5742" s="1">
        <f t="shared" si="1116"/>
        <v>41275</v>
      </c>
      <c r="D5742" s="4">
        <f t="shared" si="1117"/>
        <v>0.76666666666666672</v>
      </c>
      <c r="E5742" s="3">
        <f t="shared" si="1118"/>
        <v>2013</v>
      </c>
      <c r="F5742" s="3">
        <f t="shared" si="1119"/>
        <v>10</v>
      </c>
      <c r="G5742" s="3">
        <f t="shared" si="1120"/>
        <v>7</v>
      </c>
      <c r="H5742" s="3">
        <f t="shared" si="1121"/>
        <v>9</v>
      </c>
      <c r="I5742" s="3">
        <f t="shared" si="1122"/>
        <v>14</v>
      </c>
      <c r="J5742" s="3">
        <f t="shared" si="1123"/>
        <v>2</v>
      </c>
      <c r="K5742" s="3" t="str">
        <f>IF(AND(D5742&gt;='Season Lookup'!$D$15,D5742&lt;'Season Lookup'!$D$16),"Spring",IF(AND(D5742&gt;='Season Lookup'!$D$16,D5742&lt;'Season Lookup'!$D$17),"Summer",IF(AND(D5742&gt;='Season Lookup'!$D$17,D5742&lt;'Season Lookup'!$D$18),"Fall",IF(OR(D5742&gt;='Season Lookup'!$D$18,D5742&lt;'Season Lookup'!$D$15),"Winter"))))</f>
        <v>Fall</v>
      </c>
      <c r="L5742" s="3" t="str">
        <f>VLOOKUP(F5742,'Season Lookup'!$A$1:$B$13,2,0)</f>
        <v>Fall</v>
      </c>
      <c r="M5742" t="s">
        <v>56</v>
      </c>
      <c r="N5742" t="s">
        <v>13</v>
      </c>
      <c r="O5742" t="s">
        <v>13</v>
      </c>
      <c r="P5742" t="str">
        <f t="shared" si="1124"/>
        <v>Yes</v>
      </c>
      <c r="Q5742" t="str">
        <f t="shared" si="1125"/>
        <v>No</v>
      </c>
      <c r="R5742" t="str">
        <f t="shared" si="1126"/>
        <v>No</v>
      </c>
      <c r="T5742" t="s">
        <v>105</v>
      </c>
      <c r="U5742" t="s">
        <v>74</v>
      </c>
      <c r="V5742" t="str">
        <f t="shared" si="1127"/>
        <v>Intersection</v>
      </c>
      <c r="W5742" t="s">
        <v>878</v>
      </c>
      <c r="X5742">
        <v>42.365434999999998</v>
      </c>
      <c r="Y5742">
        <v>-71.091111999999995</v>
      </c>
      <c r="Z5742" t="s">
        <v>879</v>
      </c>
    </row>
    <row r="5743" spans="1:26">
      <c r="A5743">
        <v>29745</v>
      </c>
      <c r="B5743" s="1">
        <v>41554.4375</v>
      </c>
      <c r="C5743" s="1">
        <f t="shared" si="1116"/>
        <v>41275</v>
      </c>
      <c r="D5743" s="4">
        <f t="shared" si="1117"/>
        <v>0.76666666666666672</v>
      </c>
      <c r="E5743" s="3">
        <f t="shared" si="1118"/>
        <v>2013</v>
      </c>
      <c r="F5743" s="3">
        <f t="shared" si="1119"/>
        <v>10</v>
      </c>
      <c r="G5743" s="3">
        <f t="shared" si="1120"/>
        <v>7</v>
      </c>
      <c r="H5743" s="3">
        <f t="shared" si="1121"/>
        <v>10</v>
      </c>
      <c r="I5743" s="3">
        <f t="shared" si="1122"/>
        <v>30</v>
      </c>
      <c r="J5743" s="3">
        <f t="shared" si="1123"/>
        <v>2</v>
      </c>
      <c r="K5743" s="3" t="str">
        <f>IF(AND(D5743&gt;='Season Lookup'!$D$15,D5743&lt;'Season Lookup'!$D$16),"Spring",IF(AND(D5743&gt;='Season Lookup'!$D$16,D5743&lt;'Season Lookup'!$D$17),"Summer",IF(AND(D5743&gt;='Season Lookup'!$D$17,D5743&lt;'Season Lookup'!$D$18),"Fall",IF(OR(D5743&gt;='Season Lookup'!$D$18,D5743&lt;'Season Lookup'!$D$15),"Winter"))))</f>
        <v>Fall</v>
      </c>
      <c r="L5743" s="3" t="str">
        <f>VLOOKUP(F5743,'Season Lookup'!$A$1:$B$13,2,0)</f>
        <v>Fall</v>
      </c>
      <c r="M5743" t="s">
        <v>56</v>
      </c>
      <c r="N5743" t="s">
        <v>13</v>
      </c>
      <c r="O5743" t="s">
        <v>23</v>
      </c>
      <c r="P5743" t="str">
        <f t="shared" si="1124"/>
        <v>Yes</v>
      </c>
      <c r="Q5743" t="str">
        <f t="shared" si="1125"/>
        <v>No</v>
      </c>
      <c r="R5743" t="str">
        <f t="shared" si="1126"/>
        <v>No</v>
      </c>
      <c r="T5743" t="s">
        <v>116</v>
      </c>
      <c r="U5743" t="s">
        <v>6090</v>
      </c>
      <c r="V5743" t="str">
        <f t="shared" si="1127"/>
        <v>Intersection</v>
      </c>
      <c r="W5743" t="s">
        <v>6091</v>
      </c>
      <c r="X5743">
        <v>42.359099000000001</v>
      </c>
      <c r="Y5743">
        <v>-71.113055000000003</v>
      </c>
      <c r="Z5743" t="s">
        <v>6092</v>
      </c>
    </row>
    <row r="5744" spans="1:26">
      <c r="A5744">
        <v>29746</v>
      </c>
      <c r="B5744" s="1">
        <v>41554.508321759262</v>
      </c>
      <c r="C5744" s="1">
        <f t="shared" si="1116"/>
        <v>41275</v>
      </c>
      <c r="D5744" s="4">
        <f t="shared" si="1117"/>
        <v>0.76666666666666672</v>
      </c>
      <c r="E5744" s="3">
        <f t="shared" si="1118"/>
        <v>2013</v>
      </c>
      <c r="F5744" s="3">
        <f t="shared" si="1119"/>
        <v>10</v>
      </c>
      <c r="G5744" s="3">
        <f t="shared" si="1120"/>
        <v>7</v>
      </c>
      <c r="H5744" s="3">
        <f t="shared" si="1121"/>
        <v>12</v>
      </c>
      <c r="I5744" s="3">
        <f t="shared" si="1122"/>
        <v>11</v>
      </c>
      <c r="J5744" s="3">
        <f t="shared" si="1123"/>
        <v>2</v>
      </c>
      <c r="K5744" s="3" t="str">
        <f>IF(AND(D5744&gt;='Season Lookup'!$D$15,D5744&lt;'Season Lookup'!$D$16),"Spring",IF(AND(D5744&gt;='Season Lookup'!$D$16,D5744&lt;'Season Lookup'!$D$17),"Summer",IF(AND(D5744&gt;='Season Lookup'!$D$17,D5744&lt;'Season Lookup'!$D$18),"Fall",IF(OR(D5744&gt;='Season Lookup'!$D$18,D5744&lt;'Season Lookup'!$D$15),"Winter"))))</f>
        <v>Fall</v>
      </c>
      <c r="L5744" s="3" t="str">
        <f>VLOOKUP(F5744,'Season Lookup'!$A$1:$B$13,2,0)</f>
        <v>Fall</v>
      </c>
      <c r="M5744" t="s">
        <v>56</v>
      </c>
      <c r="N5744" t="s">
        <v>13</v>
      </c>
      <c r="O5744" t="s">
        <v>132</v>
      </c>
      <c r="P5744" t="str">
        <f t="shared" si="1124"/>
        <v>Yes</v>
      </c>
      <c r="Q5744" t="str">
        <f t="shared" si="1125"/>
        <v>Yes</v>
      </c>
      <c r="R5744" t="str">
        <f t="shared" si="1126"/>
        <v>No</v>
      </c>
      <c r="S5744">
        <v>130</v>
      </c>
      <c r="T5744" t="s">
        <v>2475</v>
      </c>
      <c r="V5744" t="str">
        <f t="shared" si="1127"/>
        <v>Non Intersection</v>
      </c>
      <c r="W5744" t="s">
        <v>2846</v>
      </c>
      <c r="X5744">
        <v>42.356411999999999</v>
      </c>
      <c r="Y5744">
        <v>-71.105314000000007</v>
      </c>
      <c r="Z5744" t="s">
        <v>2847</v>
      </c>
    </row>
    <row r="5745" spans="1:26">
      <c r="A5745">
        <v>29747</v>
      </c>
      <c r="B5745" s="1">
        <v>41554.888888888891</v>
      </c>
      <c r="C5745" s="1">
        <f t="shared" si="1116"/>
        <v>41275</v>
      </c>
      <c r="D5745" s="4">
        <f t="shared" si="1117"/>
        <v>0.76666666666666672</v>
      </c>
      <c r="E5745" s="3">
        <f t="shared" si="1118"/>
        <v>2013</v>
      </c>
      <c r="F5745" s="3">
        <f t="shared" si="1119"/>
        <v>10</v>
      </c>
      <c r="G5745" s="3">
        <f t="shared" si="1120"/>
        <v>7</v>
      </c>
      <c r="H5745" s="3">
        <f t="shared" si="1121"/>
        <v>21</v>
      </c>
      <c r="I5745" s="3">
        <f t="shared" si="1122"/>
        <v>20</v>
      </c>
      <c r="J5745" s="3">
        <f t="shared" si="1123"/>
        <v>2</v>
      </c>
      <c r="K5745" s="3" t="str">
        <f>IF(AND(D5745&gt;='Season Lookup'!$D$15,D5745&lt;'Season Lookup'!$D$16),"Spring",IF(AND(D5745&gt;='Season Lookup'!$D$16,D5745&lt;'Season Lookup'!$D$17),"Summer",IF(AND(D5745&gt;='Season Lookup'!$D$17,D5745&lt;'Season Lookup'!$D$18),"Fall",IF(OR(D5745&gt;='Season Lookup'!$D$18,D5745&lt;'Season Lookup'!$D$15),"Winter"))))</f>
        <v>Fall</v>
      </c>
      <c r="L5745" s="3" t="str">
        <f>VLOOKUP(F5745,'Season Lookup'!$A$1:$B$13,2,0)</f>
        <v>Fall</v>
      </c>
      <c r="M5745" t="s">
        <v>56</v>
      </c>
      <c r="N5745" t="s">
        <v>13</v>
      </c>
      <c r="O5745" t="s">
        <v>13</v>
      </c>
      <c r="P5745" t="str">
        <f t="shared" si="1124"/>
        <v>Yes</v>
      </c>
      <c r="Q5745" t="str">
        <f t="shared" si="1125"/>
        <v>No</v>
      </c>
      <c r="R5745" t="str">
        <f t="shared" si="1126"/>
        <v>No</v>
      </c>
      <c r="S5745">
        <v>306</v>
      </c>
      <c r="T5745" t="s">
        <v>133</v>
      </c>
      <c r="V5745" t="str">
        <f t="shared" si="1127"/>
        <v>Non Intersection</v>
      </c>
      <c r="W5745" t="s">
        <v>6093</v>
      </c>
      <c r="X5745">
        <v>42.369787000000002</v>
      </c>
      <c r="Y5745">
        <v>-71.106379000000004</v>
      </c>
      <c r="Z5745" t="s">
        <v>6094</v>
      </c>
    </row>
    <row r="5746" spans="1:26">
      <c r="A5746">
        <v>29749</v>
      </c>
      <c r="B5746" s="1">
        <v>41554.625</v>
      </c>
      <c r="C5746" s="1">
        <f t="shared" si="1116"/>
        <v>41275</v>
      </c>
      <c r="D5746" s="4">
        <f t="shared" si="1117"/>
        <v>0.76666666666666672</v>
      </c>
      <c r="E5746" s="3">
        <f t="shared" si="1118"/>
        <v>2013</v>
      </c>
      <c r="F5746" s="3">
        <f t="shared" si="1119"/>
        <v>10</v>
      </c>
      <c r="G5746" s="3">
        <f t="shared" si="1120"/>
        <v>7</v>
      </c>
      <c r="H5746" s="3">
        <f t="shared" si="1121"/>
        <v>15</v>
      </c>
      <c r="I5746" s="3">
        <f t="shared" si="1122"/>
        <v>0</v>
      </c>
      <c r="J5746" s="3">
        <f t="shared" si="1123"/>
        <v>2</v>
      </c>
      <c r="K5746" s="3" t="str">
        <f>IF(AND(D5746&gt;='Season Lookup'!$D$15,D5746&lt;'Season Lookup'!$D$16),"Spring",IF(AND(D5746&gt;='Season Lookup'!$D$16,D5746&lt;'Season Lookup'!$D$17),"Summer",IF(AND(D5746&gt;='Season Lookup'!$D$17,D5746&lt;'Season Lookup'!$D$18),"Fall",IF(OR(D5746&gt;='Season Lookup'!$D$18,D5746&lt;'Season Lookup'!$D$15),"Winter"))))</f>
        <v>Fall</v>
      </c>
      <c r="L5746" s="3" t="str">
        <f>VLOOKUP(F5746,'Season Lookup'!$A$1:$B$13,2,0)</f>
        <v>Fall</v>
      </c>
      <c r="M5746" t="s">
        <v>56</v>
      </c>
      <c r="N5746" t="s">
        <v>13</v>
      </c>
      <c r="O5746" t="s">
        <v>23</v>
      </c>
      <c r="P5746" t="str">
        <f t="shared" si="1124"/>
        <v>Yes</v>
      </c>
      <c r="Q5746" t="str">
        <f t="shared" si="1125"/>
        <v>No</v>
      </c>
      <c r="R5746" t="str">
        <f t="shared" si="1126"/>
        <v>No</v>
      </c>
      <c r="S5746">
        <v>748</v>
      </c>
      <c r="T5746" t="s">
        <v>203</v>
      </c>
      <c r="V5746" t="str">
        <f t="shared" si="1127"/>
        <v>Non Intersection</v>
      </c>
      <c r="W5746" t="s">
        <v>1731</v>
      </c>
      <c r="X5746">
        <v>42.358068000000003</v>
      </c>
      <c r="Y5746">
        <v>-71.114272999999997</v>
      </c>
      <c r="Z5746" t="s">
        <v>1732</v>
      </c>
    </row>
    <row r="5747" spans="1:26">
      <c r="A5747">
        <v>29753</v>
      </c>
      <c r="B5747" s="1">
        <v>41554.680543981478</v>
      </c>
      <c r="C5747" s="1">
        <f t="shared" si="1116"/>
        <v>41275</v>
      </c>
      <c r="D5747" s="4">
        <f t="shared" si="1117"/>
        <v>0.76666666666666672</v>
      </c>
      <c r="E5747" s="3">
        <f t="shared" si="1118"/>
        <v>2013</v>
      </c>
      <c r="F5747" s="3">
        <f t="shared" si="1119"/>
        <v>10</v>
      </c>
      <c r="G5747" s="3">
        <f t="shared" si="1120"/>
        <v>7</v>
      </c>
      <c r="H5747" s="3">
        <f t="shared" si="1121"/>
        <v>16</v>
      </c>
      <c r="I5747" s="3">
        <f t="shared" si="1122"/>
        <v>19</v>
      </c>
      <c r="J5747" s="3">
        <f t="shared" si="1123"/>
        <v>2</v>
      </c>
      <c r="K5747" s="3" t="str">
        <f>IF(AND(D5747&gt;='Season Lookup'!$D$15,D5747&lt;'Season Lookup'!$D$16),"Spring",IF(AND(D5747&gt;='Season Lookup'!$D$16,D5747&lt;'Season Lookup'!$D$17),"Summer",IF(AND(D5747&gt;='Season Lookup'!$D$17,D5747&lt;'Season Lookup'!$D$18),"Fall",IF(OR(D5747&gt;='Season Lookup'!$D$18,D5747&lt;'Season Lookup'!$D$15),"Winter"))))</f>
        <v>Fall</v>
      </c>
      <c r="L5747" s="3" t="str">
        <f>VLOOKUP(F5747,'Season Lookup'!$A$1:$B$13,2,0)</f>
        <v>Fall</v>
      </c>
      <c r="M5747" t="s">
        <v>56</v>
      </c>
      <c r="N5747" t="s">
        <v>549</v>
      </c>
      <c r="O5747" t="s">
        <v>13</v>
      </c>
      <c r="P5747" t="str">
        <f t="shared" si="1124"/>
        <v>Yes</v>
      </c>
      <c r="Q5747" t="str">
        <f t="shared" si="1125"/>
        <v>No</v>
      </c>
      <c r="R5747" t="str">
        <f t="shared" si="1126"/>
        <v>No</v>
      </c>
      <c r="T5747" t="s">
        <v>185</v>
      </c>
      <c r="U5747" t="s">
        <v>14</v>
      </c>
      <c r="V5747" t="str">
        <f t="shared" si="1127"/>
        <v>Intersection</v>
      </c>
      <c r="W5747" t="s">
        <v>1003</v>
      </c>
      <c r="X5747">
        <v>42.375487</v>
      </c>
      <c r="Y5747">
        <v>-71.119919999999993</v>
      </c>
      <c r="Z5747" t="s">
        <v>1004</v>
      </c>
    </row>
    <row r="5748" spans="1:26">
      <c r="A5748">
        <v>29754</v>
      </c>
      <c r="B5748" s="1">
        <v>41556.756944444445</v>
      </c>
      <c r="C5748" s="1">
        <f t="shared" si="1116"/>
        <v>41275</v>
      </c>
      <c r="D5748" s="4">
        <f t="shared" si="1117"/>
        <v>0.77222222222222225</v>
      </c>
      <c r="E5748" s="3">
        <f t="shared" si="1118"/>
        <v>2013</v>
      </c>
      <c r="F5748" s="3">
        <f t="shared" si="1119"/>
        <v>10</v>
      </c>
      <c r="G5748" s="3">
        <f t="shared" si="1120"/>
        <v>9</v>
      </c>
      <c r="H5748" s="3">
        <f t="shared" si="1121"/>
        <v>18</v>
      </c>
      <c r="I5748" s="3">
        <f t="shared" si="1122"/>
        <v>10</v>
      </c>
      <c r="J5748" s="3">
        <f t="shared" si="1123"/>
        <v>4</v>
      </c>
      <c r="K5748" s="3" t="str">
        <f>IF(AND(D5748&gt;='Season Lookup'!$D$15,D5748&lt;'Season Lookup'!$D$16),"Spring",IF(AND(D5748&gt;='Season Lookup'!$D$16,D5748&lt;'Season Lookup'!$D$17),"Summer",IF(AND(D5748&gt;='Season Lookup'!$D$17,D5748&lt;'Season Lookup'!$D$18),"Fall",IF(OR(D5748&gt;='Season Lookup'!$D$18,D5748&lt;'Season Lookup'!$D$15),"Winter"))))</f>
        <v>Fall</v>
      </c>
      <c r="L5748" s="3" t="str">
        <f>VLOOKUP(F5748,'Season Lookup'!$A$1:$B$13,2,0)</f>
        <v>Fall</v>
      </c>
      <c r="M5748" t="s">
        <v>82</v>
      </c>
      <c r="N5748" t="s">
        <v>13</v>
      </c>
      <c r="O5748" t="s">
        <v>132</v>
      </c>
      <c r="P5748" t="str">
        <f t="shared" si="1124"/>
        <v>Yes</v>
      </c>
      <c r="Q5748" t="str">
        <f t="shared" si="1125"/>
        <v>Yes</v>
      </c>
      <c r="R5748" t="str">
        <f t="shared" si="1126"/>
        <v>No</v>
      </c>
      <c r="T5748" t="s">
        <v>326</v>
      </c>
      <c r="U5748" t="s">
        <v>3966</v>
      </c>
      <c r="V5748" t="str">
        <f t="shared" si="1127"/>
        <v>Intersection</v>
      </c>
      <c r="W5748" t="s">
        <v>3967</v>
      </c>
      <c r="X5748">
        <v>42.371633000000003</v>
      </c>
      <c r="Y5748">
        <v>-71.120921999999993</v>
      </c>
      <c r="Z5748" t="s">
        <v>3968</v>
      </c>
    </row>
    <row r="5749" spans="1:26">
      <c r="A5749">
        <v>29755</v>
      </c>
      <c r="B5749" s="1">
        <v>41557.333333333336</v>
      </c>
      <c r="C5749" s="1">
        <f t="shared" si="1116"/>
        <v>41275</v>
      </c>
      <c r="D5749" s="4">
        <f t="shared" si="1117"/>
        <v>0.77500000000000002</v>
      </c>
      <c r="E5749" s="3">
        <f t="shared" si="1118"/>
        <v>2013</v>
      </c>
      <c r="F5749" s="3">
        <f t="shared" si="1119"/>
        <v>10</v>
      </c>
      <c r="G5749" s="3">
        <f t="shared" si="1120"/>
        <v>10</v>
      </c>
      <c r="H5749" s="3">
        <f t="shared" si="1121"/>
        <v>8</v>
      </c>
      <c r="I5749" s="3">
        <f t="shared" si="1122"/>
        <v>0</v>
      </c>
      <c r="J5749" s="3">
        <f t="shared" si="1123"/>
        <v>5</v>
      </c>
      <c r="K5749" s="3" t="str">
        <f>IF(AND(D5749&gt;='Season Lookup'!$D$15,D5749&lt;'Season Lookup'!$D$16),"Spring",IF(AND(D5749&gt;='Season Lookup'!$D$16,D5749&lt;'Season Lookup'!$D$17),"Summer",IF(AND(D5749&gt;='Season Lookup'!$D$17,D5749&lt;'Season Lookup'!$D$18),"Fall",IF(OR(D5749&gt;='Season Lookup'!$D$18,D5749&lt;'Season Lookup'!$D$15),"Winter"))))</f>
        <v>Fall</v>
      </c>
      <c r="L5749" s="3" t="str">
        <f>VLOOKUP(F5749,'Season Lookup'!$A$1:$B$13,2,0)</f>
        <v>Fall</v>
      </c>
      <c r="M5749" t="s">
        <v>78</v>
      </c>
      <c r="N5749" t="s">
        <v>13</v>
      </c>
      <c r="O5749" t="s">
        <v>132</v>
      </c>
      <c r="P5749" t="str">
        <f t="shared" si="1124"/>
        <v>Yes</v>
      </c>
      <c r="Q5749" t="str">
        <f t="shared" si="1125"/>
        <v>Yes</v>
      </c>
      <c r="R5749" t="str">
        <f t="shared" si="1126"/>
        <v>No</v>
      </c>
      <c r="T5749" t="s">
        <v>14</v>
      </c>
      <c r="U5749" t="s">
        <v>15</v>
      </c>
      <c r="V5749" t="str">
        <f t="shared" si="1127"/>
        <v>Intersection</v>
      </c>
      <c r="W5749" t="s">
        <v>16</v>
      </c>
      <c r="X5749">
        <v>42.392614999999999</v>
      </c>
      <c r="Y5749">
        <v>-71.124874000000005</v>
      </c>
      <c r="Z5749" t="s">
        <v>17</v>
      </c>
    </row>
    <row r="5750" spans="1:26">
      <c r="A5750">
        <v>29756</v>
      </c>
      <c r="B5750" s="1">
        <v>41557.333333333336</v>
      </c>
      <c r="C5750" s="1">
        <f t="shared" si="1116"/>
        <v>41275</v>
      </c>
      <c r="D5750" s="4">
        <f t="shared" si="1117"/>
        <v>0.77500000000000002</v>
      </c>
      <c r="E5750" s="3">
        <f t="shared" si="1118"/>
        <v>2013</v>
      </c>
      <c r="F5750" s="3">
        <f t="shared" si="1119"/>
        <v>10</v>
      </c>
      <c r="G5750" s="3">
        <f t="shared" si="1120"/>
        <v>10</v>
      </c>
      <c r="H5750" s="3">
        <f t="shared" si="1121"/>
        <v>8</v>
      </c>
      <c r="I5750" s="3">
        <f t="shared" si="1122"/>
        <v>0</v>
      </c>
      <c r="J5750" s="3">
        <f t="shared" si="1123"/>
        <v>5</v>
      </c>
      <c r="K5750" s="3" t="str">
        <f>IF(AND(D5750&gt;='Season Lookup'!$D$15,D5750&lt;'Season Lookup'!$D$16),"Spring",IF(AND(D5750&gt;='Season Lookup'!$D$16,D5750&lt;'Season Lookup'!$D$17),"Summer",IF(AND(D5750&gt;='Season Lookup'!$D$17,D5750&lt;'Season Lookup'!$D$18),"Fall",IF(OR(D5750&gt;='Season Lookup'!$D$18,D5750&lt;'Season Lookup'!$D$15),"Winter"))))</f>
        <v>Fall</v>
      </c>
      <c r="L5750" s="3" t="str">
        <f>VLOOKUP(F5750,'Season Lookup'!$A$1:$B$13,2,0)</f>
        <v>Fall</v>
      </c>
      <c r="M5750" t="s">
        <v>78</v>
      </c>
      <c r="N5750" t="s">
        <v>13</v>
      </c>
      <c r="O5750" t="s">
        <v>132</v>
      </c>
      <c r="P5750" t="str">
        <f t="shared" si="1124"/>
        <v>Yes</v>
      </c>
      <c r="Q5750" t="str">
        <f t="shared" si="1125"/>
        <v>Yes</v>
      </c>
      <c r="R5750" t="str">
        <f t="shared" si="1126"/>
        <v>No</v>
      </c>
      <c r="T5750" t="s">
        <v>185</v>
      </c>
      <c r="U5750" t="s">
        <v>988</v>
      </c>
      <c r="V5750" t="str">
        <f t="shared" si="1127"/>
        <v>Intersection</v>
      </c>
      <c r="W5750" t="s">
        <v>3716</v>
      </c>
      <c r="X5750">
        <v>42.381402999999999</v>
      </c>
      <c r="Y5750">
        <v>-71.126132999999996</v>
      </c>
      <c r="Z5750" t="s">
        <v>3717</v>
      </c>
    </row>
    <row r="5751" spans="1:26">
      <c r="A5751">
        <v>29757</v>
      </c>
      <c r="B5751" s="1">
        <v>41557.5</v>
      </c>
      <c r="C5751" s="1">
        <f t="shared" si="1116"/>
        <v>41275</v>
      </c>
      <c r="D5751" s="4">
        <f t="shared" si="1117"/>
        <v>0.77500000000000002</v>
      </c>
      <c r="E5751" s="3">
        <f t="shared" si="1118"/>
        <v>2013</v>
      </c>
      <c r="F5751" s="3">
        <f t="shared" si="1119"/>
        <v>10</v>
      </c>
      <c r="G5751" s="3">
        <f t="shared" si="1120"/>
        <v>10</v>
      </c>
      <c r="H5751" s="3">
        <f t="shared" si="1121"/>
        <v>12</v>
      </c>
      <c r="I5751" s="3">
        <f t="shared" si="1122"/>
        <v>0</v>
      </c>
      <c r="J5751" s="3">
        <f t="shared" si="1123"/>
        <v>5</v>
      </c>
      <c r="K5751" s="3" t="str">
        <f>IF(AND(D5751&gt;='Season Lookup'!$D$15,D5751&lt;'Season Lookup'!$D$16),"Spring",IF(AND(D5751&gt;='Season Lookup'!$D$16,D5751&lt;'Season Lookup'!$D$17),"Summer",IF(AND(D5751&gt;='Season Lookup'!$D$17,D5751&lt;'Season Lookup'!$D$18),"Fall",IF(OR(D5751&gt;='Season Lookup'!$D$18,D5751&lt;'Season Lookup'!$D$15),"Winter"))))</f>
        <v>Fall</v>
      </c>
      <c r="L5751" s="3" t="str">
        <f>VLOOKUP(F5751,'Season Lookup'!$A$1:$B$13,2,0)</f>
        <v>Fall</v>
      </c>
      <c r="M5751" t="s">
        <v>78</v>
      </c>
      <c r="N5751" t="s">
        <v>13</v>
      </c>
      <c r="O5751" t="s">
        <v>23</v>
      </c>
      <c r="P5751" t="str">
        <f t="shared" si="1124"/>
        <v>Yes</v>
      </c>
      <c r="Q5751" t="str">
        <f t="shared" si="1125"/>
        <v>No</v>
      </c>
      <c r="R5751" t="str">
        <f t="shared" si="1126"/>
        <v>No</v>
      </c>
      <c r="S5751">
        <v>2564</v>
      </c>
      <c r="T5751" t="s">
        <v>14</v>
      </c>
      <c r="V5751" t="str">
        <f t="shared" si="1127"/>
        <v>Non Intersection</v>
      </c>
      <c r="W5751" t="s">
        <v>6095</v>
      </c>
      <c r="X5751">
        <v>42.400115</v>
      </c>
      <c r="Y5751">
        <v>-71.134533000000005</v>
      </c>
      <c r="Z5751" t="s">
        <v>6096</v>
      </c>
    </row>
    <row r="5752" spans="1:26">
      <c r="A5752">
        <v>29758</v>
      </c>
      <c r="B5752" s="1">
        <v>41557.538194444445</v>
      </c>
      <c r="C5752" s="1">
        <f t="shared" si="1116"/>
        <v>41275</v>
      </c>
      <c r="D5752" s="4">
        <f t="shared" si="1117"/>
        <v>0.77500000000000002</v>
      </c>
      <c r="E5752" s="3">
        <f t="shared" si="1118"/>
        <v>2013</v>
      </c>
      <c r="F5752" s="3">
        <f t="shared" si="1119"/>
        <v>10</v>
      </c>
      <c r="G5752" s="3">
        <f t="shared" si="1120"/>
        <v>10</v>
      </c>
      <c r="H5752" s="3">
        <f t="shared" si="1121"/>
        <v>12</v>
      </c>
      <c r="I5752" s="3">
        <f t="shared" si="1122"/>
        <v>55</v>
      </c>
      <c r="J5752" s="3">
        <f t="shared" si="1123"/>
        <v>5</v>
      </c>
      <c r="K5752" s="3" t="str">
        <f>IF(AND(D5752&gt;='Season Lookup'!$D$15,D5752&lt;'Season Lookup'!$D$16),"Spring",IF(AND(D5752&gt;='Season Lookup'!$D$16,D5752&lt;'Season Lookup'!$D$17),"Summer",IF(AND(D5752&gt;='Season Lookup'!$D$17,D5752&lt;'Season Lookup'!$D$18),"Fall",IF(OR(D5752&gt;='Season Lookup'!$D$18,D5752&lt;'Season Lookup'!$D$15),"Winter"))))</f>
        <v>Fall</v>
      </c>
      <c r="L5752" s="3" t="str">
        <f>VLOOKUP(F5752,'Season Lookup'!$A$1:$B$13,2,0)</f>
        <v>Fall</v>
      </c>
      <c r="M5752" t="s">
        <v>78</v>
      </c>
      <c r="N5752" t="s">
        <v>18</v>
      </c>
      <c r="O5752" t="s">
        <v>132</v>
      </c>
      <c r="P5752" t="str">
        <f t="shared" si="1124"/>
        <v>Yes</v>
      </c>
      <c r="Q5752" t="str">
        <f t="shared" si="1125"/>
        <v>Yes</v>
      </c>
      <c r="R5752" t="str">
        <f t="shared" si="1126"/>
        <v>No</v>
      </c>
      <c r="T5752" t="s">
        <v>15</v>
      </c>
      <c r="U5752" t="s">
        <v>3188</v>
      </c>
      <c r="V5752" t="str">
        <f t="shared" si="1127"/>
        <v>Intersection</v>
      </c>
      <c r="W5752" t="s">
        <v>6097</v>
      </c>
      <c r="X5752">
        <v>42.393507</v>
      </c>
      <c r="Y5752">
        <v>-71.133106999999995</v>
      </c>
      <c r="Z5752" t="s">
        <v>6098</v>
      </c>
    </row>
    <row r="5753" spans="1:26">
      <c r="A5753">
        <v>29759</v>
      </c>
      <c r="B5753" s="1">
        <v>41557.625</v>
      </c>
      <c r="C5753" s="1">
        <f t="shared" si="1116"/>
        <v>41275</v>
      </c>
      <c r="D5753" s="4">
        <f t="shared" si="1117"/>
        <v>0.77500000000000002</v>
      </c>
      <c r="E5753" s="3">
        <f t="shared" si="1118"/>
        <v>2013</v>
      </c>
      <c r="F5753" s="3">
        <f t="shared" si="1119"/>
        <v>10</v>
      </c>
      <c r="G5753" s="3">
        <f t="shared" si="1120"/>
        <v>10</v>
      </c>
      <c r="H5753" s="3">
        <f t="shared" si="1121"/>
        <v>15</v>
      </c>
      <c r="I5753" s="3">
        <f t="shared" si="1122"/>
        <v>0</v>
      </c>
      <c r="J5753" s="3">
        <f t="shared" si="1123"/>
        <v>5</v>
      </c>
      <c r="K5753" s="3" t="str">
        <f>IF(AND(D5753&gt;='Season Lookup'!$D$15,D5753&lt;'Season Lookup'!$D$16),"Spring",IF(AND(D5753&gt;='Season Lookup'!$D$16,D5753&lt;'Season Lookup'!$D$17),"Summer",IF(AND(D5753&gt;='Season Lookup'!$D$17,D5753&lt;'Season Lookup'!$D$18),"Fall",IF(OR(D5753&gt;='Season Lookup'!$D$18,D5753&lt;'Season Lookup'!$D$15),"Winter"))))</f>
        <v>Fall</v>
      </c>
      <c r="L5753" s="3" t="str">
        <f>VLOOKUP(F5753,'Season Lookup'!$A$1:$B$13,2,0)</f>
        <v>Fall</v>
      </c>
      <c r="M5753" t="s">
        <v>78</v>
      </c>
      <c r="N5753" t="s">
        <v>13</v>
      </c>
      <c r="O5753" t="s">
        <v>13</v>
      </c>
      <c r="P5753" t="str">
        <f t="shared" si="1124"/>
        <v>Yes</v>
      </c>
      <c r="Q5753" t="str">
        <f t="shared" si="1125"/>
        <v>No</v>
      </c>
      <c r="R5753" t="str">
        <f t="shared" si="1126"/>
        <v>No</v>
      </c>
      <c r="T5753" t="s">
        <v>6099</v>
      </c>
      <c r="U5753" t="s">
        <v>142</v>
      </c>
      <c r="V5753" t="str">
        <f t="shared" si="1127"/>
        <v>Intersection</v>
      </c>
      <c r="W5753" t="s">
        <v>6100</v>
      </c>
      <c r="X5753">
        <v>0</v>
      </c>
      <c r="Y5753">
        <v>0</v>
      </c>
      <c r="Z5753" t="s">
        <v>81</v>
      </c>
    </row>
    <row r="5754" spans="1:26">
      <c r="A5754">
        <v>29760</v>
      </c>
      <c r="B5754" s="1">
        <v>41557.781944444447</v>
      </c>
      <c r="C5754" s="1">
        <f t="shared" si="1116"/>
        <v>41275</v>
      </c>
      <c r="D5754" s="4">
        <f t="shared" si="1117"/>
        <v>0.77500000000000002</v>
      </c>
      <c r="E5754" s="3">
        <f t="shared" si="1118"/>
        <v>2013</v>
      </c>
      <c r="F5754" s="3">
        <f t="shared" si="1119"/>
        <v>10</v>
      </c>
      <c r="G5754" s="3">
        <f t="shared" si="1120"/>
        <v>10</v>
      </c>
      <c r="H5754" s="3">
        <f t="shared" si="1121"/>
        <v>18</v>
      </c>
      <c r="I5754" s="3">
        <f t="shared" si="1122"/>
        <v>46</v>
      </c>
      <c r="J5754" s="3">
        <f t="shared" si="1123"/>
        <v>5</v>
      </c>
      <c r="K5754" s="3" t="str">
        <f>IF(AND(D5754&gt;='Season Lookup'!$D$15,D5754&lt;'Season Lookup'!$D$16),"Spring",IF(AND(D5754&gt;='Season Lookup'!$D$16,D5754&lt;'Season Lookup'!$D$17),"Summer",IF(AND(D5754&gt;='Season Lookup'!$D$17,D5754&lt;'Season Lookup'!$D$18),"Fall",IF(OR(D5754&gt;='Season Lookup'!$D$18,D5754&lt;'Season Lookup'!$D$15),"Winter"))))</f>
        <v>Fall</v>
      </c>
      <c r="L5754" s="3" t="str">
        <f>VLOOKUP(F5754,'Season Lookup'!$A$1:$B$13,2,0)</f>
        <v>Fall</v>
      </c>
      <c r="M5754" t="s">
        <v>78</v>
      </c>
      <c r="N5754" t="s">
        <v>13</v>
      </c>
      <c r="O5754" t="s">
        <v>132</v>
      </c>
      <c r="P5754" t="str">
        <f t="shared" si="1124"/>
        <v>Yes</v>
      </c>
      <c r="Q5754" t="str">
        <f t="shared" si="1125"/>
        <v>Yes</v>
      </c>
      <c r="R5754" t="str">
        <f t="shared" si="1126"/>
        <v>No</v>
      </c>
      <c r="S5754">
        <v>1637</v>
      </c>
      <c r="T5754" t="s">
        <v>14</v>
      </c>
      <c r="V5754" t="str">
        <f t="shared" si="1127"/>
        <v>Non Intersection</v>
      </c>
      <c r="W5754" t="s">
        <v>6101</v>
      </c>
      <c r="X5754">
        <v>42.381028000000001</v>
      </c>
      <c r="Y5754">
        <v>-71.119515000000007</v>
      </c>
      <c r="Z5754" t="s">
        <v>6102</v>
      </c>
    </row>
    <row r="5755" spans="1:26">
      <c r="A5755">
        <v>29774</v>
      </c>
      <c r="B5755" s="1">
        <v>41557.722210648149</v>
      </c>
      <c r="C5755" s="1">
        <f t="shared" si="1116"/>
        <v>41275</v>
      </c>
      <c r="D5755" s="4">
        <f t="shared" si="1117"/>
        <v>0.77500000000000002</v>
      </c>
      <c r="E5755" s="3">
        <f t="shared" si="1118"/>
        <v>2013</v>
      </c>
      <c r="F5755" s="3">
        <f t="shared" si="1119"/>
        <v>10</v>
      </c>
      <c r="G5755" s="3">
        <f t="shared" si="1120"/>
        <v>10</v>
      </c>
      <c r="H5755" s="3">
        <f t="shared" si="1121"/>
        <v>17</v>
      </c>
      <c r="I5755" s="3">
        <f t="shared" si="1122"/>
        <v>19</v>
      </c>
      <c r="J5755" s="3">
        <f t="shared" si="1123"/>
        <v>5</v>
      </c>
      <c r="K5755" s="3" t="str">
        <f>IF(AND(D5755&gt;='Season Lookup'!$D$15,D5755&lt;'Season Lookup'!$D$16),"Spring",IF(AND(D5755&gt;='Season Lookup'!$D$16,D5755&lt;'Season Lookup'!$D$17),"Summer",IF(AND(D5755&gt;='Season Lookup'!$D$17,D5755&lt;'Season Lookup'!$D$18),"Fall",IF(OR(D5755&gt;='Season Lookup'!$D$18,D5755&lt;'Season Lookup'!$D$15),"Winter"))))</f>
        <v>Fall</v>
      </c>
      <c r="L5755" s="3" t="str">
        <f>VLOOKUP(F5755,'Season Lookup'!$A$1:$B$13,2,0)</f>
        <v>Fall</v>
      </c>
      <c r="M5755" t="s">
        <v>78</v>
      </c>
      <c r="N5755" t="s">
        <v>13</v>
      </c>
      <c r="O5755" t="s">
        <v>132</v>
      </c>
      <c r="P5755" t="str">
        <f t="shared" si="1124"/>
        <v>Yes</v>
      </c>
      <c r="Q5755" t="str">
        <f t="shared" si="1125"/>
        <v>Yes</v>
      </c>
      <c r="R5755" t="str">
        <f t="shared" si="1126"/>
        <v>No</v>
      </c>
      <c r="S5755">
        <v>189</v>
      </c>
      <c r="T5755" t="s">
        <v>74</v>
      </c>
      <c r="V5755" t="str">
        <f t="shared" si="1127"/>
        <v>Non Intersection</v>
      </c>
      <c r="W5755" t="s">
        <v>6103</v>
      </c>
      <c r="X5755">
        <v>42.372838999999999</v>
      </c>
      <c r="Y5755">
        <v>-71.099442999999994</v>
      </c>
      <c r="Z5755" t="s">
        <v>6104</v>
      </c>
    </row>
    <row r="5756" spans="1:26">
      <c r="A5756">
        <v>29846</v>
      </c>
      <c r="B5756" s="1">
        <v>41557.920138888891</v>
      </c>
      <c r="C5756" s="1">
        <f t="shared" si="1116"/>
        <v>41275</v>
      </c>
      <c r="D5756" s="4">
        <f t="shared" si="1117"/>
        <v>0.77500000000000002</v>
      </c>
      <c r="E5756" s="3">
        <f t="shared" si="1118"/>
        <v>2013</v>
      </c>
      <c r="F5756" s="3">
        <f t="shared" si="1119"/>
        <v>10</v>
      </c>
      <c r="G5756" s="3">
        <f t="shared" si="1120"/>
        <v>10</v>
      </c>
      <c r="H5756" s="3">
        <f t="shared" si="1121"/>
        <v>22</v>
      </c>
      <c r="I5756" s="3">
        <f t="shared" si="1122"/>
        <v>5</v>
      </c>
      <c r="J5756" s="3">
        <f t="shared" si="1123"/>
        <v>5</v>
      </c>
      <c r="K5756" s="3" t="str">
        <f>IF(AND(D5756&gt;='Season Lookup'!$D$15,D5756&lt;'Season Lookup'!$D$16),"Spring",IF(AND(D5756&gt;='Season Lookup'!$D$16,D5756&lt;'Season Lookup'!$D$17),"Summer",IF(AND(D5756&gt;='Season Lookup'!$D$17,D5756&lt;'Season Lookup'!$D$18),"Fall",IF(OR(D5756&gt;='Season Lookup'!$D$18,D5756&lt;'Season Lookup'!$D$15),"Winter"))))</f>
        <v>Fall</v>
      </c>
      <c r="L5756" s="3" t="str">
        <f>VLOOKUP(F5756,'Season Lookup'!$A$1:$B$13,2,0)</f>
        <v>Fall</v>
      </c>
      <c r="M5756" t="s">
        <v>78</v>
      </c>
      <c r="N5756" t="s">
        <v>13</v>
      </c>
      <c r="O5756" t="s">
        <v>13</v>
      </c>
      <c r="P5756" t="str">
        <f t="shared" si="1124"/>
        <v>Yes</v>
      </c>
      <c r="Q5756" t="str">
        <f t="shared" si="1125"/>
        <v>No</v>
      </c>
      <c r="R5756" t="str">
        <f t="shared" si="1126"/>
        <v>No</v>
      </c>
      <c r="T5756" t="s">
        <v>186</v>
      </c>
      <c r="U5756" t="s">
        <v>4933</v>
      </c>
      <c r="V5756" t="str">
        <f t="shared" si="1127"/>
        <v>Intersection</v>
      </c>
      <c r="W5756" t="s">
        <v>4934</v>
      </c>
      <c r="X5756">
        <v>42.390976999999999</v>
      </c>
      <c r="Y5756">
        <v>-71.157285000000002</v>
      </c>
      <c r="Z5756" t="s">
        <v>1015</v>
      </c>
    </row>
    <row r="5757" spans="1:26">
      <c r="A5757">
        <v>29761</v>
      </c>
      <c r="B5757" s="1">
        <v>41558.375</v>
      </c>
      <c r="C5757" s="1">
        <f t="shared" si="1116"/>
        <v>41275</v>
      </c>
      <c r="D5757" s="4">
        <f t="shared" si="1117"/>
        <v>0.77777777777777779</v>
      </c>
      <c r="E5757" s="3">
        <f t="shared" si="1118"/>
        <v>2013</v>
      </c>
      <c r="F5757" s="3">
        <f t="shared" si="1119"/>
        <v>10</v>
      </c>
      <c r="G5757" s="3">
        <f t="shared" si="1120"/>
        <v>11</v>
      </c>
      <c r="H5757" s="3">
        <f t="shared" si="1121"/>
        <v>9</v>
      </c>
      <c r="I5757" s="3">
        <f t="shared" si="1122"/>
        <v>0</v>
      </c>
      <c r="J5757" s="3">
        <f t="shared" si="1123"/>
        <v>6</v>
      </c>
      <c r="K5757" s="3" t="str">
        <f>IF(AND(D5757&gt;='Season Lookup'!$D$15,D5757&lt;'Season Lookup'!$D$16),"Spring",IF(AND(D5757&gt;='Season Lookup'!$D$16,D5757&lt;'Season Lookup'!$D$17),"Summer",IF(AND(D5757&gt;='Season Lookup'!$D$17,D5757&lt;'Season Lookup'!$D$18),"Fall",IF(OR(D5757&gt;='Season Lookup'!$D$18,D5757&lt;'Season Lookup'!$D$15),"Winter"))))</f>
        <v>Fall</v>
      </c>
      <c r="L5757" s="3" t="str">
        <f>VLOOKUP(F5757,'Season Lookup'!$A$1:$B$13,2,0)</f>
        <v>Fall</v>
      </c>
      <c r="M5757" t="s">
        <v>12</v>
      </c>
      <c r="N5757" t="s">
        <v>13</v>
      </c>
      <c r="O5757" t="s">
        <v>132</v>
      </c>
      <c r="P5757" t="str">
        <f t="shared" si="1124"/>
        <v>Yes</v>
      </c>
      <c r="Q5757" t="str">
        <f t="shared" si="1125"/>
        <v>Yes</v>
      </c>
      <c r="R5757" t="str">
        <f t="shared" si="1126"/>
        <v>No</v>
      </c>
      <c r="T5757" t="s">
        <v>186</v>
      </c>
      <c r="U5757" t="s">
        <v>233</v>
      </c>
      <c r="V5757" t="str">
        <f t="shared" si="1127"/>
        <v>Intersection</v>
      </c>
      <c r="W5757" t="s">
        <v>6105</v>
      </c>
      <c r="X5757">
        <v>42.384917999999999</v>
      </c>
      <c r="Y5757">
        <v>-71.136532000000003</v>
      </c>
      <c r="Z5757" t="s">
        <v>6106</v>
      </c>
    </row>
    <row r="5758" spans="1:26">
      <c r="A5758">
        <v>29762</v>
      </c>
      <c r="B5758" s="1">
        <v>41558.572905092595</v>
      </c>
      <c r="C5758" s="1">
        <f t="shared" si="1116"/>
        <v>41275</v>
      </c>
      <c r="D5758" s="4">
        <f t="shared" si="1117"/>
        <v>0.77777777777777779</v>
      </c>
      <c r="E5758" s="3">
        <f t="shared" si="1118"/>
        <v>2013</v>
      </c>
      <c r="F5758" s="3">
        <f t="shared" si="1119"/>
        <v>10</v>
      </c>
      <c r="G5758" s="3">
        <f t="shared" si="1120"/>
        <v>11</v>
      </c>
      <c r="H5758" s="3">
        <f t="shared" si="1121"/>
        <v>13</v>
      </c>
      <c r="I5758" s="3">
        <f t="shared" si="1122"/>
        <v>44</v>
      </c>
      <c r="J5758" s="3">
        <f t="shared" si="1123"/>
        <v>6</v>
      </c>
      <c r="K5758" s="3" t="str">
        <f>IF(AND(D5758&gt;='Season Lookup'!$D$15,D5758&lt;'Season Lookup'!$D$16),"Spring",IF(AND(D5758&gt;='Season Lookup'!$D$16,D5758&lt;'Season Lookup'!$D$17),"Summer",IF(AND(D5758&gt;='Season Lookup'!$D$17,D5758&lt;'Season Lookup'!$D$18),"Fall",IF(OR(D5758&gt;='Season Lookup'!$D$18,D5758&lt;'Season Lookup'!$D$15),"Winter"))))</f>
        <v>Fall</v>
      </c>
      <c r="L5758" s="3" t="str">
        <f>VLOOKUP(F5758,'Season Lookup'!$A$1:$B$13,2,0)</f>
        <v>Fall</v>
      </c>
      <c r="M5758" t="s">
        <v>12</v>
      </c>
      <c r="N5758" t="s">
        <v>13</v>
      </c>
      <c r="O5758" t="s">
        <v>23</v>
      </c>
      <c r="P5758" t="str">
        <f t="shared" si="1124"/>
        <v>Yes</v>
      </c>
      <c r="Q5758" t="str">
        <f t="shared" si="1125"/>
        <v>No</v>
      </c>
      <c r="R5758" t="str">
        <f t="shared" si="1126"/>
        <v>No</v>
      </c>
      <c r="S5758">
        <v>139</v>
      </c>
      <c r="T5758" t="s">
        <v>387</v>
      </c>
      <c r="V5758" t="str">
        <f t="shared" si="1127"/>
        <v>Non Intersection</v>
      </c>
      <c r="W5758" t="s">
        <v>6107</v>
      </c>
      <c r="X5758">
        <v>42.373528999999998</v>
      </c>
      <c r="Y5758">
        <v>-71.101543000000007</v>
      </c>
      <c r="Z5758" t="s">
        <v>6108</v>
      </c>
    </row>
    <row r="5759" spans="1:26">
      <c r="A5759">
        <v>29763</v>
      </c>
      <c r="B5759" s="1">
        <v>41558.614583333336</v>
      </c>
      <c r="C5759" s="1">
        <f t="shared" si="1116"/>
        <v>41275</v>
      </c>
      <c r="D5759" s="4">
        <f t="shared" si="1117"/>
        <v>0.77777777777777779</v>
      </c>
      <c r="E5759" s="3">
        <f t="shared" si="1118"/>
        <v>2013</v>
      </c>
      <c r="F5759" s="3">
        <f t="shared" si="1119"/>
        <v>10</v>
      </c>
      <c r="G5759" s="3">
        <f t="shared" si="1120"/>
        <v>11</v>
      </c>
      <c r="H5759" s="3">
        <f t="shared" si="1121"/>
        <v>14</v>
      </c>
      <c r="I5759" s="3">
        <f t="shared" si="1122"/>
        <v>45</v>
      </c>
      <c r="J5759" s="3">
        <f t="shared" si="1123"/>
        <v>6</v>
      </c>
      <c r="K5759" s="3" t="str">
        <f>IF(AND(D5759&gt;='Season Lookup'!$D$15,D5759&lt;'Season Lookup'!$D$16),"Spring",IF(AND(D5759&gt;='Season Lookup'!$D$16,D5759&lt;'Season Lookup'!$D$17),"Summer",IF(AND(D5759&gt;='Season Lookup'!$D$17,D5759&lt;'Season Lookup'!$D$18),"Fall",IF(OR(D5759&gt;='Season Lookup'!$D$18,D5759&lt;'Season Lookup'!$D$15),"Winter"))))</f>
        <v>Fall</v>
      </c>
      <c r="L5759" s="3" t="str">
        <f>VLOOKUP(F5759,'Season Lookup'!$A$1:$B$13,2,0)</f>
        <v>Fall</v>
      </c>
      <c r="M5759" t="s">
        <v>12</v>
      </c>
      <c r="N5759" t="s">
        <v>13</v>
      </c>
      <c r="O5759" t="s">
        <v>13</v>
      </c>
      <c r="P5759" t="str">
        <f t="shared" si="1124"/>
        <v>Yes</v>
      </c>
      <c r="Q5759" t="str">
        <f t="shared" si="1125"/>
        <v>No</v>
      </c>
      <c r="R5759" t="str">
        <f t="shared" si="1126"/>
        <v>No</v>
      </c>
      <c r="S5759">
        <v>13</v>
      </c>
      <c r="T5759" t="s">
        <v>832</v>
      </c>
      <c r="V5759" t="str">
        <f t="shared" si="1127"/>
        <v>Non Intersection</v>
      </c>
      <c r="W5759" t="s">
        <v>6109</v>
      </c>
      <c r="X5759">
        <v>42.362071999999998</v>
      </c>
      <c r="Y5759">
        <v>-71.112264999999994</v>
      </c>
      <c r="Z5759" t="s">
        <v>6110</v>
      </c>
    </row>
    <row r="5760" spans="1:26">
      <c r="A5760">
        <v>29764</v>
      </c>
      <c r="B5760" s="1">
        <v>41558.8125</v>
      </c>
      <c r="C5760" s="1">
        <f t="shared" si="1116"/>
        <v>41275</v>
      </c>
      <c r="D5760" s="4">
        <f t="shared" si="1117"/>
        <v>0.77777777777777779</v>
      </c>
      <c r="E5760" s="3">
        <f t="shared" si="1118"/>
        <v>2013</v>
      </c>
      <c r="F5760" s="3">
        <f t="shared" si="1119"/>
        <v>10</v>
      </c>
      <c r="G5760" s="3">
        <f t="shared" si="1120"/>
        <v>11</v>
      </c>
      <c r="H5760" s="3">
        <f t="shared" si="1121"/>
        <v>19</v>
      </c>
      <c r="I5760" s="3">
        <f t="shared" si="1122"/>
        <v>30</v>
      </c>
      <c r="J5760" s="3">
        <f t="shared" si="1123"/>
        <v>6</v>
      </c>
      <c r="K5760" s="3" t="str">
        <f>IF(AND(D5760&gt;='Season Lookup'!$D$15,D5760&lt;'Season Lookup'!$D$16),"Spring",IF(AND(D5760&gt;='Season Lookup'!$D$16,D5760&lt;'Season Lookup'!$D$17),"Summer",IF(AND(D5760&gt;='Season Lookup'!$D$17,D5760&lt;'Season Lookup'!$D$18),"Fall",IF(OR(D5760&gt;='Season Lookup'!$D$18,D5760&lt;'Season Lookup'!$D$15),"Winter"))))</f>
        <v>Fall</v>
      </c>
      <c r="L5760" s="3" t="str">
        <f>VLOOKUP(F5760,'Season Lookup'!$A$1:$B$13,2,0)</f>
        <v>Fall</v>
      </c>
      <c r="M5760" t="s">
        <v>12</v>
      </c>
      <c r="N5760" t="s">
        <v>13</v>
      </c>
      <c r="O5760" t="s">
        <v>13</v>
      </c>
      <c r="P5760" t="str">
        <f t="shared" si="1124"/>
        <v>Yes</v>
      </c>
      <c r="Q5760" t="str">
        <f t="shared" si="1125"/>
        <v>No</v>
      </c>
      <c r="R5760" t="str">
        <f t="shared" si="1126"/>
        <v>No</v>
      </c>
      <c r="T5760" t="s">
        <v>108</v>
      </c>
      <c r="U5760" t="s">
        <v>70</v>
      </c>
      <c r="V5760" t="str">
        <f t="shared" si="1127"/>
        <v>Intersection</v>
      </c>
      <c r="W5760" t="s">
        <v>645</v>
      </c>
      <c r="X5760">
        <v>42.363650999999997</v>
      </c>
      <c r="Y5760">
        <v>-71.103735</v>
      </c>
      <c r="Z5760" t="s">
        <v>154</v>
      </c>
    </row>
    <row r="5761" spans="1:26">
      <c r="A5761">
        <v>29765</v>
      </c>
      <c r="B5761" s="1">
        <v>41558.875</v>
      </c>
      <c r="C5761" s="1">
        <f t="shared" si="1116"/>
        <v>41275</v>
      </c>
      <c r="D5761" s="4">
        <f t="shared" si="1117"/>
        <v>0.77777777777777779</v>
      </c>
      <c r="E5761" s="3">
        <f t="shared" si="1118"/>
        <v>2013</v>
      </c>
      <c r="F5761" s="3">
        <f t="shared" si="1119"/>
        <v>10</v>
      </c>
      <c r="G5761" s="3">
        <f t="shared" si="1120"/>
        <v>11</v>
      </c>
      <c r="H5761" s="3">
        <f t="shared" si="1121"/>
        <v>21</v>
      </c>
      <c r="I5761" s="3">
        <f t="shared" si="1122"/>
        <v>0</v>
      </c>
      <c r="J5761" s="3">
        <f t="shared" si="1123"/>
        <v>6</v>
      </c>
      <c r="K5761" s="3" t="str">
        <f>IF(AND(D5761&gt;='Season Lookup'!$D$15,D5761&lt;'Season Lookup'!$D$16),"Spring",IF(AND(D5761&gt;='Season Lookup'!$D$16,D5761&lt;'Season Lookup'!$D$17),"Summer",IF(AND(D5761&gt;='Season Lookup'!$D$17,D5761&lt;'Season Lookup'!$D$18),"Fall",IF(OR(D5761&gt;='Season Lookup'!$D$18,D5761&lt;'Season Lookup'!$D$15),"Winter"))))</f>
        <v>Fall</v>
      </c>
      <c r="L5761" s="3" t="str">
        <f>VLOOKUP(F5761,'Season Lookup'!$A$1:$B$13,2,0)</f>
        <v>Fall</v>
      </c>
      <c r="M5761" t="s">
        <v>12</v>
      </c>
      <c r="N5761" t="s">
        <v>13</v>
      </c>
      <c r="O5761" t="s">
        <v>13</v>
      </c>
      <c r="P5761" t="str">
        <f t="shared" si="1124"/>
        <v>Yes</v>
      </c>
      <c r="Q5761" t="str">
        <f t="shared" si="1125"/>
        <v>No</v>
      </c>
      <c r="R5761" t="str">
        <f t="shared" si="1126"/>
        <v>No</v>
      </c>
      <c r="T5761" t="s">
        <v>108</v>
      </c>
      <c r="U5761" t="s">
        <v>70</v>
      </c>
      <c r="V5761" t="str">
        <f t="shared" si="1127"/>
        <v>Intersection</v>
      </c>
      <c r="W5761" t="s">
        <v>645</v>
      </c>
      <c r="X5761">
        <v>42.363650999999997</v>
      </c>
      <c r="Y5761">
        <v>-71.103735</v>
      </c>
      <c r="Z5761" t="s">
        <v>154</v>
      </c>
    </row>
    <row r="5762" spans="1:26">
      <c r="A5762">
        <v>29797</v>
      </c>
      <c r="B5762" s="1">
        <v>41558.909710648149</v>
      </c>
      <c r="C5762" s="1">
        <f t="shared" si="1116"/>
        <v>41275</v>
      </c>
      <c r="D5762" s="4">
        <f t="shared" si="1117"/>
        <v>0.77777777777777779</v>
      </c>
      <c r="E5762" s="3">
        <f t="shared" si="1118"/>
        <v>2013</v>
      </c>
      <c r="F5762" s="3">
        <f t="shared" si="1119"/>
        <v>10</v>
      </c>
      <c r="G5762" s="3">
        <f t="shared" si="1120"/>
        <v>11</v>
      </c>
      <c r="H5762" s="3">
        <f t="shared" si="1121"/>
        <v>21</v>
      </c>
      <c r="I5762" s="3">
        <f t="shared" si="1122"/>
        <v>49</v>
      </c>
      <c r="J5762" s="3">
        <f t="shared" si="1123"/>
        <v>6</v>
      </c>
      <c r="K5762" s="3" t="str">
        <f>IF(AND(D5762&gt;='Season Lookup'!$D$15,D5762&lt;'Season Lookup'!$D$16),"Spring",IF(AND(D5762&gt;='Season Lookup'!$D$16,D5762&lt;'Season Lookup'!$D$17),"Summer",IF(AND(D5762&gt;='Season Lookup'!$D$17,D5762&lt;'Season Lookup'!$D$18),"Fall",IF(OR(D5762&gt;='Season Lookup'!$D$18,D5762&lt;'Season Lookup'!$D$15),"Winter"))))</f>
        <v>Fall</v>
      </c>
      <c r="L5762" s="3" t="str">
        <f>VLOOKUP(F5762,'Season Lookup'!$A$1:$B$13,2,0)</f>
        <v>Fall</v>
      </c>
      <c r="M5762" t="s">
        <v>12</v>
      </c>
      <c r="N5762" t="s">
        <v>13</v>
      </c>
      <c r="O5762" t="s">
        <v>132</v>
      </c>
      <c r="P5762" t="str">
        <f t="shared" si="1124"/>
        <v>Yes</v>
      </c>
      <c r="Q5762" t="str">
        <f t="shared" si="1125"/>
        <v>Yes</v>
      </c>
      <c r="R5762" t="str">
        <f t="shared" si="1126"/>
        <v>No</v>
      </c>
      <c r="S5762">
        <v>306</v>
      </c>
      <c r="T5762" t="s">
        <v>587</v>
      </c>
      <c r="V5762" t="str">
        <f t="shared" si="1127"/>
        <v>Non Intersection</v>
      </c>
      <c r="W5762" t="s">
        <v>4570</v>
      </c>
      <c r="X5762">
        <v>42.373601999999998</v>
      </c>
      <c r="Y5762">
        <v>-71.094628999999998</v>
      </c>
      <c r="Z5762" t="s">
        <v>4571</v>
      </c>
    </row>
    <row r="5763" spans="1:26">
      <c r="A5763">
        <v>29766</v>
      </c>
      <c r="B5763" s="1">
        <v>41559.115960648145</v>
      </c>
      <c r="C5763" s="1">
        <f t="shared" si="1116"/>
        <v>41275</v>
      </c>
      <c r="D5763" s="4">
        <f t="shared" si="1117"/>
        <v>0.78055555555555556</v>
      </c>
      <c r="E5763" s="3">
        <f t="shared" si="1118"/>
        <v>2013</v>
      </c>
      <c r="F5763" s="3">
        <f t="shared" si="1119"/>
        <v>10</v>
      </c>
      <c r="G5763" s="3">
        <f t="shared" si="1120"/>
        <v>12</v>
      </c>
      <c r="H5763" s="3">
        <f t="shared" si="1121"/>
        <v>2</v>
      </c>
      <c r="I5763" s="3">
        <f t="shared" si="1122"/>
        <v>46</v>
      </c>
      <c r="J5763" s="3">
        <f t="shared" si="1123"/>
        <v>7</v>
      </c>
      <c r="K5763" s="3" t="str">
        <f>IF(AND(D5763&gt;='Season Lookup'!$D$15,D5763&lt;'Season Lookup'!$D$16),"Spring",IF(AND(D5763&gt;='Season Lookup'!$D$16,D5763&lt;'Season Lookup'!$D$17),"Summer",IF(AND(D5763&gt;='Season Lookup'!$D$17,D5763&lt;'Season Lookup'!$D$18),"Fall",IF(OR(D5763&gt;='Season Lookup'!$D$18,D5763&lt;'Season Lookup'!$D$15),"Winter"))))</f>
        <v>Fall</v>
      </c>
      <c r="L5763" s="3" t="str">
        <f>VLOOKUP(F5763,'Season Lookup'!$A$1:$B$13,2,0)</f>
        <v>Fall</v>
      </c>
      <c r="M5763" t="s">
        <v>31</v>
      </c>
      <c r="N5763" t="s">
        <v>13</v>
      </c>
      <c r="O5763" t="s">
        <v>36</v>
      </c>
      <c r="P5763" t="str">
        <f t="shared" si="1124"/>
        <v>Yes</v>
      </c>
      <c r="Q5763" t="str">
        <f t="shared" si="1125"/>
        <v>No</v>
      </c>
      <c r="R5763" t="str">
        <f t="shared" si="1126"/>
        <v>No</v>
      </c>
      <c r="S5763">
        <v>181</v>
      </c>
      <c r="T5763" t="s">
        <v>260</v>
      </c>
      <c r="V5763" t="str">
        <f t="shared" si="1127"/>
        <v>Non Intersection</v>
      </c>
      <c r="W5763" t="s">
        <v>6111</v>
      </c>
      <c r="X5763">
        <v>42.368040999999998</v>
      </c>
      <c r="Y5763">
        <v>-71.080875000000006</v>
      </c>
      <c r="Z5763" t="s">
        <v>6112</v>
      </c>
    </row>
    <row r="5764" spans="1:26">
      <c r="A5764">
        <v>29767</v>
      </c>
      <c r="B5764" s="1">
        <v>41559.451388888891</v>
      </c>
      <c r="C5764" s="1">
        <f t="shared" si="1116"/>
        <v>41275</v>
      </c>
      <c r="D5764" s="4">
        <f t="shared" si="1117"/>
        <v>0.78055555555555556</v>
      </c>
      <c r="E5764" s="3">
        <f t="shared" si="1118"/>
        <v>2013</v>
      </c>
      <c r="F5764" s="3">
        <f t="shared" si="1119"/>
        <v>10</v>
      </c>
      <c r="G5764" s="3">
        <f t="shared" si="1120"/>
        <v>12</v>
      </c>
      <c r="H5764" s="3">
        <f t="shared" si="1121"/>
        <v>10</v>
      </c>
      <c r="I5764" s="3">
        <f t="shared" si="1122"/>
        <v>50</v>
      </c>
      <c r="J5764" s="3">
        <f t="shared" si="1123"/>
        <v>7</v>
      </c>
      <c r="K5764" s="3" t="str">
        <f>IF(AND(D5764&gt;='Season Lookup'!$D$15,D5764&lt;'Season Lookup'!$D$16),"Spring",IF(AND(D5764&gt;='Season Lookup'!$D$16,D5764&lt;'Season Lookup'!$D$17),"Summer",IF(AND(D5764&gt;='Season Lookup'!$D$17,D5764&lt;'Season Lookup'!$D$18),"Fall",IF(OR(D5764&gt;='Season Lookup'!$D$18,D5764&lt;'Season Lookup'!$D$15),"Winter"))))</f>
        <v>Fall</v>
      </c>
      <c r="L5764" s="3" t="str">
        <f>VLOOKUP(F5764,'Season Lookup'!$A$1:$B$13,2,0)</f>
        <v>Fall</v>
      </c>
      <c r="M5764" t="s">
        <v>31</v>
      </c>
      <c r="N5764" t="s">
        <v>13</v>
      </c>
      <c r="O5764" t="s">
        <v>13</v>
      </c>
      <c r="P5764" t="str">
        <f t="shared" si="1124"/>
        <v>Yes</v>
      </c>
      <c r="Q5764" t="str">
        <f t="shared" si="1125"/>
        <v>No</v>
      </c>
      <c r="R5764" t="str">
        <f t="shared" si="1126"/>
        <v>No</v>
      </c>
      <c r="T5764" t="s">
        <v>326</v>
      </c>
      <c r="U5764" t="s">
        <v>3966</v>
      </c>
      <c r="V5764" t="str">
        <f t="shared" si="1127"/>
        <v>Intersection</v>
      </c>
      <c r="W5764" t="s">
        <v>3967</v>
      </c>
      <c r="X5764">
        <v>42.371633000000003</v>
      </c>
      <c r="Y5764">
        <v>-71.120921999999993</v>
      </c>
      <c r="Z5764" t="s">
        <v>3968</v>
      </c>
    </row>
    <row r="5765" spans="1:26">
      <c r="A5765">
        <v>29785</v>
      </c>
      <c r="B5765" s="1">
        <v>41559.115960648145</v>
      </c>
      <c r="C5765" s="1">
        <f t="shared" si="1116"/>
        <v>41275</v>
      </c>
      <c r="D5765" s="4">
        <f t="shared" si="1117"/>
        <v>0.78055555555555556</v>
      </c>
      <c r="E5765" s="3">
        <f t="shared" si="1118"/>
        <v>2013</v>
      </c>
      <c r="F5765" s="3">
        <f t="shared" si="1119"/>
        <v>10</v>
      </c>
      <c r="G5765" s="3">
        <f t="shared" si="1120"/>
        <v>12</v>
      </c>
      <c r="H5765" s="3">
        <f t="shared" si="1121"/>
        <v>2</v>
      </c>
      <c r="I5765" s="3">
        <f t="shared" si="1122"/>
        <v>46</v>
      </c>
      <c r="J5765" s="3">
        <f t="shared" si="1123"/>
        <v>7</v>
      </c>
      <c r="K5765" s="3" t="str">
        <f>IF(AND(D5765&gt;='Season Lookup'!$D$15,D5765&lt;'Season Lookup'!$D$16),"Spring",IF(AND(D5765&gt;='Season Lookup'!$D$16,D5765&lt;'Season Lookup'!$D$17),"Summer",IF(AND(D5765&gt;='Season Lookup'!$D$17,D5765&lt;'Season Lookup'!$D$18),"Fall",IF(OR(D5765&gt;='Season Lookup'!$D$18,D5765&lt;'Season Lookup'!$D$15),"Winter"))))</f>
        <v>Fall</v>
      </c>
      <c r="L5765" s="3" t="str">
        <f>VLOOKUP(F5765,'Season Lookup'!$A$1:$B$13,2,0)</f>
        <v>Fall</v>
      </c>
      <c r="M5765" t="s">
        <v>31</v>
      </c>
      <c r="N5765" t="s">
        <v>13</v>
      </c>
      <c r="O5765" t="s">
        <v>36</v>
      </c>
      <c r="P5765" t="str">
        <f t="shared" si="1124"/>
        <v>Yes</v>
      </c>
      <c r="Q5765" t="str">
        <f t="shared" si="1125"/>
        <v>No</v>
      </c>
      <c r="R5765" t="str">
        <f t="shared" si="1126"/>
        <v>No</v>
      </c>
      <c r="S5765">
        <v>181</v>
      </c>
      <c r="T5765" t="s">
        <v>260</v>
      </c>
      <c r="V5765" t="str">
        <f t="shared" si="1127"/>
        <v>Non Intersection</v>
      </c>
      <c r="W5765" t="s">
        <v>6111</v>
      </c>
      <c r="X5765">
        <v>42.368040999999998</v>
      </c>
      <c r="Y5765">
        <v>-71.080875000000006</v>
      </c>
      <c r="Z5765" t="s">
        <v>6112</v>
      </c>
    </row>
    <row r="5766" spans="1:26">
      <c r="A5766">
        <v>29769</v>
      </c>
      <c r="B5766" s="1">
        <v>41560.5625</v>
      </c>
      <c r="C5766" s="1">
        <f t="shared" si="1116"/>
        <v>41275</v>
      </c>
      <c r="D5766" s="4">
        <f t="shared" si="1117"/>
        <v>0.78333333333333333</v>
      </c>
      <c r="E5766" s="3">
        <f t="shared" si="1118"/>
        <v>2013</v>
      </c>
      <c r="F5766" s="3">
        <f t="shared" si="1119"/>
        <v>10</v>
      </c>
      <c r="G5766" s="3">
        <f t="shared" si="1120"/>
        <v>13</v>
      </c>
      <c r="H5766" s="3">
        <f t="shared" si="1121"/>
        <v>13</v>
      </c>
      <c r="I5766" s="3">
        <f t="shared" si="1122"/>
        <v>30</v>
      </c>
      <c r="J5766" s="3">
        <f t="shared" si="1123"/>
        <v>1</v>
      </c>
      <c r="K5766" s="3" t="str">
        <f>IF(AND(D5766&gt;='Season Lookup'!$D$15,D5766&lt;'Season Lookup'!$D$16),"Spring",IF(AND(D5766&gt;='Season Lookup'!$D$16,D5766&lt;'Season Lookup'!$D$17),"Summer",IF(AND(D5766&gt;='Season Lookup'!$D$17,D5766&lt;'Season Lookup'!$D$18),"Fall",IF(OR(D5766&gt;='Season Lookup'!$D$18,D5766&lt;'Season Lookup'!$D$15),"Winter"))))</f>
        <v>Fall</v>
      </c>
      <c r="L5766" s="3" t="str">
        <f>VLOOKUP(F5766,'Season Lookup'!$A$1:$B$13,2,0)</f>
        <v>Fall</v>
      </c>
      <c r="M5766" t="s">
        <v>48</v>
      </c>
      <c r="N5766" t="s">
        <v>13</v>
      </c>
      <c r="O5766" t="s">
        <v>23</v>
      </c>
      <c r="P5766" t="str">
        <f t="shared" si="1124"/>
        <v>Yes</v>
      </c>
      <c r="Q5766" t="str">
        <f t="shared" si="1125"/>
        <v>No</v>
      </c>
      <c r="R5766" t="str">
        <f t="shared" si="1126"/>
        <v>No</v>
      </c>
      <c r="S5766">
        <v>1558</v>
      </c>
      <c r="T5766" t="s">
        <v>14</v>
      </c>
      <c r="V5766" t="str">
        <f t="shared" si="1127"/>
        <v>Non Intersection</v>
      </c>
      <c r="W5766" t="s">
        <v>4473</v>
      </c>
      <c r="X5766">
        <v>42.378433999999999</v>
      </c>
      <c r="Y5766">
        <v>-71.120735999999994</v>
      </c>
      <c r="Z5766" t="s">
        <v>4474</v>
      </c>
    </row>
    <row r="5767" spans="1:26">
      <c r="A5767">
        <v>29770</v>
      </c>
      <c r="B5767" s="1">
        <v>41560.677766203706</v>
      </c>
      <c r="C5767" s="1">
        <f t="shared" si="1116"/>
        <v>41275</v>
      </c>
      <c r="D5767" s="4">
        <f t="shared" si="1117"/>
        <v>0.78333333333333333</v>
      </c>
      <c r="E5767" s="3">
        <f t="shared" si="1118"/>
        <v>2013</v>
      </c>
      <c r="F5767" s="3">
        <f t="shared" si="1119"/>
        <v>10</v>
      </c>
      <c r="G5767" s="3">
        <f t="shared" si="1120"/>
        <v>13</v>
      </c>
      <c r="H5767" s="3">
        <f t="shared" si="1121"/>
        <v>16</v>
      </c>
      <c r="I5767" s="3">
        <f t="shared" si="1122"/>
        <v>15</v>
      </c>
      <c r="J5767" s="3">
        <f t="shared" si="1123"/>
        <v>1</v>
      </c>
      <c r="K5767" s="3" t="str">
        <f>IF(AND(D5767&gt;='Season Lookup'!$D$15,D5767&lt;'Season Lookup'!$D$16),"Spring",IF(AND(D5767&gt;='Season Lookup'!$D$16,D5767&lt;'Season Lookup'!$D$17),"Summer",IF(AND(D5767&gt;='Season Lookup'!$D$17,D5767&lt;'Season Lookup'!$D$18),"Fall",IF(OR(D5767&gt;='Season Lookup'!$D$18,D5767&lt;'Season Lookup'!$D$15),"Winter"))))</f>
        <v>Fall</v>
      </c>
      <c r="L5767" s="3" t="str">
        <f>VLOOKUP(F5767,'Season Lookup'!$A$1:$B$13,2,0)</f>
        <v>Fall</v>
      </c>
      <c r="M5767" t="s">
        <v>48</v>
      </c>
      <c r="N5767" t="s">
        <v>13</v>
      </c>
      <c r="O5767" t="s">
        <v>13</v>
      </c>
      <c r="P5767" t="str">
        <f t="shared" si="1124"/>
        <v>Yes</v>
      </c>
      <c r="Q5767" t="str">
        <f t="shared" si="1125"/>
        <v>No</v>
      </c>
      <c r="R5767" t="str">
        <f t="shared" si="1126"/>
        <v>No</v>
      </c>
      <c r="T5767" t="s">
        <v>316</v>
      </c>
      <c r="U5767" t="s">
        <v>315</v>
      </c>
      <c r="V5767" t="str">
        <f t="shared" si="1127"/>
        <v>Intersection</v>
      </c>
      <c r="W5767" t="s">
        <v>3185</v>
      </c>
      <c r="X5767">
        <v>42.365853000000001</v>
      </c>
      <c r="Y5767">
        <v>-71.102331000000007</v>
      </c>
      <c r="Z5767" t="s">
        <v>318</v>
      </c>
    </row>
    <row r="5768" spans="1:26">
      <c r="A5768">
        <v>29771</v>
      </c>
      <c r="B5768" s="1">
        <v>41560.729155092595</v>
      </c>
      <c r="C5768" s="1">
        <f t="shared" si="1116"/>
        <v>41275</v>
      </c>
      <c r="D5768" s="4">
        <f t="shared" si="1117"/>
        <v>0.78333333333333333</v>
      </c>
      <c r="E5768" s="3">
        <f t="shared" si="1118"/>
        <v>2013</v>
      </c>
      <c r="F5768" s="3">
        <f t="shared" si="1119"/>
        <v>10</v>
      </c>
      <c r="G5768" s="3">
        <f t="shared" si="1120"/>
        <v>13</v>
      </c>
      <c r="H5768" s="3">
        <f t="shared" si="1121"/>
        <v>17</v>
      </c>
      <c r="I5768" s="3">
        <f t="shared" si="1122"/>
        <v>29</v>
      </c>
      <c r="J5768" s="3">
        <f t="shared" si="1123"/>
        <v>1</v>
      </c>
      <c r="K5768" s="3" t="str">
        <f>IF(AND(D5768&gt;='Season Lookup'!$D$15,D5768&lt;'Season Lookup'!$D$16),"Spring",IF(AND(D5768&gt;='Season Lookup'!$D$16,D5768&lt;'Season Lookup'!$D$17),"Summer",IF(AND(D5768&gt;='Season Lookup'!$D$17,D5768&lt;'Season Lookup'!$D$18),"Fall",IF(OR(D5768&gt;='Season Lookup'!$D$18,D5768&lt;'Season Lookup'!$D$15),"Winter"))))</f>
        <v>Fall</v>
      </c>
      <c r="L5768" s="3" t="str">
        <f>VLOOKUP(F5768,'Season Lookup'!$A$1:$B$13,2,0)</f>
        <v>Fall</v>
      </c>
      <c r="M5768" t="s">
        <v>48</v>
      </c>
      <c r="N5768" t="s">
        <v>13</v>
      </c>
      <c r="O5768" t="s">
        <v>152</v>
      </c>
      <c r="P5768" t="str">
        <f t="shared" si="1124"/>
        <v>Yes</v>
      </c>
      <c r="Q5768" t="str">
        <f t="shared" si="1125"/>
        <v>No</v>
      </c>
      <c r="R5768" t="str">
        <f t="shared" si="1126"/>
        <v>Yes</v>
      </c>
      <c r="S5768">
        <v>2055</v>
      </c>
      <c r="T5768" t="s">
        <v>14</v>
      </c>
      <c r="V5768" t="str">
        <f t="shared" si="1127"/>
        <v>Non Intersection</v>
      </c>
      <c r="W5768" t="s">
        <v>3399</v>
      </c>
      <c r="X5768">
        <v>42.391393000000001</v>
      </c>
      <c r="Y5768">
        <v>-71.122275999999999</v>
      </c>
      <c r="Z5768" t="s">
        <v>3400</v>
      </c>
    </row>
    <row r="5769" spans="1:26">
      <c r="A5769">
        <v>30041</v>
      </c>
      <c r="B5769" s="1">
        <v>41560.708333333336</v>
      </c>
      <c r="C5769" s="1">
        <f t="shared" si="1116"/>
        <v>41275</v>
      </c>
      <c r="D5769" s="4">
        <f t="shared" si="1117"/>
        <v>0.78333333333333333</v>
      </c>
      <c r="E5769" s="3">
        <f t="shared" si="1118"/>
        <v>2013</v>
      </c>
      <c r="F5769" s="3">
        <f t="shared" si="1119"/>
        <v>10</v>
      </c>
      <c r="G5769" s="3">
        <f t="shared" si="1120"/>
        <v>13</v>
      </c>
      <c r="H5769" s="3">
        <f t="shared" si="1121"/>
        <v>17</v>
      </c>
      <c r="I5769" s="3">
        <f t="shared" si="1122"/>
        <v>0</v>
      </c>
      <c r="J5769" s="3">
        <f t="shared" si="1123"/>
        <v>1</v>
      </c>
      <c r="K5769" s="3" t="str">
        <f>IF(AND(D5769&gt;='Season Lookup'!$D$15,D5769&lt;'Season Lookup'!$D$16),"Spring",IF(AND(D5769&gt;='Season Lookup'!$D$16,D5769&lt;'Season Lookup'!$D$17),"Summer",IF(AND(D5769&gt;='Season Lookup'!$D$17,D5769&lt;'Season Lookup'!$D$18),"Fall",IF(OR(D5769&gt;='Season Lookup'!$D$18,D5769&lt;'Season Lookup'!$D$15),"Winter"))))</f>
        <v>Fall</v>
      </c>
      <c r="L5769" s="3" t="str">
        <f>VLOOKUP(F5769,'Season Lookup'!$A$1:$B$13,2,0)</f>
        <v>Fall</v>
      </c>
      <c r="M5769" t="s">
        <v>12</v>
      </c>
      <c r="N5769" t="s">
        <v>13</v>
      </c>
      <c r="O5769" t="s">
        <v>132</v>
      </c>
      <c r="P5769" t="str">
        <f t="shared" si="1124"/>
        <v>Yes</v>
      </c>
      <c r="Q5769" t="str">
        <f t="shared" si="1125"/>
        <v>Yes</v>
      </c>
      <c r="R5769" t="str">
        <f t="shared" si="1126"/>
        <v>No</v>
      </c>
      <c r="T5769" t="s">
        <v>1065</v>
      </c>
      <c r="U5769" t="s">
        <v>186</v>
      </c>
      <c r="V5769" t="str">
        <f t="shared" si="1127"/>
        <v>Intersection</v>
      </c>
      <c r="W5769" t="s">
        <v>6113</v>
      </c>
      <c r="X5769">
        <v>42.385955000000003</v>
      </c>
      <c r="Y5769">
        <v>-71.138872000000006</v>
      </c>
      <c r="Z5769" t="s">
        <v>1067</v>
      </c>
    </row>
    <row r="5770" spans="1:26">
      <c r="A5770">
        <v>29768</v>
      </c>
      <c r="B5770" s="1">
        <v>41561.043738425928</v>
      </c>
      <c r="C5770" s="1">
        <f t="shared" si="1116"/>
        <v>41275</v>
      </c>
      <c r="D5770" s="4">
        <f t="shared" si="1117"/>
        <v>0.78611111111111109</v>
      </c>
      <c r="E5770" s="3">
        <f t="shared" si="1118"/>
        <v>2013</v>
      </c>
      <c r="F5770" s="3">
        <f t="shared" si="1119"/>
        <v>10</v>
      </c>
      <c r="G5770" s="3">
        <f t="shared" si="1120"/>
        <v>14</v>
      </c>
      <c r="H5770" s="3">
        <f t="shared" si="1121"/>
        <v>1</v>
      </c>
      <c r="I5770" s="3">
        <f t="shared" si="1122"/>
        <v>2</v>
      </c>
      <c r="J5770" s="3">
        <f t="shared" si="1123"/>
        <v>2</v>
      </c>
      <c r="K5770" s="3" t="str">
        <f>IF(AND(D5770&gt;='Season Lookup'!$D$15,D5770&lt;'Season Lookup'!$D$16),"Spring",IF(AND(D5770&gt;='Season Lookup'!$D$16,D5770&lt;'Season Lookup'!$D$17),"Summer",IF(AND(D5770&gt;='Season Lookup'!$D$17,D5770&lt;'Season Lookup'!$D$18),"Fall",IF(OR(D5770&gt;='Season Lookup'!$D$18,D5770&lt;'Season Lookup'!$D$15),"Winter"))))</f>
        <v>Fall</v>
      </c>
      <c r="L5770" s="3" t="str">
        <f>VLOOKUP(F5770,'Season Lookup'!$A$1:$B$13,2,0)</f>
        <v>Fall</v>
      </c>
      <c r="M5770" t="s">
        <v>56</v>
      </c>
      <c r="N5770" t="s">
        <v>13</v>
      </c>
      <c r="O5770" t="s">
        <v>13</v>
      </c>
      <c r="P5770" t="str">
        <f t="shared" si="1124"/>
        <v>Yes</v>
      </c>
      <c r="Q5770" t="str">
        <f t="shared" si="1125"/>
        <v>No</v>
      </c>
      <c r="R5770" t="str">
        <f t="shared" si="1126"/>
        <v>No</v>
      </c>
      <c r="T5770" t="s">
        <v>342</v>
      </c>
      <c r="U5770" t="s">
        <v>19</v>
      </c>
      <c r="V5770" t="str">
        <f t="shared" si="1127"/>
        <v>Intersection</v>
      </c>
      <c r="W5770" t="s">
        <v>3214</v>
      </c>
      <c r="X5770">
        <v>42.373379999999997</v>
      </c>
      <c r="Y5770">
        <v>-71.098140000000001</v>
      </c>
      <c r="Z5770" t="s">
        <v>822</v>
      </c>
    </row>
    <row r="5771" spans="1:26">
      <c r="A5771">
        <v>29772</v>
      </c>
      <c r="B5771" s="1">
        <v>41561.395833333336</v>
      </c>
      <c r="C5771" s="1">
        <f t="shared" si="1116"/>
        <v>41275</v>
      </c>
      <c r="D5771" s="4">
        <f t="shared" si="1117"/>
        <v>0.78611111111111109</v>
      </c>
      <c r="E5771" s="3">
        <f t="shared" si="1118"/>
        <v>2013</v>
      </c>
      <c r="F5771" s="3">
        <f t="shared" si="1119"/>
        <v>10</v>
      </c>
      <c r="G5771" s="3">
        <f t="shared" si="1120"/>
        <v>14</v>
      </c>
      <c r="H5771" s="3">
        <f t="shared" si="1121"/>
        <v>9</v>
      </c>
      <c r="I5771" s="3">
        <f t="shared" si="1122"/>
        <v>30</v>
      </c>
      <c r="J5771" s="3">
        <f t="shared" si="1123"/>
        <v>2</v>
      </c>
      <c r="K5771" s="3" t="str">
        <f>IF(AND(D5771&gt;='Season Lookup'!$D$15,D5771&lt;'Season Lookup'!$D$16),"Spring",IF(AND(D5771&gt;='Season Lookup'!$D$16,D5771&lt;'Season Lookup'!$D$17),"Summer",IF(AND(D5771&gt;='Season Lookup'!$D$17,D5771&lt;'Season Lookup'!$D$18),"Fall",IF(OR(D5771&gt;='Season Lookup'!$D$18,D5771&lt;'Season Lookup'!$D$15),"Winter"))))</f>
        <v>Fall</v>
      </c>
      <c r="L5771" s="3" t="str">
        <f>VLOOKUP(F5771,'Season Lookup'!$A$1:$B$13,2,0)</f>
        <v>Fall</v>
      </c>
      <c r="M5771" t="s">
        <v>56</v>
      </c>
      <c r="N5771" t="s">
        <v>13</v>
      </c>
      <c r="O5771" t="s">
        <v>13</v>
      </c>
      <c r="P5771" t="str">
        <f t="shared" si="1124"/>
        <v>Yes</v>
      </c>
      <c r="Q5771" t="str">
        <f t="shared" si="1125"/>
        <v>No</v>
      </c>
      <c r="R5771" t="str">
        <f t="shared" si="1126"/>
        <v>No</v>
      </c>
      <c r="T5771" t="s">
        <v>19</v>
      </c>
      <c r="U5771" t="s">
        <v>101</v>
      </c>
      <c r="V5771" t="str">
        <f t="shared" si="1127"/>
        <v>Intersection</v>
      </c>
      <c r="W5771" t="s">
        <v>438</v>
      </c>
      <c r="X5771">
        <v>42.372911999999999</v>
      </c>
      <c r="Y5771">
        <v>-71.094511999999995</v>
      </c>
      <c r="Z5771" t="s">
        <v>207</v>
      </c>
    </row>
    <row r="5772" spans="1:26">
      <c r="A5772">
        <v>29773</v>
      </c>
      <c r="B5772" s="1">
        <v>41561.694444444445</v>
      </c>
      <c r="C5772" s="1">
        <f t="shared" si="1116"/>
        <v>41275</v>
      </c>
      <c r="D5772" s="4">
        <f t="shared" si="1117"/>
        <v>0.78611111111111109</v>
      </c>
      <c r="E5772" s="3">
        <f t="shared" si="1118"/>
        <v>2013</v>
      </c>
      <c r="F5772" s="3">
        <f t="shared" si="1119"/>
        <v>10</v>
      </c>
      <c r="G5772" s="3">
        <f t="shared" si="1120"/>
        <v>14</v>
      </c>
      <c r="H5772" s="3">
        <f t="shared" si="1121"/>
        <v>16</v>
      </c>
      <c r="I5772" s="3">
        <f t="shared" si="1122"/>
        <v>40</v>
      </c>
      <c r="J5772" s="3">
        <f t="shared" si="1123"/>
        <v>2</v>
      </c>
      <c r="K5772" s="3" t="str">
        <f>IF(AND(D5772&gt;='Season Lookup'!$D$15,D5772&lt;'Season Lookup'!$D$16),"Spring",IF(AND(D5772&gt;='Season Lookup'!$D$16,D5772&lt;'Season Lookup'!$D$17),"Summer",IF(AND(D5772&gt;='Season Lookup'!$D$17,D5772&lt;'Season Lookup'!$D$18),"Fall",IF(OR(D5772&gt;='Season Lookup'!$D$18,D5772&lt;'Season Lookup'!$D$15),"Winter"))))</f>
        <v>Fall</v>
      </c>
      <c r="L5772" s="3" t="str">
        <f>VLOOKUP(F5772,'Season Lookup'!$A$1:$B$13,2,0)</f>
        <v>Fall</v>
      </c>
      <c r="M5772" t="s">
        <v>56</v>
      </c>
      <c r="N5772" t="s">
        <v>13</v>
      </c>
      <c r="O5772" t="s">
        <v>13</v>
      </c>
      <c r="P5772" t="str">
        <f t="shared" si="1124"/>
        <v>Yes</v>
      </c>
      <c r="Q5772" t="str">
        <f t="shared" si="1125"/>
        <v>No</v>
      </c>
      <c r="R5772" t="str">
        <f t="shared" si="1126"/>
        <v>No</v>
      </c>
      <c r="S5772">
        <v>100</v>
      </c>
      <c r="T5772" t="s">
        <v>1062</v>
      </c>
      <c r="V5772" t="str">
        <f t="shared" si="1127"/>
        <v>Non Intersection</v>
      </c>
      <c r="W5772" t="s">
        <v>1143</v>
      </c>
      <c r="X5772">
        <v>42.369137000000002</v>
      </c>
      <c r="Y5772">
        <v>-71.077147999999994</v>
      </c>
      <c r="Z5772" t="s">
        <v>1144</v>
      </c>
    </row>
    <row r="5773" spans="1:26">
      <c r="A5773">
        <v>29775</v>
      </c>
      <c r="B5773" s="1">
        <v>41562.493043981478</v>
      </c>
      <c r="C5773" s="1">
        <f t="shared" si="1116"/>
        <v>41275</v>
      </c>
      <c r="D5773" s="4">
        <f t="shared" si="1117"/>
        <v>0.78888888888888886</v>
      </c>
      <c r="E5773" s="3">
        <f t="shared" si="1118"/>
        <v>2013</v>
      </c>
      <c r="F5773" s="3">
        <f t="shared" si="1119"/>
        <v>10</v>
      </c>
      <c r="G5773" s="3">
        <f t="shared" si="1120"/>
        <v>15</v>
      </c>
      <c r="H5773" s="3">
        <f t="shared" si="1121"/>
        <v>11</v>
      </c>
      <c r="I5773" s="3">
        <f t="shared" si="1122"/>
        <v>49</v>
      </c>
      <c r="J5773" s="3">
        <f t="shared" si="1123"/>
        <v>3</v>
      </c>
      <c r="K5773" s="3" t="str">
        <f>IF(AND(D5773&gt;='Season Lookup'!$D$15,D5773&lt;'Season Lookup'!$D$16),"Spring",IF(AND(D5773&gt;='Season Lookup'!$D$16,D5773&lt;'Season Lookup'!$D$17),"Summer",IF(AND(D5773&gt;='Season Lookup'!$D$17,D5773&lt;'Season Lookup'!$D$18),"Fall",IF(OR(D5773&gt;='Season Lookup'!$D$18,D5773&lt;'Season Lookup'!$D$15),"Winter"))))</f>
        <v>Fall</v>
      </c>
      <c r="L5773" s="3" t="str">
        <f>VLOOKUP(F5773,'Season Lookup'!$A$1:$B$13,2,0)</f>
        <v>Fall</v>
      </c>
      <c r="M5773" t="s">
        <v>73</v>
      </c>
      <c r="N5773" t="s">
        <v>13</v>
      </c>
      <c r="O5773" t="s">
        <v>13</v>
      </c>
      <c r="P5773" t="str">
        <f t="shared" si="1124"/>
        <v>Yes</v>
      </c>
      <c r="Q5773" t="str">
        <f t="shared" si="1125"/>
        <v>No</v>
      </c>
      <c r="R5773" t="str">
        <f t="shared" si="1126"/>
        <v>No</v>
      </c>
      <c r="T5773" t="s">
        <v>675</v>
      </c>
      <c r="U5773" t="s">
        <v>14</v>
      </c>
      <c r="V5773" t="str">
        <f t="shared" si="1127"/>
        <v>Intersection</v>
      </c>
      <c r="W5773" t="s">
        <v>1221</v>
      </c>
      <c r="X5773">
        <v>42.386820999999998</v>
      </c>
      <c r="Y5773">
        <v>-71.119181999999995</v>
      </c>
      <c r="Z5773" t="s">
        <v>1222</v>
      </c>
    </row>
    <row r="5774" spans="1:26">
      <c r="A5774">
        <v>29776</v>
      </c>
      <c r="B5774" s="1">
        <v>41562.734722222223</v>
      </c>
      <c r="C5774" s="1">
        <f t="shared" si="1116"/>
        <v>41275</v>
      </c>
      <c r="D5774" s="4">
        <f t="shared" si="1117"/>
        <v>0.78888888888888886</v>
      </c>
      <c r="E5774" s="3">
        <f t="shared" si="1118"/>
        <v>2013</v>
      </c>
      <c r="F5774" s="3">
        <f t="shared" si="1119"/>
        <v>10</v>
      </c>
      <c r="G5774" s="3">
        <f t="shared" si="1120"/>
        <v>15</v>
      </c>
      <c r="H5774" s="3">
        <f t="shared" si="1121"/>
        <v>17</v>
      </c>
      <c r="I5774" s="3">
        <f t="shared" si="1122"/>
        <v>38</v>
      </c>
      <c r="J5774" s="3">
        <f t="shared" si="1123"/>
        <v>3</v>
      </c>
      <c r="K5774" s="3" t="str">
        <f>IF(AND(D5774&gt;='Season Lookup'!$D$15,D5774&lt;'Season Lookup'!$D$16),"Spring",IF(AND(D5774&gt;='Season Lookup'!$D$16,D5774&lt;'Season Lookup'!$D$17),"Summer",IF(AND(D5774&gt;='Season Lookup'!$D$17,D5774&lt;'Season Lookup'!$D$18),"Fall",IF(OR(D5774&gt;='Season Lookup'!$D$18,D5774&lt;'Season Lookup'!$D$15),"Winter"))))</f>
        <v>Fall</v>
      </c>
      <c r="L5774" s="3" t="str">
        <f>VLOOKUP(F5774,'Season Lookup'!$A$1:$B$13,2,0)</f>
        <v>Fall</v>
      </c>
      <c r="M5774" t="s">
        <v>73</v>
      </c>
      <c r="N5774" t="s">
        <v>13</v>
      </c>
      <c r="O5774" t="s">
        <v>132</v>
      </c>
      <c r="P5774" t="str">
        <f t="shared" si="1124"/>
        <v>Yes</v>
      </c>
      <c r="Q5774" t="str">
        <f t="shared" si="1125"/>
        <v>Yes</v>
      </c>
      <c r="R5774" t="str">
        <f t="shared" si="1126"/>
        <v>No</v>
      </c>
      <c r="T5774" t="s">
        <v>105</v>
      </c>
      <c r="U5774" t="s">
        <v>745</v>
      </c>
      <c r="V5774" t="str">
        <f t="shared" si="1127"/>
        <v>Intersection</v>
      </c>
      <c r="W5774" t="s">
        <v>1070</v>
      </c>
      <c r="X5774">
        <v>42.368519999999997</v>
      </c>
      <c r="Y5774">
        <v>-71.099001000000001</v>
      </c>
      <c r="Z5774" t="s">
        <v>1071</v>
      </c>
    </row>
    <row r="5775" spans="1:26">
      <c r="A5775">
        <v>29777</v>
      </c>
      <c r="B5775" s="1">
        <v>41562.61109953704</v>
      </c>
      <c r="C5775" s="1">
        <f t="shared" si="1116"/>
        <v>41275</v>
      </c>
      <c r="D5775" s="4">
        <f t="shared" si="1117"/>
        <v>0.78888888888888886</v>
      </c>
      <c r="E5775" s="3">
        <f t="shared" si="1118"/>
        <v>2013</v>
      </c>
      <c r="F5775" s="3">
        <f t="shared" si="1119"/>
        <v>10</v>
      </c>
      <c r="G5775" s="3">
        <f t="shared" si="1120"/>
        <v>15</v>
      </c>
      <c r="H5775" s="3">
        <f t="shared" si="1121"/>
        <v>14</v>
      </c>
      <c r="I5775" s="3">
        <f t="shared" si="1122"/>
        <v>39</v>
      </c>
      <c r="J5775" s="3">
        <f t="shared" si="1123"/>
        <v>3</v>
      </c>
      <c r="K5775" s="3" t="str">
        <f>IF(AND(D5775&gt;='Season Lookup'!$D$15,D5775&lt;'Season Lookup'!$D$16),"Spring",IF(AND(D5775&gt;='Season Lookup'!$D$16,D5775&lt;'Season Lookup'!$D$17),"Summer",IF(AND(D5775&gt;='Season Lookup'!$D$17,D5775&lt;'Season Lookup'!$D$18),"Fall",IF(OR(D5775&gt;='Season Lookup'!$D$18,D5775&lt;'Season Lookup'!$D$15),"Winter"))))</f>
        <v>Fall</v>
      </c>
      <c r="L5775" s="3" t="str">
        <f>VLOOKUP(F5775,'Season Lookup'!$A$1:$B$13,2,0)</f>
        <v>Fall</v>
      </c>
      <c r="M5775" t="s">
        <v>73</v>
      </c>
      <c r="N5775" t="s">
        <v>13</v>
      </c>
      <c r="O5775" t="s">
        <v>13</v>
      </c>
      <c r="P5775" t="str">
        <f t="shared" si="1124"/>
        <v>Yes</v>
      </c>
      <c r="Q5775" t="str">
        <f t="shared" si="1125"/>
        <v>No</v>
      </c>
      <c r="R5775" t="str">
        <f t="shared" si="1126"/>
        <v>No</v>
      </c>
      <c r="T5775" t="s">
        <v>199</v>
      </c>
      <c r="U5775" t="s">
        <v>326</v>
      </c>
      <c r="V5775" t="str">
        <f t="shared" si="1127"/>
        <v>Intersection</v>
      </c>
      <c r="W5775" t="s">
        <v>574</v>
      </c>
      <c r="X5775">
        <v>42.373466999999998</v>
      </c>
      <c r="Y5775">
        <v>-71.119388999999998</v>
      </c>
      <c r="Z5775" t="s">
        <v>575</v>
      </c>
    </row>
    <row r="5776" spans="1:26">
      <c r="A5776">
        <v>29780</v>
      </c>
      <c r="B5776" s="1">
        <v>41563.765972222223</v>
      </c>
      <c r="C5776" s="1">
        <f t="shared" si="1116"/>
        <v>41275</v>
      </c>
      <c r="D5776" s="4">
        <f t="shared" si="1117"/>
        <v>0.79166666666666663</v>
      </c>
      <c r="E5776" s="3">
        <f t="shared" si="1118"/>
        <v>2013</v>
      </c>
      <c r="F5776" s="3">
        <f t="shared" si="1119"/>
        <v>10</v>
      </c>
      <c r="G5776" s="3">
        <f t="shared" si="1120"/>
        <v>16</v>
      </c>
      <c r="H5776" s="3">
        <f t="shared" si="1121"/>
        <v>18</v>
      </c>
      <c r="I5776" s="3">
        <f t="shared" si="1122"/>
        <v>23</v>
      </c>
      <c r="J5776" s="3">
        <f t="shared" si="1123"/>
        <v>4</v>
      </c>
      <c r="K5776" s="3" t="str">
        <f>IF(AND(D5776&gt;='Season Lookup'!$D$15,D5776&lt;'Season Lookup'!$D$16),"Spring",IF(AND(D5776&gt;='Season Lookup'!$D$16,D5776&lt;'Season Lookup'!$D$17),"Summer",IF(AND(D5776&gt;='Season Lookup'!$D$17,D5776&lt;'Season Lookup'!$D$18),"Fall",IF(OR(D5776&gt;='Season Lookup'!$D$18,D5776&lt;'Season Lookup'!$D$15),"Winter"))))</f>
        <v>Fall</v>
      </c>
      <c r="L5776" s="3" t="str">
        <f>VLOOKUP(F5776,'Season Lookup'!$A$1:$B$13,2,0)</f>
        <v>Fall</v>
      </c>
      <c r="M5776" t="s">
        <v>82</v>
      </c>
      <c r="N5776" t="s">
        <v>13</v>
      </c>
      <c r="O5776" t="s">
        <v>132</v>
      </c>
      <c r="P5776" t="str">
        <f t="shared" si="1124"/>
        <v>Yes</v>
      </c>
      <c r="Q5776" t="str">
        <f t="shared" si="1125"/>
        <v>Yes</v>
      </c>
      <c r="R5776" t="str">
        <f t="shared" si="1126"/>
        <v>No</v>
      </c>
      <c r="T5776" t="s">
        <v>186</v>
      </c>
      <c r="U5776" t="s">
        <v>459</v>
      </c>
      <c r="V5776" t="str">
        <f t="shared" si="1127"/>
        <v>Intersection</v>
      </c>
      <c r="W5776" t="s">
        <v>4392</v>
      </c>
      <c r="X5776">
        <v>42.384591</v>
      </c>
      <c r="Y5776">
        <v>-71.135791999999995</v>
      </c>
      <c r="Z5776" t="s">
        <v>4293</v>
      </c>
    </row>
    <row r="5777" spans="1:26">
      <c r="A5777">
        <v>29781</v>
      </c>
      <c r="B5777" s="1">
        <v>41563.48609953704</v>
      </c>
      <c r="C5777" s="1">
        <f t="shared" si="1116"/>
        <v>41275</v>
      </c>
      <c r="D5777" s="4">
        <f t="shared" si="1117"/>
        <v>0.79166666666666663</v>
      </c>
      <c r="E5777" s="3">
        <f t="shared" si="1118"/>
        <v>2013</v>
      </c>
      <c r="F5777" s="3">
        <f t="shared" si="1119"/>
        <v>10</v>
      </c>
      <c r="G5777" s="3">
        <f t="shared" si="1120"/>
        <v>16</v>
      </c>
      <c r="H5777" s="3">
        <f t="shared" si="1121"/>
        <v>11</v>
      </c>
      <c r="I5777" s="3">
        <f t="shared" si="1122"/>
        <v>39</v>
      </c>
      <c r="J5777" s="3">
        <f t="shared" si="1123"/>
        <v>4</v>
      </c>
      <c r="K5777" s="3" t="str">
        <f>IF(AND(D5777&gt;='Season Lookup'!$D$15,D5777&lt;'Season Lookup'!$D$16),"Spring",IF(AND(D5777&gt;='Season Lookup'!$D$16,D5777&lt;'Season Lookup'!$D$17),"Summer",IF(AND(D5777&gt;='Season Lookup'!$D$17,D5777&lt;'Season Lookup'!$D$18),"Fall",IF(OR(D5777&gt;='Season Lookup'!$D$18,D5777&lt;'Season Lookup'!$D$15),"Winter"))))</f>
        <v>Fall</v>
      </c>
      <c r="L5777" s="3" t="str">
        <f>VLOOKUP(F5777,'Season Lookup'!$A$1:$B$13,2,0)</f>
        <v>Fall</v>
      </c>
      <c r="M5777" t="s">
        <v>82</v>
      </c>
      <c r="N5777" t="s">
        <v>13</v>
      </c>
      <c r="O5777" t="s">
        <v>23</v>
      </c>
      <c r="P5777" t="str">
        <f t="shared" si="1124"/>
        <v>Yes</v>
      </c>
      <c r="Q5777" t="str">
        <f t="shared" si="1125"/>
        <v>No</v>
      </c>
      <c r="R5777" t="str">
        <f t="shared" si="1126"/>
        <v>No</v>
      </c>
      <c r="S5777">
        <v>71</v>
      </c>
      <c r="T5777" t="s">
        <v>198</v>
      </c>
      <c r="V5777" t="str">
        <f t="shared" si="1127"/>
        <v>Non Intersection</v>
      </c>
      <c r="W5777" t="s">
        <v>6114</v>
      </c>
      <c r="X5777">
        <v>42.372039999999998</v>
      </c>
      <c r="Y5777">
        <v>-71.118424000000005</v>
      </c>
      <c r="Z5777" t="s">
        <v>6115</v>
      </c>
    </row>
    <row r="5778" spans="1:26">
      <c r="A5778">
        <v>29782</v>
      </c>
      <c r="B5778" s="1">
        <v>41563.625</v>
      </c>
      <c r="C5778" s="1">
        <f t="shared" ref="C5778:C5839" si="1128">EOMONTH(B5778,MONTH(B5778)*-1)+1</f>
        <v>41275</v>
      </c>
      <c r="D5778" s="4">
        <f t="shared" ref="D5778:D5839" si="1129">YEARFRAC(C5778,B5778)</f>
        <v>0.79166666666666663</v>
      </c>
      <c r="E5778" s="3">
        <f t="shared" ref="E5778:E5839" si="1130">YEAR(B5778)</f>
        <v>2013</v>
      </c>
      <c r="F5778" s="3">
        <f t="shared" ref="F5778:F5839" si="1131">MONTH(B5778)</f>
        <v>10</v>
      </c>
      <c r="G5778" s="3">
        <f t="shared" ref="G5778:G5839" si="1132">DAY(B5778)</f>
        <v>16</v>
      </c>
      <c r="H5778" s="3">
        <f t="shared" ref="H5778:H5839" si="1133">HOUR(B5778)</f>
        <v>15</v>
      </c>
      <c r="I5778" s="3">
        <f t="shared" ref="I5778:I5839" si="1134">MINUTE(B5778)</f>
        <v>0</v>
      </c>
      <c r="J5778" s="3">
        <f t="shared" ref="J5778:J5839" si="1135">WEEKDAY(B5778,1)</f>
        <v>4</v>
      </c>
      <c r="K5778" s="3" t="str">
        <f>IF(AND(D5778&gt;='Season Lookup'!$D$15,D5778&lt;'Season Lookup'!$D$16),"Spring",IF(AND(D5778&gt;='Season Lookup'!$D$16,D5778&lt;'Season Lookup'!$D$17),"Summer",IF(AND(D5778&gt;='Season Lookup'!$D$17,D5778&lt;'Season Lookup'!$D$18),"Fall",IF(OR(D5778&gt;='Season Lookup'!$D$18,D5778&lt;'Season Lookup'!$D$15),"Winter"))))</f>
        <v>Fall</v>
      </c>
      <c r="L5778" s="3" t="str">
        <f>VLOOKUP(F5778,'Season Lookup'!$A$1:$B$13,2,0)</f>
        <v>Fall</v>
      </c>
      <c r="M5778" t="s">
        <v>82</v>
      </c>
      <c r="N5778" t="s">
        <v>13</v>
      </c>
      <c r="O5778" t="s">
        <v>23</v>
      </c>
      <c r="P5778" t="str">
        <f t="shared" ref="P5778:P5839" si="1136">IF(OR(N5778="Auto",O5778="Auto"),"Yes",IF(OR(N5778="Taxi",O5778="Taxi"),"Yes",IF(OR(N5778="Truck",O5778="Truck"),"Yes",IF(OR(N5778="Van",O5778="Van"),"Yes","No"))))</f>
        <v>Yes</v>
      </c>
      <c r="Q5778" t="str">
        <f t="shared" ref="Q5778:Q5839" si="1137">IF(OR(N5778="Bicycle",O5778="Bicycle"),"Yes","No")</f>
        <v>No</v>
      </c>
      <c r="R5778" t="str">
        <f t="shared" ref="R5778:R5839" si="1138">IF(OR(N5778="Pedestrian",O5778="Pedestrian"),"Yes","No")</f>
        <v>No</v>
      </c>
      <c r="S5778">
        <v>200</v>
      </c>
      <c r="T5778" t="s">
        <v>170</v>
      </c>
      <c r="V5778" t="str">
        <f t="shared" ref="V5778:V5839" si="1139">IF(ISBLANK(S5778),"Intersection","Non Intersection")</f>
        <v>Non Intersection</v>
      </c>
      <c r="W5778" t="s">
        <v>2274</v>
      </c>
      <c r="X5778">
        <v>42.389764</v>
      </c>
      <c r="Y5778">
        <v>-71.142318000000003</v>
      </c>
      <c r="Z5778" t="s">
        <v>2275</v>
      </c>
    </row>
    <row r="5779" spans="1:26">
      <c r="A5779">
        <v>29783</v>
      </c>
      <c r="B5779" s="1">
        <v>41564.664571759262</v>
      </c>
      <c r="C5779" s="1">
        <f t="shared" si="1128"/>
        <v>41275</v>
      </c>
      <c r="D5779" s="4">
        <f t="shared" si="1129"/>
        <v>0.7944444444444444</v>
      </c>
      <c r="E5779" s="3">
        <f t="shared" si="1130"/>
        <v>2013</v>
      </c>
      <c r="F5779" s="3">
        <f t="shared" si="1131"/>
        <v>10</v>
      </c>
      <c r="G5779" s="3">
        <f t="shared" si="1132"/>
        <v>17</v>
      </c>
      <c r="H5779" s="3">
        <f t="shared" si="1133"/>
        <v>15</v>
      </c>
      <c r="I5779" s="3">
        <f t="shared" si="1134"/>
        <v>56</v>
      </c>
      <c r="J5779" s="3">
        <f t="shared" si="1135"/>
        <v>5</v>
      </c>
      <c r="K5779" s="3" t="str">
        <f>IF(AND(D5779&gt;='Season Lookup'!$D$15,D5779&lt;'Season Lookup'!$D$16),"Spring",IF(AND(D5779&gt;='Season Lookup'!$D$16,D5779&lt;'Season Lookup'!$D$17),"Summer",IF(AND(D5779&gt;='Season Lookup'!$D$17,D5779&lt;'Season Lookup'!$D$18),"Fall",IF(OR(D5779&gt;='Season Lookup'!$D$18,D5779&lt;'Season Lookup'!$D$15),"Winter"))))</f>
        <v>Fall</v>
      </c>
      <c r="L5779" s="3" t="str">
        <f>VLOOKUP(F5779,'Season Lookup'!$A$1:$B$13,2,0)</f>
        <v>Fall</v>
      </c>
      <c r="M5779" t="s">
        <v>78</v>
      </c>
      <c r="N5779" t="s">
        <v>152</v>
      </c>
      <c r="O5779" t="s">
        <v>132</v>
      </c>
      <c r="P5779" t="str">
        <f t="shared" si="1136"/>
        <v>No</v>
      </c>
      <c r="Q5779" t="str">
        <f t="shared" si="1137"/>
        <v>Yes</v>
      </c>
      <c r="R5779" t="str">
        <f t="shared" si="1138"/>
        <v>Yes</v>
      </c>
      <c r="T5779" t="s">
        <v>74</v>
      </c>
      <c r="U5779" t="s">
        <v>19</v>
      </c>
      <c r="V5779" t="str">
        <f t="shared" si="1139"/>
        <v>Intersection</v>
      </c>
      <c r="W5779" t="s">
        <v>2236</v>
      </c>
      <c r="X5779">
        <v>42.373728999999997</v>
      </c>
      <c r="Y5779">
        <v>-71.100836999999999</v>
      </c>
      <c r="Z5779" t="s">
        <v>112</v>
      </c>
    </row>
    <row r="5780" spans="1:26">
      <c r="A5780">
        <v>29784</v>
      </c>
      <c r="B5780" s="1">
        <v>41564.623611111114</v>
      </c>
      <c r="C5780" s="1">
        <f t="shared" si="1128"/>
        <v>41275</v>
      </c>
      <c r="D5780" s="4">
        <f t="shared" si="1129"/>
        <v>0.7944444444444444</v>
      </c>
      <c r="E5780" s="3">
        <f t="shared" si="1130"/>
        <v>2013</v>
      </c>
      <c r="F5780" s="3">
        <f t="shared" si="1131"/>
        <v>10</v>
      </c>
      <c r="G5780" s="3">
        <f t="shared" si="1132"/>
        <v>17</v>
      </c>
      <c r="H5780" s="3">
        <f t="shared" si="1133"/>
        <v>14</v>
      </c>
      <c r="I5780" s="3">
        <f t="shared" si="1134"/>
        <v>58</v>
      </c>
      <c r="J5780" s="3">
        <f t="shared" si="1135"/>
        <v>5</v>
      </c>
      <c r="K5780" s="3" t="str">
        <f>IF(AND(D5780&gt;='Season Lookup'!$D$15,D5780&lt;'Season Lookup'!$D$16),"Spring",IF(AND(D5780&gt;='Season Lookup'!$D$16,D5780&lt;'Season Lookup'!$D$17),"Summer",IF(AND(D5780&gt;='Season Lookup'!$D$17,D5780&lt;'Season Lookup'!$D$18),"Fall",IF(OR(D5780&gt;='Season Lookup'!$D$18,D5780&lt;'Season Lookup'!$D$15),"Winter"))))</f>
        <v>Fall</v>
      </c>
      <c r="L5780" s="3" t="str">
        <f>VLOOKUP(F5780,'Season Lookup'!$A$1:$B$13,2,0)</f>
        <v>Fall</v>
      </c>
      <c r="M5780" t="s">
        <v>78</v>
      </c>
      <c r="N5780" t="s">
        <v>13</v>
      </c>
      <c r="O5780" t="s">
        <v>152</v>
      </c>
      <c r="P5780" t="str">
        <f t="shared" si="1136"/>
        <v>Yes</v>
      </c>
      <c r="Q5780" t="str">
        <f t="shared" si="1137"/>
        <v>No</v>
      </c>
      <c r="R5780" t="str">
        <f t="shared" si="1138"/>
        <v>Yes</v>
      </c>
      <c r="S5780">
        <v>1</v>
      </c>
      <c r="T5780" t="s">
        <v>268</v>
      </c>
      <c r="V5780" t="str">
        <f t="shared" si="1139"/>
        <v>Non Intersection</v>
      </c>
      <c r="W5780" t="s">
        <v>272</v>
      </c>
      <c r="X5780">
        <v>42.389237999999999</v>
      </c>
      <c r="Y5780">
        <v>-71.119527000000005</v>
      </c>
      <c r="Z5780" t="s">
        <v>273</v>
      </c>
    </row>
    <row r="5781" spans="1:26">
      <c r="A5781">
        <v>29786</v>
      </c>
      <c r="B5781" s="1">
        <v>41564.840277777781</v>
      </c>
      <c r="C5781" s="1">
        <f t="shared" si="1128"/>
        <v>41275</v>
      </c>
      <c r="D5781" s="4">
        <f t="shared" si="1129"/>
        <v>0.7944444444444444</v>
      </c>
      <c r="E5781" s="3">
        <f t="shared" si="1130"/>
        <v>2013</v>
      </c>
      <c r="F5781" s="3">
        <f t="shared" si="1131"/>
        <v>10</v>
      </c>
      <c r="G5781" s="3">
        <f t="shared" si="1132"/>
        <v>17</v>
      </c>
      <c r="H5781" s="3">
        <f t="shared" si="1133"/>
        <v>20</v>
      </c>
      <c r="I5781" s="3">
        <f t="shared" si="1134"/>
        <v>10</v>
      </c>
      <c r="J5781" s="3">
        <f t="shared" si="1135"/>
        <v>5</v>
      </c>
      <c r="K5781" s="3" t="str">
        <f>IF(AND(D5781&gt;='Season Lookup'!$D$15,D5781&lt;'Season Lookup'!$D$16),"Spring",IF(AND(D5781&gt;='Season Lookup'!$D$16,D5781&lt;'Season Lookup'!$D$17),"Summer",IF(AND(D5781&gt;='Season Lookup'!$D$17,D5781&lt;'Season Lookup'!$D$18),"Fall",IF(OR(D5781&gt;='Season Lookup'!$D$18,D5781&lt;'Season Lookup'!$D$15),"Winter"))))</f>
        <v>Fall</v>
      </c>
      <c r="L5781" s="3" t="str">
        <f>VLOOKUP(F5781,'Season Lookup'!$A$1:$B$13,2,0)</f>
        <v>Fall</v>
      </c>
      <c r="M5781" t="s">
        <v>78</v>
      </c>
      <c r="N5781" t="s">
        <v>13</v>
      </c>
      <c r="O5781" t="s">
        <v>152</v>
      </c>
      <c r="P5781" t="str">
        <f t="shared" si="1136"/>
        <v>Yes</v>
      </c>
      <c r="Q5781" t="str">
        <f t="shared" si="1137"/>
        <v>No</v>
      </c>
      <c r="R5781" t="str">
        <f t="shared" si="1138"/>
        <v>Yes</v>
      </c>
      <c r="T5781" t="s">
        <v>453</v>
      </c>
      <c r="U5781" t="s">
        <v>108</v>
      </c>
      <c r="V5781" t="str">
        <f t="shared" si="1139"/>
        <v>Intersection</v>
      </c>
      <c r="W5781" t="s">
        <v>3184</v>
      </c>
      <c r="X5781">
        <v>42.362867999999999</v>
      </c>
      <c r="Y5781">
        <v>-71.102435</v>
      </c>
      <c r="Z5781" t="s">
        <v>3051</v>
      </c>
    </row>
    <row r="5782" spans="1:26">
      <c r="A5782">
        <v>29787</v>
      </c>
      <c r="B5782" s="1">
        <v>41564.770833333336</v>
      </c>
      <c r="C5782" s="1">
        <f t="shared" si="1128"/>
        <v>41275</v>
      </c>
      <c r="D5782" s="4">
        <f t="shared" si="1129"/>
        <v>0.7944444444444444</v>
      </c>
      <c r="E5782" s="3">
        <f t="shared" si="1130"/>
        <v>2013</v>
      </c>
      <c r="F5782" s="3">
        <f t="shared" si="1131"/>
        <v>10</v>
      </c>
      <c r="G5782" s="3">
        <f t="shared" si="1132"/>
        <v>17</v>
      </c>
      <c r="H5782" s="3">
        <f t="shared" si="1133"/>
        <v>18</v>
      </c>
      <c r="I5782" s="3">
        <f t="shared" si="1134"/>
        <v>30</v>
      </c>
      <c r="J5782" s="3">
        <f t="shared" si="1135"/>
        <v>5</v>
      </c>
      <c r="K5782" s="3" t="str">
        <f>IF(AND(D5782&gt;='Season Lookup'!$D$15,D5782&lt;'Season Lookup'!$D$16),"Spring",IF(AND(D5782&gt;='Season Lookup'!$D$16,D5782&lt;'Season Lookup'!$D$17),"Summer",IF(AND(D5782&gt;='Season Lookup'!$D$17,D5782&lt;'Season Lookup'!$D$18),"Fall",IF(OR(D5782&gt;='Season Lookup'!$D$18,D5782&lt;'Season Lookup'!$D$15),"Winter"))))</f>
        <v>Fall</v>
      </c>
      <c r="L5782" s="3" t="str">
        <f>VLOOKUP(F5782,'Season Lookup'!$A$1:$B$13,2,0)</f>
        <v>Fall</v>
      </c>
      <c r="M5782" t="s">
        <v>78</v>
      </c>
      <c r="N5782" t="s">
        <v>13</v>
      </c>
      <c r="O5782" t="s">
        <v>132</v>
      </c>
      <c r="P5782" t="str">
        <f t="shared" si="1136"/>
        <v>Yes</v>
      </c>
      <c r="Q5782" t="str">
        <f t="shared" si="1137"/>
        <v>Yes</v>
      </c>
      <c r="R5782" t="str">
        <f t="shared" si="1138"/>
        <v>No</v>
      </c>
      <c r="T5782" t="s">
        <v>186</v>
      </c>
      <c r="U5782" t="s">
        <v>1320</v>
      </c>
      <c r="V5782" t="str">
        <f t="shared" si="1139"/>
        <v>Intersection</v>
      </c>
      <c r="W5782" t="s">
        <v>3289</v>
      </c>
      <c r="X5782">
        <v>42.379415000000002</v>
      </c>
      <c r="Y5782">
        <v>-71.125713000000005</v>
      </c>
      <c r="Z5782" t="s">
        <v>3290</v>
      </c>
    </row>
    <row r="5783" spans="1:26">
      <c r="A5783">
        <v>29788</v>
      </c>
      <c r="B5783" s="1">
        <v>41564.895833333336</v>
      </c>
      <c r="C5783" s="1">
        <f t="shared" si="1128"/>
        <v>41275</v>
      </c>
      <c r="D5783" s="4">
        <f t="shared" si="1129"/>
        <v>0.7944444444444444</v>
      </c>
      <c r="E5783" s="3">
        <f t="shared" si="1130"/>
        <v>2013</v>
      </c>
      <c r="F5783" s="3">
        <f t="shared" si="1131"/>
        <v>10</v>
      </c>
      <c r="G5783" s="3">
        <f t="shared" si="1132"/>
        <v>17</v>
      </c>
      <c r="H5783" s="3">
        <f t="shared" si="1133"/>
        <v>21</v>
      </c>
      <c r="I5783" s="3">
        <f t="shared" si="1134"/>
        <v>30</v>
      </c>
      <c r="J5783" s="3">
        <f t="shared" si="1135"/>
        <v>5</v>
      </c>
      <c r="K5783" s="3" t="str">
        <f>IF(AND(D5783&gt;='Season Lookup'!$D$15,D5783&lt;'Season Lookup'!$D$16),"Spring",IF(AND(D5783&gt;='Season Lookup'!$D$16,D5783&lt;'Season Lookup'!$D$17),"Summer",IF(AND(D5783&gt;='Season Lookup'!$D$17,D5783&lt;'Season Lookup'!$D$18),"Fall",IF(OR(D5783&gt;='Season Lookup'!$D$18,D5783&lt;'Season Lookup'!$D$15),"Winter"))))</f>
        <v>Fall</v>
      </c>
      <c r="L5783" s="3" t="str">
        <f>VLOOKUP(F5783,'Season Lookup'!$A$1:$B$13,2,0)</f>
        <v>Fall</v>
      </c>
      <c r="M5783" t="s">
        <v>78</v>
      </c>
      <c r="N5783" t="s">
        <v>13</v>
      </c>
      <c r="O5783" t="s">
        <v>23</v>
      </c>
      <c r="P5783" t="str">
        <f t="shared" si="1136"/>
        <v>Yes</v>
      </c>
      <c r="Q5783" t="str">
        <f t="shared" si="1137"/>
        <v>No</v>
      </c>
      <c r="R5783" t="str">
        <f t="shared" si="1138"/>
        <v>No</v>
      </c>
      <c r="S5783">
        <v>30</v>
      </c>
      <c r="T5783" t="s">
        <v>2552</v>
      </c>
      <c r="V5783" t="str">
        <f t="shared" si="1139"/>
        <v>Non Intersection</v>
      </c>
      <c r="W5783" t="s">
        <v>6116</v>
      </c>
      <c r="X5783">
        <v>42.385283999999999</v>
      </c>
      <c r="Y5783">
        <v>-71.121707000000001</v>
      </c>
      <c r="Z5783" t="s">
        <v>6117</v>
      </c>
    </row>
    <row r="5784" spans="1:26">
      <c r="A5784">
        <v>29789</v>
      </c>
      <c r="B5784" s="1">
        <v>41565.627071759256</v>
      </c>
      <c r="C5784" s="1">
        <f t="shared" si="1128"/>
        <v>41275</v>
      </c>
      <c r="D5784" s="4">
        <f t="shared" si="1129"/>
        <v>0.79722222222222228</v>
      </c>
      <c r="E5784" s="3">
        <f t="shared" si="1130"/>
        <v>2013</v>
      </c>
      <c r="F5784" s="3">
        <f t="shared" si="1131"/>
        <v>10</v>
      </c>
      <c r="G5784" s="3">
        <f t="shared" si="1132"/>
        <v>18</v>
      </c>
      <c r="H5784" s="3">
        <f t="shared" si="1133"/>
        <v>15</v>
      </c>
      <c r="I5784" s="3">
        <f t="shared" si="1134"/>
        <v>2</v>
      </c>
      <c r="J5784" s="3">
        <f t="shared" si="1135"/>
        <v>6</v>
      </c>
      <c r="K5784" s="3" t="str">
        <f>IF(AND(D5784&gt;='Season Lookup'!$D$15,D5784&lt;'Season Lookup'!$D$16),"Spring",IF(AND(D5784&gt;='Season Lookup'!$D$16,D5784&lt;'Season Lookup'!$D$17),"Summer",IF(AND(D5784&gt;='Season Lookup'!$D$17,D5784&lt;'Season Lookup'!$D$18),"Fall",IF(OR(D5784&gt;='Season Lookup'!$D$18,D5784&lt;'Season Lookup'!$D$15),"Winter"))))</f>
        <v>Fall</v>
      </c>
      <c r="L5784" s="3" t="str">
        <f>VLOOKUP(F5784,'Season Lookup'!$A$1:$B$13,2,0)</f>
        <v>Fall</v>
      </c>
      <c r="M5784" t="s">
        <v>12</v>
      </c>
      <c r="N5784" t="s">
        <v>13</v>
      </c>
      <c r="O5784" t="s">
        <v>152</v>
      </c>
      <c r="P5784" t="str">
        <f t="shared" si="1136"/>
        <v>Yes</v>
      </c>
      <c r="Q5784" t="str">
        <f t="shared" si="1137"/>
        <v>No</v>
      </c>
      <c r="R5784" t="str">
        <f t="shared" si="1138"/>
        <v>Yes</v>
      </c>
      <c r="T5784" t="s">
        <v>101</v>
      </c>
      <c r="U5784" t="s">
        <v>316</v>
      </c>
      <c r="V5784" t="str">
        <f t="shared" si="1139"/>
        <v>Intersection</v>
      </c>
      <c r="W5784" t="s">
        <v>2065</v>
      </c>
      <c r="X5784">
        <v>42.364153999999999</v>
      </c>
      <c r="Y5784">
        <v>-71.099474000000001</v>
      </c>
      <c r="Z5784" t="s">
        <v>689</v>
      </c>
    </row>
    <row r="5785" spans="1:26">
      <c r="A5785">
        <v>29790</v>
      </c>
      <c r="B5785" s="1">
        <v>41565.75</v>
      </c>
      <c r="C5785" s="1">
        <f t="shared" si="1128"/>
        <v>41275</v>
      </c>
      <c r="D5785" s="4">
        <f t="shared" si="1129"/>
        <v>0.79722222222222228</v>
      </c>
      <c r="E5785" s="3">
        <f t="shared" si="1130"/>
        <v>2013</v>
      </c>
      <c r="F5785" s="3">
        <f t="shared" si="1131"/>
        <v>10</v>
      </c>
      <c r="G5785" s="3">
        <f t="shared" si="1132"/>
        <v>18</v>
      </c>
      <c r="H5785" s="3">
        <f t="shared" si="1133"/>
        <v>18</v>
      </c>
      <c r="I5785" s="3">
        <f t="shared" si="1134"/>
        <v>0</v>
      </c>
      <c r="J5785" s="3">
        <f t="shared" si="1135"/>
        <v>6</v>
      </c>
      <c r="K5785" s="3" t="str">
        <f>IF(AND(D5785&gt;='Season Lookup'!$D$15,D5785&lt;'Season Lookup'!$D$16),"Spring",IF(AND(D5785&gt;='Season Lookup'!$D$16,D5785&lt;'Season Lookup'!$D$17),"Summer",IF(AND(D5785&gt;='Season Lookup'!$D$17,D5785&lt;'Season Lookup'!$D$18),"Fall",IF(OR(D5785&gt;='Season Lookup'!$D$18,D5785&lt;'Season Lookup'!$D$15),"Winter"))))</f>
        <v>Fall</v>
      </c>
      <c r="L5785" s="3" t="str">
        <f>VLOOKUP(F5785,'Season Lookup'!$A$1:$B$13,2,0)</f>
        <v>Fall</v>
      </c>
      <c r="M5785" t="s">
        <v>12</v>
      </c>
      <c r="N5785" t="s">
        <v>13</v>
      </c>
      <c r="O5785" t="s">
        <v>13</v>
      </c>
      <c r="P5785" t="str">
        <f t="shared" si="1136"/>
        <v>Yes</v>
      </c>
      <c r="Q5785" t="str">
        <f t="shared" si="1137"/>
        <v>No</v>
      </c>
      <c r="R5785" t="str">
        <f t="shared" si="1138"/>
        <v>No</v>
      </c>
      <c r="T5785" t="s">
        <v>14</v>
      </c>
      <c r="U5785" t="s">
        <v>1307</v>
      </c>
      <c r="V5785" t="str">
        <f t="shared" si="1139"/>
        <v>Intersection</v>
      </c>
      <c r="W5785" t="s">
        <v>3483</v>
      </c>
      <c r="X5785">
        <v>42.390922000000003</v>
      </c>
      <c r="Y5785">
        <v>-71.122263000000004</v>
      </c>
      <c r="Z5785" t="s">
        <v>3484</v>
      </c>
    </row>
    <row r="5786" spans="1:26">
      <c r="A5786">
        <v>29791</v>
      </c>
      <c r="B5786" s="1">
        <v>41566.527777777781</v>
      </c>
      <c r="C5786" s="1">
        <f t="shared" si="1128"/>
        <v>41275</v>
      </c>
      <c r="D5786" s="4">
        <f t="shared" si="1129"/>
        <v>0.8</v>
      </c>
      <c r="E5786" s="3">
        <f t="shared" si="1130"/>
        <v>2013</v>
      </c>
      <c r="F5786" s="3">
        <f t="shared" si="1131"/>
        <v>10</v>
      </c>
      <c r="G5786" s="3">
        <f t="shared" si="1132"/>
        <v>19</v>
      </c>
      <c r="H5786" s="3">
        <f t="shared" si="1133"/>
        <v>12</v>
      </c>
      <c r="I5786" s="3">
        <f t="shared" si="1134"/>
        <v>40</v>
      </c>
      <c r="J5786" s="3">
        <f t="shared" si="1135"/>
        <v>7</v>
      </c>
      <c r="K5786" s="3" t="str">
        <f>IF(AND(D5786&gt;='Season Lookup'!$D$15,D5786&lt;'Season Lookup'!$D$16),"Spring",IF(AND(D5786&gt;='Season Lookup'!$D$16,D5786&lt;'Season Lookup'!$D$17),"Summer",IF(AND(D5786&gt;='Season Lookup'!$D$17,D5786&lt;'Season Lookup'!$D$18),"Fall",IF(OR(D5786&gt;='Season Lookup'!$D$18,D5786&lt;'Season Lookup'!$D$15),"Winter"))))</f>
        <v>Fall</v>
      </c>
      <c r="L5786" s="3" t="str">
        <f>VLOOKUP(F5786,'Season Lookup'!$A$1:$B$13,2,0)</f>
        <v>Fall</v>
      </c>
      <c r="M5786" t="s">
        <v>31</v>
      </c>
      <c r="N5786" t="s">
        <v>13</v>
      </c>
      <c r="O5786" t="s">
        <v>13</v>
      </c>
      <c r="P5786" t="str">
        <f t="shared" si="1136"/>
        <v>Yes</v>
      </c>
      <c r="Q5786" t="str">
        <f t="shared" si="1137"/>
        <v>No</v>
      </c>
      <c r="R5786" t="str">
        <f t="shared" si="1138"/>
        <v>No</v>
      </c>
      <c r="T5786" t="s">
        <v>116</v>
      </c>
      <c r="U5786" t="s">
        <v>195</v>
      </c>
      <c r="V5786" t="str">
        <f t="shared" si="1139"/>
        <v>Intersection</v>
      </c>
      <c r="W5786" t="s">
        <v>6118</v>
      </c>
      <c r="X5786">
        <v>42.355893000000002</v>
      </c>
      <c r="Y5786">
        <v>-71.107510000000005</v>
      </c>
      <c r="Z5786" t="s">
        <v>6119</v>
      </c>
    </row>
    <row r="5787" spans="1:26">
      <c r="A5787">
        <v>29793</v>
      </c>
      <c r="B5787" s="1">
        <v>41566.375</v>
      </c>
      <c r="C5787" s="1">
        <f t="shared" si="1128"/>
        <v>41275</v>
      </c>
      <c r="D5787" s="4">
        <f t="shared" si="1129"/>
        <v>0.8</v>
      </c>
      <c r="E5787" s="3">
        <f t="shared" si="1130"/>
        <v>2013</v>
      </c>
      <c r="F5787" s="3">
        <f t="shared" si="1131"/>
        <v>10</v>
      </c>
      <c r="G5787" s="3">
        <f t="shared" si="1132"/>
        <v>19</v>
      </c>
      <c r="H5787" s="3">
        <f t="shared" si="1133"/>
        <v>9</v>
      </c>
      <c r="I5787" s="3">
        <f t="shared" si="1134"/>
        <v>0</v>
      </c>
      <c r="J5787" s="3">
        <f t="shared" si="1135"/>
        <v>7</v>
      </c>
      <c r="K5787" s="3" t="str">
        <f>IF(AND(D5787&gt;='Season Lookup'!$D$15,D5787&lt;'Season Lookup'!$D$16),"Spring",IF(AND(D5787&gt;='Season Lookup'!$D$16,D5787&lt;'Season Lookup'!$D$17),"Summer",IF(AND(D5787&gt;='Season Lookup'!$D$17,D5787&lt;'Season Lookup'!$D$18),"Fall",IF(OR(D5787&gt;='Season Lookup'!$D$18,D5787&lt;'Season Lookup'!$D$15),"Winter"))))</f>
        <v>Fall</v>
      </c>
      <c r="L5787" s="3" t="str">
        <f>VLOOKUP(F5787,'Season Lookup'!$A$1:$B$13,2,0)</f>
        <v>Fall</v>
      </c>
      <c r="M5787" t="s">
        <v>31</v>
      </c>
      <c r="N5787" t="s">
        <v>13</v>
      </c>
      <c r="O5787" t="s">
        <v>13</v>
      </c>
      <c r="P5787" t="str">
        <f t="shared" si="1136"/>
        <v>Yes</v>
      </c>
      <c r="Q5787" t="str">
        <f t="shared" si="1137"/>
        <v>No</v>
      </c>
      <c r="R5787" t="str">
        <f t="shared" si="1138"/>
        <v>No</v>
      </c>
      <c r="S5787">
        <v>301</v>
      </c>
      <c r="T5787" t="s">
        <v>147</v>
      </c>
      <c r="U5787" t="s">
        <v>209</v>
      </c>
      <c r="V5787" t="str">
        <f t="shared" si="1139"/>
        <v>Non Intersection</v>
      </c>
      <c r="W5787" t="s">
        <v>6120</v>
      </c>
      <c r="X5787">
        <v>42.366151000000002</v>
      </c>
      <c r="Y5787">
        <v>-71.086074999999994</v>
      </c>
      <c r="Z5787" t="s">
        <v>1877</v>
      </c>
    </row>
    <row r="5788" spans="1:26">
      <c r="A5788">
        <v>29794</v>
      </c>
      <c r="B5788" s="1">
        <v>41566.756944444445</v>
      </c>
      <c r="C5788" s="1">
        <f t="shared" si="1128"/>
        <v>41275</v>
      </c>
      <c r="D5788" s="4">
        <f t="shared" si="1129"/>
        <v>0.8</v>
      </c>
      <c r="E5788" s="3">
        <f t="shared" si="1130"/>
        <v>2013</v>
      </c>
      <c r="F5788" s="3">
        <f t="shared" si="1131"/>
        <v>10</v>
      </c>
      <c r="G5788" s="3">
        <f t="shared" si="1132"/>
        <v>19</v>
      </c>
      <c r="H5788" s="3">
        <f t="shared" si="1133"/>
        <v>18</v>
      </c>
      <c r="I5788" s="3">
        <f t="shared" si="1134"/>
        <v>10</v>
      </c>
      <c r="J5788" s="3">
        <f t="shared" si="1135"/>
        <v>7</v>
      </c>
      <c r="K5788" s="3" t="str">
        <f>IF(AND(D5788&gt;='Season Lookup'!$D$15,D5788&lt;'Season Lookup'!$D$16),"Spring",IF(AND(D5788&gt;='Season Lookup'!$D$16,D5788&lt;'Season Lookup'!$D$17),"Summer",IF(AND(D5788&gt;='Season Lookup'!$D$17,D5788&lt;'Season Lookup'!$D$18),"Fall",IF(OR(D5788&gt;='Season Lookup'!$D$18,D5788&lt;'Season Lookup'!$D$15),"Winter"))))</f>
        <v>Fall</v>
      </c>
      <c r="L5788" s="3" t="str">
        <f>VLOOKUP(F5788,'Season Lookup'!$A$1:$B$13,2,0)</f>
        <v>Fall</v>
      </c>
      <c r="M5788" t="s">
        <v>31</v>
      </c>
      <c r="N5788" t="s">
        <v>13</v>
      </c>
      <c r="O5788" t="s">
        <v>18</v>
      </c>
      <c r="P5788" t="str">
        <f t="shared" si="1136"/>
        <v>Yes</v>
      </c>
      <c r="Q5788" t="str">
        <f t="shared" si="1137"/>
        <v>No</v>
      </c>
      <c r="R5788" t="str">
        <f t="shared" si="1138"/>
        <v>No</v>
      </c>
      <c r="T5788" t="s">
        <v>14</v>
      </c>
      <c r="U5788" t="s">
        <v>202</v>
      </c>
      <c r="V5788" t="str">
        <f t="shared" si="1139"/>
        <v>Intersection</v>
      </c>
      <c r="W5788" t="s">
        <v>361</v>
      </c>
      <c r="X5788">
        <v>42.360154000000001</v>
      </c>
      <c r="Y5788">
        <v>-71.094881999999998</v>
      </c>
      <c r="Z5788" t="s">
        <v>223</v>
      </c>
    </row>
    <row r="5789" spans="1:26">
      <c r="A5789">
        <v>29809</v>
      </c>
      <c r="B5789" s="1">
        <v>41566.291655092595</v>
      </c>
      <c r="C5789" s="1">
        <f t="shared" si="1128"/>
        <v>41275</v>
      </c>
      <c r="D5789" s="4">
        <f t="shared" si="1129"/>
        <v>0.8</v>
      </c>
      <c r="E5789" s="3">
        <f t="shared" si="1130"/>
        <v>2013</v>
      </c>
      <c r="F5789" s="3">
        <f t="shared" si="1131"/>
        <v>10</v>
      </c>
      <c r="G5789" s="3">
        <f t="shared" si="1132"/>
        <v>19</v>
      </c>
      <c r="H5789" s="3">
        <f t="shared" si="1133"/>
        <v>6</v>
      </c>
      <c r="I5789" s="3">
        <f t="shared" si="1134"/>
        <v>59</v>
      </c>
      <c r="J5789" s="3">
        <f t="shared" si="1135"/>
        <v>7</v>
      </c>
      <c r="K5789" s="3" t="str">
        <f>IF(AND(D5789&gt;='Season Lookup'!$D$15,D5789&lt;'Season Lookup'!$D$16),"Spring",IF(AND(D5789&gt;='Season Lookup'!$D$16,D5789&lt;'Season Lookup'!$D$17),"Summer",IF(AND(D5789&gt;='Season Lookup'!$D$17,D5789&lt;'Season Lookup'!$D$18),"Fall",IF(OR(D5789&gt;='Season Lookup'!$D$18,D5789&lt;'Season Lookup'!$D$15),"Winter"))))</f>
        <v>Fall</v>
      </c>
      <c r="L5789" s="3" t="str">
        <f>VLOOKUP(F5789,'Season Lookup'!$A$1:$B$13,2,0)</f>
        <v>Fall</v>
      </c>
      <c r="M5789" t="s">
        <v>31</v>
      </c>
      <c r="N5789" t="s">
        <v>13</v>
      </c>
      <c r="O5789" t="s">
        <v>13</v>
      </c>
      <c r="P5789" t="str">
        <f t="shared" si="1136"/>
        <v>Yes</v>
      </c>
      <c r="Q5789" t="str">
        <f t="shared" si="1137"/>
        <v>No</v>
      </c>
      <c r="R5789" t="str">
        <f t="shared" si="1138"/>
        <v>No</v>
      </c>
      <c r="S5789">
        <v>50</v>
      </c>
      <c r="T5789" t="s">
        <v>902</v>
      </c>
      <c r="V5789" t="str">
        <f t="shared" si="1139"/>
        <v>Non Intersection</v>
      </c>
      <c r="W5789" t="s">
        <v>6121</v>
      </c>
      <c r="X5789">
        <v>42.384920000000001</v>
      </c>
      <c r="Y5789">
        <v>-71.117485000000002</v>
      </c>
      <c r="Z5789" t="s">
        <v>6122</v>
      </c>
    </row>
    <row r="5790" spans="1:26">
      <c r="A5790">
        <v>29812</v>
      </c>
      <c r="B5790" s="1">
        <v>41566.543055555558</v>
      </c>
      <c r="C5790" s="1">
        <f t="shared" si="1128"/>
        <v>41275</v>
      </c>
      <c r="D5790" s="4">
        <f t="shared" si="1129"/>
        <v>0.8</v>
      </c>
      <c r="E5790" s="3">
        <f t="shared" si="1130"/>
        <v>2013</v>
      </c>
      <c r="F5790" s="3">
        <f t="shared" si="1131"/>
        <v>10</v>
      </c>
      <c r="G5790" s="3">
        <f t="shared" si="1132"/>
        <v>19</v>
      </c>
      <c r="H5790" s="3">
        <f t="shared" si="1133"/>
        <v>13</v>
      </c>
      <c r="I5790" s="3">
        <f t="shared" si="1134"/>
        <v>2</v>
      </c>
      <c r="J5790" s="3">
        <f t="shared" si="1135"/>
        <v>7</v>
      </c>
      <c r="K5790" s="3" t="str">
        <f>IF(AND(D5790&gt;='Season Lookup'!$D$15,D5790&lt;'Season Lookup'!$D$16),"Spring",IF(AND(D5790&gt;='Season Lookup'!$D$16,D5790&lt;'Season Lookup'!$D$17),"Summer",IF(AND(D5790&gt;='Season Lookup'!$D$17,D5790&lt;'Season Lookup'!$D$18),"Fall",IF(OR(D5790&gt;='Season Lookup'!$D$18,D5790&lt;'Season Lookup'!$D$15),"Winter"))))</f>
        <v>Fall</v>
      </c>
      <c r="L5790" s="3" t="str">
        <f>VLOOKUP(F5790,'Season Lookup'!$A$1:$B$13,2,0)</f>
        <v>Fall</v>
      </c>
      <c r="M5790" t="s">
        <v>31</v>
      </c>
      <c r="N5790" t="s">
        <v>13</v>
      </c>
      <c r="O5790" t="s">
        <v>132</v>
      </c>
      <c r="P5790" t="str">
        <f t="shared" si="1136"/>
        <v>Yes</v>
      </c>
      <c r="Q5790" t="str">
        <f t="shared" si="1137"/>
        <v>Yes</v>
      </c>
      <c r="R5790" t="str">
        <f t="shared" si="1138"/>
        <v>No</v>
      </c>
      <c r="S5790">
        <v>402</v>
      </c>
      <c r="T5790" t="s">
        <v>15</v>
      </c>
      <c r="V5790" t="str">
        <f t="shared" si="1139"/>
        <v>Non Intersection</v>
      </c>
      <c r="W5790" t="s">
        <v>1135</v>
      </c>
      <c r="X5790">
        <v>42.393109000000003</v>
      </c>
      <c r="Y5790">
        <v>-71.140016000000003</v>
      </c>
      <c r="Z5790" t="s">
        <v>1136</v>
      </c>
    </row>
    <row r="5791" spans="1:26">
      <c r="A5791">
        <v>29870</v>
      </c>
      <c r="B5791" s="1">
        <v>41566.339583333334</v>
      </c>
      <c r="C5791" s="1">
        <f t="shared" si="1128"/>
        <v>41275</v>
      </c>
      <c r="D5791" s="4">
        <f t="shared" si="1129"/>
        <v>0.8</v>
      </c>
      <c r="E5791" s="3">
        <f t="shared" si="1130"/>
        <v>2013</v>
      </c>
      <c r="F5791" s="3">
        <f t="shared" si="1131"/>
        <v>10</v>
      </c>
      <c r="G5791" s="3">
        <f t="shared" si="1132"/>
        <v>19</v>
      </c>
      <c r="H5791" s="3">
        <f t="shared" si="1133"/>
        <v>8</v>
      </c>
      <c r="I5791" s="3">
        <f t="shared" si="1134"/>
        <v>9</v>
      </c>
      <c r="J5791" s="3">
        <f t="shared" si="1135"/>
        <v>7</v>
      </c>
      <c r="K5791" s="3" t="str">
        <f>IF(AND(D5791&gt;='Season Lookup'!$D$15,D5791&lt;'Season Lookup'!$D$16),"Spring",IF(AND(D5791&gt;='Season Lookup'!$D$16,D5791&lt;'Season Lookup'!$D$17),"Summer",IF(AND(D5791&gt;='Season Lookup'!$D$17,D5791&lt;'Season Lookup'!$D$18),"Fall",IF(OR(D5791&gt;='Season Lookup'!$D$18,D5791&lt;'Season Lookup'!$D$15),"Winter"))))</f>
        <v>Fall</v>
      </c>
      <c r="L5791" s="3" t="str">
        <f>VLOOKUP(F5791,'Season Lookup'!$A$1:$B$13,2,0)</f>
        <v>Fall</v>
      </c>
      <c r="M5791" t="s">
        <v>31</v>
      </c>
      <c r="N5791" t="s">
        <v>13</v>
      </c>
      <c r="O5791" t="s">
        <v>152</v>
      </c>
      <c r="P5791" t="str">
        <f t="shared" si="1136"/>
        <v>Yes</v>
      </c>
      <c r="Q5791" t="str">
        <f t="shared" si="1137"/>
        <v>No</v>
      </c>
      <c r="R5791" t="str">
        <f t="shared" si="1138"/>
        <v>Yes</v>
      </c>
      <c r="T5791" t="s">
        <v>19</v>
      </c>
      <c r="V5791" t="str">
        <f t="shared" si="1139"/>
        <v>Intersection</v>
      </c>
      <c r="W5791" t="s">
        <v>2237</v>
      </c>
      <c r="X5791">
        <v>0</v>
      </c>
      <c r="Y5791">
        <v>0</v>
      </c>
      <c r="Z5791" t="s">
        <v>81</v>
      </c>
    </row>
    <row r="5792" spans="1:26">
      <c r="A5792">
        <v>29795</v>
      </c>
      <c r="B5792" s="1">
        <v>41567.072905092595</v>
      </c>
      <c r="C5792" s="1">
        <f t="shared" si="1128"/>
        <v>41275</v>
      </c>
      <c r="D5792" s="4">
        <f t="shared" si="1129"/>
        <v>0.80277777777777781</v>
      </c>
      <c r="E5792" s="3">
        <f t="shared" si="1130"/>
        <v>2013</v>
      </c>
      <c r="F5792" s="3">
        <f t="shared" si="1131"/>
        <v>10</v>
      </c>
      <c r="G5792" s="3">
        <f t="shared" si="1132"/>
        <v>20</v>
      </c>
      <c r="H5792" s="3">
        <f t="shared" si="1133"/>
        <v>1</v>
      </c>
      <c r="I5792" s="3">
        <f t="shared" si="1134"/>
        <v>44</v>
      </c>
      <c r="J5792" s="3">
        <f t="shared" si="1135"/>
        <v>1</v>
      </c>
      <c r="K5792" s="3" t="str">
        <f>IF(AND(D5792&gt;='Season Lookup'!$D$15,D5792&lt;'Season Lookup'!$D$16),"Spring",IF(AND(D5792&gt;='Season Lookup'!$D$16,D5792&lt;'Season Lookup'!$D$17),"Summer",IF(AND(D5792&gt;='Season Lookup'!$D$17,D5792&lt;'Season Lookup'!$D$18),"Fall",IF(OR(D5792&gt;='Season Lookup'!$D$18,D5792&lt;'Season Lookup'!$D$15),"Winter"))))</f>
        <v>Fall</v>
      </c>
      <c r="L5792" s="3" t="str">
        <f>VLOOKUP(F5792,'Season Lookup'!$A$1:$B$13,2,0)</f>
        <v>Fall</v>
      </c>
      <c r="M5792" t="s">
        <v>48</v>
      </c>
      <c r="N5792" t="s">
        <v>13</v>
      </c>
      <c r="O5792" t="s">
        <v>23</v>
      </c>
      <c r="P5792" t="str">
        <f t="shared" si="1136"/>
        <v>Yes</v>
      </c>
      <c r="Q5792" t="str">
        <f t="shared" si="1137"/>
        <v>No</v>
      </c>
      <c r="R5792" t="str">
        <f t="shared" si="1138"/>
        <v>No</v>
      </c>
      <c r="S5792">
        <v>21</v>
      </c>
      <c r="T5792" t="s">
        <v>50</v>
      </c>
      <c r="V5792" t="str">
        <f t="shared" si="1139"/>
        <v>Non Intersection</v>
      </c>
      <c r="W5792" t="s">
        <v>6123</v>
      </c>
      <c r="X5792">
        <v>42.374937000000003</v>
      </c>
      <c r="Y5792">
        <v>-71.150957000000005</v>
      </c>
      <c r="Z5792" t="s">
        <v>6124</v>
      </c>
    </row>
    <row r="5793" spans="1:26">
      <c r="A5793">
        <v>29796</v>
      </c>
      <c r="B5793" s="1">
        <v>41567.363888888889</v>
      </c>
      <c r="C5793" s="1">
        <f t="shared" si="1128"/>
        <v>41275</v>
      </c>
      <c r="D5793" s="4">
        <f t="shared" si="1129"/>
        <v>0.80277777777777781</v>
      </c>
      <c r="E5793" s="3">
        <f t="shared" si="1130"/>
        <v>2013</v>
      </c>
      <c r="F5793" s="3">
        <f t="shared" si="1131"/>
        <v>10</v>
      </c>
      <c r="G5793" s="3">
        <f t="shared" si="1132"/>
        <v>20</v>
      </c>
      <c r="H5793" s="3">
        <f t="shared" si="1133"/>
        <v>8</v>
      </c>
      <c r="I5793" s="3">
        <f t="shared" si="1134"/>
        <v>44</v>
      </c>
      <c r="J5793" s="3">
        <f t="shared" si="1135"/>
        <v>1</v>
      </c>
      <c r="K5793" s="3" t="str">
        <f>IF(AND(D5793&gt;='Season Lookup'!$D$15,D5793&lt;'Season Lookup'!$D$16),"Spring",IF(AND(D5793&gt;='Season Lookup'!$D$16,D5793&lt;'Season Lookup'!$D$17),"Summer",IF(AND(D5793&gt;='Season Lookup'!$D$17,D5793&lt;'Season Lookup'!$D$18),"Fall",IF(OR(D5793&gt;='Season Lookup'!$D$18,D5793&lt;'Season Lookup'!$D$15),"Winter"))))</f>
        <v>Fall</v>
      </c>
      <c r="L5793" s="3" t="str">
        <f>VLOOKUP(F5793,'Season Lookup'!$A$1:$B$13,2,0)</f>
        <v>Fall</v>
      </c>
      <c r="M5793" t="s">
        <v>48</v>
      </c>
      <c r="N5793" t="s">
        <v>13</v>
      </c>
      <c r="O5793" t="s">
        <v>13</v>
      </c>
      <c r="P5793" t="str">
        <f t="shared" si="1136"/>
        <v>Yes</v>
      </c>
      <c r="Q5793" t="str">
        <f t="shared" si="1137"/>
        <v>No</v>
      </c>
      <c r="R5793" t="str">
        <f t="shared" si="1138"/>
        <v>No</v>
      </c>
      <c r="T5793" t="s">
        <v>119</v>
      </c>
      <c r="U5793" t="s">
        <v>958</v>
      </c>
      <c r="V5793" t="str">
        <f t="shared" si="1139"/>
        <v>Intersection</v>
      </c>
      <c r="W5793" t="s">
        <v>959</v>
      </c>
      <c r="X5793">
        <v>42.358977000000003</v>
      </c>
      <c r="Y5793">
        <v>-71.100133999999997</v>
      </c>
      <c r="Z5793" t="s">
        <v>960</v>
      </c>
    </row>
    <row r="5794" spans="1:26">
      <c r="A5794">
        <v>29798</v>
      </c>
      <c r="B5794" s="1">
        <v>41568.395833333336</v>
      </c>
      <c r="C5794" s="1">
        <f t="shared" si="1128"/>
        <v>41275</v>
      </c>
      <c r="D5794" s="4">
        <f t="shared" si="1129"/>
        <v>0.80555555555555558</v>
      </c>
      <c r="E5794" s="3">
        <f t="shared" si="1130"/>
        <v>2013</v>
      </c>
      <c r="F5794" s="3">
        <f t="shared" si="1131"/>
        <v>10</v>
      </c>
      <c r="G5794" s="3">
        <f t="shared" si="1132"/>
        <v>21</v>
      </c>
      <c r="H5794" s="3">
        <f t="shared" si="1133"/>
        <v>9</v>
      </c>
      <c r="I5794" s="3">
        <f t="shared" si="1134"/>
        <v>30</v>
      </c>
      <c r="J5794" s="3">
        <f t="shared" si="1135"/>
        <v>2</v>
      </c>
      <c r="K5794" s="3" t="str">
        <f>IF(AND(D5794&gt;='Season Lookup'!$D$15,D5794&lt;'Season Lookup'!$D$16),"Spring",IF(AND(D5794&gt;='Season Lookup'!$D$16,D5794&lt;'Season Lookup'!$D$17),"Summer",IF(AND(D5794&gt;='Season Lookup'!$D$17,D5794&lt;'Season Lookup'!$D$18),"Fall",IF(OR(D5794&gt;='Season Lookup'!$D$18,D5794&lt;'Season Lookup'!$D$15),"Winter"))))</f>
        <v>Fall</v>
      </c>
      <c r="L5794" s="3" t="str">
        <f>VLOOKUP(F5794,'Season Lookup'!$A$1:$B$13,2,0)</f>
        <v>Fall</v>
      </c>
      <c r="M5794" t="s">
        <v>56</v>
      </c>
      <c r="N5794" t="s">
        <v>35</v>
      </c>
      <c r="O5794" t="s">
        <v>36</v>
      </c>
      <c r="P5794" t="str">
        <f t="shared" si="1136"/>
        <v>Yes</v>
      </c>
      <c r="Q5794" t="str">
        <f t="shared" si="1137"/>
        <v>No</v>
      </c>
      <c r="R5794" t="str">
        <f t="shared" si="1138"/>
        <v>No</v>
      </c>
      <c r="T5794" t="s">
        <v>14</v>
      </c>
      <c r="U5794" t="s">
        <v>2012</v>
      </c>
      <c r="V5794" t="str">
        <f t="shared" si="1139"/>
        <v>Intersection</v>
      </c>
      <c r="W5794" t="s">
        <v>2013</v>
      </c>
      <c r="X5794">
        <v>42.380831999999998</v>
      </c>
      <c r="Y5794">
        <v>-71.119870000000006</v>
      </c>
      <c r="Z5794" t="s">
        <v>2014</v>
      </c>
    </row>
    <row r="5795" spans="1:26">
      <c r="A5795">
        <v>29799</v>
      </c>
      <c r="B5795" s="1">
        <v>41568.881944444445</v>
      </c>
      <c r="C5795" s="1">
        <f t="shared" si="1128"/>
        <v>41275</v>
      </c>
      <c r="D5795" s="4">
        <f t="shared" si="1129"/>
        <v>0.80555555555555558</v>
      </c>
      <c r="E5795" s="3">
        <f t="shared" si="1130"/>
        <v>2013</v>
      </c>
      <c r="F5795" s="3">
        <f t="shared" si="1131"/>
        <v>10</v>
      </c>
      <c r="G5795" s="3">
        <f t="shared" si="1132"/>
        <v>21</v>
      </c>
      <c r="H5795" s="3">
        <f t="shared" si="1133"/>
        <v>21</v>
      </c>
      <c r="I5795" s="3">
        <f t="shared" si="1134"/>
        <v>10</v>
      </c>
      <c r="J5795" s="3">
        <f t="shared" si="1135"/>
        <v>2</v>
      </c>
      <c r="K5795" s="3" t="str">
        <f>IF(AND(D5795&gt;='Season Lookup'!$D$15,D5795&lt;'Season Lookup'!$D$16),"Spring",IF(AND(D5795&gt;='Season Lookup'!$D$16,D5795&lt;'Season Lookup'!$D$17),"Summer",IF(AND(D5795&gt;='Season Lookup'!$D$17,D5795&lt;'Season Lookup'!$D$18),"Fall",IF(OR(D5795&gt;='Season Lookup'!$D$18,D5795&lt;'Season Lookup'!$D$15),"Winter"))))</f>
        <v>Fall</v>
      </c>
      <c r="L5795" s="3" t="str">
        <f>VLOOKUP(F5795,'Season Lookup'!$A$1:$B$13,2,0)</f>
        <v>Fall</v>
      </c>
      <c r="M5795" t="s">
        <v>56</v>
      </c>
      <c r="N5795" t="s">
        <v>13</v>
      </c>
      <c r="O5795" t="s">
        <v>13</v>
      </c>
      <c r="P5795" t="str">
        <f t="shared" si="1136"/>
        <v>Yes</v>
      </c>
      <c r="Q5795" t="str">
        <f t="shared" si="1137"/>
        <v>No</v>
      </c>
      <c r="R5795" t="str">
        <f t="shared" si="1138"/>
        <v>No</v>
      </c>
      <c r="T5795" t="s">
        <v>105</v>
      </c>
      <c r="U5795" t="s">
        <v>288</v>
      </c>
      <c r="V5795" t="str">
        <f t="shared" si="1139"/>
        <v>Intersection</v>
      </c>
      <c r="W5795" t="s">
        <v>289</v>
      </c>
      <c r="X5795">
        <v>42.364812000000001</v>
      </c>
      <c r="Y5795">
        <v>-71.089386000000005</v>
      </c>
      <c r="Z5795" t="s">
        <v>290</v>
      </c>
    </row>
    <row r="5796" spans="1:26">
      <c r="A5796">
        <v>29800</v>
      </c>
      <c r="B5796" s="1">
        <v>41568.318738425929</v>
      </c>
      <c r="C5796" s="1">
        <f t="shared" si="1128"/>
        <v>41275</v>
      </c>
      <c r="D5796" s="4">
        <f t="shared" si="1129"/>
        <v>0.80555555555555558</v>
      </c>
      <c r="E5796" s="3">
        <f t="shared" si="1130"/>
        <v>2013</v>
      </c>
      <c r="F5796" s="3">
        <f t="shared" si="1131"/>
        <v>10</v>
      </c>
      <c r="G5796" s="3">
        <f t="shared" si="1132"/>
        <v>21</v>
      </c>
      <c r="H5796" s="3">
        <f t="shared" si="1133"/>
        <v>7</v>
      </c>
      <c r="I5796" s="3">
        <f t="shared" si="1134"/>
        <v>38</v>
      </c>
      <c r="J5796" s="3">
        <f t="shared" si="1135"/>
        <v>2</v>
      </c>
      <c r="K5796" s="3" t="str">
        <f>IF(AND(D5796&gt;='Season Lookup'!$D$15,D5796&lt;'Season Lookup'!$D$16),"Spring",IF(AND(D5796&gt;='Season Lookup'!$D$16,D5796&lt;'Season Lookup'!$D$17),"Summer",IF(AND(D5796&gt;='Season Lookup'!$D$17,D5796&lt;'Season Lookup'!$D$18),"Fall",IF(OR(D5796&gt;='Season Lookup'!$D$18,D5796&lt;'Season Lookup'!$D$15),"Winter"))))</f>
        <v>Fall</v>
      </c>
      <c r="L5796" s="3" t="str">
        <f>VLOOKUP(F5796,'Season Lookup'!$A$1:$B$13,2,0)</f>
        <v>Fall</v>
      </c>
      <c r="M5796" t="s">
        <v>56</v>
      </c>
      <c r="N5796" t="s">
        <v>13</v>
      </c>
      <c r="O5796" t="s">
        <v>13</v>
      </c>
      <c r="P5796" t="str">
        <f t="shared" si="1136"/>
        <v>Yes</v>
      </c>
      <c r="Q5796" t="str">
        <f t="shared" si="1137"/>
        <v>No</v>
      </c>
      <c r="R5796" t="str">
        <f t="shared" si="1138"/>
        <v>No</v>
      </c>
      <c r="T5796" t="s">
        <v>74</v>
      </c>
      <c r="U5796" t="s">
        <v>104</v>
      </c>
      <c r="V5796" t="str">
        <f t="shared" si="1139"/>
        <v>Intersection</v>
      </c>
      <c r="W5796" t="s">
        <v>3593</v>
      </c>
      <c r="X5796">
        <v>42.373474999999999</v>
      </c>
      <c r="Y5796">
        <v>-71.100531000000004</v>
      </c>
      <c r="Z5796" t="s">
        <v>3145</v>
      </c>
    </row>
    <row r="5797" spans="1:26">
      <c r="A5797">
        <v>29801</v>
      </c>
      <c r="B5797" s="1">
        <v>41568.326388888891</v>
      </c>
      <c r="C5797" s="1">
        <f t="shared" si="1128"/>
        <v>41275</v>
      </c>
      <c r="D5797" s="4">
        <f t="shared" si="1129"/>
        <v>0.80555555555555558</v>
      </c>
      <c r="E5797" s="3">
        <f t="shared" si="1130"/>
        <v>2013</v>
      </c>
      <c r="F5797" s="3">
        <f t="shared" si="1131"/>
        <v>10</v>
      </c>
      <c r="G5797" s="3">
        <f t="shared" si="1132"/>
        <v>21</v>
      </c>
      <c r="H5797" s="3">
        <f t="shared" si="1133"/>
        <v>7</v>
      </c>
      <c r="I5797" s="3">
        <f t="shared" si="1134"/>
        <v>50</v>
      </c>
      <c r="J5797" s="3">
        <f t="shared" si="1135"/>
        <v>2</v>
      </c>
      <c r="K5797" s="3" t="str">
        <f>IF(AND(D5797&gt;='Season Lookup'!$D$15,D5797&lt;'Season Lookup'!$D$16),"Spring",IF(AND(D5797&gt;='Season Lookup'!$D$16,D5797&lt;'Season Lookup'!$D$17),"Summer",IF(AND(D5797&gt;='Season Lookup'!$D$17,D5797&lt;'Season Lookup'!$D$18),"Fall",IF(OR(D5797&gt;='Season Lookup'!$D$18,D5797&lt;'Season Lookup'!$D$15),"Winter"))))</f>
        <v>Fall</v>
      </c>
      <c r="L5797" s="3" t="str">
        <f>VLOOKUP(F5797,'Season Lookup'!$A$1:$B$13,2,0)</f>
        <v>Fall</v>
      </c>
      <c r="M5797" t="s">
        <v>56</v>
      </c>
      <c r="N5797" t="s">
        <v>13</v>
      </c>
      <c r="O5797" t="s">
        <v>13</v>
      </c>
      <c r="P5797" t="str">
        <f t="shared" si="1136"/>
        <v>Yes</v>
      </c>
      <c r="Q5797" t="str">
        <f t="shared" si="1137"/>
        <v>No</v>
      </c>
      <c r="R5797" t="str">
        <f t="shared" si="1138"/>
        <v>No</v>
      </c>
      <c r="T5797" t="s">
        <v>105</v>
      </c>
      <c r="U5797" t="s">
        <v>288</v>
      </c>
      <c r="V5797" t="str">
        <f t="shared" si="1139"/>
        <v>Intersection</v>
      </c>
      <c r="W5797" t="s">
        <v>289</v>
      </c>
      <c r="X5797">
        <v>42.364812000000001</v>
      </c>
      <c r="Y5797">
        <v>-71.089386000000005</v>
      </c>
      <c r="Z5797" t="s">
        <v>290</v>
      </c>
    </row>
    <row r="5798" spans="1:26">
      <c r="A5798">
        <v>29802</v>
      </c>
      <c r="B5798" s="1">
        <v>41568.479155092595</v>
      </c>
      <c r="C5798" s="1">
        <f t="shared" si="1128"/>
        <v>41275</v>
      </c>
      <c r="D5798" s="4">
        <f t="shared" si="1129"/>
        <v>0.80555555555555558</v>
      </c>
      <c r="E5798" s="3">
        <f t="shared" si="1130"/>
        <v>2013</v>
      </c>
      <c r="F5798" s="3">
        <f t="shared" si="1131"/>
        <v>10</v>
      </c>
      <c r="G5798" s="3">
        <f t="shared" si="1132"/>
        <v>21</v>
      </c>
      <c r="H5798" s="3">
        <f t="shared" si="1133"/>
        <v>11</v>
      </c>
      <c r="I5798" s="3">
        <f t="shared" si="1134"/>
        <v>29</v>
      </c>
      <c r="J5798" s="3">
        <f t="shared" si="1135"/>
        <v>2</v>
      </c>
      <c r="K5798" s="3" t="str">
        <f>IF(AND(D5798&gt;='Season Lookup'!$D$15,D5798&lt;'Season Lookup'!$D$16),"Spring",IF(AND(D5798&gt;='Season Lookup'!$D$16,D5798&lt;'Season Lookup'!$D$17),"Summer",IF(AND(D5798&gt;='Season Lookup'!$D$17,D5798&lt;'Season Lookup'!$D$18),"Fall",IF(OR(D5798&gt;='Season Lookup'!$D$18,D5798&lt;'Season Lookup'!$D$15),"Winter"))))</f>
        <v>Fall</v>
      </c>
      <c r="L5798" s="3" t="str">
        <f>VLOOKUP(F5798,'Season Lookup'!$A$1:$B$13,2,0)</f>
        <v>Fall</v>
      </c>
      <c r="M5798" t="s">
        <v>56</v>
      </c>
      <c r="N5798" t="s">
        <v>13</v>
      </c>
      <c r="O5798" t="s">
        <v>13</v>
      </c>
      <c r="P5798" t="str">
        <f t="shared" si="1136"/>
        <v>Yes</v>
      </c>
      <c r="Q5798" t="str">
        <f t="shared" si="1137"/>
        <v>No</v>
      </c>
      <c r="R5798" t="str">
        <f t="shared" si="1138"/>
        <v>No</v>
      </c>
      <c r="S5798">
        <v>202</v>
      </c>
      <c r="T5798" t="s">
        <v>74</v>
      </c>
      <c r="V5798" t="str">
        <f t="shared" si="1139"/>
        <v>Non Intersection</v>
      </c>
      <c r="W5798" t="s">
        <v>5823</v>
      </c>
      <c r="X5798">
        <v>42.373108999999999</v>
      </c>
      <c r="Y5798">
        <v>-71.100254000000007</v>
      </c>
      <c r="Z5798" t="s">
        <v>5824</v>
      </c>
    </row>
    <row r="5799" spans="1:26">
      <c r="A5799">
        <v>29813</v>
      </c>
      <c r="B5799" s="1">
        <v>41568.45484953704</v>
      </c>
      <c r="C5799" s="1">
        <f t="shared" si="1128"/>
        <v>41275</v>
      </c>
      <c r="D5799" s="4">
        <f t="shared" si="1129"/>
        <v>0.80555555555555558</v>
      </c>
      <c r="E5799" s="3">
        <f t="shared" si="1130"/>
        <v>2013</v>
      </c>
      <c r="F5799" s="3">
        <f t="shared" si="1131"/>
        <v>10</v>
      </c>
      <c r="G5799" s="3">
        <f t="shared" si="1132"/>
        <v>21</v>
      </c>
      <c r="H5799" s="3">
        <f t="shared" si="1133"/>
        <v>10</v>
      </c>
      <c r="I5799" s="3">
        <f t="shared" si="1134"/>
        <v>54</v>
      </c>
      <c r="J5799" s="3">
        <f t="shared" si="1135"/>
        <v>2</v>
      </c>
      <c r="K5799" s="3" t="str">
        <f>IF(AND(D5799&gt;='Season Lookup'!$D$15,D5799&lt;'Season Lookup'!$D$16),"Spring",IF(AND(D5799&gt;='Season Lookup'!$D$16,D5799&lt;'Season Lookup'!$D$17),"Summer",IF(AND(D5799&gt;='Season Lookup'!$D$17,D5799&lt;'Season Lookup'!$D$18),"Fall",IF(OR(D5799&gt;='Season Lookup'!$D$18,D5799&lt;'Season Lookup'!$D$15),"Winter"))))</f>
        <v>Fall</v>
      </c>
      <c r="L5799" s="3" t="str">
        <f>VLOOKUP(F5799,'Season Lookup'!$A$1:$B$13,2,0)</f>
        <v>Fall</v>
      </c>
      <c r="M5799" t="s">
        <v>56</v>
      </c>
      <c r="N5799" t="s">
        <v>13</v>
      </c>
      <c r="O5799" t="s">
        <v>13</v>
      </c>
      <c r="P5799" t="str">
        <f t="shared" si="1136"/>
        <v>Yes</v>
      </c>
      <c r="Q5799" t="str">
        <f t="shared" si="1137"/>
        <v>No</v>
      </c>
      <c r="R5799" t="str">
        <f t="shared" si="1138"/>
        <v>No</v>
      </c>
      <c r="T5799" t="s">
        <v>745</v>
      </c>
      <c r="U5799" t="s">
        <v>216</v>
      </c>
      <c r="V5799" t="str">
        <f t="shared" si="1139"/>
        <v>Intersection</v>
      </c>
      <c r="W5799" t="s">
        <v>6125</v>
      </c>
      <c r="X5799">
        <v>42.366000999999997</v>
      </c>
      <c r="Y5799">
        <v>-71.100752</v>
      </c>
      <c r="Z5799" t="s">
        <v>1486</v>
      </c>
    </row>
    <row r="5800" spans="1:26">
      <c r="A5800">
        <v>29847</v>
      </c>
      <c r="B5800" s="1">
        <v>41568.666655092595</v>
      </c>
      <c r="C5800" s="1">
        <f t="shared" si="1128"/>
        <v>41275</v>
      </c>
      <c r="D5800" s="4">
        <f t="shared" si="1129"/>
        <v>0.80555555555555558</v>
      </c>
      <c r="E5800" s="3">
        <f t="shared" si="1130"/>
        <v>2013</v>
      </c>
      <c r="F5800" s="3">
        <f t="shared" si="1131"/>
        <v>10</v>
      </c>
      <c r="G5800" s="3">
        <f t="shared" si="1132"/>
        <v>21</v>
      </c>
      <c r="H5800" s="3">
        <f t="shared" si="1133"/>
        <v>15</v>
      </c>
      <c r="I5800" s="3">
        <f t="shared" si="1134"/>
        <v>59</v>
      </c>
      <c r="J5800" s="3">
        <f t="shared" si="1135"/>
        <v>2</v>
      </c>
      <c r="K5800" s="3" t="str">
        <f>IF(AND(D5800&gt;='Season Lookup'!$D$15,D5800&lt;'Season Lookup'!$D$16),"Spring",IF(AND(D5800&gt;='Season Lookup'!$D$16,D5800&lt;'Season Lookup'!$D$17),"Summer",IF(AND(D5800&gt;='Season Lookup'!$D$17,D5800&lt;'Season Lookup'!$D$18),"Fall",IF(OR(D5800&gt;='Season Lookup'!$D$18,D5800&lt;'Season Lookup'!$D$15),"Winter"))))</f>
        <v>Fall</v>
      </c>
      <c r="L5800" s="3" t="str">
        <f>VLOOKUP(F5800,'Season Lookup'!$A$1:$B$13,2,0)</f>
        <v>Fall</v>
      </c>
      <c r="M5800" t="s">
        <v>56</v>
      </c>
      <c r="N5800" t="s">
        <v>13</v>
      </c>
      <c r="O5800" t="s">
        <v>23</v>
      </c>
      <c r="P5800" t="str">
        <f t="shared" si="1136"/>
        <v>Yes</v>
      </c>
      <c r="Q5800" t="str">
        <f t="shared" si="1137"/>
        <v>No</v>
      </c>
      <c r="R5800" t="str">
        <f t="shared" si="1138"/>
        <v>No</v>
      </c>
      <c r="S5800">
        <v>211</v>
      </c>
      <c r="T5800" t="s">
        <v>170</v>
      </c>
      <c r="V5800" t="str">
        <f t="shared" si="1139"/>
        <v>Non Intersection</v>
      </c>
      <c r="W5800" t="s">
        <v>1359</v>
      </c>
      <c r="X5800">
        <v>42.389553999999997</v>
      </c>
      <c r="Y5800">
        <v>-71.142674999999997</v>
      </c>
      <c r="Z5800" t="s">
        <v>1360</v>
      </c>
    </row>
    <row r="5801" spans="1:26">
      <c r="A5801">
        <v>29803</v>
      </c>
      <c r="B5801" s="1">
        <v>41569.375</v>
      </c>
      <c r="C5801" s="1">
        <f t="shared" si="1128"/>
        <v>41275</v>
      </c>
      <c r="D5801" s="4">
        <f t="shared" si="1129"/>
        <v>0.80833333333333335</v>
      </c>
      <c r="E5801" s="3">
        <f t="shared" si="1130"/>
        <v>2013</v>
      </c>
      <c r="F5801" s="3">
        <f t="shared" si="1131"/>
        <v>10</v>
      </c>
      <c r="G5801" s="3">
        <f t="shared" si="1132"/>
        <v>22</v>
      </c>
      <c r="H5801" s="3">
        <f t="shared" si="1133"/>
        <v>9</v>
      </c>
      <c r="I5801" s="3">
        <f t="shared" si="1134"/>
        <v>0</v>
      </c>
      <c r="J5801" s="3">
        <f t="shared" si="1135"/>
        <v>3</v>
      </c>
      <c r="K5801" s="3" t="str">
        <f>IF(AND(D5801&gt;='Season Lookup'!$D$15,D5801&lt;'Season Lookup'!$D$16),"Spring",IF(AND(D5801&gt;='Season Lookup'!$D$16,D5801&lt;'Season Lookup'!$D$17),"Summer",IF(AND(D5801&gt;='Season Lookup'!$D$17,D5801&lt;'Season Lookup'!$D$18),"Fall",IF(OR(D5801&gt;='Season Lookup'!$D$18,D5801&lt;'Season Lookup'!$D$15),"Winter"))))</f>
        <v>Fall</v>
      </c>
      <c r="L5801" s="3" t="str">
        <f>VLOOKUP(F5801,'Season Lookup'!$A$1:$B$13,2,0)</f>
        <v>Fall</v>
      </c>
      <c r="M5801" t="s">
        <v>73</v>
      </c>
      <c r="N5801" t="s">
        <v>13</v>
      </c>
      <c r="O5801" t="s">
        <v>132</v>
      </c>
      <c r="P5801" t="str">
        <f t="shared" si="1136"/>
        <v>Yes</v>
      </c>
      <c r="Q5801" t="str">
        <f t="shared" si="1137"/>
        <v>Yes</v>
      </c>
      <c r="R5801" t="str">
        <f t="shared" si="1138"/>
        <v>No</v>
      </c>
      <c r="T5801" t="s">
        <v>260</v>
      </c>
      <c r="U5801" t="s">
        <v>146</v>
      </c>
      <c r="V5801" t="str">
        <f t="shared" si="1139"/>
        <v>Intersection</v>
      </c>
      <c r="W5801" t="s">
        <v>544</v>
      </c>
      <c r="X5801">
        <v>42.368965000000003</v>
      </c>
      <c r="Y5801">
        <v>-71.080324000000005</v>
      </c>
      <c r="Z5801" t="s">
        <v>545</v>
      </c>
    </row>
    <row r="5802" spans="1:26">
      <c r="A5802">
        <v>29804</v>
      </c>
      <c r="B5802" s="1">
        <v>41569.364583333336</v>
      </c>
      <c r="C5802" s="1">
        <f t="shared" si="1128"/>
        <v>41275</v>
      </c>
      <c r="D5802" s="4">
        <f t="shared" si="1129"/>
        <v>0.80833333333333335</v>
      </c>
      <c r="E5802" s="3">
        <f t="shared" si="1130"/>
        <v>2013</v>
      </c>
      <c r="F5802" s="3">
        <f t="shared" si="1131"/>
        <v>10</v>
      </c>
      <c r="G5802" s="3">
        <f t="shared" si="1132"/>
        <v>22</v>
      </c>
      <c r="H5802" s="3">
        <f t="shared" si="1133"/>
        <v>8</v>
      </c>
      <c r="I5802" s="3">
        <f t="shared" si="1134"/>
        <v>45</v>
      </c>
      <c r="J5802" s="3">
        <f t="shared" si="1135"/>
        <v>3</v>
      </c>
      <c r="K5802" s="3" t="str">
        <f>IF(AND(D5802&gt;='Season Lookup'!$D$15,D5802&lt;'Season Lookup'!$D$16),"Spring",IF(AND(D5802&gt;='Season Lookup'!$D$16,D5802&lt;'Season Lookup'!$D$17),"Summer",IF(AND(D5802&gt;='Season Lookup'!$D$17,D5802&lt;'Season Lookup'!$D$18),"Fall",IF(OR(D5802&gt;='Season Lookup'!$D$18,D5802&lt;'Season Lookup'!$D$15),"Winter"))))</f>
        <v>Fall</v>
      </c>
      <c r="L5802" s="3" t="str">
        <f>VLOOKUP(F5802,'Season Lookup'!$A$1:$B$13,2,0)</f>
        <v>Fall</v>
      </c>
      <c r="M5802" t="s">
        <v>73</v>
      </c>
      <c r="N5802" t="s">
        <v>13</v>
      </c>
      <c r="O5802" t="s">
        <v>36</v>
      </c>
      <c r="P5802" t="str">
        <f t="shared" si="1136"/>
        <v>Yes</v>
      </c>
      <c r="Q5802" t="str">
        <f t="shared" si="1137"/>
        <v>No</v>
      </c>
      <c r="R5802" t="str">
        <f t="shared" si="1138"/>
        <v>No</v>
      </c>
      <c r="S5802">
        <v>166</v>
      </c>
      <c r="T5802" t="s">
        <v>119</v>
      </c>
      <c r="V5802" t="str">
        <f t="shared" si="1139"/>
        <v>Non Intersection</v>
      </c>
      <c r="W5802" t="s">
        <v>2874</v>
      </c>
      <c r="X5802">
        <v>42.359766</v>
      </c>
      <c r="Y5802">
        <v>-71.098223000000004</v>
      </c>
      <c r="Z5802" t="s">
        <v>2875</v>
      </c>
    </row>
    <row r="5803" spans="1:26">
      <c r="A5803">
        <v>29805</v>
      </c>
      <c r="B5803" s="1">
        <v>41569.479155092595</v>
      </c>
      <c r="C5803" s="1">
        <f t="shared" si="1128"/>
        <v>41275</v>
      </c>
      <c r="D5803" s="4">
        <f t="shared" si="1129"/>
        <v>0.80833333333333335</v>
      </c>
      <c r="E5803" s="3">
        <f t="shared" si="1130"/>
        <v>2013</v>
      </c>
      <c r="F5803" s="3">
        <f t="shared" si="1131"/>
        <v>10</v>
      </c>
      <c r="G5803" s="3">
        <f t="shared" si="1132"/>
        <v>22</v>
      </c>
      <c r="H5803" s="3">
        <f t="shared" si="1133"/>
        <v>11</v>
      </c>
      <c r="I5803" s="3">
        <f t="shared" si="1134"/>
        <v>29</v>
      </c>
      <c r="J5803" s="3">
        <f t="shared" si="1135"/>
        <v>3</v>
      </c>
      <c r="K5803" s="3" t="str">
        <f>IF(AND(D5803&gt;='Season Lookup'!$D$15,D5803&lt;'Season Lookup'!$D$16),"Spring",IF(AND(D5803&gt;='Season Lookup'!$D$16,D5803&lt;'Season Lookup'!$D$17),"Summer",IF(AND(D5803&gt;='Season Lookup'!$D$17,D5803&lt;'Season Lookup'!$D$18),"Fall",IF(OR(D5803&gt;='Season Lookup'!$D$18,D5803&lt;'Season Lookup'!$D$15),"Winter"))))</f>
        <v>Fall</v>
      </c>
      <c r="L5803" s="3" t="str">
        <f>VLOOKUP(F5803,'Season Lookup'!$A$1:$B$13,2,0)</f>
        <v>Fall</v>
      </c>
      <c r="M5803" t="s">
        <v>73</v>
      </c>
      <c r="N5803" t="s">
        <v>13</v>
      </c>
      <c r="O5803" t="s">
        <v>132</v>
      </c>
      <c r="P5803" t="str">
        <f t="shared" si="1136"/>
        <v>Yes</v>
      </c>
      <c r="Q5803" t="str">
        <f t="shared" si="1137"/>
        <v>Yes</v>
      </c>
      <c r="R5803" t="str">
        <f t="shared" si="1138"/>
        <v>No</v>
      </c>
      <c r="S5803">
        <v>147</v>
      </c>
      <c r="T5803" t="s">
        <v>101</v>
      </c>
      <c r="V5803" t="str">
        <f t="shared" si="1139"/>
        <v>Non Intersection</v>
      </c>
      <c r="W5803" t="s">
        <v>6126</v>
      </c>
      <c r="X5803">
        <v>42.366849999999999</v>
      </c>
      <c r="Y5803">
        <v>-71.098034999999996</v>
      </c>
      <c r="Z5803" t="s">
        <v>6127</v>
      </c>
    </row>
    <row r="5804" spans="1:26">
      <c r="A5804">
        <v>29806</v>
      </c>
      <c r="B5804" s="1">
        <v>41569.57984953704</v>
      </c>
      <c r="C5804" s="1">
        <f t="shared" si="1128"/>
        <v>41275</v>
      </c>
      <c r="D5804" s="4">
        <f t="shared" si="1129"/>
        <v>0.80833333333333335</v>
      </c>
      <c r="E5804" s="3">
        <f t="shared" si="1130"/>
        <v>2013</v>
      </c>
      <c r="F5804" s="3">
        <f t="shared" si="1131"/>
        <v>10</v>
      </c>
      <c r="G5804" s="3">
        <f t="shared" si="1132"/>
        <v>22</v>
      </c>
      <c r="H5804" s="3">
        <f t="shared" si="1133"/>
        <v>13</v>
      </c>
      <c r="I5804" s="3">
        <f t="shared" si="1134"/>
        <v>54</v>
      </c>
      <c r="J5804" s="3">
        <f t="shared" si="1135"/>
        <v>3</v>
      </c>
      <c r="K5804" s="3" t="str">
        <f>IF(AND(D5804&gt;='Season Lookup'!$D$15,D5804&lt;'Season Lookup'!$D$16),"Spring",IF(AND(D5804&gt;='Season Lookup'!$D$16,D5804&lt;'Season Lookup'!$D$17),"Summer",IF(AND(D5804&gt;='Season Lookup'!$D$17,D5804&lt;'Season Lookup'!$D$18),"Fall",IF(OR(D5804&gt;='Season Lookup'!$D$18,D5804&lt;'Season Lookup'!$D$15),"Winter"))))</f>
        <v>Fall</v>
      </c>
      <c r="L5804" s="3" t="str">
        <f>VLOOKUP(F5804,'Season Lookup'!$A$1:$B$13,2,0)</f>
        <v>Fall</v>
      </c>
      <c r="M5804" t="s">
        <v>73</v>
      </c>
      <c r="N5804" t="s">
        <v>13</v>
      </c>
      <c r="O5804" t="s">
        <v>23</v>
      </c>
      <c r="P5804" t="str">
        <f t="shared" si="1136"/>
        <v>Yes</v>
      </c>
      <c r="Q5804" t="str">
        <f t="shared" si="1137"/>
        <v>No</v>
      </c>
      <c r="R5804" t="str">
        <f t="shared" si="1138"/>
        <v>No</v>
      </c>
      <c r="S5804">
        <v>198</v>
      </c>
      <c r="T5804" t="s">
        <v>170</v>
      </c>
      <c r="V5804" t="str">
        <f t="shared" si="1139"/>
        <v>Non Intersection</v>
      </c>
      <c r="W5804" t="s">
        <v>4345</v>
      </c>
      <c r="X5804">
        <v>42.389879000000001</v>
      </c>
      <c r="Y5804">
        <v>-71.142218</v>
      </c>
      <c r="Z5804" t="s">
        <v>4346</v>
      </c>
    </row>
    <row r="5805" spans="1:26">
      <c r="A5805">
        <v>29807</v>
      </c>
      <c r="B5805" s="1">
        <v>41569.384722222225</v>
      </c>
      <c r="C5805" s="1">
        <f t="shared" si="1128"/>
        <v>41275</v>
      </c>
      <c r="D5805" s="4">
        <f t="shared" si="1129"/>
        <v>0.80833333333333335</v>
      </c>
      <c r="E5805" s="3">
        <f t="shared" si="1130"/>
        <v>2013</v>
      </c>
      <c r="F5805" s="3">
        <f t="shared" si="1131"/>
        <v>10</v>
      </c>
      <c r="G5805" s="3">
        <f t="shared" si="1132"/>
        <v>22</v>
      </c>
      <c r="H5805" s="3">
        <f t="shared" si="1133"/>
        <v>9</v>
      </c>
      <c r="I5805" s="3">
        <f t="shared" si="1134"/>
        <v>14</v>
      </c>
      <c r="J5805" s="3">
        <f t="shared" si="1135"/>
        <v>3</v>
      </c>
      <c r="K5805" s="3" t="str">
        <f>IF(AND(D5805&gt;='Season Lookup'!$D$15,D5805&lt;'Season Lookup'!$D$16),"Spring",IF(AND(D5805&gt;='Season Lookup'!$D$16,D5805&lt;'Season Lookup'!$D$17),"Summer",IF(AND(D5805&gt;='Season Lookup'!$D$17,D5805&lt;'Season Lookup'!$D$18),"Fall",IF(OR(D5805&gt;='Season Lookup'!$D$18,D5805&lt;'Season Lookup'!$D$15),"Winter"))))</f>
        <v>Fall</v>
      </c>
      <c r="L5805" s="3" t="str">
        <f>VLOOKUP(F5805,'Season Lookup'!$A$1:$B$13,2,0)</f>
        <v>Fall</v>
      </c>
      <c r="M5805" t="s">
        <v>73</v>
      </c>
      <c r="N5805" t="s">
        <v>13</v>
      </c>
      <c r="O5805" t="s">
        <v>13</v>
      </c>
      <c r="P5805" t="str">
        <f t="shared" si="1136"/>
        <v>Yes</v>
      </c>
      <c r="Q5805" t="str">
        <f t="shared" si="1137"/>
        <v>No</v>
      </c>
      <c r="R5805" t="str">
        <f t="shared" si="1138"/>
        <v>No</v>
      </c>
      <c r="S5805">
        <v>353</v>
      </c>
      <c r="T5805" t="s">
        <v>342</v>
      </c>
      <c r="V5805" t="str">
        <f t="shared" si="1139"/>
        <v>Non Intersection</v>
      </c>
      <c r="W5805" t="s">
        <v>6128</v>
      </c>
      <c r="X5805">
        <v>42.373620000000003</v>
      </c>
      <c r="Y5805">
        <v>-71.098078999999998</v>
      </c>
      <c r="Z5805" t="s">
        <v>6129</v>
      </c>
    </row>
    <row r="5806" spans="1:26">
      <c r="A5806">
        <v>29808</v>
      </c>
      <c r="B5806" s="1">
        <v>41569.4375</v>
      </c>
      <c r="C5806" s="1">
        <f t="shared" si="1128"/>
        <v>41275</v>
      </c>
      <c r="D5806" s="4">
        <f t="shared" si="1129"/>
        <v>0.80833333333333335</v>
      </c>
      <c r="E5806" s="3">
        <f t="shared" si="1130"/>
        <v>2013</v>
      </c>
      <c r="F5806" s="3">
        <f t="shared" si="1131"/>
        <v>10</v>
      </c>
      <c r="G5806" s="3">
        <f t="shared" si="1132"/>
        <v>22</v>
      </c>
      <c r="H5806" s="3">
        <f t="shared" si="1133"/>
        <v>10</v>
      </c>
      <c r="I5806" s="3">
        <f t="shared" si="1134"/>
        <v>30</v>
      </c>
      <c r="J5806" s="3">
        <f t="shared" si="1135"/>
        <v>3</v>
      </c>
      <c r="K5806" s="3" t="str">
        <f>IF(AND(D5806&gt;='Season Lookup'!$D$15,D5806&lt;'Season Lookup'!$D$16),"Spring",IF(AND(D5806&gt;='Season Lookup'!$D$16,D5806&lt;'Season Lookup'!$D$17),"Summer",IF(AND(D5806&gt;='Season Lookup'!$D$17,D5806&lt;'Season Lookup'!$D$18),"Fall",IF(OR(D5806&gt;='Season Lookup'!$D$18,D5806&lt;'Season Lookup'!$D$15),"Winter"))))</f>
        <v>Fall</v>
      </c>
      <c r="L5806" s="3" t="str">
        <f>VLOOKUP(F5806,'Season Lookup'!$A$1:$B$13,2,0)</f>
        <v>Fall</v>
      </c>
      <c r="M5806" t="s">
        <v>73</v>
      </c>
      <c r="N5806" t="s">
        <v>132</v>
      </c>
      <c r="O5806" t="s">
        <v>23</v>
      </c>
      <c r="P5806" t="str">
        <f t="shared" si="1136"/>
        <v>No</v>
      </c>
      <c r="Q5806" t="str">
        <f t="shared" si="1137"/>
        <v>Yes</v>
      </c>
      <c r="R5806" t="str">
        <f t="shared" si="1138"/>
        <v>No</v>
      </c>
      <c r="T5806" t="s">
        <v>27</v>
      </c>
      <c r="U5806" t="s">
        <v>1795</v>
      </c>
      <c r="V5806" t="str">
        <f t="shared" si="1139"/>
        <v>Intersection</v>
      </c>
      <c r="W5806" t="s">
        <v>4505</v>
      </c>
      <c r="X5806">
        <v>42.364553999999998</v>
      </c>
      <c r="Y5806">
        <v>-71.113083000000003</v>
      </c>
      <c r="Z5806" t="s">
        <v>2194</v>
      </c>
    </row>
    <row r="5807" spans="1:26">
      <c r="A5807">
        <v>29810</v>
      </c>
      <c r="B5807" s="1">
        <v>41569.635405092595</v>
      </c>
      <c r="C5807" s="1">
        <f t="shared" si="1128"/>
        <v>41275</v>
      </c>
      <c r="D5807" s="4">
        <f t="shared" si="1129"/>
        <v>0.80833333333333335</v>
      </c>
      <c r="E5807" s="3">
        <f t="shared" si="1130"/>
        <v>2013</v>
      </c>
      <c r="F5807" s="3">
        <f t="shared" si="1131"/>
        <v>10</v>
      </c>
      <c r="G5807" s="3">
        <f t="shared" si="1132"/>
        <v>22</v>
      </c>
      <c r="H5807" s="3">
        <f t="shared" si="1133"/>
        <v>15</v>
      </c>
      <c r="I5807" s="3">
        <f t="shared" si="1134"/>
        <v>14</v>
      </c>
      <c r="J5807" s="3">
        <f t="shared" si="1135"/>
        <v>3</v>
      </c>
      <c r="K5807" s="3" t="str">
        <f>IF(AND(D5807&gt;='Season Lookup'!$D$15,D5807&lt;'Season Lookup'!$D$16),"Spring",IF(AND(D5807&gt;='Season Lookup'!$D$16,D5807&lt;'Season Lookup'!$D$17),"Summer",IF(AND(D5807&gt;='Season Lookup'!$D$17,D5807&lt;'Season Lookup'!$D$18),"Fall",IF(OR(D5807&gt;='Season Lookup'!$D$18,D5807&lt;'Season Lookup'!$D$15),"Winter"))))</f>
        <v>Fall</v>
      </c>
      <c r="L5807" s="3" t="str">
        <f>VLOOKUP(F5807,'Season Lookup'!$A$1:$B$13,2,0)</f>
        <v>Fall</v>
      </c>
      <c r="M5807" t="s">
        <v>73</v>
      </c>
      <c r="N5807" t="s">
        <v>13</v>
      </c>
      <c r="O5807" t="s">
        <v>13</v>
      </c>
      <c r="P5807" t="str">
        <f t="shared" si="1136"/>
        <v>Yes</v>
      </c>
      <c r="Q5807" t="str">
        <f t="shared" si="1137"/>
        <v>No</v>
      </c>
      <c r="R5807" t="str">
        <f t="shared" si="1138"/>
        <v>No</v>
      </c>
      <c r="T5807" t="s">
        <v>6130</v>
      </c>
      <c r="U5807" t="s">
        <v>208</v>
      </c>
      <c r="V5807" t="str">
        <f t="shared" si="1139"/>
        <v>Intersection</v>
      </c>
      <c r="W5807" t="s">
        <v>6131</v>
      </c>
      <c r="X5807">
        <v>42.377845000000001</v>
      </c>
      <c r="Y5807">
        <v>-71.130167</v>
      </c>
      <c r="Z5807" t="s">
        <v>443</v>
      </c>
    </row>
    <row r="5808" spans="1:26">
      <c r="A5808">
        <v>29811</v>
      </c>
      <c r="B5808" s="1">
        <v>41570.531944444447</v>
      </c>
      <c r="C5808" s="1">
        <f t="shared" si="1128"/>
        <v>41275</v>
      </c>
      <c r="D5808" s="4">
        <f t="shared" si="1129"/>
        <v>0.81111111111111112</v>
      </c>
      <c r="E5808" s="3">
        <f t="shared" si="1130"/>
        <v>2013</v>
      </c>
      <c r="F5808" s="3">
        <f t="shared" si="1131"/>
        <v>10</v>
      </c>
      <c r="G5808" s="3">
        <f t="shared" si="1132"/>
        <v>23</v>
      </c>
      <c r="H5808" s="3">
        <f t="shared" si="1133"/>
        <v>12</v>
      </c>
      <c r="I5808" s="3">
        <f t="shared" si="1134"/>
        <v>46</v>
      </c>
      <c r="J5808" s="3">
        <f t="shared" si="1135"/>
        <v>4</v>
      </c>
      <c r="K5808" s="3" t="str">
        <f>IF(AND(D5808&gt;='Season Lookup'!$D$15,D5808&lt;'Season Lookup'!$D$16),"Spring",IF(AND(D5808&gt;='Season Lookup'!$D$16,D5808&lt;'Season Lookup'!$D$17),"Summer",IF(AND(D5808&gt;='Season Lookup'!$D$17,D5808&lt;'Season Lookup'!$D$18),"Fall",IF(OR(D5808&gt;='Season Lookup'!$D$18,D5808&lt;'Season Lookup'!$D$15),"Winter"))))</f>
        <v>Fall</v>
      </c>
      <c r="L5808" s="3" t="str">
        <f>VLOOKUP(F5808,'Season Lookup'!$A$1:$B$13,2,0)</f>
        <v>Fall</v>
      </c>
      <c r="M5808" t="s">
        <v>82</v>
      </c>
      <c r="N5808" t="s">
        <v>13</v>
      </c>
      <c r="O5808" t="s">
        <v>13</v>
      </c>
      <c r="P5808" t="str">
        <f t="shared" si="1136"/>
        <v>Yes</v>
      </c>
      <c r="Q5808" t="str">
        <f t="shared" si="1137"/>
        <v>No</v>
      </c>
      <c r="R5808" t="str">
        <f t="shared" si="1138"/>
        <v>No</v>
      </c>
      <c r="S5808">
        <v>210</v>
      </c>
      <c r="T5808" t="s">
        <v>41</v>
      </c>
      <c r="V5808" t="str">
        <f t="shared" si="1139"/>
        <v>Non Intersection</v>
      </c>
      <c r="W5808" t="s">
        <v>6132</v>
      </c>
      <c r="X5808">
        <v>42.363086000000003</v>
      </c>
      <c r="Y5808">
        <v>-71.110795999999993</v>
      </c>
      <c r="Z5808" t="s">
        <v>6133</v>
      </c>
    </row>
    <row r="5809" spans="1:26">
      <c r="A5809">
        <v>29814</v>
      </c>
      <c r="B5809" s="1">
        <v>41570.663194444445</v>
      </c>
      <c r="C5809" s="1">
        <f t="shared" si="1128"/>
        <v>41275</v>
      </c>
      <c r="D5809" s="4">
        <f t="shared" si="1129"/>
        <v>0.81111111111111112</v>
      </c>
      <c r="E5809" s="3">
        <f t="shared" si="1130"/>
        <v>2013</v>
      </c>
      <c r="F5809" s="3">
        <f t="shared" si="1131"/>
        <v>10</v>
      </c>
      <c r="G5809" s="3">
        <f t="shared" si="1132"/>
        <v>23</v>
      </c>
      <c r="H5809" s="3">
        <f t="shared" si="1133"/>
        <v>15</v>
      </c>
      <c r="I5809" s="3">
        <f t="shared" si="1134"/>
        <v>55</v>
      </c>
      <c r="J5809" s="3">
        <f t="shared" si="1135"/>
        <v>4</v>
      </c>
      <c r="K5809" s="3" t="str">
        <f>IF(AND(D5809&gt;='Season Lookup'!$D$15,D5809&lt;'Season Lookup'!$D$16),"Spring",IF(AND(D5809&gt;='Season Lookup'!$D$16,D5809&lt;'Season Lookup'!$D$17),"Summer",IF(AND(D5809&gt;='Season Lookup'!$D$17,D5809&lt;'Season Lookup'!$D$18),"Fall",IF(OR(D5809&gt;='Season Lookup'!$D$18,D5809&lt;'Season Lookup'!$D$15),"Winter"))))</f>
        <v>Fall</v>
      </c>
      <c r="L5809" s="3" t="str">
        <f>VLOOKUP(F5809,'Season Lookup'!$A$1:$B$13,2,0)</f>
        <v>Fall</v>
      </c>
      <c r="M5809" t="s">
        <v>82</v>
      </c>
      <c r="N5809" t="s">
        <v>13</v>
      </c>
      <c r="O5809" t="s">
        <v>132</v>
      </c>
      <c r="P5809" t="str">
        <f t="shared" si="1136"/>
        <v>Yes</v>
      </c>
      <c r="Q5809" t="str">
        <f t="shared" si="1137"/>
        <v>Yes</v>
      </c>
      <c r="R5809" t="str">
        <f t="shared" si="1138"/>
        <v>No</v>
      </c>
      <c r="T5809" t="s">
        <v>14</v>
      </c>
      <c r="U5809" t="s">
        <v>550</v>
      </c>
      <c r="V5809" t="str">
        <f t="shared" si="1139"/>
        <v>Intersection</v>
      </c>
      <c r="W5809" t="s">
        <v>551</v>
      </c>
      <c r="X5809">
        <v>42.388173000000002</v>
      </c>
      <c r="Y5809">
        <v>-71.119415000000004</v>
      </c>
      <c r="Z5809" t="s">
        <v>552</v>
      </c>
    </row>
    <row r="5810" spans="1:26">
      <c r="A5810">
        <v>29815</v>
      </c>
      <c r="B5810" s="1">
        <v>41570.743043981478</v>
      </c>
      <c r="C5810" s="1">
        <f t="shared" si="1128"/>
        <v>41275</v>
      </c>
      <c r="D5810" s="4">
        <f t="shared" si="1129"/>
        <v>0.81111111111111112</v>
      </c>
      <c r="E5810" s="3">
        <f t="shared" si="1130"/>
        <v>2013</v>
      </c>
      <c r="F5810" s="3">
        <f t="shared" si="1131"/>
        <v>10</v>
      </c>
      <c r="G5810" s="3">
        <f t="shared" si="1132"/>
        <v>23</v>
      </c>
      <c r="H5810" s="3">
        <f t="shared" si="1133"/>
        <v>17</v>
      </c>
      <c r="I5810" s="3">
        <f t="shared" si="1134"/>
        <v>49</v>
      </c>
      <c r="J5810" s="3">
        <f t="shared" si="1135"/>
        <v>4</v>
      </c>
      <c r="K5810" s="3" t="str">
        <f>IF(AND(D5810&gt;='Season Lookup'!$D$15,D5810&lt;'Season Lookup'!$D$16),"Spring",IF(AND(D5810&gt;='Season Lookup'!$D$16,D5810&lt;'Season Lookup'!$D$17),"Summer",IF(AND(D5810&gt;='Season Lookup'!$D$17,D5810&lt;'Season Lookup'!$D$18),"Fall",IF(OR(D5810&gt;='Season Lookup'!$D$18,D5810&lt;'Season Lookup'!$D$15),"Winter"))))</f>
        <v>Fall</v>
      </c>
      <c r="L5810" s="3" t="str">
        <f>VLOOKUP(F5810,'Season Lookup'!$A$1:$B$13,2,0)</f>
        <v>Fall</v>
      </c>
      <c r="M5810" t="s">
        <v>82</v>
      </c>
      <c r="N5810" t="s">
        <v>13</v>
      </c>
      <c r="O5810" t="s">
        <v>13</v>
      </c>
      <c r="P5810" t="str">
        <f t="shared" si="1136"/>
        <v>Yes</v>
      </c>
      <c r="Q5810" t="str">
        <f t="shared" si="1137"/>
        <v>No</v>
      </c>
      <c r="R5810" t="str">
        <f t="shared" si="1138"/>
        <v>No</v>
      </c>
      <c r="T5810" t="s">
        <v>14</v>
      </c>
      <c r="U5810" t="s">
        <v>1182</v>
      </c>
      <c r="V5810" t="str">
        <f t="shared" si="1139"/>
        <v>Intersection</v>
      </c>
      <c r="W5810" t="s">
        <v>1240</v>
      </c>
      <c r="X5810">
        <v>42.358187999999998</v>
      </c>
      <c r="Y5810">
        <v>-71.093089000000006</v>
      </c>
      <c r="Z5810" t="s">
        <v>1241</v>
      </c>
    </row>
    <row r="5811" spans="1:26">
      <c r="A5811">
        <v>29816</v>
      </c>
      <c r="B5811" s="1">
        <v>41570.777777777781</v>
      </c>
      <c r="C5811" s="1">
        <f t="shared" si="1128"/>
        <v>41275</v>
      </c>
      <c r="D5811" s="4">
        <f t="shared" si="1129"/>
        <v>0.81111111111111112</v>
      </c>
      <c r="E5811" s="3">
        <f t="shared" si="1130"/>
        <v>2013</v>
      </c>
      <c r="F5811" s="3">
        <f t="shared" si="1131"/>
        <v>10</v>
      </c>
      <c r="G5811" s="3">
        <f t="shared" si="1132"/>
        <v>23</v>
      </c>
      <c r="H5811" s="3">
        <f t="shared" si="1133"/>
        <v>18</v>
      </c>
      <c r="I5811" s="3">
        <f t="shared" si="1134"/>
        <v>40</v>
      </c>
      <c r="J5811" s="3">
        <f t="shared" si="1135"/>
        <v>4</v>
      </c>
      <c r="K5811" s="3" t="str">
        <f>IF(AND(D5811&gt;='Season Lookup'!$D$15,D5811&lt;'Season Lookup'!$D$16),"Spring",IF(AND(D5811&gt;='Season Lookup'!$D$16,D5811&lt;'Season Lookup'!$D$17),"Summer",IF(AND(D5811&gt;='Season Lookup'!$D$17,D5811&lt;'Season Lookup'!$D$18),"Fall",IF(OR(D5811&gt;='Season Lookup'!$D$18,D5811&lt;'Season Lookup'!$D$15),"Winter"))))</f>
        <v>Fall</v>
      </c>
      <c r="L5811" s="3" t="str">
        <f>VLOOKUP(F5811,'Season Lookup'!$A$1:$B$13,2,0)</f>
        <v>Fall</v>
      </c>
      <c r="M5811" t="s">
        <v>82</v>
      </c>
      <c r="N5811" t="s">
        <v>13</v>
      </c>
      <c r="O5811" t="s">
        <v>18</v>
      </c>
      <c r="P5811" t="str">
        <f t="shared" si="1136"/>
        <v>Yes</v>
      </c>
      <c r="Q5811" t="str">
        <f t="shared" si="1137"/>
        <v>No</v>
      </c>
      <c r="R5811" t="str">
        <f t="shared" si="1138"/>
        <v>No</v>
      </c>
      <c r="T5811" t="s">
        <v>342</v>
      </c>
      <c r="U5811" t="s">
        <v>316</v>
      </c>
      <c r="V5811" t="str">
        <f t="shared" si="1139"/>
        <v>Intersection</v>
      </c>
      <c r="W5811" t="s">
        <v>2529</v>
      </c>
      <c r="X5811">
        <v>42.366343000000001</v>
      </c>
      <c r="Y5811">
        <v>-71.103160000000003</v>
      </c>
      <c r="Z5811" t="s">
        <v>643</v>
      </c>
    </row>
    <row r="5812" spans="1:26">
      <c r="A5812">
        <v>29817</v>
      </c>
      <c r="B5812" s="1">
        <v>41570.791655092595</v>
      </c>
      <c r="C5812" s="1">
        <f t="shared" si="1128"/>
        <v>41275</v>
      </c>
      <c r="D5812" s="4">
        <f t="shared" si="1129"/>
        <v>0.81111111111111112</v>
      </c>
      <c r="E5812" s="3">
        <f t="shared" si="1130"/>
        <v>2013</v>
      </c>
      <c r="F5812" s="3">
        <f t="shared" si="1131"/>
        <v>10</v>
      </c>
      <c r="G5812" s="3">
        <f t="shared" si="1132"/>
        <v>23</v>
      </c>
      <c r="H5812" s="3">
        <f t="shared" si="1133"/>
        <v>18</v>
      </c>
      <c r="I5812" s="3">
        <f t="shared" si="1134"/>
        <v>59</v>
      </c>
      <c r="J5812" s="3">
        <f t="shared" si="1135"/>
        <v>4</v>
      </c>
      <c r="K5812" s="3" t="str">
        <f>IF(AND(D5812&gt;='Season Lookup'!$D$15,D5812&lt;'Season Lookup'!$D$16),"Spring",IF(AND(D5812&gt;='Season Lookup'!$D$16,D5812&lt;'Season Lookup'!$D$17),"Summer",IF(AND(D5812&gt;='Season Lookup'!$D$17,D5812&lt;'Season Lookup'!$D$18),"Fall",IF(OR(D5812&gt;='Season Lookup'!$D$18,D5812&lt;'Season Lookup'!$D$15),"Winter"))))</f>
        <v>Fall</v>
      </c>
      <c r="L5812" s="3" t="str">
        <f>VLOOKUP(F5812,'Season Lookup'!$A$1:$B$13,2,0)</f>
        <v>Fall</v>
      </c>
      <c r="M5812" t="s">
        <v>82</v>
      </c>
      <c r="N5812" t="s">
        <v>13</v>
      </c>
      <c r="O5812" t="s">
        <v>23</v>
      </c>
      <c r="P5812" t="str">
        <f t="shared" si="1136"/>
        <v>Yes</v>
      </c>
      <c r="Q5812" t="str">
        <f t="shared" si="1137"/>
        <v>No</v>
      </c>
      <c r="R5812" t="str">
        <f t="shared" si="1138"/>
        <v>No</v>
      </c>
      <c r="T5812" t="s">
        <v>185</v>
      </c>
      <c r="U5812" t="s">
        <v>296</v>
      </c>
      <c r="V5812" t="str">
        <f t="shared" si="1139"/>
        <v>Intersection</v>
      </c>
      <c r="W5812" t="s">
        <v>594</v>
      </c>
      <c r="X5812">
        <v>42.376564000000002</v>
      </c>
      <c r="Y5812">
        <v>-71.122185000000002</v>
      </c>
      <c r="Z5812" t="s">
        <v>298</v>
      </c>
    </row>
    <row r="5813" spans="1:26">
      <c r="A5813">
        <v>29818</v>
      </c>
      <c r="B5813" s="1">
        <v>41570.838877314818</v>
      </c>
      <c r="C5813" s="1">
        <f t="shared" si="1128"/>
        <v>41275</v>
      </c>
      <c r="D5813" s="4">
        <f t="shared" si="1129"/>
        <v>0.81111111111111112</v>
      </c>
      <c r="E5813" s="3">
        <f t="shared" si="1130"/>
        <v>2013</v>
      </c>
      <c r="F5813" s="3">
        <f t="shared" si="1131"/>
        <v>10</v>
      </c>
      <c r="G5813" s="3">
        <f t="shared" si="1132"/>
        <v>23</v>
      </c>
      <c r="H5813" s="3">
        <f t="shared" si="1133"/>
        <v>20</v>
      </c>
      <c r="I5813" s="3">
        <f t="shared" si="1134"/>
        <v>7</v>
      </c>
      <c r="J5813" s="3">
        <f t="shared" si="1135"/>
        <v>4</v>
      </c>
      <c r="K5813" s="3" t="str">
        <f>IF(AND(D5813&gt;='Season Lookup'!$D$15,D5813&lt;'Season Lookup'!$D$16),"Spring",IF(AND(D5813&gt;='Season Lookup'!$D$16,D5813&lt;'Season Lookup'!$D$17),"Summer",IF(AND(D5813&gt;='Season Lookup'!$D$17,D5813&lt;'Season Lookup'!$D$18),"Fall",IF(OR(D5813&gt;='Season Lookup'!$D$18,D5813&lt;'Season Lookup'!$D$15),"Winter"))))</f>
        <v>Fall</v>
      </c>
      <c r="L5813" s="3" t="str">
        <f>VLOOKUP(F5813,'Season Lookup'!$A$1:$B$13,2,0)</f>
        <v>Fall</v>
      </c>
      <c r="M5813" t="s">
        <v>82</v>
      </c>
      <c r="N5813" t="s">
        <v>13</v>
      </c>
      <c r="O5813" t="s">
        <v>13</v>
      </c>
      <c r="P5813" t="str">
        <f t="shared" si="1136"/>
        <v>Yes</v>
      </c>
      <c r="Q5813" t="str">
        <f t="shared" si="1137"/>
        <v>No</v>
      </c>
      <c r="R5813" t="str">
        <f t="shared" si="1138"/>
        <v>No</v>
      </c>
      <c r="T5813" t="s">
        <v>19</v>
      </c>
      <c r="U5813" t="s">
        <v>189</v>
      </c>
      <c r="V5813" t="str">
        <f t="shared" si="1139"/>
        <v>Intersection</v>
      </c>
      <c r="W5813" t="s">
        <v>244</v>
      </c>
      <c r="X5813">
        <v>42.372750000000003</v>
      </c>
      <c r="Y5813">
        <v>-71.093288000000001</v>
      </c>
      <c r="Z5813" t="s">
        <v>245</v>
      </c>
    </row>
    <row r="5814" spans="1:26">
      <c r="A5814">
        <v>29819</v>
      </c>
      <c r="B5814" s="1">
        <v>41570.958333333336</v>
      </c>
      <c r="C5814" s="1">
        <f t="shared" si="1128"/>
        <v>41275</v>
      </c>
      <c r="D5814" s="4">
        <f t="shared" si="1129"/>
        <v>0.81111111111111112</v>
      </c>
      <c r="E5814" s="3">
        <f t="shared" si="1130"/>
        <v>2013</v>
      </c>
      <c r="F5814" s="3">
        <f t="shared" si="1131"/>
        <v>10</v>
      </c>
      <c r="G5814" s="3">
        <f t="shared" si="1132"/>
        <v>23</v>
      </c>
      <c r="H5814" s="3">
        <f t="shared" si="1133"/>
        <v>23</v>
      </c>
      <c r="I5814" s="3">
        <f t="shared" si="1134"/>
        <v>0</v>
      </c>
      <c r="J5814" s="3">
        <f t="shared" si="1135"/>
        <v>4</v>
      </c>
      <c r="K5814" s="3" t="str">
        <f>IF(AND(D5814&gt;='Season Lookup'!$D$15,D5814&lt;'Season Lookup'!$D$16),"Spring",IF(AND(D5814&gt;='Season Lookup'!$D$16,D5814&lt;'Season Lookup'!$D$17),"Summer",IF(AND(D5814&gt;='Season Lookup'!$D$17,D5814&lt;'Season Lookup'!$D$18),"Fall",IF(OR(D5814&gt;='Season Lookup'!$D$18,D5814&lt;'Season Lookup'!$D$15),"Winter"))))</f>
        <v>Fall</v>
      </c>
      <c r="L5814" s="3" t="str">
        <f>VLOOKUP(F5814,'Season Lookup'!$A$1:$B$13,2,0)</f>
        <v>Fall</v>
      </c>
      <c r="M5814" t="s">
        <v>82</v>
      </c>
      <c r="N5814" t="s">
        <v>13</v>
      </c>
      <c r="O5814" t="s">
        <v>13</v>
      </c>
      <c r="P5814" t="str">
        <f t="shared" si="1136"/>
        <v>Yes</v>
      </c>
      <c r="Q5814" t="str">
        <f t="shared" si="1137"/>
        <v>No</v>
      </c>
      <c r="R5814" t="str">
        <f t="shared" si="1138"/>
        <v>No</v>
      </c>
      <c r="T5814" t="s">
        <v>14</v>
      </c>
      <c r="U5814" t="s">
        <v>2012</v>
      </c>
      <c r="V5814" t="str">
        <f t="shared" si="1139"/>
        <v>Intersection</v>
      </c>
      <c r="W5814" t="s">
        <v>2013</v>
      </c>
      <c r="X5814">
        <v>42.380831999999998</v>
      </c>
      <c r="Y5814">
        <v>-71.119870000000006</v>
      </c>
      <c r="Z5814" t="s">
        <v>2014</v>
      </c>
    </row>
    <row r="5815" spans="1:26">
      <c r="A5815">
        <v>29820</v>
      </c>
      <c r="B5815" s="1">
        <v>41571.284710648149</v>
      </c>
      <c r="C5815" s="1">
        <f t="shared" si="1128"/>
        <v>41275</v>
      </c>
      <c r="D5815" s="4">
        <f t="shared" si="1129"/>
        <v>0.81388888888888888</v>
      </c>
      <c r="E5815" s="3">
        <f t="shared" si="1130"/>
        <v>2013</v>
      </c>
      <c r="F5815" s="3">
        <f t="shared" si="1131"/>
        <v>10</v>
      </c>
      <c r="G5815" s="3">
        <f t="shared" si="1132"/>
        <v>24</v>
      </c>
      <c r="H5815" s="3">
        <f t="shared" si="1133"/>
        <v>6</v>
      </c>
      <c r="I5815" s="3">
        <f t="shared" si="1134"/>
        <v>49</v>
      </c>
      <c r="J5815" s="3">
        <f t="shared" si="1135"/>
        <v>5</v>
      </c>
      <c r="K5815" s="3" t="str">
        <f>IF(AND(D5815&gt;='Season Lookup'!$D$15,D5815&lt;'Season Lookup'!$D$16),"Spring",IF(AND(D5815&gt;='Season Lookup'!$D$16,D5815&lt;'Season Lookup'!$D$17),"Summer",IF(AND(D5815&gt;='Season Lookup'!$D$17,D5815&lt;'Season Lookup'!$D$18),"Fall",IF(OR(D5815&gt;='Season Lookup'!$D$18,D5815&lt;'Season Lookup'!$D$15),"Winter"))))</f>
        <v>Fall</v>
      </c>
      <c r="L5815" s="3" t="str">
        <f>VLOOKUP(F5815,'Season Lookup'!$A$1:$B$13,2,0)</f>
        <v>Fall</v>
      </c>
      <c r="M5815" t="s">
        <v>78</v>
      </c>
      <c r="N5815" t="s">
        <v>13</v>
      </c>
      <c r="O5815" t="s">
        <v>13</v>
      </c>
      <c r="P5815" t="str">
        <f t="shared" si="1136"/>
        <v>Yes</v>
      </c>
      <c r="Q5815" t="str">
        <f t="shared" si="1137"/>
        <v>No</v>
      </c>
      <c r="R5815" t="str">
        <f t="shared" si="1138"/>
        <v>No</v>
      </c>
      <c r="T5815" t="s">
        <v>185</v>
      </c>
      <c r="U5815" t="s">
        <v>186</v>
      </c>
      <c r="V5815" t="str">
        <f t="shared" si="1139"/>
        <v>Intersection</v>
      </c>
      <c r="W5815" t="s">
        <v>187</v>
      </c>
      <c r="X5815">
        <v>42.378324999999997</v>
      </c>
      <c r="Y5815">
        <v>-71.123709000000005</v>
      </c>
      <c r="Z5815" t="s">
        <v>188</v>
      </c>
    </row>
    <row r="5816" spans="1:26">
      <c r="A5816">
        <v>29821</v>
      </c>
      <c r="B5816" s="1">
        <v>41571.291655092595</v>
      </c>
      <c r="C5816" s="1">
        <f t="shared" si="1128"/>
        <v>41275</v>
      </c>
      <c r="D5816" s="4">
        <f t="shared" si="1129"/>
        <v>0.81388888888888888</v>
      </c>
      <c r="E5816" s="3">
        <f t="shared" si="1130"/>
        <v>2013</v>
      </c>
      <c r="F5816" s="3">
        <f t="shared" si="1131"/>
        <v>10</v>
      </c>
      <c r="G5816" s="3">
        <f t="shared" si="1132"/>
        <v>24</v>
      </c>
      <c r="H5816" s="3">
        <f t="shared" si="1133"/>
        <v>6</v>
      </c>
      <c r="I5816" s="3">
        <f t="shared" si="1134"/>
        <v>59</v>
      </c>
      <c r="J5816" s="3">
        <f t="shared" si="1135"/>
        <v>5</v>
      </c>
      <c r="K5816" s="3" t="str">
        <f>IF(AND(D5816&gt;='Season Lookup'!$D$15,D5816&lt;'Season Lookup'!$D$16),"Spring",IF(AND(D5816&gt;='Season Lookup'!$D$16,D5816&lt;'Season Lookup'!$D$17),"Summer",IF(AND(D5816&gt;='Season Lookup'!$D$17,D5816&lt;'Season Lookup'!$D$18),"Fall",IF(OR(D5816&gt;='Season Lookup'!$D$18,D5816&lt;'Season Lookup'!$D$15),"Winter"))))</f>
        <v>Fall</v>
      </c>
      <c r="L5816" s="3" t="str">
        <f>VLOOKUP(F5816,'Season Lookup'!$A$1:$B$13,2,0)</f>
        <v>Fall</v>
      </c>
      <c r="M5816" t="s">
        <v>78</v>
      </c>
      <c r="N5816" t="s">
        <v>13</v>
      </c>
      <c r="O5816" t="s">
        <v>23</v>
      </c>
      <c r="P5816" t="str">
        <f t="shared" si="1136"/>
        <v>Yes</v>
      </c>
      <c r="Q5816" t="str">
        <f t="shared" si="1137"/>
        <v>No</v>
      </c>
      <c r="R5816" t="str">
        <f t="shared" si="1138"/>
        <v>No</v>
      </c>
      <c r="S5816">
        <v>165</v>
      </c>
      <c r="T5816" t="s">
        <v>556</v>
      </c>
      <c r="V5816" t="str">
        <f t="shared" si="1139"/>
        <v>Non Intersection</v>
      </c>
      <c r="W5816" t="s">
        <v>6134</v>
      </c>
      <c r="X5816">
        <v>42.367165999999997</v>
      </c>
      <c r="Y5816">
        <v>-71.082725999999994</v>
      </c>
      <c r="Z5816" t="s">
        <v>6135</v>
      </c>
    </row>
    <row r="5817" spans="1:26">
      <c r="A5817">
        <v>29822</v>
      </c>
      <c r="B5817" s="1">
        <v>41571.326388888891</v>
      </c>
      <c r="C5817" s="1">
        <f t="shared" si="1128"/>
        <v>41275</v>
      </c>
      <c r="D5817" s="4">
        <f t="shared" si="1129"/>
        <v>0.81388888888888888</v>
      </c>
      <c r="E5817" s="3">
        <f t="shared" si="1130"/>
        <v>2013</v>
      </c>
      <c r="F5817" s="3">
        <f t="shared" si="1131"/>
        <v>10</v>
      </c>
      <c r="G5817" s="3">
        <f t="shared" si="1132"/>
        <v>24</v>
      </c>
      <c r="H5817" s="3">
        <f t="shared" si="1133"/>
        <v>7</v>
      </c>
      <c r="I5817" s="3">
        <f t="shared" si="1134"/>
        <v>50</v>
      </c>
      <c r="J5817" s="3">
        <f t="shared" si="1135"/>
        <v>5</v>
      </c>
      <c r="K5817" s="3" t="str">
        <f>IF(AND(D5817&gt;='Season Lookup'!$D$15,D5817&lt;'Season Lookup'!$D$16),"Spring",IF(AND(D5817&gt;='Season Lookup'!$D$16,D5817&lt;'Season Lookup'!$D$17),"Summer",IF(AND(D5817&gt;='Season Lookup'!$D$17,D5817&lt;'Season Lookup'!$D$18),"Fall",IF(OR(D5817&gt;='Season Lookup'!$D$18,D5817&lt;'Season Lookup'!$D$15),"Winter"))))</f>
        <v>Fall</v>
      </c>
      <c r="L5817" s="3" t="str">
        <f>VLOOKUP(F5817,'Season Lookup'!$A$1:$B$13,2,0)</f>
        <v>Fall</v>
      </c>
      <c r="M5817" t="s">
        <v>78</v>
      </c>
      <c r="N5817" t="s">
        <v>13</v>
      </c>
      <c r="O5817" t="s">
        <v>13</v>
      </c>
      <c r="P5817" t="str">
        <f t="shared" si="1136"/>
        <v>Yes</v>
      </c>
      <c r="Q5817" t="str">
        <f t="shared" si="1137"/>
        <v>No</v>
      </c>
      <c r="R5817" t="str">
        <f t="shared" si="1138"/>
        <v>No</v>
      </c>
      <c r="T5817" t="s">
        <v>15</v>
      </c>
      <c r="U5817" t="s">
        <v>1214</v>
      </c>
      <c r="V5817" t="str">
        <f t="shared" si="1139"/>
        <v>Intersection</v>
      </c>
      <c r="W5817" t="s">
        <v>1423</v>
      </c>
      <c r="X5817">
        <v>42.393416999999999</v>
      </c>
      <c r="Y5817">
        <v>-71.132048999999995</v>
      </c>
      <c r="Z5817" t="s">
        <v>1338</v>
      </c>
    </row>
    <row r="5818" spans="1:26">
      <c r="A5818">
        <v>29823</v>
      </c>
      <c r="B5818" s="1">
        <v>41571.402777777781</v>
      </c>
      <c r="C5818" s="1">
        <f t="shared" si="1128"/>
        <v>41275</v>
      </c>
      <c r="D5818" s="4">
        <f t="shared" si="1129"/>
        <v>0.81388888888888888</v>
      </c>
      <c r="E5818" s="3">
        <f t="shared" si="1130"/>
        <v>2013</v>
      </c>
      <c r="F5818" s="3">
        <f t="shared" si="1131"/>
        <v>10</v>
      </c>
      <c r="G5818" s="3">
        <f t="shared" si="1132"/>
        <v>24</v>
      </c>
      <c r="H5818" s="3">
        <f t="shared" si="1133"/>
        <v>9</v>
      </c>
      <c r="I5818" s="3">
        <f t="shared" si="1134"/>
        <v>40</v>
      </c>
      <c r="J5818" s="3">
        <f t="shared" si="1135"/>
        <v>5</v>
      </c>
      <c r="K5818" s="3" t="str">
        <f>IF(AND(D5818&gt;='Season Lookup'!$D$15,D5818&lt;'Season Lookup'!$D$16),"Spring",IF(AND(D5818&gt;='Season Lookup'!$D$16,D5818&lt;'Season Lookup'!$D$17),"Summer",IF(AND(D5818&gt;='Season Lookup'!$D$17,D5818&lt;'Season Lookup'!$D$18),"Fall",IF(OR(D5818&gt;='Season Lookup'!$D$18,D5818&lt;'Season Lookup'!$D$15),"Winter"))))</f>
        <v>Fall</v>
      </c>
      <c r="L5818" s="3" t="str">
        <f>VLOOKUP(F5818,'Season Lookup'!$A$1:$B$13,2,0)</f>
        <v>Fall</v>
      </c>
      <c r="M5818" t="s">
        <v>78</v>
      </c>
      <c r="N5818" t="s">
        <v>13</v>
      </c>
      <c r="O5818" t="s">
        <v>23</v>
      </c>
      <c r="P5818" t="str">
        <f t="shared" si="1136"/>
        <v>Yes</v>
      </c>
      <c r="Q5818" t="str">
        <f t="shared" si="1137"/>
        <v>No</v>
      </c>
      <c r="R5818" t="str">
        <f t="shared" si="1138"/>
        <v>No</v>
      </c>
      <c r="T5818" t="s">
        <v>902</v>
      </c>
      <c r="U5818" t="s">
        <v>1701</v>
      </c>
      <c r="V5818" t="str">
        <f t="shared" si="1139"/>
        <v>Intersection</v>
      </c>
      <c r="W5818" t="s">
        <v>6136</v>
      </c>
      <c r="X5818">
        <v>42.384438000000003</v>
      </c>
      <c r="Y5818">
        <v>-71.117644999999996</v>
      </c>
      <c r="Z5818" t="s">
        <v>5953</v>
      </c>
    </row>
    <row r="5819" spans="1:26">
      <c r="A5819">
        <v>29824</v>
      </c>
      <c r="B5819" s="1">
        <v>41571.385405092595</v>
      </c>
      <c r="C5819" s="1">
        <f t="shared" si="1128"/>
        <v>41275</v>
      </c>
      <c r="D5819" s="4">
        <f t="shared" si="1129"/>
        <v>0.81388888888888888</v>
      </c>
      <c r="E5819" s="3">
        <f t="shared" si="1130"/>
        <v>2013</v>
      </c>
      <c r="F5819" s="3">
        <f t="shared" si="1131"/>
        <v>10</v>
      </c>
      <c r="G5819" s="3">
        <f t="shared" si="1132"/>
        <v>24</v>
      </c>
      <c r="H5819" s="3">
        <f t="shared" si="1133"/>
        <v>9</v>
      </c>
      <c r="I5819" s="3">
        <f t="shared" si="1134"/>
        <v>14</v>
      </c>
      <c r="J5819" s="3">
        <f t="shared" si="1135"/>
        <v>5</v>
      </c>
      <c r="K5819" s="3" t="str">
        <f>IF(AND(D5819&gt;='Season Lookup'!$D$15,D5819&lt;'Season Lookup'!$D$16),"Spring",IF(AND(D5819&gt;='Season Lookup'!$D$16,D5819&lt;'Season Lookup'!$D$17),"Summer",IF(AND(D5819&gt;='Season Lookup'!$D$17,D5819&lt;'Season Lookup'!$D$18),"Fall",IF(OR(D5819&gt;='Season Lookup'!$D$18,D5819&lt;'Season Lookup'!$D$15),"Winter"))))</f>
        <v>Fall</v>
      </c>
      <c r="L5819" s="3" t="str">
        <f>VLOOKUP(F5819,'Season Lookup'!$A$1:$B$13,2,0)</f>
        <v>Fall</v>
      </c>
      <c r="M5819" t="s">
        <v>78</v>
      </c>
      <c r="N5819" t="s">
        <v>13</v>
      </c>
      <c r="O5819" t="s">
        <v>13</v>
      </c>
      <c r="P5819" t="str">
        <f t="shared" si="1136"/>
        <v>Yes</v>
      </c>
      <c r="Q5819" t="str">
        <f t="shared" si="1137"/>
        <v>No</v>
      </c>
      <c r="R5819" t="str">
        <f t="shared" si="1138"/>
        <v>No</v>
      </c>
      <c r="S5819">
        <v>85</v>
      </c>
      <c r="T5819" t="s">
        <v>45</v>
      </c>
      <c r="V5819" t="str">
        <f t="shared" si="1139"/>
        <v>Non Intersection</v>
      </c>
      <c r="W5819" t="s">
        <v>1559</v>
      </c>
      <c r="X5819">
        <v>42.388216999999997</v>
      </c>
      <c r="Y5819">
        <v>-71.132480999999999</v>
      </c>
      <c r="Z5819" t="s">
        <v>1560</v>
      </c>
    </row>
    <row r="5820" spans="1:26">
      <c r="A5820">
        <v>29825</v>
      </c>
      <c r="B5820" s="1">
        <v>41571.406944444447</v>
      </c>
      <c r="C5820" s="1">
        <f t="shared" si="1128"/>
        <v>41275</v>
      </c>
      <c r="D5820" s="4">
        <f t="shared" si="1129"/>
        <v>0.81388888888888888</v>
      </c>
      <c r="E5820" s="3">
        <f t="shared" si="1130"/>
        <v>2013</v>
      </c>
      <c r="F5820" s="3">
        <f t="shared" si="1131"/>
        <v>10</v>
      </c>
      <c r="G5820" s="3">
        <f t="shared" si="1132"/>
        <v>24</v>
      </c>
      <c r="H5820" s="3">
        <f t="shared" si="1133"/>
        <v>9</v>
      </c>
      <c r="I5820" s="3">
        <f t="shared" si="1134"/>
        <v>46</v>
      </c>
      <c r="J5820" s="3">
        <f t="shared" si="1135"/>
        <v>5</v>
      </c>
      <c r="K5820" s="3" t="str">
        <f>IF(AND(D5820&gt;='Season Lookup'!$D$15,D5820&lt;'Season Lookup'!$D$16),"Spring",IF(AND(D5820&gt;='Season Lookup'!$D$16,D5820&lt;'Season Lookup'!$D$17),"Summer",IF(AND(D5820&gt;='Season Lookup'!$D$17,D5820&lt;'Season Lookup'!$D$18),"Fall",IF(OR(D5820&gt;='Season Lookup'!$D$18,D5820&lt;'Season Lookup'!$D$15),"Winter"))))</f>
        <v>Fall</v>
      </c>
      <c r="L5820" s="3" t="str">
        <f>VLOOKUP(F5820,'Season Lookup'!$A$1:$B$13,2,0)</f>
        <v>Fall</v>
      </c>
      <c r="M5820" t="s">
        <v>78</v>
      </c>
      <c r="N5820" t="s">
        <v>13</v>
      </c>
      <c r="O5820" t="s">
        <v>13</v>
      </c>
      <c r="P5820" t="str">
        <f t="shared" si="1136"/>
        <v>Yes</v>
      </c>
      <c r="Q5820" t="str">
        <f t="shared" si="1137"/>
        <v>No</v>
      </c>
      <c r="R5820" t="str">
        <f t="shared" si="1138"/>
        <v>No</v>
      </c>
      <c r="T5820" t="s">
        <v>105</v>
      </c>
      <c r="U5820" t="s">
        <v>288</v>
      </c>
      <c r="V5820" t="str">
        <f t="shared" si="1139"/>
        <v>Intersection</v>
      </c>
      <c r="W5820" t="s">
        <v>289</v>
      </c>
      <c r="X5820">
        <v>42.364812000000001</v>
      </c>
      <c r="Y5820">
        <v>-71.089386000000005</v>
      </c>
      <c r="Z5820" t="s">
        <v>290</v>
      </c>
    </row>
    <row r="5821" spans="1:26">
      <c r="A5821">
        <v>29826</v>
      </c>
      <c r="B5821" s="1">
        <v>41571.427083333336</v>
      </c>
      <c r="C5821" s="1">
        <f t="shared" si="1128"/>
        <v>41275</v>
      </c>
      <c r="D5821" s="4">
        <f t="shared" si="1129"/>
        <v>0.81388888888888888</v>
      </c>
      <c r="E5821" s="3">
        <f t="shared" si="1130"/>
        <v>2013</v>
      </c>
      <c r="F5821" s="3">
        <f t="shared" si="1131"/>
        <v>10</v>
      </c>
      <c r="G5821" s="3">
        <f t="shared" si="1132"/>
        <v>24</v>
      </c>
      <c r="H5821" s="3">
        <f t="shared" si="1133"/>
        <v>10</v>
      </c>
      <c r="I5821" s="3">
        <f t="shared" si="1134"/>
        <v>15</v>
      </c>
      <c r="J5821" s="3">
        <f t="shared" si="1135"/>
        <v>5</v>
      </c>
      <c r="K5821" s="3" t="str">
        <f>IF(AND(D5821&gt;='Season Lookup'!$D$15,D5821&lt;'Season Lookup'!$D$16),"Spring",IF(AND(D5821&gt;='Season Lookup'!$D$16,D5821&lt;'Season Lookup'!$D$17),"Summer",IF(AND(D5821&gt;='Season Lookup'!$D$17,D5821&lt;'Season Lookup'!$D$18),"Fall",IF(OR(D5821&gt;='Season Lookup'!$D$18,D5821&lt;'Season Lookup'!$D$15),"Winter"))))</f>
        <v>Fall</v>
      </c>
      <c r="L5821" s="3" t="str">
        <f>VLOOKUP(F5821,'Season Lookup'!$A$1:$B$13,2,0)</f>
        <v>Fall</v>
      </c>
      <c r="M5821" t="s">
        <v>78</v>
      </c>
      <c r="N5821" t="s">
        <v>13</v>
      </c>
      <c r="O5821" t="s">
        <v>152</v>
      </c>
      <c r="P5821" t="str">
        <f t="shared" si="1136"/>
        <v>Yes</v>
      </c>
      <c r="Q5821" t="str">
        <f t="shared" si="1137"/>
        <v>No</v>
      </c>
      <c r="R5821" t="str">
        <f t="shared" si="1138"/>
        <v>Yes</v>
      </c>
      <c r="T5821" t="s">
        <v>198</v>
      </c>
      <c r="U5821" t="s">
        <v>1906</v>
      </c>
      <c r="V5821" t="str">
        <f t="shared" si="1139"/>
        <v>Intersection</v>
      </c>
      <c r="W5821" t="s">
        <v>3827</v>
      </c>
      <c r="X5821">
        <v>42.371969999999997</v>
      </c>
      <c r="Y5821">
        <v>-71.118573999999995</v>
      </c>
      <c r="Z5821" t="s">
        <v>3828</v>
      </c>
    </row>
    <row r="5822" spans="1:26">
      <c r="A5822">
        <v>29827</v>
      </c>
      <c r="B5822" s="1">
        <v>41571.458333333336</v>
      </c>
      <c r="C5822" s="1">
        <f t="shared" si="1128"/>
        <v>41275</v>
      </c>
      <c r="D5822" s="4">
        <f t="shared" si="1129"/>
        <v>0.81388888888888888</v>
      </c>
      <c r="E5822" s="3">
        <f t="shared" si="1130"/>
        <v>2013</v>
      </c>
      <c r="F5822" s="3">
        <f t="shared" si="1131"/>
        <v>10</v>
      </c>
      <c r="G5822" s="3">
        <f t="shared" si="1132"/>
        <v>24</v>
      </c>
      <c r="H5822" s="3">
        <f t="shared" si="1133"/>
        <v>11</v>
      </c>
      <c r="I5822" s="3">
        <f t="shared" si="1134"/>
        <v>0</v>
      </c>
      <c r="J5822" s="3">
        <f t="shared" si="1135"/>
        <v>5</v>
      </c>
      <c r="K5822" s="3" t="str">
        <f>IF(AND(D5822&gt;='Season Lookup'!$D$15,D5822&lt;'Season Lookup'!$D$16),"Spring",IF(AND(D5822&gt;='Season Lookup'!$D$16,D5822&lt;'Season Lookup'!$D$17),"Summer",IF(AND(D5822&gt;='Season Lookup'!$D$17,D5822&lt;'Season Lookup'!$D$18),"Fall",IF(OR(D5822&gt;='Season Lookup'!$D$18,D5822&lt;'Season Lookup'!$D$15),"Winter"))))</f>
        <v>Fall</v>
      </c>
      <c r="L5822" s="3" t="str">
        <f>VLOOKUP(F5822,'Season Lookup'!$A$1:$B$13,2,0)</f>
        <v>Fall</v>
      </c>
      <c r="M5822" t="s">
        <v>78</v>
      </c>
      <c r="N5822" t="s">
        <v>13</v>
      </c>
      <c r="O5822" t="s">
        <v>13</v>
      </c>
      <c r="P5822" t="str">
        <f t="shared" si="1136"/>
        <v>Yes</v>
      </c>
      <c r="Q5822" t="str">
        <f t="shared" si="1137"/>
        <v>No</v>
      </c>
      <c r="R5822" t="str">
        <f t="shared" si="1138"/>
        <v>No</v>
      </c>
      <c r="T5822" t="s">
        <v>14</v>
      </c>
      <c r="U5822" t="s">
        <v>342</v>
      </c>
      <c r="V5822" t="str">
        <f t="shared" si="1139"/>
        <v>Intersection</v>
      </c>
      <c r="W5822" t="s">
        <v>2590</v>
      </c>
      <c r="X5822">
        <v>42.365574000000002</v>
      </c>
      <c r="Y5822">
        <v>-71.103990999999994</v>
      </c>
      <c r="Z5822" t="s">
        <v>267</v>
      </c>
    </row>
    <row r="5823" spans="1:26">
      <c r="A5823">
        <v>29828</v>
      </c>
      <c r="B5823" s="1">
        <v>41571.504155092596</v>
      </c>
      <c r="C5823" s="1">
        <f t="shared" si="1128"/>
        <v>41275</v>
      </c>
      <c r="D5823" s="4">
        <f t="shared" si="1129"/>
        <v>0.81388888888888888</v>
      </c>
      <c r="E5823" s="3">
        <f t="shared" si="1130"/>
        <v>2013</v>
      </c>
      <c r="F5823" s="3">
        <f t="shared" si="1131"/>
        <v>10</v>
      </c>
      <c r="G5823" s="3">
        <f t="shared" si="1132"/>
        <v>24</v>
      </c>
      <c r="H5823" s="3">
        <f t="shared" si="1133"/>
        <v>12</v>
      </c>
      <c r="I5823" s="3">
        <f t="shared" si="1134"/>
        <v>5</v>
      </c>
      <c r="J5823" s="3">
        <f t="shared" si="1135"/>
        <v>5</v>
      </c>
      <c r="K5823" s="3" t="str">
        <f>IF(AND(D5823&gt;='Season Lookup'!$D$15,D5823&lt;'Season Lookup'!$D$16),"Spring",IF(AND(D5823&gt;='Season Lookup'!$D$16,D5823&lt;'Season Lookup'!$D$17),"Summer",IF(AND(D5823&gt;='Season Lookup'!$D$17,D5823&lt;'Season Lookup'!$D$18),"Fall",IF(OR(D5823&gt;='Season Lookup'!$D$18,D5823&lt;'Season Lookup'!$D$15),"Winter"))))</f>
        <v>Fall</v>
      </c>
      <c r="L5823" s="3" t="str">
        <f>VLOOKUP(F5823,'Season Lookup'!$A$1:$B$13,2,0)</f>
        <v>Fall</v>
      </c>
      <c r="M5823" t="s">
        <v>78</v>
      </c>
      <c r="N5823" t="s">
        <v>13</v>
      </c>
      <c r="O5823" t="s">
        <v>13</v>
      </c>
      <c r="P5823" t="str">
        <f t="shared" si="1136"/>
        <v>Yes</v>
      </c>
      <c r="Q5823" t="str">
        <f t="shared" si="1137"/>
        <v>No</v>
      </c>
      <c r="R5823" t="str">
        <f t="shared" si="1138"/>
        <v>No</v>
      </c>
      <c r="T5823" t="s">
        <v>32</v>
      </c>
      <c r="U5823" t="s">
        <v>288</v>
      </c>
      <c r="V5823" t="str">
        <f t="shared" si="1139"/>
        <v>Intersection</v>
      </c>
      <c r="W5823" t="s">
        <v>2978</v>
      </c>
      <c r="X5823">
        <v>42.362717000000004</v>
      </c>
      <c r="Y5823">
        <v>-71.089961000000002</v>
      </c>
      <c r="Z5823" t="s">
        <v>2979</v>
      </c>
    </row>
    <row r="5824" spans="1:26">
      <c r="A5824">
        <v>29829</v>
      </c>
      <c r="B5824" s="1">
        <v>41571.541655092595</v>
      </c>
      <c r="C5824" s="1">
        <f t="shared" si="1128"/>
        <v>41275</v>
      </c>
      <c r="D5824" s="4">
        <f t="shared" si="1129"/>
        <v>0.81388888888888888</v>
      </c>
      <c r="E5824" s="3">
        <f t="shared" si="1130"/>
        <v>2013</v>
      </c>
      <c r="F5824" s="3">
        <f t="shared" si="1131"/>
        <v>10</v>
      </c>
      <c r="G5824" s="3">
        <f t="shared" si="1132"/>
        <v>24</v>
      </c>
      <c r="H5824" s="3">
        <f t="shared" si="1133"/>
        <v>12</v>
      </c>
      <c r="I5824" s="3">
        <f t="shared" si="1134"/>
        <v>59</v>
      </c>
      <c r="J5824" s="3">
        <f t="shared" si="1135"/>
        <v>5</v>
      </c>
      <c r="K5824" s="3" t="str">
        <f>IF(AND(D5824&gt;='Season Lookup'!$D$15,D5824&lt;'Season Lookup'!$D$16),"Spring",IF(AND(D5824&gt;='Season Lookup'!$D$16,D5824&lt;'Season Lookup'!$D$17),"Summer",IF(AND(D5824&gt;='Season Lookup'!$D$17,D5824&lt;'Season Lookup'!$D$18),"Fall",IF(OR(D5824&gt;='Season Lookup'!$D$18,D5824&lt;'Season Lookup'!$D$15),"Winter"))))</f>
        <v>Fall</v>
      </c>
      <c r="L5824" s="3" t="str">
        <f>VLOOKUP(F5824,'Season Lookup'!$A$1:$B$13,2,0)</f>
        <v>Fall</v>
      </c>
      <c r="M5824" t="s">
        <v>78</v>
      </c>
      <c r="N5824" t="s">
        <v>13</v>
      </c>
      <c r="O5824" t="s">
        <v>13</v>
      </c>
      <c r="P5824" t="str">
        <f t="shared" si="1136"/>
        <v>Yes</v>
      </c>
      <c r="Q5824" t="str">
        <f t="shared" si="1137"/>
        <v>No</v>
      </c>
      <c r="R5824" t="str">
        <f t="shared" si="1138"/>
        <v>No</v>
      </c>
      <c r="T5824" t="s">
        <v>796</v>
      </c>
      <c r="V5824" t="str">
        <f t="shared" si="1139"/>
        <v>Intersection</v>
      </c>
      <c r="W5824" t="s">
        <v>4115</v>
      </c>
      <c r="X5824">
        <v>0</v>
      </c>
      <c r="Y5824">
        <v>0</v>
      </c>
      <c r="Z5824" t="s">
        <v>81</v>
      </c>
    </row>
    <row r="5825" spans="1:26">
      <c r="A5825">
        <v>29830</v>
      </c>
      <c r="B5825" s="1">
        <v>41571.625</v>
      </c>
      <c r="C5825" s="1">
        <f t="shared" si="1128"/>
        <v>41275</v>
      </c>
      <c r="D5825" s="4">
        <f t="shared" si="1129"/>
        <v>0.81388888888888888</v>
      </c>
      <c r="E5825" s="3">
        <f t="shared" si="1130"/>
        <v>2013</v>
      </c>
      <c r="F5825" s="3">
        <f t="shared" si="1131"/>
        <v>10</v>
      </c>
      <c r="G5825" s="3">
        <f t="shared" si="1132"/>
        <v>24</v>
      </c>
      <c r="H5825" s="3">
        <f t="shared" si="1133"/>
        <v>15</v>
      </c>
      <c r="I5825" s="3">
        <f t="shared" si="1134"/>
        <v>0</v>
      </c>
      <c r="J5825" s="3">
        <f t="shared" si="1135"/>
        <v>5</v>
      </c>
      <c r="K5825" s="3" t="str">
        <f>IF(AND(D5825&gt;='Season Lookup'!$D$15,D5825&lt;'Season Lookup'!$D$16),"Spring",IF(AND(D5825&gt;='Season Lookup'!$D$16,D5825&lt;'Season Lookup'!$D$17),"Summer",IF(AND(D5825&gt;='Season Lookup'!$D$17,D5825&lt;'Season Lookup'!$D$18),"Fall",IF(OR(D5825&gt;='Season Lookup'!$D$18,D5825&lt;'Season Lookup'!$D$15),"Winter"))))</f>
        <v>Fall</v>
      </c>
      <c r="L5825" s="3" t="str">
        <f>VLOOKUP(F5825,'Season Lookup'!$A$1:$B$13,2,0)</f>
        <v>Fall</v>
      </c>
      <c r="M5825" t="s">
        <v>78</v>
      </c>
      <c r="N5825" t="s">
        <v>13</v>
      </c>
      <c r="O5825" t="s">
        <v>23</v>
      </c>
      <c r="P5825" t="str">
        <f t="shared" si="1136"/>
        <v>Yes</v>
      </c>
      <c r="Q5825" t="str">
        <f t="shared" si="1137"/>
        <v>No</v>
      </c>
      <c r="R5825" t="str">
        <f t="shared" si="1138"/>
        <v>No</v>
      </c>
      <c r="T5825" t="s">
        <v>4580</v>
      </c>
      <c r="U5825" t="s">
        <v>6137</v>
      </c>
      <c r="V5825" t="str">
        <f t="shared" si="1139"/>
        <v>Intersection</v>
      </c>
      <c r="W5825" t="s">
        <v>6138</v>
      </c>
      <c r="X5825">
        <v>0</v>
      </c>
      <c r="Y5825">
        <v>0</v>
      </c>
      <c r="Z5825" t="s">
        <v>81</v>
      </c>
    </row>
    <row r="5826" spans="1:26">
      <c r="A5826">
        <v>29831</v>
      </c>
      <c r="B5826" s="1">
        <v>41571.831250000003</v>
      </c>
      <c r="C5826" s="1">
        <f t="shared" si="1128"/>
        <v>41275</v>
      </c>
      <c r="D5826" s="4">
        <f t="shared" si="1129"/>
        <v>0.81388888888888888</v>
      </c>
      <c r="E5826" s="3">
        <f t="shared" si="1130"/>
        <v>2013</v>
      </c>
      <c r="F5826" s="3">
        <f t="shared" si="1131"/>
        <v>10</v>
      </c>
      <c r="G5826" s="3">
        <f t="shared" si="1132"/>
        <v>24</v>
      </c>
      <c r="H5826" s="3">
        <f t="shared" si="1133"/>
        <v>19</v>
      </c>
      <c r="I5826" s="3">
        <f t="shared" si="1134"/>
        <v>57</v>
      </c>
      <c r="J5826" s="3">
        <f t="shared" si="1135"/>
        <v>5</v>
      </c>
      <c r="K5826" s="3" t="str">
        <f>IF(AND(D5826&gt;='Season Lookup'!$D$15,D5826&lt;'Season Lookup'!$D$16),"Spring",IF(AND(D5826&gt;='Season Lookup'!$D$16,D5826&lt;'Season Lookup'!$D$17),"Summer",IF(AND(D5826&gt;='Season Lookup'!$D$17,D5826&lt;'Season Lookup'!$D$18),"Fall",IF(OR(D5826&gt;='Season Lookup'!$D$18,D5826&lt;'Season Lookup'!$D$15),"Winter"))))</f>
        <v>Fall</v>
      </c>
      <c r="L5826" s="3" t="str">
        <f>VLOOKUP(F5826,'Season Lookup'!$A$1:$B$13,2,0)</f>
        <v>Fall</v>
      </c>
      <c r="M5826" t="s">
        <v>78</v>
      </c>
      <c r="N5826" t="s">
        <v>13</v>
      </c>
      <c r="O5826" t="s">
        <v>13</v>
      </c>
      <c r="P5826" t="str">
        <f t="shared" si="1136"/>
        <v>Yes</v>
      </c>
      <c r="Q5826" t="str">
        <f t="shared" si="1137"/>
        <v>No</v>
      </c>
      <c r="R5826" t="str">
        <f t="shared" si="1138"/>
        <v>No</v>
      </c>
      <c r="T5826" t="s">
        <v>260</v>
      </c>
      <c r="U5826" t="s">
        <v>146</v>
      </c>
      <c r="V5826" t="str">
        <f t="shared" si="1139"/>
        <v>Intersection</v>
      </c>
      <c r="W5826" t="s">
        <v>544</v>
      </c>
      <c r="X5826">
        <v>42.368965000000003</v>
      </c>
      <c r="Y5826">
        <v>-71.080324000000005</v>
      </c>
      <c r="Z5826" t="s">
        <v>545</v>
      </c>
    </row>
    <row r="5827" spans="1:26">
      <c r="A5827">
        <v>29832</v>
      </c>
      <c r="B5827" s="1">
        <v>41571.916655092595</v>
      </c>
      <c r="C5827" s="1">
        <f t="shared" si="1128"/>
        <v>41275</v>
      </c>
      <c r="D5827" s="4">
        <f t="shared" si="1129"/>
        <v>0.81388888888888888</v>
      </c>
      <c r="E5827" s="3">
        <f t="shared" si="1130"/>
        <v>2013</v>
      </c>
      <c r="F5827" s="3">
        <f t="shared" si="1131"/>
        <v>10</v>
      </c>
      <c r="G5827" s="3">
        <f t="shared" si="1132"/>
        <v>24</v>
      </c>
      <c r="H5827" s="3">
        <f t="shared" si="1133"/>
        <v>21</v>
      </c>
      <c r="I5827" s="3">
        <f t="shared" si="1134"/>
        <v>59</v>
      </c>
      <c r="J5827" s="3">
        <f t="shared" si="1135"/>
        <v>5</v>
      </c>
      <c r="K5827" s="3" t="str">
        <f>IF(AND(D5827&gt;='Season Lookup'!$D$15,D5827&lt;'Season Lookup'!$D$16),"Spring",IF(AND(D5827&gt;='Season Lookup'!$D$16,D5827&lt;'Season Lookup'!$D$17),"Summer",IF(AND(D5827&gt;='Season Lookup'!$D$17,D5827&lt;'Season Lookup'!$D$18),"Fall",IF(OR(D5827&gt;='Season Lookup'!$D$18,D5827&lt;'Season Lookup'!$D$15),"Winter"))))</f>
        <v>Fall</v>
      </c>
      <c r="L5827" s="3" t="str">
        <f>VLOOKUP(F5827,'Season Lookup'!$A$1:$B$13,2,0)</f>
        <v>Fall</v>
      </c>
      <c r="M5827" t="s">
        <v>78</v>
      </c>
      <c r="N5827" t="s">
        <v>18</v>
      </c>
      <c r="O5827" t="s">
        <v>13</v>
      </c>
      <c r="P5827" t="str">
        <f t="shared" si="1136"/>
        <v>Yes</v>
      </c>
      <c r="Q5827" t="str">
        <f t="shared" si="1137"/>
        <v>No</v>
      </c>
      <c r="R5827" t="str">
        <f t="shared" si="1138"/>
        <v>No</v>
      </c>
      <c r="S5827">
        <v>266</v>
      </c>
      <c r="T5827" t="s">
        <v>14</v>
      </c>
      <c r="U5827" t="s">
        <v>249</v>
      </c>
      <c r="V5827" t="str">
        <f t="shared" si="1139"/>
        <v>Non Intersection</v>
      </c>
      <c r="W5827" t="s">
        <v>2853</v>
      </c>
      <c r="X5827">
        <v>42.361696999999999</v>
      </c>
      <c r="Y5827">
        <v>-71.098077000000004</v>
      </c>
      <c r="Z5827" t="s">
        <v>2854</v>
      </c>
    </row>
    <row r="5828" spans="1:26">
      <c r="A5828">
        <v>29855</v>
      </c>
      <c r="B5828" s="1">
        <v>41571.888888888891</v>
      </c>
      <c r="C5828" s="1">
        <f t="shared" si="1128"/>
        <v>41275</v>
      </c>
      <c r="D5828" s="4">
        <f t="shared" si="1129"/>
        <v>0.81388888888888888</v>
      </c>
      <c r="E5828" s="3">
        <f t="shared" si="1130"/>
        <v>2013</v>
      </c>
      <c r="F5828" s="3">
        <f t="shared" si="1131"/>
        <v>10</v>
      </c>
      <c r="G5828" s="3">
        <f t="shared" si="1132"/>
        <v>24</v>
      </c>
      <c r="H5828" s="3">
        <f t="shared" si="1133"/>
        <v>21</v>
      </c>
      <c r="I5828" s="3">
        <f t="shared" si="1134"/>
        <v>20</v>
      </c>
      <c r="J5828" s="3">
        <f t="shared" si="1135"/>
        <v>5</v>
      </c>
      <c r="K5828" s="3" t="str">
        <f>IF(AND(D5828&gt;='Season Lookup'!$D$15,D5828&lt;'Season Lookup'!$D$16),"Spring",IF(AND(D5828&gt;='Season Lookup'!$D$16,D5828&lt;'Season Lookup'!$D$17),"Summer",IF(AND(D5828&gt;='Season Lookup'!$D$17,D5828&lt;'Season Lookup'!$D$18),"Fall",IF(OR(D5828&gt;='Season Lookup'!$D$18,D5828&lt;'Season Lookup'!$D$15),"Winter"))))</f>
        <v>Fall</v>
      </c>
      <c r="L5828" s="3" t="str">
        <f>VLOOKUP(F5828,'Season Lookup'!$A$1:$B$13,2,0)</f>
        <v>Fall</v>
      </c>
      <c r="M5828" t="s">
        <v>78</v>
      </c>
      <c r="N5828" t="s">
        <v>619</v>
      </c>
      <c r="O5828" t="s">
        <v>36</v>
      </c>
      <c r="P5828" t="str">
        <f t="shared" si="1136"/>
        <v>No</v>
      </c>
      <c r="Q5828" t="str">
        <f t="shared" si="1137"/>
        <v>No</v>
      </c>
      <c r="R5828" t="str">
        <f t="shared" si="1138"/>
        <v>No</v>
      </c>
      <c r="S5828">
        <v>64</v>
      </c>
      <c r="T5828" t="s">
        <v>737</v>
      </c>
      <c r="V5828" t="str">
        <f t="shared" si="1139"/>
        <v>Non Intersection</v>
      </c>
      <c r="W5828" t="s">
        <v>6139</v>
      </c>
      <c r="X5828">
        <v>42.371498000000003</v>
      </c>
      <c r="Y5828">
        <v>-71.092549000000005</v>
      </c>
      <c r="Z5828" t="s">
        <v>6140</v>
      </c>
    </row>
    <row r="5829" spans="1:26">
      <c r="A5829">
        <v>29833</v>
      </c>
      <c r="B5829" s="1">
        <v>41572.3125</v>
      </c>
      <c r="C5829" s="1">
        <f t="shared" si="1128"/>
        <v>41275</v>
      </c>
      <c r="D5829" s="4">
        <f t="shared" si="1129"/>
        <v>0.81666666666666665</v>
      </c>
      <c r="E5829" s="3">
        <f t="shared" si="1130"/>
        <v>2013</v>
      </c>
      <c r="F5829" s="3">
        <f t="shared" si="1131"/>
        <v>10</v>
      </c>
      <c r="G5829" s="3">
        <f t="shared" si="1132"/>
        <v>25</v>
      </c>
      <c r="H5829" s="3">
        <f t="shared" si="1133"/>
        <v>7</v>
      </c>
      <c r="I5829" s="3">
        <f t="shared" si="1134"/>
        <v>30</v>
      </c>
      <c r="J5829" s="3">
        <f t="shared" si="1135"/>
        <v>6</v>
      </c>
      <c r="K5829" s="3" t="str">
        <f>IF(AND(D5829&gt;='Season Lookup'!$D$15,D5829&lt;'Season Lookup'!$D$16),"Spring",IF(AND(D5829&gt;='Season Lookup'!$D$16,D5829&lt;'Season Lookup'!$D$17),"Summer",IF(AND(D5829&gt;='Season Lookup'!$D$17,D5829&lt;'Season Lookup'!$D$18),"Fall",IF(OR(D5829&gt;='Season Lookup'!$D$18,D5829&lt;'Season Lookup'!$D$15),"Winter"))))</f>
        <v>Fall</v>
      </c>
      <c r="L5829" s="3" t="str">
        <f>VLOOKUP(F5829,'Season Lookup'!$A$1:$B$13,2,0)</f>
        <v>Fall</v>
      </c>
      <c r="M5829" t="s">
        <v>12</v>
      </c>
      <c r="N5829" t="s">
        <v>13</v>
      </c>
      <c r="O5829" t="s">
        <v>13</v>
      </c>
      <c r="P5829" t="str">
        <f t="shared" si="1136"/>
        <v>Yes</v>
      </c>
      <c r="Q5829" t="str">
        <f t="shared" si="1137"/>
        <v>No</v>
      </c>
      <c r="R5829" t="str">
        <f t="shared" si="1138"/>
        <v>No</v>
      </c>
      <c r="S5829">
        <v>85</v>
      </c>
      <c r="T5829" t="s">
        <v>192</v>
      </c>
      <c r="V5829" t="str">
        <f t="shared" si="1139"/>
        <v>Non Intersection</v>
      </c>
      <c r="W5829" t="s">
        <v>4729</v>
      </c>
      <c r="X5829">
        <v>42.368842000000001</v>
      </c>
      <c r="Y5829">
        <v>-71.108418999999998</v>
      </c>
      <c r="Z5829" t="s">
        <v>4730</v>
      </c>
    </row>
    <row r="5830" spans="1:26">
      <c r="A5830">
        <v>29834</v>
      </c>
      <c r="B5830" s="1">
        <v>41572.326388888891</v>
      </c>
      <c r="C5830" s="1">
        <f t="shared" si="1128"/>
        <v>41275</v>
      </c>
      <c r="D5830" s="4">
        <f t="shared" si="1129"/>
        <v>0.81666666666666665</v>
      </c>
      <c r="E5830" s="3">
        <f t="shared" si="1130"/>
        <v>2013</v>
      </c>
      <c r="F5830" s="3">
        <f t="shared" si="1131"/>
        <v>10</v>
      </c>
      <c r="G5830" s="3">
        <f t="shared" si="1132"/>
        <v>25</v>
      </c>
      <c r="H5830" s="3">
        <f t="shared" si="1133"/>
        <v>7</v>
      </c>
      <c r="I5830" s="3">
        <f t="shared" si="1134"/>
        <v>50</v>
      </c>
      <c r="J5830" s="3">
        <f t="shared" si="1135"/>
        <v>6</v>
      </c>
      <c r="K5830" s="3" t="str">
        <f>IF(AND(D5830&gt;='Season Lookup'!$D$15,D5830&lt;'Season Lookup'!$D$16),"Spring",IF(AND(D5830&gt;='Season Lookup'!$D$16,D5830&lt;'Season Lookup'!$D$17),"Summer",IF(AND(D5830&gt;='Season Lookup'!$D$17,D5830&lt;'Season Lookup'!$D$18),"Fall",IF(OR(D5830&gt;='Season Lookup'!$D$18,D5830&lt;'Season Lookup'!$D$15),"Winter"))))</f>
        <v>Fall</v>
      </c>
      <c r="L5830" s="3" t="str">
        <f>VLOOKUP(F5830,'Season Lookup'!$A$1:$B$13,2,0)</f>
        <v>Fall</v>
      </c>
      <c r="M5830" t="s">
        <v>12</v>
      </c>
      <c r="N5830" t="s">
        <v>13</v>
      </c>
      <c r="O5830" t="s">
        <v>13</v>
      </c>
      <c r="P5830" t="str">
        <f t="shared" si="1136"/>
        <v>Yes</v>
      </c>
      <c r="Q5830" t="str">
        <f t="shared" si="1137"/>
        <v>No</v>
      </c>
      <c r="R5830" t="str">
        <f t="shared" si="1138"/>
        <v>No</v>
      </c>
      <c r="T5830" t="s">
        <v>105</v>
      </c>
      <c r="U5830" t="s">
        <v>498</v>
      </c>
      <c r="V5830" t="str">
        <f t="shared" si="1139"/>
        <v>Intersection</v>
      </c>
      <c r="W5830" t="s">
        <v>499</v>
      </c>
      <c r="X5830">
        <v>42.372751999999998</v>
      </c>
      <c r="Y5830">
        <v>-71.109728000000004</v>
      </c>
      <c r="Z5830" t="s">
        <v>500</v>
      </c>
    </row>
    <row r="5831" spans="1:26">
      <c r="A5831">
        <v>29835</v>
      </c>
      <c r="B5831" s="1">
        <v>41572.36109953704</v>
      </c>
      <c r="C5831" s="1">
        <f t="shared" si="1128"/>
        <v>41275</v>
      </c>
      <c r="D5831" s="4">
        <f t="shared" si="1129"/>
        <v>0.81666666666666665</v>
      </c>
      <c r="E5831" s="3">
        <f t="shared" si="1130"/>
        <v>2013</v>
      </c>
      <c r="F5831" s="3">
        <f t="shared" si="1131"/>
        <v>10</v>
      </c>
      <c r="G5831" s="3">
        <f t="shared" si="1132"/>
        <v>25</v>
      </c>
      <c r="H5831" s="3">
        <f t="shared" si="1133"/>
        <v>8</v>
      </c>
      <c r="I5831" s="3">
        <f t="shared" si="1134"/>
        <v>39</v>
      </c>
      <c r="J5831" s="3">
        <f t="shared" si="1135"/>
        <v>6</v>
      </c>
      <c r="K5831" s="3" t="str">
        <f>IF(AND(D5831&gt;='Season Lookup'!$D$15,D5831&lt;'Season Lookup'!$D$16),"Spring",IF(AND(D5831&gt;='Season Lookup'!$D$16,D5831&lt;'Season Lookup'!$D$17),"Summer",IF(AND(D5831&gt;='Season Lookup'!$D$17,D5831&lt;'Season Lookup'!$D$18),"Fall",IF(OR(D5831&gt;='Season Lookup'!$D$18,D5831&lt;'Season Lookup'!$D$15),"Winter"))))</f>
        <v>Fall</v>
      </c>
      <c r="L5831" s="3" t="str">
        <f>VLOOKUP(F5831,'Season Lookup'!$A$1:$B$13,2,0)</f>
        <v>Fall</v>
      </c>
      <c r="M5831" t="s">
        <v>31</v>
      </c>
      <c r="N5831" t="s">
        <v>13</v>
      </c>
      <c r="O5831" t="s">
        <v>132</v>
      </c>
      <c r="P5831" t="str">
        <f t="shared" si="1136"/>
        <v>Yes</v>
      </c>
      <c r="Q5831" t="str">
        <f t="shared" si="1137"/>
        <v>Yes</v>
      </c>
      <c r="R5831" t="str">
        <f t="shared" si="1138"/>
        <v>No</v>
      </c>
      <c r="T5831" t="s">
        <v>105</v>
      </c>
      <c r="U5831" t="s">
        <v>2158</v>
      </c>
      <c r="V5831" t="str">
        <f t="shared" si="1139"/>
        <v>Intersection</v>
      </c>
      <c r="W5831" t="s">
        <v>2878</v>
      </c>
      <c r="X5831">
        <v>42.370823000000001</v>
      </c>
      <c r="Y5831">
        <v>-71.104838999999998</v>
      </c>
      <c r="Z5831" t="s">
        <v>2879</v>
      </c>
    </row>
    <row r="5832" spans="1:26">
      <c r="A5832">
        <v>29836</v>
      </c>
      <c r="B5832" s="1">
        <v>41572.576388888891</v>
      </c>
      <c r="C5832" s="1">
        <f t="shared" si="1128"/>
        <v>41275</v>
      </c>
      <c r="D5832" s="4">
        <f t="shared" si="1129"/>
        <v>0.81666666666666665</v>
      </c>
      <c r="E5832" s="3">
        <f t="shared" si="1130"/>
        <v>2013</v>
      </c>
      <c r="F5832" s="3">
        <f t="shared" si="1131"/>
        <v>10</v>
      </c>
      <c r="G5832" s="3">
        <f t="shared" si="1132"/>
        <v>25</v>
      </c>
      <c r="H5832" s="3">
        <f t="shared" si="1133"/>
        <v>13</v>
      </c>
      <c r="I5832" s="3">
        <f t="shared" si="1134"/>
        <v>50</v>
      </c>
      <c r="J5832" s="3">
        <f t="shared" si="1135"/>
        <v>6</v>
      </c>
      <c r="K5832" s="3" t="str">
        <f>IF(AND(D5832&gt;='Season Lookup'!$D$15,D5832&lt;'Season Lookup'!$D$16),"Spring",IF(AND(D5832&gt;='Season Lookup'!$D$16,D5832&lt;'Season Lookup'!$D$17),"Summer",IF(AND(D5832&gt;='Season Lookup'!$D$17,D5832&lt;'Season Lookup'!$D$18),"Fall",IF(OR(D5832&gt;='Season Lookup'!$D$18,D5832&lt;'Season Lookup'!$D$15),"Winter"))))</f>
        <v>Fall</v>
      </c>
      <c r="L5832" s="3" t="str">
        <f>VLOOKUP(F5832,'Season Lookup'!$A$1:$B$13,2,0)</f>
        <v>Fall</v>
      </c>
      <c r="M5832" t="s">
        <v>31</v>
      </c>
      <c r="N5832" t="s">
        <v>13</v>
      </c>
      <c r="O5832" t="s">
        <v>13</v>
      </c>
      <c r="P5832" t="str">
        <f t="shared" si="1136"/>
        <v>Yes</v>
      </c>
      <c r="Q5832" t="str">
        <f t="shared" si="1137"/>
        <v>No</v>
      </c>
      <c r="R5832" t="str">
        <f t="shared" si="1138"/>
        <v>No</v>
      </c>
      <c r="S5832">
        <v>198</v>
      </c>
      <c r="T5832" t="s">
        <v>170</v>
      </c>
      <c r="V5832" t="str">
        <f t="shared" si="1139"/>
        <v>Non Intersection</v>
      </c>
      <c r="W5832" t="s">
        <v>4345</v>
      </c>
      <c r="X5832">
        <v>42.389879000000001</v>
      </c>
      <c r="Y5832">
        <v>-71.142218</v>
      </c>
      <c r="Z5832" t="s">
        <v>4346</v>
      </c>
    </row>
    <row r="5833" spans="1:26">
      <c r="A5833">
        <v>29837</v>
      </c>
      <c r="B5833" s="1">
        <v>41572.849305555559</v>
      </c>
      <c r="C5833" s="1">
        <f t="shared" si="1128"/>
        <v>41275</v>
      </c>
      <c r="D5833" s="4">
        <f t="shared" si="1129"/>
        <v>0.81666666666666665</v>
      </c>
      <c r="E5833" s="3">
        <f t="shared" si="1130"/>
        <v>2013</v>
      </c>
      <c r="F5833" s="3">
        <f t="shared" si="1131"/>
        <v>10</v>
      </c>
      <c r="G5833" s="3">
        <f t="shared" si="1132"/>
        <v>25</v>
      </c>
      <c r="H5833" s="3">
        <f t="shared" si="1133"/>
        <v>20</v>
      </c>
      <c r="I5833" s="3">
        <f t="shared" si="1134"/>
        <v>23</v>
      </c>
      <c r="J5833" s="3">
        <f t="shared" si="1135"/>
        <v>6</v>
      </c>
      <c r="K5833" s="3" t="str">
        <f>IF(AND(D5833&gt;='Season Lookup'!$D$15,D5833&lt;'Season Lookup'!$D$16),"Spring",IF(AND(D5833&gt;='Season Lookup'!$D$16,D5833&lt;'Season Lookup'!$D$17),"Summer",IF(AND(D5833&gt;='Season Lookup'!$D$17,D5833&lt;'Season Lookup'!$D$18),"Fall",IF(OR(D5833&gt;='Season Lookup'!$D$18,D5833&lt;'Season Lookup'!$D$15),"Winter"))))</f>
        <v>Fall</v>
      </c>
      <c r="L5833" s="3" t="str">
        <f>VLOOKUP(F5833,'Season Lookup'!$A$1:$B$13,2,0)</f>
        <v>Fall</v>
      </c>
      <c r="M5833" t="s">
        <v>31</v>
      </c>
      <c r="N5833" t="s">
        <v>13</v>
      </c>
      <c r="O5833" t="s">
        <v>23</v>
      </c>
      <c r="P5833" t="str">
        <f t="shared" si="1136"/>
        <v>Yes</v>
      </c>
      <c r="Q5833" t="str">
        <f t="shared" si="1137"/>
        <v>No</v>
      </c>
      <c r="R5833" t="str">
        <f t="shared" si="1138"/>
        <v>No</v>
      </c>
      <c r="S5833">
        <v>699</v>
      </c>
      <c r="T5833" t="s">
        <v>198</v>
      </c>
      <c r="V5833" t="str">
        <f t="shared" si="1139"/>
        <v>Non Intersection</v>
      </c>
      <c r="W5833" t="s">
        <v>585</v>
      </c>
      <c r="X5833">
        <v>42.375056999999998</v>
      </c>
      <c r="Y5833">
        <v>-71.148745000000005</v>
      </c>
      <c r="Z5833" t="s">
        <v>586</v>
      </c>
    </row>
    <row r="5834" spans="1:26">
      <c r="A5834">
        <v>29838</v>
      </c>
      <c r="B5834" s="1">
        <v>41572.859016203707</v>
      </c>
      <c r="C5834" s="1">
        <f t="shared" si="1128"/>
        <v>41275</v>
      </c>
      <c r="D5834" s="4">
        <f t="shared" si="1129"/>
        <v>0.81666666666666665</v>
      </c>
      <c r="E5834" s="3">
        <f t="shared" si="1130"/>
        <v>2013</v>
      </c>
      <c r="F5834" s="3">
        <f t="shared" si="1131"/>
        <v>10</v>
      </c>
      <c r="G5834" s="3">
        <f t="shared" si="1132"/>
        <v>25</v>
      </c>
      <c r="H5834" s="3">
        <f t="shared" si="1133"/>
        <v>20</v>
      </c>
      <c r="I5834" s="3">
        <f t="shared" si="1134"/>
        <v>36</v>
      </c>
      <c r="J5834" s="3">
        <f t="shared" si="1135"/>
        <v>6</v>
      </c>
      <c r="K5834" s="3" t="str">
        <f>IF(AND(D5834&gt;='Season Lookup'!$D$15,D5834&lt;'Season Lookup'!$D$16),"Spring",IF(AND(D5834&gt;='Season Lookup'!$D$16,D5834&lt;'Season Lookup'!$D$17),"Summer",IF(AND(D5834&gt;='Season Lookup'!$D$17,D5834&lt;'Season Lookup'!$D$18),"Fall",IF(OR(D5834&gt;='Season Lookup'!$D$18,D5834&lt;'Season Lookup'!$D$15),"Winter"))))</f>
        <v>Fall</v>
      </c>
      <c r="L5834" s="3" t="str">
        <f>VLOOKUP(F5834,'Season Lookup'!$A$1:$B$13,2,0)</f>
        <v>Fall</v>
      </c>
      <c r="M5834" t="s">
        <v>31</v>
      </c>
      <c r="N5834" t="s">
        <v>13</v>
      </c>
      <c r="O5834" t="s">
        <v>13</v>
      </c>
      <c r="P5834" t="str">
        <f t="shared" si="1136"/>
        <v>Yes</v>
      </c>
      <c r="Q5834" t="str">
        <f t="shared" si="1137"/>
        <v>No</v>
      </c>
      <c r="R5834" t="str">
        <f t="shared" si="1138"/>
        <v>No</v>
      </c>
      <c r="T5834" t="s">
        <v>260</v>
      </c>
      <c r="U5834" t="s">
        <v>146</v>
      </c>
      <c r="V5834" t="str">
        <f t="shared" si="1139"/>
        <v>Intersection</v>
      </c>
      <c r="W5834" t="s">
        <v>544</v>
      </c>
      <c r="X5834">
        <v>42.368965000000003</v>
      </c>
      <c r="Y5834">
        <v>-71.080324000000005</v>
      </c>
      <c r="Z5834" t="s">
        <v>545</v>
      </c>
    </row>
    <row r="5835" spans="1:26">
      <c r="A5835">
        <v>29856</v>
      </c>
      <c r="B5835" s="1">
        <v>41572.615266203706</v>
      </c>
      <c r="C5835" s="1">
        <f t="shared" si="1128"/>
        <v>41275</v>
      </c>
      <c r="D5835" s="4">
        <f t="shared" si="1129"/>
        <v>0.81666666666666665</v>
      </c>
      <c r="E5835" s="3">
        <f t="shared" si="1130"/>
        <v>2013</v>
      </c>
      <c r="F5835" s="3">
        <f t="shared" si="1131"/>
        <v>10</v>
      </c>
      <c r="G5835" s="3">
        <f t="shared" si="1132"/>
        <v>25</v>
      </c>
      <c r="H5835" s="3">
        <f t="shared" si="1133"/>
        <v>14</v>
      </c>
      <c r="I5835" s="3">
        <f t="shared" si="1134"/>
        <v>45</v>
      </c>
      <c r="J5835" s="3">
        <f t="shared" si="1135"/>
        <v>6</v>
      </c>
      <c r="K5835" s="3" t="str">
        <f>IF(AND(D5835&gt;='Season Lookup'!$D$15,D5835&lt;'Season Lookup'!$D$16),"Spring",IF(AND(D5835&gt;='Season Lookup'!$D$16,D5835&lt;'Season Lookup'!$D$17),"Summer",IF(AND(D5835&gt;='Season Lookup'!$D$17,D5835&lt;'Season Lookup'!$D$18),"Fall",IF(OR(D5835&gt;='Season Lookup'!$D$18,D5835&lt;'Season Lookup'!$D$15),"Winter"))))</f>
        <v>Fall</v>
      </c>
      <c r="L5835" s="3" t="str">
        <f>VLOOKUP(F5835,'Season Lookup'!$A$1:$B$13,2,0)</f>
        <v>Fall</v>
      </c>
      <c r="M5835" t="s">
        <v>12</v>
      </c>
      <c r="N5835" t="s">
        <v>13</v>
      </c>
      <c r="O5835" t="s">
        <v>132</v>
      </c>
      <c r="P5835" t="str">
        <f t="shared" si="1136"/>
        <v>Yes</v>
      </c>
      <c r="Q5835" t="str">
        <f t="shared" si="1137"/>
        <v>Yes</v>
      </c>
      <c r="R5835" t="str">
        <f t="shared" si="1138"/>
        <v>No</v>
      </c>
      <c r="T5835" t="s">
        <v>14</v>
      </c>
      <c r="U5835" t="s">
        <v>202</v>
      </c>
      <c r="V5835" t="str">
        <f t="shared" si="1139"/>
        <v>Intersection</v>
      </c>
      <c r="W5835" t="s">
        <v>361</v>
      </c>
      <c r="X5835">
        <v>42.360154000000001</v>
      </c>
      <c r="Y5835">
        <v>-71.094881999999998</v>
      </c>
      <c r="Z5835" t="s">
        <v>223</v>
      </c>
    </row>
    <row r="5836" spans="1:26">
      <c r="A5836">
        <v>29839</v>
      </c>
      <c r="B5836" s="1">
        <v>41573.53402777778</v>
      </c>
      <c r="C5836" s="1">
        <f t="shared" si="1128"/>
        <v>41275</v>
      </c>
      <c r="D5836" s="4">
        <f t="shared" si="1129"/>
        <v>0.81944444444444442</v>
      </c>
      <c r="E5836" s="3">
        <f t="shared" si="1130"/>
        <v>2013</v>
      </c>
      <c r="F5836" s="3">
        <f t="shared" si="1131"/>
        <v>10</v>
      </c>
      <c r="G5836" s="3">
        <f t="shared" si="1132"/>
        <v>26</v>
      </c>
      <c r="H5836" s="3">
        <f t="shared" si="1133"/>
        <v>12</v>
      </c>
      <c r="I5836" s="3">
        <f t="shared" si="1134"/>
        <v>49</v>
      </c>
      <c r="J5836" s="3">
        <f t="shared" si="1135"/>
        <v>7</v>
      </c>
      <c r="K5836" s="3" t="str">
        <f>IF(AND(D5836&gt;='Season Lookup'!$D$15,D5836&lt;'Season Lookup'!$D$16),"Spring",IF(AND(D5836&gt;='Season Lookup'!$D$16,D5836&lt;'Season Lookup'!$D$17),"Summer",IF(AND(D5836&gt;='Season Lookup'!$D$17,D5836&lt;'Season Lookup'!$D$18),"Fall",IF(OR(D5836&gt;='Season Lookup'!$D$18,D5836&lt;'Season Lookup'!$D$15),"Winter"))))</f>
        <v>Fall</v>
      </c>
      <c r="L5836" s="3" t="str">
        <f>VLOOKUP(F5836,'Season Lookup'!$A$1:$B$13,2,0)</f>
        <v>Fall</v>
      </c>
      <c r="M5836" t="s">
        <v>31</v>
      </c>
      <c r="N5836" t="s">
        <v>13</v>
      </c>
      <c r="O5836" t="s">
        <v>13</v>
      </c>
      <c r="P5836" t="str">
        <f t="shared" si="1136"/>
        <v>Yes</v>
      </c>
      <c r="Q5836" t="str">
        <f t="shared" si="1137"/>
        <v>No</v>
      </c>
      <c r="R5836" t="str">
        <f t="shared" si="1138"/>
        <v>No</v>
      </c>
      <c r="T5836" t="s">
        <v>189</v>
      </c>
      <c r="U5836" t="s">
        <v>1316</v>
      </c>
      <c r="V5836" t="str">
        <f t="shared" si="1139"/>
        <v>Intersection</v>
      </c>
      <c r="W5836" t="s">
        <v>6141</v>
      </c>
      <c r="X5836">
        <v>42.362543000000002</v>
      </c>
      <c r="Y5836">
        <v>-71.096793000000005</v>
      </c>
      <c r="Z5836" t="s">
        <v>6142</v>
      </c>
    </row>
    <row r="5837" spans="1:26">
      <c r="A5837">
        <v>29840</v>
      </c>
      <c r="B5837" s="1">
        <v>41573.711793981478</v>
      </c>
      <c r="C5837" s="1">
        <f t="shared" si="1128"/>
        <v>41275</v>
      </c>
      <c r="D5837" s="4">
        <f t="shared" si="1129"/>
        <v>0.81944444444444442</v>
      </c>
      <c r="E5837" s="3">
        <f t="shared" si="1130"/>
        <v>2013</v>
      </c>
      <c r="F5837" s="3">
        <f t="shared" si="1131"/>
        <v>10</v>
      </c>
      <c r="G5837" s="3">
        <f t="shared" si="1132"/>
        <v>26</v>
      </c>
      <c r="H5837" s="3">
        <f t="shared" si="1133"/>
        <v>17</v>
      </c>
      <c r="I5837" s="3">
        <f t="shared" si="1134"/>
        <v>4</v>
      </c>
      <c r="J5837" s="3">
        <f t="shared" si="1135"/>
        <v>7</v>
      </c>
      <c r="K5837" s="3" t="str">
        <f>IF(AND(D5837&gt;='Season Lookup'!$D$15,D5837&lt;'Season Lookup'!$D$16),"Spring",IF(AND(D5837&gt;='Season Lookup'!$D$16,D5837&lt;'Season Lookup'!$D$17),"Summer",IF(AND(D5837&gt;='Season Lookup'!$D$17,D5837&lt;'Season Lookup'!$D$18),"Fall",IF(OR(D5837&gt;='Season Lookup'!$D$18,D5837&lt;'Season Lookup'!$D$15),"Winter"))))</f>
        <v>Fall</v>
      </c>
      <c r="L5837" s="3" t="str">
        <f>VLOOKUP(F5837,'Season Lookup'!$A$1:$B$13,2,0)</f>
        <v>Fall</v>
      </c>
      <c r="M5837" t="s">
        <v>31</v>
      </c>
      <c r="N5837" t="s">
        <v>13</v>
      </c>
      <c r="O5837" t="s">
        <v>13</v>
      </c>
      <c r="P5837" t="str">
        <f t="shared" si="1136"/>
        <v>Yes</v>
      </c>
      <c r="Q5837" t="str">
        <f t="shared" si="1137"/>
        <v>No</v>
      </c>
      <c r="R5837" t="str">
        <f t="shared" si="1138"/>
        <v>No</v>
      </c>
      <c r="T5837" t="s">
        <v>15</v>
      </c>
      <c r="U5837" t="s">
        <v>4385</v>
      </c>
      <c r="V5837" t="str">
        <f t="shared" si="1139"/>
        <v>Intersection</v>
      </c>
      <c r="W5837" t="s">
        <v>6143</v>
      </c>
      <c r="X5837">
        <v>42.393374999999999</v>
      </c>
      <c r="Y5837">
        <v>-71.130813000000003</v>
      </c>
      <c r="Z5837" t="s">
        <v>3886</v>
      </c>
    </row>
    <row r="5838" spans="1:26">
      <c r="A5838">
        <v>29843</v>
      </c>
      <c r="B5838" s="1">
        <v>41573.541655092595</v>
      </c>
      <c r="C5838" s="1">
        <f t="shared" si="1128"/>
        <v>41275</v>
      </c>
      <c r="D5838" s="4">
        <f t="shared" si="1129"/>
        <v>0.81944444444444442</v>
      </c>
      <c r="E5838" s="3">
        <f t="shared" si="1130"/>
        <v>2013</v>
      </c>
      <c r="F5838" s="3">
        <f t="shared" si="1131"/>
        <v>10</v>
      </c>
      <c r="G5838" s="3">
        <f t="shared" si="1132"/>
        <v>26</v>
      </c>
      <c r="H5838" s="3">
        <f t="shared" si="1133"/>
        <v>12</v>
      </c>
      <c r="I5838" s="3">
        <f t="shared" si="1134"/>
        <v>59</v>
      </c>
      <c r="J5838" s="3">
        <f t="shared" si="1135"/>
        <v>7</v>
      </c>
      <c r="K5838" s="3" t="str">
        <f>IF(AND(D5838&gt;='Season Lookup'!$D$15,D5838&lt;'Season Lookup'!$D$16),"Spring",IF(AND(D5838&gt;='Season Lookup'!$D$16,D5838&lt;'Season Lookup'!$D$17),"Summer",IF(AND(D5838&gt;='Season Lookup'!$D$17,D5838&lt;'Season Lookup'!$D$18),"Fall",IF(OR(D5838&gt;='Season Lookup'!$D$18,D5838&lt;'Season Lookup'!$D$15),"Winter"))))</f>
        <v>Fall</v>
      </c>
      <c r="L5838" s="3" t="str">
        <f>VLOOKUP(F5838,'Season Lookup'!$A$1:$B$13,2,0)</f>
        <v>Fall</v>
      </c>
      <c r="M5838" t="s">
        <v>31</v>
      </c>
      <c r="N5838" t="s">
        <v>13</v>
      </c>
      <c r="O5838" t="s">
        <v>23</v>
      </c>
      <c r="P5838" t="str">
        <f t="shared" si="1136"/>
        <v>Yes</v>
      </c>
      <c r="Q5838" t="str">
        <f t="shared" si="1137"/>
        <v>No</v>
      </c>
      <c r="R5838" t="str">
        <f t="shared" si="1138"/>
        <v>No</v>
      </c>
      <c r="S5838">
        <v>49</v>
      </c>
      <c r="T5838" t="s">
        <v>268</v>
      </c>
      <c r="V5838" t="str">
        <f t="shared" si="1139"/>
        <v>Non Intersection</v>
      </c>
      <c r="W5838" t="s">
        <v>270</v>
      </c>
      <c r="X5838">
        <v>42.389702999999997</v>
      </c>
      <c r="Y5838">
        <v>-71.118303999999995</v>
      </c>
      <c r="Z5838" t="s">
        <v>271</v>
      </c>
    </row>
    <row r="5839" spans="1:26">
      <c r="A5839">
        <v>29841</v>
      </c>
      <c r="B5839" s="1">
        <v>41574.96875</v>
      </c>
      <c r="C5839" s="1">
        <f t="shared" si="1128"/>
        <v>41275</v>
      </c>
      <c r="D5839" s="4">
        <f t="shared" si="1129"/>
        <v>0.82222222222222219</v>
      </c>
      <c r="E5839" s="3">
        <f t="shared" si="1130"/>
        <v>2013</v>
      </c>
      <c r="F5839" s="3">
        <f t="shared" si="1131"/>
        <v>10</v>
      </c>
      <c r="G5839" s="3">
        <f t="shared" si="1132"/>
        <v>27</v>
      </c>
      <c r="H5839" s="3">
        <f t="shared" si="1133"/>
        <v>23</v>
      </c>
      <c r="I5839" s="3">
        <f t="shared" si="1134"/>
        <v>15</v>
      </c>
      <c r="J5839" s="3">
        <f t="shared" si="1135"/>
        <v>1</v>
      </c>
      <c r="K5839" s="3" t="str">
        <f>IF(AND(D5839&gt;='Season Lookup'!$D$15,D5839&lt;'Season Lookup'!$D$16),"Spring",IF(AND(D5839&gt;='Season Lookup'!$D$16,D5839&lt;'Season Lookup'!$D$17),"Summer",IF(AND(D5839&gt;='Season Lookup'!$D$17,D5839&lt;'Season Lookup'!$D$18),"Fall",IF(OR(D5839&gt;='Season Lookup'!$D$18,D5839&lt;'Season Lookup'!$D$15),"Winter"))))</f>
        <v>Fall</v>
      </c>
      <c r="L5839" s="3" t="str">
        <f>VLOOKUP(F5839,'Season Lookup'!$A$1:$B$13,2,0)</f>
        <v>Fall</v>
      </c>
      <c r="M5839" t="s">
        <v>48</v>
      </c>
      <c r="N5839" t="s">
        <v>13</v>
      </c>
      <c r="O5839" t="s">
        <v>13</v>
      </c>
      <c r="P5839" t="str">
        <f t="shared" si="1136"/>
        <v>Yes</v>
      </c>
      <c r="Q5839" t="str">
        <f t="shared" si="1137"/>
        <v>No</v>
      </c>
      <c r="R5839" t="str">
        <f t="shared" si="1138"/>
        <v>No</v>
      </c>
      <c r="S5839">
        <v>33</v>
      </c>
      <c r="T5839" t="s">
        <v>685</v>
      </c>
      <c r="V5839" t="str">
        <f t="shared" si="1139"/>
        <v>Non Intersection</v>
      </c>
      <c r="W5839" t="s">
        <v>6144</v>
      </c>
      <c r="X5839">
        <v>42.373131000000001</v>
      </c>
      <c r="Y5839">
        <v>-71.088110999999998</v>
      </c>
      <c r="Z5839" t="s">
        <v>6145</v>
      </c>
    </row>
    <row r="5840" spans="1:26">
      <c r="A5840">
        <v>29842</v>
      </c>
      <c r="B5840" s="1">
        <v>41574.76666666667</v>
      </c>
      <c r="C5840" s="1">
        <f t="shared" ref="C5840:C5900" si="1140">EOMONTH(B5840,MONTH(B5840)*-1)+1</f>
        <v>41275</v>
      </c>
      <c r="D5840" s="4">
        <f t="shared" ref="D5840:D5900" si="1141">YEARFRAC(C5840,B5840)</f>
        <v>0.82222222222222219</v>
      </c>
      <c r="E5840" s="3">
        <f t="shared" ref="E5840:E5900" si="1142">YEAR(B5840)</f>
        <v>2013</v>
      </c>
      <c r="F5840" s="3">
        <f t="shared" ref="F5840:F5900" si="1143">MONTH(B5840)</f>
        <v>10</v>
      </c>
      <c r="G5840" s="3">
        <f t="shared" ref="G5840:G5900" si="1144">DAY(B5840)</f>
        <v>27</v>
      </c>
      <c r="H5840" s="3">
        <f t="shared" ref="H5840:H5900" si="1145">HOUR(B5840)</f>
        <v>18</v>
      </c>
      <c r="I5840" s="3">
        <f t="shared" ref="I5840:I5900" si="1146">MINUTE(B5840)</f>
        <v>24</v>
      </c>
      <c r="J5840" s="3">
        <f t="shared" ref="J5840:J5900" si="1147">WEEKDAY(B5840,1)</f>
        <v>1</v>
      </c>
      <c r="K5840" s="3" t="str">
        <f>IF(AND(D5840&gt;='Season Lookup'!$D$15,D5840&lt;'Season Lookup'!$D$16),"Spring",IF(AND(D5840&gt;='Season Lookup'!$D$16,D5840&lt;'Season Lookup'!$D$17),"Summer",IF(AND(D5840&gt;='Season Lookup'!$D$17,D5840&lt;'Season Lookup'!$D$18),"Fall",IF(OR(D5840&gt;='Season Lookup'!$D$18,D5840&lt;'Season Lookup'!$D$15),"Winter"))))</f>
        <v>Fall</v>
      </c>
      <c r="L5840" s="3" t="str">
        <f>VLOOKUP(F5840,'Season Lookup'!$A$1:$B$13,2,0)</f>
        <v>Fall</v>
      </c>
      <c r="M5840" t="s">
        <v>48</v>
      </c>
      <c r="N5840" t="s">
        <v>13</v>
      </c>
      <c r="O5840" t="s">
        <v>132</v>
      </c>
      <c r="P5840" t="str">
        <f t="shared" ref="P5840:P5900" si="1148">IF(OR(N5840="Auto",O5840="Auto"),"Yes",IF(OR(N5840="Taxi",O5840="Taxi"),"Yes",IF(OR(N5840="Truck",O5840="Truck"),"Yes",IF(OR(N5840="Van",O5840="Van"),"Yes","No"))))</f>
        <v>Yes</v>
      </c>
      <c r="Q5840" t="str">
        <f t="shared" ref="Q5840:Q5900" si="1149">IF(OR(N5840="Bicycle",O5840="Bicycle"),"Yes","No")</f>
        <v>Yes</v>
      </c>
      <c r="R5840" t="str">
        <f t="shared" ref="R5840:R5900" si="1150">IF(OR(N5840="Pedestrian",O5840="Pedestrian"),"Yes","No")</f>
        <v>No</v>
      </c>
      <c r="T5840" t="s">
        <v>74</v>
      </c>
      <c r="U5840" t="s">
        <v>667</v>
      </c>
      <c r="V5840" t="str">
        <f t="shared" ref="V5840:V5900" si="1151">IF(ISBLANK(S5840),"Intersection","Non Intersection")</f>
        <v>Intersection</v>
      </c>
      <c r="W5840" t="s">
        <v>668</v>
      </c>
      <c r="X5840">
        <v>42.371501000000002</v>
      </c>
      <c r="Y5840">
        <v>-71.098121000000006</v>
      </c>
      <c r="Z5840" t="s">
        <v>669</v>
      </c>
    </row>
    <row r="5841" spans="1:26">
      <c r="A5841">
        <v>29845</v>
      </c>
      <c r="B5841" s="1">
        <v>41574.490960648145</v>
      </c>
      <c r="C5841" s="1">
        <f t="shared" si="1140"/>
        <v>41275</v>
      </c>
      <c r="D5841" s="4">
        <f t="shared" si="1141"/>
        <v>0.82222222222222219</v>
      </c>
      <c r="E5841" s="3">
        <f t="shared" si="1142"/>
        <v>2013</v>
      </c>
      <c r="F5841" s="3">
        <f t="shared" si="1143"/>
        <v>10</v>
      </c>
      <c r="G5841" s="3">
        <f t="shared" si="1144"/>
        <v>27</v>
      </c>
      <c r="H5841" s="3">
        <f t="shared" si="1145"/>
        <v>11</v>
      </c>
      <c r="I5841" s="3">
        <f t="shared" si="1146"/>
        <v>46</v>
      </c>
      <c r="J5841" s="3">
        <f t="shared" si="1147"/>
        <v>1</v>
      </c>
      <c r="K5841" s="3" t="str">
        <f>IF(AND(D5841&gt;='Season Lookup'!$D$15,D5841&lt;'Season Lookup'!$D$16),"Spring",IF(AND(D5841&gt;='Season Lookup'!$D$16,D5841&lt;'Season Lookup'!$D$17),"Summer",IF(AND(D5841&gt;='Season Lookup'!$D$17,D5841&lt;'Season Lookup'!$D$18),"Fall",IF(OR(D5841&gt;='Season Lookup'!$D$18,D5841&lt;'Season Lookup'!$D$15),"Winter"))))</f>
        <v>Fall</v>
      </c>
      <c r="L5841" s="3" t="str">
        <f>VLOOKUP(F5841,'Season Lookup'!$A$1:$B$13,2,0)</f>
        <v>Fall</v>
      </c>
      <c r="M5841" t="s">
        <v>48</v>
      </c>
      <c r="N5841" t="s">
        <v>13</v>
      </c>
      <c r="O5841" t="s">
        <v>13</v>
      </c>
      <c r="P5841" t="str">
        <f t="shared" si="1148"/>
        <v>Yes</v>
      </c>
      <c r="Q5841" t="str">
        <f t="shared" si="1149"/>
        <v>No</v>
      </c>
      <c r="R5841" t="str">
        <f t="shared" si="1150"/>
        <v>No</v>
      </c>
      <c r="T5841" t="s">
        <v>1502</v>
      </c>
      <c r="U5841" t="s">
        <v>260</v>
      </c>
      <c r="V5841" t="str">
        <f t="shared" si="1151"/>
        <v>Intersection</v>
      </c>
      <c r="W5841" t="s">
        <v>2873</v>
      </c>
      <c r="X5841">
        <v>42.371716999999997</v>
      </c>
      <c r="Y5841">
        <v>-71.079684999999998</v>
      </c>
      <c r="Z5841" t="s">
        <v>1504</v>
      </c>
    </row>
    <row r="5842" spans="1:26">
      <c r="A5842">
        <v>29848</v>
      </c>
      <c r="B5842" s="1">
        <v>41574.784710648149</v>
      </c>
      <c r="C5842" s="1">
        <f t="shared" si="1140"/>
        <v>41275</v>
      </c>
      <c r="D5842" s="4">
        <f t="shared" si="1141"/>
        <v>0.82222222222222219</v>
      </c>
      <c r="E5842" s="3">
        <f t="shared" si="1142"/>
        <v>2013</v>
      </c>
      <c r="F5842" s="3">
        <f t="shared" si="1143"/>
        <v>10</v>
      </c>
      <c r="G5842" s="3">
        <f t="shared" si="1144"/>
        <v>27</v>
      </c>
      <c r="H5842" s="3">
        <f t="shared" si="1145"/>
        <v>18</v>
      </c>
      <c r="I5842" s="3">
        <f t="shared" si="1146"/>
        <v>49</v>
      </c>
      <c r="J5842" s="3">
        <f t="shared" si="1147"/>
        <v>1</v>
      </c>
      <c r="K5842" s="3" t="str">
        <f>IF(AND(D5842&gt;='Season Lookup'!$D$15,D5842&lt;'Season Lookup'!$D$16),"Spring",IF(AND(D5842&gt;='Season Lookup'!$D$16,D5842&lt;'Season Lookup'!$D$17),"Summer",IF(AND(D5842&gt;='Season Lookup'!$D$17,D5842&lt;'Season Lookup'!$D$18),"Fall",IF(OR(D5842&gt;='Season Lookup'!$D$18,D5842&lt;'Season Lookup'!$D$15),"Winter"))))</f>
        <v>Fall</v>
      </c>
      <c r="L5842" s="3" t="str">
        <f>VLOOKUP(F5842,'Season Lookup'!$A$1:$B$13,2,0)</f>
        <v>Fall</v>
      </c>
      <c r="M5842" t="s">
        <v>48</v>
      </c>
      <c r="N5842" t="s">
        <v>13</v>
      </c>
      <c r="O5842" t="s">
        <v>132</v>
      </c>
      <c r="P5842" t="str">
        <f t="shared" si="1148"/>
        <v>Yes</v>
      </c>
      <c r="Q5842" t="str">
        <f t="shared" si="1149"/>
        <v>Yes</v>
      </c>
      <c r="R5842" t="str">
        <f t="shared" si="1150"/>
        <v>No</v>
      </c>
      <c r="T5842" t="s">
        <v>198</v>
      </c>
      <c r="U5842" t="s">
        <v>229</v>
      </c>
      <c r="V5842" t="str">
        <f t="shared" si="1151"/>
        <v>Intersection</v>
      </c>
      <c r="W5842" t="s">
        <v>1927</v>
      </c>
      <c r="X5842">
        <v>42.371077</v>
      </c>
      <c r="Y5842">
        <v>-71.116118</v>
      </c>
      <c r="Z5842" t="s">
        <v>1928</v>
      </c>
    </row>
    <row r="5843" spans="1:26">
      <c r="A5843">
        <v>29849</v>
      </c>
      <c r="B5843" s="1">
        <v>41574.447905092595</v>
      </c>
      <c r="C5843" s="1">
        <f t="shared" si="1140"/>
        <v>41275</v>
      </c>
      <c r="D5843" s="4">
        <f t="shared" si="1141"/>
        <v>0.82222222222222219</v>
      </c>
      <c r="E5843" s="3">
        <f t="shared" si="1142"/>
        <v>2013</v>
      </c>
      <c r="F5843" s="3">
        <f t="shared" si="1143"/>
        <v>10</v>
      </c>
      <c r="G5843" s="3">
        <f t="shared" si="1144"/>
        <v>27</v>
      </c>
      <c r="H5843" s="3">
        <f t="shared" si="1145"/>
        <v>10</v>
      </c>
      <c r="I5843" s="3">
        <f t="shared" si="1146"/>
        <v>44</v>
      </c>
      <c r="J5843" s="3">
        <f t="shared" si="1147"/>
        <v>1</v>
      </c>
      <c r="K5843" s="3" t="str">
        <f>IF(AND(D5843&gt;='Season Lookup'!$D$15,D5843&lt;'Season Lookup'!$D$16),"Spring",IF(AND(D5843&gt;='Season Lookup'!$D$16,D5843&lt;'Season Lookup'!$D$17),"Summer",IF(AND(D5843&gt;='Season Lookup'!$D$17,D5843&lt;'Season Lookup'!$D$18),"Fall",IF(OR(D5843&gt;='Season Lookup'!$D$18,D5843&lt;'Season Lookup'!$D$15),"Winter"))))</f>
        <v>Fall</v>
      </c>
      <c r="L5843" s="3" t="str">
        <f>VLOOKUP(F5843,'Season Lookup'!$A$1:$B$13,2,0)</f>
        <v>Fall</v>
      </c>
      <c r="M5843" t="s">
        <v>48</v>
      </c>
      <c r="N5843" t="s">
        <v>13</v>
      </c>
      <c r="O5843" t="s">
        <v>13</v>
      </c>
      <c r="P5843" t="str">
        <f t="shared" si="1148"/>
        <v>Yes</v>
      </c>
      <c r="Q5843" t="str">
        <f t="shared" si="1149"/>
        <v>No</v>
      </c>
      <c r="R5843" t="str">
        <f t="shared" si="1150"/>
        <v>No</v>
      </c>
      <c r="T5843" t="s">
        <v>186</v>
      </c>
      <c r="U5843" t="s">
        <v>92</v>
      </c>
      <c r="V5843" t="str">
        <f t="shared" si="1151"/>
        <v>Intersection</v>
      </c>
      <c r="W5843" t="s">
        <v>1072</v>
      </c>
      <c r="X5843">
        <v>42.388627999999997</v>
      </c>
      <c r="Y5843">
        <v>-71.144098</v>
      </c>
      <c r="Z5843" t="s">
        <v>1073</v>
      </c>
    </row>
    <row r="5844" spans="1:26">
      <c r="A5844">
        <v>29851</v>
      </c>
      <c r="B5844" s="1">
        <v>41574.625</v>
      </c>
      <c r="C5844" s="1">
        <f t="shared" si="1140"/>
        <v>41275</v>
      </c>
      <c r="D5844" s="4">
        <f t="shared" si="1141"/>
        <v>0.82222222222222219</v>
      </c>
      <c r="E5844" s="3">
        <f t="shared" si="1142"/>
        <v>2013</v>
      </c>
      <c r="F5844" s="3">
        <f t="shared" si="1143"/>
        <v>10</v>
      </c>
      <c r="G5844" s="3">
        <f t="shared" si="1144"/>
        <v>27</v>
      </c>
      <c r="H5844" s="3">
        <f t="shared" si="1145"/>
        <v>15</v>
      </c>
      <c r="I5844" s="3">
        <f t="shared" si="1146"/>
        <v>0</v>
      </c>
      <c r="J5844" s="3">
        <f t="shared" si="1147"/>
        <v>1</v>
      </c>
      <c r="K5844" s="3" t="str">
        <f>IF(AND(D5844&gt;='Season Lookup'!$D$15,D5844&lt;'Season Lookup'!$D$16),"Spring",IF(AND(D5844&gt;='Season Lookup'!$D$16,D5844&lt;'Season Lookup'!$D$17),"Summer",IF(AND(D5844&gt;='Season Lookup'!$D$17,D5844&lt;'Season Lookup'!$D$18),"Fall",IF(OR(D5844&gt;='Season Lookup'!$D$18,D5844&lt;'Season Lookup'!$D$15),"Winter"))))</f>
        <v>Fall</v>
      </c>
      <c r="L5844" s="3" t="str">
        <f>VLOOKUP(F5844,'Season Lookup'!$A$1:$B$13,2,0)</f>
        <v>Fall</v>
      </c>
      <c r="M5844" t="s">
        <v>48</v>
      </c>
      <c r="N5844" t="s">
        <v>13</v>
      </c>
      <c r="O5844" t="s">
        <v>23</v>
      </c>
      <c r="P5844" t="str">
        <f t="shared" si="1148"/>
        <v>Yes</v>
      </c>
      <c r="Q5844" t="str">
        <f t="shared" si="1149"/>
        <v>No</v>
      </c>
      <c r="R5844" t="str">
        <f t="shared" si="1150"/>
        <v>No</v>
      </c>
      <c r="S5844">
        <v>303</v>
      </c>
      <c r="T5844" t="s">
        <v>260</v>
      </c>
      <c r="V5844" t="str">
        <f t="shared" si="1151"/>
        <v>Non Intersection</v>
      </c>
      <c r="W5844" t="s">
        <v>2856</v>
      </c>
      <c r="X5844">
        <v>42.364032000000002</v>
      </c>
      <c r="Y5844">
        <v>-71.083662000000004</v>
      </c>
      <c r="Z5844" t="s">
        <v>2857</v>
      </c>
    </row>
    <row r="5845" spans="1:26">
      <c r="A5845">
        <v>29850</v>
      </c>
      <c r="B5845" s="1">
        <v>41575.690960648149</v>
      </c>
      <c r="C5845" s="1">
        <f t="shared" si="1140"/>
        <v>41275</v>
      </c>
      <c r="D5845" s="4">
        <f t="shared" si="1141"/>
        <v>0.82499999999999996</v>
      </c>
      <c r="E5845" s="3">
        <f t="shared" si="1142"/>
        <v>2013</v>
      </c>
      <c r="F5845" s="3">
        <f t="shared" si="1143"/>
        <v>10</v>
      </c>
      <c r="G5845" s="3">
        <f t="shared" si="1144"/>
        <v>28</v>
      </c>
      <c r="H5845" s="3">
        <f t="shared" si="1145"/>
        <v>16</v>
      </c>
      <c r="I5845" s="3">
        <f t="shared" si="1146"/>
        <v>34</v>
      </c>
      <c r="J5845" s="3">
        <f t="shared" si="1147"/>
        <v>2</v>
      </c>
      <c r="K5845" s="3" t="str">
        <f>IF(AND(D5845&gt;='Season Lookup'!$D$15,D5845&lt;'Season Lookup'!$D$16),"Spring",IF(AND(D5845&gt;='Season Lookup'!$D$16,D5845&lt;'Season Lookup'!$D$17),"Summer",IF(AND(D5845&gt;='Season Lookup'!$D$17,D5845&lt;'Season Lookup'!$D$18),"Fall",IF(OR(D5845&gt;='Season Lookup'!$D$18,D5845&lt;'Season Lookup'!$D$15),"Winter"))))</f>
        <v>Fall</v>
      </c>
      <c r="L5845" s="3" t="str">
        <f>VLOOKUP(F5845,'Season Lookup'!$A$1:$B$13,2,0)</f>
        <v>Fall</v>
      </c>
      <c r="M5845" t="s">
        <v>56</v>
      </c>
      <c r="N5845" t="s">
        <v>13</v>
      </c>
      <c r="O5845" t="s">
        <v>13</v>
      </c>
      <c r="P5845" t="str">
        <f t="shared" si="1148"/>
        <v>Yes</v>
      </c>
      <c r="Q5845" t="str">
        <f t="shared" si="1149"/>
        <v>No</v>
      </c>
      <c r="R5845" t="str">
        <f t="shared" si="1150"/>
        <v>No</v>
      </c>
      <c r="S5845">
        <v>17</v>
      </c>
      <c r="T5845" t="s">
        <v>2683</v>
      </c>
      <c r="U5845" t="s">
        <v>198</v>
      </c>
      <c r="V5845" t="str">
        <f t="shared" si="1151"/>
        <v>Non Intersection</v>
      </c>
      <c r="W5845" t="s">
        <v>3112</v>
      </c>
      <c r="X5845">
        <v>42.375328000000003</v>
      </c>
      <c r="Y5845">
        <v>-71.135513000000003</v>
      </c>
      <c r="Z5845" t="s">
        <v>3113</v>
      </c>
    </row>
    <row r="5846" spans="1:26">
      <c r="A5846">
        <v>29852</v>
      </c>
      <c r="B5846" s="1">
        <v>41575.4375</v>
      </c>
      <c r="C5846" s="1">
        <f t="shared" si="1140"/>
        <v>41275</v>
      </c>
      <c r="D5846" s="4">
        <f t="shared" si="1141"/>
        <v>0.82499999999999996</v>
      </c>
      <c r="E5846" s="3">
        <f t="shared" si="1142"/>
        <v>2013</v>
      </c>
      <c r="F5846" s="3">
        <f t="shared" si="1143"/>
        <v>10</v>
      </c>
      <c r="G5846" s="3">
        <f t="shared" si="1144"/>
        <v>28</v>
      </c>
      <c r="H5846" s="3">
        <f t="shared" si="1145"/>
        <v>10</v>
      </c>
      <c r="I5846" s="3">
        <f t="shared" si="1146"/>
        <v>30</v>
      </c>
      <c r="J5846" s="3">
        <f t="shared" si="1147"/>
        <v>2</v>
      </c>
      <c r="K5846" s="3" t="str">
        <f>IF(AND(D5846&gt;='Season Lookup'!$D$15,D5846&lt;'Season Lookup'!$D$16),"Spring",IF(AND(D5846&gt;='Season Lookup'!$D$16,D5846&lt;'Season Lookup'!$D$17),"Summer",IF(AND(D5846&gt;='Season Lookup'!$D$17,D5846&lt;'Season Lookup'!$D$18),"Fall",IF(OR(D5846&gt;='Season Lookup'!$D$18,D5846&lt;'Season Lookup'!$D$15),"Winter"))))</f>
        <v>Fall</v>
      </c>
      <c r="L5846" s="3" t="str">
        <f>VLOOKUP(F5846,'Season Lookup'!$A$1:$B$13,2,0)</f>
        <v>Fall</v>
      </c>
      <c r="M5846" t="s">
        <v>56</v>
      </c>
      <c r="N5846" t="s">
        <v>13</v>
      </c>
      <c r="O5846" t="s">
        <v>152</v>
      </c>
      <c r="P5846" t="str">
        <f t="shared" si="1148"/>
        <v>Yes</v>
      </c>
      <c r="Q5846" t="str">
        <f t="shared" si="1149"/>
        <v>No</v>
      </c>
      <c r="R5846" t="str">
        <f t="shared" si="1150"/>
        <v>Yes</v>
      </c>
      <c r="T5846" t="s">
        <v>37</v>
      </c>
      <c r="U5846" t="s">
        <v>312</v>
      </c>
      <c r="V5846" t="str">
        <f t="shared" si="1151"/>
        <v>Intersection</v>
      </c>
      <c r="W5846" t="s">
        <v>313</v>
      </c>
      <c r="X5846">
        <v>42.363987000000002</v>
      </c>
      <c r="Y5846">
        <v>-71.105711999999997</v>
      </c>
      <c r="Z5846" t="s">
        <v>314</v>
      </c>
    </row>
    <row r="5847" spans="1:26">
      <c r="A5847">
        <v>29853</v>
      </c>
      <c r="B5847" s="1">
        <v>41576.409710648149</v>
      </c>
      <c r="C5847" s="1">
        <f t="shared" si="1140"/>
        <v>41275</v>
      </c>
      <c r="D5847" s="4">
        <f t="shared" si="1141"/>
        <v>0.82777777777777772</v>
      </c>
      <c r="E5847" s="3">
        <f t="shared" si="1142"/>
        <v>2013</v>
      </c>
      <c r="F5847" s="3">
        <f t="shared" si="1143"/>
        <v>10</v>
      </c>
      <c r="G5847" s="3">
        <f t="shared" si="1144"/>
        <v>29</v>
      </c>
      <c r="H5847" s="3">
        <f t="shared" si="1145"/>
        <v>9</v>
      </c>
      <c r="I5847" s="3">
        <f t="shared" si="1146"/>
        <v>49</v>
      </c>
      <c r="J5847" s="3">
        <f t="shared" si="1147"/>
        <v>3</v>
      </c>
      <c r="K5847" s="3" t="str">
        <f>IF(AND(D5847&gt;='Season Lookup'!$D$15,D5847&lt;'Season Lookup'!$D$16),"Spring",IF(AND(D5847&gt;='Season Lookup'!$D$16,D5847&lt;'Season Lookup'!$D$17),"Summer",IF(AND(D5847&gt;='Season Lookup'!$D$17,D5847&lt;'Season Lookup'!$D$18),"Fall",IF(OR(D5847&gt;='Season Lookup'!$D$18,D5847&lt;'Season Lookup'!$D$15),"Winter"))))</f>
        <v>Fall</v>
      </c>
      <c r="L5847" s="3" t="str">
        <f>VLOOKUP(F5847,'Season Lookup'!$A$1:$B$13,2,0)</f>
        <v>Fall</v>
      </c>
      <c r="M5847" t="s">
        <v>73</v>
      </c>
      <c r="N5847" t="s">
        <v>13</v>
      </c>
      <c r="O5847" t="s">
        <v>23</v>
      </c>
      <c r="P5847" t="str">
        <f t="shared" si="1148"/>
        <v>Yes</v>
      </c>
      <c r="Q5847" t="str">
        <f t="shared" si="1149"/>
        <v>No</v>
      </c>
      <c r="R5847" t="str">
        <f t="shared" si="1150"/>
        <v>No</v>
      </c>
      <c r="T5847" t="s">
        <v>958</v>
      </c>
      <c r="U5847" t="s">
        <v>119</v>
      </c>
      <c r="V5847" t="str">
        <f t="shared" si="1151"/>
        <v>Intersection</v>
      </c>
      <c r="W5847" t="s">
        <v>2448</v>
      </c>
      <c r="X5847">
        <v>42.358977000000003</v>
      </c>
      <c r="Y5847">
        <v>-71.100133999999997</v>
      </c>
      <c r="Z5847" t="s">
        <v>960</v>
      </c>
    </row>
    <row r="5848" spans="1:26">
      <c r="A5848">
        <v>29854</v>
      </c>
      <c r="B5848" s="1">
        <v>41576.489583333336</v>
      </c>
      <c r="C5848" s="1">
        <f t="shared" si="1140"/>
        <v>41275</v>
      </c>
      <c r="D5848" s="4">
        <f t="shared" si="1141"/>
        <v>0.82777777777777772</v>
      </c>
      <c r="E5848" s="3">
        <f t="shared" si="1142"/>
        <v>2013</v>
      </c>
      <c r="F5848" s="3">
        <f t="shared" si="1143"/>
        <v>10</v>
      </c>
      <c r="G5848" s="3">
        <f t="shared" si="1144"/>
        <v>29</v>
      </c>
      <c r="H5848" s="3">
        <f t="shared" si="1145"/>
        <v>11</v>
      </c>
      <c r="I5848" s="3">
        <f t="shared" si="1146"/>
        <v>45</v>
      </c>
      <c r="J5848" s="3">
        <f t="shared" si="1147"/>
        <v>3</v>
      </c>
      <c r="K5848" s="3" t="str">
        <f>IF(AND(D5848&gt;='Season Lookup'!$D$15,D5848&lt;'Season Lookup'!$D$16),"Spring",IF(AND(D5848&gt;='Season Lookup'!$D$16,D5848&lt;'Season Lookup'!$D$17),"Summer",IF(AND(D5848&gt;='Season Lookup'!$D$17,D5848&lt;'Season Lookup'!$D$18),"Fall",IF(OR(D5848&gt;='Season Lookup'!$D$18,D5848&lt;'Season Lookup'!$D$15),"Winter"))))</f>
        <v>Fall</v>
      </c>
      <c r="L5848" s="3" t="str">
        <f>VLOOKUP(F5848,'Season Lookup'!$A$1:$B$13,2,0)</f>
        <v>Fall</v>
      </c>
      <c r="M5848" t="s">
        <v>73</v>
      </c>
      <c r="N5848" t="s">
        <v>13</v>
      </c>
      <c r="O5848" t="s">
        <v>36</v>
      </c>
      <c r="P5848" t="str">
        <f t="shared" si="1148"/>
        <v>Yes</v>
      </c>
      <c r="Q5848" t="str">
        <f t="shared" si="1149"/>
        <v>No</v>
      </c>
      <c r="R5848" t="str">
        <f t="shared" si="1150"/>
        <v>No</v>
      </c>
      <c r="S5848">
        <v>330</v>
      </c>
      <c r="T5848" t="s">
        <v>41</v>
      </c>
      <c r="V5848" t="str">
        <f t="shared" si="1151"/>
        <v>Non Intersection</v>
      </c>
      <c r="W5848" t="s">
        <v>1098</v>
      </c>
      <c r="X5848">
        <v>42.361815</v>
      </c>
      <c r="Y5848">
        <v>-71.114017000000004</v>
      </c>
      <c r="Z5848" t="s">
        <v>1099</v>
      </c>
    </row>
    <row r="5849" spans="1:26">
      <c r="A5849">
        <v>29857</v>
      </c>
      <c r="B5849" s="1">
        <v>41576.512488425928</v>
      </c>
      <c r="C5849" s="1">
        <f t="shared" si="1140"/>
        <v>41275</v>
      </c>
      <c r="D5849" s="4">
        <f t="shared" si="1141"/>
        <v>0.82777777777777772</v>
      </c>
      <c r="E5849" s="3">
        <f t="shared" si="1142"/>
        <v>2013</v>
      </c>
      <c r="F5849" s="3">
        <f t="shared" si="1143"/>
        <v>10</v>
      </c>
      <c r="G5849" s="3">
        <f t="shared" si="1144"/>
        <v>29</v>
      </c>
      <c r="H5849" s="3">
        <f t="shared" si="1145"/>
        <v>12</v>
      </c>
      <c r="I5849" s="3">
        <f t="shared" si="1146"/>
        <v>17</v>
      </c>
      <c r="J5849" s="3">
        <f t="shared" si="1147"/>
        <v>3</v>
      </c>
      <c r="K5849" s="3" t="str">
        <f>IF(AND(D5849&gt;='Season Lookup'!$D$15,D5849&lt;'Season Lookup'!$D$16),"Spring",IF(AND(D5849&gt;='Season Lookup'!$D$16,D5849&lt;'Season Lookup'!$D$17),"Summer",IF(AND(D5849&gt;='Season Lookup'!$D$17,D5849&lt;'Season Lookup'!$D$18),"Fall",IF(OR(D5849&gt;='Season Lookup'!$D$18,D5849&lt;'Season Lookup'!$D$15),"Winter"))))</f>
        <v>Fall</v>
      </c>
      <c r="L5849" s="3" t="str">
        <f>VLOOKUP(F5849,'Season Lookup'!$A$1:$B$13,2,0)</f>
        <v>Fall</v>
      </c>
      <c r="M5849" t="s">
        <v>73</v>
      </c>
      <c r="N5849" t="s">
        <v>13</v>
      </c>
      <c r="O5849" t="s">
        <v>132</v>
      </c>
      <c r="P5849" t="str">
        <f t="shared" si="1148"/>
        <v>Yes</v>
      </c>
      <c r="Q5849" t="str">
        <f t="shared" si="1149"/>
        <v>Yes</v>
      </c>
      <c r="R5849" t="str">
        <f t="shared" si="1150"/>
        <v>No</v>
      </c>
      <c r="S5849">
        <v>1781</v>
      </c>
      <c r="T5849" t="s">
        <v>14</v>
      </c>
      <c r="U5849" t="s">
        <v>2694</v>
      </c>
      <c r="V5849" t="str">
        <f t="shared" si="1151"/>
        <v>Non Intersection</v>
      </c>
      <c r="W5849" t="s">
        <v>6146</v>
      </c>
      <c r="X5849">
        <v>42.369202000000001</v>
      </c>
      <c r="Y5849">
        <v>-71.110688999999994</v>
      </c>
      <c r="Z5849" t="s">
        <v>633</v>
      </c>
    </row>
    <row r="5850" spans="1:26">
      <c r="A5850">
        <v>29858</v>
      </c>
      <c r="B5850" s="1">
        <v>41576.497210648151</v>
      </c>
      <c r="C5850" s="1">
        <f t="shared" si="1140"/>
        <v>41275</v>
      </c>
      <c r="D5850" s="4">
        <f t="shared" si="1141"/>
        <v>0.82777777777777772</v>
      </c>
      <c r="E5850" s="3">
        <f t="shared" si="1142"/>
        <v>2013</v>
      </c>
      <c r="F5850" s="3">
        <f t="shared" si="1143"/>
        <v>10</v>
      </c>
      <c r="G5850" s="3">
        <f t="shared" si="1144"/>
        <v>29</v>
      </c>
      <c r="H5850" s="3">
        <f t="shared" si="1145"/>
        <v>11</v>
      </c>
      <c r="I5850" s="3">
        <f t="shared" si="1146"/>
        <v>55</v>
      </c>
      <c r="J5850" s="3">
        <f t="shared" si="1147"/>
        <v>3</v>
      </c>
      <c r="K5850" s="3" t="str">
        <f>IF(AND(D5850&gt;='Season Lookup'!$D$15,D5850&lt;'Season Lookup'!$D$16),"Spring",IF(AND(D5850&gt;='Season Lookup'!$D$16,D5850&lt;'Season Lookup'!$D$17),"Summer",IF(AND(D5850&gt;='Season Lookup'!$D$17,D5850&lt;'Season Lookup'!$D$18),"Fall",IF(OR(D5850&gt;='Season Lookup'!$D$18,D5850&lt;'Season Lookup'!$D$15),"Winter"))))</f>
        <v>Fall</v>
      </c>
      <c r="L5850" s="3" t="str">
        <f>VLOOKUP(F5850,'Season Lookup'!$A$1:$B$13,2,0)</f>
        <v>Fall</v>
      </c>
      <c r="M5850" t="s">
        <v>73</v>
      </c>
      <c r="N5850" t="s">
        <v>13</v>
      </c>
      <c r="O5850" t="s">
        <v>36</v>
      </c>
      <c r="P5850" t="str">
        <f t="shared" si="1148"/>
        <v>Yes</v>
      </c>
      <c r="Q5850" t="str">
        <f t="shared" si="1149"/>
        <v>No</v>
      </c>
      <c r="R5850" t="str">
        <f t="shared" si="1150"/>
        <v>No</v>
      </c>
      <c r="S5850">
        <v>563</v>
      </c>
      <c r="T5850" t="s">
        <v>108</v>
      </c>
      <c r="V5850" t="str">
        <f t="shared" si="1151"/>
        <v>Non Intersection</v>
      </c>
      <c r="W5850" t="s">
        <v>6147</v>
      </c>
      <c r="X5850">
        <v>42.368212999999997</v>
      </c>
      <c r="Y5850">
        <v>-71.112081000000003</v>
      </c>
      <c r="Z5850" t="s">
        <v>6148</v>
      </c>
    </row>
    <row r="5851" spans="1:26">
      <c r="A5851">
        <v>29859</v>
      </c>
      <c r="B5851" s="1">
        <v>41576.742349537039</v>
      </c>
      <c r="C5851" s="1">
        <f t="shared" si="1140"/>
        <v>41275</v>
      </c>
      <c r="D5851" s="4">
        <f t="shared" si="1141"/>
        <v>0.82777777777777772</v>
      </c>
      <c r="E5851" s="3">
        <f t="shared" si="1142"/>
        <v>2013</v>
      </c>
      <c r="F5851" s="3">
        <f t="shared" si="1143"/>
        <v>10</v>
      </c>
      <c r="G5851" s="3">
        <f t="shared" si="1144"/>
        <v>29</v>
      </c>
      <c r="H5851" s="3">
        <f t="shared" si="1145"/>
        <v>17</v>
      </c>
      <c r="I5851" s="3">
        <f t="shared" si="1146"/>
        <v>48</v>
      </c>
      <c r="J5851" s="3">
        <f t="shared" si="1147"/>
        <v>3</v>
      </c>
      <c r="K5851" s="3" t="str">
        <f>IF(AND(D5851&gt;='Season Lookup'!$D$15,D5851&lt;'Season Lookup'!$D$16),"Spring",IF(AND(D5851&gt;='Season Lookup'!$D$16,D5851&lt;'Season Lookup'!$D$17),"Summer",IF(AND(D5851&gt;='Season Lookup'!$D$17,D5851&lt;'Season Lookup'!$D$18),"Fall",IF(OR(D5851&gt;='Season Lookup'!$D$18,D5851&lt;'Season Lookup'!$D$15),"Winter"))))</f>
        <v>Fall</v>
      </c>
      <c r="L5851" s="3" t="str">
        <f>VLOOKUP(F5851,'Season Lookup'!$A$1:$B$13,2,0)</f>
        <v>Fall</v>
      </c>
      <c r="M5851" t="s">
        <v>73</v>
      </c>
      <c r="N5851" t="s">
        <v>13</v>
      </c>
      <c r="O5851" t="s">
        <v>132</v>
      </c>
      <c r="P5851" t="str">
        <f t="shared" si="1148"/>
        <v>Yes</v>
      </c>
      <c r="Q5851" t="str">
        <f t="shared" si="1149"/>
        <v>Yes</v>
      </c>
      <c r="R5851" t="str">
        <f t="shared" si="1150"/>
        <v>No</v>
      </c>
      <c r="T5851" t="s">
        <v>14</v>
      </c>
      <c r="U5851" t="s">
        <v>1582</v>
      </c>
      <c r="V5851" t="str">
        <f t="shared" si="1151"/>
        <v>Intersection</v>
      </c>
      <c r="W5851" t="s">
        <v>1625</v>
      </c>
      <c r="X5851">
        <v>42.398305999999998</v>
      </c>
      <c r="Y5851">
        <v>-71.131305999999995</v>
      </c>
      <c r="Z5851" t="s">
        <v>1626</v>
      </c>
    </row>
    <row r="5852" spans="1:26">
      <c r="A5852">
        <v>29860</v>
      </c>
      <c r="B5852" s="1">
        <v>41576.333333333336</v>
      </c>
      <c r="C5852" s="1">
        <f t="shared" si="1140"/>
        <v>41275</v>
      </c>
      <c r="D5852" s="4">
        <f t="shared" si="1141"/>
        <v>0.82777777777777772</v>
      </c>
      <c r="E5852" s="3">
        <f t="shared" si="1142"/>
        <v>2013</v>
      </c>
      <c r="F5852" s="3">
        <f t="shared" si="1143"/>
        <v>10</v>
      </c>
      <c r="G5852" s="3">
        <f t="shared" si="1144"/>
        <v>29</v>
      </c>
      <c r="H5852" s="3">
        <f t="shared" si="1145"/>
        <v>8</v>
      </c>
      <c r="I5852" s="3">
        <f t="shared" si="1146"/>
        <v>0</v>
      </c>
      <c r="J5852" s="3">
        <f t="shared" si="1147"/>
        <v>3</v>
      </c>
      <c r="K5852" s="3" t="str">
        <f>IF(AND(D5852&gt;='Season Lookup'!$D$15,D5852&lt;'Season Lookup'!$D$16),"Spring",IF(AND(D5852&gt;='Season Lookup'!$D$16,D5852&lt;'Season Lookup'!$D$17),"Summer",IF(AND(D5852&gt;='Season Lookup'!$D$17,D5852&lt;'Season Lookup'!$D$18),"Fall",IF(OR(D5852&gt;='Season Lookup'!$D$18,D5852&lt;'Season Lookup'!$D$15),"Winter"))))</f>
        <v>Fall</v>
      </c>
      <c r="L5852" s="3" t="str">
        <f>VLOOKUP(F5852,'Season Lookup'!$A$1:$B$13,2,0)</f>
        <v>Fall</v>
      </c>
      <c r="M5852" t="s">
        <v>73</v>
      </c>
      <c r="N5852" t="s">
        <v>13</v>
      </c>
      <c r="O5852" t="s">
        <v>13</v>
      </c>
      <c r="P5852" t="str">
        <f t="shared" si="1148"/>
        <v>Yes</v>
      </c>
      <c r="Q5852" t="str">
        <f t="shared" si="1149"/>
        <v>No</v>
      </c>
      <c r="R5852" t="str">
        <f t="shared" si="1150"/>
        <v>No</v>
      </c>
      <c r="S5852">
        <v>1920</v>
      </c>
      <c r="T5852" t="s">
        <v>14</v>
      </c>
      <c r="U5852" t="s">
        <v>340</v>
      </c>
      <c r="V5852" t="str">
        <f t="shared" si="1151"/>
        <v>Non Intersection</v>
      </c>
      <c r="W5852" t="s">
        <v>1333</v>
      </c>
      <c r="X5852">
        <v>42.389043999999998</v>
      </c>
      <c r="Y5852">
        <v>-71.119951</v>
      </c>
      <c r="Z5852" t="s">
        <v>1334</v>
      </c>
    </row>
    <row r="5853" spans="1:26">
      <c r="A5853">
        <v>29861</v>
      </c>
      <c r="B5853" s="1">
        <v>41576.893055555556</v>
      </c>
      <c r="C5853" s="1">
        <f t="shared" si="1140"/>
        <v>41275</v>
      </c>
      <c r="D5853" s="4">
        <f t="shared" si="1141"/>
        <v>0.82777777777777772</v>
      </c>
      <c r="E5853" s="3">
        <f t="shared" si="1142"/>
        <v>2013</v>
      </c>
      <c r="F5853" s="3">
        <f t="shared" si="1143"/>
        <v>10</v>
      </c>
      <c r="G5853" s="3">
        <f t="shared" si="1144"/>
        <v>29</v>
      </c>
      <c r="H5853" s="3">
        <f t="shared" si="1145"/>
        <v>21</v>
      </c>
      <c r="I5853" s="3">
        <f t="shared" si="1146"/>
        <v>26</v>
      </c>
      <c r="J5853" s="3">
        <f t="shared" si="1147"/>
        <v>3</v>
      </c>
      <c r="K5853" s="3" t="str">
        <f>IF(AND(D5853&gt;='Season Lookup'!$D$15,D5853&lt;'Season Lookup'!$D$16),"Spring",IF(AND(D5853&gt;='Season Lookup'!$D$16,D5853&lt;'Season Lookup'!$D$17),"Summer",IF(AND(D5853&gt;='Season Lookup'!$D$17,D5853&lt;'Season Lookup'!$D$18),"Fall",IF(OR(D5853&gt;='Season Lookup'!$D$18,D5853&lt;'Season Lookup'!$D$15),"Winter"))))</f>
        <v>Fall</v>
      </c>
      <c r="L5853" s="3" t="str">
        <f>VLOOKUP(F5853,'Season Lookup'!$A$1:$B$13,2,0)</f>
        <v>Fall</v>
      </c>
      <c r="M5853" t="s">
        <v>73</v>
      </c>
      <c r="N5853" t="s">
        <v>13</v>
      </c>
      <c r="O5853" t="s">
        <v>23</v>
      </c>
      <c r="P5853" t="str">
        <f t="shared" si="1148"/>
        <v>Yes</v>
      </c>
      <c r="Q5853" t="str">
        <f t="shared" si="1149"/>
        <v>No</v>
      </c>
      <c r="R5853" t="str">
        <f t="shared" si="1150"/>
        <v>No</v>
      </c>
      <c r="T5853" t="s">
        <v>14</v>
      </c>
      <c r="U5853" t="s">
        <v>2240</v>
      </c>
      <c r="V5853" t="str">
        <f t="shared" si="1151"/>
        <v>Intersection</v>
      </c>
      <c r="W5853" t="s">
        <v>2241</v>
      </c>
      <c r="X5853">
        <v>42.368991000000001</v>
      </c>
      <c r="Y5853">
        <v>-71.110270999999997</v>
      </c>
      <c r="Z5853" t="s">
        <v>2242</v>
      </c>
    </row>
    <row r="5854" spans="1:26">
      <c r="A5854">
        <v>29862</v>
      </c>
      <c r="B5854" s="1">
        <v>41576.332638888889</v>
      </c>
      <c r="C5854" s="1">
        <f t="shared" si="1140"/>
        <v>41275</v>
      </c>
      <c r="D5854" s="4">
        <f t="shared" si="1141"/>
        <v>0.82777777777777772</v>
      </c>
      <c r="E5854" s="3">
        <f t="shared" si="1142"/>
        <v>2013</v>
      </c>
      <c r="F5854" s="3">
        <f t="shared" si="1143"/>
        <v>10</v>
      </c>
      <c r="G5854" s="3">
        <f t="shared" si="1144"/>
        <v>29</v>
      </c>
      <c r="H5854" s="3">
        <f t="shared" si="1145"/>
        <v>7</v>
      </c>
      <c r="I5854" s="3">
        <f t="shared" si="1146"/>
        <v>59</v>
      </c>
      <c r="J5854" s="3">
        <f t="shared" si="1147"/>
        <v>3</v>
      </c>
      <c r="K5854" s="3" t="str">
        <f>IF(AND(D5854&gt;='Season Lookup'!$D$15,D5854&lt;'Season Lookup'!$D$16),"Spring",IF(AND(D5854&gt;='Season Lookup'!$D$16,D5854&lt;'Season Lookup'!$D$17),"Summer",IF(AND(D5854&gt;='Season Lookup'!$D$17,D5854&lt;'Season Lookup'!$D$18),"Fall",IF(OR(D5854&gt;='Season Lookup'!$D$18,D5854&lt;'Season Lookup'!$D$15),"Winter"))))</f>
        <v>Fall</v>
      </c>
      <c r="L5854" s="3" t="str">
        <f>VLOOKUP(F5854,'Season Lookup'!$A$1:$B$13,2,0)</f>
        <v>Fall</v>
      </c>
      <c r="M5854" t="s">
        <v>73</v>
      </c>
      <c r="N5854" t="s">
        <v>13</v>
      </c>
      <c r="O5854" t="s">
        <v>13</v>
      </c>
      <c r="P5854" t="str">
        <f t="shared" si="1148"/>
        <v>Yes</v>
      </c>
      <c r="Q5854" t="str">
        <f t="shared" si="1149"/>
        <v>No</v>
      </c>
      <c r="R5854" t="str">
        <f t="shared" si="1150"/>
        <v>No</v>
      </c>
      <c r="S5854">
        <v>50</v>
      </c>
      <c r="T5854" t="s">
        <v>1582</v>
      </c>
      <c r="V5854" t="str">
        <f t="shared" si="1151"/>
        <v>Non Intersection</v>
      </c>
      <c r="W5854" t="s">
        <v>6149</v>
      </c>
      <c r="X5854">
        <v>42.399340000000002</v>
      </c>
      <c r="Y5854">
        <v>-71.130161999999999</v>
      </c>
      <c r="Z5854" t="s">
        <v>6150</v>
      </c>
    </row>
    <row r="5855" spans="1:26">
      <c r="A5855">
        <v>29863</v>
      </c>
      <c r="B5855" s="1">
        <v>41576.699988425928</v>
      </c>
      <c r="C5855" s="1">
        <f t="shared" si="1140"/>
        <v>41275</v>
      </c>
      <c r="D5855" s="4">
        <f t="shared" si="1141"/>
        <v>0.82777777777777772</v>
      </c>
      <c r="E5855" s="3">
        <f t="shared" si="1142"/>
        <v>2013</v>
      </c>
      <c r="F5855" s="3">
        <f t="shared" si="1143"/>
        <v>10</v>
      </c>
      <c r="G5855" s="3">
        <f t="shared" si="1144"/>
        <v>29</v>
      </c>
      <c r="H5855" s="3">
        <f t="shared" si="1145"/>
        <v>16</v>
      </c>
      <c r="I5855" s="3">
        <f t="shared" si="1146"/>
        <v>47</v>
      </c>
      <c r="J5855" s="3">
        <f t="shared" si="1147"/>
        <v>3</v>
      </c>
      <c r="K5855" s="3" t="str">
        <f>IF(AND(D5855&gt;='Season Lookup'!$D$15,D5855&lt;'Season Lookup'!$D$16),"Spring",IF(AND(D5855&gt;='Season Lookup'!$D$16,D5855&lt;'Season Lookup'!$D$17),"Summer",IF(AND(D5855&gt;='Season Lookup'!$D$17,D5855&lt;'Season Lookup'!$D$18),"Fall",IF(OR(D5855&gt;='Season Lookup'!$D$18,D5855&lt;'Season Lookup'!$D$15),"Winter"))))</f>
        <v>Fall</v>
      </c>
      <c r="L5855" s="3" t="str">
        <f>VLOOKUP(F5855,'Season Lookup'!$A$1:$B$13,2,0)</f>
        <v>Fall</v>
      </c>
      <c r="M5855" t="s">
        <v>73</v>
      </c>
      <c r="N5855" t="s">
        <v>13</v>
      </c>
      <c r="O5855" t="s">
        <v>13</v>
      </c>
      <c r="P5855" t="str">
        <f t="shared" si="1148"/>
        <v>Yes</v>
      </c>
      <c r="Q5855" t="str">
        <f t="shared" si="1149"/>
        <v>No</v>
      </c>
      <c r="R5855" t="str">
        <f t="shared" si="1150"/>
        <v>No</v>
      </c>
      <c r="T5855" t="s">
        <v>202</v>
      </c>
      <c r="U5855" t="s">
        <v>5681</v>
      </c>
      <c r="V5855" t="str">
        <f t="shared" si="1151"/>
        <v>Intersection</v>
      </c>
      <c r="W5855" t="s">
        <v>6151</v>
      </c>
      <c r="X5855">
        <v>42.355997000000002</v>
      </c>
      <c r="Y5855">
        <v>-71.103320999999994</v>
      </c>
      <c r="Z5855" t="s">
        <v>6152</v>
      </c>
    </row>
    <row r="5856" spans="1:26">
      <c r="A5856">
        <v>29864</v>
      </c>
      <c r="B5856" s="1">
        <v>41577.790972222225</v>
      </c>
      <c r="C5856" s="1">
        <f t="shared" si="1140"/>
        <v>41275</v>
      </c>
      <c r="D5856" s="4">
        <f t="shared" si="1141"/>
        <v>0.8305555555555556</v>
      </c>
      <c r="E5856" s="3">
        <f t="shared" si="1142"/>
        <v>2013</v>
      </c>
      <c r="F5856" s="3">
        <f t="shared" si="1143"/>
        <v>10</v>
      </c>
      <c r="G5856" s="3">
        <f t="shared" si="1144"/>
        <v>30</v>
      </c>
      <c r="H5856" s="3">
        <f t="shared" si="1145"/>
        <v>18</v>
      </c>
      <c r="I5856" s="3">
        <f t="shared" si="1146"/>
        <v>59</v>
      </c>
      <c r="J5856" s="3">
        <f t="shared" si="1147"/>
        <v>4</v>
      </c>
      <c r="K5856" s="3" t="str">
        <f>IF(AND(D5856&gt;='Season Lookup'!$D$15,D5856&lt;'Season Lookup'!$D$16),"Spring",IF(AND(D5856&gt;='Season Lookup'!$D$16,D5856&lt;'Season Lookup'!$D$17),"Summer",IF(AND(D5856&gt;='Season Lookup'!$D$17,D5856&lt;'Season Lookup'!$D$18),"Fall",IF(OR(D5856&gt;='Season Lookup'!$D$18,D5856&lt;'Season Lookup'!$D$15),"Winter"))))</f>
        <v>Fall</v>
      </c>
      <c r="L5856" s="3" t="str">
        <f>VLOOKUP(F5856,'Season Lookup'!$A$1:$B$13,2,0)</f>
        <v>Fall</v>
      </c>
      <c r="M5856" t="s">
        <v>82</v>
      </c>
      <c r="N5856" t="s">
        <v>13</v>
      </c>
      <c r="O5856" t="s">
        <v>13</v>
      </c>
      <c r="P5856" t="str">
        <f t="shared" si="1148"/>
        <v>Yes</v>
      </c>
      <c r="Q5856" t="str">
        <f t="shared" si="1149"/>
        <v>No</v>
      </c>
      <c r="R5856" t="str">
        <f t="shared" si="1150"/>
        <v>No</v>
      </c>
      <c r="S5856">
        <v>49</v>
      </c>
      <c r="T5856" t="s">
        <v>198</v>
      </c>
      <c r="V5856" t="str">
        <f t="shared" si="1151"/>
        <v>Non Intersection</v>
      </c>
      <c r="W5856" t="s">
        <v>6153</v>
      </c>
      <c r="X5856">
        <v>42.37135</v>
      </c>
      <c r="Y5856">
        <v>-71.116675000000001</v>
      </c>
      <c r="Z5856" t="s">
        <v>6154</v>
      </c>
    </row>
    <row r="5857" spans="1:26">
      <c r="A5857">
        <v>29865</v>
      </c>
      <c r="B5857" s="1">
        <v>41577.302083333336</v>
      </c>
      <c r="C5857" s="1">
        <f t="shared" si="1140"/>
        <v>41275</v>
      </c>
      <c r="D5857" s="4">
        <f t="shared" si="1141"/>
        <v>0.8305555555555556</v>
      </c>
      <c r="E5857" s="3">
        <f t="shared" si="1142"/>
        <v>2013</v>
      </c>
      <c r="F5857" s="3">
        <f t="shared" si="1143"/>
        <v>10</v>
      </c>
      <c r="G5857" s="3">
        <f t="shared" si="1144"/>
        <v>30</v>
      </c>
      <c r="H5857" s="3">
        <f t="shared" si="1145"/>
        <v>7</v>
      </c>
      <c r="I5857" s="3">
        <f t="shared" si="1146"/>
        <v>15</v>
      </c>
      <c r="J5857" s="3">
        <f t="shared" si="1147"/>
        <v>4</v>
      </c>
      <c r="K5857" s="3" t="str">
        <f>IF(AND(D5857&gt;='Season Lookup'!$D$15,D5857&lt;'Season Lookup'!$D$16),"Spring",IF(AND(D5857&gt;='Season Lookup'!$D$16,D5857&lt;'Season Lookup'!$D$17),"Summer",IF(AND(D5857&gt;='Season Lookup'!$D$17,D5857&lt;'Season Lookup'!$D$18),"Fall",IF(OR(D5857&gt;='Season Lookup'!$D$18,D5857&lt;'Season Lookup'!$D$15),"Winter"))))</f>
        <v>Fall</v>
      </c>
      <c r="L5857" s="3" t="str">
        <f>VLOOKUP(F5857,'Season Lookup'!$A$1:$B$13,2,0)</f>
        <v>Fall</v>
      </c>
      <c r="M5857" t="s">
        <v>82</v>
      </c>
      <c r="N5857" t="s">
        <v>13</v>
      </c>
      <c r="O5857" t="s">
        <v>13</v>
      </c>
      <c r="P5857" t="str">
        <f t="shared" si="1148"/>
        <v>Yes</v>
      </c>
      <c r="Q5857" t="str">
        <f t="shared" si="1149"/>
        <v>No</v>
      </c>
      <c r="R5857" t="str">
        <f t="shared" si="1150"/>
        <v>No</v>
      </c>
      <c r="T5857" t="s">
        <v>19</v>
      </c>
      <c r="U5857" t="s">
        <v>387</v>
      </c>
      <c r="V5857" t="str">
        <f t="shared" si="1151"/>
        <v>Intersection</v>
      </c>
      <c r="W5857" t="s">
        <v>952</v>
      </c>
      <c r="X5857">
        <v>42.373781000000001</v>
      </c>
      <c r="Y5857">
        <v>-71.101236999999998</v>
      </c>
      <c r="Z5857" t="s">
        <v>953</v>
      </c>
    </row>
    <row r="5858" spans="1:26">
      <c r="A5858">
        <v>29866</v>
      </c>
      <c r="B5858" s="1">
        <v>41577.833333333336</v>
      </c>
      <c r="C5858" s="1">
        <f t="shared" si="1140"/>
        <v>41275</v>
      </c>
      <c r="D5858" s="4">
        <f t="shared" si="1141"/>
        <v>0.8305555555555556</v>
      </c>
      <c r="E5858" s="3">
        <f t="shared" si="1142"/>
        <v>2013</v>
      </c>
      <c r="F5858" s="3">
        <f t="shared" si="1143"/>
        <v>10</v>
      </c>
      <c r="G5858" s="3">
        <f t="shared" si="1144"/>
        <v>30</v>
      </c>
      <c r="H5858" s="3">
        <f t="shared" si="1145"/>
        <v>20</v>
      </c>
      <c r="I5858" s="3">
        <f t="shared" si="1146"/>
        <v>0</v>
      </c>
      <c r="J5858" s="3">
        <f t="shared" si="1147"/>
        <v>4</v>
      </c>
      <c r="K5858" s="3" t="str">
        <f>IF(AND(D5858&gt;='Season Lookup'!$D$15,D5858&lt;'Season Lookup'!$D$16),"Spring",IF(AND(D5858&gt;='Season Lookup'!$D$16,D5858&lt;'Season Lookup'!$D$17),"Summer",IF(AND(D5858&gt;='Season Lookup'!$D$17,D5858&lt;'Season Lookup'!$D$18),"Fall",IF(OR(D5858&gt;='Season Lookup'!$D$18,D5858&lt;'Season Lookup'!$D$15),"Winter"))))</f>
        <v>Fall</v>
      </c>
      <c r="L5858" s="3" t="str">
        <f>VLOOKUP(F5858,'Season Lookup'!$A$1:$B$13,2,0)</f>
        <v>Fall</v>
      </c>
      <c r="M5858" t="s">
        <v>82</v>
      </c>
      <c r="N5858" t="s">
        <v>13</v>
      </c>
      <c r="O5858" t="s">
        <v>132</v>
      </c>
      <c r="P5858" t="str">
        <f t="shared" si="1148"/>
        <v>Yes</v>
      </c>
      <c r="Q5858" t="str">
        <f t="shared" si="1149"/>
        <v>Yes</v>
      </c>
      <c r="R5858" t="str">
        <f t="shared" si="1150"/>
        <v>No</v>
      </c>
      <c r="T5858" t="s">
        <v>509</v>
      </c>
      <c r="U5858" t="s">
        <v>453</v>
      </c>
      <c r="V5858" t="str">
        <f t="shared" si="1151"/>
        <v>Intersection</v>
      </c>
      <c r="W5858" t="s">
        <v>3462</v>
      </c>
      <c r="X5858">
        <v>42.363416999999998</v>
      </c>
      <c r="Y5858">
        <v>-71.101934999999997</v>
      </c>
      <c r="Z5858" t="s">
        <v>1370</v>
      </c>
    </row>
    <row r="5859" spans="1:26">
      <c r="A5859">
        <v>29872</v>
      </c>
      <c r="B5859" s="1">
        <v>41577.631944444445</v>
      </c>
      <c r="C5859" s="1">
        <f t="shared" si="1140"/>
        <v>41275</v>
      </c>
      <c r="D5859" s="4">
        <f t="shared" si="1141"/>
        <v>0.8305555555555556</v>
      </c>
      <c r="E5859" s="3">
        <f t="shared" si="1142"/>
        <v>2013</v>
      </c>
      <c r="F5859" s="3">
        <f t="shared" si="1143"/>
        <v>10</v>
      </c>
      <c r="G5859" s="3">
        <f t="shared" si="1144"/>
        <v>30</v>
      </c>
      <c r="H5859" s="3">
        <f t="shared" si="1145"/>
        <v>15</v>
      </c>
      <c r="I5859" s="3">
        <f t="shared" si="1146"/>
        <v>10</v>
      </c>
      <c r="J5859" s="3">
        <f t="shared" si="1147"/>
        <v>4</v>
      </c>
      <c r="K5859" s="3" t="str">
        <f>IF(AND(D5859&gt;='Season Lookup'!$D$15,D5859&lt;'Season Lookup'!$D$16),"Spring",IF(AND(D5859&gt;='Season Lookup'!$D$16,D5859&lt;'Season Lookup'!$D$17),"Summer",IF(AND(D5859&gt;='Season Lookup'!$D$17,D5859&lt;'Season Lookup'!$D$18),"Fall",IF(OR(D5859&gt;='Season Lookup'!$D$18,D5859&lt;'Season Lookup'!$D$15),"Winter"))))</f>
        <v>Fall</v>
      </c>
      <c r="L5859" s="3" t="str">
        <f>VLOOKUP(F5859,'Season Lookup'!$A$1:$B$13,2,0)</f>
        <v>Fall</v>
      </c>
      <c r="M5859" t="s">
        <v>82</v>
      </c>
      <c r="N5859" t="s">
        <v>13</v>
      </c>
      <c r="O5859" t="s">
        <v>13</v>
      </c>
      <c r="P5859" t="str">
        <f t="shared" si="1148"/>
        <v>Yes</v>
      </c>
      <c r="Q5859" t="str">
        <f t="shared" si="1149"/>
        <v>No</v>
      </c>
      <c r="R5859" t="str">
        <f t="shared" si="1150"/>
        <v>No</v>
      </c>
      <c r="S5859">
        <v>580</v>
      </c>
      <c r="T5859" t="s">
        <v>198</v>
      </c>
      <c r="V5859" t="str">
        <f t="shared" si="1151"/>
        <v>Non Intersection</v>
      </c>
      <c r="W5859" t="s">
        <v>5469</v>
      </c>
      <c r="X5859">
        <v>42.374243999999997</v>
      </c>
      <c r="Y5859">
        <v>-71.140893000000005</v>
      </c>
      <c r="Z5859" t="s">
        <v>5470</v>
      </c>
    </row>
    <row r="5860" spans="1:26">
      <c r="A5860">
        <v>29867</v>
      </c>
      <c r="B5860" s="1">
        <v>41578.634027777778</v>
      </c>
      <c r="C5860" s="1">
        <f t="shared" si="1140"/>
        <v>41275</v>
      </c>
      <c r="D5860" s="4">
        <f t="shared" si="1141"/>
        <v>0.83333333333333337</v>
      </c>
      <c r="E5860" s="3">
        <f t="shared" si="1142"/>
        <v>2013</v>
      </c>
      <c r="F5860" s="3">
        <f t="shared" si="1143"/>
        <v>10</v>
      </c>
      <c r="G5860" s="3">
        <f t="shared" si="1144"/>
        <v>31</v>
      </c>
      <c r="H5860" s="3">
        <f t="shared" si="1145"/>
        <v>15</v>
      </c>
      <c r="I5860" s="3">
        <f t="shared" si="1146"/>
        <v>13</v>
      </c>
      <c r="J5860" s="3">
        <f t="shared" si="1147"/>
        <v>5</v>
      </c>
      <c r="K5860" s="3" t="str">
        <f>IF(AND(D5860&gt;='Season Lookup'!$D$15,D5860&lt;'Season Lookup'!$D$16),"Spring",IF(AND(D5860&gt;='Season Lookup'!$D$16,D5860&lt;'Season Lookup'!$D$17),"Summer",IF(AND(D5860&gt;='Season Lookup'!$D$17,D5860&lt;'Season Lookup'!$D$18),"Fall",IF(OR(D5860&gt;='Season Lookup'!$D$18,D5860&lt;'Season Lookup'!$D$15),"Winter"))))</f>
        <v>Fall</v>
      </c>
      <c r="L5860" s="3" t="str">
        <f>VLOOKUP(F5860,'Season Lookup'!$A$1:$B$13,2,0)</f>
        <v>Fall</v>
      </c>
      <c r="M5860" t="s">
        <v>78</v>
      </c>
      <c r="N5860" t="s">
        <v>13</v>
      </c>
      <c r="O5860" t="s">
        <v>36</v>
      </c>
      <c r="P5860" t="str">
        <f t="shared" si="1148"/>
        <v>Yes</v>
      </c>
      <c r="Q5860" t="str">
        <f t="shared" si="1149"/>
        <v>No</v>
      </c>
      <c r="R5860" t="str">
        <f t="shared" si="1150"/>
        <v>No</v>
      </c>
      <c r="T5860" t="s">
        <v>209</v>
      </c>
      <c r="U5860" t="s">
        <v>260</v>
      </c>
      <c r="V5860" t="str">
        <f t="shared" si="1151"/>
        <v>Intersection</v>
      </c>
      <c r="W5860" t="s">
        <v>531</v>
      </c>
      <c r="X5860">
        <v>42.365678000000003</v>
      </c>
      <c r="Y5860">
        <v>-71.082406000000006</v>
      </c>
      <c r="Z5860" t="s">
        <v>532</v>
      </c>
    </row>
    <row r="5861" spans="1:26">
      <c r="A5861">
        <v>29871</v>
      </c>
      <c r="B5861" s="1">
        <v>41578.32984953704</v>
      </c>
      <c r="C5861" s="1">
        <f t="shared" si="1140"/>
        <v>41275</v>
      </c>
      <c r="D5861" s="4">
        <f t="shared" si="1141"/>
        <v>0.83333333333333337</v>
      </c>
      <c r="E5861" s="3">
        <f t="shared" si="1142"/>
        <v>2013</v>
      </c>
      <c r="F5861" s="3">
        <f t="shared" si="1143"/>
        <v>10</v>
      </c>
      <c r="G5861" s="3">
        <f t="shared" si="1144"/>
        <v>31</v>
      </c>
      <c r="H5861" s="3">
        <f t="shared" si="1145"/>
        <v>7</v>
      </c>
      <c r="I5861" s="3">
        <f t="shared" si="1146"/>
        <v>54</v>
      </c>
      <c r="J5861" s="3">
        <f t="shared" si="1147"/>
        <v>5</v>
      </c>
      <c r="K5861" s="3" t="str">
        <f>IF(AND(D5861&gt;='Season Lookup'!$D$15,D5861&lt;'Season Lookup'!$D$16),"Spring",IF(AND(D5861&gt;='Season Lookup'!$D$16,D5861&lt;'Season Lookup'!$D$17),"Summer",IF(AND(D5861&gt;='Season Lookup'!$D$17,D5861&lt;'Season Lookup'!$D$18),"Fall",IF(OR(D5861&gt;='Season Lookup'!$D$18,D5861&lt;'Season Lookup'!$D$15),"Winter"))))</f>
        <v>Fall</v>
      </c>
      <c r="L5861" s="3" t="str">
        <f>VLOOKUP(F5861,'Season Lookup'!$A$1:$B$13,2,0)</f>
        <v>Fall</v>
      </c>
      <c r="M5861" t="s">
        <v>78</v>
      </c>
      <c r="N5861" t="s">
        <v>13</v>
      </c>
      <c r="O5861" t="s">
        <v>13</v>
      </c>
      <c r="P5861" t="str">
        <f t="shared" si="1148"/>
        <v>Yes</v>
      </c>
      <c r="Q5861" t="str">
        <f t="shared" si="1149"/>
        <v>No</v>
      </c>
      <c r="R5861" t="str">
        <f t="shared" si="1150"/>
        <v>No</v>
      </c>
      <c r="S5861">
        <v>799</v>
      </c>
      <c r="T5861" t="s">
        <v>186</v>
      </c>
      <c r="V5861" t="str">
        <f t="shared" si="1151"/>
        <v>Non Intersection</v>
      </c>
      <c r="W5861" t="s">
        <v>482</v>
      </c>
      <c r="X5861">
        <v>42.391447999999997</v>
      </c>
      <c r="Y5861">
        <v>-71.155467000000002</v>
      </c>
      <c r="Z5861" t="s">
        <v>483</v>
      </c>
    </row>
    <row r="5862" spans="1:26">
      <c r="A5862">
        <v>29873</v>
      </c>
      <c r="B5862" s="1">
        <v>41578.979155092595</v>
      </c>
      <c r="C5862" s="1">
        <f t="shared" si="1140"/>
        <v>41275</v>
      </c>
      <c r="D5862" s="4">
        <f t="shared" si="1141"/>
        <v>0.83333333333333337</v>
      </c>
      <c r="E5862" s="3">
        <f t="shared" si="1142"/>
        <v>2013</v>
      </c>
      <c r="F5862" s="3">
        <f t="shared" si="1143"/>
        <v>10</v>
      </c>
      <c r="G5862" s="3">
        <f t="shared" si="1144"/>
        <v>31</v>
      </c>
      <c r="H5862" s="3">
        <f t="shared" si="1145"/>
        <v>23</v>
      </c>
      <c r="I5862" s="3">
        <f t="shared" si="1146"/>
        <v>29</v>
      </c>
      <c r="J5862" s="3">
        <f t="shared" si="1147"/>
        <v>5</v>
      </c>
      <c r="K5862" s="3" t="str">
        <f>IF(AND(D5862&gt;='Season Lookup'!$D$15,D5862&lt;'Season Lookup'!$D$16),"Spring",IF(AND(D5862&gt;='Season Lookup'!$D$16,D5862&lt;'Season Lookup'!$D$17),"Summer",IF(AND(D5862&gt;='Season Lookup'!$D$17,D5862&lt;'Season Lookup'!$D$18),"Fall",IF(OR(D5862&gt;='Season Lookup'!$D$18,D5862&lt;'Season Lookup'!$D$15),"Winter"))))</f>
        <v>Fall</v>
      </c>
      <c r="L5862" s="3" t="str">
        <f>VLOOKUP(F5862,'Season Lookup'!$A$1:$B$13,2,0)</f>
        <v>Fall</v>
      </c>
      <c r="M5862" t="s">
        <v>78</v>
      </c>
      <c r="N5862" t="s">
        <v>13</v>
      </c>
      <c r="O5862" t="s">
        <v>13</v>
      </c>
      <c r="P5862" t="str">
        <f t="shared" si="1148"/>
        <v>Yes</v>
      </c>
      <c r="Q5862" t="str">
        <f t="shared" si="1149"/>
        <v>No</v>
      </c>
      <c r="R5862" t="str">
        <f t="shared" si="1150"/>
        <v>No</v>
      </c>
      <c r="T5862" t="s">
        <v>14</v>
      </c>
      <c r="U5862" t="s">
        <v>1389</v>
      </c>
      <c r="V5862" t="str">
        <f t="shared" si="1151"/>
        <v>Intersection</v>
      </c>
      <c r="W5862" t="s">
        <v>1390</v>
      </c>
      <c r="X5862">
        <v>42.394523999999997</v>
      </c>
      <c r="Y5862">
        <v>-71.127011999999993</v>
      </c>
      <c r="Z5862" t="s">
        <v>1391</v>
      </c>
    </row>
    <row r="5863" spans="1:26">
      <c r="A5863">
        <v>29935</v>
      </c>
      <c r="B5863" s="1">
        <v>41578.520833333336</v>
      </c>
      <c r="C5863" s="1">
        <f t="shared" si="1140"/>
        <v>41275</v>
      </c>
      <c r="D5863" s="4">
        <f t="shared" si="1141"/>
        <v>0.83333333333333337</v>
      </c>
      <c r="E5863" s="3">
        <f t="shared" si="1142"/>
        <v>2013</v>
      </c>
      <c r="F5863" s="3">
        <f t="shared" si="1143"/>
        <v>10</v>
      </c>
      <c r="G5863" s="3">
        <f t="shared" si="1144"/>
        <v>31</v>
      </c>
      <c r="H5863" s="3">
        <f t="shared" si="1145"/>
        <v>12</v>
      </c>
      <c r="I5863" s="3">
        <f t="shared" si="1146"/>
        <v>30</v>
      </c>
      <c r="J5863" s="3">
        <f t="shared" si="1147"/>
        <v>5</v>
      </c>
      <c r="K5863" s="3" t="str">
        <f>IF(AND(D5863&gt;='Season Lookup'!$D$15,D5863&lt;'Season Lookup'!$D$16),"Spring",IF(AND(D5863&gt;='Season Lookup'!$D$16,D5863&lt;'Season Lookup'!$D$17),"Summer",IF(AND(D5863&gt;='Season Lookup'!$D$17,D5863&lt;'Season Lookup'!$D$18),"Fall",IF(OR(D5863&gt;='Season Lookup'!$D$18,D5863&lt;'Season Lookup'!$D$15),"Winter"))))</f>
        <v>Fall</v>
      </c>
      <c r="L5863" s="3" t="str">
        <f>VLOOKUP(F5863,'Season Lookup'!$A$1:$B$13,2,0)</f>
        <v>Fall</v>
      </c>
      <c r="M5863" t="s">
        <v>78</v>
      </c>
      <c r="N5863" t="s">
        <v>13</v>
      </c>
      <c r="O5863" t="s">
        <v>23</v>
      </c>
      <c r="P5863" t="str">
        <f t="shared" si="1148"/>
        <v>Yes</v>
      </c>
      <c r="Q5863" t="str">
        <f t="shared" si="1149"/>
        <v>No</v>
      </c>
      <c r="R5863" t="str">
        <f t="shared" si="1150"/>
        <v>No</v>
      </c>
      <c r="S5863">
        <v>42</v>
      </c>
      <c r="T5863" t="s">
        <v>219</v>
      </c>
      <c r="V5863" t="str">
        <f t="shared" si="1151"/>
        <v>Non Intersection</v>
      </c>
      <c r="W5863" t="s">
        <v>6155</v>
      </c>
      <c r="X5863">
        <v>42.382461999999997</v>
      </c>
      <c r="Y5863">
        <v>-71.115612999999996</v>
      </c>
      <c r="Z5863" t="s">
        <v>6156</v>
      </c>
    </row>
    <row r="5864" spans="1:26">
      <c r="A5864">
        <v>29874</v>
      </c>
      <c r="B5864" s="1">
        <v>41579.324305555558</v>
      </c>
      <c r="C5864" s="1">
        <f t="shared" si="1140"/>
        <v>41275</v>
      </c>
      <c r="D5864" s="4">
        <f t="shared" si="1141"/>
        <v>0.83333333333333337</v>
      </c>
      <c r="E5864" s="3">
        <f t="shared" si="1142"/>
        <v>2013</v>
      </c>
      <c r="F5864" s="3">
        <f t="shared" si="1143"/>
        <v>11</v>
      </c>
      <c r="G5864" s="3">
        <f t="shared" si="1144"/>
        <v>1</v>
      </c>
      <c r="H5864" s="3">
        <f t="shared" si="1145"/>
        <v>7</v>
      </c>
      <c r="I5864" s="3">
        <f t="shared" si="1146"/>
        <v>47</v>
      </c>
      <c r="J5864" s="3">
        <f t="shared" si="1147"/>
        <v>6</v>
      </c>
      <c r="K5864" s="3" t="str">
        <f>IF(AND(D5864&gt;='Season Lookup'!$D$15,D5864&lt;'Season Lookup'!$D$16),"Spring",IF(AND(D5864&gt;='Season Lookup'!$D$16,D5864&lt;'Season Lookup'!$D$17),"Summer",IF(AND(D5864&gt;='Season Lookup'!$D$17,D5864&lt;'Season Lookup'!$D$18),"Fall",IF(OR(D5864&gt;='Season Lookup'!$D$18,D5864&lt;'Season Lookup'!$D$15),"Winter"))))</f>
        <v>Fall</v>
      </c>
      <c r="L5864" s="3" t="str">
        <f>VLOOKUP(F5864,'Season Lookup'!$A$1:$B$13,2,0)</f>
        <v>Fall</v>
      </c>
      <c r="M5864" t="s">
        <v>12</v>
      </c>
      <c r="N5864" t="s">
        <v>13</v>
      </c>
      <c r="O5864" t="s">
        <v>13</v>
      </c>
      <c r="P5864" t="str">
        <f t="shared" si="1148"/>
        <v>Yes</v>
      </c>
      <c r="Q5864" t="str">
        <f t="shared" si="1149"/>
        <v>No</v>
      </c>
      <c r="R5864" t="str">
        <f t="shared" si="1150"/>
        <v>No</v>
      </c>
      <c r="T5864" t="s">
        <v>27</v>
      </c>
      <c r="U5864" t="s">
        <v>2443</v>
      </c>
      <c r="V5864" t="str">
        <f t="shared" si="1151"/>
        <v>Intersection</v>
      </c>
      <c r="W5864" t="s">
        <v>2444</v>
      </c>
      <c r="X5864">
        <v>42.364618</v>
      </c>
      <c r="Y5864">
        <v>-71.112317000000004</v>
      </c>
      <c r="Z5864" t="s">
        <v>2445</v>
      </c>
    </row>
    <row r="5865" spans="1:26">
      <c r="A5865">
        <v>29875</v>
      </c>
      <c r="B5865" s="1">
        <v>41579.854155092595</v>
      </c>
      <c r="C5865" s="1">
        <f t="shared" si="1140"/>
        <v>41275</v>
      </c>
      <c r="D5865" s="4">
        <f t="shared" si="1141"/>
        <v>0.83333333333333337</v>
      </c>
      <c r="E5865" s="3">
        <f t="shared" si="1142"/>
        <v>2013</v>
      </c>
      <c r="F5865" s="3">
        <f t="shared" si="1143"/>
        <v>11</v>
      </c>
      <c r="G5865" s="3">
        <f t="shared" si="1144"/>
        <v>1</v>
      </c>
      <c r="H5865" s="3">
        <f t="shared" si="1145"/>
        <v>20</v>
      </c>
      <c r="I5865" s="3">
        <f t="shared" si="1146"/>
        <v>29</v>
      </c>
      <c r="J5865" s="3">
        <f t="shared" si="1147"/>
        <v>6</v>
      </c>
      <c r="K5865" s="3" t="str">
        <f>IF(AND(D5865&gt;='Season Lookup'!$D$15,D5865&lt;'Season Lookup'!$D$16),"Spring",IF(AND(D5865&gt;='Season Lookup'!$D$16,D5865&lt;'Season Lookup'!$D$17),"Summer",IF(AND(D5865&gt;='Season Lookup'!$D$17,D5865&lt;'Season Lookup'!$D$18),"Fall",IF(OR(D5865&gt;='Season Lookup'!$D$18,D5865&lt;'Season Lookup'!$D$15),"Winter"))))</f>
        <v>Fall</v>
      </c>
      <c r="L5865" s="3" t="str">
        <f>VLOOKUP(F5865,'Season Lookup'!$A$1:$B$13,2,0)</f>
        <v>Fall</v>
      </c>
      <c r="M5865" t="s">
        <v>12</v>
      </c>
      <c r="N5865" t="s">
        <v>13</v>
      </c>
      <c r="O5865" t="s">
        <v>13</v>
      </c>
      <c r="P5865" t="str">
        <f t="shared" si="1148"/>
        <v>Yes</v>
      </c>
      <c r="Q5865" t="str">
        <f t="shared" si="1149"/>
        <v>No</v>
      </c>
      <c r="R5865" t="str">
        <f t="shared" si="1150"/>
        <v>No</v>
      </c>
      <c r="T5865" t="s">
        <v>2580</v>
      </c>
      <c r="U5865" t="s">
        <v>1062</v>
      </c>
      <c r="V5865" t="str">
        <f t="shared" si="1151"/>
        <v>Intersection</v>
      </c>
      <c r="W5865" t="s">
        <v>2581</v>
      </c>
      <c r="X5865">
        <v>42.366982</v>
      </c>
      <c r="Y5865">
        <v>-71.075411000000003</v>
      </c>
      <c r="Z5865" t="s">
        <v>2582</v>
      </c>
    </row>
    <row r="5866" spans="1:26">
      <c r="A5866">
        <v>29876</v>
      </c>
      <c r="B5866" s="1">
        <v>41580.076388888891</v>
      </c>
      <c r="C5866" s="1">
        <f t="shared" si="1140"/>
        <v>41275</v>
      </c>
      <c r="D5866" s="4">
        <f t="shared" si="1141"/>
        <v>0.83611111111111114</v>
      </c>
      <c r="E5866" s="3">
        <f t="shared" si="1142"/>
        <v>2013</v>
      </c>
      <c r="F5866" s="3">
        <f t="shared" si="1143"/>
        <v>11</v>
      </c>
      <c r="G5866" s="3">
        <f t="shared" si="1144"/>
        <v>2</v>
      </c>
      <c r="H5866" s="3">
        <f t="shared" si="1145"/>
        <v>1</v>
      </c>
      <c r="I5866" s="3">
        <f t="shared" si="1146"/>
        <v>50</v>
      </c>
      <c r="J5866" s="3">
        <f t="shared" si="1147"/>
        <v>7</v>
      </c>
      <c r="K5866" s="3" t="str">
        <f>IF(AND(D5866&gt;='Season Lookup'!$D$15,D5866&lt;'Season Lookup'!$D$16),"Spring",IF(AND(D5866&gt;='Season Lookup'!$D$16,D5866&lt;'Season Lookup'!$D$17),"Summer",IF(AND(D5866&gt;='Season Lookup'!$D$17,D5866&lt;'Season Lookup'!$D$18),"Fall",IF(OR(D5866&gt;='Season Lookup'!$D$18,D5866&lt;'Season Lookup'!$D$15),"Winter"))))</f>
        <v>Fall</v>
      </c>
      <c r="L5866" s="3" t="str">
        <f>VLOOKUP(F5866,'Season Lookup'!$A$1:$B$13,2,0)</f>
        <v>Fall</v>
      </c>
      <c r="M5866" t="s">
        <v>31</v>
      </c>
      <c r="N5866" t="s">
        <v>13</v>
      </c>
      <c r="O5866" t="s">
        <v>13</v>
      </c>
      <c r="P5866" t="str">
        <f t="shared" si="1148"/>
        <v>Yes</v>
      </c>
      <c r="Q5866" t="str">
        <f t="shared" si="1149"/>
        <v>No</v>
      </c>
      <c r="R5866" t="str">
        <f t="shared" si="1150"/>
        <v>No</v>
      </c>
      <c r="T5866" t="s">
        <v>14</v>
      </c>
      <c r="U5866" t="s">
        <v>126</v>
      </c>
      <c r="V5866" t="str">
        <f t="shared" si="1151"/>
        <v>Intersection</v>
      </c>
      <c r="W5866" t="s">
        <v>127</v>
      </c>
      <c r="X5866">
        <v>42.388964999999999</v>
      </c>
      <c r="Y5866">
        <v>-71.119694999999993</v>
      </c>
      <c r="Z5866" t="s">
        <v>128</v>
      </c>
    </row>
    <row r="5867" spans="1:26">
      <c r="A5867">
        <v>29877</v>
      </c>
      <c r="B5867" s="1">
        <v>41580.54791666667</v>
      </c>
      <c r="C5867" s="1">
        <f t="shared" si="1140"/>
        <v>41275</v>
      </c>
      <c r="D5867" s="4">
        <f t="shared" si="1141"/>
        <v>0.83611111111111114</v>
      </c>
      <c r="E5867" s="3">
        <f t="shared" si="1142"/>
        <v>2013</v>
      </c>
      <c r="F5867" s="3">
        <f t="shared" si="1143"/>
        <v>11</v>
      </c>
      <c r="G5867" s="3">
        <f t="shared" si="1144"/>
        <v>2</v>
      </c>
      <c r="H5867" s="3">
        <f t="shared" si="1145"/>
        <v>13</v>
      </c>
      <c r="I5867" s="3">
        <f t="shared" si="1146"/>
        <v>9</v>
      </c>
      <c r="J5867" s="3">
        <f t="shared" si="1147"/>
        <v>7</v>
      </c>
      <c r="K5867" s="3" t="str">
        <f>IF(AND(D5867&gt;='Season Lookup'!$D$15,D5867&lt;'Season Lookup'!$D$16),"Spring",IF(AND(D5867&gt;='Season Lookup'!$D$16,D5867&lt;'Season Lookup'!$D$17),"Summer",IF(AND(D5867&gt;='Season Lookup'!$D$17,D5867&lt;'Season Lookup'!$D$18),"Fall",IF(OR(D5867&gt;='Season Lookup'!$D$18,D5867&lt;'Season Lookup'!$D$15),"Winter"))))</f>
        <v>Fall</v>
      </c>
      <c r="L5867" s="3" t="str">
        <f>VLOOKUP(F5867,'Season Lookup'!$A$1:$B$13,2,0)</f>
        <v>Fall</v>
      </c>
      <c r="M5867" t="s">
        <v>31</v>
      </c>
      <c r="N5867" t="s">
        <v>13</v>
      </c>
      <c r="O5867" t="s">
        <v>13</v>
      </c>
      <c r="P5867" t="str">
        <f t="shared" si="1148"/>
        <v>Yes</v>
      </c>
      <c r="Q5867" t="str">
        <f t="shared" si="1149"/>
        <v>No</v>
      </c>
      <c r="R5867" t="str">
        <f t="shared" si="1150"/>
        <v>No</v>
      </c>
      <c r="S5867">
        <v>1105</v>
      </c>
      <c r="T5867" t="s">
        <v>14</v>
      </c>
      <c r="V5867" t="str">
        <f t="shared" si="1151"/>
        <v>Non Intersection</v>
      </c>
      <c r="W5867" t="s">
        <v>607</v>
      </c>
      <c r="X5867">
        <v>42.370643999999999</v>
      </c>
      <c r="Y5867">
        <v>-71.113418999999993</v>
      </c>
      <c r="Z5867" t="s">
        <v>608</v>
      </c>
    </row>
    <row r="5868" spans="1:26">
      <c r="A5868">
        <v>29883</v>
      </c>
      <c r="B5868" s="1">
        <v>41580.729155092595</v>
      </c>
      <c r="C5868" s="1">
        <f t="shared" si="1140"/>
        <v>41275</v>
      </c>
      <c r="D5868" s="4">
        <f t="shared" si="1141"/>
        <v>0.83611111111111114</v>
      </c>
      <c r="E5868" s="3">
        <f t="shared" si="1142"/>
        <v>2013</v>
      </c>
      <c r="F5868" s="3">
        <f t="shared" si="1143"/>
        <v>11</v>
      </c>
      <c r="G5868" s="3">
        <f t="shared" si="1144"/>
        <v>2</v>
      </c>
      <c r="H5868" s="3">
        <f t="shared" si="1145"/>
        <v>17</v>
      </c>
      <c r="I5868" s="3">
        <f t="shared" si="1146"/>
        <v>29</v>
      </c>
      <c r="J5868" s="3">
        <f t="shared" si="1147"/>
        <v>7</v>
      </c>
      <c r="K5868" s="3" t="str">
        <f>IF(AND(D5868&gt;='Season Lookup'!$D$15,D5868&lt;'Season Lookup'!$D$16),"Spring",IF(AND(D5868&gt;='Season Lookup'!$D$16,D5868&lt;'Season Lookup'!$D$17),"Summer",IF(AND(D5868&gt;='Season Lookup'!$D$17,D5868&lt;'Season Lookup'!$D$18),"Fall",IF(OR(D5868&gt;='Season Lookup'!$D$18,D5868&lt;'Season Lookup'!$D$15),"Winter"))))</f>
        <v>Fall</v>
      </c>
      <c r="L5868" s="3" t="str">
        <f>VLOOKUP(F5868,'Season Lookup'!$A$1:$B$13,2,0)</f>
        <v>Fall</v>
      </c>
      <c r="M5868" t="s">
        <v>31</v>
      </c>
      <c r="N5868" t="s">
        <v>13</v>
      </c>
      <c r="O5868" t="s">
        <v>13</v>
      </c>
      <c r="P5868" t="str">
        <f t="shared" si="1148"/>
        <v>Yes</v>
      </c>
      <c r="Q5868" t="str">
        <f t="shared" si="1149"/>
        <v>No</v>
      </c>
      <c r="R5868" t="str">
        <f t="shared" si="1150"/>
        <v>No</v>
      </c>
      <c r="S5868">
        <v>899</v>
      </c>
      <c r="T5868" t="s">
        <v>14</v>
      </c>
      <c r="V5868" t="str">
        <f t="shared" si="1151"/>
        <v>Non Intersection</v>
      </c>
      <c r="W5868" t="s">
        <v>6157</v>
      </c>
      <c r="X5868">
        <v>42.368130999999998</v>
      </c>
      <c r="Y5868">
        <v>-71.108400000000003</v>
      </c>
      <c r="Z5868" t="s">
        <v>6158</v>
      </c>
    </row>
    <row r="5869" spans="1:26">
      <c r="A5869">
        <v>29878</v>
      </c>
      <c r="B5869" s="1">
        <v>41581.354155092595</v>
      </c>
      <c r="C5869" s="1">
        <f t="shared" si="1140"/>
        <v>41275</v>
      </c>
      <c r="D5869" s="4">
        <f t="shared" si="1141"/>
        <v>0.83888888888888891</v>
      </c>
      <c r="E5869" s="3">
        <f t="shared" si="1142"/>
        <v>2013</v>
      </c>
      <c r="F5869" s="3">
        <f t="shared" si="1143"/>
        <v>11</v>
      </c>
      <c r="G5869" s="3">
        <f t="shared" si="1144"/>
        <v>3</v>
      </c>
      <c r="H5869" s="3">
        <f t="shared" si="1145"/>
        <v>8</v>
      </c>
      <c r="I5869" s="3">
        <f t="shared" si="1146"/>
        <v>29</v>
      </c>
      <c r="J5869" s="3">
        <f t="shared" si="1147"/>
        <v>1</v>
      </c>
      <c r="K5869" s="3" t="str">
        <f>IF(AND(D5869&gt;='Season Lookup'!$D$15,D5869&lt;'Season Lookup'!$D$16),"Spring",IF(AND(D5869&gt;='Season Lookup'!$D$16,D5869&lt;'Season Lookup'!$D$17),"Summer",IF(AND(D5869&gt;='Season Lookup'!$D$17,D5869&lt;'Season Lookup'!$D$18),"Fall",IF(OR(D5869&gt;='Season Lookup'!$D$18,D5869&lt;'Season Lookup'!$D$15),"Winter"))))</f>
        <v>Fall</v>
      </c>
      <c r="L5869" s="3" t="str">
        <f>VLOOKUP(F5869,'Season Lookup'!$A$1:$B$13,2,0)</f>
        <v>Fall</v>
      </c>
      <c r="M5869" t="s">
        <v>48</v>
      </c>
      <c r="N5869" t="s">
        <v>13</v>
      </c>
      <c r="O5869" t="s">
        <v>13</v>
      </c>
      <c r="P5869" t="str">
        <f t="shared" si="1148"/>
        <v>Yes</v>
      </c>
      <c r="Q5869" t="str">
        <f t="shared" si="1149"/>
        <v>No</v>
      </c>
      <c r="R5869" t="str">
        <f t="shared" si="1150"/>
        <v>No</v>
      </c>
      <c r="S5869">
        <v>77</v>
      </c>
      <c r="T5869" t="s">
        <v>14</v>
      </c>
      <c r="V5869" t="str">
        <f t="shared" si="1151"/>
        <v>Non Intersection</v>
      </c>
      <c r="W5869" t="s">
        <v>415</v>
      </c>
      <c r="X5869">
        <v>42.359127999999998</v>
      </c>
      <c r="Y5869">
        <v>-71.093339</v>
      </c>
      <c r="Z5869" t="s">
        <v>416</v>
      </c>
    </row>
    <row r="5870" spans="1:26">
      <c r="A5870">
        <v>29879</v>
      </c>
      <c r="B5870" s="1">
        <v>41581.540277777778</v>
      </c>
      <c r="C5870" s="1">
        <f t="shared" si="1140"/>
        <v>41275</v>
      </c>
      <c r="D5870" s="4">
        <f t="shared" si="1141"/>
        <v>0.83888888888888891</v>
      </c>
      <c r="E5870" s="3">
        <f t="shared" si="1142"/>
        <v>2013</v>
      </c>
      <c r="F5870" s="3">
        <f t="shared" si="1143"/>
        <v>11</v>
      </c>
      <c r="G5870" s="3">
        <f t="shared" si="1144"/>
        <v>3</v>
      </c>
      <c r="H5870" s="3">
        <f t="shared" si="1145"/>
        <v>12</v>
      </c>
      <c r="I5870" s="3">
        <f t="shared" si="1146"/>
        <v>58</v>
      </c>
      <c r="J5870" s="3">
        <f t="shared" si="1147"/>
        <v>1</v>
      </c>
      <c r="K5870" s="3" t="str">
        <f>IF(AND(D5870&gt;='Season Lookup'!$D$15,D5870&lt;'Season Lookup'!$D$16),"Spring",IF(AND(D5870&gt;='Season Lookup'!$D$16,D5870&lt;'Season Lookup'!$D$17),"Summer",IF(AND(D5870&gt;='Season Lookup'!$D$17,D5870&lt;'Season Lookup'!$D$18),"Fall",IF(OR(D5870&gt;='Season Lookup'!$D$18,D5870&lt;'Season Lookup'!$D$15),"Winter"))))</f>
        <v>Fall</v>
      </c>
      <c r="L5870" s="3" t="str">
        <f>VLOOKUP(F5870,'Season Lookup'!$A$1:$B$13,2,0)</f>
        <v>Fall</v>
      </c>
      <c r="M5870" t="s">
        <v>48</v>
      </c>
      <c r="N5870" t="s">
        <v>13</v>
      </c>
      <c r="O5870" t="s">
        <v>152</v>
      </c>
      <c r="P5870" t="str">
        <f t="shared" si="1148"/>
        <v>Yes</v>
      </c>
      <c r="Q5870" t="str">
        <f t="shared" si="1149"/>
        <v>No</v>
      </c>
      <c r="R5870" t="str">
        <f t="shared" si="1150"/>
        <v>Yes</v>
      </c>
      <c r="V5870" t="str">
        <f t="shared" si="1151"/>
        <v>Intersection</v>
      </c>
      <c r="W5870" t="s">
        <v>717</v>
      </c>
      <c r="X5870">
        <v>0</v>
      </c>
      <c r="Y5870">
        <v>0</v>
      </c>
      <c r="Z5870" t="s">
        <v>81</v>
      </c>
    </row>
    <row r="5871" spans="1:26">
      <c r="A5871">
        <v>29880</v>
      </c>
      <c r="B5871" s="1">
        <v>41581.621527777781</v>
      </c>
      <c r="C5871" s="1">
        <f t="shared" si="1140"/>
        <v>41275</v>
      </c>
      <c r="D5871" s="4">
        <f t="shared" si="1141"/>
        <v>0.83888888888888891</v>
      </c>
      <c r="E5871" s="3">
        <f t="shared" si="1142"/>
        <v>2013</v>
      </c>
      <c r="F5871" s="3">
        <f t="shared" si="1143"/>
        <v>11</v>
      </c>
      <c r="G5871" s="3">
        <f t="shared" si="1144"/>
        <v>3</v>
      </c>
      <c r="H5871" s="3">
        <f t="shared" si="1145"/>
        <v>14</v>
      </c>
      <c r="I5871" s="3">
        <f t="shared" si="1146"/>
        <v>55</v>
      </c>
      <c r="J5871" s="3">
        <f t="shared" si="1147"/>
        <v>1</v>
      </c>
      <c r="K5871" s="3" t="str">
        <f>IF(AND(D5871&gt;='Season Lookup'!$D$15,D5871&lt;'Season Lookup'!$D$16),"Spring",IF(AND(D5871&gt;='Season Lookup'!$D$16,D5871&lt;'Season Lookup'!$D$17),"Summer",IF(AND(D5871&gt;='Season Lookup'!$D$17,D5871&lt;'Season Lookup'!$D$18),"Fall",IF(OR(D5871&gt;='Season Lookup'!$D$18,D5871&lt;'Season Lookup'!$D$15),"Winter"))))</f>
        <v>Fall</v>
      </c>
      <c r="L5871" s="3" t="str">
        <f>VLOOKUP(F5871,'Season Lookup'!$A$1:$B$13,2,0)</f>
        <v>Fall</v>
      </c>
      <c r="M5871" t="s">
        <v>48</v>
      </c>
      <c r="N5871" t="s">
        <v>13</v>
      </c>
      <c r="O5871" t="s">
        <v>152</v>
      </c>
      <c r="P5871" t="str">
        <f t="shared" si="1148"/>
        <v>Yes</v>
      </c>
      <c r="Q5871" t="str">
        <f t="shared" si="1149"/>
        <v>No</v>
      </c>
      <c r="R5871" t="str">
        <f t="shared" si="1150"/>
        <v>Yes</v>
      </c>
      <c r="T5871" t="s">
        <v>312</v>
      </c>
      <c r="U5871" t="s">
        <v>70</v>
      </c>
      <c r="V5871" t="str">
        <f t="shared" si="1151"/>
        <v>Intersection</v>
      </c>
      <c r="W5871" t="s">
        <v>6159</v>
      </c>
      <c r="X5871">
        <v>42.363140000000001</v>
      </c>
      <c r="Y5871">
        <v>-71.104299999999995</v>
      </c>
      <c r="Z5871" t="s">
        <v>6160</v>
      </c>
    </row>
    <row r="5872" spans="1:26">
      <c r="A5872">
        <v>29881</v>
      </c>
      <c r="B5872" s="1">
        <v>41582.34375</v>
      </c>
      <c r="C5872" s="1">
        <f t="shared" si="1140"/>
        <v>41275</v>
      </c>
      <c r="D5872" s="4">
        <f t="shared" si="1141"/>
        <v>0.84166666666666667</v>
      </c>
      <c r="E5872" s="3">
        <f t="shared" si="1142"/>
        <v>2013</v>
      </c>
      <c r="F5872" s="3">
        <f t="shared" si="1143"/>
        <v>11</v>
      </c>
      <c r="G5872" s="3">
        <f t="shared" si="1144"/>
        <v>4</v>
      </c>
      <c r="H5872" s="3">
        <f t="shared" si="1145"/>
        <v>8</v>
      </c>
      <c r="I5872" s="3">
        <f t="shared" si="1146"/>
        <v>15</v>
      </c>
      <c r="J5872" s="3">
        <f t="shared" si="1147"/>
        <v>2</v>
      </c>
      <c r="K5872" s="3" t="str">
        <f>IF(AND(D5872&gt;='Season Lookup'!$D$15,D5872&lt;'Season Lookup'!$D$16),"Spring",IF(AND(D5872&gt;='Season Lookup'!$D$16,D5872&lt;'Season Lookup'!$D$17),"Summer",IF(AND(D5872&gt;='Season Lookup'!$D$17,D5872&lt;'Season Lookup'!$D$18),"Fall",IF(OR(D5872&gt;='Season Lookup'!$D$18,D5872&lt;'Season Lookup'!$D$15),"Winter"))))</f>
        <v>Fall</v>
      </c>
      <c r="L5872" s="3" t="str">
        <f>VLOOKUP(F5872,'Season Lookup'!$A$1:$B$13,2,0)</f>
        <v>Fall</v>
      </c>
      <c r="M5872" t="s">
        <v>56</v>
      </c>
      <c r="N5872" t="s">
        <v>13</v>
      </c>
      <c r="O5872" t="s">
        <v>23</v>
      </c>
      <c r="P5872" t="str">
        <f t="shared" si="1148"/>
        <v>Yes</v>
      </c>
      <c r="Q5872" t="str">
        <f t="shared" si="1149"/>
        <v>No</v>
      </c>
      <c r="R5872" t="str">
        <f t="shared" si="1150"/>
        <v>No</v>
      </c>
      <c r="S5872">
        <v>140</v>
      </c>
      <c r="T5872" t="s">
        <v>75</v>
      </c>
      <c r="V5872" t="str">
        <f t="shared" si="1151"/>
        <v>Non Intersection</v>
      </c>
      <c r="W5872" t="s">
        <v>6161</v>
      </c>
      <c r="X5872">
        <v>42.370238000000001</v>
      </c>
      <c r="Y5872">
        <v>-71.096875999999995</v>
      </c>
      <c r="Z5872" t="s">
        <v>6162</v>
      </c>
    </row>
    <row r="5873" spans="1:26">
      <c r="A5873">
        <v>29882</v>
      </c>
      <c r="B5873" s="1">
        <v>41582.413194444445</v>
      </c>
      <c r="C5873" s="1">
        <f t="shared" si="1140"/>
        <v>41275</v>
      </c>
      <c r="D5873" s="4">
        <f t="shared" si="1141"/>
        <v>0.84166666666666667</v>
      </c>
      <c r="E5873" s="3">
        <f t="shared" si="1142"/>
        <v>2013</v>
      </c>
      <c r="F5873" s="3">
        <f t="shared" si="1143"/>
        <v>11</v>
      </c>
      <c r="G5873" s="3">
        <f t="shared" si="1144"/>
        <v>4</v>
      </c>
      <c r="H5873" s="3">
        <f t="shared" si="1145"/>
        <v>9</v>
      </c>
      <c r="I5873" s="3">
        <f t="shared" si="1146"/>
        <v>55</v>
      </c>
      <c r="J5873" s="3">
        <f t="shared" si="1147"/>
        <v>2</v>
      </c>
      <c r="K5873" s="3" t="str">
        <f>IF(AND(D5873&gt;='Season Lookup'!$D$15,D5873&lt;'Season Lookup'!$D$16),"Spring",IF(AND(D5873&gt;='Season Lookup'!$D$16,D5873&lt;'Season Lookup'!$D$17),"Summer",IF(AND(D5873&gt;='Season Lookup'!$D$17,D5873&lt;'Season Lookup'!$D$18),"Fall",IF(OR(D5873&gt;='Season Lookup'!$D$18,D5873&lt;'Season Lookup'!$D$15),"Winter"))))</f>
        <v>Fall</v>
      </c>
      <c r="L5873" s="3" t="str">
        <f>VLOOKUP(F5873,'Season Lookup'!$A$1:$B$13,2,0)</f>
        <v>Fall</v>
      </c>
      <c r="M5873" t="s">
        <v>56</v>
      </c>
      <c r="N5873" t="s">
        <v>13</v>
      </c>
      <c r="O5873" t="s">
        <v>13</v>
      </c>
      <c r="P5873" t="str">
        <f t="shared" si="1148"/>
        <v>Yes</v>
      </c>
      <c r="Q5873" t="str">
        <f t="shared" si="1149"/>
        <v>No</v>
      </c>
      <c r="R5873" t="str">
        <f t="shared" si="1150"/>
        <v>No</v>
      </c>
      <c r="T5873" t="s">
        <v>146</v>
      </c>
      <c r="V5873" t="str">
        <f t="shared" si="1151"/>
        <v>Intersection</v>
      </c>
      <c r="W5873" t="s">
        <v>6163</v>
      </c>
      <c r="X5873">
        <v>0</v>
      </c>
      <c r="Y5873">
        <v>0</v>
      </c>
      <c r="Z5873" t="s">
        <v>81</v>
      </c>
    </row>
    <row r="5874" spans="1:26">
      <c r="A5874">
        <v>29884</v>
      </c>
      <c r="B5874" s="1">
        <v>41582.302083333336</v>
      </c>
      <c r="C5874" s="1">
        <f t="shared" si="1140"/>
        <v>41275</v>
      </c>
      <c r="D5874" s="4">
        <f t="shared" si="1141"/>
        <v>0.84166666666666667</v>
      </c>
      <c r="E5874" s="3">
        <f t="shared" si="1142"/>
        <v>2013</v>
      </c>
      <c r="F5874" s="3">
        <f t="shared" si="1143"/>
        <v>11</v>
      </c>
      <c r="G5874" s="3">
        <f t="shared" si="1144"/>
        <v>4</v>
      </c>
      <c r="H5874" s="3">
        <f t="shared" si="1145"/>
        <v>7</v>
      </c>
      <c r="I5874" s="3">
        <f t="shared" si="1146"/>
        <v>15</v>
      </c>
      <c r="J5874" s="3">
        <f t="shared" si="1147"/>
        <v>2</v>
      </c>
      <c r="K5874" s="3" t="str">
        <f>IF(AND(D5874&gt;='Season Lookup'!$D$15,D5874&lt;'Season Lookup'!$D$16),"Spring",IF(AND(D5874&gt;='Season Lookup'!$D$16,D5874&lt;'Season Lookup'!$D$17),"Summer",IF(AND(D5874&gt;='Season Lookup'!$D$17,D5874&lt;'Season Lookup'!$D$18),"Fall",IF(OR(D5874&gt;='Season Lookup'!$D$18,D5874&lt;'Season Lookup'!$D$15),"Winter"))))</f>
        <v>Fall</v>
      </c>
      <c r="L5874" s="3" t="str">
        <f>VLOOKUP(F5874,'Season Lookup'!$A$1:$B$13,2,0)</f>
        <v>Fall</v>
      </c>
      <c r="M5874" t="s">
        <v>56</v>
      </c>
      <c r="N5874" t="s">
        <v>13</v>
      </c>
      <c r="O5874" t="s">
        <v>13</v>
      </c>
      <c r="P5874" t="str">
        <f t="shared" si="1148"/>
        <v>Yes</v>
      </c>
      <c r="Q5874" t="str">
        <f t="shared" si="1149"/>
        <v>No</v>
      </c>
      <c r="R5874" t="str">
        <f t="shared" si="1150"/>
        <v>No</v>
      </c>
      <c r="S5874">
        <v>164</v>
      </c>
      <c r="T5874" t="s">
        <v>74</v>
      </c>
      <c r="V5874" t="str">
        <f t="shared" si="1151"/>
        <v>Non Intersection</v>
      </c>
      <c r="W5874" t="s">
        <v>4280</v>
      </c>
      <c r="X5874">
        <v>42.371791999999999</v>
      </c>
      <c r="Y5874">
        <v>-71.098651000000004</v>
      </c>
      <c r="Z5874" t="s">
        <v>4281</v>
      </c>
    </row>
    <row r="5875" spans="1:26">
      <c r="A5875">
        <v>29885</v>
      </c>
      <c r="B5875" s="1">
        <v>41582.386805555558</v>
      </c>
      <c r="C5875" s="1">
        <f t="shared" si="1140"/>
        <v>41275</v>
      </c>
      <c r="D5875" s="4">
        <f t="shared" si="1141"/>
        <v>0.84166666666666667</v>
      </c>
      <c r="E5875" s="3">
        <f t="shared" si="1142"/>
        <v>2013</v>
      </c>
      <c r="F5875" s="3">
        <f t="shared" si="1143"/>
        <v>11</v>
      </c>
      <c r="G5875" s="3">
        <f t="shared" si="1144"/>
        <v>4</v>
      </c>
      <c r="H5875" s="3">
        <f t="shared" si="1145"/>
        <v>9</v>
      </c>
      <c r="I5875" s="3">
        <f t="shared" si="1146"/>
        <v>17</v>
      </c>
      <c r="J5875" s="3">
        <f t="shared" si="1147"/>
        <v>2</v>
      </c>
      <c r="K5875" s="3" t="str">
        <f>IF(AND(D5875&gt;='Season Lookup'!$D$15,D5875&lt;'Season Lookup'!$D$16),"Spring",IF(AND(D5875&gt;='Season Lookup'!$D$16,D5875&lt;'Season Lookup'!$D$17),"Summer",IF(AND(D5875&gt;='Season Lookup'!$D$17,D5875&lt;'Season Lookup'!$D$18),"Fall",IF(OR(D5875&gt;='Season Lookup'!$D$18,D5875&lt;'Season Lookup'!$D$15),"Winter"))))</f>
        <v>Fall</v>
      </c>
      <c r="L5875" s="3" t="str">
        <f>VLOOKUP(F5875,'Season Lookup'!$A$1:$B$13,2,0)</f>
        <v>Fall</v>
      </c>
      <c r="M5875" t="s">
        <v>56</v>
      </c>
      <c r="N5875" t="s">
        <v>13</v>
      </c>
      <c r="O5875" t="s">
        <v>13</v>
      </c>
      <c r="P5875" t="str">
        <f t="shared" si="1148"/>
        <v>Yes</v>
      </c>
      <c r="Q5875" t="str">
        <f t="shared" si="1149"/>
        <v>No</v>
      </c>
      <c r="R5875" t="str">
        <f t="shared" si="1150"/>
        <v>No</v>
      </c>
      <c r="S5875">
        <v>362</v>
      </c>
      <c r="T5875" t="s">
        <v>15</v>
      </c>
      <c r="V5875" t="str">
        <f t="shared" si="1151"/>
        <v>Non Intersection</v>
      </c>
      <c r="W5875" t="s">
        <v>3320</v>
      </c>
      <c r="X5875">
        <v>42.392536</v>
      </c>
      <c r="Y5875">
        <v>-71.138227000000001</v>
      </c>
      <c r="Z5875" t="s">
        <v>3321</v>
      </c>
    </row>
    <row r="5876" spans="1:26">
      <c r="A5876">
        <v>29886</v>
      </c>
      <c r="B5876" s="1">
        <v>41582.631944444445</v>
      </c>
      <c r="C5876" s="1">
        <f t="shared" si="1140"/>
        <v>41275</v>
      </c>
      <c r="D5876" s="4">
        <f t="shared" si="1141"/>
        <v>0.84166666666666667</v>
      </c>
      <c r="E5876" s="3">
        <f t="shared" si="1142"/>
        <v>2013</v>
      </c>
      <c r="F5876" s="3">
        <f t="shared" si="1143"/>
        <v>11</v>
      </c>
      <c r="G5876" s="3">
        <f t="shared" si="1144"/>
        <v>4</v>
      </c>
      <c r="H5876" s="3">
        <f t="shared" si="1145"/>
        <v>15</v>
      </c>
      <c r="I5876" s="3">
        <f t="shared" si="1146"/>
        <v>10</v>
      </c>
      <c r="J5876" s="3">
        <f t="shared" si="1147"/>
        <v>2</v>
      </c>
      <c r="K5876" s="3" t="str">
        <f>IF(AND(D5876&gt;='Season Lookup'!$D$15,D5876&lt;'Season Lookup'!$D$16),"Spring",IF(AND(D5876&gt;='Season Lookup'!$D$16,D5876&lt;'Season Lookup'!$D$17),"Summer",IF(AND(D5876&gt;='Season Lookup'!$D$17,D5876&lt;'Season Lookup'!$D$18),"Fall",IF(OR(D5876&gt;='Season Lookup'!$D$18,D5876&lt;'Season Lookup'!$D$15),"Winter"))))</f>
        <v>Fall</v>
      </c>
      <c r="L5876" s="3" t="str">
        <f>VLOOKUP(F5876,'Season Lookup'!$A$1:$B$13,2,0)</f>
        <v>Fall</v>
      </c>
      <c r="M5876" t="s">
        <v>56</v>
      </c>
      <c r="N5876" t="s">
        <v>13</v>
      </c>
      <c r="O5876" t="s">
        <v>13</v>
      </c>
      <c r="P5876" t="str">
        <f t="shared" si="1148"/>
        <v>Yes</v>
      </c>
      <c r="Q5876" t="str">
        <f t="shared" si="1149"/>
        <v>No</v>
      </c>
      <c r="R5876" t="str">
        <f t="shared" si="1150"/>
        <v>No</v>
      </c>
      <c r="T5876" t="s">
        <v>133</v>
      </c>
      <c r="U5876" t="s">
        <v>192</v>
      </c>
      <c r="V5876" t="str">
        <f t="shared" si="1151"/>
        <v>Intersection</v>
      </c>
      <c r="W5876" t="s">
        <v>370</v>
      </c>
      <c r="X5876">
        <v>42.370049999999999</v>
      </c>
      <c r="Y5876">
        <v>-71.106890000000007</v>
      </c>
      <c r="Z5876" t="s">
        <v>371</v>
      </c>
    </row>
    <row r="5877" spans="1:26">
      <c r="A5877">
        <v>29887</v>
      </c>
      <c r="B5877" s="1">
        <v>41582.739583333336</v>
      </c>
      <c r="C5877" s="1">
        <f t="shared" si="1140"/>
        <v>41275</v>
      </c>
      <c r="D5877" s="4">
        <f t="shared" si="1141"/>
        <v>0.84166666666666667</v>
      </c>
      <c r="E5877" s="3">
        <f t="shared" si="1142"/>
        <v>2013</v>
      </c>
      <c r="F5877" s="3">
        <f t="shared" si="1143"/>
        <v>11</v>
      </c>
      <c r="G5877" s="3">
        <f t="shared" si="1144"/>
        <v>4</v>
      </c>
      <c r="H5877" s="3">
        <f t="shared" si="1145"/>
        <v>17</v>
      </c>
      <c r="I5877" s="3">
        <f t="shared" si="1146"/>
        <v>45</v>
      </c>
      <c r="J5877" s="3">
        <f t="shared" si="1147"/>
        <v>2</v>
      </c>
      <c r="K5877" s="3" t="str">
        <f>IF(AND(D5877&gt;='Season Lookup'!$D$15,D5877&lt;'Season Lookup'!$D$16),"Spring",IF(AND(D5877&gt;='Season Lookup'!$D$16,D5877&lt;'Season Lookup'!$D$17),"Summer",IF(AND(D5877&gt;='Season Lookup'!$D$17,D5877&lt;'Season Lookup'!$D$18),"Fall",IF(OR(D5877&gt;='Season Lookup'!$D$18,D5877&lt;'Season Lookup'!$D$15),"Winter"))))</f>
        <v>Fall</v>
      </c>
      <c r="L5877" s="3" t="str">
        <f>VLOOKUP(F5877,'Season Lookup'!$A$1:$B$13,2,0)</f>
        <v>Fall</v>
      </c>
      <c r="M5877" t="s">
        <v>56</v>
      </c>
      <c r="N5877" t="s">
        <v>13</v>
      </c>
      <c r="O5877" t="s">
        <v>132</v>
      </c>
      <c r="P5877" t="str">
        <f t="shared" si="1148"/>
        <v>Yes</v>
      </c>
      <c r="Q5877" t="str">
        <f t="shared" si="1149"/>
        <v>Yes</v>
      </c>
      <c r="R5877" t="str">
        <f t="shared" si="1150"/>
        <v>No</v>
      </c>
      <c r="T5877" t="s">
        <v>119</v>
      </c>
      <c r="U5877" t="s">
        <v>14</v>
      </c>
      <c r="V5877" t="str">
        <f t="shared" si="1151"/>
        <v>Intersection</v>
      </c>
      <c r="W5877" t="s">
        <v>1000</v>
      </c>
      <c r="X5877">
        <v>42.360827999999998</v>
      </c>
      <c r="Y5877">
        <v>-71.096012000000002</v>
      </c>
      <c r="Z5877" t="s">
        <v>248</v>
      </c>
    </row>
    <row r="5878" spans="1:26">
      <c r="A5878">
        <v>29888</v>
      </c>
      <c r="B5878" s="1">
        <v>41583.496527777781</v>
      </c>
      <c r="C5878" s="1">
        <f t="shared" si="1140"/>
        <v>41275</v>
      </c>
      <c r="D5878" s="4">
        <f t="shared" si="1141"/>
        <v>0.84444444444444444</v>
      </c>
      <c r="E5878" s="3">
        <f t="shared" si="1142"/>
        <v>2013</v>
      </c>
      <c r="F5878" s="3">
        <f t="shared" si="1143"/>
        <v>11</v>
      </c>
      <c r="G5878" s="3">
        <f t="shared" si="1144"/>
        <v>5</v>
      </c>
      <c r="H5878" s="3">
        <f t="shared" si="1145"/>
        <v>11</v>
      </c>
      <c r="I5878" s="3">
        <f t="shared" si="1146"/>
        <v>55</v>
      </c>
      <c r="J5878" s="3">
        <f t="shared" si="1147"/>
        <v>3</v>
      </c>
      <c r="K5878" s="3" t="str">
        <f>IF(AND(D5878&gt;='Season Lookup'!$D$15,D5878&lt;'Season Lookup'!$D$16),"Spring",IF(AND(D5878&gt;='Season Lookup'!$D$16,D5878&lt;'Season Lookup'!$D$17),"Summer",IF(AND(D5878&gt;='Season Lookup'!$D$17,D5878&lt;'Season Lookup'!$D$18),"Fall",IF(OR(D5878&gt;='Season Lookup'!$D$18,D5878&lt;'Season Lookup'!$D$15),"Winter"))))</f>
        <v>Fall</v>
      </c>
      <c r="L5878" s="3" t="str">
        <f>VLOOKUP(F5878,'Season Lookup'!$A$1:$B$13,2,0)</f>
        <v>Fall</v>
      </c>
      <c r="M5878" t="s">
        <v>73</v>
      </c>
      <c r="N5878" t="s">
        <v>13</v>
      </c>
      <c r="O5878" t="s">
        <v>132</v>
      </c>
      <c r="P5878" t="str">
        <f t="shared" si="1148"/>
        <v>Yes</v>
      </c>
      <c r="Q5878" t="str">
        <f t="shared" si="1149"/>
        <v>Yes</v>
      </c>
      <c r="R5878" t="str">
        <f t="shared" si="1150"/>
        <v>No</v>
      </c>
      <c r="T5878" t="s">
        <v>14</v>
      </c>
      <c r="U5878" t="s">
        <v>202</v>
      </c>
      <c r="V5878" t="str">
        <f t="shared" si="1151"/>
        <v>Intersection</v>
      </c>
      <c r="W5878" t="s">
        <v>361</v>
      </c>
      <c r="X5878">
        <v>42.360154000000001</v>
      </c>
      <c r="Y5878">
        <v>-71.094881999999998</v>
      </c>
      <c r="Z5878" t="s">
        <v>223</v>
      </c>
    </row>
    <row r="5879" spans="1:26">
      <c r="A5879">
        <v>29889</v>
      </c>
      <c r="B5879" s="1">
        <v>41583.711793981478</v>
      </c>
      <c r="C5879" s="1">
        <f t="shared" si="1140"/>
        <v>41275</v>
      </c>
      <c r="D5879" s="4">
        <f t="shared" si="1141"/>
        <v>0.84444444444444444</v>
      </c>
      <c r="E5879" s="3">
        <f t="shared" si="1142"/>
        <v>2013</v>
      </c>
      <c r="F5879" s="3">
        <f t="shared" si="1143"/>
        <v>11</v>
      </c>
      <c r="G5879" s="3">
        <f t="shared" si="1144"/>
        <v>5</v>
      </c>
      <c r="H5879" s="3">
        <f t="shared" si="1145"/>
        <v>17</v>
      </c>
      <c r="I5879" s="3">
        <f t="shared" si="1146"/>
        <v>4</v>
      </c>
      <c r="J5879" s="3">
        <f t="shared" si="1147"/>
        <v>3</v>
      </c>
      <c r="K5879" s="3" t="str">
        <f>IF(AND(D5879&gt;='Season Lookup'!$D$15,D5879&lt;'Season Lookup'!$D$16),"Spring",IF(AND(D5879&gt;='Season Lookup'!$D$16,D5879&lt;'Season Lookup'!$D$17),"Summer",IF(AND(D5879&gt;='Season Lookup'!$D$17,D5879&lt;'Season Lookup'!$D$18),"Fall",IF(OR(D5879&gt;='Season Lookup'!$D$18,D5879&lt;'Season Lookup'!$D$15),"Winter"))))</f>
        <v>Fall</v>
      </c>
      <c r="L5879" s="3" t="str">
        <f>VLOOKUP(F5879,'Season Lookup'!$A$1:$B$13,2,0)</f>
        <v>Fall</v>
      </c>
      <c r="M5879" t="s">
        <v>73</v>
      </c>
      <c r="N5879" t="s">
        <v>13</v>
      </c>
      <c r="O5879" t="s">
        <v>132</v>
      </c>
      <c r="P5879" t="str">
        <f t="shared" si="1148"/>
        <v>Yes</v>
      </c>
      <c r="Q5879" t="str">
        <f t="shared" si="1149"/>
        <v>Yes</v>
      </c>
      <c r="R5879" t="str">
        <f t="shared" si="1150"/>
        <v>No</v>
      </c>
      <c r="S5879">
        <v>45</v>
      </c>
      <c r="T5879" t="s">
        <v>195</v>
      </c>
      <c r="V5879" t="str">
        <f t="shared" si="1151"/>
        <v>Non Intersection</v>
      </c>
      <c r="W5879" t="s">
        <v>6164</v>
      </c>
      <c r="X5879">
        <v>42.361916000000001</v>
      </c>
      <c r="Y5879">
        <v>-71.101422999999997</v>
      </c>
      <c r="Z5879" t="s">
        <v>6165</v>
      </c>
    </row>
    <row r="5880" spans="1:26">
      <c r="A5880">
        <v>29890</v>
      </c>
      <c r="B5880" s="1">
        <v>41583.777083333334</v>
      </c>
      <c r="C5880" s="1">
        <f t="shared" si="1140"/>
        <v>41275</v>
      </c>
      <c r="D5880" s="4">
        <f t="shared" si="1141"/>
        <v>0.84444444444444444</v>
      </c>
      <c r="E5880" s="3">
        <f t="shared" si="1142"/>
        <v>2013</v>
      </c>
      <c r="F5880" s="3">
        <f t="shared" si="1143"/>
        <v>11</v>
      </c>
      <c r="G5880" s="3">
        <f t="shared" si="1144"/>
        <v>5</v>
      </c>
      <c r="H5880" s="3">
        <f t="shared" si="1145"/>
        <v>18</v>
      </c>
      <c r="I5880" s="3">
        <f t="shared" si="1146"/>
        <v>39</v>
      </c>
      <c r="J5880" s="3">
        <f t="shared" si="1147"/>
        <v>3</v>
      </c>
      <c r="K5880" s="3" t="str">
        <f>IF(AND(D5880&gt;='Season Lookup'!$D$15,D5880&lt;'Season Lookup'!$D$16),"Spring",IF(AND(D5880&gt;='Season Lookup'!$D$16,D5880&lt;'Season Lookup'!$D$17),"Summer",IF(AND(D5880&gt;='Season Lookup'!$D$17,D5880&lt;'Season Lookup'!$D$18),"Fall",IF(OR(D5880&gt;='Season Lookup'!$D$18,D5880&lt;'Season Lookup'!$D$15),"Winter"))))</f>
        <v>Fall</v>
      </c>
      <c r="L5880" s="3" t="str">
        <f>VLOOKUP(F5880,'Season Lookup'!$A$1:$B$13,2,0)</f>
        <v>Fall</v>
      </c>
      <c r="M5880" t="s">
        <v>73</v>
      </c>
      <c r="N5880" t="s">
        <v>13</v>
      </c>
      <c r="O5880" t="s">
        <v>13</v>
      </c>
      <c r="P5880" t="str">
        <f t="shared" si="1148"/>
        <v>Yes</v>
      </c>
      <c r="Q5880" t="str">
        <f t="shared" si="1149"/>
        <v>No</v>
      </c>
      <c r="R5880" t="str">
        <f t="shared" si="1150"/>
        <v>No</v>
      </c>
      <c r="T5880" t="s">
        <v>316</v>
      </c>
      <c r="U5880" t="s">
        <v>342</v>
      </c>
      <c r="V5880" t="str">
        <f t="shared" si="1151"/>
        <v>Intersection</v>
      </c>
      <c r="W5880" t="s">
        <v>642</v>
      </c>
      <c r="X5880">
        <v>42.366343000000001</v>
      </c>
      <c r="Y5880">
        <v>-71.103160000000003</v>
      </c>
      <c r="Z5880" t="s">
        <v>643</v>
      </c>
    </row>
    <row r="5881" spans="1:26">
      <c r="A5881">
        <v>29892</v>
      </c>
      <c r="B5881" s="1">
        <v>41583.48609953704</v>
      </c>
      <c r="C5881" s="1">
        <f t="shared" si="1140"/>
        <v>41275</v>
      </c>
      <c r="D5881" s="4">
        <f t="shared" si="1141"/>
        <v>0.84444444444444444</v>
      </c>
      <c r="E5881" s="3">
        <f t="shared" si="1142"/>
        <v>2013</v>
      </c>
      <c r="F5881" s="3">
        <f t="shared" si="1143"/>
        <v>11</v>
      </c>
      <c r="G5881" s="3">
        <f t="shared" si="1144"/>
        <v>5</v>
      </c>
      <c r="H5881" s="3">
        <f t="shared" si="1145"/>
        <v>11</v>
      </c>
      <c r="I5881" s="3">
        <f t="shared" si="1146"/>
        <v>39</v>
      </c>
      <c r="J5881" s="3">
        <f t="shared" si="1147"/>
        <v>3</v>
      </c>
      <c r="K5881" s="3" t="str">
        <f>IF(AND(D5881&gt;='Season Lookup'!$D$15,D5881&lt;'Season Lookup'!$D$16),"Spring",IF(AND(D5881&gt;='Season Lookup'!$D$16,D5881&lt;'Season Lookup'!$D$17),"Summer",IF(AND(D5881&gt;='Season Lookup'!$D$17,D5881&lt;'Season Lookup'!$D$18),"Fall",IF(OR(D5881&gt;='Season Lookup'!$D$18,D5881&lt;'Season Lookup'!$D$15),"Winter"))))</f>
        <v>Fall</v>
      </c>
      <c r="L5881" s="3" t="str">
        <f>VLOOKUP(F5881,'Season Lookup'!$A$1:$B$13,2,0)</f>
        <v>Fall</v>
      </c>
      <c r="M5881" t="s">
        <v>73</v>
      </c>
      <c r="N5881" t="s">
        <v>13</v>
      </c>
      <c r="O5881" t="s">
        <v>13</v>
      </c>
      <c r="P5881" t="str">
        <f t="shared" si="1148"/>
        <v>Yes</v>
      </c>
      <c r="Q5881" t="str">
        <f t="shared" si="1149"/>
        <v>No</v>
      </c>
      <c r="R5881" t="str">
        <f t="shared" si="1150"/>
        <v>No</v>
      </c>
      <c r="T5881" t="s">
        <v>195</v>
      </c>
      <c r="U5881" t="s">
        <v>32</v>
      </c>
      <c r="V5881" t="str">
        <f t="shared" si="1151"/>
        <v>Intersection</v>
      </c>
      <c r="W5881" t="s">
        <v>6166</v>
      </c>
      <c r="X5881">
        <v>42.363415000000003</v>
      </c>
      <c r="Y5881">
        <v>-71.099417000000003</v>
      </c>
      <c r="Z5881" t="s">
        <v>5620</v>
      </c>
    </row>
    <row r="5882" spans="1:26">
      <c r="A5882">
        <v>29893</v>
      </c>
      <c r="B5882" s="1">
        <v>41584.319444444445</v>
      </c>
      <c r="C5882" s="1">
        <f t="shared" si="1140"/>
        <v>41275</v>
      </c>
      <c r="D5882" s="4">
        <f t="shared" si="1141"/>
        <v>0.84722222222222221</v>
      </c>
      <c r="E5882" s="3">
        <f t="shared" si="1142"/>
        <v>2013</v>
      </c>
      <c r="F5882" s="3">
        <f t="shared" si="1143"/>
        <v>11</v>
      </c>
      <c r="G5882" s="3">
        <f t="shared" si="1144"/>
        <v>6</v>
      </c>
      <c r="H5882" s="3">
        <f t="shared" si="1145"/>
        <v>7</v>
      </c>
      <c r="I5882" s="3">
        <f t="shared" si="1146"/>
        <v>40</v>
      </c>
      <c r="J5882" s="3">
        <f t="shared" si="1147"/>
        <v>4</v>
      </c>
      <c r="K5882" s="3" t="str">
        <f>IF(AND(D5882&gt;='Season Lookup'!$D$15,D5882&lt;'Season Lookup'!$D$16),"Spring",IF(AND(D5882&gt;='Season Lookup'!$D$16,D5882&lt;'Season Lookup'!$D$17),"Summer",IF(AND(D5882&gt;='Season Lookup'!$D$17,D5882&lt;'Season Lookup'!$D$18),"Fall",IF(OR(D5882&gt;='Season Lookup'!$D$18,D5882&lt;'Season Lookup'!$D$15),"Winter"))))</f>
        <v>Fall</v>
      </c>
      <c r="L5882" s="3" t="str">
        <f>VLOOKUP(F5882,'Season Lookup'!$A$1:$B$13,2,0)</f>
        <v>Fall</v>
      </c>
      <c r="M5882" t="s">
        <v>82</v>
      </c>
      <c r="N5882" t="s">
        <v>13</v>
      </c>
      <c r="O5882" t="s">
        <v>132</v>
      </c>
      <c r="P5882" t="str">
        <f t="shared" si="1148"/>
        <v>Yes</v>
      </c>
      <c r="Q5882" t="str">
        <f t="shared" si="1149"/>
        <v>Yes</v>
      </c>
      <c r="R5882" t="str">
        <f t="shared" si="1150"/>
        <v>No</v>
      </c>
      <c r="T5882" t="s">
        <v>342</v>
      </c>
      <c r="U5882" t="s">
        <v>316</v>
      </c>
      <c r="V5882" t="str">
        <f t="shared" si="1151"/>
        <v>Intersection</v>
      </c>
      <c r="W5882" t="s">
        <v>2529</v>
      </c>
      <c r="X5882">
        <v>42.366343000000001</v>
      </c>
      <c r="Y5882">
        <v>-71.103160000000003</v>
      </c>
      <c r="Z5882" t="s">
        <v>643</v>
      </c>
    </row>
    <row r="5883" spans="1:26">
      <c r="A5883">
        <v>29894</v>
      </c>
      <c r="B5883" s="1">
        <v>41584.5</v>
      </c>
      <c r="C5883" s="1">
        <f t="shared" si="1140"/>
        <v>41275</v>
      </c>
      <c r="D5883" s="4">
        <f t="shared" si="1141"/>
        <v>0.84722222222222221</v>
      </c>
      <c r="E5883" s="3">
        <f t="shared" si="1142"/>
        <v>2013</v>
      </c>
      <c r="F5883" s="3">
        <f t="shared" si="1143"/>
        <v>11</v>
      </c>
      <c r="G5883" s="3">
        <f t="shared" si="1144"/>
        <v>6</v>
      </c>
      <c r="H5883" s="3">
        <f t="shared" si="1145"/>
        <v>12</v>
      </c>
      <c r="I5883" s="3">
        <f t="shared" si="1146"/>
        <v>0</v>
      </c>
      <c r="J5883" s="3">
        <f t="shared" si="1147"/>
        <v>4</v>
      </c>
      <c r="K5883" s="3" t="str">
        <f>IF(AND(D5883&gt;='Season Lookup'!$D$15,D5883&lt;'Season Lookup'!$D$16),"Spring",IF(AND(D5883&gt;='Season Lookup'!$D$16,D5883&lt;'Season Lookup'!$D$17),"Summer",IF(AND(D5883&gt;='Season Lookup'!$D$17,D5883&lt;'Season Lookup'!$D$18),"Fall",IF(OR(D5883&gt;='Season Lookup'!$D$18,D5883&lt;'Season Lookup'!$D$15),"Winter"))))</f>
        <v>Fall</v>
      </c>
      <c r="L5883" s="3" t="str">
        <f>VLOOKUP(F5883,'Season Lookup'!$A$1:$B$13,2,0)</f>
        <v>Fall</v>
      </c>
      <c r="M5883" t="s">
        <v>82</v>
      </c>
      <c r="N5883" t="s">
        <v>13</v>
      </c>
      <c r="O5883" t="s">
        <v>23</v>
      </c>
      <c r="P5883" t="str">
        <f t="shared" si="1148"/>
        <v>Yes</v>
      </c>
      <c r="Q5883" t="str">
        <f t="shared" si="1149"/>
        <v>No</v>
      </c>
      <c r="R5883" t="str">
        <f t="shared" si="1150"/>
        <v>No</v>
      </c>
      <c r="S5883">
        <v>5</v>
      </c>
      <c r="T5883" t="s">
        <v>971</v>
      </c>
      <c r="V5883" t="str">
        <f t="shared" si="1151"/>
        <v>Non Intersection</v>
      </c>
      <c r="W5883" t="s">
        <v>6167</v>
      </c>
      <c r="X5883">
        <v>42.372666000000002</v>
      </c>
      <c r="Y5883">
        <v>-71.107664999999997</v>
      </c>
      <c r="Z5883" t="s">
        <v>6168</v>
      </c>
    </row>
    <row r="5884" spans="1:26">
      <c r="A5884">
        <v>29895</v>
      </c>
      <c r="B5884" s="1">
        <v>41584.54859953704</v>
      </c>
      <c r="C5884" s="1">
        <f t="shared" si="1140"/>
        <v>41275</v>
      </c>
      <c r="D5884" s="4">
        <f t="shared" si="1141"/>
        <v>0.84722222222222221</v>
      </c>
      <c r="E5884" s="3">
        <f t="shared" si="1142"/>
        <v>2013</v>
      </c>
      <c r="F5884" s="3">
        <f t="shared" si="1143"/>
        <v>11</v>
      </c>
      <c r="G5884" s="3">
        <f t="shared" si="1144"/>
        <v>6</v>
      </c>
      <c r="H5884" s="3">
        <f t="shared" si="1145"/>
        <v>13</v>
      </c>
      <c r="I5884" s="3">
        <f t="shared" si="1146"/>
        <v>9</v>
      </c>
      <c r="J5884" s="3">
        <f t="shared" si="1147"/>
        <v>4</v>
      </c>
      <c r="K5884" s="3" t="str">
        <f>IF(AND(D5884&gt;='Season Lookup'!$D$15,D5884&lt;'Season Lookup'!$D$16),"Spring",IF(AND(D5884&gt;='Season Lookup'!$D$16,D5884&lt;'Season Lookup'!$D$17),"Summer",IF(AND(D5884&gt;='Season Lookup'!$D$17,D5884&lt;'Season Lookup'!$D$18),"Fall",IF(OR(D5884&gt;='Season Lookup'!$D$18,D5884&lt;'Season Lookup'!$D$15),"Winter"))))</f>
        <v>Fall</v>
      </c>
      <c r="L5884" s="3" t="str">
        <f>VLOOKUP(F5884,'Season Lookup'!$A$1:$B$13,2,0)</f>
        <v>Fall</v>
      </c>
      <c r="M5884" t="s">
        <v>82</v>
      </c>
      <c r="N5884" t="s">
        <v>35</v>
      </c>
      <c r="O5884" t="s">
        <v>36</v>
      </c>
      <c r="P5884" t="str">
        <f t="shared" si="1148"/>
        <v>Yes</v>
      </c>
      <c r="Q5884" t="str">
        <f t="shared" si="1149"/>
        <v>No</v>
      </c>
      <c r="R5884" t="str">
        <f t="shared" si="1150"/>
        <v>No</v>
      </c>
      <c r="T5884" t="s">
        <v>129</v>
      </c>
      <c r="U5884" t="s">
        <v>74</v>
      </c>
      <c r="V5884" t="str">
        <f t="shared" si="1151"/>
        <v>Intersection</v>
      </c>
      <c r="W5884" t="s">
        <v>2265</v>
      </c>
      <c r="X5884">
        <v>42.366289000000002</v>
      </c>
      <c r="Y5884">
        <v>-71.091796000000002</v>
      </c>
      <c r="Z5884" t="s">
        <v>2266</v>
      </c>
    </row>
    <row r="5885" spans="1:26">
      <c r="A5885">
        <v>29896</v>
      </c>
      <c r="B5885" s="1">
        <v>41584.877071759256</v>
      </c>
      <c r="C5885" s="1">
        <f t="shared" si="1140"/>
        <v>41275</v>
      </c>
      <c r="D5885" s="4">
        <f t="shared" si="1141"/>
        <v>0.84722222222222221</v>
      </c>
      <c r="E5885" s="3">
        <f t="shared" si="1142"/>
        <v>2013</v>
      </c>
      <c r="F5885" s="3">
        <f t="shared" si="1143"/>
        <v>11</v>
      </c>
      <c r="G5885" s="3">
        <f t="shared" si="1144"/>
        <v>6</v>
      </c>
      <c r="H5885" s="3">
        <f t="shared" si="1145"/>
        <v>21</v>
      </c>
      <c r="I5885" s="3">
        <f t="shared" si="1146"/>
        <v>2</v>
      </c>
      <c r="J5885" s="3">
        <f t="shared" si="1147"/>
        <v>4</v>
      </c>
      <c r="K5885" s="3" t="str">
        <f>IF(AND(D5885&gt;='Season Lookup'!$D$15,D5885&lt;'Season Lookup'!$D$16),"Spring",IF(AND(D5885&gt;='Season Lookup'!$D$16,D5885&lt;'Season Lookup'!$D$17),"Summer",IF(AND(D5885&gt;='Season Lookup'!$D$17,D5885&lt;'Season Lookup'!$D$18),"Fall",IF(OR(D5885&gt;='Season Lookup'!$D$18,D5885&lt;'Season Lookup'!$D$15),"Winter"))))</f>
        <v>Fall</v>
      </c>
      <c r="L5885" s="3" t="str">
        <f>VLOOKUP(F5885,'Season Lookup'!$A$1:$B$13,2,0)</f>
        <v>Fall</v>
      </c>
      <c r="M5885" t="s">
        <v>82</v>
      </c>
      <c r="N5885" t="s">
        <v>329</v>
      </c>
      <c r="O5885" t="s">
        <v>23</v>
      </c>
      <c r="P5885" t="str">
        <f t="shared" si="1148"/>
        <v>No</v>
      </c>
      <c r="Q5885" t="str">
        <f t="shared" si="1149"/>
        <v>No</v>
      </c>
      <c r="R5885" t="str">
        <f t="shared" si="1150"/>
        <v>No</v>
      </c>
      <c r="T5885" t="s">
        <v>94</v>
      </c>
      <c r="V5885" t="str">
        <f t="shared" si="1151"/>
        <v>Intersection</v>
      </c>
      <c r="W5885" t="s">
        <v>115</v>
      </c>
      <c r="X5885">
        <v>0</v>
      </c>
      <c r="Y5885">
        <v>0</v>
      </c>
      <c r="Z5885" t="s">
        <v>81</v>
      </c>
    </row>
    <row r="5886" spans="1:26">
      <c r="A5886">
        <v>29898</v>
      </c>
      <c r="B5886" s="1">
        <v>41584.076388888891</v>
      </c>
      <c r="C5886" s="1">
        <f t="shared" si="1140"/>
        <v>41275</v>
      </c>
      <c r="D5886" s="4">
        <f t="shared" si="1141"/>
        <v>0.84722222222222221</v>
      </c>
      <c r="E5886" s="3">
        <f t="shared" si="1142"/>
        <v>2013</v>
      </c>
      <c r="F5886" s="3">
        <f t="shared" si="1143"/>
        <v>11</v>
      </c>
      <c r="G5886" s="3">
        <f t="shared" si="1144"/>
        <v>6</v>
      </c>
      <c r="H5886" s="3">
        <f t="shared" si="1145"/>
        <v>1</v>
      </c>
      <c r="I5886" s="3">
        <f t="shared" si="1146"/>
        <v>50</v>
      </c>
      <c r="J5886" s="3">
        <f t="shared" si="1147"/>
        <v>4</v>
      </c>
      <c r="K5886" s="3" t="str">
        <f>IF(AND(D5886&gt;='Season Lookup'!$D$15,D5886&lt;'Season Lookup'!$D$16),"Spring",IF(AND(D5886&gt;='Season Lookup'!$D$16,D5886&lt;'Season Lookup'!$D$17),"Summer",IF(AND(D5886&gt;='Season Lookup'!$D$17,D5886&lt;'Season Lookup'!$D$18),"Fall",IF(OR(D5886&gt;='Season Lookup'!$D$18,D5886&lt;'Season Lookup'!$D$15),"Winter"))))</f>
        <v>Fall</v>
      </c>
      <c r="L5886" s="3" t="str">
        <f>VLOOKUP(F5886,'Season Lookup'!$A$1:$B$13,2,0)</f>
        <v>Fall</v>
      </c>
      <c r="M5886" t="s">
        <v>82</v>
      </c>
      <c r="N5886" t="s">
        <v>18</v>
      </c>
      <c r="O5886" t="s">
        <v>13</v>
      </c>
      <c r="P5886" t="str">
        <f t="shared" si="1148"/>
        <v>Yes</v>
      </c>
      <c r="Q5886" t="str">
        <f t="shared" si="1149"/>
        <v>No</v>
      </c>
      <c r="R5886" t="str">
        <f t="shared" si="1150"/>
        <v>No</v>
      </c>
      <c r="T5886" t="s">
        <v>14</v>
      </c>
      <c r="U5886" t="s">
        <v>126</v>
      </c>
      <c r="V5886" t="str">
        <f t="shared" si="1151"/>
        <v>Intersection</v>
      </c>
      <c r="W5886" t="s">
        <v>127</v>
      </c>
      <c r="X5886">
        <v>42.388964999999999</v>
      </c>
      <c r="Y5886">
        <v>-71.119694999999993</v>
      </c>
      <c r="Z5886" t="s">
        <v>128</v>
      </c>
    </row>
    <row r="5887" spans="1:26">
      <c r="A5887">
        <v>29899</v>
      </c>
      <c r="B5887" s="1">
        <v>41585.4375</v>
      </c>
      <c r="C5887" s="1">
        <f t="shared" si="1140"/>
        <v>41275</v>
      </c>
      <c r="D5887" s="4">
        <f t="shared" si="1141"/>
        <v>0.85</v>
      </c>
      <c r="E5887" s="3">
        <f t="shared" si="1142"/>
        <v>2013</v>
      </c>
      <c r="F5887" s="3">
        <f t="shared" si="1143"/>
        <v>11</v>
      </c>
      <c r="G5887" s="3">
        <f t="shared" si="1144"/>
        <v>7</v>
      </c>
      <c r="H5887" s="3">
        <f t="shared" si="1145"/>
        <v>10</v>
      </c>
      <c r="I5887" s="3">
        <f t="shared" si="1146"/>
        <v>30</v>
      </c>
      <c r="J5887" s="3">
        <f t="shared" si="1147"/>
        <v>5</v>
      </c>
      <c r="K5887" s="3" t="str">
        <f>IF(AND(D5887&gt;='Season Lookup'!$D$15,D5887&lt;'Season Lookup'!$D$16),"Spring",IF(AND(D5887&gt;='Season Lookup'!$D$16,D5887&lt;'Season Lookup'!$D$17),"Summer",IF(AND(D5887&gt;='Season Lookup'!$D$17,D5887&lt;'Season Lookup'!$D$18),"Fall",IF(OR(D5887&gt;='Season Lookup'!$D$18,D5887&lt;'Season Lookup'!$D$15),"Winter"))))</f>
        <v>Fall</v>
      </c>
      <c r="L5887" s="3" t="str">
        <f>VLOOKUP(F5887,'Season Lookup'!$A$1:$B$13,2,0)</f>
        <v>Fall</v>
      </c>
      <c r="M5887" t="s">
        <v>78</v>
      </c>
      <c r="N5887" t="s">
        <v>13</v>
      </c>
      <c r="O5887" t="s">
        <v>13</v>
      </c>
      <c r="P5887" t="str">
        <f t="shared" si="1148"/>
        <v>Yes</v>
      </c>
      <c r="Q5887" t="str">
        <f t="shared" si="1149"/>
        <v>No</v>
      </c>
      <c r="R5887" t="str">
        <f t="shared" si="1150"/>
        <v>No</v>
      </c>
      <c r="S5887">
        <v>2012</v>
      </c>
      <c r="T5887" t="s">
        <v>186</v>
      </c>
      <c r="V5887" t="str">
        <f t="shared" si="1151"/>
        <v>Non Intersection</v>
      </c>
      <c r="W5887" t="s">
        <v>6169</v>
      </c>
      <c r="X5887">
        <v>0</v>
      </c>
      <c r="Y5887">
        <v>0</v>
      </c>
      <c r="Z5887" t="s">
        <v>81</v>
      </c>
    </row>
    <row r="5888" spans="1:26">
      <c r="A5888">
        <v>29900</v>
      </c>
      <c r="B5888" s="1">
        <v>41585.621527777781</v>
      </c>
      <c r="C5888" s="1">
        <f t="shared" si="1140"/>
        <v>41275</v>
      </c>
      <c r="D5888" s="4">
        <f t="shared" si="1141"/>
        <v>0.85</v>
      </c>
      <c r="E5888" s="3">
        <f t="shared" si="1142"/>
        <v>2013</v>
      </c>
      <c r="F5888" s="3">
        <f t="shared" si="1143"/>
        <v>11</v>
      </c>
      <c r="G5888" s="3">
        <f t="shared" si="1144"/>
        <v>7</v>
      </c>
      <c r="H5888" s="3">
        <f t="shared" si="1145"/>
        <v>14</v>
      </c>
      <c r="I5888" s="3">
        <f t="shared" si="1146"/>
        <v>55</v>
      </c>
      <c r="J5888" s="3">
        <f t="shared" si="1147"/>
        <v>5</v>
      </c>
      <c r="K5888" s="3" t="str">
        <f>IF(AND(D5888&gt;='Season Lookup'!$D$15,D5888&lt;'Season Lookup'!$D$16),"Spring",IF(AND(D5888&gt;='Season Lookup'!$D$16,D5888&lt;'Season Lookup'!$D$17),"Summer",IF(AND(D5888&gt;='Season Lookup'!$D$17,D5888&lt;'Season Lookup'!$D$18),"Fall",IF(OR(D5888&gt;='Season Lookup'!$D$18,D5888&lt;'Season Lookup'!$D$15),"Winter"))))</f>
        <v>Fall</v>
      </c>
      <c r="L5888" s="3" t="str">
        <f>VLOOKUP(F5888,'Season Lookup'!$A$1:$B$13,2,0)</f>
        <v>Fall</v>
      </c>
      <c r="M5888" t="s">
        <v>78</v>
      </c>
      <c r="N5888" t="s">
        <v>13</v>
      </c>
      <c r="O5888" t="s">
        <v>36</v>
      </c>
      <c r="P5888" t="str">
        <f t="shared" si="1148"/>
        <v>Yes</v>
      </c>
      <c r="Q5888" t="str">
        <f t="shared" si="1149"/>
        <v>No</v>
      </c>
      <c r="R5888" t="str">
        <f t="shared" si="1150"/>
        <v>No</v>
      </c>
      <c r="T5888" t="s">
        <v>42</v>
      </c>
      <c r="U5888" t="s">
        <v>70</v>
      </c>
      <c r="V5888" t="str">
        <f t="shared" si="1151"/>
        <v>Intersection</v>
      </c>
      <c r="W5888" t="s">
        <v>2969</v>
      </c>
      <c r="X5888">
        <v>42.358266999999998</v>
      </c>
      <c r="Y5888">
        <v>-71.109593000000004</v>
      </c>
      <c r="Z5888" t="s">
        <v>2970</v>
      </c>
    </row>
    <row r="5889" spans="1:26">
      <c r="A5889">
        <v>29901</v>
      </c>
      <c r="B5889" s="1">
        <v>41585.67359953704</v>
      </c>
      <c r="C5889" s="1">
        <f t="shared" si="1140"/>
        <v>41275</v>
      </c>
      <c r="D5889" s="4">
        <f t="shared" si="1141"/>
        <v>0.85</v>
      </c>
      <c r="E5889" s="3">
        <f t="shared" si="1142"/>
        <v>2013</v>
      </c>
      <c r="F5889" s="3">
        <f t="shared" si="1143"/>
        <v>11</v>
      </c>
      <c r="G5889" s="3">
        <f t="shared" si="1144"/>
        <v>7</v>
      </c>
      <c r="H5889" s="3">
        <f t="shared" si="1145"/>
        <v>16</v>
      </c>
      <c r="I5889" s="3">
        <f t="shared" si="1146"/>
        <v>9</v>
      </c>
      <c r="J5889" s="3">
        <f t="shared" si="1147"/>
        <v>5</v>
      </c>
      <c r="K5889" s="3" t="str">
        <f>IF(AND(D5889&gt;='Season Lookup'!$D$15,D5889&lt;'Season Lookup'!$D$16),"Spring",IF(AND(D5889&gt;='Season Lookup'!$D$16,D5889&lt;'Season Lookup'!$D$17),"Summer",IF(AND(D5889&gt;='Season Lookup'!$D$17,D5889&lt;'Season Lookup'!$D$18),"Fall",IF(OR(D5889&gt;='Season Lookup'!$D$18,D5889&lt;'Season Lookup'!$D$15),"Winter"))))</f>
        <v>Fall</v>
      </c>
      <c r="L5889" s="3" t="str">
        <f>VLOOKUP(F5889,'Season Lookup'!$A$1:$B$13,2,0)</f>
        <v>Fall</v>
      </c>
      <c r="M5889" t="s">
        <v>78</v>
      </c>
      <c r="N5889" t="s">
        <v>13</v>
      </c>
      <c r="O5889" t="s">
        <v>36</v>
      </c>
      <c r="P5889" t="str">
        <f t="shared" si="1148"/>
        <v>Yes</v>
      </c>
      <c r="Q5889" t="str">
        <f t="shared" si="1149"/>
        <v>No</v>
      </c>
      <c r="R5889" t="str">
        <f t="shared" si="1150"/>
        <v>No</v>
      </c>
      <c r="T5889" t="s">
        <v>209</v>
      </c>
      <c r="U5889" t="s">
        <v>147</v>
      </c>
      <c r="V5889" t="str">
        <f t="shared" si="1151"/>
        <v>Intersection</v>
      </c>
      <c r="W5889" t="s">
        <v>1876</v>
      </c>
      <c r="X5889">
        <v>42.366151000000002</v>
      </c>
      <c r="Y5889">
        <v>-71.086074999999994</v>
      </c>
      <c r="Z5889" t="s">
        <v>1877</v>
      </c>
    </row>
    <row r="5890" spans="1:26">
      <c r="A5890">
        <v>29902</v>
      </c>
      <c r="B5890" s="1">
        <v>41585.805543981478</v>
      </c>
      <c r="C5890" s="1">
        <f t="shared" si="1140"/>
        <v>41275</v>
      </c>
      <c r="D5890" s="4">
        <f t="shared" si="1141"/>
        <v>0.85</v>
      </c>
      <c r="E5890" s="3">
        <f t="shared" si="1142"/>
        <v>2013</v>
      </c>
      <c r="F5890" s="3">
        <f t="shared" si="1143"/>
        <v>11</v>
      </c>
      <c r="G5890" s="3">
        <f t="shared" si="1144"/>
        <v>7</v>
      </c>
      <c r="H5890" s="3">
        <f t="shared" si="1145"/>
        <v>19</v>
      </c>
      <c r="I5890" s="3">
        <f t="shared" si="1146"/>
        <v>19</v>
      </c>
      <c r="J5890" s="3">
        <f t="shared" si="1147"/>
        <v>5</v>
      </c>
      <c r="K5890" s="3" t="str">
        <f>IF(AND(D5890&gt;='Season Lookup'!$D$15,D5890&lt;'Season Lookup'!$D$16),"Spring",IF(AND(D5890&gt;='Season Lookup'!$D$16,D5890&lt;'Season Lookup'!$D$17),"Summer",IF(AND(D5890&gt;='Season Lookup'!$D$17,D5890&lt;'Season Lookup'!$D$18),"Fall",IF(OR(D5890&gt;='Season Lookup'!$D$18,D5890&lt;'Season Lookup'!$D$15),"Winter"))))</f>
        <v>Fall</v>
      </c>
      <c r="L5890" s="3" t="str">
        <f>VLOOKUP(F5890,'Season Lookup'!$A$1:$B$13,2,0)</f>
        <v>Fall</v>
      </c>
      <c r="M5890" t="s">
        <v>78</v>
      </c>
      <c r="N5890" t="s">
        <v>18</v>
      </c>
      <c r="O5890" t="s">
        <v>23</v>
      </c>
      <c r="P5890" t="str">
        <f t="shared" si="1148"/>
        <v>Yes</v>
      </c>
      <c r="Q5890" t="str">
        <f t="shared" si="1149"/>
        <v>No</v>
      </c>
      <c r="R5890" t="str">
        <f t="shared" si="1150"/>
        <v>No</v>
      </c>
      <c r="S5890">
        <v>44</v>
      </c>
      <c r="T5890" t="s">
        <v>326</v>
      </c>
      <c r="V5890" t="str">
        <f t="shared" si="1151"/>
        <v>Non Intersection</v>
      </c>
      <c r="W5890" t="s">
        <v>4482</v>
      </c>
      <c r="X5890">
        <v>42.37238</v>
      </c>
      <c r="Y5890">
        <v>-71.120155999999994</v>
      </c>
      <c r="Z5890" t="s">
        <v>4483</v>
      </c>
    </row>
    <row r="5891" spans="1:26">
      <c r="A5891">
        <v>29903</v>
      </c>
      <c r="B5891" s="1">
        <v>41585.969444444447</v>
      </c>
      <c r="C5891" s="1">
        <f t="shared" si="1140"/>
        <v>41275</v>
      </c>
      <c r="D5891" s="4">
        <f t="shared" si="1141"/>
        <v>0.85</v>
      </c>
      <c r="E5891" s="3">
        <f t="shared" si="1142"/>
        <v>2013</v>
      </c>
      <c r="F5891" s="3">
        <f t="shared" si="1143"/>
        <v>11</v>
      </c>
      <c r="G5891" s="3">
        <f t="shared" si="1144"/>
        <v>7</v>
      </c>
      <c r="H5891" s="3">
        <f t="shared" si="1145"/>
        <v>23</v>
      </c>
      <c r="I5891" s="3">
        <f t="shared" si="1146"/>
        <v>16</v>
      </c>
      <c r="J5891" s="3">
        <f t="shared" si="1147"/>
        <v>5</v>
      </c>
      <c r="K5891" s="3" t="str">
        <f>IF(AND(D5891&gt;='Season Lookup'!$D$15,D5891&lt;'Season Lookup'!$D$16),"Spring",IF(AND(D5891&gt;='Season Lookup'!$D$16,D5891&lt;'Season Lookup'!$D$17),"Summer",IF(AND(D5891&gt;='Season Lookup'!$D$17,D5891&lt;'Season Lookup'!$D$18),"Fall",IF(OR(D5891&gt;='Season Lookup'!$D$18,D5891&lt;'Season Lookup'!$D$15),"Winter"))))</f>
        <v>Fall</v>
      </c>
      <c r="L5891" s="3" t="str">
        <f>VLOOKUP(F5891,'Season Lookup'!$A$1:$B$13,2,0)</f>
        <v>Fall</v>
      </c>
      <c r="M5891" t="s">
        <v>78</v>
      </c>
      <c r="N5891" t="s">
        <v>13</v>
      </c>
      <c r="O5891" t="s">
        <v>23</v>
      </c>
      <c r="P5891" t="str">
        <f t="shared" si="1148"/>
        <v>Yes</v>
      </c>
      <c r="Q5891" t="str">
        <f t="shared" si="1149"/>
        <v>No</v>
      </c>
      <c r="R5891" t="str">
        <f t="shared" si="1150"/>
        <v>No</v>
      </c>
      <c r="T5891" t="s">
        <v>198</v>
      </c>
      <c r="V5891" t="str">
        <f t="shared" si="1151"/>
        <v>Intersection</v>
      </c>
      <c r="W5891" t="s">
        <v>441</v>
      </c>
      <c r="X5891">
        <v>0</v>
      </c>
      <c r="Y5891">
        <v>0</v>
      </c>
      <c r="Z5891" t="s">
        <v>81</v>
      </c>
    </row>
    <row r="5892" spans="1:26">
      <c r="A5892">
        <v>29905</v>
      </c>
      <c r="B5892" s="1">
        <v>41586.208333333336</v>
      </c>
      <c r="C5892" s="1">
        <f t="shared" si="1140"/>
        <v>41275</v>
      </c>
      <c r="D5892" s="4">
        <f t="shared" si="1141"/>
        <v>0.85277777777777775</v>
      </c>
      <c r="E5892" s="3">
        <f t="shared" si="1142"/>
        <v>2013</v>
      </c>
      <c r="F5892" s="3">
        <f t="shared" si="1143"/>
        <v>11</v>
      </c>
      <c r="G5892" s="3">
        <f t="shared" si="1144"/>
        <v>8</v>
      </c>
      <c r="H5892" s="3">
        <f t="shared" si="1145"/>
        <v>5</v>
      </c>
      <c r="I5892" s="3">
        <f t="shared" si="1146"/>
        <v>0</v>
      </c>
      <c r="J5892" s="3">
        <f t="shared" si="1147"/>
        <v>6</v>
      </c>
      <c r="K5892" s="3" t="str">
        <f>IF(AND(D5892&gt;='Season Lookup'!$D$15,D5892&lt;'Season Lookup'!$D$16),"Spring",IF(AND(D5892&gt;='Season Lookup'!$D$16,D5892&lt;'Season Lookup'!$D$17),"Summer",IF(AND(D5892&gt;='Season Lookup'!$D$17,D5892&lt;'Season Lookup'!$D$18),"Fall",IF(OR(D5892&gt;='Season Lookup'!$D$18,D5892&lt;'Season Lookup'!$D$15),"Winter"))))</f>
        <v>Fall</v>
      </c>
      <c r="L5892" s="3" t="str">
        <f>VLOOKUP(F5892,'Season Lookup'!$A$1:$B$13,2,0)</f>
        <v>Fall</v>
      </c>
      <c r="M5892" t="s">
        <v>12</v>
      </c>
      <c r="N5892" t="s">
        <v>13</v>
      </c>
      <c r="O5892" t="s">
        <v>23</v>
      </c>
      <c r="P5892" t="str">
        <f t="shared" si="1148"/>
        <v>Yes</v>
      </c>
      <c r="Q5892" t="str">
        <f t="shared" si="1149"/>
        <v>No</v>
      </c>
      <c r="R5892" t="str">
        <f t="shared" si="1150"/>
        <v>No</v>
      </c>
      <c r="S5892">
        <v>23</v>
      </c>
      <c r="T5892" t="s">
        <v>3001</v>
      </c>
      <c r="V5892" t="str">
        <f t="shared" si="1151"/>
        <v>Non Intersection</v>
      </c>
      <c r="W5892" t="s">
        <v>6170</v>
      </c>
      <c r="X5892">
        <v>42.398330000000001</v>
      </c>
      <c r="Y5892">
        <v>-71.132537999999997</v>
      </c>
      <c r="Z5892" t="s">
        <v>6171</v>
      </c>
    </row>
    <row r="5893" spans="1:26">
      <c r="A5893">
        <v>29906</v>
      </c>
      <c r="B5893" s="1">
        <v>41586.472210648149</v>
      </c>
      <c r="C5893" s="1">
        <f t="shared" si="1140"/>
        <v>41275</v>
      </c>
      <c r="D5893" s="4">
        <f t="shared" si="1141"/>
        <v>0.85277777777777775</v>
      </c>
      <c r="E5893" s="3">
        <f t="shared" si="1142"/>
        <v>2013</v>
      </c>
      <c r="F5893" s="3">
        <f t="shared" si="1143"/>
        <v>11</v>
      </c>
      <c r="G5893" s="3">
        <f t="shared" si="1144"/>
        <v>8</v>
      </c>
      <c r="H5893" s="3">
        <f t="shared" si="1145"/>
        <v>11</v>
      </c>
      <c r="I5893" s="3">
        <f t="shared" si="1146"/>
        <v>19</v>
      </c>
      <c r="J5893" s="3">
        <f t="shared" si="1147"/>
        <v>6</v>
      </c>
      <c r="K5893" s="3" t="str">
        <f>IF(AND(D5893&gt;='Season Lookup'!$D$15,D5893&lt;'Season Lookup'!$D$16),"Spring",IF(AND(D5893&gt;='Season Lookup'!$D$16,D5893&lt;'Season Lookup'!$D$17),"Summer",IF(AND(D5893&gt;='Season Lookup'!$D$17,D5893&lt;'Season Lookup'!$D$18),"Fall",IF(OR(D5893&gt;='Season Lookup'!$D$18,D5893&lt;'Season Lookup'!$D$15),"Winter"))))</f>
        <v>Fall</v>
      </c>
      <c r="L5893" s="3" t="str">
        <f>VLOOKUP(F5893,'Season Lookup'!$A$1:$B$13,2,0)</f>
        <v>Fall</v>
      </c>
      <c r="M5893" t="s">
        <v>12</v>
      </c>
      <c r="N5893" t="s">
        <v>35</v>
      </c>
      <c r="O5893" t="s">
        <v>13</v>
      </c>
      <c r="P5893" t="str">
        <f t="shared" si="1148"/>
        <v>Yes</v>
      </c>
      <c r="Q5893" t="str">
        <f t="shared" si="1149"/>
        <v>No</v>
      </c>
      <c r="R5893" t="str">
        <f t="shared" si="1150"/>
        <v>No</v>
      </c>
      <c r="T5893" t="s">
        <v>14</v>
      </c>
      <c r="U5893" t="s">
        <v>498</v>
      </c>
      <c r="V5893" t="str">
        <f t="shared" si="1151"/>
        <v>Intersection</v>
      </c>
      <c r="W5893" t="s">
        <v>2747</v>
      </c>
      <c r="X5893">
        <v>42.369567000000004</v>
      </c>
      <c r="Y5893">
        <v>-71.111861000000005</v>
      </c>
      <c r="Z5893" t="s">
        <v>2748</v>
      </c>
    </row>
    <row r="5894" spans="1:26">
      <c r="A5894">
        <v>29908</v>
      </c>
      <c r="B5894" s="1">
        <v>41586.618750000001</v>
      </c>
      <c r="C5894" s="1">
        <f t="shared" si="1140"/>
        <v>41275</v>
      </c>
      <c r="D5894" s="4">
        <f t="shared" si="1141"/>
        <v>0.85277777777777775</v>
      </c>
      <c r="E5894" s="3">
        <f t="shared" si="1142"/>
        <v>2013</v>
      </c>
      <c r="F5894" s="3">
        <f t="shared" si="1143"/>
        <v>11</v>
      </c>
      <c r="G5894" s="3">
        <f t="shared" si="1144"/>
        <v>8</v>
      </c>
      <c r="H5894" s="3">
        <f t="shared" si="1145"/>
        <v>14</v>
      </c>
      <c r="I5894" s="3">
        <f t="shared" si="1146"/>
        <v>51</v>
      </c>
      <c r="J5894" s="3">
        <f t="shared" si="1147"/>
        <v>6</v>
      </c>
      <c r="K5894" s="3" t="str">
        <f>IF(AND(D5894&gt;='Season Lookup'!$D$15,D5894&lt;'Season Lookup'!$D$16),"Spring",IF(AND(D5894&gt;='Season Lookup'!$D$16,D5894&lt;'Season Lookup'!$D$17),"Summer",IF(AND(D5894&gt;='Season Lookup'!$D$17,D5894&lt;'Season Lookup'!$D$18),"Fall",IF(OR(D5894&gt;='Season Lookup'!$D$18,D5894&lt;'Season Lookup'!$D$15),"Winter"))))</f>
        <v>Fall</v>
      </c>
      <c r="L5894" s="3" t="str">
        <f>VLOOKUP(F5894,'Season Lookup'!$A$1:$B$13,2,0)</f>
        <v>Fall</v>
      </c>
      <c r="M5894" t="s">
        <v>12</v>
      </c>
      <c r="N5894" t="s">
        <v>13</v>
      </c>
      <c r="O5894" t="s">
        <v>13</v>
      </c>
      <c r="P5894" t="str">
        <f t="shared" si="1148"/>
        <v>Yes</v>
      </c>
      <c r="Q5894" t="str">
        <f t="shared" si="1149"/>
        <v>No</v>
      </c>
      <c r="R5894" t="str">
        <f t="shared" si="1150"/>
        <v>No</v>
      </c>
      <c r="S5894">
        <v>89</v>
      </c>
      <c r="T5894" t="s">
        <v>61</v>
      </c>
      <c r="U5894" t="s">
        <v>1062</v>
      </c>
      <c r="V5894" t="str">
        <f t="shared" si="1151"/>
        <v>Non Intersection</v>
      </c>
      <c r="W5894" t="s">
        <v>1662</v>
      </c>
      <c r="X5894">
        <v>42.368279999999999</v>
      </c>
      <c r="Y5894">
        <v>-71.077596</v>
      </c>
      <c r="Z5894" t="s">
        <v>1663</v>
      </c>
    </row>
    <row r="5895" spans="1:26">
      <c r="A5895">
        <v>29909</v>
      </c>
      <c r="B5895" s="1">
        <v>41586.634027777778</v>
      </c>
      <c r="C5895" s="1">
        <f t="shared" si="1140"/>
        <v>41275</v>
      </c>
      <c r="D5895" s="4">
        <f t="shared" si="1141"/>
        <v>0.85277777777777775</v>
      </c>
      <c r="E5895" s="3">
        <f t="shared" si="1142"/>
        <v>2013</v>
      </c>
      <c r="F5895" s="3">
        <f t="shared" si="1143"/>
        <v>11</v>
      </c>
      <c r="G5895" s="3">
        <f t="shared" si="1144"/>
        <v>8</v>
      </c>
      <c r="H5895" s="3">
        <f t="shared" si="1145"/>
        <v>15</v>
      </c>
      <c r="I5895" s="3">
        <f t="shared" si="1146"/>
        <v>13</v>
      </c>
      <c r="J5895" s="3">
        <f t="shared" si="1147"/>
        <v>6</v>
      </c>
      <c r="K5895" s="3" t="str">
        <f>IF(AND(D5895&gt;='Season Lookup'!$D$15,D5895&lt;'Season Lookup'!$D$16),"Spring",IF(AND(D5895&gt;='Season Lookup'!$D$16,D5895&lt;'Season Lookup'!$D$17),"Summer",IF(AND(D5895&gt;='Season Lookup'!$D$17,D5895&lt;'Season Lookup'!$D$18),"Fall",IF(OR(D5895&gt;='Season Lookup'!$D$18,D5895&lt;'Season Lookup'!$D$15),"Winter"))))</f>
        <v>Fall</v>
      </c>
      <c r="L5895" s="3" t="str">
        <f>VLOOKUP(F5895,'Season Lookup'!$A$1:$B$13,2,0)</f>
        <v>Fall</v>
      </c>
      <c r="M5895" t="s">
        <v>12</v>
      </c>
      <c r="N5895" t="s">
        <v>13</v>
      </c>
      <c r="O5895" t="s">
        <v>132</v>
      </c>
      <c r="P5895" t="str">
        <f t="shared" si="1148"/>
        <v>Yes</v>
      </c>
      <c r="Q5895" t="str">
        <f t="shared" si="1149"/>
        <v>Yes</v>
      </c>
      <c r="R5895" t="str">
        <f t="shared" si="1150"/>
        <v>No</v>
      </c>
      <c r="S5895">
        <v>1</v>
      </c>
      <c r="T5895" t="s">
        <v>6130</v>
      </c>
      <c r="V5895" t="str">
        <f t="shared" si="1151"/>
        <v>Non Intersection</v>
      </c>
      <c r="W5895" t="s">
        <v>6172</v>
      </c>
      <c r="X5895">
        <v>42.373137</v>
      </c>
      <c r="Y5895">
        <v>-71.121296000000001</v>
      </c>
      <c r="Z5895" t="s">
        <v>6173</v>
      </c>
    </row>
    <row r="5896" spans="1:26">
      <c r="A5896">
        <v>29910</v>
      </c>
      <c r="B5896" s="1">
        <v>41586.665277777778</v>
      </c>
      <c r="C5896" s="1">
        <f t="shared" si="1140"/>
        <v>41275</v>
      </c>
      <c r="D5896" s="4">
        <f t="shared" si="1141"/>
        <v>0.85277777777777775</v>
      </c>
      <c r="E5896" s="3">
        <f t="shared" si="1142"/>
        <v>2013</v>
      </c>
      <c r="F5896" s="3">
        <f t="shared" si="1143"/>
        <v>11</v>
      </c>
      <c r="G5896" s="3">
        <f t="shared" si="1144"/>
        <v>8</v>
      </c>
      <c r="H5896" s="3">
        <f t="shared" si="1145"/>
        <v>15</v>
      </c>
      <c r="I5896" s="3">
        <f t="shared" si="1146"/>
        <v>58</v>
      </c>
      <c r="J5896" s="3">
        <f t="shared" si="1147"/>
        <v>6</v>
      </c>
      <c r="K5896" s="3" t="str">
        <f>IF(AND(D5896&gt;='Season Lookup'!$D$15,D5896&lt;'Season Lookup'!$D$16),"Spring",IF(AND(D5896&gt;='Season Lookup'!$D$16,D5896&lt;'Season Lookup'!$D$17),"Summer",IF(AND(D5896&gt;='Season Lookup'!$D$17,D5896&lt;'Season Lookup'!$D$18),"Fall",IF(OR(D5896&gt;='Season Lookup'!$D$18,D5896&lt;'Season Lookup'!$D$15),"Winter"))))</f>
        <v>Fall</v>
      </c>
      <c r="L5896" s="3" t="str">
        <f>VLOOKUP(F5896,'Season Lookup'!$A$1:$B$13,2,0)</f>
        <v>Fall</v>
      </c>
      <c r="M5896" t="s">
        <v>12</v>
      </c>
      <c r="N5896" t="s">
        <v>132</v>
      </c>
      <c r="O5896" t="s">
        <v>13</v>
      </c>
      <c r="P5896" t="str">
        <f t="shared" si="1148"/>
        <v>Yes</v>
      </c>
      <c r="Q5896" t="str">
        <f t="shared" si="1149"/>
        <v>Yes</v>
      </c>
      <c r="R5896" t="str">
        <f t="shared" si="1150"/>
        <v>No</v>
      </c>
      <c r="T5896" t="s">
        <v>19</v>
      </c>
      <c r="U5896" t="s">
        <v>1006</v>
      </c>
      <c r="V5896" t="str">
        <f t="shared" si="1151"/>
        <v>Intersection</v>
      </c>
      <c r="W5896" t="s">
        <v>2309</v>
      </c>
      <c r="X5896">
        <v>42.375056000000001</v>
      </c>
      <c r="Y5896">
        <v>-71.111099999999993</v>
      </c>
      <c r="Z5896" t="s">
        <v>2310</v>
      </c>
    </row>
    <row r="5897" spans="1:26">
      <c r="A5897">
        <v>29911</v>
      </c>
      <c r="B5897" s="1">
        <v>41586.697905092595</v>
      </c>
      <c r="C5897" s="1">
        <f t="shared" si="1140"/>
        <v>41275</v>
      </c>
      <c r="D5897" s="4">
        <f t="shared" si="1141"/>
        <v>0.85277777777777775</v>
      </c>
      <c r="E5897" s="3">
        <f t="shared" si="1142"/>
        <v>2013</v>
      </c>
      <c r="F5897" s="3">
        <f t="shared" si="1143"/>
        <v>11</v>
      </c>
      <c r="G5897" s="3">
        <f t="shared" si="1144"/>
        <v>8</v>
      </c>
      <c r="H5897" s="3">
        <f t="shared" si="1145"/>
        <v>16</v>
      </c>
      <c r="I5897" s="3">
        <f t="shared" si="1146"/>
        <v>44</v>
      </c>
      <c r="J5897" s="3">
        <f t="shared" si="1147"/>
        <v>6</v>
      </c>
      <c r="K5897" s="3" t="str">
        <f>IF(AND(D5897&gt;='Season Lookup'!$D$15,D5897&lt;'Season Lookup'!$D$16),"Spring",IF(AND(D5897&gt;='Season Lookup'!$D$16,D5897&lt;'Season Lookup'!$D$17),"Summer",IF(AND(D5897&gt;='Season Lookup'!$D$17,D5897&lt;'Season Lookup'!$D$18),"Fall",IF(OR(D5897&gt;='Season Lookup'!$D$18,D5897&lt;'Season Lookup'!$D$15),"Winter"))))</f>
        <v>Fall</v>
      </c>
      <c r="L5897" s="3" t="str">
        <f>VLOOKUP(F5897,'Season Lookup'!$A$1:$B$13,2,0)</f>
        <v>Fall</v>
      </c>
      <c r="M5897" t="s">
        <v>12</v>
      </c>
      <c r="N5897" t="s">
        <v>13</v>
      </c>
      <c r="O5897" t="s">
        <v>13</v>
      </c>
      <c r="P5897" t="str">
        <f t="shared" si="1148"/>
        <v>Yes</v>
      </c>
      <c r="Q5897" t="str">
        <f t="shared" si="1149"/>
        <v>No</v>
      </c>
      <c r="R5897" t="str">
        <f t="shared" si="1150"/>
        <v>No</v>
      </c>
      <c r="S5897">
        <v>680</v>
      </c>
      <c r="T5897" t="s">
        <v>142</v>
      </c>
      <c r="U5897" t="s">
        <v>899</v>
      </c>
      <c r="V5897" t="str">
        <f t="shared" si="1151"/>
        <v>Non Intersection</v>
      </c>
      <c r="W5897" t="s">
        <v>6174</v>
      </c>
      <c r="X5897">
        <v>42.380577000000002</v>
      </c>
      <c r="Y5897">
        <v>-71.153840000000002</v>
      </c>
      <c r="Z5897" t="s">
        <v>6175</v>
      </c>
    </row>
    <row r="5898" spans="1:26">
      <c r="A5898">
        <v>29912</v>
      </c>
      <c r="B5898" s="1">
        <v>41586.811111111114</v>
      </c>
      <c r="C5898" s="1">
        <f t="shared" si="1140"/>
        <v>41275</v>
      </c>
      <c r="D5898" s="4">
        <f t="shared" si="1141"/>
        <v>0.85277777777777775</v>
      </c>
      <c r="E5898" s="3">
        <f t="shared" si="1142"/>
        <v>2013</v>
      </c>
      <c r="F5898" s="3">
        <f t="shared" si="1143"/>
        <v>11</v>
      </c>
      <c r="G5898" s="3">
        <f t="shared" si="1144"/>
        <v>8</v>
      </c>
      <c r="H5898" s="3">
        <f t="shared" si="1145"/>
        <v>19</v>
      </c>
      <c r="I5898" s="3">
        <f t="shared" si="1146"/>
        <v>28</v>
      </c>
      <c r="J5898" s="3">
        <f t="shared" si="1147"/>
        <v>6</v>
      </c>
      <c r="K5898" s="3" t="str">
        <f>IF(AND(D5898&gt;='Season Lookup'!$D$15,D5898&lt;'Season Lookup'!$D$16),"Spring",IF(AND(D5898&gt;='Season Lookup'!$D$16,D5898&lt;'Season Lookup'!$D$17),"Summer",IF(AND(D5898&gt;='Season Lookup'!$D$17,D5898&lt;'Season Lookup'!$D$18),"Fall",IF(OR(D5898&gt;='Season Lookup'!$D$18,D5898&lt;'Season Lookup'!$D$15),"Winter"))))</f>
        <v>Fall</v>
      </c>
      <c r="L5898" s="3" t="str">
        <f>VLOOKUP(F5898,'Season Lookup'!$A$1:$B$13,2,0)</f>
        <v>Fall</v>
      </c>
      <c r="M5898" t="s">
        <v>12</v>
      </c>
      <c r="N5898" t="s">
        <v>13</v>
      </c>
      <c r="O5898" t="s">
        <v>132</v>
      </c>
      <c r="P5898" t="str">
        <f t="shared" si="1148"/>
        <v>Yes</v>
      </c>
      <c r="Q5898" t="str">
        <f t="shared" si="1149"/>
        <v>Yes</v>
      </c>
      <c r="R5898" t="str">
        <f t="shared" si="1150"/>
        <v>No</v>
      </c>
      <c r="T5898" t="s">
        <v>198</v>
      </c>
      <c r="U5898" t="s">
        <v>325</v>
      </c>
      <c r="V5898" t="str">
        <f t="shared" si="1151"/>
        <v>Intersection</v>
      </c>
      <c r="W5898" t="s">
        <v>2041</v>
      </c>
      <c r="X5898">
        <v>42.372869000000001</v>
      </c>
      <c r="Y5898">
        <v>-71.121399999999994</v>
      </c>
      <c r="Z5898" t="s">
        <v>2042</v>
      </c>
    </row>
    <row r="5899" spans="1:26">
      <c r="A5899">
        <v>29913</v>
      </c>
      <c r="B5899" s="1">
        <v>41586.921516203707</v>
      </c>
      <c r="C5899" s="1">
        <f t="shared" si="1140"/>
        <v>41275</v>
      </c>
      <c r="D5899" s="4">
        <f t="shared" si="1141"/>
        <v>0.85277777777777775</v>
      </c>
      <c r="E5899" s="3">
        <f t="shared" si="1142"/>
        <v>2013</v>
      </c>
      <c r="F5899" s="3">
        <f t="shared" si="1143"/>
        <v>11</v>
      </c>
      <c r="G5899" s="3">
        <f t="shared" si="1144"/>
        <v>8</v>
      </c>
      <c r="H5899" s="3">
        <f t="shared" si="1145"/>
        <v>22</v>
      </c>
      <c r="I5899" s="3">
        <f t="shared" si="1146"/>
        <v>6</v>
      </c>
      <c r="J5899" s="3">
        <f t="shared" si="1147"/>
        <v>6</v>
      </c>
      <c r="K5899" s="3" t="str">
        <f>IF(AND(D5899&gt;='Season Lookup'!$D$15,D5899&lt;'Season Lookup'!$D$16),"Spring",IF(AND(D5899&gt;='Season Lookup'!$D$16,D5899&lt;'Season Lookup'!$D$17),"Summer",IF(AND(D5899&gt;='Season Lookup'!$D$17,D5899&lt;'Season Lookup'!$D$18),"Fall",IF(OR(D5899&gt;='Season Lookup'!$D$18,D5899&lt;'Season Lookup'!$D$15),"Winter"))))</f>
        <v>Fall</v>
      </c>
      <c r="L5899" s="3" t="str">
        <f>VLOOKUP(F5899,'Season Lookup'!$A$1:$B$13,2,0)</f>
        <v>Fall</v>
      </c>
      <c r="M5899" t="s">
        <v>12</v>
      </c>
      <c r="N5899" t="s">
        <v>13</v>
      </c>
      <c r="O5899" t="s">
        <v>132</v>
      </c>
      <c r="P5899" t="str">
        <f t="shared" si="1148"/>
        <v>Yes</v>
      </c>
      <c r="Q5899" t="str">
        <f t="shared" si="1149"/>
        <v>Yes</v>
      </c>
      <c r="R5899" t="str">
        <f t="shared" si="1150"/>
        <v>No</v>
      </c>
      <c r="T5899" t="s">
        <v>14</v>
      </c>
      <c r="U5899" t="s">
        <v>202</v>
      </c>
      <c r="V5899" t="str">
        <f t="shared" si="1151"/>
        <v>Intersection</v>
      </c>
      <c r="W5899" t="s">
        <v>361</v>
      </c>
      <c r="X5899">
        <v>42.360154000000001</v>
      </c>
      <c r="Y5899">
        <v>-71.094881999999998</v>
      </c>
      <c r="Z5899" t="s">
        <v>223</v>
      </c>
    </row>
    <row r="5900" spans="1:26">
      <c r="A5900">
        <v>29931</v>
      </c>
      <c r="B5900" s="1">
        <v>41586.729155092595</v>
      </c>
      <c r="C5900" s="1">
        <f t="shared" si="1140"/>
        <v>41275</v>
      </c>
      <c r="D5900" s="4">
        <f t="shared" si="1141"/>
        <v>0.85277777777777775</v>
      </c>
      <c r="E5900" s="3">
        <f t="shared" si="1142"/>
        <v>2013</v>
      </c>
      <c r="F5900" s="3">
        <f t="shared" si="1143"/>
        <v>11</v>
      </c>
      <c r="G5900" s="3">
        <f t="shared" si="1144"/>
        <v>8</v>
      </c>
      <c r="H5900" s="3">
        <f t="shared" si="1145"/>
        <v>17</v>
      </c>
      <c r="I5900" s="3">
        <f t="shared" si="1146"/>
        <v>29</v>
      </c>
      <c r="J5900" s="3">
        <f t="shared" si="1147"/>
        <v>6</v>
      </c>
      <c r="K5900" s="3" t="str">
        <f>IF(AND(D5900&gt;='Season Lookup'!$D$15,D5900&lt;'Season Lookup'!$D$16),"Spring",IF(AND(D5900&gt;='Season Lookup'!$D$16,D5900&lt;'Season Lookup'!$D$17),"Summer",IF(AND(D5900&gt;='Season Lookup'!$D$17,D5900&lt;'Season Lookup'!$D$18),"Fall",IF(OR(D5900&gt;='Season Lookup'!$D$18,D5900&lt;'Season Lookup'!$D$15),"Winter"))))</f>
        <v>Fall</v>
      </c>
      <c r="L5900" s="3" t="str">
        <f>VLOOKUP(F5900,'Season Lookup'!$A$1:$B$13,2,0)</f>
        <v>Fall</v>
      </c>
      <c r="M5900" t="s">
        <v>12</v>
      </c>
      <c r="N5900" t="s">
        <v>13</v>
      </c>
      <c r="O5900" t="s">
        <v>13</v>
      </c>
      <c r="P5900" t="str">
        <f t="shared" si="1148"/>
        <v>Yes</v>
      </c>
      <c r="Q5900" t="str">
        <f t="shared" si="1149"/>
        <v>No</v>
      </c>
      <c r="R5900" t="str">
        <f t="shared" si="1150"/>
        <v>No</v>
      </c>
      <c r="S5900">
        <v>699</v>
      </c>
      <c r="T5900" t="s">
        <v>198</v>
      </c>
      <c r="V5900" t="str">
        <f t="shared" si="1151"/>
        <v>Non Intersection</v>
      </c>
      <c r="W5900" t="s">
        <v>585</v>
      </c>
      <c r="X5900">
        <v>42.375056999999998</v>
      </c>
      <c r="Y5900">
        <v>-71.148745000000005</v>
      </c>
      <c r="Z5900" t="s">
        <v>586</v>
      </c>
    </row>
    <row r="5901" spans="1:26">
      <c r="A5901">
        <v>29914</v>
      </c>
      <c r="B5901" s="1">
        <v>41587.577766203707</v>
      </c>
      <c r="C5901" s="1">
        <f t="shared" ref="C5901:C5960" si="1152">EOMONTH(B5901,MONTH(B5901)*-1)+1</f>
        <v>41275</v>
      </c>
      <c r="D5901" s="4">
        <f t="shared" ref="D5901:D5960" si="1153">YEARFRAC(C5901,B5901)</f>
        <v>0.85555555555555551</v>
      </c>
      <c r="E5901" s="3">
        <f t="shared" ref="E5901:E5960" si="1154">YEAR(B5901)</f>
        <v>2013</v>
      </c>
      <c r="F5901" s="3">
        <f t="shared" ref="F5901:F5960" si="1155">MONTH(B5901)</f>
        <v>11</v>
      </c>
      <c r="G5901" s="3">
        <f t="shared" ref="G5901:G5960" si="1156">DAY(B5901)</f>
        <v>9</v>
      </c>
      <c r="H5901" s="3">
        <f t="shared" ref="H5901:H5960" si="1157">HOUR(B5901)</f>
        <v>13</v>
      </c>
      <c r="I5901" s="3">
        <f t="shared" ref="I5901:I5960" si="1158">MINUTE(B5901)</f>
        <v>51</v>
      </c>
      <c r="J5901" s="3">
        <f t="shared" ref="J5901:J5960" si="1159">WEEKDAY(B5901,1)</f>
        <v>7</v>
      </c>
      <c r="K5901" s="3" t="str">
        <f>IF(AND(D5901&gt;='Season Lookup'!$D$15,D5901&lt;'Season Lookup'!$D$16),"Spring",IF(AND(D5901&gt;='Season Lookup'!$D$16,D5901&lt;'Season Lookup'!$D$17),"Summer",IF(AND(D5901&gt;='Season Lookup'!$D$17,D5901&lt;'Season Lookup'!$D$18),"Fall",IF(OR(D5901&gt;='Season Lookup'!$D$18,D5901&lt;'Season Lookup'!$D$15),"Winter"))))</f>
        <v>Fall</v>
      </c>
      <c r="L5901" s="3" t="str">
        <f>VLOOKUP(F5901,'Season Lookup'!$A$1:$B$13,2,0)</f>
        <v>Fall</v>
      </c>
      <c r="M5901" t="s">
        <v>31</v>
      </c>
      <c r="N5901" t="s">
        <v>13</v>
      </c>
      <c r="O5901" t="s">
        <v>13</v>
      </c>
      <c r="P5901" t="str">
        <f t="shared" ref="P5901:P5960" si="1160">IF(OR(N5901="Auto",O5901="Auto"),"Yes",IF(OR(N5901="Taxi",O5901="Taxi"),"Yes",IF(OR(N5901="Truck",O5901="Truck"),"Yes",IF(OR(N5901="Van",O5901="Van"),"Yes","No"))))</f>
        <v>Yes</v>
      </c>
      <c r="Q5901" t="str">
        <f t="shared" ref="Q5901:Q5960" si="1161">IF(OR(N5901="Bicycle",O5901="Bicycle"),"Yes","No")</f>
        <v>No</v>
      </c>
      <c r="R5901" t="str">
        <f t="shared" ref="R5901:R5960" si="1162">IF(OR(N5901="Pedestrian",O5901="Pedestrian"),"Yes","No")</f>
        <v>No</v>
      </c>
      <c r="S5901">
        <v>134</v>
      </c>
      <c r="T5901" t="s">
        <v>199</v>
      </c>
      <c r="V5901" t="str">
        <f t="shared" ref="V5901:V5960" si="1163">IF(ISBLANK(S5901),"Intersection","Non Intersection")</f>
        <v>Non Intersection</v>
      </c>
      <c r="W5901" t="s">
        <v>6176</v>
      </c>
      <c r="X5901">
        <v>42.377650000000003</v>
      </c>
      <c r="Y5901">
        <v>-71.129914999999997</v>
      </c>
      <c r="Z5901" t="s">
        <v>6177</v>
      </c>
    </row>
    <row r="5902" spans="1:26">
      <c r="A5902">
        <v>29915</v>
      </c>
      <c r="B5902" s="1">
        <v>41587.918055555558</v>
      </c>
      <c r="C5902" s="1">
        <f t="shared" si="1152"/>
        <v>41275</v>
      </c>
      <c r="D5902" s="4">
        <f t="shared" si="1153"/>
        <v>0.85555555555555551</v>
      </c>
      <c r="E5902" s="3">
        <f t="shared" si="1154"/>
        <v>2013</v>
      </c>
      <c r="F5902" s="3">
        <f t="shared" si="1155"/>
        <v>11</v>
      </c>
      <c r="G5902" s="3">
        <f t="shared" si="1156"/>
        <v>9</v>
      </c>
      <c r="H5902" s="3">
        <f t="shared" si="1157"/>
        <v>22</v>
      </c>
      <c r="I5902" s="3">
        <f t="shared" si="1158"/>
        <v>2</v>
      </c>
      <c r="J5902" s="3">
        <f t="shared" si="1159"/>
        <v>7</v>
      </c>
      <c r="K5902" s="3" t="str">
        <f>IF(AND(D5902&gt;='Season Lookup'!$D$15,D5902&lt;'Season Lookup'!$D$16),"Spring",IF(AND(D5902&gt;='Season Lookup'!$D$16,D5902&lt;'Season Lookup'!$D$17),"Summer",IF(AND(D5902&gt;='Season Lookup'!$D$17,D5902&lt;'Season Lookup'!$D$18),"Fall",IF(OR(D5902&gt;='Season Lookup'!$D$18,D5902&lt;'Season Lookup'!$D$15),"Winter"))))</f>
        <v>Fall</v>
      </c>
      <c r="L5902" s="3" t="str">
        <f>VLOOKUP(F5902,'Season Lookup'!$A$1:$B$13,2,0)</f>
        <v>Fall</v>
      </c>
      <c r="M5902" t="s">
        <v>31</v>
      </c>
      <c r="N5902" t="s">
        <v>13</v>
      </c>
      <c r="O5902" t="s">
        <v>13</v>
      </c>
      <c r="P5902" t="str">
        <f t="shared" si="1160"/>
        <v>Yes</v>
      </c>
      <c r="Q5902" t="str">
        <f t="shared" si="1161"/>
        <v>No</v>
      </c>
      <c r="R5902" t="str">
        <f t="shared" si="1162"/>
        <v>No</v>
      </c>
      <c r="S5902">
        <v>1730</v>
      </c>
      <c r="T5902" t="s">
        <v>19</v>
      </c>
      <c r="V5902" t="str">
        <f t="shared" si="1163"/>
        <v>Non Intersection</v>
      </c>
      <c r="W5902" t="s">
        <v>3607</v>
      </c>
      <c r="X5902">
        <v>42.375194999999998</v>
      </c>
      <c r="Y5902">
        <v>-71.113197999999997</v>
      </c>
      <c r="Z5902" t="s">
        <v>3608</v>
      </c>
    </row>
    <row r="5903" spans="1:26">
      <c r="A5903">
        <v>29916</v>
      </c>
      <c r="B5903" s="1">
        <v>41588.04791666667</v>
      </c>
      <c r="C5903" s="1">
        <f t="shared" si="1152"/>
        <v>41275</v>
      </c>
      <c r="D5903" s="4">
        <f t="shared" si="1153"/>
        <v>0.85833333333333328</v>
      </c>
      <c r="E5903" s="3">
        <f t="shared" si="1154"/>
        <v>2013</v>
      </c>
      <c r="F5903" s="3">
        <f t="shared" si="1155"/>
        <v>11</v>
      </c>
      <c r="G5903" s="3">
        <f t="shared" si="1156"/>
        <v>10</v>
      </c>
      <c r="H5903" s="3">
        <f t="shared" si="1157"/>
        <v>1</v>
      </c>
      <c r="I5903" s="3">
        <f t="shared" si="1158"/>
        <v>9</v>
      </c>
      <c r="J5903" s="3">
        <f t="shared" si="1159"/>
        <v>1</v>
      </c>
      <c r="K5903" s="3" t="str">
        <f>IF(AND(D5903&gt;='Season Lookup'!$D$15,D5903&lt;'Season Lookup'!$D$16),"Spring",IF(AND(D5903&gt;='Season Lookup'!$D$16,D5903&lt;'Season Lookup'!$D$17),"Summer",IF(AND(D5903&gt;='Season Lookup'!$D$17,D5903&lt;'Season Lookup'!$D$18),"Fall",IF(OR(D5903&gt;='Season Lookup'!$D$18,D5903&lt;'Season Lookup'!$D$15),"Winter"))))</f>
        <v>Fall</v>
      </c>
      <c r="L5903" s="3" t="str">
        <f>VLOOKUP(F5903,'Season Lookup'!$A$1:$B$13,2,0)</f>
        <v>Fall</v>
      </c>
      <c r="M5903" t="s">
        <v>48</v>
      </c>
      <c r="N5903" t="s">
        <v>13</v>
      </c>
      <c r="O5903" t="s">
        <v>23</v>
      </c>
      <c r="P5903" t="str">
        <f t="shared" si="1160"/>
        <v>Yes</v>
      </c>
      <c r="Q5903" t="str">
        <f t="shared" si="1161"/>
        <v>No</v>
      </c>
      <c r="R5903" t="str">
        <f t="shared" si="1162"/>
        <v>No</v>
      </c>
      <c r="S5903">
        <v>173</v>
      </c>
      <c r="T5903" t="s">
        <v>15</v>
      </c>
      <c r="V5903" t="str">
        <f t="shared" si="1163"/>
        <v>Non Intersection</v>
      </c>
      <c r="W5903" t="s">
        <v>3303</v>
      </c>
      <c r="X5903">
        <v>42.393481000000001</v>
      </c>
      <c r="Y5903">
        <v>-71.131412999999995</v>
      </c>
      <c r="Z5903" t="s">
        <v>3304</v>
      </c>
    </row>
    <row r="5904" spans="1:26">
      <c r="A5904">
        <v>29917</v>
      </c>
      <c r="B5904" s="1">
        <v>41588.291655092595</v>
      </c>
      <c r="C5904" s="1">
        <f t="shared" si="1152"/>
        <v>41275</v>
      </c>
      <c r="D5904" s="4">
        <f t="shared" si="1153"/>
        <v>0.85833333333333328</v>
      </c>
      <c r="E5904" s="3">
        <f t="shared" si="1154"/>
        <v>2013</v>
      </c>
      <c r="F5904" s="3">
        <f t="shared" si="1155"/>
        <v>11</v>
      </c>
      <c r="G5904" s="3">
        <f t="shared" si="1156"/>
        <v>10</v>
      </c>
      <c r="H5904" s="3">
        <f t="shared" si="1157"/>
        <v>6</v>
      </c>
      <c r="I5904" s="3">
        <f t="shared" si="1158"/>
        <v>59</v>
      </c>
      <c r="J5904" s="3">
        <f t="shared" si="1159"/>
        <v>1</v>
      </c>
      <c r="K5904" s="3" t="str">
        <f>IF(AND(D5904&gt;='Season Lookup'!$D$15,D5904&lt;'Season Lookup'!$D$16),"Spring",IF(AND(D5904&gt;='Season Lookup'!$D$16,D5904&lt;'Season Lookup'!$D$17),"Summer",IF(AND(D5904&gt;='Season Lookup'!$D$17,D5904&lt;'Season Lookup'!$D$18),"Fall",IF(OR(D5904&gt;='Season Lookup'!$D$18,D5904&lt;'Season Lookup'!$D$15),"Winter"))))</f>
        <v>Fall</v>
      </c>
      <c r="L5904" s="3" t="str">
        <f>VLOOKUP(F5904,'Season Lookup'!$A$1:$B$13,2,0)</f>
        <v>Fall</v>
      </c>
      <c r="M5904" t="s">
        <v>48</v>
      </c>
      <c r="N5904" t="s">
        <v>13</v>
      </c>
      <c r="O5904" t="s">
        <v>23</v>
      </c>
      <c r="P5904" t="str">
        <f t="shared" si="1160"/>
        <v>Yes</v>
      </c>
      <c r="Q5904" t="str">
        <f t="shared" si="1161"/>
        <v>No</v>
      </c>
      <c r="R5904" t="str">
        <f t="shared" si="1162"/>
        <v>No</v>
      </c>
      <c r="S5904">
        <v>403</v>
      </c>
      <c r="T5904" t="s">
        <v>19</v>
      </c>
      <c r="V5904" t="str">
        <f t="shared" si="1163"/>
        <v>Non Intersection</v>
      </c>
      <c r="W5904" t="s">
        <v>6178</v>
      </c>
      <c r="X5904">
        <v>42.371490999999999</v>
      </c>
      <c r="Y5904">
        <v>-71.08278</v>
      </c>
      <c r="Z5904" t="s">
        <v>6179</v>
      </c>
    </row>
    <row r="5905" spans="1:26">
      <c r="A5905">
        <v>29918</v>
      </c>
      <c r="B5905" s="1">
        <v>41588.385405092595</v>
      </c>
      <c r="C5905" s="1">
        <f t="shared" si="1152"/>
        <v>41275</v>
      </c>
      <c r="D5905" s="4">
        <f t="shared" si="1153"/>
        <v>0.85833333333333328</v>
      </c>
      <c r="E5905" s="3">
        <f t="shared" si="1154"/>
        <v>2013</v>
      </c>
      <c r="F5905" s="3">
        <f t="shared" si="1155"/>
        <v>11</v>
      </c>
      <c r="G5905" s="3">
        <f t="shared" si="1156"/>
        <v>10</v>
      </c>
      <c r="H5905" s="3">
        <f t="shared" si="1157"/>
        <v>9</v>
      </c>
      <c r="I5905" s="3">
        <f t="shared" si="1158"/>
        <v>14</v>
      </c>
      <c r="J5905" s="3">
        <f t="shared" si="1159"/>
        <v>1</v>
      </c>
      <c r="K5905" s="3" t="str">
        <f>IF(AND(D5905&gt;='Season Lookup'!$D$15,D5905&lt;'Season Lookup'!$D$16),"Spring",IF(AND(D5905&gt;='Season Lookup'!$D$16,D5905&lt;'Season Lookup'!$D$17),"Summer",IF(AND(D5905&gt;='Season Lookup'!$D$17,D5905&lt;'Season Lookup'!$D$18),"Fall",IF(OR(D5905&gt;='Season Lookup'!$D$18,D5905&lt;'Season Lookup'!$D$15),"Winter"))))</f>
        <v>Fall</v>
      </c>
      <c r="L5905" s="3" t="str">
        <f>VLOOKUP(F5905,'Season Lookup'!$A$1:$B$13,2,0)</f>
        <v>Fall</v>
      </c>
      <c r="M5905" t="s">
        <v>48</v>
      </c>
      <c r="N5905" t="s">
        <v>13</v>
      </c>
      <c r="O5905" t="s">
        <v>23</v>
      </c>
      <c r="P5905" t="str">
        <f t="shared" si="1160"/>
        <v>Yes</v>
      </c>
      <c r="Q5905" t="str">
        <f t="shared" si="1161"/>
        <v>No</v>
      </c>
      <c r="R5905" t="str">
        <f t="shared" si="1162"/>
        <v>No</v>
      </c>
      <c r="S5905">
        <v>112</v>
      </c>
      <c r="T5905" t="s">
        <v>104</v>
      </c>
      <c r="V5905" t="str">
        <f t="shared" si="1163"/>
        <v>Non Intersection</v>
      </c>
      <c r="W5905" t="s">
        <v>6180</v>
      </c>
      <c r="X5905">
        <v>42.372495999999998</v>
      </c>
      <c r="Y5905">
        <v>-71.100961999999996</v>
      </c>
      <c r="Z5905" t="s">
        <v>6181</v>
      </c>
    </row>
    <row r="5906" spans="1:26">
      <c r="A5906">
        <v>29919</v>
      </c>
      <c r="B5906" s="1">
        <v>41588.567361111112</v>
      </c>
      <c r="C5906" s="1">
        <f t="shared" si="1152"/>
        <v>41275</v>
      </c>
      <c r="D5906" s="4">
        <f t="shared" si="1153"/>
        <v>0.85833333333333328</v>
      </c>
      <c r="E5906" s="3">
        <f t="shared" si="1154"/>
        <v>2013</v>
      </c>
      <c r="F5906" s="3">
        <f t="shared" si="1155"/>
        <v>11</v>
      </c>
      <c r="G5906" s="3">
        <f t="shared" si="1156"/>
        <v>10</v>
      </c>
      <c r="H5906" s="3">
        <f t="shared" si="1157"/>
        <v>13</v>
      </c>
      <c r="I5906" s="3">
        <f t="shared" si="1158"/>
        <v>37</v>
      </c>
      <c r="J5906" s="3">
        <f t="shared" si="1159"/>
        <v>1</v>
      </c>
      <c r="K5906" s="3" t="str">
        <f>IF(AND(D5906&gt;='Season Lookup'!$D$15,D5906&lt;'Season Lookup'!$D$16),"Spring",IF(AND(D5906&gt;='Season Lookup'!$D$16,D5906&lt;'Season Lookup'!$D$17),"Summer",IF(AND(D5906&gt;='Season Lookup'!$D$17,D5906&lt;'Season Lookup'!$D$18),"Fall",IF(OR(D5906&gt;='Season Lookup'!$D$18,D5906&lt;'Season Lookup'!$D$15),"Winter"))))</f>
        <v>Fall</v>
      </c>
      <c r="L5906" s="3" t="str">
        <f>VLOOKUP(F5906,'Season Lookup'!$A$1:$B$13,2,0)</f>
        <v>Fall</v>
      </c>
      <c r="M5906" t="s">
        <v>48</v>
      </c>
      <c r="N5906" t="s">
        <v>13</v>
      </c>
      <c r="O5906" t="s">
        <v>23</v>
      </c>
      <c r="P5906" t="str">
        <f t="shared" si="1160"/>
        <v>Yes</v>
      </c>
      <c r="Q5906" t="str">
        <f t="shared" si="1161"/>
        <v>No</v>
      </c>
      <c r="R5906" t="str">
        <f t="shared" si="1162"/>
        <v>No</v>
      </c>
      <c r="T5906" t="s">
        <v>379</v>
      </c>
      <c r="U5906" t="s">
        <v>556</v>
      </c>
      <c r="V5906" t="str">
        <f t="shared" si="1163"/>
        <v>Intersection</v>
      </c>
      <c r="W5906" t="s">
        <v>5179</v>
      </c>
      <c r="X5906">
        <v>42.366768999999998</v>
      </c>
      <c r="Y5906">
        <v>-71.079538999999997</v>
      </c>
      <c r="Z5906" t="s">
        <v>5180</v>
      </c>
    </row>
    <row r="5907" spans="1:26">
      <c r="A5907">
        <v>29920</v>
      </c>
      <c r="B5907" s="1">
        <v>41588.72152777778</v>
      </c>
      <c r="C5907" s="1">
        <f t="shared" si="1152"/>
        <v>41275</v>
      </c>
      <c r="D5907" s="4">
        <f t="shared" si="1153"/>
        <v>0.85833333333333328</v>
      </c>
      <c r="E5907" s="3">
        <f t="shared" si="1154"/>
        <v>2013</v>
      </c>
      <c r="F5907" s="3">
        <f t="shared" si="1155"/>
        <v>11</v>
      </c>
      <c r="G5907" s="3">
        <f t="shared" si="1156"/>
        <v>10</v>
      </c>
      <c r="H5907" s="3">
        <f t="shared" si="1157"/>
        <v>17</v>
      </c>
      <c r="I5907" s="3">
        <f t="shared" si="1158"/>
        <v>19</v>
      </c>
      <c r="J5907" s="3">
        <f t="shared" si="1159"/>
        <v>1</v>
      </c>
      <c r="K5907" s="3" t="str">
        <f>IF(AND(D5907&gt;='Season Lookup'!$D$15,D5907&lt;'Season Lookup'!$D$16),"Spring",IF(AND(D5907&gt;='Season Lookup'!$D$16,D5907&lt;'Season Lookup'!$D$17),"Summer",IF(AND(D5907&gt;='Season Lookup'!$D$17,D5907&lt;'Season Lookup'!$D$18),"Fall",IF(OR(D5907&gt;='Season Lookup'!$D$18,D5907&lt;'Season Lookup'!$D$15),"Winter"))))</f>
        <v>Fall</v>
      </c>
      <c r="L5907" s="3" t="str">
        <f>VLOOKUP(F5907,'Season Lookup'!$A$1:$B$13,2,0)</f>
        <v>Fall</v>
      </c>
      <c r="M5907" t="s">
        <v>48</v>
      </c>
      <c r="N5907" t="s">
        <v>13</v>
      </c>
      <c r="O5907" t="s">
        <v>13</v>
      </c>
      <c r="P5907" t="str">
        <f t="shared" si="1160"/>
        <v>Yes</v>
      </c>
      <c r="Q5907" t="str">
        <f t="shared" si="1161"/>
        <v>No</v>
      </c>
      <c r="R5907" t="str">
        <f t="shared" si="1162"/>
        <v>No</v>
      </c>
      <c r="T5907" t="s">
        <v>14</v>
      </c>
      <c r="U5907" t="s">
        <v>675</v>
      </c>
      <c r="V5907" t="str">
        <f t="shared" si="1163"/>
        <v>Intersection</v>
      </c>
      <c r="W5907" t="s">
        <v>1882</v>
      </c>
      <c r="X5907">
        <v>42.386820999999998</v>
      </c>
      <c r="Y5907">
        <v>-71.119181999999995</v>
      </c>
      <c r="Z5907" t="s">
        <v>1222</v>
      </c>
    </row>
    <row r="5908" spans="1:26">
      <c r="A5908">
        <v>29930</v>
      </c>
      <c r="B5908" s="1">
        <v>41588.613182870373</v>
      </c>
      <c r="C5908" s="1">
        <f t="shared" si="1152"/>
        <v>41275</v>
      </c>
      <c r="D5908" s="4">
        <f t="shared" si="1153"/>
        <v>0.85833333333333328</v>
      </c>
      <c r="E5908" s="3">
        <f t="shared" si="1154"/>
        <v>2013</v>
      </c>
      <c r="F5908" s="3">
        <f t="shared" si="1155"/>
        <v>11</v>
      </c>
      <c r="G5908" s="3">
        <f t="shared" si="1156"/>
        <v>10</v>
      </c>
      <c r="H5908" s="3">
        <f t="shared" si="1157"/>
        <v>14</v>
      </c>
      <c r="I5908" s="3">
        <f t="shared" si="1158"/>
        <v>42</v>
      </c>
      <c r="J5908" s="3">
        <f t="shared" si="1159"/>
        <v>1</v>
      </c>
      <c r="K5908" s="3" t="str">
        <f>IF(AND(D5908&gt;='Season Lookup'!$D$15,D5908&lt;'Season Lookup'!$D$16),"Spring",IF(AND(D5908&gt;='Season Lookup'!$D$16,D5908&lt;'Season Lookup'!$D$17),"Summer",IF(AND(D5908&gt;='Season Lookup'!$D$17,D5908&lt;'Season Lookup'!$D$18),"Fall",IF(OR(D5908&gt;='Season Lookup'!$D$18,D5908&lt;'Season Lookup'!$D$15),"Winter"))))</f>
        <v>Fall</v>
      </c>
      <c r="L5908" s="3" t="str">
        <f>VLOOKUP(F5908,'Season Lookup'!$A$1:$B$13,2,0)</f>
        <v>Fall</v>
      </c>
      <c r="M5908" t="s">
        <v>48</v>
      </c>
      <c r="N5908" t="s">
        <v>13</v>
      </c>
      <c r="O5908" t="s">
        <v>23</v>
      </c>
      <c r="P5908" t="str">
        <f t="shared" si="1160"/>
        <v>Yes</v>
      </c>
      <c r="Q5908" t="str">
        <f t="shared" si="1161"/>
        <v>No</v>
      </c>
      <c r="R5908" t="str">
        <f t="shared" si="1162"/>
        <v>No</v>
      </c>
      <c r="S5908">
        <v>11</v>
      </c>
      <c r="T5908" t="s">
        <v>2964</v>
      </c>
      <c r="V5908" t="str">
        <f t="shared" si="1163"/>
        <v>Non Intersection</v>
      </c>
      <c r="W5908" t="s">
        <v>6182</v>
      </c>
      <c r="X5908">
        <v>42.371485999999997</v>
      </c>
      <c r="Y5908">
        <v>-71.087451000000001</v>
      </c>
      <c r="Z5908" t="s">
        <v>6183</v>
      </c>
    </row>
    <row r="5909" spans="1:26">
      <c r="A5909">
        <v>28608</v>
      </c>
      <c r="B5909" s="1">
        <v>41589.510405092595</v>
      </c>
      <c r="C5909" s="1">
        <f t="shared" si="1152"/>
        <v>41275</v>
      </c>
      <c r="D5909" s="4">
        <f t="shared" si="1153"/>
        <v>0.86111111111111116</v>
      </c>
      <c r="E5909" s="3">
        <f t="shared" si="1154"/>
        <v>2013</v>
      </c>
      <c r="F5909" s="3">
        <f t="shared" si="1155"/>
        <v>11</v>
      </c>
      <c r="G5909" s="3">
        <f t="shared" si="1156"/>
        <v>11</v>
      </c>
      <c r="H5909" s="3">
        <f t="shared" si="1157"/>
        <v>12</v>
      </c>
      <c r="I5909" s="3">
        <f t="shared" si="1158"/>
        <v>14</v>
      </c>
      <c r="J5909" s="3">
        <f t="shared" si="1159"/>
        <v>2</v>
      </c>
      <c r="K5909" s="3" t="str">
        <f>IF(AND(D5909&gt;='Season Lookup'!$D$15,D5909&lt;'Season Lookup'!$D$16),"Spring",IF(AND(D5909&gt;='Season Lookup'!$D$16,D5909&lt;'Season Lookup'!$D$17),"Summer",IF(AND(D5909&gt;='Season Lookup'!$D$17,D5909&lt;'Season Lookup'!$D$18),"Fall",IF(OR(D5909&gt;='Season Lookup'!$D$18,D5909&lt;'Season Lookup'!$D$15),"Winter"))))</f>
        <v>Fall</v>
      </c>
      <c r="L5909" s="3" t="str">
        <f>VLOOKUP(F5909,'Season Lookup'!$A$1:$B$13,2,0)</f>
        <v>Fall</v>
      </c>
      <c r="M5909" t="s">
        <v>12</v>
      </c>
      <c r="N5909" t="s">
        <v>13</v>
      </c>
      <c r="O5909" t="s">
        <v>23</v>
      </c>
      <c r="P5909" t="str">
        <f t="shared" si="1160"/>
        <v>Yes</v>
      </c>
      <c r="Q5909" t="str">
        <f t="shared" si="1161"/>
        <v>No</v>
      </c>
      <c r="R5909" t="str">
        <f t="shared" si="1162"/>
        <v>No</v>
      </c>
      <c r="T5909" t="s">
        <v>698</v>
      </c>
      <c r="U5909" t="s">
        <v>379</v>
      </c>
      <c r="V5909" t="str">
        <f t="shared" si="1163"/>
        <v>Intersection</v>
      </c>
      <c r="W5909" t="s">
        <v>2761</v>
      </c>
      <c r="X5909">
        <v>42.369481999999998</v>
      </c>
      <c r="Y5909">
        <v>-71.078907000000001</v>
      </c>
      <c r="Z5909" t="s">
        <v>2762</v>
      </c>
    </row>
    <row r="5910" spans="1:26">
      <c r="A5910">
        <v>29904</v>
      </c>
      <c r="B5910" s="1">
        <v>41589.569444444445</v>
      </c>
      <c r="C5910" s="1">
        <f t="shared" si="1152"/>
        <v>41275</v>
      </c>
      <c r="D5910" s="4">
        <f t="shared" si="1153"/>
        <v>0.86111111111111116</v>
      </c>
      <c r="E5910" s="3">
        <f t="shared" si="1154"/>
        <v>2013</v>
      </c>
      <c r="F5910" s="3">
        <f t="shared" si="1155"/>
        <v>11</v>
      </c>
      <c r="G5910" s="3">
        <f t="shared" si="1156"/>
        <v>11</v>
      </c>
      <c r="H5910" s="3">
        <f t="shared" si="1157"/>
        <v>13</v>
      </c>
      <c r="I5910" s="3">
        <f t="shared" si="1158"/>
        <v>40</v>
      </c>
      <c r="J5910" s="3">
        <f t="shared" si="1159"/>
        <v>2</v>
      </c>
      <c r="K5910" s="3" t="str">
        <f>IF(AND(D5910&gt;='Season Lookup'!$D$15,D5910&lt;'Season Lookup'!$D$16),"Spring",IF(AND(D5910&gt;='Season Lookup'!$D$16,D5910&lt;'Season Lookup'!$D$17),"Summer",IF(AND(D5910&gt;='Season Lookup'!$D$17,D5910&lt;'Season Lookup'!$D$18),"Fall",IF(OR(D5910&gt;='Season Lookup'!$D$18,D5910&lt;'Season Lookup'!$D$15),"Winter"))))</f>
        <v>Fall</v>
      </c>
      <c r="L5910" s="3" t="str">
        <f>VLOOKUP(F5910,'Season Lookup'!$A$1:$B$13,2,0)</f>
        <v>Fall</v>
      </c>
      <c r="M5910" t="s">
        <v>56</v>
      </c>
      <c r="N5910" t="s">
        <v>13</v>
      </c>
      <c r="O5910" t="s">
        <v>132</v>
      </c>
      <c r="P5910" t="str">
        <f t="shared" si="1160"/>
        <v>Yes</v>
      </c>
      <c r="Q5910" t="str">
        <f t="shared" si="1161"/>
        <v>Yes</v>
      </c>
      <c r="R5910" t="str">
        <f t="shared" si="1162"/>
        <v>No</v>
      </c>
      <c r="S5910">
        <v>212</v>
      </c>
      <c r="T5910" t="s">
        <v>74</v>
      </c>
      <c r="V5910" t="str">
        <f t="shared" si="1163"/>
        <v>Non Intersection</v>
      </c>
      <c r="W5910" t="s">
        <v>6184</v>
      </c>
      <c r="X5910">
        <v>42.373322999999999</v>
      </c>
      <c r="Y5910">
        <v>-71.100532999999999</v>
      </c>
      <c r="Z5910" t="s">
        <v>6185</v>
      </c>
    </row>
    <row r="5911" spans="1:26">
      <c r="A5911">
        <v>29922</v>
      </c>
      <c r="B5911" s="1">
        <v>41590.36109953704</v>
      </c>
      <c r="C5911" s="1">
        <f t="shared" si="1152"/>
        <v>41275</v>
      </c>
      <c r="D5911" s="4">
        <f t="shared" si="1153"/>
        <v>0.86388888888888893</v>
      </c>
      <c r="E5911" s="3">
        <f t="shared" si="1154"/>
        <v>2013</v>
      </c>
      <c r="F5911" s="3">
        <f t="shared" si="1155"/>
        <v>11</v>
      </c>
      <c r="G5911" s="3">
        <f t="shared" si="1156"/>
        <v>12</v>
      </c>
      <c r="H5911" s="3">
        <f t="shared" si="1157"/>
        <v>8</v>
      </c>
      <c r="I5911" s="3">
        <f t="shared" si="1158"/>
        <v>39</v>
      </c>
      <c r="J5911" s="3">
        <f t="shared" si="1159"/>
        <v>3</v>
      </c>
      <c r="K5911" s="3" t="str">
        <f>IF(AND(D5911&gt;='Season Lookup'!$D$15,D5911&lt;'Season Lookup'!$D$16),"Spring",IF(AND(D5911&gt;='Season Lookup'!$D$16,D5911&lt;'Season Lookup'!$D$17),"Summer",IF(AND(D5911&gt;='Season Lookup'!$D$17,D5911&lt;'Season Lookup'!$D$18),"Fall",IF(OR(D5911&gt;='Season Lookup'!$D$18,D5911&lt;'Season Lookup'!$D$15),"Winter"))))</f>
        <v>Fall</v>
      </c>
      <c r="L5911" s="3" t="str">
        <f>VLOOKUP(F5911,'Season Lookup'!$A$1:$B$13,2,0)</f>
        <v>Fall</v>
      </c>
      <c r="M5911" t="s">
        <v>73</v>
      </c>
      <c r="N5911" t="s">
        <v>13</v>
      </c>
      <c r="O5911" t="s">
        <v>13</v>
      </c>
      <c r="P5911" t="str">
        <f t="shared" si="1160"/>
        <v>Yes</v>
      </c>
      <c r="Q5911" t="str">
        <f t="shared" si="1161"/>
        <v>No</v>
      </c>
      <c r="R5911" t="str">
        <f t="shared" si="1162"/>
        <v>No</v>
      </c>
      <c r="T5911" t="s">
        <v>108</v>
      </c>
      <c r="U5911" t="s">
        <v>453</v>
      </c>
      <c r="V5911" t="str">
        <f t="shared" si="1163"/>
        <v>Intersection</v>
      </c>
      <c r="W5911" t="s">
        <v>3050</v>
      </c>
      <c r="X5911">
        <v>42.362867999999999</v>
      </c>
      <c r="Y5911">
        <v>-71.102435</v>
      </c>
      <c r="Z5911" t="s">
        <v>3051</v>
      </c>
    </row>
    <row r="5912" spans="1:26">
      <c r="A5912">
        <v>29923</v>
      </c>
      <c r="B5912" s="1">
        <v>41590.620127314818</v>
      </c>
      <c r="C5912" s="1">
        <f t="shared" si="1152"/>
        <v>41275</v>
      </c>
      <c r="D5912" s="4">
        <f t="shared" si="1153"/>
        <v>0.86388888888888893</v>
      </c>
      <c r="E5912" s="3">
        <f t="shared" si="1154"/>
        <v>2013</v>
      </c>
      <c r="F5912" s="3">
        <f t="shared" si="1155"/>
        <v>11</v>
      </c>
      <c r="G5912" s="3">
        <f t="shared" si="1156"/>
        <v>12</v>
      </c>
      <c r="H5912" s="3">
        <f t="shared" si="1157"/>
        <v>14</v>
      </c>
      <c r="I5912" s="3">
        <f t="shared" si="1158"/>
        <v>52</v>
      </c>
      <c r="J5912" s="3">
        <f t="shared" si="1159"/>
        <v>3</v>
      </c>
      <c r="K5912" s="3" t="str">
        <f>IF(AND(D5912&gt;='Season Lookup'!$D$15,D5912&lt;'Season Lookup'!$D$16),"Spring",IF(AND(D5912&gt;='Season Lookup'!$D$16,D5912&lt;'Season Lookup'!$D$17),"Summer",IF(AND(D5912&gt;='Season Lookup'!$D$17,D5912&lt;'Season Lookup'!$D$18),"Fall",IF(OR(D5912&gt;='Season Lookup'!$D$18,D5912&lt;'Season Lookup'!$D$15),"Winter"))))</f>
        <v>Fall</v>
      </c>
      <c r="L5912" s="3" t="str">
        <f>VLOOKUP(F5912,'Season Lookup'!$A$1:$B$13,2,0)</f>
        <v>Fall</v>
      </c>
      <c r="M5912" t="s">
        <v>73</v>
      </c>
      <c r="N5912" t="s">
        <v>13</v>
      </c>
      <c r="O5912" t="s">
        <v>13</v>
      </c>
      <c r="P5912" t="str">
        <f t="shared" si="1160"/>
        <v>Yes</v>
      </c>
      <c r="Q5912" t="str">
        <f t="shared" si="1161"/>
        <v>No</v>
      </c>
      <c r="R5912" t="str">
        <f t="shared" si="1162"/>
        <v>No</v>
      </c>
      <c r="T5912" t="s">
        <v>296</v>
      </c>
      <c r="V5912" t="str">
        <f t="shared" si="1163"/>
        <v>Intersection</v>
      </c>
      <c r="W5912" t="s">
        <v>6186</v>
      </c>
      <c r="X5912">
        <v>0</v>
      </c>
      <c r="Y5912">
        <v>0</v>
      </c>
      <c r="Z5912" t="s">
        <v>81</v>
      </c>
    </row>
    <row r="5913" spans="1:26">
      <c r="A5913">
        <v>29924</v>
      </c>
      <c r="B5913" s="1">
        <v>41590.803460648145</v>
      </c>
      <c r="C5913" s="1">
        <f t="shared" si="1152"/>
        <v>41275</v>
      </c>
      <c r="D5913" s="4">
        <f t="shared" si="1153"/>
        <v>0.86388888888888893</v>
      </c>
      <c r="E5913" s="3">
        <f t="shared" si="1154"/>
        <v>2013</v>
      </c>
      <c r="F5913" s="3">
        <f t="shared" si="1155"/>
        <v>11</v>
      </c>
      <c r="G5913" s="3">
        <f t="shared" si="1156"/>
        <v>12</v>
      </c>
      <c r="H5913" s="3">
        <f t="shared" si="1157"/>
        <v>19</v>
      </c>
      <c r="I5913" s="3">
        <f t="shared" si="1158"/>
        <v>16</v>
      </c>
      <c r="J5913" s="3">
        <f t="shared" si="1159"/>
        <v>3</v>
      </c>
      <c r="K5913" s="3" t="str">
        <f>IF(AND(D5913&gt;='Season Lookup'!$D$15,D5913&lt;'Season Lookup'!$D$16),"Spring",IF(AND(D5913&gt;='Season Lookup'!$D$16,D5913&lt;'Season Lookup'!$D$17),"Summer",IF(AND(D5913&gt;='Season Lookup'!$D$17,D5913&lt;'Season Lookup'!$D$18),"Fall",IF(OR(D5913&gt;='Season Lookup'!$D$18,D5913&lt;'Season Lookup'!$D$15),"Winter"))))</f>
        <v>Fall</v>
      </c>
      <c r="L5913" s="3" t="str">
        <f>VLOOKUP(F5913,'Season Lookup'!$A$1:$B$13,2,0)</f>
        <v>Fall</v>
      </c>
      <c r="M5913" t="s">
        <v>73</v>
      </c>
      <c r="N5913" t="s">
        <v>13</v>
      </c>
      <c r="O5913" t="s">
        <v>13</v>
      </c>
      <c r="P5913" t="str">
        <f t="shared" si="1160"/>
        <v>Yes</v>
      </c>
      <c r="Q5913" t="str">
        <f t="shared" si="1161"/>
        <v>No</v>
      </c>
      <c r="R5913" t="str">
        <f t="shared" si="1162"/>
        <v>No</v>
      </c>
      <c r="T5913" t="s">
        <v>195</v>
      </c>
      <c r="U5913" t="s">
        <v>958</v>
      </c>
      <c r="V5913" t="str">
        <f t="shared" si="1163"/>
        <v>Intersection</v>
      </c>
      <c r="W5913" t="s">
        <v>1415</v>
      </c>
      <c r="X5913">
        <v>42.36036</v>
      </c>
      <c r="Y5913">
        <v>-71.102479000000002</v>
      </c>
      <c r="Z5913" t="s">
        <v>1416</v>
      </c>
    </row>
    <row r="5914" spans="1:26">
      <c r="A5914">
        <v>29925</v>
      </c>
      <c r="B5914" s="1">
        <v>41591.354155092595</v>
      </c>
      <c r="C5914" s="1">
        <f t="shared" si="1152"/>
        <v>41275</v>
      </c>
      <c r="D5914" s="4">
        <f t="shared" si="1153"/>
        <v>0.8666666666666667</v>
      </c>
      <c r="E5914" s="3">
        <f t="shared" si="1154"/>
        <v>2013</v>
      </c>
      <c r="F5914" s="3">
        <f t="shared" si="1155"/>
        <v>11</v>
      </c>
      <c r="G5914" s="3">
        <f t="shared" si="1156"/>
        <v>13</v>
      </c>
      <c r="H5914" s="3">
        <f t="shared" si="1157"/>
        <v>8</v>
      </c>
      <c r="I5914" s="3">
        <f t="shared" si="1158"/>
        <v>29</v>
      </c>
      <c r="J5914" s="3">
        <f t="shared" si="1159"/>
        <v>4</v>
      </c>
      <c r="K5914" s="3" t="str">
        <f>IF(AND(D5914&gt;='Season Lookup'!$D$15,D5914&lt;'Season Lookup'!$D$16),"Spring",IF(AND(D5914&gt;='Season Lookup'!$D$16,D5914&lt;'Season Lookup'!$D$17),"Summer",IF(AND(D5914&gt;='Season Lookup'!$D$17,D5914&lt;'Season Lookup'!$D$18),"Fall",IF(OR(D5914&gt;='Season Lookup'!$D$18,D5914&lt;'Season Lookup'!$D$15),"Winter"))))</f>
        <v>Fall</v>
      </c>
      <c r="L5914" s="3" t="str">
        <f>VLOOKUP(F5914,'Season Lookup'!$A$1:$B$13,2,0)</f>
        <v>Fall</v>
      </c>
      <c r="M5914" t="s">
        <v>82</v>
      </c>
      <c r="N5914" t="s">
        <v>13</v>
      </c>
      <c r="O5914" t="s">
        <v>13</v>
      </c>
      <c r="P5914" t="str">
        <f t="shared" si="1160"/>
        <v>Yes</v>
      </c>
      <c r="Q5914" t="str">
        <f t="shared" si="1161"/>
        <v>No</v>
      </c>
      <c r="R5914" t="str">
        <f t="shared" si="1162"/>
        <v>No</v>
      </c>
      <c r="T5914" t="s">
        <v>42</v>
      </c>
      <c r="U5914" t="s">
        <v>509</v>
      </c>
      <c r="V5914" t="str">
        <f t="shared" si="1163"/>
        <v>Intersection</v>
      </c>
      <c r="W5914" t="s">
        <v>1436</v>
      </c>
      <c r="X5914">
        <v>42.369273999999997</v>
      </c>
      <c r="Y5914">
        <v>-71.113453000000007</v>
      </c>
      <c r="Z5914" t="s">
        <v>1437</v>
      </c>
    </row>
    <row r="5915" spans="1:26">
      <c r="A5915">
        <v>29926</v>
      </c>
      <c r="B5915" s="1">
        <v>41591.333333333336</v>
      </c>
      <c r="C5915" s="1">
        <f t="shared" si="1152"/>
        <v>41275</v>
      </c>
      <c r="D5915" s="4">
        <f t="shared" si="1153"/>
        <v>0.8666666666666667</v>
      </c>
      <c r="E5915" s="3">
        <f t="shared" si="1154"/>
        <v>2013</v>
      </c>
      <c r="F5915" s="3">
        <f t="shared" si="1155"/>
        <v>11</v>
      </c>
      <c r="G5915" s="3">
        <f t="shared" si="1156"/>
        <v>13</v>
      </c>
      <c r="H5915" s="3">
        <f t="shared" si="1157"/>
        <v>8</v>
      </c>
      <c r="I5915" s="3">
        <f t="shared" si="1158"/>
        <v>0</v>
      </c>
      <c r="J5915" s="3">
        <f t="shared" si="1159"/>
        <v>4</v>
      </c>
      <c r="K5915" s="3" t="str">
        <f>IF(AND(D5915&gt;='Season Lookup'!$D$15,D5915&lt;'Season Lookup'!$D$16),"Spring",IF(AND(D5915&gt;='Season Lookup'!$D$16,D5915&lt;'Season Lookup'!$D$17),"Summer",IF(AND(D5915&gt;='Season Lookup'!$D$17,D5915&lt;'Season Lookup'!$D$18),"Fall",IF(OR(D5915&gt;='Season Lookup'!$D$18,D5915&lt;'Season Lookup'!$D$15),"Winter"))))</f>
        <v>Fall</v>
      </c>
      <c r="L5915" s="3" t="str">
        <f>VLOOKUP(F5915,'Season Lookup'!$A$1:$B$13,2,0)</f>
        <v>Fall</v>
      </c>
      <c r="M5915" t="s">
        <v>82</v>
      </c>
      <c r="N5915" t="s">
        <v>13</v>
      </c>
      <c r="O5915" t="s">
        <v>35</v>
      </c>
      <c r="P5915" t="str">
        <f t="shared" si="1160"/>
        <v>Yes</v>
      </c>
      <c r="Q5915" t="str">
        <f t="shared" si="1161"/>
        <v>No</v>
      </c>
      <c r="R5915" t="str">
        <f t="shared" si="1162"/>
        <v>No</v>
      </c>
      <c r="T5915" t="s">
        <v>178</v>
      </c>
      <c r="U5915" t="s">
        <v>108</v>
      </c>
      <c r="V5915" t="str">
        <f t="shared" si="1163"/>
        <v>Intersection</v>
      </c>
      <c r="W5915" t="s">
        <v>4244</v>
      </c>
      <c r="X5915">
        <v>42.365378</v>
      </c>
      <c r="Y5915">
        <v>-71.106611999999998</v>
      </c>
      <c r="Z5915" t="s">
        <v>4245</v>
      </c>
    </row>
    <row r="5916" spans="1:26">
      <c r="A5916">
        <v>29927</v>
      </c>
      <c r="B5916" s="1">
        <v>41591.45484953704</v>
      </c>
      <c r="C5916" s="1">
        <f t="shared" si="1152"/>
        <v>41275</v>
      </c>
      <c r="D5916" s="4">
        <f t="shared" si="1153"/>
        <v>0.8666666666666667</v>
      </c>
      <c r="E5916" s="3">
        <f t="shared" si="1154"/>
        <v>2013</v>
      </c>
      <c r="F5916" s="3">
        <f t="shared" si="1155"/>
        <v>11</v>
      </c>
      <c r="G5916" s="3">
        <f t="shared" si="1156"/>
        <v>13</v>
      </c>
      <c r="H5916" s="3">
        <f t="shared" si="1157"/>
        <v>10</v>
      </c>
      <c r="I5916" s="3">
        <f t="shared" si="1158"/>
        <v>54</v>
      </c>
      <c r="J5916" s="3">
        <f t="shared" si="1159"/>
        <v>4</v>
      </c>
      <c r="K5916" s="3" t="str">
        <f>IF(AND(D5916&gt;='Season Lookup'!$D$15,D5916&lt;'Season Lookup'!$D$16),"Spring",IF(AND(D5916&gt;='Season Lookup'!$D$16,D5916&lt;'Season Lookup'!$D$17),"Summer",IF(AND(D5916&gt;='Season Lookup'!$D$17,D5916&lt;'Season Lookup'!$D$18),"Fall",IF(OR(D5916&gt;='Season Lookup'!$D$18,D5916&lt;'Season Lookup'!$D$15),"Winter"))))</f>
        <v>Fall</v>
      </c>
      <c r="L5916" s="3" t="str">
        <f>VLOOKUP(F5916,'Season Lookup'!$A$1:$B$13,2,0)</f>
        <v>Fall</v>
      </c>
      <c r="M5916" t="s">
        <v>82</v>
      </c>
      <c r="N5916" t="s">
        <v>13</v>
      </c>
      <c r="O5916" t="s">
        <v>132</v>
      </c>
      <c r="P5916" t="str">
        <f t="shared" si="1160"/>
        <v>Yes</v>
      </c>
      <c r="Q5916" t="str">
        <f t="shared" si="1161"/>
        <v>Yes</v>
      </c>
      <c r="R5916" t="str">
        <f t="shared" si="1162"/>
        <v>No</v>
      </c>
      <c r="T5916" t="s">
        <v>74</v>
      </c>
      <c r="U5916" t="s">
        <v>342</v>
      </c>
      <c r="V5916" t="str">
        <f t="shared" si="1163"/>
        <v>Intersection</v>
      </c>
      <c r="W5916" t="s">
        <v>462</v>
      </c>
      <c r="X5916">
        <v>42.372202000000001</v>
      </c>
      <c r="Y5916">
        <v>-71.098974999999996</v>
      </c>
      <c r="Z5916" t="s">
        <v>463</v>
      </c>
    </row>
    <row r="5917" spans="1:26">
      <c r="A5917">
        <v>29928</v>
      </c>
      <c r="B5917" s="1">
        <v>41591.540972222225</v>
      </c>
      <c r="C5917" s="1">
        <f t="shared" si="1152"/>
        <v>41275</v>
      </c>
      <c r="D5917" s="4">
        <f t="shared" si="1153"/>
        <v>0.8666666666666667</v>
      </c>
      <c r="E5917" s="3">
        <f t="shared" si="1154"/>
        <v>2013</v>
      </c>
      <c r="F5917" s="3">
        <f t="shared" si="1155"/>
        <v>11</v>
      </c>
      <c r="G5917" s="3">
        <f t="shared" si="1156"/>
        <v>13</v>
      </c>
      <c r="H5917" s="3">
        <f t="shared" si="1157"/>
        <v>12</v>
      </c>
      <c r="I5917" s="3">
        <f t="shared" si="1158"/>
        <v>59</v>
      </c>
      <c r="J5917" s="3">
        <f t="shared" si="1159"/>
        <v>4</v>
      </c>
      <c r="K5917" s="3" t="str">
        <f>IF(AND(D5917&gt;='Season Lookup'!$D$15,D5917&lt;'Season Lookup'!$D$16),"Spring",IF(AND(D5917&gt;='Season Lookup'!$D$16,D5917&lt;'Season Lookup'!$D$17),"Summer",IF(AND(D5917&gt;='Season Lookup'!$D$17,D5917&lt;'Season Lookup'!$D$18),"Fall",IF(OR(D5917&gt;='Season Lookup'!$D$18,D5917&lt;'Season Lookup'!$D$15),"Winter"))))</f>
        <v>Fall</v>
      </c>
      <c r="L5917" s="3" t="str">
        <f>VLOOKUP(F5917,'Season Lookup'!$A$1:$B$13,2,0)</f>
        <v>Fall</v>
      </c>
      <c r="M5917" t="s">
        <v>82</v>
      </c>
      <c r="N5917" t="s">
        <v>13</v>
      </c>
      <c r="O5917" t="s">
        <v>13</v>
      </c>
      <c r="P5917" t="str">
        <f t="shared" si="1160"/>
        <v>Yes</v>
      </c>
      <c r="Q5917" t="str">
        <f t="shared" si="1161"/>
        <v>No</v>
      </c>
      <c r="R5917" t="str">
        <f t="shared" si="1162"/>
        <v>No</v>
      </c>
      <c r="S5917">
        <v>41</v>
      </c>
      <c r="T5917" t="s">
        <v>840</v>
      </c>
      <c r="V5917" t="str">
        <f t="shared" si="1163"/>
        <v>Non Intersection</v>
      </c>
      <c r="W5917" t="s">
        <v>1180</v>
      </c>
      <c r="X5917">
        <v>42.374538000000001</v>
      </c>
      <c r="Y5917">
        <v>-71.120671999999999</v>
      </c>
      <c r="Z5917" t="s">
        <v>1181</v>
      </c>
    </row>
    <row r="5918" spans="1:26">
      <c r="A5918">
        <v>29929</v>
      </c>
      <c r="B5918" s="1">
        <v>41591.724305555559</v>
      </c>
      <c r="C5918" s="1">
        <f t="shared" si="1152"/>
        <v>41275</v>
      </c>
      <c r="D5918" s="4">
        <f t="shared" si="1153"/>
        <v>0.8666666666666667</v>
      </c>
      <c r="E5918" s="3">
        <f t="shared" si="1154"/>
        <v>2013</v>
      </c>
      <c r="F5918" s="3">
        <f t="shared" si="1155"/>
        <v>11</v>
      </c>
      <c r="G5918" s="3">
        <f t="shared" si="1156"/>
        <v>13</v>
      </c>
      <c r="H5918" s="3">
        <f t="shared" si="1157"/>
        <v>17</v>
      </c>
      <c r="I5918" s="3">
        <f t="shared" si="1158"/>
        <v>23</v>
      </c>
      <c r="J5918" s="3">
        <f t="shared" si="1159"/>
        <v>4</v>
      </c>
      <c r="K5918" s="3" t="str">
        <f>IF(AND(D5918&gt;='Season Lookup'!$D$15,D5918&lt;'Season Lookup'!$D$16),"Spring",IF(AND(D5918&gt;='Season Lookup'!$D$16,D5918&lt;'Season Lookup'!$D$17),"Summer",IF(AND(D5918&gt;='Season Lookup'!$D$17,D5918&lt;'Season Lookup'!$D$18),"Fall",IF(OR(D5918&gt;='Season Lookup'!$D$18,D5918&lt;'Season Lookup'!$D$15),"Winter"))))</f>
        <v>Fall</v>
      </c>
      <c r="L5918" s="3" t="str">
        <f>VLOOKUP(F5918,'Season Lookup'!$A$1:$B$13,2,0)</f>
        <v>Fall</v>
      </c>
      <c r="M5918" t="s">
        <v>82</v>
      </c>
      <c r="N5918" t="s">
        <v>13</v>
      </c>
      <c r="O5918" t="s">
        <v>619</v>
      </c>
      <c r="P5918" t="str">
        <f t="shared" si="1160"/>
        <v>Yes</v>
      </c>
      <c r="Q5918" t="str">
        <f t="shared" si="1161"/>
        <v>No</v>
      </c>
      <c r="R5918" t="str">
        <f t="shared" si="1162"/>
        <v>No</v>
      </c>
      <c r="T5918" t="s">
        <v>14</v>
      </c>
      <c r="U5918" t="s">
        <v>1182</v>
      </c>
      <c r="V5918" t="str">
        <f t="shared" si="1163"/>
        <v>Intersection</v>
      </c>
      <c r="W5918" t="s">
        <v>1240</v>
      </c>
      <c r="X5918">
        <v>42.358187999999998</v>
      </c>
      <c r="Y5918">
        <v>-71.093089000000006</v>
      </c>
      <c r="Z5918" t="s">
        <v>1241</v>
      </c>
    </row>
    <row r="5919" spans="1:26">
      <c r="A5919">
        <v>29933</v>
      </c>
      <c r="B5919" s="1">
        <v>41591.375</v>
      </c>
      <c r="C5919" s="1">
        <f t="shared" si="1152"/>
        <v>41275</v>
      </c>
      <c r="D5919" s="4">
        <f t="shared" si="1153"/>
        <v>0.8666666666666667</v>
      </c>
      <c r="E5919" s="3">
        <f t="shared" si="1154"/>
        <v>2013</v>
      </c>
      <c r="F5919" s="3">
        <f t="shared" si="1155"/>
        <v>11</v>
      </c>
      <c r="G5919" s="3">
        <f t="shared" si="1156"/>
        <v>13</v>
      </c>
      <c r="H5919" s="3">
        <f t="shared" si="1157"/>
        <v>9</v>
      </c>
      <c r="I5919" s="3">
        <f t="shared" si="1158"/>
        <v>0</v>
      </c>
      <c r="J5919" s="3">
        <f t="shared" si="1159"/>
        <v>4</v>
      </c>
      <c r="K5919" s="3" t="str">
        <f>IF(AND(D5919&gt;='Season Lookup'!$D$15,D5919&lt;'Season Lookup'!$D$16),"Spring",IF(AND(D5919&gt;='Season Lookup'!$D$16,D5919&lt;'Season Lookup'!$D$17),"Summer",IF(AND(D5919&gt;='Season Lookup'!$D$17,D5919&lt;'Season Lookup'!$D$18),"Fall",IF(OR(D5919&gt;='Season Lookup'!$D$18,D5919&lt;'Season Lookup'!$D$15),"Winter"))))</f>
        <v>Fall</v>
      </c>
      <c r="L5919" s="3" t="str">
        <f>VLOOKUP(F5919,'Season Lookup'!$A$1:$B$13,2,0)</f>
        <v>Fall</v>
      </c>
      <c r="M5919" t="s">
        <v>82</v>
      </c>
      <c r="N5919" t="s">
        <v>13</v>
      </c>
      <c r="O5919" t="s">
        <v>23</v>
      </c>
      <c r="P5919" t="str">
        <f t="shared" si="1160"/>
        <v>Yes</v>
      </c>
      <c r="Q5919" t="str">
        <f t="shared" si="1161"/>
        <v>No</v>
      </c>
      <c r="R5919" t="str">
        <f t="shared" si="1162"/>
        <v>No</v>
      </c>
      <c r="T5919" t="s">
        <v>32</v>
      </c>
      <c r="U5919" t="s">
        <v>444</v>
      </c>
      <c r="V5919" t="str">
        <f t="shared" si="1163"/>
        <v>Intersection</v>
      </c>
      <c r="W5919" t="s">
        <v>445</v>
      </c>
      <c r="X5919">
        <v>42.363101999999998</v>
      </c>
      <c r="Y5919">
        <v>-71.095277999999993</v>
      </c>
      <c r="Z5919" t="s">
        <v>446</v>
      </c>
    </row>
    <row r="5920" spans="1:26">
      <c r="A5920">
        <v>29936</v>
      </c>
      <c r="B5920" s="1">
        <v>41591.708333333336</v>
      </c>
      <c r="C5920" s="1">
        <f t="shared" si="1152"/>
        <v>41275</v>
      </c>
      <c r="D5920" s="4">
        <f t="shared" si="1153"/>
        <v>0.8666666666666667</v>
      </c>
      <c r="E5920" s="3">
        <f t="shared" si="1154"/>
        <v>2013</v>
      </c>
      <c r="F5920" s="3">
        <f t="shared" si="1155"/>
        <v>11</v>
      </c>
      <c r="G5920" s="3">
        <f t="shared" si="1156"/>
        <v>13</v>
      </c>
      <c r="H5920" s="3">
        <f t="shared" si="1157"/>
        <v>17</v>
      </c>
      <c r="I5920" s="3">
        <f t="shared" si="1158"/>
        <v>0</v>
      </c>
      <c r="J5920" s="3">
        <f t="shared" si="1159"/>
        <v>4</v>
      </c>
      <c r="K5920" s="3" t="str">
        <f>IF(AND(D5920&gt;='Season Lookup'!$D$15,D5920&lt;'Season Lookup'!$D$16),"Spring",IF(AND(D5920&gt;='Season Lookup'!$D$16,D5920&lt;'Season Lookup'!$D$17),"Summer",IF(AND(D5920&gt;='Season Lookup'!$D$17,D5920&lt;'Season Lookup'!$D$18),"Fall",IF(OR(D5920&gt;='Season Lookup'!$D$18,D5920&lt;'Season Lookup'!$D$15),"Winter"))))</f>
        <v>Fall</v>
      </c>
      <c r="L5920" s="3" t="str">
        <f>VLOOKUP(F5920,'Season Lookup'!$A$1:$B$13,2,0)</f>
        <v>Fall</v>
      </c>
      <c r="M5920" t="s">
        <v>82</v>
      </c>
      <c r="N5920" t="s">
        <v>13</v>
      </c>
      <c r="O5920" t="s">
        <v>23</v>
      </c>
      <c r="P5920" t="str">
        <f t="shared" si="1160"/>
        <v>Yes</v>
      </c>
      <c r="Q5920" t="str">
        <f t="shared" si="1161"/>
        <v>No</v>
      </c>
      <c r="R5920" t="str">
        <f t="shared" si="1162"/>
        <v>No</v>
      </c>
      <c r="S5920">
        <v>260</v>
      </c>
      <c r="T5920" t="s">
        <v>509</v>
      </c>
      <c r="V5920" t="str">
        <f t="shared" si="1163"/>
        <v>Non Intersection</v>
      </c>
      <c r="W5920" t="s">
        <v>5630</v>
      </c>
      <c r="X5920">
        <v>42.364317</v>
      </c>
      <c r="Y5920">
        <v>-71.103566000000001</v>
      </c>
      <c r="Z5920" t="s">
        <v>5631</v>
      </c>
    </row>
    <row r="5921" spans="1:26">
      <c r="A5921">
        <v>29932</v>
      </c>
      <c r="B5921" s="1">
        <v>41592.270833333336</v>
      </c>
      <c r="C5921" s="1">
        <f t="shared" si="1152"/>
        <v>41275</v>
      </c>
      <c r="D5921" s="4">
        <f t="shared" si="1153"/>
        <v>0.86944444444444446</v>
      </c>
      <c r="E5921" s="3">
        <f t="shared" si="1154"/>
        <v>2013</v>
      </c>
      <c r="F5921" s="3">
        <f t="shared" si="1155"/>
        <v>11</v>
      </c>
      <c r="G5921" s="3">
        <f t="shared" si="1156"/>
        <v>14</v>
      </c>
      <c r="H5921" s="3">
        <f t="shared" si="1157"/>
        <v>6</v>
      </c>
      <c r="I5921" s="3">
        <f t="shared" si="1158"/>
        <v>30</v>
      </c>
      <c r="J5921" s="3">
        <f t="shared" si="1159"/>
        <v>5</v>
      </c>
      <c r="K5921" s="3" t="str">
        <f>IF(AND(D5921&gt;='Season Lookup'!$D$15,D5921&lt;'Season Lookup'!$D$16),"Spring",IF(AND(D5921&gt;='Season Lookup'!$D$16,D5921&lt;'Season Lookup'!$D$17),"Summer",IF(AND(D5921&gt;='Season Lookup'!$D$17,D5921&lt;'Season Lookup'!$D$18),"Fall",IF(OR(D5921&gt;='Season Lookup'!$D$18,D5921&lt;'Season Lookup'!$D$15),"Winter"))))</f>
        <v>Fall</v>
      </c>
      <c r="L5921" s="3" t="str">
        <f>VLOOKUP(F5921,'Season Lookup'!$A$1:$B$13,2,0)</f>
        <v>Fall</v>
      </c>
      <c r="M5921" t="s">
        <v>78</v>
      </c>
      <c r="N5921" t="s">
        <v>13</v>
      </c>
      <c r="O5921" t="s">
        <v>13</v>
      </c>
      <c r="P5921" t="str">
        <f t="shared" si="1160"/>
        <v>Yes</v>
      </c>
      <c r="Q5921" t="str">
        <f t="shared" si="1161"/>
        <v>No</v>
      </c>
      <c r="R5921" t="str">
        <f t="shared" si="1162"/>
        <v>No</v>
      </c>
      <c r="S5921">
        <v>64</v>
      </c>
      <c r="T5921" t="s">
        <v>70</v>
      </c>
      <c r="V5921" t="str">
        <f t="shared" si="1163"/>
        <v>Non Intersection</v>
      </c>
      <c r="W5921" t="s">
        <v>6187</v>
      </c>
      <c r="X5921">
        <v>42.363244000000002</v>
      </c>
      <c r="Y5921">
        <v>-71.103986000000006</v>
      </c>
      <c r="Z5921" t="s">
        <v>6188</v>
      </c>
    </row>
    <row r="5922" spans="1:26">
      <c r="A5922">
        <v>29934</v>
      </c>
      <c r="B5922" s="1">
        <v>41592.604155092595</v>
      </c>
      <c r="C5922" s="1">
        <f t="shared" si="1152"/>
        <v>41275</v>
      </c>
      <c r="D5922" s="4">
        <f t="shared" si="1153"/>
        <v>0.86944444444444446</v>
      </c>
      <c r="E5922" s="3">
        <f t="shared" si="1154"/>
        <v>2013</v>
      </c>
      <c r="F5922" s="3">
        <f t="shared" si="1155"/>
        <v>11</v>
      </c>
      <c r="G5922" s="3">
        <f t="shared" si="1156"/>
        <v>14</v>
      </c>
      <c r="H5922" s="3">
        <f t="shared" si="1157"/>
        <v>14</v>
      </c>
      <c r="I5922" s="3">
        <f t="shared" si="1158"/>
        <v>29</v>
      </c>
      <c r="J5922" s="3">
        <f t="shared" si="1159"/>
        <v>5</v>
      </c>
      <c r="K5922" s="3" t="str">
        <f>IF(AND(D5922&gt;='Season Lookup'!$D$15,D5922&lt;'Season Lookup'!$D$16),"Spring",IF(AND(D5922&gt;='Season Lookup'!$D$16,D5922&lt;'Season Lookup'!$D$17),"Summer",IF(AND(D5922&gt;='Season Lookup'!$D$17,D5922&lt;'Season Lookup'!$D$18),"Fall",IF(OR(D5922&gt;='Season Lookup'!$D$18,D5922&lt;'Season Lookup'!$D$15),"Winter"))))</f>
        <v>Fall</v>
      </c>
      <c r="L5922" s="3" t="str">
        <f>VLOOKUP(F5922,'Season Lookup'!$A$1:$B$13,2,0)</f>
        <v>Fall</v>
      </c>
      <c r="M5922" t="s">
        <v>78</v>
      </c>
      <c r="N5922" t="s">
        <v>35</v>
      </c>
      <c r="O5922" t="s">
        <v>13</v>
      </c>
      <c r="P5922" t="str">
        <f t="shared" si="1160"/>
        <v>Yes</v>
      </c>
      <c r="Q5922" t="str">
        <f t="shared" si="1161"/>
        <v>No</v>
      </c>
      <c r="R5922" t="str">
        <f t="shared" si="1162"/>
        <v>No</v>
      </c>
      <c r="T5922" t="s">
        <v>567</v>
      </c>
      <c r="U5922" t="s">
        <v>133</v>
      </c>
      <c r="V5922" t="str">
        <f t="shared" si="1163"/>
        <v>Intersection</v>
      </c>
      <c r="W5922" t="s">
        <v>2858</v>
      </c>
      <c r="X5922">
        <v>42.365150999999997</v>
      </c>
      <c r="Y5922">
        <v>-71.093297000000007</v>
      </c>
      <c r="Z5922" t="s">
        <v>1687</v>
      </c>
    </row>
    <row r="5923" spans="1:26">
      <c r="A5923">
        <v>29937</v>
      </c>
      <c r="B5923" s="1">
        <v>41592.729155092595</v>
      </c>
      <c r="C5923" s="1">
        <f t="shared" si="1152"/>
        <v>41275</v>
      </c>
      <c r="D5923" s="4">
        <f t="shared" si="1153"/>
        <v>0.86944444444444446</v>
      </c>
      <c r="E5923" s="3">
        <f t="shared" si="1154"/>
        <v>2013</v>
      </c>
      <c r="F5923" s="3">
        <f t="shared" si="1155"/>
        <v>11</v>
      </c>
      <c r="G5923" s="3">
        <f t="shared" si="1156"/>
        <v>14</v>
      </c>
      <c r="H5923" s="3">
        <f t="shared" si="1157"/>
        <v>17</v>
      </c>
      <c r="I5923" s="3">
        <f t="shared" si="1158"/>
        <v>29</v>
      </c>
      <c r="J5923" s="3">
        <f t="shared" si="1159"/>
        <v>5</v>
      </c>
      <c r="K5923" s="3" t="str">
        <f>IF(AND(D5923&gt;='Season Lookup'!$D$15,D5923&lt;'Season Lookup'!$D$16),"Spring",IF(AND(D5923&gt;='Season Lookup'!$D$16,D5923&lt;'Season Lookup'!$D$17),"Summer",IF(AND(D5923&gt;='Season Lookup'!$D$17,D5923&lt;'Season Lookup'!$D$18),"Fall",IF(OR(D5923&gt;='Season Lookup'!$D$18,D5923&lt;'Season Lookup'!$D$15),"Winter"))))</f>
        <v>Fall</v>
      </c>
      <c r="L5923" s="3" t="str">
        <f>VLOOKUP(F5923,'Season Lookup'!$A$1:$B$13,2,0)</f>
        <v>Fall</v>
      </c>
      <c r="M5923" t="s">
        <v>78</v>
      </c>
      <c r="N5923" t="s">
        <v>13</v>
      </c>
      <c r="O5923" t="s">
        <v>13</v>
      </c>
      <c r="P5923" t="str">
        <f t="shared" si="1160"/>
        <v>Yes</v>
      </c>
      <c r="Q5923" t="str">
        <f t="shared" si="1161"/>
        <v>No</v>
      </c>
      <c r="R5923" t="str">
        <f t="shared" si="1162"/>
        <v>No</v>
      </c>
      <c r="S5923">
        <v>372</v>
      </c>
      <c r="T5923" t="s">
        <v>15</v>
      </c>
      <c r="V5923" t="str">
        <f t="shared" si="1163"/>
        <v>Non Intersection</v>
      </c>
      <c r="W5923" t="s">
        <v>6189</v>
      </c>
      <c r="X5923">
        <v>42.393773000000003</v>
      </c>
      <c r="Y5923">
        <v>-71.138852999999997</v>
      </c>
      <c r="Z5923" t="s">
        <v>6190</v>
      </c>
    </row>
    <row r="5924" spans="1:26">
      <c r="A5924">
        <v>29938</v>
      </c>
      <c r="B5924" s="1">
        <v>41592.75</v>
      </c>
      <c r="C5924" s="1">
        <f t="shared" si="1152"/>
        <v>41275</v>
      </c>
      <c r="D5924" s="4">
        <f t="shared" si="1153"/>
        <v>0.86944444444444446</v>
      </c>
      <c r="E5924" s="3">
        <f t="shared" si="1154"/>
        <v>2013</v>
      </c>
      <c r="F5924" s="3">
        <f t="shared" si="1155"/>
        <v>11</v>
      </c>
      <c r="G5924" s="3">
        <f t="shared" si="1156"/>
        <v>14</v>
      </c>
      <c r="H5924" s="3">
        <f t="shared" si="1157"/>
        <v>18</v>
      </c>
      <c r="I5924" s="3">
        <f t="shared" si="1158"/>
        <v>0</v>
      </c>
      <c r="J5924" s="3">
        <f t="shared" si="1159"/>
        <v>5</v>
      </c>
      <c r="K5924" s="3" t="str">
        <f>IF(AND(D5924&gt;='Season Lookup'!$D$15,D5924&lt;'Season Lookup'!$D$16),"Spring",IF(AND(D5924&gt;='Season Lookup'!$D$16,D5924&lt;'Season Lookup'!$D$17),"Summer",IF(AND(D5924&gt;='Season Lookup'!$D$17,D5924&lt;'Season Lookup'!$D$18),"Fall",IF(OR(D5924&gt;='Season Lookup'!$D$18,D5924&lt;'Season Lookup'!$D$15),"Winter"))))</f>
        <v>Fall</v>
      </c>
      <c r="L5924" s="3" t="str">
        <f>VLOOKUP(F5924,'Season Lookup'!$A$1:$B$13,2,0)</f>
        <v>Fall</v>
      </c>
      <c r="M5924" t="s">
        <v>78</v>
      </c>
      <c r="N5924" t="s">
        <v>13</v>
      </c>
      <c r="O5924" t="s">
        <v>13</v>
      </c>
      <c r="P5924" t="str">
        <f t="shared" si="1160"/>
        <v>Yes</v>
      </c>
      <c r="Q5924" t="str">
        <f t="shared" si="1161"/>
        <v>No</v>
      </c>
      <c r="R5924" t="str">
        <f t="shared" si="1162"/>
        <v>No</v>
      </c>
      <c r="S5924">
        <v>119</v>
      </c>
      <c r="T5924" t="s">
        <v>37</v>
      </c>
      <c r="V5924" t="str">
        <f t="shared" si="1163"/>
        <v>Non Intersection</v>
      </c>
      <c r="W5924" t="s">
        <v>6191</v>
      </c>
      <c r="X5924">
        <v>42.359693</v>
      </c>
      <c r="Y5924">
        <v>-71.110718000000006</v>
      </c>
      <c r="Z5924" t="s">
        <v>6192</v>
      </c>
    </row>
    <row r="5925" spans="1:26">
      <c r="A5925">
        <v>29939</v>
      </c>
      <c r="B5925" s="1">
        <v>41593.552083333336</v>
      </c>
      <c r="C5925" s="1">
        <f t="shared" si="1152"/>
        <v>41275</v>
      </c>
      <c r="D5925" s="4">
        <f t="shared" si="1153"/>
        <v>0.87222222222222223</v>
      </c>
      <c r="E5925" s="3">
        <f t="shared" si="1154"/>
        <v>2013</v>
      </c>
      <c r="F5925" s="3">
        <f t="shared" si="1155"/>
        <v>11</v>
      </c>
      <c r="G5925" s="3">
        <f t="shared" si="1156"/>
        <v>15</v>
      </c>
      <c r="H5925" s="3">
        <f t="shared" si="1157"/>
        <v>13</v>
      </c>
      <c r="I5925" s="3">
        <f t="shared" si="1158"/>
        <v>15</v>
      </c>
      <c r="J5925" s="3">
        <f t="shared" si="1159"/>
        <v>6</v>
      </c>
      <c r="K5925" s="3" t="str">
        <f>IF(AND(D5925&gt;='Season Lookup'!$D$15,D5925&lt;'Season Lookup'!$D$16),"Spring",IF(AND(D5925&gt;='Season Lookup'!$D$16,D5925&lt;'Season Lookup'!$D$17),"Summer",IF(AND(D5925&gt;='Season Lookup'!$D$17,D5925&lt;'Season Lookup'!$D$18),"Fall",IF(OR(D5925&gt;='Season Lookup'!$D$18,D5925&lt;'Season Lookup'!$D$15),"Winter"))))</f>
        <v>Fall</v>
      </c>
      <c r="L5925" s="3" t="str">
        <f>VLOOKUP(F5925,'Season Lookup'!$A$1:$B$13,2,0)</f>
        <v>Fall</v>
      </c>
      <c r="M5925" t="s">
        <v>12</v>
      </c>
      <c r="N5925" t="s">
        <v>13</v>
      </c>
      <c r="O5925" t="s">
        <v>23</v>
      </c>
      <c r="P5925" t="str">
        <f t="shared" si="1160"/>
        <v>Yes</v>
      </c>
      <c r="Q5925" t="str">
        <f t="shared" si="1161"/>
        <v>No</v>
      </c>
      <c r="R5925" t="str">
        <f t="shared" si="1162"/>
        <v>No</v>
      </c>
      <c r="S5925">
        <v>133</v>
      </c>
      <c r="T5925" t="s">
        <v>942</v>
      </c>
      <c r="V5925" t="str">
        <f t="shared" si="1163"/>
        <v>Non Intersection</v>
      </c>
      <c r="W5925" t="s">
        <v>6193</v>
      </c>
      <c r="X5925">
        <v>42.372292999999999</v>
      </c>
      <c r="Y5925">
        <v>-71.100271000000006</v>
      </c>
      <c r="Z5925" t="s">
        <v>6194</v>
      </c>
    </row>
    <row r="5926" spans="1:26">
      <c r="A5926">
        <v>29940</v>
      </c>
      <c r="B5926" s="1">
        <v>41593.729849537034</v>
      </c>
      <c r="C5926" s="1">
        <f t="shared" si="1152"/>
        <v>41275</v>
      </c>
      <c r="D5926" s="4">
        <f t="shared" si="1153"/>
        <v>0.87222222222222223</v>
      </c>
      <c r="E5926" s="3">
        <f t="shared" si="1154"/>
        <v>2013</v>
      </c>
      <c r="F5926" s="3">
        <f t="shared" si="1155"/>
        <v>11</v>
      </c>
      <c r="G5926" s="3">
        <f t="shared" si="1156"/>
        <v>15</v>
      </c>
      <c r="H5926" s="3">
        <f t="shared" si="1157"/>
        <v>17</v>
      </c>
      <c r="I5926" s="3">
        <f t="shared" si="1158"/>
        <v>30</v>
      </c>
      <c r="J5926" s="3">
        <f t="shared" si="1159"/>
        <v>6</v>
      </c>
      <c r="K5926" s="3" t="str">
        <f>IF(AND(D5926&gt;='Season Lookup'!$D$15,D5926&lt;'Season Lookup'!$D$16),"Spring",IF(AND(D5926&gt;='Season Lookup'!$D$16,D5926&lt;'Season Lookup'!$D$17),"Summer",IF(AND(D5926&gt;='Season Lookup'!$D$17,D5926&lt;'Season Lookup'!$D$18),"Fall",IF(OR(D5926&gt;='Season Lookup'!$D$18,D5926&lt;'Season Lookup'!$D$15),"Winter"))))</f>
        <v>Fall</v>
      </c>
      <c r="L5926" s="3" t="str">
        <f>VLOOKUP(F5926,'Season Lookup'!$A$1:$B$13,2,0)</f>
        <v>Fall</v>
      </c>
      <c r="M5926" t="s">
        <v>12</v>
      </c>
      <c r="N5926" t="s">
        <v>13</v>
      </c>
      <c r="O5926" t="s">
        <v>13</v>
      </c>
      <c r="P5926" t="str">
        <f t="shared" si="1160"/>
        <v>Yes</v>
      </c>
      <c r="Q5926" t="str">
        <f t="shared" si="1161"/>
        <v>No</v>
      </c>
      <c r="R5926" t="str">
        <f t="shared" si="1162"/>
        <v>No</v>
      </c>
      <c r="S5926">
        <v>215</v>
      </c>
      <c r="T5926" t="s">
        <v>170</v>
      </c>
      <c r="V5926" t="str">
        <f t="shared" si="1163"/>
        <v>Non Intersection</v>
      </c>
      <c r="W5926" t="s">
        <v>4750</v>
      </c>
      <c r="X5926">
        <v>42.389387999999997</v>
      </c>
      <c r="Y5926">
        <v>-71.14282</v>
      </c>
      <c r="Z5926" t="s">
        <v>4751</v>
      </c>
    </row>
    <row r="5927" spans="1:26">
      <c r="A5927">
        <v>29971</v>
      </c>
      <c r="B5927" s="1">
        <v>41593.340277777781</v>
      </c>
      <c r="C5927" s="1">
        <f t="shared" si="1152"/>
        <v>41275</v>
      </c>
      <c r="D5927" s="4">
        <f t="shared" si="1153"/>
        <v>0.87222222222222223</v>
      </c>
      <c r="E5927" s="3">
        <f t="shared" si="1154"/>
        <v>2013</v>
      </c>
      <c r="F5927" s="3">
        <f t="shared" si="1155"/>
        <v>11</v>
      </c>
      <c r="G5927" s="3">
        <f t="shared" si="1156"/>
        <v>15</v>
      </c>
      <c r="H5927" s="3">
        <f t="shared" si="1157"/>
        <v>8</v>
      </c>
      <c r="I5927" s="3">
        <f t="shared" si="1158"/>
        <v>10</v>
      </c>
      <c r="J5927" s="3">
        <f t="shared" si="1159"/>
        <v>6</v>
      </c>
      <c r="K5927" s="3" t="str">
        <f>IF(AND(D5927&gt;='Season Lookup'!$D$15,D5927&lt;'Season Lookup'!$D$16),"Spring",IF(AND(D5927&gt;='Season Lookup'!$D$16,D5927&lt;'Season Lookup'!$D$17),"Summer",IF(AND(D5927&gt;='Season Lookup'!$D$17,D5927&lt;'Season Lookup'!$D$18),"Fall",IF(OR(D5927&gt;='Season Lookup'!$D$18,D5927&lt;'Season Lookup'!$D$15),"Winter"))))</f>
        <v>Fall</v>
      </c>
      <c r="L5927" s="3" t="str">
        <f>VLOOKUP(F5927,'Season Lookup'!$A$1:$B$13,2,0)</f>
        <v>Fall</v>
      </c>
      <c r="M5927" t="s">
        <v>12</v>
      </c>
      <c r="N5927" t="s">
        <v>619</v>
      </c>
      <c r="O5927" t="s">
        <v>132</v>
      </c>
      <c r="P5927" t="str">
        <f t="shared" si="1160"/>
        <v>No</v>
      </c>
      <c r="Q5927" t="str">
        <f t="shared" si="1161"/>
        <v>Yes</v>
      </c>
      <c r="R5927" t="str">
        <f t="shared" si="1162"/>
        <v>No</v>
      </c>
      <c r="T5927" t="s">
        <v>126</v>
      </c>
      <c r="U5927" t="s">
        <v>268</v>
      </c>
      <c r="V5927" t="str">
        <f t="shared" si="1163"/>
        <v>Intersection</v>
      </c>
      <c r="W5927" t="s">
        <v>768</v>
      </c>
      <c r="X5927">
        <v>42.388565999999997</v>
      </c>
      <c r="Y5927">
        <v>-71.119039999999998</v>
      </c>
      <c r="Z5927" t="s">
        <v>769</v>
      </c>
    </row>
    <row r="5928" spans="1:26">
      <c r="A5928">
        <v>29942</v>
      </c>
      <c r="B5928" s="1">
        <v>41594.375</v>
      </c>
      <c r="C5928" s="1">
        <f t="shared" si="1152"/>
        <v>41275</v>
      </c>
      <c r="D5928" s="4">
        <f t="shared" si="1153"/>
        <v>0.875</v>
      </c>
      <c r="E5928" s="3">
        <f t="shared" si="1154"/>
        <v>2013</v>
      </c>
      <c r="F5928" s="3">
        <f t="shared" si="1155"/>
        <v>11</v>
      </c>
      <c r="G5928" s="3">
        <f t="shared" si="1156"/>
        <v>16</v>
      </c>
      <c r="H5928" s="3">
        <f t="shared" si="1157"/>
        <v>9</v>
      </c>
      <c r="I5928" s="3">
        <f t="shared" si="1158"/>
        <v>0</v>
      </c>
      <c r="J5928" s="3">
        <f t="shared" si="1159"/>
        <v>7</v>
      </c>
      <c r="K5928" s="3" t="str">
        <f>IF(AND(D5928&gt;='Season Lookup'!$D$15,D5928&lt;'Season Lookup'!$D$16),"Spring",IF(AND(D5928&gt;='Season Lookup'!$D$16,D5928&lt;'Season Lookup'!$D$17),"Summer",IF(AND(D5928&gt;='Season Lookup'!$D$17,D5928&lt;'Season Lookup'!$D$18),"Fall",IF(OR(D5928&gt;='Season Lookup'!$D$18,D5928&lt;'Season Lookup'!$D$15),"Winter"))))</f>
        <v>Fall</v>
      </c>
      <c r="L5928" s="3" t="str">
        <f>VLOOKUP(F5928,'Season Lookup'!$A$1:$B$13,2,0)</f>
        <v>Fall</v>
      </c>
      <c r="M5928" t="s">
        <v>31</v>
      </c>
      <c r="N5928" t="s">
        <v>13</v>
      </c>
      <c r="O5928" t="s">
        <v>13</v>
      </c>
      <c r="P5928" t="str">
        <f t="shared" si="1160"/>
        <v>Yes</v>
      </c>
      <c r="Q5928" t="str">
        <f t="shared" si="1161"/>
        <v>No</v>
      </c>
      <c r="R5928" t="str">
        <f t="shared" si="1162"/>
        <v>No</v>
      </c>
      <c r="S5928">
        <v>1336</v>
      </c>
      <c r="T5928" t="s">
        <v>14</v>
      </c>
      <c r="V5928" t="str">
        <f t="shared" si="1163"/>
        <v>Non Intersection</v>
      </c>
      <c r="W5928" t="s">
        <v>6195</v>
      </c>
      <c r="X5928">
        <v>42.372979000000001</v>
      </c>
      <c r="Y5928">
        <v>-71.118392</v>
      </c>
      <c r="Z5928" t="s">
        <v>6196</v>
      </c>
    </row>
    <row r="5929" spans="1:26">
      <c r="A5929">
        <v>29941</v>
      </c>
      <c r="B5929" s="1">
        <v>41595.75277777778</v>
      </c>
      <c r="C5929" s="1">
        <f t="shared" si="1152"/>
        <v>41275</v>
      </c>
      <c r="D5929" s="4">
        <f t="shared" si="1153"/>
        <v>0.87777777777777777</v>
      </c>
      <c r="E5929" s="3">
        <f t="shared" si="1154"/>
        <v>2013</v>
      </c>
      <c r="F5929" s="3">
        <f t="shared" si="1155"/>
        <v>11</v>
      </c>
      <c r="G5929" s="3">
        <f t="shared" si="1156"/>
        <v>17</v>
      </c>
      <c r="H5929" s="3">
        <f t="shared" si="1157"/>
        <v>18</v>
      </c>
      <c r="I5929" s="3">
        <f t="shared" si="1158"/>
        <v>4</v>
      </c>
      <c r="J5929" s="3">
        <f t="shared" si="1159"/>
        <v>1</v>
      </c>
      <c r="K5929" s="3" t="str">
        <f>IF(AND(D5929&gt;='Season Lookup'!$D$15,D5929&lt;'Season Lookup'!$D$16),"Spring",IF(AND(D5929&gt;='Season Lookup'!$D$16,D5929&lt;'Season Lookup'!$D$17),"Summer",IF(AND(D5929&gt;='Season Lookup'!$D$17,D5929&lt;'Season Lookup'!$D$18),"Fall",IF(OR(D5929&gt;='Season Lookup'!$D$18,D5929&lt;'Season Lookup'!$D$15),"Winter"))))</f>
        <v>Fall</v>
      </c>
      <c r="L5929" s="3" t="str">
        <f>VLOOKUP(F5929,'Season Lookup'!$A$1:$B$13,2,0)</f>
        <v>Fall</v>
      </c>
      <c r="M5929" t="s">
        <v>48</v>
      </c>
      <c r="N5929" t="s">
        <v>13</v>
      </c>
      <c r="O5929" t="s">
        <v>132</v>
      </c>
      <c r="P5929" t="str">
        <f t="shared" si="1160"/>
        <v>Yes</v>
      </c>
      <c r="Q5929" t="str">
        <f t="shared" si="1161"/>
        <v>Yes</v>
      </c>
      <c r="R5929" t="str">
        <f t="shared" si="1162"/>
        <v>No</v>
      </c>
      <c r="S5929">
        <v>325</v>
      </c>
      <c r="T5929" t="s">
        <v>202</v>
      </c>
      <c r="V5929" t="str">
        <f t="shared" si="1163"/>
        <v>Non Intersection</v>
      </c>
      <c r="W5929" t="s">
        <v>4774</v>
      </c>
      <c r="X5929">
        <v>42.354934</v>
      </c>
      <c r="Y5929">
        <v>-71.105694999999997</v>
      </c>
      <c r="Z5929" t="s">
        <v>4775</v>
      </c>
    </row>
    <row r="5930" spans="1:26">
      <c r="A5930">
        <v>29944</v>
      </c>
      <c r="B5930" s="1">
        <v>41596.083333333336</v>
      </c>
      <c r="C5930" s="1">
        <f t="shared" si="1152"/>
        <v>41275</v>
      </c>
      <c r="D5930" s="4">
        <f t="shared" si="1153"/>
        <v>0.88055555555555554</v>
      </c>
      <c r="E5930" s="3">
        <f t="shared" si="1154"/>
        <v>2013</v>
      </c>
      <c r="F5930" s="3">
        <f t="shared" si="1155"/>
        <v>11</v>
      </c>
      <c r="G5930" s="3">
        <f t="shared" si="1156"/>
        <v>18</v>
      </c>
      <c r="H5930" s="3">
        <f t="shared" si="1157"/>
        <v>2</v>
      </c>
      <c r="I5930" s="3">
        <f t="shared" si="1158"/>
        <v>0</v>
      </c>
      <c r="J5930" s="3">
        <f t="shared" si="1159"/>
        <v>2</v>
      </c>
      <c r="K5930" s="3" t="str">
        <f>IF(AND(D5930&gt;='Season Lookup'!$D$15,D5930&lt;'Season Lookup'!$D$16),"Spring",IF(AND(D5930&gt;='Season Lookup'!$D$16,D5930&lt;'Season Lookup'!$D$17),"Summer",IF(AND(D5930&gt;='Season Lookup'!$D$17,D5930&lt;'Season Lookup'!$D$18),"Fall",IF(OR(D5930&gt;='Season Lookup'!$D$18,D5930&lt;'Season Lookup'!$D$15),"Winter"))))</f>
        <v>Fall</v>
      </c>
      <c r="L5930" s="3" t="str">
        <f>VLOOKUP(F5930,'Season Lookup'!$A$1:$B$13,2,0)</f>
        <v>Fall</v>
      </c>
      <c r="M5930" t="s">
        <v>56</v>
      </c>
      <c r="N5930" t="s">
        <v>13</v>
      </c>
      <c r="O5930" t="s">
        <v>36</v>
      </c>
      <c r="P5930" t="str">
        <f t="shared" si="1160"/>
        <v>Yes</v>
      </c>
      <c r="Q5930" t="str">
        <f t="shared" si="1161"/>
        <v>No</v>
      </c>
      <c r="R5930" t="str">
        <f t="shared" si="1162"/>
        <v>No</v>
      </c>
      <c r="T5930" t="s">
        <v>198</v>
      </c>
      <c r="V5930" t="str">
        <f t="shared" si="1163"/>
        <v>Intersection</v>
      </c>
      <c r="W5930" t="s">
        <v>441</v>
      </c>
      <c r="X5930">
        <v>0</v>
      </c>
      <c r="Y5930">
        <v>0</v>
      </c>
      <c r="Z5930" t="s">
        <v>81</v>
      </c>
    </row>
    <row r="5931" spans="1:26">
      <c r="A5931">
        <v>29945</v>
      </c>
      <c r="B5931" s="1">
        <v>41596.277777777781</v>
      </c>
      <c r="C5931" s="1">
        <f t="shared" si="1152"/>
        <v>41275</v>
      </c>
      <c r="D5931" s="4">
        <f t="shared" si="1153"/>
        <v>0.88055555555555554</v>
      </c>
      <c r="E5931" s="3">
        <f t="shared" si="1154"/>
        <v>2013</v>
      </c>
      <c r="F5931" s="3">
        <f t="shared" si="1155"/>
        <v>11</v>
      </c>
      <c r="G5931" s="3">
        <f t="shared" si="1156"/>
        <v>18</v>
      </c>
      <c r="H5931" s="3">
        <f t="shared" si="1157"/>
        <v>6</v>
      </c>
      <c r="I5931" s="3">
        <f t="shared" si="1158"/>
        <v>40</v>
      </c>
      <c r="J5931" s="3">
        <f t="shared" si="1159"/>
        <v>2</v>
      </c>
      <c r="K5931" s="3" t="str">
        <f>IF(AND(D5931&gt;='Season Lookup'!$D$15,D5931&lt;'Season Lookup'!$D$16),"Spring",IF(AND(D5931&gt;='Season Lookup'!$D$16,D5931&lt;'Season Lookup'!$D$17),"Summer",IF(AND(D5931&gt;='Season Lookup'!$D$17,D5931&lt;'Season Lookup'!$D$18),"Fall",IF(OR(D5931&gt;='Season Lookup'!$D$18,D5931&lt;'Season Lookup'!$D$15),"Winter"))))</f>
        <v>Fall</v>
      </c>
      <c r="L5931" s="3" t="str">
        <f>VLOOKUP(F5931,'Season Lookup'!$A$1:$B$13,2,0)</f>
        <v>Fall</v>
      </c>
      <c r="M5931" t="s">
        <v>56</v>
      </c>
      <c r="N5931" t="s">
        <v>13</v>
      </c>
      <c r="O5931" t="s">
        <v>132</v>
      </c>
      <c r="P5931" t="str">
        <f t="shared" si="1160"/>
        <v>Yes</v>
      </c>
      <c r="Q5931" t="str">
        <f t="shared" si="1161"/>
        <v>Yes</v>
      </c>
      <c r="R5931" t="str">
        <f t="shared" si="1162"/>
        <v>No</v>
      </c>
      <c r="T5931" t="s">
        <v>14</v>
      </c>
      <c r="U5931" t="s">
        <v>70</v>
      </c>
      <c r="V5931" t="str">
        <f t="shared" si="1163"/>
        <v>Intersection</v>
      </c>
      <c r="W5931" t="s">
        <v>855</v>
      </c>
      <c r="X5931">
        <v>42.364710000000002</v>
      </c>
      <c r="Y5931">
        <v>-71.102566999999993</v>
      </c>
      <c r="Z5931" t="s">
        <v>856</v>
      </c>
    </row>
    <row r="5932" spans="1:26">
      <c r="A5932">
        <v>29946</v>
      </c>
      <c r="B5932" s="1">
        <v>41596.428460648145</v>
      </c>
      <c r="C5932" s="1">
        <f t="shared" si="1152"/>
        <v>41275</v>
      </c>
      <c r="D5932" s="4">
        <f t="shared" si="1153"/>
        <v>0.88055555555555554</v>
      </c>
      <c r="E5932" s="3">
        <f t="shared" si="1154"/>
        <v>2013</v>
      </c>
      <c r="F5932" s="3">
        <f t="shared" si="1155"/>
        <v>11</v>
      </c>
      <c r="G5932" s="3">
        <f t="shared" si="1156"/>
        <v>18</v>
      </c>
      <c r="H5932" s="3">
        <f t="shared" si="1157"/>
        <v>10</v>
      </c>
      <c r="I5932" s="3">
        <f t="shared" si="1158"/>
        <v>16</v>
      </c>
      <c r="J5932" s="3">
        <f t="shared" si="1159"/>
        <v>2</v>
      </c>
      <c r="K5932" s="3" t="str">
        <f>IF(AND(D5932&gt;='Season Lookup'!$D$15,D5932&lt;'Season Lookup'!$D$16),"Spring",IF(AND(D5932&gt;='Season Lookup'!$D$16,D5932&lt;'Season Lookup'!$D$17),"Summer",IF(AND(D5932&gt;='Season Lookup'!$D$17,D5932&lt;'Season Lookup'!$D$18),"Fall",IF(OR(D5932&gt;='Season Lookup'!$D$18,D5932&lt;'Season Lookup'!$D$15),"Winter"))))</f>
        <v>Fall</v>
      </c>
      <c r="L5932" s="3" t="str">
        <f>VLOOKUP(F5932,'Season Lookup'!$A$1:$B$13,2,0)</f>
        <v>Fall</v>
      </c>
      <c r="M5932" t="s">
        <v>56</v>
      </c>
      <c r="N5932" t="s">
        <v>13</v>
      </c>
      <c r="O5932" t="s">
        <v>13</v>
      </c>
      <c r="P5932" t="str">
        <f t="shared" si="1160"/>
        <v>Yes</v>
      </c>
      <c r="Q5932" t="str">
        <f t="shared" si="1161"/>
        <v>No</v>
      </c>
      <c r="R5932" t="str">
        <f t="shared" si="1162"/>
        <v>No</v>
      </c>
      <c r="S5932">
        <v>1</v>
      </c>
      <c r="T5932" t="s">
        <v>166</v>
      </c>
      <c r="V5932" t="str">
        <f t="shared" si="1163"/>
        <v>Non Intersection</v>
      </c>
      <c r="W5932" t="s">
        <v>6197</v>
      </c>
      <c r="X5932">
        <v>42.37565</v>
      </c>
      <c r="Y5932">
        <v>-71.156617999999995</v>
      </c>
      <c r="Z5932" t="s">
        <v>6198</v>
      </c>
    </row>
    <row r="5933" spans="1:26">
      <c r="A5933">
        <v>29947</v>
      </c>
      <c r="B5933" s="1">
        <v>41596.699988425928</v>
      </c>
      <c r="C5933" s="1">
        <f t="shared" si="1152"/>
        <v>41275</v>
      </c>
      <c r="D5933" s="4">
        <f t="shared" si="1153"/>
        <v>0.88055555555555554</v>
      </c>
      <c r="E5933" s="3">
        <f t="shared" si="1154"/>
        <v>2013</v>
      </c>
      <c r="F5933" s="3">
        <f t="shared" si="1155"/>
        <v>11</v>
      </c>
      <c r="G5933" s="3">
        <f t="shared" si="1156"/>
        <v>18</v>
      </c>
      <c r="H5933" s="3">
        <f t="shared" si="1157"/>
        <v>16</v>
      </c>
      <c r="I5933" s="3">
        <f t="shared" si="1158"/>
        <v>47</v>
      </c>
      <c r="J5933" s="3">
        <f t="shared" si="1159"/>
        <v>2</v>
      </c>
      <c r="K5933" s="3" t="str">
        <f>IF(AND(D5933&gt;='Season Lookup'!$D$15,D5933&lt;'Season Lookup'!$D$16),"Spring",IF(AND(D5933&gt;='Season Lookup'!$D$16,D5933&lt;'Season Lookup'!$D$17),"Summer",IF(AND(D5933&gt;='Season Lookup'!$D$17,D5933&lt;'Season Lookup'!$D$18),"Fall",IF(OR(D5933&gt;='Season Lookup'!$D$18,D5933&lt;'Season Lookup'!$D$15),"Winter"))))</f>
        <v>Fall</v>
      </c>
      <c r="L5933" s="3" t="str">
        <f>VLOOKUP(F5933,'Season Lookup'!$A$1:$B$13,2,0)</f>
        <v>Fall</v>
      </c>
      <c r="M5933" t="s">
        <v>56</v>
      </c>
      <c r="N5933" t="s">
        <v>13</v>
      </c>
      <c r="O5933" t="s">
        <v>132</v>
      </c>
      <c r="P5933" t="str">
        <f t="shared" si="1160"/>
        <v>Yes</v>
      </c>
      <c r="Q5933" t="str">
        <f t="shared" si="1161"/>
        <v>Yes</v>
      </c>
      <c r="R5933" t="str">
        <f t="shared" si="1162"/>
        <v>No</v>
      </c>
      <c r="T5933" t="s">
        <v>864</v>
      </c>
      <c r="U5933" t="s">
        <v>15</v>
      </c>
      <c r="V5933" t="str">
        <f t="shared" si="1163"/>
        <v>Intersection</v>
      </c>
      <c r="W5933" t="s">
        <v>5131</v>
      </c>
      <c r="X5933">
        <v>42.393382000000003</v>
      </c>
      <c r="Y5933">
        <v>-71.131032000000005</v>
      </c>
      <c r="Z5933" t="s">
        <v>1585</v>
      </c>
    </row>
    <row r="5934" spans="1:26">
      <c r="A5934">
        <v>29948</v>
      </c>
      <c r="B5934" s="1">
        <v>41596.75</v>
      </c>
      <c r="C5934" s="1">
        <f t="shared" si="1152"/>
        <v>41275</v>
      </c>
      <c r="D5934" s="4">
        <f t="shared" si="1153"/>
        <v>0.88055555555555554</v>
      </c>
      <c r="E5934" s="3">
        <f t="shared" si="1154"/>
        <v>2013</v>
      </c>
      <c r="F5934" s="3">
        <f t="shared" si="1155"/>
        <v>11</v>
      </c>
      <c r="G5934" s="3">
        <f t="shared" si="1156"/>
        <v>18</v>
      </c>
      <c r="H5934" s="3">
        <f t="shared" si="1157"/>
        <v>18</v>
      </c>
      <c r="I5934" s="3">
        <f t="shared" si="1158"/>
        <v>0</v>
      </c>
      <c r="J5934" s="3">
        <f t="shared" si="1159"/>
        <v>2</v>
      </c>
      <c r="K5934" s="3" t="str">
        <f>IF(AND(D5934&gt;='Season Lookup'!$D$15,D5934&lt;'Season Lookup'!$D$16),"Spring",IF(AND(D5934&gt;='Season Lookup'!$D$16,D5934&lt;'Season Lookup'!$D$17),"Summer",IF(AND(D5934&gt;='Season Lookup'!$D$17,D5934&lt;'Season Lookup'!$D$18),"Fall",IF(OR(D5934&gt;='Season Lookup'!$D$18,D5934&lt;'Season Lookup'!$D$15),"Winter"))))</f>
        <v>Fall</v>
      </c>
      <c r="L5934" s="3" t="str">
        <f>VLOOKUP(F5934,'Season Lookup'!$A$1:$B$13,2,0)</f>
        <v>Fall</v>
      </c>
      <c r="M5934" t="s">
        <v>56</v>
      </c>
      <c r="N5934" t="s">
        <v>13</v>
      </c>
      <c r="O5934" t="s">
        <v>23</v>
      </c>
      <c r="P5934" t="str">
        <f t="shared" si="1160"/>
        <v>Yes</v>
      </c>
      <c r="Q5934" t="str">
        <f t="shared" si="1161"/>
        <v>No</v>
      </c>
      <c r="R5934" t="str">
        <f t="shared" si="1162"/>
        <v>No</v>
      </c>
      <c r="T5934" t="s">
        <v>269</v>
      </c>
      <c r="V5934" t="str">
        <f t="shared" si="1163"/>
        <v>Intersection</v>
      </c>
      <c r="W5934" t="s">
        <v>923</v>
      </c>
      <c r="X5934">
        <v>0</v>
      </c>
      <c r="Y5934">
        <v>0</v>
      </c>
      <c r="Z5934" t="s">
        <v>81</v>
      </c>
    </row>
    <row r="5935" spans="1:26">
      <c r="A5935">
        <v>29950</v>
      </c>
      <c r="B5935" s="1">
        <v>41596.427083333336</v>
      </c>
      <c r="C5935" s="1">
        <f t="shared" si="1152"/>
        <v>41275</v>
      </c>
      <c r="D5935" s="4">
        <f t="shared" si="1153"/>
        <v>0.88055555555555554</v>
      </c>
      <c r="E5935" s="3">
        <f t="shared" si="1154"/>
        <v>2013</v>
      </c>
      <c r="F5935" s="3">
        <f t="shared" si="1155"/>
        <v>11</v>
      </c>
      <c r="G5935" s="3">
        <f t="shared" si="1156"/>
        <v>18</v>
      </c>
      <c r="H5935" s="3">
        <f t="shared" si="1157"/>
        <v>10</v>
      </c>
      <c r="I5935" s="3">
        <f t="shared" si="1158"/>
        <v>15</v>
      </c>
      <c r="J5935" s="3">
        <f t="shared" si="1159"/>
        <v>2</v>
      </c>
      <c r="K5935" s="3" t="str">
        <f>IF(AND(D5935&gt;='Season Lookup'!$D$15,D5935&lt;'Season Lookup'!$D$16),"Spring",IF(AND(D5935&gt;='Season Lookup'!$D$16,D5935&lt;'Season Lookup'!$D$17),"Summer",IF(AND(D5935&gt;='Season Lookup'!$D$17,D5935&lt;'Season Lookup'!$D$18),"Fall",IF(OR(D5935&gt;='Season Lookup'!$D$18,D5935&lt;'Season Lookup'!$D$15),"Winter"))))</f>
        <v>Fall</v>
      </c>
      <c r="L5935" s="3" t="str">
        <f>VLOOKUP(F5935,'Season Lookup'!$A$1:$B$13,2,0)</f>
        <v>Fall</v>
      </c>
      <c r="M5935" t="s">
        <v>56</v>
      </c>
      <c r="N5935" t="s">
        <v>35</v>
      </c>
      <c r="O5935" t="s">
        <v>13</v>
      </c>
      <c r="P5935" t="str">
        <f t="shared" si="1160"/>
        <v>Yes</v>
      </c>
      <c r="Q5935" t="str">
        <f t="shared" si="1161"/>
        <v>No</v>
      </c>
      <c r="R5935" t="str">
        <f t="shared" si="1162"/>
        <v>No</v>
      </c>
      <c r="S5935">
        <v>397</v>
      </c>
      <c r="T5935" t="s">
        <v>252</v>
      </c>
      <c r="V5935" t="str">
        <f t="shared" si="1163"/>
        <v>Non Intersection</v>
      </c>
      <c r="W5935" t="s">
        <v>377</v>
      </c>
      <c r="X5935">
        <v>42.383257</v>
      </c>
      <c r="Y5935">
        <v>-71.134913999999995</v>
      </c>
      <c r="Z5935" t="s">
        <v>378</v>
      </c>
    </row>
    <row r="5936" spans="1:26">
      <c r="A5936">
        <v>29949</v>
      </c>
      <c r="B5936" s="1">
        <v>41597.333333333336</v>
      </c>
      <c r="C5936" s="1">
        <f t="shared" si="1152"/>
        <v>41275</v>
      </c>
      <c r="D5936" s="4">
        <f t="shared" si="1153"/>
        <v>0.8833333333333333</v>
      </c>
      <c r="E5936" s="3">
        <f t="shared" si="1154"/>
        <v>2013</v>
      </c>
      <c r="F5936" s="3">
        <f t="shared" si="1155"/>
        <v>11</v>
      </c>
      <c r="G5936" s="3">
        <f t="shared" si="1156"/>
        <v>19</v>
      </c>
      <c r="H5936" s="3">
        <f t="shared" si="1157"/>
        <v>8</v>
      </c>
      <c r="I5936" s="3">
        <f t="shared" si="1158"/>
        <v>0</v>
      </c>
      <c r="J5936" s="3">
        <f t="shared" si="1159"/>
        <v>3</v>
      </c>
      <c r="K5936" s="3" t="str">
        <f>IF(AND(D5936&gt;='Season Lookup'!$D$15,D5936&lt;'Season Lookup'!$D$16),"Spring",IF(AND(D5936&gt;='Season Lookup'!$D$16,D5936&lt;'Season Lookup'!$D$17),"Summer",IF(AND(D5936&gt;='Season Lookup'!$D$17,D5936&lt;'Season Lookup'!$D$18),"Fall",IF(OR(D5936&gt;='Season Lookup'!$D$18,D5936&lt;'Season Lookup'!$D$15),"Winter"))))</f>
        <v>Fall</v>
      </c>
      <c r="L5936" s="3" t="str">
        <f>VLOOKUP(F5936,'Season Lookup'!$A$1:$B$13,2,0)</f>
        <v>Fall</v>
      </c>
      <c r="M5936" t="s">
        <v>73</v>
      </c>
      <c r="N5936" t="s">
        <v>13</v>
      </c>
      <c r="O5936" t="s">
        <v>13</v>
      </c>
      <c r="P5936" t="str">
        <f t="shared" si="1160"/>
        <v>Yes</v>
      </c>
      <c r="Q5936" t="str">
        <f t="shared" si="1161"/>
        <v>No</v>
      </c>
      <c r="R5936" t="str">
        <f t="shared" si="1162"/>
        <v>No</v>
      </c>
      <c r="T5936" t="s">
        <v>41</v>
      </c>
      <c r="U5936" t="s">
        <v>108</v>
      </c>
      <c r="V5936" t="str">
        <f t="shared" si="1163"/>
        <v>Intersection</v>
      </c>
      <c r="W5936" t="s">
        <v>427</v>
      </c>
      <c r="X5936">
        <v>42.364893000000002</v>
      </c>
      <c r="Y5936">
        <v>-71.105806999999999</v>
      </c>
      <c r="Z5936" t="s">
        <v>428</v>
      </c>
    </row>
    <row r="5937" spans="1:26">
      <c r="A5937">
        <v>29952</v>
      </c>
      <c r="B5937" s="1">
        <v>41597.354155092595</v>
      </c>
      <c r="C5937" s="1">
        <f t="shared" si="1152"/>
        <v>41275</v>
      </c>
      <c r="D5937" s="4">
        <f t="shared" si="1153"/>
        <v>0.8833333333333333</v>
      </c>
      <c r="E5937" s="3">
        <f t="shared" si="1154"/>
        <v>2013</v>
      </c>
      <c r="F5937" s="3">
        <f t="shared" si="1155"/>
        <v>11</v>
      </c>
      <c r="G5937" s="3">
        <f t="shared" si="1156"/>
        <v>19</v>
      </c>
      <c r="H5937" s="3">
        <f t="shared" si="1157"/>
        <v>8</v>
      </c>
      <c r="I5937" s="3">
        <f t="shared" si="1158"/>
        <v>29</v>
      </c>
      <c r="J5937" s="3">
        <f t="shared" si="1159"/>
        <v>3</v>
      </c>
      <c r="K5937" s="3" t="str">
        <f>IF(AND(D5937&gt;='Season Lookup'!$D$15,D5937&lt;'Season Lookup'!$D$16),"Spring",IF(AND(D5937&gt;='Season Lookup'!$D$16,D5937&lt;'Season Lookup'!$D$17),"Summer",IF(AND(D5937&gt;='Season Lookup'!$D$17,D5937&lt;'Season Lookup'!$D$18),"Fall",IF(OR(D5937&gt;='Season Lookup'!$D$18,D5937&lt;'Season Lookup'!$D$15),"Winter"))))</f>
        <v>Fall</v>
      </c>
      <c r="L5937" s="3" t="str">
        <f>VLOOKUP(F5937,'Season Lookup'!$A$1:$B$13,2,0)</f>
        <v>Fall</v>
      </c>
      <c r="M5937" t="s">
        <v>73</v>
      </c>
      <c r="N5937" t="s">
        <v>13</v>
      </c>
      <c r="O5937" t="s">
        <v>152</v>
      </c>
      <c r="P5937" t="str">
        <f t="shared" si="1160"/>
        <v>Yes</v>
      </c>
      <c r="Q5937" t="str">
        <f t="shared" si="1161"/>
        <v>No</v>
      </c>
      <c r="R5937" t="str">
        <f t="shared" si="1162"/>
        <v>Yes</v>
      </c>
      <c r="T5937" t="s">
        <v>134</v>
      </c>
      <c r="U5937" t="s">
        <v>133</v>
      </c>
      <c r="V5937" t="str">
        <f t="shared" si="1163"/>
        <v>Intersection</v>
      </c>
      <c r="W5937" t="s">
        <v>330</v>
      </c>
      <c r="X5937">
        <v>42.372304999999997</v>
      </c>
      <c r="Y5937">
        <v>-71.115146999999993</v>
      </c>
      <c r="Z5937" t="s">
        <v>136</v>
      </c>
    </row>
    <row r="5938" spans="1:26">
      <c r="A5938">
        <v>29953</v>
      </c>
      <c r="B5938" s="1">
        <v>41597.368750000001</v>
      </c>
      <c r="C5938" s="1">
        <f t="shared" si="1152"/>
        <v>41275</v>
      </c>
      <c r="D5938" s="4">
        <f t="shared" si="1153"/>
        <v>0.8833333333333333</v>
      </c>
      <c r="E5938" s="3">
        <f t="shared" si="1154"/>
        <v>2013</v>
      </c>
      <c r="F5938" s="3">
        <f t="shared" si="1155"/>
        <v>11</v>
      </c>
      <c r="G5938" s="3">
        <f t="shared" si="1156"/>
        <v>19</v>
      </c>
      <c r="H5938" s="3">
        <f t="shared" si="1157"/>
        <v>8</v>
      </c>
      <c r="I5938" s="3">
        <f t="shared" si="1158"/>
        <v>51</v>
      </c>
      <c r="J5938" s="3">
        <f t="shared" si="1159"/>
        <v>3</v>
      </c>
      <c r="K5938" s="3" t="str">
        <f>IF(AND(D5938&gt;='Season Lookup'!$D$15,D5938&lt;'Season Lookup'!$D$16),"Spring",IF(AND(D5938&gt;='Season Lookup'!$D$16,D5938&lt;'Season Lookup'!$D$17),"Summer",IF(AND(D5938&gt;='Season Lookup'!$D$17,D5938&lt;'Season Lookup'!$D$18),"Fall",IF(OR(D5938&gt;='Season Lookup'!$D$18,D5938&lt;'Season Lookup'!$D$15),"Winter"))))</f>
        <v>Fall</v>
      </c>
      <c r="L5938" s="3" t="str">
        <f>VLOOKUP(F5938,'Season Lookup'!$A$1:$B$13,2,0)</f>
        <v>Fall</v>
      </c>
      <c r="M5938" t="s">
        <v>73</v>
      </c>
      <c r="N5938" t="s">
        <v>35</v>
      </c>
      <c r="O5938" t="s">
        <v>36</v>
      </c>
      <c r="P5938" t="str">
        <f t="shared" si="1160"/>
        <v>Yes</v>
      </c>
      <c r="Q5938" t="str">
        <f t="shared" si="1161"/>
        <v>No</v>
      </c>
      <c r="R5938" t="str">
        <f t="shared" si="1162"/>
        <v>No</v>
      </c>
      <c r="T5938" t="s">
        <v>796</v>
      </c>
      <c r="U5938" t="s">
        <v>2524</v>
      </c>
      <c r="V5938" t="str">
        <f t="shared" si="1163"/>
        <v>Intersection</v>
      </c>
      <c r="W5938" t="s">
        <v>6199</v>
      </c>
      <c r="X5938">
        <v>42.364254000000003</v>
      </c>
      <c r="Y5938">
        <v>-71.092979</v>
      </c>
      <c r="Z5938" t="s">
        <v>6200</v>
      </c>
    </row>
    <row r="5939" spans="1:26">
      <c r="A5939">
        <v>29954</v>
      </c>
      <c r="B5939" s="1">
        <v>41597.395833333336</v>
      </c>
      <c r="C5939" s="1">
        <f t="shared" si="1152"/>
        <v>41275</v>
      </c>
      <c r="D5939" s="4">
        <f t="shared" si="1153"/>
        <v>0.8833333333333333</v>
      </c>
      <c r="E5939" s="3">
        <f t="shared" si="1154"/>
        <v>2013</v>
      </c>
      <c r="F5939" s="3">
        <f t="shared" si="1155"/>
        <v>11</v>
      </c>
      <c r="G5939" s="3">
        <f t="shared" si="1156"/>
        <v>19</v>
      </c>
      <c r="H5939" s="3">
        <f t="shared" si="1157"/>
        <v>9</v>
      </c>
      <c r="I5939" s="3">
        <f t="shared" si="1158"/>
        <v>30</v>
      </c>
      <c r="J5939" s="3">
        <f t="shared" si="1159"/>
        <v>3</v>
      </c>
      <c r="K5939" s="3" t="str">
        <f>IF(AND(D5939&gt;='Season Lookup'!$D$15,D5939&lt;'Season Lookup'!$D$16),"Spring",IF(AND(D5939&gt;='Season Lookup'!$D$16,D5939&lt;'Season Lookup'!$D$17),"Summer",IF(AND(D5939&gt;='Season Lookup'!$D$17,D5939&lt;'Season Lookup'!$D$18),"Fall",IF(OR(D5939&gt;='Season Lookup'!$D$18,D5939&lt;'Season Lookup'!$D$15),"Winter"))))</f>
        <v>Fall</v>
      </c>
      <c r="L5939" s="3" t="str">
        <f>VLOOKUP(F5939,'Season Lookup'!$A$1:$B$13,2,0)</f>
        <v>Fall</v>
      </c>
      <c r="M5939" t="s">
        <v>73</v>
      </c>
      <c r="N5939" t="s">
        <v>18</v>
      </c>
      <c r="O5939" t="s">
        <v>132</v>
      </c>
      <c r="P5939" t="str">
        <f t="shared" si="1160"/>
        <v>Yes</v>
      </c>
      <c r="Q5939" t="str">
        <f t="shared" si="1161"/>
        <v>Yes</v>
      </c>
      <c r="R5939" t="str">
        <f t="shared" si="1162"/>
        <v>No</v>
      </c>
      <c r="T5939" t="s">
        <v>202</v>
      </c>
      <c r="U5939" t="s">
        <v>32</v>
      </c>
      <c r="V5939" t="str">
        <f t="shared" si="1163"/>
        <v>Intersection</v>
      </c>
      <c r="W5939" t="s">
        <v>624</v>
      </c>
      <c r="X5939">
        <v>42.362709000000002</v>
      </c>
      <c r="Y5939">
        <v>-71.089933000000002</v>
      </c>
      <c r="Z5939" t="s">
        <v>625</v>
      </c>
    </row>
    <row r="5940" spans="1:26">
      <c r="A5940">
        <v>29955</v>
      </c>
      <c r="B5940" s="1">
        <v>41597.476388888892</v>
      </c>
      <c r="C5940" s="1">
        <f t="shared" si="1152"/>
        <v>41275</v>
      </c>
      <c r="D5940" s="4">
        <f t="shared" si="1153"/>
        <v>0.8833333333333333</v>
      </c>
      <c r="E5940" s="3">
        <f t="shared" si="1154"/>
        <v>2013</v>
      </c>
      <c r="F5940" s="3">
        <f t="shared" si="1155"/>
        <v>11</v>
      </c>
      <c r="G5940" s="3">
        <f t="shared" si="1156"/>
        <v>19</v>
      </c>
      <c r="H5940" s="3">
        <f t="shared" si="1157"/>
        <v>11</v>
      </c>
      <c r="I5940" s="3">
        <f t="shared" si="1158"/>
        <v>26</v>
      </c>
      <c r="J5940" s="3">
        <f t="shared" si="1159"/>
        <v>3</v>
      </c>
      <c r="K5940" s="3" t="str">
        <f>IF(AND(D5940&gt;='Season Lookup'!$D$15,D5940&lt;'Season Lookup'!$D$16),"Spring",IF(AND(D5940&gt;='Season Lookup'!$D$16,D5940&lt;'Season Lookup'!$D$17),"Summer",IF(AND(D5940&gt;='Season Lookup'!$D$17,D5940&lt;'Season Lookup'!$D$18),"Fall",IF(OR(D5940&gt;='Season Lookup'!$D$18,D5940&lt;'Season Lookup'!$D$15),"Winter"))))</f>
        <v>Fall</v>
      </c>
      <c r="L5940" s="3" t="str">
        <f>VLOOKUP(F5940,'Season Lookup'!$A$1:$B$13,2,0)</f>
        <v>Fall</v>
      </c>
      <c r="M5940" t="s">
        <v>73</v>
      </c>
      <c r="N5940" t="s">
        <v>13</v>
      </c>
      <c r="O5940" t="s">
        <v>13</v>
      </c>
      <c r="P5940" t="str">
        <f t="shared" si="1160"/>
        <v>Yes</v>
      </c>
      <c r="Q5940" t="str">
        <f t="shared" si="1161"/>
        <v>No</v>
      </c>
      <c r="R5940" t="str">
        <f t="shared" si="1162"/>
        <v>No</v>
      </c>
      <c r="T5940" t="s">
        <v>379</v>
      </c>
      <c r="U5940" t="s">
        <v>380</v>
      </c>
      <c r="V5940" t="str">
        <f t="shared" si="1163"/>
        <v>Intersection</v>
      </c>
      <c r="W5940" t="s">
        <v>381</v>
      </c>
      <c r="X5940">
        <v>42.367443999999999</v>
      </c>
      <c r="Y5940">
        <v>-71.079381999999995</v>
      </c>
      <c r="Z5940" t="s">
        <v>382</v>
      </c>
    </row>
    <row r="5941" spans="1:26">
      <c r="A5941">
        <v>29956</v>
      </c>
      <c r="B5941" s="1">
        <v>41597.640266203707</v>
      </c>
      <c r="C5941" s="1">
        <f t="shared" si="1152"/>
        <v>41275</v>
      </c>
      <c r="D5941" s="4">
        <f t="shared" si="1153"/>
        <v>0.8833333333333333</v>
      </c>
      <c r="E5941" s="3">
        <f t="shared" si="1154"/>
        <v>2013</v>
      </c>
      <c r="F5941" s="3">
        <f t="shared" si="1155"/>
        <v>11</v>
      </c>
      <c r="G5941" s="3">
        <f t="shared" si="1156"/>
        <v>19</v>
      </c>
      <c r="H5941" s="3">
        <f t="shared" si="1157"/>
        <v>15</v>
      </c>
      <c r="I5941" s="3">
        <f t="shared" si="1158"/>
        <v>21</v>
      </c>
      <c r="J5941" s="3">
        <f t="shared" si="1159"/>
        <v>3</v>
      </c>
      <c r="K5941" s="3" t="str">
        <f>IF(AND(D5941&gt;='Season Lookup'!$D$15,D5941&lt;'Season Lookup'!$D$16),"Spring",IF(AND(D5941&gt;='Season Lookup'!$D$16,D5941&lt;'Season Lookup'!$D$17),"Summer",IF(AND(D5941&gt;='Season Lookup'!$D$17,D5941&lt;'Season Lookup'!$D$18),"Fall",IF(OR(D5941&gt;='Season Lookup'!$D$18,D5941&lt;'Season Lookup'!$D$15),"Winter"))))</f>
        <v>Fall</v>
      </c>
      <c r="L5941" s="3" t="str">
        <f>VLOOKUP(F5941,'Season Lookup'!$A$1:$B$13,2,0)</f>
        <v>Fall</v>
      </c>
      <c r="M5941" t="s">
        <v>73</v>
      </c>
      <c r="N5941" t="s">
        <v>13</v>
      </c>
      <c r="O5941" t="s">
        <v>152</v>
      </c>
      <c r="P5941" t="str">
        <f t="shared" si="1160"/>
        <v>Yes</v>
      </c>
      <c r="Q5941" t="str">
        <f t="shared" si="1161"/>
        <v>No</v>
      </c>
      <c r="R5941" t="str">
        <f t="shared" si="1162"/>
        <v>Yes</v>
      </c>
      <c r="T5941" t="s">
        <v>757</v>
      </c>
      <c r="U5941" t="s">
        <v>27</v>
      </c>
      <c r="V5941" t="str">
        <f t="shared" si="1163"/>
        <v>Intersection</v>
      </c>
      <c r="W5941" t="s">
        <v>6201</v>
      </c>
      <c r="X5941">
        <v>42.364404999999998</v>
      </c>
      <c r="Y5941">
        <v>-71.114819999999995</v>
      </c>
      <c r="Z5941" t="s">
        <v>1406</v>
      </c>
    </row>
    <row r="5942" spans="1:26">
      <c r="A5942">
        <v>29957</v>
      </c>
      <c r="B5942" s="1">
        <v>41597.737500000003</v>
      </c>
      <c r="C5942" s="1">
        <f t="shared" si="1152"/>
        <v>41275</v>
      </c>
      <c r="D5942" s="4">
        <f t="shared" si="1153"/>
        <v>0.8833333333333333</v>
      </c>
      <c r="E5942" s="3">
        <f t="shared" si="1154"/>
        <v>2013</v>
      </c>
      <c r="F5942" s="3">
        <f t="shared" si="1155"/>
        <v>11</v>
      </c>
      <c r="G5942" s="3">
        <f t="shared" si="1156"/>
        <v>19</v>
      </c>
      <c r="H5942" s="3">
        <f t="shared" si="1157"/>
        <v>17</v>
      </c>
      <c r="I5942" s="3">
        <f t="shared" si="1158"/>
        <v>42</v>
      </c>
      <c r="J5942" s="3">
        <f t="shared" si="1159"/>
        <v>3</v>
      </c>
      <c r="K5942" s="3" t="str">
        <f>IF(AND(D5942&gt;='Season Lookup'!$D$15,D5942&lt;'Season Lookup'!$D$16),"Spring",IF(AND(D5942&gt;='Season Lookup'!$D$16,D5942&lt;'Season Lookup'!$D$17),"Summer",IF(AND(D5942&gt;='Season Lookup'!$D$17,D5942&lt;'Season Lookup'!$D$18),"Fall",IF(OR(D5942&gt;='Season Lookup'!$D$18,D5942&lt;'Season Lookup'!$D$15),"Winter"))))</f>
        <v>Fall</v>
      </c>
      <c r="L5942" s="3" t="str">
        <f>VLOOKUP(F5942,'Season Lookup'!$A$1:$B$13,2,0)</f>
        <v>Fall</v>
      </c>
      <c r="M5942" t="s">
        <v>73</v>
      </c>
      <c r="N5942" t="s">
        <v>13</v>
      </c>
      <c r="O5942" t="s">
        <v>13</v>
      </c>
      <c r="P5942" t="str">
        <f t="shared" si="1160"/>
        <v>Yes</v>
      </c>
      <c r="Q5942" t="str">
        <f t="shared" si="1161"/>
        <v>No</v>
      </c>
      <c r="R5942" t="str">
        <f t="shared" si="1162"/>
        <v>No</v>
      </c>
      <c r="T5942" t="s">
        <v>105</v>
      </c>
      <c r="U5942" t="s">
        <v>667</v>
      </c>
      <c r="V5942" t="str">
        <f t="shared" si="1163"/>
        <v>Intersection</v>
      </c>
      <c r="W5942" t="s">
        <v>1721</v>
      </c>
      <c r="X5942">
        <v>42.368893999999997</v>
      </c>
      <c r="Y5942">
        <v>-71.099952000000002</v>
      </c>
      <c r="Z5942" t="s">
        <v>1722</v>
      </c>
    </row>
    <row r="5943" spans="1:26">
      <c r="A5943">
        <v>29958</v>
      </c>
      <c r="B5943" s="1">
        <v>41597.371527777781</v>
      </c>
      <c r="C5943" s="1">
        <f t="shared" si="1152"/>
        <v>41275</v>
      </c>
      <c r="D5943" s="4">
        <f t="shared" si="1153"/>
        <v>0.8833333333333333</v>
      </c>
      <c r="E5943" s="3">
        <f t="shared" si="1154"/>
        <v>2013</v>
      </c>
      <c r="F5943" s="3">
        <f t="shared" si="1155"/>
        <v>11</v>
      </c>
      <c r="G5943" s="3">
        <f t="shared" si="1156"/>
        <v>19</v>
      </c>
      <c r="H5943" s="3">
        <f t="shared" si="1157"/>
        <v>8</v>
      </c>
      <c r="I5943" s="3">
        <f t="shared" si="1158"/>
        <v>55</v>
      </c>
      <c r="J5943" s="3">
        <f t="shared" si="1159"/>
        <v>3</v>
      </c>
      <c r="K5943" s="3" t="str">
        <f>IF(AND(D5943&gt;='Season Lookup'!$D$15,D5943&lt;'Season Lookup'!$D$16),"Spring",IF(AND(D5943&gt;='Season Lookup'!$D$16,D5943&lt;'Season Lookup'!$D$17),"Summer",IF(AND(D5943&gt;='Season Lookup'!$D$17,D5943&lt;'Season Lookup'!$D$18),"Fall",IF(OR(D5943&gt;='Season Lookup'!$D$18,D5943&lt;'Season Lookup'!$D$15),"Winter"))))</f>
        <v>Fall</v>
      </c>
      <c r="L5943" s="3" t="str">
        <f>VLOOKUP(F5943,'Season Lookup'!$A$1:$B$13,2,0)</f>
        <v>Fall</v>
      </c>
      <c r="M5943" t="s">
        <v>73</v>
      </c>
      <c r="N5943" t="s">
        <v>13</v>
      </c>
      <c r="O5943" t="s">
        <v>13</v>
      </c>
      <c r="P5943" t="str">
        <f t="shared" si="1160"/>
        <v>Yes</v>
      </c>
      <c r="Q5943" t="str">
        <f t="shared" si="1161"/>
        <v>No</v>
      </c>
      <c r="R5943" t="str">
        <f t="shared" si="1162"/>
        <v>No</v>
      </c>
      <c r="T5943" t="s">
        <v>198</v>
      </c>
      <c r="U5943" t="s">
        <v>518</v>
      </c>
      <c r="V5943" t="str">
        <f t="shared" si="1163"/>
        <v>Intersection</v>
      </c>
      <c r="W5943" t="s">
        <v>519</v>
      </c>
      <c r="X5943">
        <v>42.374569000000001</v>
      </c>
      <c r="Y5943">
        <v>-71.128428</v>
      </c>
      <c r="Z5943" t="s">
        <v>520</v>
      </c>
    </row>
    <row r="5944" spans="1:26">
      <c r="A5944">
        <v>29959</v>
      </c>
      <c r="B5944" s="1">
        <v>41597.510405092595</v>
      </c>
      <c r="C5944" s="1">
        <f t="shared" si="1152"/>
        <v>41275</v>
      </c>
      <c r="D5944" s="4">
        <f t="shared" si="1153"/>
        <v>0.8833333333333333</v>
      </c>
      <c r="E5944" s="3">
        <f t="shared" si="1154"/>
        <v>2013</v>
      </c>
      <c r="F5944" s="3">
        <f t="shared" si="1155"/>
        <v>11</v>
      </c>
      <c r="G5944" s="3">
        <f t="shared" si="1156"/>
        <v>19</v>
      </c>
      <c r="H5944" s="3">
        <f t="shared" si="1157"/>
        <v>12</v>
      </c>
      <c r="I5944" s="3">
        <f t="shared" si="1158"/>
        <v>14</v>
      </c>
      <c r="J5944" s="3">
        <f t="shared" si="1159"/>
        <v>3</v>
      </c>
      <c r="K5944" s="3" t="str">
        <f>IF(AND(D5944&gt;='Season Lookup'!$D$15,D5944&lt;'Season Lookup'!$D$16),"Spring",IF(AND(D5944&gt;='Season Lookup'!$D$16,D5944&lt;'Season Lookup'!$D$17),"Summer",IF(AND(D5944&gt;='Season Lookup'!$D$17,D5944&lt;'Season Lookup'!$D$18),"Fall",IF(OR(D5944&gt;='Season Lookup'!$D$18,D5944&lt;'Season Lookup'!$D$15),"Winter"))))</f>
        <v>Fall</v>
      </c>
      <c r="L5944" s="3" t="str">
        <f>VLOOKUP(F5944,'Season Lookup'!$A$1:$B$13,2,0)</f>
        <v>Fall</v>
      </c>
      <c r="M5944" t="s">
        <v>73</v>
      </c>
      <c r="N5944" t="s">
        <v>13</v>
      </c>
      <c r="O5944" t="s">
        <v>13</v>
      </c>
      <c r="P5944" t="str">
        <f t="shared" si="1160"/>
        <v>Yes</v>
      </c>
      <c r="Q5944" t="str">
        <f t="shared" si="1161"/>
        <v>No</v>
      </c>
      <c r="R5944" t="str">
        <f t="shared" si="1162"/>
        <v>No</v>
      </c>
      <c r="T5944" t="s">
        <v>198</v>
      </c>
      <c r="U5944" t="s">
        <v>518</v>
      </c>
      <c r="V5944" t="str">
        <f t="shared" si="1163"/>
        <v>Intersection</v>
      </c>
      <c r="W5944" t="s">
        <v>519</v>
      </c>
      <c r="X5944">
        <v>42.374569000000001</v>
      </c>
      <c r="Y5944">
        <v>-71.128428</v>
      </c>
      <c r="Z5944" t="s">
        <v>520</v>
      </c>
    </row>
    <row r="5945" spans="1:26">
      <c r="A5945">
        <v>29960</v>
      </c>
      <c r="B5945" s="1">
        <v>41597.78125</v>
      </c>
      <c r="C5945" s="1">
        <f t="shared" si="1152"/>
        <v>41275</v>
      </c>
      <c r="D5945" s="4">
        <f t="shared" si="1153"/>
        <v>0.8833333333333333</v>
      </c>
      <c r="E5945" s="3">
        <f t="shared" si="1154"/>
        <v>2013</v>
      </c>
      <c r="F5945" s="3">
        <f t="shared" si="1155"/>
        <v>11</v>
      </c>
      <c r="G5945" s="3">
        <f t="shared" si="1156"/>
        <v>19</v>
      </c>
      <c r="H5945" s="3">
        <f t="shared" si="1157"/>
        <v>18</v>
      </c>
      <c r="I5945" s="3">
        <f t="shared" si="1158"/>
        <v>45</v>
      </c>
      <c r="J5945" s="3">
        <f t="shared" si="1159"/>
        <v>3</v>
      </c>
      <c r="K5945" s="3" t="str">
        <f>IF(AND(D5945&gt;='Season Lookup'!$D$15,D5945&lt;'Season Lookup'!$D$16),"Spring",IF(AND(D5945&gt;='Season Lookup'!$D$16,D5945&lt;'Season Lookup'!$D$17),"Summer",IF(AND(D5945&gt;='Season Lookup'!$D$17,D5945&lt;'Season Lookup'!$D$18),"Fall",IF(OR(D5945&gt;='Season Lookup'!$D$18,D5945&lt;'Season Lookup'!$D$15),"Winter"))))</f>
        <v>Fall</v>
      </c>
      <c r="L5945" s="3" t="str">
        <f>VLOOKUP(F5945,'Season Lookup'!$A$1:$B$13,2,0)</f>
        <v>Fall</v>
      </c>
      <c r="M5945" t="s">
        <v>73</v>
      </c>
      <c r="N5945" t="s">
        <v>13</v>
      </c>
      <c r="O5945" t="s">
        <v>18</v>
      </c>
      <c r="P5945" t="str">
        <f t="shared" si="1160"/>
        <v>Yes</v>
      </c>
      <c r="Q5945" t="str">
        <f t="shared" si="1161"/>
        <v>No</v>
      </c>
      <c r="R5945" t="str">
        <f t="shared" si="1162"/>
        <v>No</v>
      </c>
      <c r="S5945">
        <v>699</v>
      </c>
      <c r="T5945" t="s">
        <v>198</v>
      </c>
      <c r="V5945" t="str">
        <f t="shared" si="1163"/>
        <v>Non Intersection</v>
      </c>
      <c r="W5945" t="s">
        <v>585</v>
      </c>
      <c r="X5945">
        <v>42.375056999999998</v>
      </c>
      <c r="Y5945">
        <v>-71.148745000000005</v>
      </c>
      <c r="Z5945" t="s">
        <v>586</v>
      </c>
    </row>
    <row r="5946" spans="1:26">
      <c r="A5946">
        <v>29962</v>
      </c>
      <c r="B5946" s="1">
        <v>41598.291655092595</v>
      </c>
      <c r="C5946" s="1">
        <f t="shared" si="1152"/>
        <v>41275</v>
      </c>
      <c r="D5946" s="4">
        <f t="shared" si="1153"/>
        <v>0.88611111111111107</v>
      </c>
      <c r="E5946" s="3">
        <f t="shared" si="1154"/>
        <v>2013</v>
      </c>
      <c r="F5946" s="3">
        <f t="shared" si="1155"/>
        <v>11</v>
      </c>
      <c r="G5946" s="3">
        <f t="shared" si="1156"/>
        <v>20</v>
      </c>
      <c r="H5946" s="3">
        <f t="shared" si="1157"/>
        <v>6</v>
      </c>
      <c r="I5946" s="3">
        <f t="shared" si="1158"/>
        <v>59</v>
      </c>
      <c r="J5946" s="3">
        <f t="shared" si="1159"/>
        <v>4</v>
      </c>
      <c r="K5946" s="3" t="str">
        <f>IF(AND(D5946&gt;='Season Lookup'!$D$15,D5946&lt;'Season Lookup'!$D$16),"Spring",IF(AND(D5946&gt;='Season Lookup'!$D$16,D5946&lt;'Season Lookup'!$D$17),"Summer",IF(AND(D5946&gt;='Season Lookup'!$D$17,D5946&lt;'Season Lookup'!$D$18),"Fall",IF(OR(D5946&gt;='Season Lookup'!$D$18,D5946&lt;'Season Lookup'!$D$15),"Winter"))))</f>
        <v>Fall</v>
      </c>
      <c r="L5946" s="3" t="str">
        <f>VLOOKUP(F5946,'Season Lookup'!$A$1:$B$13,2,0)</f>
        <v>Fall</v>
      </c>
      <c r="M5946" t="s">
        <v>82</v>
      </c>
      <c r="N5946" t="s">
        <v>13</v>
      </c>
      <c r="O5946" t="s">
        <v>23</v>
      </c>
      <c r="P5946" t="str">
        <f t="shared" si="1160"/>
        <v>Yes</v>
      </c>
      <c r="Q5946" t="str">
        <f t="shared" si="1161"/>
        <v>No</v>
      </c>
      <c r="R5946" t="str">
        <f t="shared" si="1162"/>
        <v>No</v>
      </c>
      <c r="S5946">
        <v>22</v>
      </c>
      <c r="T5946" t="s">
        <v>156</v>
      </c>
      <c r="V5946" t="str">
        <f t="shared" si="1163"/>
        <v>Non Intersection</v>
      </c>
      <c r="W5946" t="s">
        <v>6202</v>
      </c>
      <c r="X5946">
        <v>42.366444999999999</v>
      </c>
      <c r="Y5946">
        <v>-71.113467</v>
      </c>
      <c r="Z5946" t="s">
        <v>6203</v>
      </c>
    </row>
    <row r="5947" spans="1:26">
      <c r="A5947">
        <v>29963</v>
      </c>
      <c r="B5947" s="1">
        <v>41598.384027777778</v>
      </c>
      <c r="C5947" s="1">
        <f t="shared" si="1152"/>
        <v>41275</v>
      </c>
      <c r="D5947" s="4">
        <f t="shared" si="1153"/>
        <v>0.88611111111111107</v>
      </c>
      <c r="E5947" s="3">
        <f t="shared" si="1154"/>
        <v>2013</v>
      </c>
      <c r="F5947" s="3">
        <f t="shared" si="1155"/>
        <v>11</v>
      </c>
      <c r="G5947" s="3">
        <f t="shared" si="1156"/>
        <v>20</v>
      </c>
      <c r="H5947" s="3">
        <f t="shared" si="1157"/>
        <v>9</v>
      </c>
      <c r="I5947" s="3">
        <f t="shared" si="1158"/>
        <v>13</v>
      </c>
      <c r="J5947" s="3">
        <f t="shared" si="1159"/>
        <v>4</v>
      </c>
      <c r="K5947" s="3" t="str">
        <f>IF(AND(D5947&gt;='Season Lookup'!$D$15,D5947&lt;'Season Lookup'!$D$16),"Spring",IF(AND(D5947&gt;='Season Lookup'!$D$16,D5947&lt;'Season Lookup'!$D$17),"Summer",IF(AND(D5947&gt;='Season Lookup'!$D$17,D5947&lt;'Season Lookup'!$D$18),"Fall",IF(OR(D5947&gt;='Season Lookup'!$D$18,D5947&lt;'Season Lookup'!$D$15),"Winter"))))</f>
        <v>Fall</v>
      </c>
      <c r="L5947" s="3" t="str">
        <f>VLOOKUP(F5947,'Season Lookup'!$A$1:$B$13,2,0)</f>
        <v>Fall</v>
      </c>
      <c r="M5947" t="s">
        <v>82</v>
      </c>
      <c r="N5947" t="s">
        <v>13</v>
      </c>
      <c r="O5947" t="s">
        <v>132</v>
      </c>
      <c r="P5947" t="str">
        <f t="shared" si="1160"/>
        <v>Yes</v>
      </c>
      <c r="Q5947" t="str">
        <f t="shared" si="1161"/>
        <v>Yes</v>
      </c>
      <c r="R5947" t="str">
        <f t="shared" si="1162"/>
        <v>No</v>
      </c>
      <c r="T5947" t="s">
        <v>14</v>
      </c>
      <c r="U5947" t="s">
        <v>1426</v>
      </c>
      <c r="V5947" t="str">
        <f t="shared" si="1163"/>
        <v>Intersection</v>
      </c>
      <c r="W5947" t="s">
        <v>2369</v>
      </c>
      <c r="X5947">
        <v>42.395333000000001</v>
      </c>
      <c r="Y5947">
        <v>-71.127921000000001</v>
      </c>
      <c r="Z5947" t="s">
        <v>2370</v>
      </c>
    </row>
    <row r="5948" spans="1:26">
      <c r="A5948">
        <v>29965</v>
      </c>
      <c r="B5948" s="1">
        <v>41598.569444444445</v>
      </c>
      <c r="C5948" s="1">
        <f t="shared" si="1152"/>
        <v>41275</v>
      </c>
      <c r="D5948" s="4">
        <f t="shared" si="1153"/>
        <v>0.88611111111111107</v>
      </c>
      <c r="E5948" s="3">
        <f t="shared" si="1154"/>
        <v>2013</v>
      </c>
      <c r="F5948" s="3">
        <f t="shared" si="1155"/>
        <v>11</v>
      </c>
      <c r="G5948" s="3">
        <f t="shared" si="1156"/>
        <v>20</v>
      </c>
      <c r="H5948" s="3">
        <f t="shared" si="1157"/>
        <v>13</v>
      </c>
      <c r="I5948" s="3">
        <f t="shared" si="1158"/>
        <v>40</v>
      </c>
      <c r="J5948" s="3">
        <f t="shared" si="1159"/>
        <v>4</v>
      </c>
      <c r="K5948" s="3" t="str">
        <f>IF(AND(D5948&gt;='Season Lookup'!$D$15,D5948&lt;'Season Lookup'!$D$16),"Spring",IF(AND(D5948&gt;='Season Lookup'!$D$16,D5948&lt;'Season Lookup'!$D$17),"Summer",IF(AND(D5948&gt;='Season Lookup'!$D$17,D5948&lt;'Season Lookup'!$D$18),"Fall",IF(OR(D5948&gt;='Season Lookup'!$D$18,D5948&lt;'Season Lookup'!$D$15),"Winter"))))</f>
        <v>Fall</v>
      </c>
      <c r="L5948" s="3" t="str">
        <f>VLOOKUP(F5948,'Season Lookup'!$A$1:$B$13,2,0)</f>
        <v>Fall</v>
      </c>
      <c r="M5948" t="s">
        <v>82</v>
      </c>
      <c r="N5948" t="s">
        <v>13</v>
      </c>
      <c r="O5948" t="s">
        <v>23</v>
      </c>
      <c r="P5948" t="str">
        <f t="shared" si="1160"/>
        <v>Yes</v>
      </c>
      <c r="Q5948" t="str">
        <f t="shared" si="1161"/>
        <v>No</v>
      </c>
      <c r="R5948" t="str">
        <f t="shared" si="1162"/>
        <v>No</v>
      </c>
      <c r="S5948">
        <v>157</v>
      </c>
      <c r="T5948" t="s">
        <v>198</v>
      </c>
      <c r="V5948" t="str">
        <f t="shared" si="1163"/>
        <v>Non Intersection</v>
      </c>
      <c r="W5948" t="s">
        <v>6204</v>
      </c>
      <c r="X5948">
        <v>42.374510999999998</v>
      </c>
      <c r="Y5948">
        <v>-71.125750999999994</v>
      </c>
      <c r="Z5948" t="s">
        <v>6205</v>
      </c>
    </row>
    <row r="5949" spans="1:26">
      <c r="A5949">
        <v>29964</v>
      </c>
      <c r="B5949" s="1">
        <v>41599.381944444445</v>
      </c>
      <c r="C5949" s="1">
        <f t="shared" si="1152"/>
        <v>41275</v>
      </c>
      <c r="D5949" s="4">
        <f t="shared" si="1153"/>
        <v>0.88888888888888884</v>
      </c>
      <c r="E5949" s="3">
        <f t="shared" si="1154"/>
        <v>2013</v>
      </c>
      <c r="F5949" s="3">
        <f t="shared" si="1155"/>
        <v>11</v>
      </c>
      <c r="G5949" s="3">
        <f t="shared" si="1156"/>
        <v>21</v>
      </c>
      <c r="H5949" s="3">
        <f t="shared" si="1157"/>
        <v>9</v>
      </c>
      <c r="I5949" s="3">
        <f t="shared" si="1158"/>
        <v>10</v>
      </c>
      <c r="J5949" s="3">
        <f t="shared" si="1159"/>
        <v>5</v>
      </c>
      <c r="K5949" s="3" t="str">
        <f>IF(AND(D5949&gt;='Season Lookup'!$D$15,D5949&lt;'Season Lookup'!$D$16),"Spring",IF(AND(D5949&gt;='Season Lookup'!$D$16,D5949&lt;'Season Lookup'!$D$17),"Summer",IF(AND(D5949&gt;='Season Lookup'!$D$17,D5949&lt;'Season Lookup'!$D$18),"Fall",IF(OR(D5949&gt;='Season Lookup'!$D$18,D5949&lt;'Season Lookup'!$D$15),"Winter"))))</f>
        <v>Fall</v>
      </c>
      <c r="L5949" s="3" t="str">
        <f>VLOOKUP(F5949,'Season Lookup'!$A$1:$B$13,2,0)</f>
        <v>Fall</v>
      </c>
      <c r="M5949" t="s">
        <v>78</v>
      </c>
      <c r="N5949" t="s">
        <v>13</v>
      </c>
      <c r="O5949" t="s">
        <v>132</v>
      </c>
      <c r="P5949" t="str">
        <f t="shared" si="1160"/>
        <v>Yes</v>
      </c>
      <c r="Q5949" t="str">
        <f t="shared" si="1161"/>
        <v>Yes</v>
      </c>
      <c r="R5949" t="str">
        <f t="shared" si="1162"/>
        <v>No</v>
      </c>
      <c r="S5949">
        <v>190</v>
      </c>
      <c r="T5949" t="s">
        <v>119</v>
      </c>
      <c r="V5949" t="str">
        <f t="shared" si="1163"/>
        <v>Non Intersection</v>
      </c>
      <c r="W5949" t="s">
        <v>6206</v>
      </c>
      <c r="X5949">
        <v>42.359274999999997</v>
      </c>
      <c r="Y5949">
        <v>-71.099341999999993</v>
      </c>
      <c r="Z5949" t="s">
        <v>6207</v>
      </c>
    </row>
    <row r="5950" spans="1:26">
      <c r="A5950">
        <v>29966</v>
      </c>
      <c r="B5950" s="1">
        <v>41599.326388888891</v>
      </c>
      <c r="C5950" s="1">
        <f t="shared" si="1152"/>
        <v>41275</v>
      </c>
      <c r="D5950" s="4">
        <f t="shared" si="1153"/>
        <v>0.88888888888888884</v>
      </c>
      <c r="E5950" s="3">
        <f t="shared" si="1154"/>
        <v>2013</v>
      </c>
      <c r="F5950" s="3">
        <f t="shared" si="1155"/>
        <v>11</v>
      </c>
      <c r="G5950" s="3">
        <f t="shared" si="1156"/>
        <v>21</v>
      </c>
      <c r="H5950" s="3">
        <f t="shared" si="1157"/>
        <v>7</v>
      </c>
      <c r="I5950" s="3">
        <f t="shared" si="1158"/>
        <v>50</v>
      </c>
      <c r="J5950" s="3">
        <f t="shared" si="1159"/>
        <v>5</v>
      </c>
      <c r="K5950" s="3" t="str">
        <f>IF(AND(D5950&gt;='Season Lookup'!$D$15,D5950&lt;'Season Lookup'!$D$16),"Spring",IF(AND(D5950&gt;='Season Lookup'!$D$16,D5950&lt;'Season Lookup'!$D$17),"Summer",IF(AND(D5950&gt;='Season Lookup'!$D$17,D5950&lt;'Season Lookup'!$D$18),"Fall",IF(OR(D5950&gt;='Season Lookup'!$D$18,D5950&lt;'Season Lookup'!$D$15),"Winter"))))</f>
        <v>Fall</v>
      </c>
      <c r="L5950" s="3" t="str">
        <f>VLOOKUP(F5950,'Season Lookup'!$A$1:$B$13,2,0)</f>
        <v>Fall</v>
      </c>
      <c r="M5950" t="s">
        <v>78</v>
      </c>
      <c r="N5950" t="s">
        <v>13</v>
      </c>
      <c r="O5950" t="s">
        <v>13</v>
      </c>
      <c r="P5950" t="str">
        <f t="shared" si="1160"/>
        <v>Yes</v>
      </c>
      <c r="Q5950" t="str">
        <f t="shared" si="1161"/>
        <v>No</v>
      </c>
      <c r="R5950" t="str">
        <f t="shared" si="1162"/>
        <v>No</v>
      </c>
      <c r="T5950" t="s">
        <v>14</v>
      </c>
      <c r="U5950" t="s">
        <v>167</v>
      </c>
      <c r="V5950" t="str">
        <f t="shared" si="1163"/>
        <v>Intersection</v>
      </c>
      <c r="W5950" t="s">
        <v>817</v>
      </c>
      <c r="X5950">
        <v>42.381717999999999</v>
      </c>
      <c r="Y5950">
        <v>-71.119737999999998</v>
      </c>
      <c r="Z5950" t="s">
        <v>818</v>
      </c>
    </row>
    <row r="5951" spans="1:26">
      <c r="A5951">
        <v>29967</v>
      </c>
      <c r="B5951" s="1">
        <v>41599.395833333336</v>
      </c>
      <c r="C5951" s="1">
        <f t="shared" si="1152"/>
        <v>41275</v>
      </c>
      <c r="D5951" s="4">
        <f t="shared" si="1153"/>
        <v>0.88888888888888884</v>
      </c>
      <c r="E5951" s="3">
        <f t="shared" si="1154"/>
        <v>2013</v>
      </c>
      <c r="F5951" s="3">
        <f t="shared" si="1155"/>
        <v>11</v>
      </c>
      <c r="G5951" s="3">
        <f t="shared" si="1156"/>
        <v>21</v>
      </c>
      <c r="H5951" s="3">
        <f t="shared" si="1157"/>
        <v>9</v>
      </c>
      <c r="I5951" s="3">
        <f t="shared" si="1158"/>
        <v>30</v>
      </c>
      <c r="J5951" s="3">
        <f t="shared" si="1159"/>
        <v>5</v>
      </c>
      <c r="K5951" s="3" t="str">
        <f>IF(AND(D5951&gt;='Season Lookup'!$D$15,D5951&lt;'Season Lookup'!$D$16),"Spring",IF(AND(D5951&gt;='Season Lookup'!$D$16,D5951&lt;'Season Lookup'!$D$17),"Summer",IF(AND(D5951&gt;='Season Lookup'!$D$17,D5951&lt;'Season Lookup'!$D$18),"Fall",IF(OR(D5951&gt;='Season Lookup'!$D$18,D5951&lt;'Season Lookup'!$D$15),"Winter"))))</f>
        <v>Fall</v>
      </c>
      <c r="L5951" s="3" t="str">
        <f>VLOOKUP(F5951,'Season Lookup'!$A$1:$B$13,2,0)</f>
        <v>Fall</v>
      </c>
      <c r="M5951" t="s">
        <v>78</v>
      </c>
      <c r="N5951" t="s">
        <v>13</v>
      </c>
      <c r="O5951" t="s">
        <v>13</v>
      </c>
      <c r="P5951" t="str">
        <f t="shared" si="1160"/>
        <v>Yes</v>
      </c>
      <c r="Q5951" t="str">
        <f t="shared" si="1161"/>
        <v>No</v>
      </c>
      <c r="R5951" t="str">
        <f t="shared" si="1162"/>
        <v>No</v>
      </c>
      <c r="T5951" t="s">
        <v>74</v>
      </c>
      <c r="U5951" t="s">
        <v>19</v>
      </c>
      <c r="V5951" t="str">
        <f t="shared" si="1163"/>
        <v>Intersection</v>
      </c>
      <c r="W5951" t="s">
        <v>2236</v>
      </c>
      <c r="X5951">
        <v>42.373728999999997</v>
      </c>
      <c r="Y5951">
        <v>-71.100836999999999</v>
      </c>
      <c r="Z5951" t="s">
        <v>112</v>
      </c>
    </row>
    <row r="5952" spans="1:26">
      <c r="A5952">
        <v>29968</v>
      </c>
      <c r="B5952" s="1">
        <v>41599.625</v>
      </c>
      <c r="C5952" s="1">
        <f t="shared" si="1152"/>
        <v>41275</v>
      </c>
      <c r="D5952" s="4">
        <f t="shared" si="1153"/>
        <v>0.88888888888888884</v>
      </c>
      <c r="E5952" s="3">
        <f t="shared" si="1154"/>
        <v>2013</v>
      </c>
      <c r="F5952" s="3">
        <f t="shared" si="1155"/>
        <v>11</v>
      </c>
      <c r="G5952" s="3">
        <f t="shared" si="1156"/>
        <v>21</v>
      </c>
      <c r="H5952" s="3">
        <f t="shared" si="1157"/>
        <v>15</v>
      </c>
      <c r="I5952" s="3">
        <f t="shared" si="1158"/>
        <v>0</v>
      </c>
      <c r="J5952" s="3">
        <f t="shared" si="1159"/>
        <v>5</v>
      </c>
      <c r="K5952" s="3" t="str">
        <f>IF(AND(D5952&gt;='Season Lookup'!$D$15,D5952&lt;'Season Lookup'!$D$16),"Spring",IF(AND(D5952&gt;='Season Lookup'!$D$16,D5952&lt;'Season Lookup'!$D$17),"Summer",IF(AND(D5952&gt;='Season Lookup'!$D$17,D5952&lt;'Season Lookup'!$D$18),"Fall",IF(OR(D5952&gt;='Season Lookup'!$D$18,D5952&lt;'Season Lookup'!$D$15),"Winter"))))</f>
        <v>Fall</v>
      </c>
      <c r="L5952" s="3" t="str">
        <f>VLOOKUP(F5952,'Season Lookup'!$A$1:$B$13,2,0)</f>
        <v>Fall</v>
      </c>
      <c r="M5952" t="s">
        <v>73</v>
      </c>
      <c r="N5952" t="s">
        <v>13</v>
      </c>
      <c r="O5952" t="s">
        <v>13</v>
      </c>
      <c r="P5952" t="str">
        <f t="shared" si="1160"/>
        <v>Yes</v>
      </c>
      <c r="Q5952" t="str">
        <f t="shared" si="1161"/>
        <v>No</v>
      </c>
      <c r="R5952" t="str">
        <f t="shared" si="1162"/>
        <v>No</v>
      </c>
      <c r="S5952">
        <v>1925</v>
      </c>
      <c r="T5952" t="s">
        <v>14</v>
      </c>
      <c r="V5952" t="str">
        <f t="shared" si="1163"/>
        <v>Non Intersection</v>
      </c>
      <c r="W5952" t="s">
        <v>5087</v>
      </c>
      <c r="X5952">
        <v>42.389406000000001</v>
      </c>
      <c r="Y5952">
        <v>-71.119766999999996</v>
      </c>
      <c r="Z5952" t="s">
        <v>5088</v>
      </c>
    </row>
    <row r="5953" spans="1:26">
      <c r="A5953">
        <v>29969</v>
      </c>
      <c r="B5953" s="1">
        <v>41599.816655092596</v>
      </c>
      <c r="C5953" s="1">
        <f t="shared" si="1152"/>
        <v>41275</v>
      </c>
      <c r="D5953" s="4">
        <f t="shared" si="1153"/>
        <v>0.88888888888888884</v>
      </c>
      <c r="E5953" s="3">
        <f t="shared" si="1154"/>
        <v>2013</v>
      </c>
      <c r="F5953" s="3">
        <f t="shared" si="1155"/>
        <v>11</v>
      </c>
      <c r="G5953" s="3">
        <f t="shared" si="1156"/>
        <v>21</v>
      </c>
      <c r="H5953" s="3">
        <f t="shared" si="1157"/>
        <v>19</v>
      </c>
      <c r="I5953" s="3">
        <f t="shared" si="1158"/>
        <v>35</v>
      </c>
      <c r="J5953" s="3">
        <f t="shared" si="1159"/>
        <v>5</v>
      </c>
      <c r="K5953" s="3" t="str">
        <f>IF(AND(D5953&gt;='Season Lookup'!$D$15,D5953&lt;'Season Lookup'!$D$16),"Spring",IF(AND(D5953&gt;='Season Lookup'!$D$16,D5953&lt;'Season Lookup'!$D$17),"Summer",IF(AND(D5953&gt;='Season Lookup'!$D$17,D5953&lt;'Season Lookup'!$D$18),"Fall",IF(OR(D5953&gt;='Season Lookup'!$D$18,D5953&lt;'Season Lookup'!$D$15),"Winter"))))</f>
        <v>Fall</v>
      </c>
      <c r="L5953" s="3" t="str">
        <f>VLOOKUP(F5953,'Season Lookup'!$A$1:$B$13,2,0)</f>
        <v>Fall</v>
      </c>
      <c r="M5953" t="s">
        <v>78</v>
      </c>
      <c r="N5953" t="s">
        <v>13</v>
      </c>
      <c r="O5953" t="s">
        <v>23</v>
      </c>
      <c r="P5953" t="str">
        <f t="shared" si="1160"/>
        <v>Yes</v>
      </c>
      <c r="Q5953" t="str">
        <f t="shared" si="1161"/>
        <v>No</v>
      </c>
      <c r="R5953" t="str">
        <f t="shared" si="1162"/>
        <v>No</v>
      </c>
      <c r="S5953">
        <v>195</v>
      </c>
      <c r="T5953" t="s">
        <v>5212</v>
      </c>
      <c r="V5953" t="str">
        <f t="shared" si="1163"/>
        <v>Non Intersection</v>
      </c>
      <c r="W5953" t="s">
        <v>6208</v>
      </c>
      <c r="X5953">
        <v>42.399377999999999</v>
      </c>
      <c r="Y5953">
        <v>-71.148358999999999</v>
      </c>
      <c r="Z5953" t="s">
        <v>6209</v>
      </c>
    </row>
    <row r="5954" spans="1:26">
      <c r="A5954">
        <v>29987</v>
      </c>
      <c r="B5954" s="1">
        <v>41599.666655092595</v>
      </c>
      <c r="C5954" s="1">
        <f t="shared" si="1152"/>
        <v>41275</v>
      </c>
      <c r="D5954" s="4">
        <f t="shared" si="1153"/>
        <v>0.88888888888888884</v>
      </c>
      <c r="E5954" s="3">
        <f t="shared" si="1154"/>
        <v>2013</v>
      </c>
      <c r="F5954" s="3">
        <f t="shared" si="1155"/>
        <v>11</v>
      </c>
      <c r="G5954" s="3">
        <f t="shared" si="1156"/>
        <v>21</v>
      </c>
      <c r="H5954" s="3">
        <f t="shared" si="1157"/>
        <v>15</v>
      </c>
      <c r="I5954" s="3">
        <f t="shared" si="1158"/>
        <v>59</v>
      </c>
      <c r="J5954" s="3">
        <f t="shared" si="1159"/>
        <v>5</v>
      </c>
      <c r="K5954" s="3" t="str">
        <f>IF(AND(D5954&gt;='Season Lookup'!$D$15,D5954&lt;'Season Lookup'!$D$16),"Spring",IF(AND(D5954&gt;='Season Lookup'!$D$16,D5954&lt;'Season Lookup'!$D$17),"Summer",IF(AND(D5954&gt;='Season Lookup'!$D$17,D5954&lt;'Season Lookup'!$D$18),"Fall",IF(OR(D5954&gt;='Season Lookup'!$D$18,D5954&lt;'Season Lookup'!$D$15),"Winter"))))</f>
        <v>Fall</v>
      </c>
      <c r="L5954" s="3" t="str">
        <f>VLOOKUP(F5954,'Season Lookup'!$A$1:$B$13,2,0)</f>
        <v>Fall</v>
      </c>
      <c r="M5954" t="s">
        <v>78</v>
      </c>
      <c r="N5954" t="s">
        <v>13</v>
      </c>
      <c r="O5954" t="s">
        <v>36</v>
      </c>
      <c r="P5954" t="str">
        <f t="shared" si="1160"/>
        <v>Yes</v>
      </c>
      <c r="Q5954" t="str">
        <f t="shared" si="1161"/>
        <v>No</v>
      </c>
      <c r="R5954" t="str">
        <f t="shared" si="1162"/>
        <v>No</v>
      </c>
      <c r="S5954">
        <v>477</v>
      </c>
      <c r="T5954" t="s">
        <v>186</v>
      </c>
      <c r="V5954" t="str">
        <f t="shared" si="1163"/>
        <v>Non Intersection</v>
      </c>
      <c r="W5954" t="s">
        <v>6210</v>
      </c>
      <c r="X5954">
        <v>42.386645000000001</v>
      </c>
      <c r="Y5954">
        <v>-71.140174000000002</v>
      </c>
      <c r="Z5954" t="s">
        <v>6211</v>
      </c>
    </row>
    <row r="5955" spans="1:26">
      <c r="A5955">
        <v>29970</v>
      </c>
      <c r="B5955" s="1">
        <v>41600.536805555559</v>
      </c>
      <c r="C5955" s="1">
        <f t="shared" si="1152"/>
        <v>41275</v>
      </c>
      <c r="D5955" s="4">
        <f t="shared" si="1153"/>
        <v>0.89166666666666672</v>
      </c>
      <c r="E5955" s="3">
        <f t="shared" si="1154"/>
        <v>2013</v>
      </c>
      <c r="F5955" s="3">
        <f t="shared" si="1155"/>
        <v>11</v>
      </c>
      <c r="G5955" s="3">
        <f t="shared" si="1156"/>
        <v>22</v>
      </c>
      <c r="H5955" s="3">
        <f t="shared" si="1157"/>
        <v>12</v>
      </c>
      <c r="I5955" s="3">
        <f t="shared" si="1158"/>
        <v>53</v>
      </c>
      <c r="J5955" s="3">
        <f t="shared" si="1159"/>
        <v>6</v>
      </c>
      <c r="K5955" s="3" t="str">
        <f>IF(AND(D5955&gt;='Season Lookup'!$D$15,D5955&lt;'Season Lookup'!$D$16),"Spring",IF(AND(D5955&gt;='Season Lookup'!$D$16,D5955&lt;'Season Lookup'!$D$17),"Summer",IF(AND(D5955&gt;='Season Lookup'!$D$17,D5955&lt;'Season Lookup'!$D$18),"Fall",IF(OR(D5955&gt;='Season Lookup'!$D$18,D5955&lt;'Season Lookup'!$D$15),"Winter"))))</f>
        <v>Fall</v>
      </c>
      <c r="L5955" s="3" t="str">
        <f>VLOOKUP(F5955,'Season Lookup'!$A$1:$B$13,2,0)</f>
        <v>Fall</v>
      </c>
      <c r="M5955" t="s">
        <v>12</v>
      </c>
      <c r="N5955" t="s">
        <v>13</v>
      </c>
      <c r="O5955" t="s">
        <v>13</v>
      </c>
      <c r="P5955" t="str">
        <f t="shared" si="1160"/>
        <v>Yes</v>
      </c>
      <c r="Q5955" t="str">
        <f t="shared" si="1161"/>
        <v>No</v>
      </c>
      <c r="R5955" t="str">
        <f t="shared" si="1162"/>
        <v>No</v>
      </c>
      <c r="S5955">
        <v>35</v>
      </c>
      <c r="T5955" t="s">
        <v>518</v>
      </c>
      <c r="V5955" t="str">
        <f t="shared" si="1163"/>
        <v>Non Intersection</v>
      </c>
      <c r="W5955" t="s">
        <v>1761</v>
      </c>
      <c r="X5955">
        <v>42.374907</v>
      </c>
      <c r="Y5955">
        <v>-71.128488000000004</v>
      </c>
      <c r="Z5955" t="s">
        <v>1762</v>
      </c>
    </row>
    <row r="5956" spans="1:26">
      <c r="A5956">
        <v>29972</v>
      </c>
      <c r="B5956" s="1">
        <v>41600.744432870371</v>
      </c>
      <c r="C5956" s="1">
        <f t="shared" si="1152"/>
        <v>41275</v>
      </c>
      <c r="D5956" s="4">
        <f t="shared" si="1153"/>
        <v>0.89166666666666672</v>
      </c>
      <c r="E5956" s="3">
        <f t="shared" si="1154"/>
        <v>2013</v>
      </c>
      <c r="F5956" s="3">
        <f t="shared" si="1155"/>
        <v>11</v>
      </c>
      <c r="G5956" s="3">
        <f t="shared" si="1156"/>
        <v>22</v>
      </c>
      <c r="H5956" s="3">
        <f t="shared" si="1157"/>
        <v>17</v>
      </c>
      <c r="I5956" s="3">
        <f t="shared" si="1158"/>
        <v>51</v>
      </c>
      <c r="J5956" s="3">
        <f t="shared" si="1159"/>
        <v>6</v>
      </c>
      <c r="K5956" s="3" t="str">
        <f>IF(AND(D5956&gt;='Season Lookup'!$D$15,D5956&lt;'Season Lookup'!$D$16),"Spring",IF(AND(D5956&gt;='Season Lookup'!$D$16,D5956&lt;'Season Lookup'!$D$17),"Summer",IF(AND(D5956&gt;='Season Lookup'!$D$17,D5956&lt;'Season Lookup'!$D$18),"Fall",IF(OR(D5956&gt;='Season Lookup'!$D$18,D5956&lt;'Season Lookup'!$D$15),"Winter"))))</f>
        <v>Fall</v>
      </c>
      <c r="L5956" s="3" t="str">
        <f>VLOOKUP(F5956,'Season Lookup'!$A$1:$B$13,2,0)</f>
        <v>Fall</v>
      </c>
      <c r="M5956" t="s">
        <v>12</v>
      </c>
      <c r="N5956" t="s">
        <v>13</v>
      </c>
      <c r="O5956" t="s">
        <v>152</v>
      </c>
      <c r="P5956" t="str">
        <f t="shared" si="1160"/>
        <v>Yes</v>
      </c>
      <c r="Q5956" t="str">
        <f t="shared" si="1161"/>
        <v>No</v>
      </c>
      <c r="R5956" t="str">
        <f t="shared" si="1162"/>
        <v>Yes</v>
      </c>
      <c r="T5956" t="s">
        <v>19</v>
      </c>
      <c r="U5956" t="s">
        <v>61</v>
      </c>
      <c r="V5956" t="str">
        <f t="shared" si="1163"/>
        <v>Intersection</v>
      </c>
      <c r="W5956" t="s">
        <v>494</v>
      </c>
      <c r="X5956">
        <v>42.370635999999998</v>
      </c>
      <c r="Y5956">
        <v>-71.076933999999994</v>
      </c>
      <c r="Z5956" t="s">
        <v>495</v>
      </c>
    </row>
    <row r="5957" spans="1:26">
      <c r="A5957">
        <v>29973</v>
      </c>
      <c r="B5957" s="1">
        <v>41600.934027777781</v>
      </c>
      <c r="C5957" s="1">
        <f t="shared" si="1152"/>
        <v>41275</v>
      </c>
      <c r="D5957" s="4">
        <f t="shared" si="1153"/>
        <v>0.89166666666666672</v>
      </c>
      <c r="E5957" s="3">
        <f t="shared" si="1154"/>
        <v>2013</v>
      </c>
      <c r="F5957" s="3">
        <f t="shared" si="1155"/>
        <v>11</v>
      </c>
      <c r="G5957" s="3">
        <f t="shared" si="1156"/>
        <v>22</v>
      </c>
      <c r="H5957" s="3">
        <f t="shared" si="1157"/>
        <v>22</v>
      </c>
      <c r="I5957" s="3">
        <f t="shared" si="1158"/>
        <v>25</v>
      </c>
      <c r="J5957" s="3">
        <f t="shared" si="1159"/>
        <v>6</v>
      </c>
      <c r="K5957" s="3" t="str">
        <f>IF(AND(D5957&gt;='Season Lookup'!$D$15,D5957&lt;'Season Lookup'!$D$16),"Spring",IF(AND(D5957&gt;='Season Lookup'!$D$16,D5957&lt;'Season Lookup'!$D$17),"Summer",IF(AND(D5957&gt;='Season Lookup'!$D$17,D5957&lt;'Season Lookup'!$D$18),"Fall",IF(OR(D5957&gt;='Season Lookup'!$D$18,D5957&lt;'Season Lookup'!$D$15),"Winter"))))</f>
        <v>Fall</v>
      </c>
      <c r="L5957" s="3" t="str">
        <f>VLOOKUP(F5957,'Season Lookup'!$A$1:$B$13,2,0)</f>
        <v>Fall</v>
      </c>
      <c r="M5957" t="s">
        <v>12</v>
      </c>
      <c r="N5957" t="s">
        <v>13</v>
      </c>
      <c r="O5957" t="s">
        <v>13</v>
      </c>
      <c r="P5957" t="str">
        <f t="shared" si="1160"/>
        <v>Yes</v>
      </c>
      <c r="Q5957" t="str">
        <f t="shared" si="1161"/>
        <v>No</v>
      </c>
      <c r="R5957" t="str">
        <f t="shared" si="1162"/>
        <v>No</v>
      </c>
      <c r="T5957" t="s">
        <v>14</v>
      </c>
      <c r="U5957" t="s">
        <v>203</v>
      </c>
      <c r="V5957" t="str">
        <f t="shared" si="1163"/>
        <v>Intersection</v>
      </c>
      <c r="W5957" t="s">
        <v>3246</v>
      </c>
      <c r="X5957">
        <v>42.357363999999997</v>
      </c>
      <c r="Y5957">
        <v>-71.092567000000003</v>
      </c>
      <c r="Z5957" t="s">
        <v>3247</v>
      </c>
    </row>
    <row r="5958" spans="1:26">
      <c r="A5958">
        <v>29974</v>
      </c>
      <c r="B5958" s="1">
        <v>41601.411111111112</v>
      </c>
      <c r="C5958" s="1">
        <f t="shared" si="1152"/>
        <v>41275</v>
      </c>
      <c r="D5958" s="4">
        <f t="shared" si="1153"/>
        <v>0.89444444444444449</v>
      </c>
      <c r="E5958" s="3">
        <f t="shared" si="1154"/>
        <v>2013</v>
      </c>
      <c r="F5958" s="3">
        <f t="shared" si="1155"/>
        <v>11</v>
      </c>
      <c r="G5958" s="3">
        <f t="shared" si="1156"/>
        <v>23</v>
      </c>
      <c r="H5958" s="3">
        <f t="shared" si="1157"/>
        <v>9</v>
      </c>
      <c r="I5958" s="3">
        <f t="shared" si="1158"/>
        <v>52</v>
      </c>
      <c r="J5958" s="3">
        <f t="shared" si="1159"/>
        <v>7</v>
      </c>
      <c r="K5958" s="3" t="str">
        <f>IF(AND(D5958&gt;='Season Lookup'!$D$15,D5958&lt;'Season Lookup'!$D$16),"Spring",IF(AND(D5958&gt;='Season Lookup'!$D$16,D5958&lt;'Season Lookup'!$D$17),"Summer",IF(AND(D5958&gt;='Season Lookup'!$D$17,D5958&lt;'Season Lookup'!$D$18),"Fall",IF(OR(D5958&gt;='Season Lookup'!$D$18,D5958&lt;'Season Lookup'!$D$15),"Winter"))))</f>
        <v>Fall</v>
      </c>
      <c r="L5958" s="3" t="str">
        <f>VLOOKUP(F5958,'Season Lookup'!$A$1:$B$13,2,0)</f>
        <v>Fall</v>
      </c>
      <c r="M5958" t="s">
        <v>31</v>
      </c>
      <c r="N5958" t="s">
        <v>13</v>
      </c>
      <c r="O5958" t="s">
        <v>152</v>
      </c>
      <c r="P5958" t="str">
        <f t="shared" si="1160"/>
        <v>Yes</v>
      </c>
      <c r="Q5958" t="str">
        <f t="shared" si="1161"/>
        <v>No</v>
      </c>
      <c r="R5958" t="str">
        <f t="shared" si="1162"/>
        <v>Yes</v>
      </c>
      <c r="S5958">
        <v>77</v>
      </c>
      <c r="T5958" t="s">
        <v>166</v>
      </c>
      <c r="V5958" t="str">
        <f t="shared" si="1163"/>
        <v>Non Intersection</v>
      </c>
      <c r="W5958" t="s">
        <v>6212</v>
      </c>
      <c r="X5958">
        <v>42.378388999999999</v>
      </c>
      <c r="Y5958">
        <v>-71.155276000000001</v>
      </c>
      <c r="Z5958" t="s">
        <v>6213</v>
      </c>
    </row>
    <row r="5959" spans="1:26">
      <c r="A5959">
        <v>29979</v>
      </c>
      <c r="B5959" s="1">
        <v>41601.697905092595</v>
      </c>
      <c r="C5959" s="1">
        <f t="shared" si="1152"/>
        <v>41275</v>
      </c>
      <c r="D5959" s="4">
        <f t="shared" si="1153"/>
        <v>0.89444444444444449</v>
      </c>
      <c r="E5959" s="3">
        <f t="shared" si="1154"/>
        <v>2013</v>
      </c>
      <c r="F5959" s="3">
        <f t="shared" si="1155"/>
        <v>11</v>
      </c>
      <c r="G5959" s="3">
        <f t="shared" si="1156"/>
        <v>23</v>
      </c>
      <c r="H5959" s="3">
        <f t="shared" si="1157"/>
        <v>16</v>
      </c>
      <c r="I5959" s="3">
        <f t="shared" si="1158"/>
        <v>44</v>
      </c>
      <c r="J5959" s="3">
        <f t="shared" si="1159"/>
        <v>7</v>
      </c>
      <c r="K5959" s="3" t="str">
        <f>IF(AND(D5959&gt;='Season Lookup'!$D$15,D5959&lt;'Season Lookup'!$D$16),"Spring",IF(AND(D5959&gt;='Season Lookup'!$D$16,D5959&lt;'Season Lookup'!$D$17),"Summer",IF(AND(D5959&gt;='Season Lookup'!$D$17,D5959&lt;'Season Lookup'!$D$18),"Fall",IF(OR(D5959&gt;='Season Lookup'!$D$18,D5959&lt;'Season Lookup'!$D$15),"Winter"))))</f>
        <v>Fall</v>
      </c>
      <c r="L5959" s="3" t="str">
        <f>VLOOKUP(F5959,'Season Lookup'!$A$1:$B$13,2,0)</f>
        <v>Fall</v>
      </c>
      <c r="M5959" t="s">
        <v>31</v>
      </c>
      <c r="N5959" t="s">
        <v>13</v>
      </c>
      <c r="O5959" t="s">
        <v>23</v>
      </c>
      <c r="P5959" t="str">
        <f t="shared" si="1160"/>
        <v>Yes</v>
      </c>
      <c r="Q5959" t="str">
        <f t="shared" si="1161"/>
        <v>No</v>
      </c>
      <c r="R5959" t="str">
        <f t="shared" si="1162"/>
        <v>No</v>
      </c>
      <c r="S5959">
        <v>400</v>
      </c>
      <c r="T5959" t="s">
        <v>133</v>
      </c>
      <c r="V5959" t="str">
        <f t="shared" si="1163"/>
        <v>Non Intersection</v>
      </c>
      <c r="W5959" t="s">
        <v>6214</v>
      </c>
      <c r="X5959">
        <v>42.371662000000001</v>
      </c>
      <c r="Y5959">
        <v>-71.114420999999993</v>
      </c>
      <c r="Z5959" t="s">
        <v>6215</v>
      </c>
    </row>
    <row r="5960" spans="1:26">
      <c r="A5960">
        <v>29975</v>
      </c>
      <c r="B5960" s="1">
        <v>41602.59375</v>
      </c>
      <c r="C5960" s="1">
        <f t="shared" si="1152"/>
        <v>41275</v>
      </c>
      <c r="D5960" s="4">
        <f t="shared" si="1153"/>
        <v>0.89722222222222225</v>
      </c>
      <c r="E5960" s="3">
        <f t="shared" si="1154"/>
        <v>2013</v>
      </c>
      <c r="F5960" s="3">
        <f t="shared" si="1155"/>
        <v>11</v>
      </c>
      <c r="G5960" s="3">
        <f t="shared" si="1156"/>
        <v>24</v>
      </c>
      <c r="H5960" s="3">
        <f t="shared" si="1157"/>
        <v>14</v>
      </c>
      <c r="I5960" s="3">
        <f t="shared" si="1158"/>
        <v>15</v>
      </c>
      <c r="J5960" s="3">
        <f t="shared" si="1159"/>
        <v>1</v>
      </c>
      <c r="K5960" s="3" t="str">
        <f>IF(AND(D5960&gt;='Season Lookup'!$D$15,D5960&lt;'Season Lookup'!$D$16),"Spring",IF(AND(D5960&gt;='Season Lookup'!$D$16,D5960&lt;'Season Lookup'!$D$17),"Summer",IF(AND(D5960&gt;='Season Lookup'!$D$17,D5960&lt;'Season Lookup'!$D$18),"Fall",IF(OR(D5960&gt;='Season Lookup'!$D$18,D5960&lt;'Season Lookup'!$D$15),"Winter"))))</f>
        <v>Fall</v>
      </c>
      <c r="L5960" s="3" t="str">
        <f>VLOOKUP(F5960,'Season Lookup'!$A$1:$B$13,2,0)</f>
        <v>Fall</v>
      </c>
      <c r="M5960" t="s">
        <v>48</v>
      </c>
      <c r="N5960" t="s">
        <v>13</v>
      </c>
      <c r="O5960" t="s">
        <v>152</v>
      </c>
      <c r="P5960" t="str">
        <f t="shared" si="1160"/>
        <v>Yes</v>
      </c>
      <c r="Q5960" t="str">
        <f t="shared" si="1161"/>
        <v>No</v>
      </c>
      <c r="R5960" t="str">
        <f t="shared" si="1162"/>
        <v>Yes</v>
      </c>
      <c r="T5960" t="s">
        <v>178</v>
      </c>
      <c r="U5960" t="s">
        <v>27</v>
      </c>
      <c r="V5960" t="str">
        <f t="shared" si="1163"/>
        <v>Intersection</v>
      </c>
      <c r="W5960" t="s">
        <v>4444</v>
      </c>
      <c r="X5960">
        <v>42.365079000000001</v>
      </c>
      <c r="Y5960">
        <v>-71.106949999999998</v>
      </c>
      <c r="Z5960" t="s">
        <v>951</v>
      </c>
    </row>
    <row r="5961" spans="1:26">
      <c r="A5961">
        <v>29976</v>
      </c>
      <c r="B5961" s="1">
        <v>41602.576388888891</v>
      </c>
      <c r="C5961" s="1">
        <f t="shared" ref="C5961:C6024" si="1164">EOMONTH(B5961,MONTH(B5961)*-1)+1</f>
        <v>41275</v>
      </c>
      <c r="D5961" s="4">
        <f t="shared" ref="D5961:D6024" si="1165">YEARFRAC(C5961,B5961)</f>
        <v>0.89722222222222225</v>
      </c>
      <c r="E5961" s="3">
        <f t="shared" ref="E5961:E6024" si="1166">YEAR(B5961)</f>
        <v>2013</v>
      </c>
      <c r="F5961" s="3">
        <f t="shared" ref="F5961:F6024" si="1167">MONTH(B5961)</f>
        <v>11</v>
      </c>
      <c r="G5961" s="3">
        <f t="shared" ref="G5961:G6024" si="1168">DAY(B5961)</f>
        <v>24</v>
      </c>
      <c r="H5961" s="3">
        <f t="shared" ref="H5961:H6024" si="1169">HOUR(B5961)</f>
        <v>13</v>
      </c>
      <c r="I5961" s="3">
        <f t="shared" ref="I5961:I6024" si="1170">MINUTE(B5961)</f>
        <v>50</v>
      </c>
      <c r="J5961" s="3">
        <f t="shared" ref="J5961:J6024" si="1171">WEEKDAY(B5961,1)</f>
        <v>1</v>
      </c>
      <c r="K5961" s="3" t="str">
        <f>IF(AND(D5961&gt;='Season Lookup'!$D$15,D5961&lt;'Season Lookup'!$D$16),"Spring",IF(AND(D5961&gt;='Season Lookup'!$D$16,D5961&lt;'Season Lookup'!$D$17),"Summer",IF(AND(D5961&gt;='Season Lookup'!$D$17,D5961&lt;'Season Lookup'!$D$18),"Fall",IF(OR(D5961&gt;='Season Lookup'!$D$18,D5961&lt;'Season Lookup'!$D$15),"Winter"))))</f>
        <v>Fall</v>
      </c>
      <c r="L5961" s="3" t="str">
        <f>VLOOKUP(F5961,'Season Lookup'!$A$1:$B$13,2,0)</f>
        <v>Fall</v>
      </c>
      <c r="M5961" t="s">
        <v>48</v>
      </c>
      <c r="N5961" t="s">
        <v>13</v>
      </c>
      <c r="O5961" t="s">
        <v>13</v>
      </c>
      <c r="P5961" t="str">
        <f t="shared" ref="P5961:P6024" si="1172">IF(OR(N5961="Auto",O5961="Auto"),"Yes",IF(OR(N5961="Taxi",O5961="Taxi"),"Yes",IF(OR(N5961="Truck",O5961="Truck"),"Yes",IF(OR(N5961="Van",O5961="Van"),"Yes","No"))))</f>
        <v>Yes</v>
      </c>
      <c r="Q5961" t="str">
        <f t="shared" ref="Q5961:Q6024" si="1173">IF(OR(N5961="Bicycle",O5961="Bicycle"),"Yes","No")</f>
        <v>No</v>
      </c>
      <c r="R5961" t="str">
        <f t="shared" ref="R5961:R6024" si="1174">IF(OR(N5961="Pedestrian",O5961="Pedestrian"),"Yes","No")</f>
        <v>No</v>
      </c>
      <c r="S5961">
        <v>424</v>
      </c>
      <c r="T5961" t="s">
        <v>105</v>
      </c>
      <c r="V5961" t="str">
        <f t="shared" ref="V5961:V6024" si="1175">IF(ISBLANK(S5961),"Intersection","Non Intersection")</f>
        <v>Non Intersection</v>
      </c>
      <c r="W5961" t="s">
        <v>6216</v>
      </c>
      <c r="X5961">
        <v>42.372726999999998</v>
      </c>
      <c r="Y5961">
        <v>-71.109938999999997</v>
      </c>
      <c r="Z5961" t="s">
        <v>6217</v>
      </c>
    </row>
    <row r="5962" spans="1:26">
      <c r="A5962">
        <v>29988</v>
      </c>
      <c r="B5962" s="1">
        <v>41602.584016203706</v>
      </c>
      <c r="C5962" s="1">
        <f t="shared" si="1164"/>
        <v>41275</v>
      </c>
      <c r="D5962" s="4">
        <f t="shared" si="1165"/>
        <v>0.89722222222222225</v>
      </c>
      <c r="E5962" s="3">
        <f t="shared" si="1166"/>
        <v>2013</v>
      </c>
      <c r="F5962" s="3">
        <f t="shared" si="1167"/>
        <v>11</v>
      </c>
      <c r="G5962" s="3">
        <f t="shared" si="1168"/>
        <v>24</v>
      </c>
      <c r="H5962" s="3">
        <f t="shared" si="1169"/>
        <v>14</v>
      </c>
      <c r="I5962" s="3">
        <f t="shared" si="1170"/>
        <v>0</v>
      </c>
      <c r="J5962" s="3">
        <f t="shared" si="1171"/>
        <v>1</v>
      </c>
      <c r="K5962" s="3" t="str">
        <f>IF(AND(D5962&gt;='Season Lookup'!$D$15,D5962&lt;'Season Lookup'!$D$16),"Spring",IF(AND(D5962&gt;='Season Lookup'!$D$16,D5962&lt;'Season Lookup'!$D$17),"Summer",IF(AND(D5962&gt;='Season Lookup'!$D$17,D5962&lt;'Season Lookup'!$D$18),"Fall",IF(OR(D5962&gt;='Season Lookup'!$D$18,D5962&lt;'Season Lookup'!$D$15),"Winter"))))</f>
        <v>Fall</v>
      </c>
      <c r="L5962" s="3" t="str">
        <f>VLOOKUP(F5962,'Season Lookup'!$A$1:$B$13,2,0)</f>
        <v>Fall</v>
      </c>
      <c r="M5962" t="s">
        <v>48</v>
      </c>
      <c r="N5962" t="s">
        <v>13</v>
      </c>
      <c r="O5962" t="s">
        <v>152</v>
      </c>
      <c r="P5962" t="str">
        <f t="shared" si="1172"/>
        <v>Yes</v>
      </c>
      <c r="Q5962" t="str">
        <f t="shared" si="1173"/>
        <v>No</v>
      </c>
      <c r="R5962" t="str">
        <f t="shared" si="1174"/>
        <v>Yes</v>
      </c>
      <c r="T5962" t="s">
        <v>825</v>
      </c>
      <c r="U5962" t="s">
        <v>550</v>
      </c>
      <c r="V5962" t="str">
        <f t="shared" si="1175"/>
        <v>Intersection</v>
      </c>
      <c r="W5962" t="s">
        <v>6218</v>
      </c>
      <c r="X5962">
        <v>42.386854</v>
      </c>
      <c r="Y5962">
        <v>-71.125397000000007</v>
      </c>
      <c r="Z5962" t="s">
        <v>6219</v>
      </c>
    </row>
    <row r="5963" spans="1:26">
      <c r="A5963">
        <v>29989</v>
      </c>
      <c r="B5963" s="1">
        <v>41602.729155092595</v>
      </c>
      <c r="C5963" s="1">
        <f t="shared" si="1164"/>
        <v>41275</v>
      </c>
      <c r="D5963" s="4">
        <f t="shared" si="1165"/>
        <v>0.89722222222222225</v>
      </c>
      <c r="E5963" s="3">
        <f t="shared" si="1166"/>
        <v>2013</v>
      </c>
      <c r="F5963" s="3">
        <f t="shared" si="1167"/>
        <v>11</v>
      </c>
      <c r="G5963" s="3">
        <f t="shared" si="1168"/>
        <v>24</v>
      </c>
      <c r="H5963" s="3">
        <f t="shared" si="1169"/>
        <v>17</v>
      </c>
      <c r="I5963" s="3">
        <f t="shared" si="1170"/>
        <v>29</v>
      </c>
      <c r="J5963" s="3">
        <f t="shared" si="1171"/>
        <v>1</v>
      </c>
      <c r="K5963" s="3" t="str">
        <f>IF(AND(D5963&gt;='Season Lookup'!$D$15,D5963&lt;'Season Lookup'!$D$16),"Spring",IF(AND(D5963&gt;='Season Lookup'!$D$16,D5963&lt;'Season Lookup'!$D$17),"Summer",IF(AND(D5963&gt;='Season Lookup'!$D$17,D5963&lt;'Season Lookup'!$D$18),"Fall",IF(OR(D5963&gt;='Season Lookup'!$D$18,D5963&lt;'Season Lookup'!$D$15),"Winter"))))</f>
        <v>Fall</v>
      </c>
      <c r="L5963" s="3" t="str">
        <f>VLOOKUP(F5963,'Season Lookup'!$A$1:$B$13,2,0)</f>
        <v>Fall</v>
      </c>
      <c r="M5963" t="s">
        <v>48</v>
      </c>
      <c r="N5963" t="s">
        <v>13</v>
      </c>
      <c r="O5963" t="s">
        <v>23</v>
      </c>
      <c r="P5963" t="str">
        <f t="shared" si="1172"/>
        <v>Yes</v>
      </c>
      <c r="Q5963" t="str">
        <f t="shared" si="1173"/>
        <v>No</v>
      </c>
      <c r="R5963" t="str">
        <f t="shared" si="1174"/>
        <v>No</v>
      </c>
      <c r="S5963">
        <v>1815</v>
      </c>
      <c r="T5963" t="s">
        <v>14</v>
      </c>
      <c r="V5963" t="str">
        <f t="shared" si="1175"/>
        <v>Non Intersection</v>
      </c>
      <c r="W5963" t="s">
        <v>2783</v>
      </c>
      <c r="X5963">
        <v>42.387127</v>
      </c>
      <c r="Y5963">
        <v>-71.118973999999994</v>
      </c>
      <c r="Z5963" t="s">
        <v>2784</v>
      </c>
    </row>
    <row r="5964" spans="1:26">
      <c r="A5964">
        <v>29992</v>
      </c>
      <c r="B5964" s="1">
        <v>41602.75</v>
      </c>
      <c r="C5964" s="1">
        <f t="shared" si="1164"/>
        <v>41275</v>
      </c>
      <c r="D5964" s="4">
        <f t="shared" si="1165"/>
        <v>0.89722222222222225</v>
      </c>
      <c r="E5964" s="3">
        <f t="shared" si="1166"/>
        <v>2013</v>
      </c>
      <c r="F5964" s="3">
        <f t="shared" si="1167"/>
        <v>11</v>
      </c>
      <c r="G5964" s="3">
        <f t="shared" si="1168"/>
        <v>24</v>
      </c>
      <c r="H5964" s="3">
        <f t="shared" si="1169"/>
        <v>18</v>
      </c>
      <c r="I5964" s="3">
        <f t="shared" si="1170"/>
        <v>0</v>
      </c>
      <c r="J5964" s="3">
        <f t="shared" si="1171"/>
        <v>1</v>
      </c>
      <c r="K5964" s="3" t="str">
        <f>IF(AND(D5964&gt;='Season Lookup'!$D$15,D5964&lt;'Season Lookup'!$D$16),"Spring",IF(AND(D5964&gt;='Season Lookup'!$D$16,D5964&lt;'Season Lookup'!$D$17),"Summer",IF(AND(D5964&gt;='Season Lookup'!$D$17,D5964&lt;'Season Lookup'!$D$18),"Fall",IF(OR(D5964&gt;='Season Lookup'!$D$18,D5964&lt;'Season Lookup'!$D$15),"Winter"))))</f>
        <v>Fall</v>
      </c>
      <c r="L5964" s="3" t="str">
        <f>VLOOKUP(F5964,'Season Lookup'!$A$1:$B$13,2,0)</f>
        <v>Fall</v>
      </c>
      <c r="M5964" t="s">
        <v>48</v>
      </c>
      <c r="N5964" t="s">
        <v>13</v>
      </c>
      <c r="O5964" t="s">
        <v>23</v>
      </c>
      <c r="P5964" t="str">
        <f t="shared" si="1172"/>
        <v>Yes</v>
      </c>
      <c r="Q5964" t="str">
        <f t="shared" si="1173"/>
        <v>No</v>
      </c>
      <c r="R5964" t="str">
        <f t="shared" si="1174"/>
        <v>No</v>
      </c>
      <c r="S5964">
        <v>1572</v>
      </c>
      <c r="T5964" t="s">
        <v>14</v>
      </c>
      <c r="V5964" t="str">
        <f t="shared" si="1175"/>
        <v>Non Intersection</v>
      </c>
      <c r="W5964" t="s">
        <v>390</v>
      </c>
      <c r="X5964">
        <v>42.378926999999997</v>
      </c>
      <c r="Y5964">
        <v>-71.120662999999993</v>
      </c>
      <c r="Z5964" t="s">
        <v>391</v>
      </c>
    </row>
    <row r="5965" spans="1:26">
      <c r="A5965">
        <v>29977</v>
      </c>
      <c r="B5965" s="1">
        <v>41603.333333333336</v>
      </c>
      <c r="C5965" s="1">
        <f t="shared" si="1164"/>
        <v>41275</v>
      </c>
      <c r="D5965" s="4">
        <f t="shared" si="1165"/>
        <v>0.9</v>
      </c>
      <c r="E5965" s="3">
        <f t="shared" si="1166"/>
        <v>2013</v>
      </c>
      <c r="F5965" s="3">
        <f t="shared" si="1167"/>
        <v>11</v>
      </c>
      <c r="G5965" s="3">
        <f t="shared" si="1168"/>
        <v>25</v>
      </c>
      <c r="H5965" s="3">
        <f t="shared" si="1169"/>
        <v>8</v>
      </c>
      <c r="I5965" s="3">
        <f t="shared" si="1170"/>
        <v>0</v>
      </c>
      <c r="J5965" s="3">
        <f t="shared" si="1171"/>
        <v>2</v>
      </c>
      <c r="K5965" s="3" t="str">
        <f>IF(AND(D5965&gt;='Season Lookup'!$D$15,D5965&lt;'Season Lookup'!$D$16),"Spring",IF(AND(D5965&gt;='Season Lookup'!$D$16,D5965&lt;'Season Lookup'!$D$17),"Summer",IF(AND(D5965&gt;='Season Lookup'!$D$17,D5965&lt;'Season Lookup'!$D$18),"Fall",IF(OR(D5965&gt;='Season Lookup'!$D$18,D5965&lt;'Season Lookup'!$D$15),"Winter"))))</f>
        <v>Fall</v>
      </c>
      <c r="L5965" s="3" t="str">
        <f>VLOOKUP(F5965,'Season Lookup'!$A$1:$B$13,2,0)</f>
        <v>Fall</v>
      </c>
      <c r="M5965" t="s">
        <v>56</v>
      </c>
      <c r="N5965" t="s">
        <v>13</v>
      </c>
      <c r="O5965" t="s">
        <v>152</v>
      </c>
      <c r="P5965" t="str">
        <f t="shared" si="1172"/>
        <v>Yes</v>
      </c>
      <c r="Q5965" t="str">
        <f t="shared" si="1173"/>
        <v>No</v>
      </c>
      <c r="R5965" t="str">
        <f t="shared" si="1174"/>
        <v>Yes</v>
      </c>
      <c r="S5965">
        <v>456</v>
      </c>
      <c r="T5965" t="s">
        <v>105</v>
      </c>
      <c r="V5965" t="str">
        <f t="shared" si="1175"/>
        <v>Non Intersection</v>
      </c>
      <c r="W5965" t="s">
        <v>6220</v>
      </c>
      <c r="X5965">
        <v>42.373550999999999</v>
      </c>
      <c r="Y5965">
        <v>-71.112011999999993</v>
      </c>
      <c r="Z5965" t="s">
        <v>6221</v>
      </c>
    </row>
    <row r="5966" spans="1:26">
      <c r="A5966">
        <v>29978</v>
      </c>
      <c r="B5966" s="1">
        <v>41603.48609953704</v>
      </c>
      <c r="C5966" s="1">
        <f t="shared" si="1164"/>
        <v>41275</v>
      </c>
      <c r="D5966" s="4">
        <f t="shared" si="1165"/>
        <v>0.9</v>
      </c>
      <c r="E5966" s="3">
        <f t="shared" si="1166"/>
        <v>2013</v>
      </c>
      <c r="F5966" s="3">
        <f t="shared" si="1167"/>
        <v>11</v>
      </c>
      <c r="G5966" s="3">
        <f t="shared" si="1168"/>
        <v>25</v>
      </c>
      <c r="H5966" s="3">
        <f t="shared" si="1169"/>
        <v>11</v>
      </c>
      <c r="I5966" s="3">
        <f t="shared" si="1170"/>
        <v>39</v>
      </c>
      <c r="J5966" s="3">
        <f t="shared" si="1171"/>
        <v>2</v>
      </c>
      <c r="K5966" s="3" t="str">
        <f>IF(AND(D5966&gt;='Season Lookup'!$D$15,D5966&lt;'Season Lookup'!$D$16),"Spring",IF(AND(D5966&gt;='Season Lookup'!$D$16,D5966&lt;'Season Lookup'!$D$17),"Summer",IF(AND(D5966&gt;='Season Lookup'!$D$17,D5966&lt;'Season Lookup'!$D$18),"Fall",IF(OR(D5966&gt;='Season Lookup'!$D$18,D5966&lt;'Season Lookup'!$D$15),"Winter"))))</f>
        <v>Fall</v>
      </c>
      <c r="L5966" s="3" t="str">
        <f>VLOOKUP(F5966,'Season Lookup'!$A$1:$B$13,2,0)</f>
        <v>Fall</v>
      </c>
      <c r="M5966" t="s">
        <v>56</v>
      </c>
      <c r="N5966" t="s">
        <v>13</v>
      </c>
      <c r="O5966" t="s">
        <v>13</v>
      </c>
      <c r="P5966" t="str">
        <f t="shared" si="1172"/>
        <v>Yes</v>
      </c>
      <c r="Q5966" t="str">
        <f t="shared" si="1173"/>
        <v>No</v>
      </c>
      <c r="R5966" t="str">
        <f t="shared" si="1174"/>
        <v>No</v>
      </c>
      <c r="S5966">
        <v>1</v>
      </c>
      <c r="T5966" t="s">
        <v>268</v>
      </c>
      <c r="U5966" t="s">
        <v>1958</v>
      </c>
      <c r="V5966" t="str">
        <f t="shared" si="1175"/>
        <v>Non Intersection</v>
      </c>
      <c r="W5966" t="s">
        <v>272</v>
      </c>
      <c r="X5966">
        <v>42.389237999999999</v>
      </c>
      <c r="Y5966">
        <v>-71.119527000000005</v>
      </c>
      <c r="Z5966" t="s">
        <v>273</v>
      </c>
    </row>
    <row r="5967" spans="1:26">
      <c r="A5967">
        <v>29980</v>
      </c>
      <c r="B5967" s="1">
        <v>41603.291655092595</v>
      </c>
      <c r="C5967" s="1">
        <f t="shared" si="1164"/>
        <v>41275</v>
      </c>
      <c r="D5967" s="4">
        <f t="shared" si="1165"/>
        <v>0.9</v>
      </c>
      <c r="E5967" s="3">
        <f t="shared" si="1166"/>
        <v>2013</v>
      </c>
      <c r="F5967" s="3">
        <f t="shared" si="1167"/>
        <v>11</v>
      </c>
      <c r="G5967" s="3">
        <f t="shared" si="1168"/>
        <v>25</v>
      </c>
      <c r="H5967" s="3">
        <f t="shared" si="1169"/>
        <v>6</v>
      </c>
      <c r="I5967" s="3">
        <f t="shared" si="1170"/>
        <v>59</v>
      </c>
      <c r="J5967" s="3">
        <f t="shared" si="1171"/>
        <v>2</v>
      </c>
      <c r="K5967" s="3" t="str">
        <f>IF(AND(D5967&gt;='Season Lookup'!$D$15,D5967&lt;'Season Lookup'!$D$16),"Spring",IF(AND(D5967&gt;='Season Lookup'!$D$16,D5967&lt;'Season Lookup'!$D$17),"Summer",IF(AND(D5967&gt;='Season Lookup'!$D$17,D5967&lt;'Season Lookup'!$D$18),"Fall",IF(OR(D5967&gt;='Season Lookup'!$D$18,D5967&lt;'Season Lookup'!$D$15),"Winter"))))</f>
        <v>Fall</v>
      </c>
      <c r="L5967" s="3" t="str">
        <f>VLOOKUP(F5967,'Season Lookup'!$A$1:$B$13,2,0)</f>
        <v>Fall</v>
      </c>
      <c r="M5967" t="s">
        <v>56</v>
      </c>
      <c r="N5967" t="s">
        <v>13</v>
      </c>
      <c r="O5967" t="s">
        <v>13</v>
      </c>
      <c r="P5967" t="str">
        <f t="shared" si="1172"/>
        <v>Yes</v>
      </c>
      <c r="Q5967" t="str">
        <f t="shared" si="1173"/>
        <v>No</v>
      </c>
      <c r="R5967" t="str">
        <f t="shared" si="1174"/>
        <v>No</v>
      </c>
      <c r="T5967" t="s">
        <v>14</v>
      </c>
      <c r="U5967" t="s">
        <v>342</v>
      </c>
      <c r="V5967" t="str">
        <f t="shared" si="1175"/>
        <v>Intersection</v>
      </c>
      <c r="W5967" t="s">
        <v>2590</v>
      </c>
      <c r="X5967">
        <v>42.365574000000002</v>
      </c>
      <c r="Y5967">
        <v>-71.103990999999994</v>
      </c>
      <c r="Z5967" t="s">
        <v>267</v>
      </c>
    </row>
    <row r="5968" spans="1:26">
      <c r="A5968">
        <v>29981</v>
      </c>
      <c r="B5968" s="1">
        <v>41603.34375</v>
      </c>
      <c r="C5968" s="1">
        <f t="shared" si="1164"/>
        <v>41275</v>
      </c>
      <c r="D5968" s="4">
        <f t="shared" si="1165"/>
        <v>0.9</v>
      </c>
      <c r="E5968" s="3">
        <f t="shared" si="1166"/>
        <v>2013</v>
      </c>
      <c r="F5968" s="3">
        <f t="shared" si="1167"/>
        <v>11</v>
      </c>
      <c r="G5968" s="3">
        <f t="shared" si="1168"/>
        <v>25</v>
      </c>
      <c r="H5968" s="3">
        <f t="shared" si="1169"/>
        <v>8</v>
      </c>
      <c r="I5968" s="3">
        <f t="shared" si="1170"/>
        <v>15</v>
      </c>
      <c r="J5968" s="3">
        <f t="shared" si="1171"/>
        <v>2</v>
      </c>
      <c r="K5968" s="3" t="str">
        <f>IF(AND(D5968&gt;='Season Lookup'!$D$15,D5968&lt;'Season Lookup'!$D$16),"Spring",IF(AND(D5968&gt;='Season Lookup'!$D$16,D5968&lt;'Season Lookup'!$D$17),"Summer",IF(AND(D5968&gt;='Season Lookup'!$D$17,D5968&lt;'Season Lookup'!$D$18),"Fall",IF(OR(D5968&gt;='Season Lookup'!$D$18,D5968&lt;'Season Lookup'!$D$15),"Winter"))))</f>
        <v>Fall</v>
      </c>
      <c r="L5968" s="3" t="str">
        <f>VLOOKUP(F5968,'Season Lookup'!$A$1:$B$13,2,0)</f>
        <v>Fall</v>
      </c>
      <c r="M5968" t="s">
        <v>56</v>
      </c>
      <c r="N5968" t="s">
        <v>13</v>
      </c>
      <c r="O5968" t="s">
        <v>36</v>
      </c>
      <c r="P5968" t="str">
        <f t="shared" si="1172"/>
        <v>Yes</v>
      </c>
      <c r="Q5968" t="str">
        <f t="shared" si="1173"/>
        <v>No</v>
      </c>
      <c r="R5968" t="str">
        <f t="shared" si="1174"/>
        <v>No</v>
      </c>
      <c r="S5968">
        <v>7</v>
      </c>
      <c r="T5968" t="s">
        <v>1088</v>
      </c>
      <c r="V5968" t="str">
        <f t="shared" si="1175"/>
        <v>Non Intersection</v>
      </c>
      <c r="W5968" t="s">
        <v>6222</v>
      </c>
      <c r="X5968">
        <v>42.366686000000001</v>
      </c>
      <c r="Y5968">
        <v>-71.104273000000006</v>
      </c>
      <c r="Z5968" t="s">
        <v>6223</v>
      </c>
    </row>
    <row r="5969" spans="1:26">
      <c r="A5969">
        <v>29982</v>
      </c>
      <c r="B5969" s="1">
        <v>41603.618043981478</v>
      </c>
      <c r="C5969" s="1">
        <f t="shared" si="1164"/>
        <v>41275</v>
      </c>
      <c r="D5969" s="4">
        <f t="shared" si="1165"/>
        <v>0.9</v>
      </c>
      <c r="E5969" s="3">
        <f t="shared" si="1166"/>
        <v>2013</v>
      </c>
      <c r="F5969" s="3">
        <f t="shared" si="1167"/>
        <v>11</v>
      </c>
      <c r="G5969" s="3">
        <f t="shared" si="1168"/>
        <v>25</v>
      </c>
      <c r="H5969" s="3">
        <f t="shared" si="1169"/>
        <v>14</v>
      </c>
      <c r="I5969" s="3">
        <f t="shared" si="1170"/>
        <v>49</v>
      </c>
      <c r="J5969" s="3">
        <f t="shared" si="1171"/>
        <v>2</v>
      </c>
      <c r="K5969" s="3" t="str">
        <f>IF(AND(D5969&gt;='Season Lookup'!$D$15,D5969&lt;'Season Lookup'!$D$16),"Spring",IF(AND(D5969&gt;='Season Lookup'!$D$16,D5969&lt;'Season Lookup'!$D$17),"Summer",IF(AND(D5969&gt;='Season Lookup'!$D$17,D5969&lt;'Season Lookup'!$D$18),"Fall",IF(OR(D5969&gt;='Season Lookup'!$D$18,D5969&lt;'Season Lookup'!$D$15),"Winter"))))</f>
        <v>Fall</v>
      </c>
      <c r="L5969" s="3" t="str">
        <f>VLOOKUP(F5969,'Season Lookup'!$A$1:$B$13,2,0)</f>
        <v>Fall</v>
      </c>
      <c r="M5969" t="s">
        <v>56</v>
      </c>
      <c r="N5969" t="s">
        <v>13</v>
      </c>
      <c r="O5969" t="s">
        <v>13</v>
      </c>
      <c r="P5969" t="str">
        <f t="shared" si="1172"/>
        <v>Yes</v>
      </c>
      <c r="Q5969" t="str">
        <f t="shared" si="1173"/>
        <v>No</v>
      </c>
      <c r="R5969" t="str">
        <f t="shared" si="1174"/>
        <v>No</v>
      </c>
      <c r="T5969" t="s">
        <v>195</v>
      </c>
      <c r="U5969" t="s">
        <v>509</v>
      </c>
      <c r="V5969" t="str">
        <f t="shared" si="1175"/>
        <v>Intersection</v>
      </c>
      <c r="W5969" t="s">
        <v>3036</v>
      </c>
      <c r="X5969">
        <v>42.362383999999999</v>
      </c>
      <c r="Y5969">
        <v>-71.100192000000007</v>
      </c>
      <c r="Z5969" t="s">
        <v>3037</v>
      </c>
    </row>
    <row r="5970" spans="1:26">
      <c r="A5970">
        <v>29983</v>
      </c>
      <c r="B5970" s="1">
        <v>41604.001377314817</v>
      </c>
      <c r="C5970" s="1">
        <f t="shared" si="1164"/>
        <v>41275</v>
      </c>
      <c r="D5970" s="4">
        <f t="shared" si="1165"/>
        <v>0.90277777777777779</v>
      </c>
      <c r="E5970" s="3">
        <f t="shared" si="1166"/>
        <v>2013</v>
      </c>
      <c r="F5970" s="3">
        <f t="shared" si="1167"/>
        <v>11</v>
      </c>
      <c r="G5970" s="3">
        <f t="shared" si="1168"/>
        <v>26</v>
      </c>
      <c r="H5970" s="3">
        <f t="shared" si="1169"/>
        <v>0</v>
      </c>
      <c r="I5970" s="3">
        <f t="shared" si="1170"/>
        <v>1</v>
      </c>
      <c r="J5970" s="3">
        <f t="shared" si="1171"/>
        <v>3</v>
      </c>
      <c r="K5970" s="3" t="str">
        <f>IF(AND(D5970&gt;='Season Lookup'!$D$15,D5970&lt;'Season Lookup'!$D$16),"Spring",IF(AND(D5970&gt;='Season Lookup'!$D$16,D5970&lt;'Season Lookup'!$D$17),"Summer",IF(AND(D5970&gt;='Season Lookup'!$D$17,D5970&lt;'Season Lookup'!$D$18),"Fall",IF(OR(D5970&gt;='Season Lookup'!$D$18,D5970&lt;'Season Lookup'!$D$15),"Winter"))))</f>
        <v>Fall</v>
      </c>
      <c r="L5970" s="3" t="str">
        <f>VLOOKUP(F5970,'Season Lookup'!$A$1:$B$13,2,0)</f>
        <v>Fall</v>
      </c>
      <c r="M5970" t="s">
        <v>73</v>
      </c>
      <c r="N5970" t="s">
        <v>13</v>
      </c>
      <c r="O5970" t="s">
        <v>132</v>
      </c>
      <c r="P5970" t="str">
        <f t="shared" si="1172"/>
        <v>Yes</v>
      </c>
      <c r="Q5970" t="str">
        <f t="shared" si="1173"/>
        <v>Yes</v>
      </c>
      <c r="R5970" t="str">
        <f t="shared" si="1174"/>
        <v>No</v>
      </c>
      <c r="T5970" t="s">
        <v>14</v>
      </c>
      <c r="U5970" t="s">
        <v>202</v>
      </c>
      <c r="V5970" t="str">
        <f t="shared" si="1175"/>
        <v>Intersection</v>
      </c>
      <c r="W5970" t="s">
        <v>361</v>
      </c>
      <c r="X5970">
        <v>42.360154000000001</v>
      </c>
      <c r="Y5970">
        <v>-71.094881999999998</v>
      </c>
      <c r="Z5970" t="s">
        <v>223</v>
      </c>
    </row>
    <row r="5971" spans="1:26">
      <c r="A5971">
        <v>29990</v>
      </c>
      <c r="B5971" s="1">
        <v>41604.496527777781</v>
      </c>
      <c r="C5971" s="1">
        <f t="shared" si="1164"/>
        <v>41275</v>
      </c>
      <c r="D5971" s="4">
        <f t="shared" si="1165"/>
        <v>0.90277777777777779</v>
      </c>
      <c r="E5971" s="3">
        <f t="shared" si="1166"/>
        <v>2013</v>
      </c>
      <c r="F5971" s="3">
        <f t="shared" si="1167"/>
        <v>11</v>
      </c>
      <c r="G5971" s="3">
        <f t="shared" si="1168"/>
        <v>26</v>
      </c>
      <c r="H5971" s="3">
        <f t="shared" si="1169"/>
        <v>11</v>
      </c>
      <c r="I5971" s="3">
        <f t="shared" si="1170"/>
        <v>55</v>
      </c>
      <c r="J5971" s="3">
        <f t="shared" si="1171"/>
        <v>3</v>
      </c>
      <c r="K5971" s="3" t="str">
        <f>IF(AND(D5971&gt;='Season Lookup'!$D$15,D5971&lt;'Season Lookup'!$D$16),"Spring",IF(AND(D5971&gt;='Season Lookup'!$D$16,D5971&lt;'Season Lookup'!$D$17),"Summer",IF(AND(D5971&gt;='Season Lookup'!$D$17,D5971&lt;'Season Lookup'!$D$18),"Fall",IF(OR(D5971&gt;='Season Lookup'!$D$18,D5971&lt;'Season Lookup'!$D$15),"Winter"))))</f>
        <v>Fall</v>
      </c>
      <c r="L5971" s="3" t="str">
        <f>VLOOKUP(F5971,'Season Lookup'!$A$1:$B$13,2,0)</f>
        <v>Fall</v>
      </c>
      <c r="M5971" t="s">
        <v>73</v>
      </c>
      <c r="N5971" t="s">
        <v>13</v>
      </c>
      <c r="O5971" t="s">
        <v>152</v>
      </c>
      <c r="P5971" t="str">
        <f t="shared" si="1172"/>
        <v>Yes</v>
      </c>
      <c r="Q5971" t="str">
        <f t="shared" si="1173"/>
        <v>No</v>
      </c>
      <c r="R5971" t="str">
        <f t="shared" si="1174"/>
        <v>Yes</v>
      </c>
      <c r="T5971" t="s">
        <v>342</v>
      </c>
      <c r="U5971" t="s">
        <v>74</v>
      </c>
      <c r="V5971" t="str">
        <f t="shared" si="1175"/>
        <v>Intersection</v>
      </c>
      <c r="W5971" t="s">
        <v>964</v>
      </c>
      <c r="X5971">
        <v>42.372202000000001</v>
      </c>
      <c r="Y5971">
        <v>-71.098974999999996</v>
      </c>
      <c r="Z5971" t="s">
        <v>463</v>
      </c>
    </row>
    <row r="5972" spans="1:26">
      <c r="A5972">
        <v>29991</v>
      </c>
      <c r="B5972" s="1">
        <v>41604.717361111114</v>
      </c>
      <c r="C5972" s="1">
        <f t="shared" si="1164"/>
        <v>41275</v>
      </c>
      <c r="D5972" s="4">
        <f t="shared" si="1165"/>
        <v>0.90277777777777779</v>
      </c>
      <c r="E5972" s="3">
        <f t="shared" si="1166"/>
        <v>2013</v>
      </c>
      <c r="F5972" s="3">
        <f t="shared" si="1167"/>
        <v>11</v>
      </c>
      <c r="G5972" s="3">
        <f t="shared" si="1168"/>
        <v>26</v>
      </c>
      <c r="H5972" s="3">
        <f t="shared" si="1169"/>
        <v>17</v>
      </c>
      <c r="I5972" s="3">
        <f t="shared" si="1170"/>
        <v>13</v>
      </c>
      <c r="J5972" s="3">
        <f t="shared" si="1171"/>
        <v>3</v>
      </c>
      <c r="K5972" s="3" t="str">
        <f>IF(AND(D5972&gt;='Season Lookup'!$D$15,D5972&lt;'Season Lookup'!$D$16),"Spring",IF(AND(D5972&gt;='Season Lookup'!$D$16,D5972&lt;'Season Lookup'!$D$17),"Summer",IF(AND(D5972&gt;='Season Lookup'!$D$17,D5972&lt;'Season Lookup'!$D$18),"Fall",IF(OR(D5972&gt;='Season Lookup'!$D$18,D5972&lt;'Season Lookup'!$D$15),"Winter"))))</f>
        <v>Fall</v>
      </c>
      <c r="L5972" s="3" t="str">
        <f>VLOOKUP(F5972,'Season Lookup'!$A$1:$B$13,2,0)</f>
        <v>Fall</v>
      </c>
      <c r="M5972" t="s">
        <v>73</v>
      </c>
      <c r="N5972" t="s">
        <v>13</v>
      </c>
      <c r="O5972" t="s">
        <v>13</v>
      </c>
      <c r="P5972" t="str">
        <f t="shared" si="1172"/>
        <v>Yes</v>
      </c>
      <c r="Q5972" t="str">
        <f t="shared" si="1173"/>
        <v>No</v>
      </c>
      <c r="R5972" t="str">
        <f t="shared" si="1174"/>
        <v>No</v>
      </c>
      <c r="T5972" t="s">
        <v>342</v>
      </c>
      <c r="U5972" t="s">
        <v>316</v>
      </c>
      <c r="V5972" t="str">
        <f t="shared" si="1175"/>
        <v>Intersection</v>
      </c>
      <c r="W5972" t="s">
        <v>2529</v>
      </c>
      <c r="X5972">
        <v>42.366343000000001</v>
      </c>
      <c r="Y5972">
        <v>-71.103160000000003</v>
      </c>
      <c r="Z5972" t="s">
        <v>643</v>
      </c>
    </row>
    <row r="5973" spans="1:26">
      <c r="A5973">
        <v>29994</v>
      </c>
      <c r="B5973" s="1">
        <v>41604.916655092595</v>
      </c>
      <c r="C5973" s="1">
        <f t="shared" si="1164"/>
        <v>41275</v>
      </c>
      <c r="D5973" s="4">
        <f t="shared" si="1165"/>
        <v>0.90277777777777779</v>
      </c>
      <c r="E5973" s="3">
        <f t="shared" si="1166"/>
        <v>2013</v>
      </c>
      <c r="F5973" s="3">
        <f t="shared" si="1167"/>
        <v>11</v>
      </c>
      <c r="G5973" s="3">
        <f t="shared" si="1168"/>
        <v>26</v>
      </c>
      <c r="H5973" s="3">
        <f t="shared" si="1169"/>
        <v>21</v>
      </c>
      <c r="I5973" s="3">
        <f t="shared" si="1170"/>
        <v>59</v>
      </c>
      <c r="J5973" s="3">
        <f t="shared" si="1171"/>
        <v>3</v>
      </c>
      <c r="K5973" s="3" t="str">
        <f>IF(AND(D5973&gt;='Season Lookup'!$D$15,D5973&lt;'Season Lookup'!$D$16),"Spring",IF(AND(D5973&gt;='Season Lookup'!$D$16,D5973&lt;'Season Lookup'!$D$17),"Summer",IF(AND(D5973&gt;='Season Lookup'!$D$17,D5973&lt;'Season Lookup'!$D$18),"Fall",IF(OR(D5973&gt;='Season Lookup'!$D$18,D5973&lt;'Season Lookup'!$D$15),"Winter"))))</f>
        <v>Fall</v>
      </c>
      <c r="L5973" s="3" t="str">
        <f>VLOOKUP(F5973,'Season Lookup'!$A$1:$B$13,2,0)</f>
        <v>Fall</v>
      </c>
      <c r="M5973" t="s">
        <v>12</v>
      </c>
      <c r="N5973" t="s">
        <v>13</v>
      </c>
      <c r="O5973" t="s">
        <v>23</v>
      </c>
      <c r="P5973" t="str">
        <f t="shared" si="1172"/>
        <v>Yes</v>
      </c>
      <c r="Q5973" t="str">
        <f t="shared" si="1173"/>
        <v>No</v>
      </c>
      <c r="R5973" t="str">
        <f t="shared" si="1174"/>
        <v>No</v>
      </c>
      <c r="S5973">
        <v>27</v>
      </c>
      <c r="T5973" t="s">
        <v>840</v>
      </c>
      <c r="V5973" t="str">
        <f t="shared" si="1175"/>
        <v>Non Intersection</v>
      </c>
      <c r="W5973" t="s">
        <v>3032</v>
      </c>
      <c r="X5973">
        <v>42.374451999999998</v>
      </c>
      <c r="Y5973">
        <v>-71.120075</v>
      </c>
      <c r="Z5973" t="s">
        <v>3033</v>
      </c>
    </row>
    <row r="5974" spans="1:26">
      <c r="A5974">
        <v>29995</v>
      </c>
      <c r="B5974" s="1">
        <v>41605.305543981478</v>
      </c>
      <c r="C5974" s="1">
        <f t="shared" si="1164"/>
        <v>41275</v>
      </c>
      <c r="D5974" s="4">
        <f t="shared" si="1165"/>
        <v>0.90555555555555556</v>
      </c>
      <c r="E5974" s="3">
        <f t="shared" si="1166"/>
        <v>2013</v>
      </c>
      <c r="F5974" s="3">
        <f t="shared" si="1167"/>
        <v>11</v>
      </c>
      <c r="G5974" s="3">
        <f t="shared" si="1168"/>
        <v>27</v>
      </c>
      <c r="H5974" s="3">
        <f t="shared" si="1169"/>
        <v>7</v>
      </c>
      <c r="I5974" s="3">
        <f t="shared" si="1170"/>
        <v>19</v>
      </c>
      <c r="J5974" s="3">
        <f t="shared" si="1171"/>
        <v>4</v>
      </c>
      <c r="K5974" s="3" t="str">
        <f>IF(AND(D5974&gt;='Season Lookup'!$D$15,D5974&lt;'Season Lookup'!$D$16),"Spring",IF(AND(D5974&gt;='Season Lookup'!$D$16,D5974&lt;'Season Lookup'!$D$17),"Summer",IF(AND(D5974&gt;='Season Lookup'!$D$17,D5974&lt;'Season Lookup'!$D$18),"Fall",IF(OR(D5974&gt;='Season Lookup'!$D$18,D5974&lt;'Season Lookup'!$D$15),"Winter"))))</f>
        <v>Fall</v>
      </c>
      <c r="L5974" s="3" t="str">
        <f>VLOOKUP(F5974,'Season Lookup'!$A$1:$B$13,2,0)</f>
        <v>Fall</v>
      </c>
      <c r="M5974" t="s">
        <v>82</v>
      </c>
      <c r="N5974" t="s">
        <v>13</v>
      </c>
      <c r="O5974" t="s">
        <v>36</v>
      </c>
      <c r="P5974" t="str">
        <f t="shared" si="1172"/>
        <v>Yes</v>
      </c>
      <c r="Q5974" t="str">
        <f t="shared" si="1173"/>
        <v>No</v>
      </c>
      <c r="R5974" t="str">
        <f t="shared" si="1174"/>
        <v>No</v>
      </c>
      <c r="S5974">
        <v>1030</v>
      </c>
      <c r="T5974" t="s">
        <v>14</v>
      </c>
      <c r="V5974" t="str">
        <f t="shared" si="1175"/>
        <v>Non Intersection</v>
      </c>
      <c r="W5974" t="s">
        <v>6224</v>
      </c>
      <c r="X5974">
        <v>42.369591</v>
      </c>
      <c r="Y5974">
        <v>-71.112205000000003</v>
      </c>
      <c r="Z5974" t="s">
        <v>6225</v>
      </c>
    </row>
    <row r="5975" spans="1:26">
      <c r="A5975">
        <v>29996</v>
      </c>
      <c r="B5975" s="1">
        <v>41605.600694444445</v>
      </c>
      <c r="C5975" s="1">
        <f t="shared" si="1164"/>
        <v>41275</v>
      </c>
      <c r="D5975" s="4">
        <f t="shared" si="1165"/>
        <v>0.90555555555555556</v>
      </c>
      <c r="E5975" s="3">
        <f t="shared" si="1166"/>
        <v>2013</v>
      </c>
      <c r="F5975" s="3">
        <f t="shared" si="1167"/>
        <v>11</v>
      </c>
      <c r="G5975" s="3">
        <f t="shared" si="1168"/>
        <v>27</v>
      </c>
      <c r="H5975" s="3">
        <f t="shared" si="1169"/>
        <v>14</v>
      </c>
      <c r="I5975" s="3">
        <f t="shared" si="1170"/>
        <v>25</v>
      </c>
      <c r="J5975" s="3">
        <f t="shared" si="1171"/>
        <v>4</v>
      </c>
      <c r="K5975" s="3" t="str">
        <f>IF(AND(D5975&gt;='Season Lookup'!$D$15,D5975&lt;'Season Lookup'!$D$16),"Spring",IF(AND(D5975&gt;='Season Lookup'!$D$16,D5975&lt;'Season Lookup'!$D$17),"Summer",IF(AND(D5975&gt;='Season Lookup'!$D$17,D5975&lt;'Season Lookup'!$D$18),"Fall",IF(OR(D5975&gt;='Season Lookup'!$D$18,D5975&lt;'Season Lookup'!$D$15),"Winter"))))</f>
        <v>Fall</v>
      </c>
      <c r="L5975" s="3" t="str">
        <f>VLOOKUP(F5975,'Season Lookup'!$A$1:$B$13,2,0)</f>
        <v>Fall</v>
      </c>
      <c r="M5975" t="s">
        <v>82</v>
      </c>
      <c r="N5975" t="s">
        <v>13</v>
      </c>
      <c r="O5975" t="s">
        <v>18</v>
      </c>
      <c r="P5975" t="str">
        <f t="shared" si="1172"/>
        <v>Yes</v>
      </c>
      <c r="Q5975" t="str">
        <f t="shared" si="1173"/>
        <v>No</v>
      </c>
      <c r="R5975" t="str">
        <f t="shared" si="1174"/>
        <v>No</v>
      </c>
      <c r="T5975" t="s">
        <v>14</v>
      </c>
      <c r="U5975" t="s">
        <v>498</v>
      </c>
      <c r="V5975" t="str">
        <f t="shared" si="1175"/>
        <v>Intersection</v>
      </c>
      <c r="W5975" t="s">
        <v>2747</v>
      </c>
      <c r="X5975">
        <v>42.369567000000004</v>
      </c>
      <c r="Y5975">
        <v>-71.111861000000005</v>
      </c>
      <c r="Z5975" t="s">
        <v>2748</v>
      </c>
    </row>
    <row r="5976" spans="1:26">
      <c r="A5976">
        <v>29997</v>
      </c>
      <c r="B5976" s="1">
        <v>41605.628460648149</v>
      </c>
      <c r="C5976" s="1">
        <f t="shared" si="1164"/>
        <v>41275</v>
      </c>
      <c r="D5976" s="4">
        <f t="shared" si="1165"/>
        <v>0.90555555555555556</v>
      </c>
      <c r="E5976" s="3">
        <f t="shared" si="1166"/>
        <v>2013</v>
      </c>
      <c r="F5976" s="3">
        <f t="shared" si="1167"/>
        <v>11</v>
      </c>
      <c r="G5976" s="3">
        <f t="shared" si="1168"/>
        <v>27</v>
      </c>
      <c r="H5976" s="3">
        <f t="shared" si="1169"/>
        <v>15</v>
      </c>
      <c r="I5976" s="3">
        <f t="shared" si="1170"/>
        <v>4</v>
      </c>
      <c r="J5976" s="3">
        <f t="shared" si="1171"/>
        <v>4</v>
      </c>
      <c r="K5976" s="3" t="str">
        <f>IF(AND(D5976&gt;='Season Lookup'!$D$15,D5976&lt;'Season Lookup'!$D$16),"Spring",IF(AND(D5976&gt;='Season Lookup'!$D$16,D5976&lt;'Season Lookup'!$D$17),"Summer",IF(AND(D5976&gt;='Season Lookup'!$D$17,D5976&lt;'Season Lookup'!$D$18),"Fall",IF(OR(D5976&gt;='Season Lookup'!$D$18,D5976&lt;'Season Lookup'!$D$15),"Winter"))))</f>
        <v>Fall</v>
      </c>
      <c r="L5976" s="3" t="str">
        <f>VLOOKUP(F5976,'Season Lookup'!$A$1:$B$13,2,0)</f>
        <v>Fall</v>
      </c>
      <c r="M5976" t="s">
        <v>82</v>
      </c>
      <c r="N5976" t="s">
        <v>13</v>
      </c>
      <c r="O5976" t="s">
        <v>13</v>
      </c>
      <c r="P5976" t="str">
        <f t="shared" si="1172"/>
        <v>Yes</v>
      </c>
      <c r="Q5976" t="str">
        <f t="shared" si="1173"/>
        <v>No</v>
      </c>
      <c r="R5976" t="str">
        <f t="shared" si="1174"/>
        <v>No</v>
      </c>
      <c r="T5976" t="s">
        <v>453</v>
      </c>
      <c r="U5976" t="s">
        <v>108</v>
      </c>
      <c r="V5976" t="str">
        <f t="shared" si="1175"/>
        <v>Intersection</v>
      </c>
      <c r="W5976" t="s">
        <v>3184</v>
      </c>
      <c r="X5976">
        <v>42.362867999999999</v>
      </c>
      <c r="Y5976">
        <v>-71.102435</v>
      </c>
      <c r="Z5976" t="s">
        <v>3051</v>
      </c>
    </row>
    <row r="5977" spans="1:26">
      <c r="A5977">
        <v>29998</v>
      </c>
      <c r="B5977" s="1">
        <v>41605.898599537039</v>
      </c>
      <c r="C5977" s="1">
        <f t="shared" si="1164"/>
        <v>41275</v>
      </c>
      <c r="D5977" s="4">
        <f t="shared" si="1165"/>
        <v>0.90555555555555556</v>
      </c>
      <c r="E5977" s="3">
        <f t="shared" si="1166"/>
        <v>2013</v>
      </c>
      <c r="F5977" s="3">
        <f t="shared" si="1167"/>
        <v>11</v>
      </c>
      <c r="G5977" s="3">
        <f t="shared" si="1168"/>
        <v>27</v>
      </c>
      <c r="H5977" s="3">
        <f t="shared" si="1169"/>
        <v>21</v>
      </c>
      <c r="I5977" s="3">
        <f t="shared" si="1170"/>
        <v>33</v>
      </c>
      <c r="J5977" s="3">
        <f t="shared" si="1171"/>
        <v>4</v>
      </c>
      <c r="K5977" s="3" t="str">
        <f>IF(AND(D5977&gt;='Season Lookup'!$D$15,D5977&lt;'Season Lookup'!$D$16),"Spring",IF(AND(D5977&gt;='Season Lookup'!$D$16,D5977&lt;'Season Lookup'!$D$17),"Summer",IF(AND(D5977&gt;='Season Lookup'!$D$17,D5977&lt;'Season Lookup'!$D$18),"Fall",IF(OR(D5977&gt;='Season Lookup'!$D$18,D5977&lt;'Season Lookup'!$D$15),"Winter"))))</f>
        <v>Fall</v>
      </c>
      <c r="L5977" s="3" t="str">
        <f>VLOOKUP(F5977,'Season Lookup'!$A$1:$B$13,2,0)</f>
        <v>Fall</v>
      </c>
      <c r="M5977" t="s">
        <v>82</v>
      </c>
      <c r="N5977" t="s">
        <v>329</v>
      </c>
      <c r="O5977" t="s">
        <v>36</v>
      </c>
      <c r="P5977" t="str">
        <f t="shared" si="1172"/>
        <v>No</v>
      </c>
      <c r="Q5977" t="str">
        <f t="shared" si="1173"/>
        <v>No</v>
      </c>
      <c r="R5977" t="str">
        <f t="shared" si="1174"/>
        <v>No</v>
      </c>
      <c r="T5977" t="s">
        <v>1597</v>
      </c>
      <c r="U5977" t="s">
        <v>1598</v>
      </c>
      <c r="V5977" t="str">
        <f t="shared" si="1175"/>
        <v>Intersection</v>
      </c>
      <c r="W5977" t="s">
        <v>1599</v>
      </c>
      <c r="X5977">
        <v>42.370936</v>
      </c>
      <c r="Y5977">
        <v>-71.107292000000001</v>
      </c>
      <c r="Z5977" t="s">
        <v>1600</v>
      </c>
    </row>
    <row r="5978" spans="1:26">
      <c r="A5978">
        <v>29999</v>
      </c>
      <c r="B5978" s="1">
        <v>41606.174305555556</v>
      </c>
      <c r="C5978" s="1">
        <f t="shared" si="1164"/>
        <v>41275</v>
      </c>
      <c r="D5978" s="4">
        <f t="shared" si="1165"/>
        <v>0.90833333333333333</v>
      </c>
      <c r="E5978" s="3">
        <f t="shared" si="1166"/>
        <v>2013</v>
      </c>
      <c r="F5978" s="3">
        <f t="shared" si="1167"/>
        <v>11</v>
      </c>
      <c r="G5978" s="3">
        <f t="shared" si="1168"/>
        <v>28</v>
      </c>
      <c r="H5978" s="3">
        <f t="shared" si="1169"/>
        <v>4</v>
      </c>
      <c r="I5978" s="3">
        <f t="shared" si="1170"/>
        <v>11</v>
      </c>
      <c r="J5978" s="3">
        <f t="shared" si="1171"/>
        <v>5</v>
      </c>
      <c r="K5978" s="3" t="str">
        <f>IF(AND(D5978&gt;='Season Lookup'!$D$15,D5978&lt;'Season Lookup'!$D$16),"Spring",IF(AND(D5978&gt;='Season Lookup'!$D$16,D5978&lt;'Season Lookup'!$D$17),"Summer",IF(AND(D5978&gt;='Season Lookup'!$D$17,D5978&lt;'Season Lookup'!$D$18),"Fall",IF(OR(D5978&gt;='Season Lookup'!$D$18,D5978&lt;'Season Lookup'!$D$15),"Winter"))))</f>
        <v>Fall</v>
      </c>
      <c r="L5978" s="3" t="str">
        <f>VLOOKUP(F5978,'Season Lookup'!$A$1:$B$13,2,0)</f>
        <v>Fall</v>
      </c>
      <c r="M5978" t="s">
        <v>78</v>
      </c>
      <c r="N5978" t="s">
        <v>13</v>
      </c>
      <c r="O5978" t="s">
        <v>13</v>
      </c>
      <c r="P5978" t="str">
        <f t="shared" si="1172"/>
        <v>Yes</v>
      </c>
      <c r="Q5978" t="str">
        <f t="shared" si="1173"/>
        <v>No</v>
      </c>
      <c r="R5978" t="str">
        <f t="shared" si="1174"/>
        <v>No</v>
      </c>
      <c r="S5978">
        <v>43</v>
      </c>
      <c r="T5978" t="s">
        <v>899</v>
      </c>
      <c r="V5978" t="str">
        <f t="shared" si="1175"/>
        <v>Non Intersection</v>
      </c>
      <c r="W5978" t="s">
        <v>6226</v>
      </c>
      <c r="X5978">
        <v>42.376120999999998</v>
      </c>
      <c r="Y5978">
        <v>-71.151516000000001</v>
      </c>
      <c r="Z5978" t="s">
        <v>6227</v>
      </c>
    </row>
    <row r="5979" spans="1:26">
      <c r="A5979">
        <v>30000</v>
      </c>
      <c r="B5979" s="1">
        <v>41607.902777777781</v>
      </c>
      <c r="C5979" s="1">
        <f t="shared" si="1164"/>
        <v>41275</v>
      </c>
      <c r="D5979" s="4">
        <f t="shared" si="1165"/>
        <v>0.91111111111111109</v>
      </c>
      <c r="E5979" s="3">
        <f t="shared" si="1166"/>
        <v>2013</v>
      </c>
      <c r="F5979" s="3">
        <f t="shared" si="1167"/>
        <v>11</v>
      </c>
      <c r="G5979" s="3">
        <f t="shared" si="1168"/>
        <v>29</v>
      </c>
      <c r="H5979" s="3">
        <f t="shared" si="1169"/>
        <v>21</v>
      </c>
      <c r="I5979" s="3">
        <f t="shared" si="1170"/>
        <v>40</v>
      </c>
      <c r="J5979" s="3">
        <f t="shared" si="1171"/>
        <v>6</v>
      </c>
      <c r="K5979" s="3" t="str">
        <f>IF(AND(D5979&gt;='Season Lookup'!$D$15,D5979&lt;'Season Lookup'!$D$16),"Spring",IF(AND(D5979&gt;='Season Lookup'!$D$16,D5979&lt;'Season Lookup'!$D$17),"Summer",IF(AND(D5979&gt;='Season Lookup'!$D$17,D5979&lt;'Season Lookup'!$D$18),"Fall",IF(OR(D5979&gt;='Season Lookup'!$D$18,D5979&lt;'Season Lookup'!$D$15),"Winter"))))</f>
        <v>Fall</v>
      </c>
      <c r="L5979" s="3" t="str">
        <f>VLOOKUP(F5979,'Season Lookup'!$A$1:$B$13,2,0)</f>
        <v>Fall</v>
      </c>
      <c r="M5979" t="s">
        <v>12</v>
      </c>
      <c r="N5979" t="s">
        <v>13</v>
      </c>
      <c r="O5979" t="s">
        <v>13</v>
      </c>
      <c r="P5979" t="str">
        <f t="shared" si="1172"/>
        <v>Yes</v>
      </c>
      <c r="Q5979" t="str">
        <f t="shared" si="1173"/>
        <v>No</v>
      </c>
      <c r="R5979" t="str">
        <f t="shared" si="1174"/>
        <v>No</v>
      </c>
      <c r="T5979" t="s">
        <v>14</v>
      </c>
      <c r="U5979" t="s">
        <v>126</v>
      </c>
      <c r="V5979" t="str">
        <f t="shared" si="1175"/>
        <v>Intersection</v>
      </c>
      <c r="W5979" t="s">
        <v>127</v>
      </c>
      <c r="X5979">
        <v>42.388964999999999</v>
      </c>
      <c r="Y5979">
        <v>-71.119694999999993</v>
      </c>
      <c r="Z5979" t="s">
        <v>128</v>
      </c>
    </row>
    <row r="5980" spans="1:26">
      <c r="A5980">
        <v>30017</v>
      </c>
      <c r="B5980" s="1">
        <v>41607.609722222223</v>
      </c>
      <c r="C5980" s="1">
        <f t="shared" si="1164"/>
        <v>41275</v>
      </c>
      <c r="D5980" s="4">
        <f t="shared" si="1165"/>
        <v>0.91111111111111109</v>
      </c>
      <c r="E5980" s="3">
        <f t="shared" si="1166"/>
        <v>2013</v>
      </c>
      <c r="F5980" s="3">
        <f t="shared" si="1167"/>
        <v>11</v>
      </c>
      <c r="G5980" s="3">
        <f t="shared" si="1168"/>
        <v>29</v>
      </c>
      <c r="H5980" s="3">
        <f t="shared" si="1169"/>
        <v>14</v>
      </c>
      <c r="I5980" s="3">
        <f t="shared" si="1170"/>
        <v>38</v>
      </c>
      <c r="J5980" s="3">
        <f t="shared" si="1171"/>
        <v>6</v>
      </c>
      <c r="K5980" s="3" t="str">
        <f>IF(AND(D5980&gt;='Season Lookup'!$D$15,D5980&lt;'Season Lookup'!$D$16),"Spring",IF(AND(D5980&gt;='Season Lookup'!$D$16,D5980&lt;'Season Lookup'!$D$17),"Summer",IF(AND(D5980&gt;='Season Lookup'!$D$17,D5980&lt;'Season Lookup'!$D$18),"Fall",IF(OR(D5980&gt;='Season Lookup'!$D$18,D5980&lt;'Season Lookup'!$D$15),"Winter"))))</f>
        <v>Fall</v>
      </c>
      <c r="L5980" s="3" t="str">
        <f>VLOOKUP(F5980,'Season Lookup'!$A$1:$B$13,2,0)</f>
        <v>Fall</v>
      </c>
      <c r="M5980" t="s">
        <v>12</v>
      </c>
      <c r="N5980" t="s">
        <v>13</v>
      </c>
      <c r="O5980" t="s">
        <v>13</v>
      </c>
      <c r="P5980" t="str">
        <f t="shared" si="1172"/>
        <v>Yes</v>
      </c>
      <c r="Q5980" t="str">
        <f t="shared" si="1173"/>
        <v>No</v>
      </c>
      <c r="R5980" t="str">
        <f t="shared" si="1174"/>
        <v>No</v>
      </c>
      <c r="S5980">
        <v>356</v>
      </c>
      <c r="T5980" t="s">
        <v>260</v>
      </c>
      <c r="V5980" t="str">
        <f t="shared" si="1175"/>
        <v>Non Intersection</v>
      </c>
      <c r="W5980" t="s">
        <v>6228</v>
      </c>
      <c r="X5980">
        <v>42.363610000000001</v>
      </c>
      <c r="Y5980">
        <v>-71.083436000000006</v>
      </c>
      <c r="Z5980" t="s">
        <v>6229</v>
      </c>
    </row>
    <row r="5981" spans="1:26">
      <c r="A5981">
        <v>30001</v>
      </c>
      <c r="B5981" s="1">
        <v>41608.506944444445</v>
      </c>
      <c r="C5981" s="1">
        <f t="shared" si="1164"/>
        <v>41275</v>
      </c>
      <c r="D5981" s="4">
        <f t="shared" si="1165"/>
        <v>0.91388888888888886</v>
      </c>
      <c r="E5981" s="3">
        <f t="shared" si="1166"/>
        <v>2013</v>
      </c>
      <c r="F5981" s="3">
        <f t="shared" si="1167"/>
        <v>11</v>
      </c>
      <c r="G5981" s="3">
        <f t="shared" si="1168"/>
        <v>30</v>
      </c>
      <c r="H5981" s="3">
        <f t="shared" si="1169"/>
        <v>12</v>
      </c>
      <c r="I5981" s="3">
        <f t="shared" si="1170"/>
        <v>10</v>
      </c>
      <c r="J5981" s="3">
        <f t="shared" si="1171"/>
        <v>7</v>
      </c>
      <c r="K5981" s="3" t="str">
        <f>IF(AND(D5981&gt;='Season Lookup'!$D$15,D5981&lt;'Season Lookup'!$D$16),"Spring",IF(AND(D5981&gt;='Season Lookup'!$D$16,D5981&lt;'Season Lookup'!$D$17),"Summer",IF(AND(D5981&gt;='Season Lookup'!$D$17,D5981&lt;'Season Lookup'!$D$18),"Fall",IF(OR(D5981&gt;='Season Lookup'!$D$18,D5981&lt;'Season Lookup'!$D$15),"Winter"))))</f>
        <v>Fall</v>
      </c>
      <c r="L5981" s="3" t="str">
        <f>VLOOKUP(F5981,'Season Lookup'!$A$1:$B$13,2,0)</f>
        <v>Fall</v>
      </c>
      <c r="M5981" t="s">
        <v>31</v>
      </c>
      <c r="N5981" t="s">
        <v>13</v>
      </c>
      <c r="O5981" t="s">
        <v>13</v>
      </c>
      <c r="P5981" t="str">
        <f t="shared" si="1172"/>
        <v>Yes</v>
      </c>
      <c r="Q5981" t="str">
        <f t="shared" si="1173"/>
        <v>No</v>
      </c>
      <c r="R5981" t="str">
        <f t="shared" si="1174"/>
        <v>No</v>
      </c>
      <c r="T5981" t="s">
        <v>42</v>
      </c>
      <c r="U5981" t="s">
        <v>37</v>
      </c>
      <c r="V5981" t="str">
        <f t="shared" si="1175"/>
        <v>Intersection</v>
      </c>
      <c r="W5981" t="s">
        <v>5552</v>
      </c>
      <c r="X5981">
        <v>42.359115000000003</v>
      </c>
      <c r="Y5981">
        <v>-71.111084000000005</v>
      </c>
      <c r="Z5981" t="s">
        <v>802</v>
      </c>
    </row>
    <row r="5982" spans="1:26">
      <c r="A5982">
        <v>30002</v>
      </c>
      <c r="B5982" s="1">
        <v>41608.354155092595</v>
      </c>
      <c r="C5982" s="1">
        <f t="shared" si="1164"/>
        <v>41275</v>
      </c>
      <c r="D5982" s="4">
        <f t="shared" si="1165"/>
        <v>0.91388888888888886</v>
      </c>
      <c r="E5982" s="3">
        <f t="shared" si="1166"/>
        <v>2013</v>
      </c>
      <c r="F5982" s="3">
        <f t="shared" si="1167"/>
        <v>11</v>
      </c>
      <c r="G5982" s="3">
        <f t="shared" si="1168"/>
        <v>30</v>
      </c>
      <c r="H5982" s="3">
        <f t="shared" si="1169"/>
        <v>8</v>
      </c>
      <c r="I5982" s="3">
        <f t="shared" si="1170"/>
        <v>29</v>
      </c>
      <c r="J5982" s="3">
        <f t="shared" si="1171"/>
        <v>7</v>
      </c>
      <c r="K5982" s="3" t="str">
        <f>IF(AND(D5982&gt;='Season Lookup'!$D$15,D5982&lt;'Season Lookup'!$D$16),"Spring",IF(AND(D5982&gt;='Season Lookup'!$D$16,D5982&lt;'Season Lookup'!$D$17),"Summer",IF(AND(D5982&gt;='Season Lookup'!$D$17,D5982&lt;'Season Lookup'!$D$18),"Fall",IF(OR(D5982&gt;='Season Lookup'!$D$18,D5982&lt;'Season Lookup'!$D$15),"Winter"))))</f>
        <v>Fall</v>
      </c>
      <c r="L5982" s="3" t="str">
        <f>VLOOKUP(F5982,'Season Lookup'!$A$1:$B$13,2,0)</f>
        <v>Fall</v>
      </c>
      <c r="M5982" t="s">
        <v>31</v>
      </c>
      <c r="N5982" t="s">
        <v>13</v>
      </c>
      <c r="O5982" t="s">
        <v>13</v>
      </c>
      <c r="P5982" t="str">
        <f t="shared" si="1172"/>
        <v>Yes</v>
      </c>
      <c r="Q5982" t="str">
        <f t="shared" si="1173"/>
        <v>No</v>
      </c>
      <c r="R5982" t="str">
        <f t="shared" si="1174"/>
        <v>No</v>
      </c>
      <c r="T5982" t="s">
        <v>260</v>
      </c>
      <c r="U5982" t="s">
        <v>1502</v>
      </c>
      <c r="V5982" t="str">
        <f t="shared" si="1175"/>
        <v>Intersection</v>
      </c>
      <c r="W5982" t="s">
        <v>1503</v>
      </c>
      <c r="X5982">
        <v>42.371716999999997</v>
      </c>
      <c r="Y5982">
        <v>-71.079684999999998</v>
      </c>
      <c r="Z5982" t="s">
        <v>1504</v>
      </c>
    </row>
    <row r="5983" spans="1:26">
      <c r="A5983">
        <v>30003</v>
      </c>
      <c r="B5983" s="1">
        <v>41608.375</v>
      </c>
      <c r="C5983" s="1">
        <f t="shared" si="1164"/>
        <v>41275</v>
      </c>
      <c r="D5983" s="4">
        <f t="shared" si="1165"/>
        <v>0.91388888888888886</v>
      </c>
      <c r="E5983" s="3">
        <f t="shared" si="1166"/>
        <v>2013</v>
      </c>
      <c r="F5983" s="3">
        <f t="shared" si="1167"/>
        <v>11</v>
      </c>
      <c r="G5983" s="3">
        <f t="shared" si="1168"/>
        <v>30</v>
      </c>
      <c r="H5983" s="3">
        <f t="shared" si="1169"/>
        <v>9</v>
      </c>
      <c r="I5983" s="3">
        <f t="shared" si="1170"/>
        <v>0</v>
      </c>
      <c r="J5983" s="3">
        <f t="shared" si="1171"/>
        <v>7</v>
      </c>
      <c r="K5983" s="3" t="str">
        <f>IF(AND(D5983&gt;='Season Lookup'!$D$15,D5983&lt;'Season Lookup'!$D$16),"Spring",IF(AND(D5983&gt;='Season Lookup'!$D$16,D5983&lt;'Season Lookup'!$D$17),"Summer",IF(AND(D5983&gt;='Season Lookup'!$D$17,D5983&lt;'Season Lookup'!$D$18),"Fall",IF(OR(D5983&gt;='Season Lookup'!$D$18,D5983&lt;'Season Lookup'!$D$15),"Winter"))))</f>
        <v>Fall</v>
      </c>
      <c r="L5983" s="3" t="str">
        <f>VLOOKUP(F5983,'Season Lookup'!$A$1:$B$13,2,0)</f>
        <v>Fall</v>
      </c>
      <c r="M5983" t="s">
        <v>31</v>
      </c>
      <c r="N5983" t="s">
        <v>13</v>
      </c>
      <c r="O5983" t="s">
        <v>18</v>
      </c>
      <c r="P5983" t="str">
        <f t="shared" si="1172"/>
        <v>Yes</v>
      </c>
      <c r="Q5983" t="str">
        <f t="shared" si="1173"/>
        <v>No</v>
      </c>
      <c r="R5983" t="str">
        <f t="shared" si="1174"/>
        <v>No</v>
      </c>
      <c r="T5983" t="s">
        <v>41</v>
      </c>
      <c r="U5983" t="s">
        <v>42</v>
      </c>
      <c r="V5983" t="str">
        <f t="shared" si="1175"/>
        <v>Intersection</v>
      </c>
      <c r="W5983" t="s">
        <v>43</v>
      </c>
      <c r="X5983">
        <v>42.362257</v>
      </c>
      <c r="Y5983">
        <v>-71.113546999999997</v>
      </c>
      <c r="Z5983" t="s">
        <v>44</v>
      </c>
    </row>
    <row r="5984" spans="1:26">
      <c r="A5984">
        <v>30004</v>
      </c>
      <c r="B5984" s="1">
        <v>41608.654861111114</v>
      </c>
      <c r="C5984" s="1">
        <f t="shared" si="1164"/>
        <v>41275</v>
      </c>
      <c r="D5984" s="4">
        <f t="shared" si="1165"/>
        <v>0.91388888888888886</v>
      </c>
      <c r="E5984" s="3">
        <f t="shared" si="1166"/>
        <v>2013</v>
      </c>
      <c r="F5984" s="3">
        <f t="shared" si="1167"/>
        <v>11</v>
      </c>
      <c r="G5984" s="3">
        <f t="shared" si="1168"/>
        <v>30</v>
      </c>
      <c r="H5984" s="3">
        <f t="shared" si="1169"/>
        <v>15</v>
      </c>
      <c r="I5984" s="3">
        <f t="shared" si="1170"/>
        <v>43</v>
      </c>
      <c r="J5984" s="3">
        <f t="shared" si="1171"/>
        <v>7</v>
      </c>
      <c r="K5984" s="3" t="str">
        <f>IF(AND(D5984&gt;='Season Lookup'!$D$15,D5984&lt;'Season Lookup'!$D$16),"Spring",IF(AND(D5984&gt;='Season Lookup'!$D$16,D5984&lt;'Season Lookup'!$D$17),"Summer",IF(AND(D5984&gt;='Season Lookup'!$D$17,D5984&lt;'Season Lookup'!$D$18),"Fall",IF(OR(D5984&gt;='Season Lookup'!$D$18,D5984&lt;'Season Lookup'!$D$15),"Winter"))))</f>
        <v>Fall</v>
      </c>
      <c r="L5984" s="3" t="str">
        <f>VLOOKUP(F5984,'Season Lookup'!$A$1:$B$13,2,0)</f>
        <v>Fall</v>
      </c>
      <c r="M5984" t="s">
        <v>31</v>
      </c>
      <c r="N5984" t="s">
        <v>35</v>
      </c>
      <c r="O5984" t="s">
        <v>23</v>
      </c>
      <c r="P5984" t="str">
        <f t="shared" si="1172"/>
        <v>Yes</v>
      </c>
      <c r="Q5984" t="str">
        <f t="shared" si="1173"/>
        <v>No</v>
      </c>
      <c r="R5984" t="str">
        <f t="shared" si="1174"/>
        <v>No</v>
      </c>
      <c r="S5984">
        <v>699</v>
      </c>
      <c r="T5984" t="s">
        <v>198</v>
      </c>
      <c r="V5984" t="str">
        <f t="shared" si="1175"/>
        <v>Non Intersection</v>
      </c>
      <c r="W5984" t="s">
        <v>585</v>
      </c>
      <c r="X5984">
        <v>42.375056999999998</v>
      </c>
      <c r="Y5984">
        <v>-71.148745000000005</v>
      </c>
      <c r="Z5984" t="s">
        <v>586</v>
      </c>
    </row>
    <row r="5985" spans="1:26">
      <c r="A5985">
        <v>30005</v>
      </c>
      <c r="B5985" s="1">
        <v>41608.729155092595</v>
      </c>
      <c r="C5985" s="1">
        <f t="shared" si="1164"/>
        <v>41275</v>
      </c>
      <c r="D5985" s="4">
        <f t="shared" si="1165"/>
        <v>0.91388888888888886</v>
      </c>
      <c r="E5985" s="3">
        <f t="shared" si="1166"/>
        <v>2013</v>
      </c>
      <c r="F5985" s="3">
        <f t="shared" si="1167"/>
        <v>11</v>
      </c>
      <c r="G5985" s="3">
        <f t="shared" si="1168"/>
        <v>30</v>
      </c>
      <c r="H5985" s="3">
        <f t="shared" si="1169"/>
        <v>17</v>
      </c>
      <c r="I5985" s="3">
        <f t="shared" si="1170"/>
        <v>29</v>
      </c>
      <c r="J5985" s="3">
        <f t="shared" si="1171"/>
        <v>7</v>
      </c>
      <c r="K5985" s="3" t="str">
        <f>IF(AND(D5985&gt;='Season Lookup'!$D$15,D5985&lt;'Season Lookup'!$D$16),"Spring",IF(AND(D5985&gt;='Season Lookup'!$D$16,D5985&lt;'Season Lookup'!$D$17),"Summer",IF(AND(D5985&gt;='Season Lookup'!$D$17,D5985&lt;'Season Lookup'!$D$18),"Fall",IF(OR(D5985&gt;='Season Lookup'!$D$18,D5985&lt;'Season Lookup'!$D$15),"Winter"))))</f>
        <v>Fall</v>
      </c>
      <c r="L5985" s="3" t="str">
        <f>VLOOKUP(F5985,'Season Lookup'!$A$1:$B$13,2,0)</f>
        <v>Fall</v>
      </c>
      <c r="M5985" t="s">
        <v>31</v>
      </c>
      <c r="N5985" t="s">
        <v>18</v>
      </c>
      <c r="O5985" t="s">
        <v>18</v>
      </c>
      <c r="P5985" t="str">
        <f t="shared" si="1172"/>
        <v>Yes</v>
      </c>
      <c r="Q5985" t="str">
        <f t="shared" si="1173"/>
        <v>No</v>
      </c>
      <c r="R5985" t="str">
        <f t="shared" si="1174"/>
        <v>No</v>
      </c>
      <c r="S5985">
        <v>605</v>
      </c>
      <c r="T5985" t="s">
        <v>14</v>
      </c>
      <c r="V5985" t="str">
        <f t="shared" si="1175"/>
        <v>Non Intersection</v>
      </c>
      <c r="W5985" t="s">
        <v>6230</v>
      </c>
      <c r="X5985">
        <v>42.36515</v>
      </c>
      <c r="Y5985">
        <v>-71.102975000000001</v>
      </c>
      <c r="Z5985" t="s">
        <v>6231</v>
      </c>
    </row>
    <row r="5986" spans="1:26">
      <c r="A5986">
        <v>30010</v>
      </c>
      <c r="B5986" s="1">
        <v>41608.625</v>
      </c>
      <c r="C5986" s="1">
        <f t="shared" si="1164"/>
        <v>41275</v>
      </c>
      <c r="D5986" s="4">
        <f t="shared" si="1165"/>
        <v>0.91388888888888886</v>
      </c>
      <c r="E5986" s="3">
        <f t="shared" si="1166"/>
        <v>2013</v>
      </c>
      <c r="F5986" s="3">
        <f t="shared" si="1167"/>
        <v>11</v>
      </c>
      <c r="G5986" s="3">
        <f t="shared" si="1168"/>
        <v>30</v>
      </c>
      <c r="H5986" s="3">
        <f t="shared" si="1169"/>
        <v>15</v>
      </c>
      <c r="I5986" s="3">
        <f t="shared" si="1170"/>
        <v>0</v>
      </c>
      <c r="J5986" s="3">
        <f t="shared" si="1171"/>
        <v>7</v>
      </c>
      <c r="K5986" s="3" t="str">
        <f>IF(AND(D5986&gt;='Season Lookup'!$D$15,D5986&lt;'Season Lookup'!$D$16),"Spring",IF(AND(D5986&gt;='Season Lookup'!$D$16,D5986&lt;'Season Lookup'!$D$17),"Summer",IF(AND(D5986&gt;='Season Lookup'!$D$17,D5986&lt;'Season Lookup'!$D$18),"Fall",IF(OR(D5986&gt;='Season Lookup'!$D$18,D5986&lt;'Season Lookup'!$D$15),"Winter"))))</f>
        <v>Fall</v>
      </c>
      <c r="L5986" s="3" t="str">
        <f>VLOOKUP(F5986,'Season Lookup'!$A$1:$B$13,2,0)</f>
        <v>Fall</v>
      </c>
      <c r="M5986" t="s">
        <v>31</v>
      </c>
      <c r="N5986" t="s">
        <v>13</v>
      </c>
      <c r="O5986" t="s">
        <v>13</v>
      </c>
      <c r="P5986" t="str">
        <f t="shared" si="1172"/>
        <v>Yes</v>
      </c>
      <c r="Q5986" t="str">
        <f t="shared" si="1173"/>
        <v>No</v>
      </c>
      <c r="R5986" t="str">
        <f t="shared" si="1174"/>
        <v>No</v>
      </c>
      <c r="T5986" t="s">
        <v>252</v>
      </c>
      <c r="U5986" t="s">
        <v>3633</v>
      </c>
      <c r="V5986" t="str">
        <f t="shared" si="1175"/>
        <v>Intersection</v>
      </c>
      <c r="W5986" t="s">
        <v>5393</v>
      </c>
      <c r="X5986">
        <v>42.388316000000003</v>
      </c>
      <c r="Y5986">
        <v>-71.125450999999998</v>
      </c>
      <c r="Z5986" t="s">
        <v>1198</v>
      </c>
    </row>
    <row r="5987" spans="1:26">
      <c r="A5987">
        <v>30110</v>
      </c>
      <c r="B5987" s="1">
        <v>41608.875</v>
      </c>
      <c r="C5987" s="1">
        <f t="shared" si="1164"/>
        <v>41275</v>
      </c>
      <c r="D5987" s="4">
        <f t="shared" si="1165"/>
        <v>0.91388888888888886</v>
      </c>
      <c r="E5987" s="3">
        <f t="shared" si="1166"/>
        <v>2013</v>
      </c>
      <c r="F5987" s="3">
        <f t="shared" si="1167"/>
        <v>11</v>
      </c>
      <c r="G5987" s="3">
        <f t="shared" si="1168"/>
        <v>30</v>
      </c>
      <c r="H5987" s="3">
        <f t="shared" si="1169"/>
        <v>21</v>
      </c>
      <c r="I5987" s="3">
        <f t="shared" si="1170"/>
        <v>0</v>
      </c>
      <c r="J5987" s="3">
        <f t="shared" si="1171"/>
        <v>7</v>
      </c>
      <c r="K5987" s="3" t="str">
        <f>IF(AND(D5987&gt;='Season Lookup'!$D$15,D5987&lt;'Season Lookup'!$D$16),"Spring",IF(AND(D5987&gt;='Season Lookup'!$D$16,D5987&lt;'Season Lookup'!$D$17),"Summer",IF(AND(D5987&gt;='Season Lookup'!$D$17,D5987&lt;'Season Lookup'!$D$18),"Fall",IF(OR(D5987&gt;='Season Lookup'!$D$18,D5987&lt;'Season Lookup'!$D$15),"Winter"))))</f>
        <v>Fall</v>
      </c>
      <c r="L5987" s="3" t="str">
        <f>VLOOKUP(F5987,'Season Lookup'!$A$1:$B$13,2,0)</f>
        <v>Fall</v>
      </c>
      <c r="M5987" t="s">
        <v>31</v>
      </c>
      <c r="N5987" t="s">
        <v>13</v>
      </c>
      <c r="O5987" t="s">
        <v>13</v>
      </c>
      <c r="P5987" t="str">
        <f t="shared" si="1172"/>
        <v>Yes</v>
      </c>
      <c r="Q5987" t="str">
        <f t="shared" si="1173"/>
        <v>No</v>
      </c>
      <c r="R5987" t="str">
        <f t="shared" si="1174"/>
        <v>No</v>
      </c>
      <c r="T5987" t="s">
        <v>216</v>
      </c>
      <c r="U5987" t="s">
        <v>354</v>
      </c>
      <c r="V5987" t="str">
        <f t="shared" si="1175"/>
        <v>Intersection</v>
      </c>
      <c r="W5987" t="s">
        <v>4520</v>
      </c>
      <c r="X5987">
        <v>42.384062999999998</v>
      </c>
      <c r="Y5987">
        <v>-71.122377</v>
      </c>
      <c r="Z5987" t="s">
        <v>4521</v>
      </c>
    </row>
    <row r="5988" spans="1:26">
      <c r="A5988">
        <v>30006</v>
      </c>
      <c r="B5988" s="1">
        <v>41609.609016203707</v>
      </c>
      <c r="C5988" s="1">
        <f t="shared" si="1164"/>
        <v>41275</v>
      </c>
      <c r="D5988" s="4">
        <f t="shared" si="1165"/>
        <v>0.91666666666666663</v>
      </c>
      <c r="E5988" s="3">
        <f t="shared" si="1166"/>
        <v>2013</v>
      </c>
      <c r="F5988" s="3">
        <f t="shared" si="1167"/>
        <v>12</v>
      </c>
      <c r="G5988" s="3">
        <f t="shared" si="1168"/>
        <v>1</v>
      </c>
      <c r="H5988" s="3">
        <f t="shared" si="1169"/>
        <v>14</v>
      </c>
      <c r="I5988" s="3">
        <f t="shared" si="1170"/>
        <v>36</v>
      </c>
      <c r="J5988" s="3">
        <f t="shared" si="1171"/>
        <v>1</v>
      </c>
      <c r="K5988" s="3" t="str">
        <f>IF(AND(D5988&gt;='Season Lookup'!$D$15,D5988&lt;'Season Lookup'!$D$16),"Spring",IF(AND(D5988&gt;='Season Lookup'!$D$16,D5988&lt;'Season Lookup'!$D$17),"Summer",IF(AND(D5988&gt;='Season Lookup'!$D$17,D5988&lt;'Season Lookup'!$D$18),"Fall",IF(OR(D5988&gt;='Season Lookup'!$D$18,D5988&lt;'Season Lookup'!$D$15),"Winter"))))</f>
        <v>Fall</v>
      </c>
      <c r="L5988" s="3" t="str">
        <f>VLOOKUP(F5988,'Season Lookup'!$A$1:$B$13,2,0)</f>
        <v>Winter</v>
      </c>
      <c r="M5988" t="s">
        <v>48</v>
      </c>
      <c r="N5988" t="s">
        <v>13</v>
      </c>
      <c r="O5988" t="s">
        <v>152</v>
      </c>
      <c r="P5988" t="str">
        <f t="shared" si="1172"/>
        <v>Yes</v>
      </c>
      <c r="Q5988" t="str">
        <f t="shared" si="1173"/>
        <v>No</v>
      </c>
      <c r="R5988" t="str">
        <f t="shared" si="1174"/>
        <v>Yes</v>
      </c>
      <c r="S5988">
        <v>30</v>
      </c>
      <c r="T5988" t="s">
        <v>199</v>
      </c>
      <c r="V5988" t="str">
        <f t="shared" si="1175"/>
        <v>Non Intersection</v>
      </c>
      <c r="W5988" t="s">
        <v>4607</v>
      </c>
      <c r="X5988">
        <v>42.373139999999999</v>
      </c>
      <c r="Y5988">
        <v>-71.120664000000005</v>
      </c>
      <c r="Z5988" t="s">
        <v>4608</v>
      </c>
    </row>
    <row r="5989" spans="1:26">
      <c r="A5989">
        <v>30007</v>
      </c>
      <c r="B5989" s="1">
        <v>41609.693738425929</v>
      </c>
      <c r="C5989" s="1">
        <f t="shared" si="1164"/>
        <v>41275</v>
      </c>
      <c r="D5989" s="4">
        <f t="shared" si="1165"/>
        <v>0.91666666666666663</v>
      </c>
      <c r="E5989" s="3">
        <f t="shared" si="1166"/>
        <v>2013</v>
      </c>
      <c r="F5989" s="3">
        <f t="shared" si="1167"/>
        <v>12</v>
      </c>
      <c r="G5989" s="3">
        <f t="shared" si="1168"/>
        <v>1</v>
      </c>
      <c r="H5989" s="3">
        <f t="shared" si="1169"/>
        <v>16</v>
      </c>
      <c r="I5989" s="3">
        <f t="shared" si="1170"/>
        <v>38</v>
      </c>
      <c r="J5989" s="3">
        <f t="shared" si="1171"/>
        <v>1</v>
      </c>
      <c r="K5989" s="3" t="str">
        <f>IF(AND(D5989&gt;='Season Lookup'!$D$15,D5989&lt;'Season Lookup'!$D$16),"Spring",IF(AND(D5989&gt;='Season Lookup'!$D$16,D5989&lt;'Season Lookup'!$D$17),"Summer",IF(AND(D5989&gt;='Season Lookup'!$D$17,D5989&lt;'Season Lookup'!$D$18),"Fall",IF(OR(D5989&gt;='Season Lookup'!$D$18,D5989&lt;'Season Lookup'!$D$15),"Winter"))))</f>
        <v>Fall</v>
      </c>
      <c r="L5989" s="3" t="str">
        <f>VLOOKUP(F5989,'Season Lookup'!$A$1:$B$13,2,0)</f>
        <v>Winter</v>
      </c>
      <c r="M5989" t="s">
        <v>48</v>
      </c>
      <c r="N5989" t="s">
        <v>13</v>
      </c>
      <c r="O5989" t="s">
        <v>13</v>
      </c>
      <c r="P5989" t="str">
        <f t="shared" si="1172"/>
        <v>Yes</v>
      </c>
      <c r="Q5989" t="str">
        <f t="shared" si="1173"/>
        <v>No</v>
      </c>
      <c r="R5989" t="str">
        <f t="shared" si="1174"/>
        <v>No</v>
      </c>
      <c r="T5989" t="s">
        <v>238</v>
      </c>
      <c r="U5989" t="s">
        <v>224</v>
      </c>
      <c r="V5989" t="str">
        <f t="shared" si="1175"/>
        <v>Intersection</v>
      </c>
      <c r="W5989" t="s">
        <v>3905</v>
      </c>
      <c r="X5989">
        <v>42.377006000000002</v>
      </c>
      <c r="Y5989">
        <v>-71.112334000000004</v>
      </c>
      <c r="Z5989" t="s">
        <v>3906</v>
      </c>
    </row>
    <row r="5990" spans="1:26">
      <c r="A5990">
        <v>30008</v>
      </c>
      <c r="B5990" s="1">
        <v>41610.270833333336</v>
      </c>
      <c r="C5990" s="1">
        <f t="shared" si="1164"/>
        <v>41275</v>
      </c>
      <c r="D5990" s="4">
        <f t="shared" si="1165"/>
        <v>0.9194444444444444</v>
      </c>
      <c r="E5990" s="3">
        <f t="shared" si="1166"/>
        <v>2013</v>
      </c>
      <c r="F5990" s="3">
        <f t="shared" si="1167"/>
        <v>12</v>
      </c>
      <c r="G5990" s="3">
        <f t="shared" si="1168"/>
        <v>2</v>
      </c>
      <c r="H5990" s="3">
        <f t="shared" si="1169"/>
        <v>6</v>
      </c>
      <c r="I5990" s="3">
        <f t="shared" si="1170"/>
        <v>30</v>
      </c>
      <c r="J5990" s="3">
        <f t="shared" si="1171"/>
        <v>2</v>
      </c>
      <c r="K5990" s="3" t="str">
        <f>IF(AND(D5990&gt;='Season Lookup'!$D$15,D5990&lt;'Season Lookup'!$D$16),"Spring",IF(AND(D5990&gt;='Season Lookup'!$D$16,D5990&lt;'Season Lookup'!$D$17),"Summer",IF(AND(D5990&gt;='Season Lookup'!$D$17,D5990&lt;'Season Lookup'!$D$18),"Fall",IF(OR(D5990&gt;='Season Lookup'!$D$18,D5990&lt;'Season Lookup'!$D$15),"Winter"))))</f>
        <v>Fall</v>
      </c>
      <c r="L5990" s="3" t="str">
        <f>VLOOKUP(F5990,'Season Lookup'!$A$1:$B$13,2,0)</f>
        <v>Winter</v>
      </c>
      <c r="M5990" t="s">
        <v>56</v>
      </c>
      <c r="N5990" t="s">
        <v>13</v>
      </c>
      <c r="O5990" t="s">
        <v>13</v>
      </c>
      <c r="P5990" t="str">
        <f t="shared" si="1172"/>
        <v>Yes</v>
      </c>
      <c r="Q5990" t="str">
        <f t="shared" si="1173"/>
        <v>No</v>
      </c>
      <c r="R5990" t="str">
        <f t="shared" si="1174"/>
        <v>No</v>
      </c>
      <c r="T5990" t="s">
        <v>14</v>
      </c>
      <c r="U5990" t="s">
        <v>601</v>
      </c>
      <c r="V5990" t="str">
        <f t="shared" si="1175"/>
        <v>Intersection</v>
      </c>
      <c r="W5990" t="s">
        <v>602</v>
      </c>
      <c r="X5990">
        <v>42.397973</v>
      </c>
      <c r="Y5990">
        <v>-71.130897000000004</v>
      </c>
      <c r="Z5990" t="s">
        <v>603</v>
      </c>
    </row>
    <row r="5991" spans="1:26">
      <c r="A5991">
        <v>30009</v>
      </c>
      <c r="B5991" s="1">
        <v>41610.291655092595</v>
      </c>
      <c r="C5991" s="1">
        <f t="shared" si="1164"/>
        <v>41275</v>
      </c>
      <c r="D5991" s="4">
        <f t="shared" si="1165"/>
        <v>0.9194444444444444</v>
      </c>
      <c r="E5991" s="3">
        <f t="shared" si="1166"/>
        <v>2013</v>
      </c>
      <c r="F5991" s="3">
        <f t="shared" si="1167"/>
        <v>12</v>
      </c>
      <c r="G5991" s="3">
        <f t="shared" si="1168"/>
        <v>2</v>
      </c>
      <c r="H5991" s="3">
        <f t="shared" si="1169"/>
        <v>6</v>
      </c>
      <c r="I5991" s="3">
        <f t="shared" si="1170"/>
        <v>59</v>
      </c>
      <c r="J5991" s="3">
        <f t="shared" si="1171"/>
        <v>2</v>
      </c>
      <c r="K5991" s="3" t="str">
        <f>IF(AND(D5991&gt;='Season Lookup'!$D$15,D5991&lt;'Season Lookup'!$D$16),"Spring",IF(AND(D5991&gt;='Season Lookup'!$D$16,D5991&lt;'Season Lookup'!$D$17),"Summer",IF(AND(D5991&gt;='Season Lookup'!$D$17,D5991&lt;'Season Lookup'!$D$18),"Fall",IF(OR(D5991&gt;='Season Lookup'!$D$18,D5991&lt;'Season Lookup'!$D$15),"Winter"))))</f>
        <v>Fall</v>
      </c>
      <c r="L5991" s="3" t="str">
        <f>VLOOKUP(F5991,'Season Lookup'!$A$1:$B$13,2,0)</f>
        <v>Winter</v>
      </c>
      <c r="M5991" t="s">
        <v>56</v>
      </c>
      <c r="N5991" t="s">
        <v>13</v>
      </c>
      <c r="O5991" t="s">
        <v>23</v>
      </c>
      <c r="P5991" t="str">
        <f t="shared" si="1172"/>
        <v>Yes</v>
      </c>
      <c r="Q5991" t="str">
        <f t="shared" si="1173"/>
        <v>No</v>
      </c>
      <c r="R5991" t="str">
        <f t="shared" si="1174"/>
        <v>No</v>
      </c>
      <c r="S5991">
        <v>291</v>
      </c>
      <c r="T5991" t="s">
        <v>75</v>
      </c>
      <c r="V5991" t="str">
        <f t="shared" si="1175"/>
        <v>Non Intersection</v>
      </c>
      <c r="W5991" t="s">
        <v>6232</v>
      </c>
      <c r="X5991">
        <v>42.373334</v>
      </c>
      <c r="Y5991">
        <v>-71.095282999999995</v>
      </c>
      <c r="Z5991" t="s">
        <v>6233</v>
      </c>
    </row>
    <row r="5992" spans="1:26">
      <c r="A5992">
        <v>30011</v>
      </c>
      <c r="B5992" s="1">
        <v>41610.54859953704</v>
      </c>
      <c r="C5992" s="1">
        <f t="shared" si="1164"/>
        <v>41275</v>
      </c>
      <c r="D5992" s="4">
        <f t="shared" si="1165"/>
        <v>0.9194444444444444</v>
      </c>
      <c r="E5992" s="3">
        <f t="shared" si="1166"/>
        <v>2013</v>
      </c>
      <c r="F5992" s="3">
        <f t="shared" si="1167"/>
        <v>12</v>
      </c>
      <c r="G5992" s="3">
        <f t="shared" si="1168"/>
        <v>2</v>
      </c>
      <c r="H5992" s="3">
        <f t="shared" si="1169"/>
        <v>13</v>
      </c>
      <c r="I5992" s="3">
        <f t="shared" si="1170"/>
        <v>9</v>
      </c>
      <c r="J5992" s="3">
        <f t="shared" si="1171"/>
        <v>2</v>
      </c>
      <c r="K5992" s="3" t="str">
        <f>IF(AND(D5992&gt;='Season Lookup'!$D$15,D5992&lt;'Season Lookup'!$D$16),"Spring",IF(AND(D5992&gt;='Season Lookup'!$D$16,D5992&lt;'Season Lookup'!$D$17),"Summer",IF(AND(D5992&gt;='Season Lookup'!$D$17,D5992&lt;'Season Lookup'!$D$18),"Fall",IF(OR(D5992&gt;='Season Lookup'!$D$18,D5992&lt;'Season Lookup'!$D$15),"Winter"))))</f>
        <v>Fall</v>
      </c>
      <c r="L5992" s="3" t="str">
        <f>VLOOKUP(F5992,'Season Lookup'!$A$1:$B$13,2,0)</f>
        <v>Winter</v>
      </c>
      <c r="M5992" t="s">
        <v>56</v>
      </c>
      <c r="N5992" t="s">
        <v>13</v>
      </c>
      <c r="O5992" t="s">
        <v>23</v>
      </c>
      <c r="P5992" t="str">
        <f t="shared" si="1172"/>
        <v>Yes</v>
      </c>
      <c r="Q5992" t="str">
        <f t="shared" si="1173"/>
        <v>No</v>
      </c>
      <c r="R5992" t="str">
        <f t="shared" si="1174"/>
        <v>No</v>
      </c>
      <c r="T5992" t="s">
        <v>185</v>
      </c>
      <c r="U5992" t="s">
        <v>449</v>
      </c>
      <c r="V5992" t="str">
        <f t="shared" si="1175"/>
        <v>Intersection</v>
      </c>
      <c r="W5992" t="s">
        <v>729</v>
      </c>
      <c r="X5992">
        <v>42.375973999999999</v>
      </c>
      <c r="Y5992">
        <v>-71.120982999999995</v>
      </c>
      <c r="Z5992" t="s">
        <v>730</v>
      </c>
    </row>
    <row r="5993" spans="1:26">
      <c r="A5993">
        <v>30012</v>
      </c>
      <c r="B5993" s="1">
        <v>41610.503460648149</v>
      </c>
      <c r="C5993" s="1">
        <f t="shared" si="1164"/>
        <v>41275</v>
      </c>
      <c r="D5993" s="4">
        <f t="shared" si="1165"/>
        <v>0.9194444444444444</v>
      </c>
      <c r="E5993" s="3">
        <f t="shared" si="1166"/>
        <v>2013</v>
      </c>
      <c r="F5993" s="3">
        <f t="shared" si="1167"/>
        <v>12</v>
      </c>
      <c r="G5993" s="3">
        <f t="shared" si="1168"/>
        <v>2</v>
      </c>
      <c r="H5993" s="3">
        <f t="shared" si="1169"/>
        <v>12</v>
      </c>
      <c r="I5993" s="3">
        <f t="shared" si="1170"/>
        <v>4</v>
      </c>
      <c r="J5993" s="3">
        <f t="shared" si="1171"/>
        <v>2</v>
      </c>
      <c r="K5993" s="3" t="str">
        <f>IF(AND(D5993&gt;='Season Lookup'!$D$15,D5993&lt;'Season Lookup'!$D$16),"Spring",IF(AND(D5993&gt;='Season Lookup'!$D$16,D5993&lt;'Season Lookup'!$D$17),"Summer",IF(AND(D5993&gt;='Season Lookup'!$D$17,D5993&lt;'Season Lookup'!$D$18),"Fall",IF(OR(D5993&gt;='Season Lookup'!$D$18,D5993&lt;'Season Lookup'!$D$15),"Winter"))))</f>
        <v>Fall</v>
      </c>
      <c r="L5993" s="3" t="str">
        <f>VLOOKUP(F5993,'Season Lookup'!$A$1:$B$13,2,0)</f>
        <v>Winter</v>
      </c>
      <c r="M5993" t="s">
        <v>56</v>
      </c>
      <c r="N5993" t="s">
        <v>13</v>
      </c>
      <c r="O5993" t="s">
        <v>13</v>
      </c>
      <c r="P5993" t="str">
        <f t="shared" si="1172"/>
        <v>Yes</v>
      </c>
      <c r="Q5993" t="str">
        <f t="shared" si="1173"/>
        <v>No</v>
      </c>
      <c r="R5993" t="str">
        <f t="shared" si="1174"/>
        <v>No</v>
      </c>
      <c r="S5993">
        <v>2564</v>
      </c>
      <c r="T5993" t="s">
        <v>14</v>
      </c>
      <c r="V5993" t="str">
        <f t="shared" si="1175"/>
        <v>Non Intersection</v>
      </c>
      <c r="W5993" t="s">
        <v>6095</v>
      </c>
      <c r="X5993">
        <v>42.400115</v>
      </c>
      <c r="Y5993">
        <v>-71.134533000000005</v>
      </c>
      <c r="Z5993" t="s">
        <v>6096</v>
      </c>
    </row>
    <row r="5994" spans="1:26">
      <c r="A5994">
        <v>30013</v>
      </c>
      <c r="B5994" s="1">
        <v>41611.291655092595</v>
      </c>
      <c r="C5994" s="1">
        <f t="shared" si="1164"/>
        <v>41275</v>
      </c>
      <c r="D5994" s="4">
        <f t="shared" si="1165"/>
        <v>0.92222222222222228</v>
      </c>
      <c r="E5994" s="3">
        <f t="shared" si="1166"/>
        <v>2013</v>
      </c>
      <c r="F5994" s="3">
        <f t="shared" si="1167"/>
        <v>12</v>
      </c>
      <c r="G5994" s="3">
        <f t="shared" si="1168"/>
        <v>3</v>
      </c>
      <c r="H5994" s="3">
        <f t="shared" si="1169"/>
        <v>6</v>
      </c>
      <c r="I5994" s="3">
        <f t="shared" si="1170"/>
        <v>59</v>
      </c>
      <c r="J5994" s="3">
        <f t="shared" si="1171"/>
        <v>3</v>
      </c>
      <c r="K5994" s="3" t="str">
        <f>IF(AND(D5994&gt;='Season Lookup'!$D$15,D5994&lt;'Season Lookup'!$D$16),"Spring",IF(AND(D5994&gt;='Season Lookup'!$D$16,D5994&lt;'Season Lookup'!$D$17),"Summer",IF(AND(D5994&gt;='Season Lookup'!$D$17,D5994&lt;'Season Lookup'!$D$18),"Fall",IF(OR(D5994&gt;='Season Lookup'!$D$18,D5994&lt;'Season Lookup'!$D$15),"Winter"))))</f>
        <v>Fall</v>
      </c>
      <c r="L5994" s="3" t="str">
        <f>VLOOKUP(F5994,'Season Lookup'!$A$1:$B$13,2,0)</f>
        <v>Winter</v>
      </c>
      <c r="M5994" t="s">
        <v>73</v>
      </c>
      <c r="N5994" t="s">
        <v>13</v>
      </c>
      <c r="O5994" t="s">
        <v>13</v>
      </c>
      <c r="P5994" t="str">
        <f t="shared" si="1172"/>
        <v>Yes</v>
      </c>
      <c r="Q5994" t="str">
        <f t="shared" si="1173"/>
        <v>No</v>
      </c>
      <c r="R5994" t="str">
        <f t="shared" si="1174"/>
        <v>No</v>
      </c>
      <c r="S5994">
        <v>149</v>
      </c>
      <c r="T5994" t="s">
        <v>170</v>
      </c>
      <c r="V5994" t="str">
        <f t="shared" si="1175"/>
        <v>Non Intersection</v>
      </c>
      <c r="W5994" t="s">
        <v>720</v>
      </c>
      <c r="X5994">
        <v>42.393956000000003</v>
      </c>
      <c r="Y5994">
        <v>-71.140613000000002</v>
      </c>
      <c r="Z5994" t="s">
        <v>721</v>
      </c>
    </row>
    <row r="5995" spans="1:26">
      <c r="A5995">
        <v>30014</v>
      </c>
      <c r="B5995" s="1">
        <v>41611.416655092595</v>
      </c>
      <c r="C5995" s="1">
        <f t="shared" si="1164"/>
        <v>41275</v>
      </c>
      <c r="D5995" s="4">
        <f t="shared" si="1165"/>
        <v>0.92222222222222228</v>
      </c>
      <c r="E5995" s="3">
        <f t="shared" si="1166"/>
        <v>2013</v>
      </c>
      <c r="F5995" s="3">
        <f t="shared" si="1167"/>
        <v>12</v>
      </c>
      <c r="G5995" s="3">
        <f t="shared" si="1168"/>
        <v>3</v>
      </c>
      <c r="H5995" s="3">
        <f t="shared" si="1169"/>
        <v>9</v>
      </c>
      <c r="I5995" s="3">
        <f t="shared" si="1170"/>
        <v>59</v>
      </c>
      <c r="J5995" s="3">
        <f t="shared" si="1171"/>
        <v>3</v>
      </c>
      <c r="K5995" s="3" t="str">
        <f>IF(AND(D5995&gt;='Season Lookup'!$D$15,D5995&lt;'Season Lookup'!$D$16),"Spring",IF(AND(D5995&gt;='Season Lookup'!$D$16,D5995&lt;'Season Lookup'!$D$17),"Summer",IF(AND(D5995&gt;='Season Lookup'!$D$17,D5995&lt;'Season Lookup'!$D$18),"Fall",IF(OR(D5995&gt;='Season Lookup'!$D$18,D5995&lt;'Season Lookup'!$D$15),"Winter"))))</f>
        <v>Fall</v>
      </c>
      <c r="L5995" s="3" t="str">
        <f>VLOOKUP(F5995,'Season Lookup'!$A$1:$B$13,2,0)</f>
        <v>Winter</v>
      </c>
      <c r="M5995" t="s">
        <v>73</v>
      </c>
      <c r="N5995" t="s">
        <v>13</v>
      </c>
      <c r="O5995" t="s">
        <v>23</v>
      </c>
      <c r="P5995" t="str">
        <f t="shared" si="1172"/>
        <v>Yes</v>
      </c>
      <c r="Q5995" t="str">
        <f t="shared" si="1173"/>
        <v>No</v>
      </c>
      <c r="R5995" t="str">
        <f t="shared" si="1174"/>
        <v>No</v>
      </c>
      <c r="T5995" t="s">
        <v>760</v>
      </c>
      <c r="U5995" t="s">
        <v>556</v>
      </c>
      <c r="V5995" t="str">
        <f t="shared" si="1175"/>
        <v>Intersection</v>
      </c>
      <c r="W5995" t="s">
        <v>6234</v>
      </c>
      <c r="X5995">
        <v>42.367837000000002</v>
      </c>
      <c r="Y5995">
        <v>-71.087886999999995</v>
      </c>
      <c r="Z5995" t="s">
        <v>3392</v>
      </c>
    </row>
    <row r="5996" spans="1:26">
      <c r="A5996">
        <v>30015</v>
      </c>
      <c r="B5996" s="1">
        <v>41611.538194444445</v>
      </c>
      <c r="C5996" s="1">
        <f t="shared" si="1164"/>
        <v>41275</v>
      </c>
      <c r="D5996" s="4">
        <f t="shared" si="1165"/>
        <v>0.92222222222222228</v>
      </c>
      <c r="E5996" s="3">
        <f t="shared" si="1166"/>
        <v>2013</v>
      </c>
      <c r="F5996" s="3">
        <f t="shared" si="1167"/>
        <v>12</v>
      </c>
      <c r="G5996" s="3">
        <f t="shared" si="1168"/>
        <v>3</v>
      </c>
      <c r="H5996" s="3">
        <f t="shared" si="1169"/>
        <v>12</v>
      </c>
      <c r="I5996" s="3">
        <f t="shared" si="1170"/>
        <v>55</v>
      </c>
      <c r="J5996" s="3">
        <f t="shared" si="1171"/>
        <v>3</v>
      </c>
      <c r="K5996" s="3" t="str">
        <f>IF(AND(D5996&gt;='Season Lookup'!$D$15,D5996&lt;'Season Lookup'!$D$16),"Spring",IF(AND(D5996&gt;='Season Lookup'!$D$16,D5996&lt;'Season Lookup'!$D$17),"Summer",IF(AND(D5996&gt;='Season Lookup'!$D$17,D5996&lt;'Season Lookup'!$D$18),"Fall",IF(OR(D5996&gt;='Season Lookup'!$D$18,D5996&lt;'Season Lookup'!$D$15),"Winter"))))</f>
        <v>Fall</v>
      </c>
      <c r="L5996" s="3" t="str">
        <f>VLOOKUP(F5996,'Season Lookup'!$A$1:$B$13,2,0)</f>
        <v>Winter</v>
      </c>
      <c r="M5996" t="s">
        <v>73</v>
      </c>
      <c r="N5996" t="s">
        <v>13</v>
      </c>
      <c r="O5996" t="s">
        <v>23</v>
      </c>
      <c r="P5996" t="str">
        <f t="shared" si="1172"/>
        <v>Yes</v>
      </c>
      <c r="Q5996" t="str">
        <f t="shared" si="1173"/>
        <v>No</v>
      </c>
      <c r="R5996" t="str">
        <f t="shared" si="1174"/>
        <v>No</v>
      </c>
      <c r="T5996" t="s">
        <v>6235</v>
      </c>
      <c r="U5996" t="s">
        <v>459</v>
      </c>
      <c r="V5996" t="str">
        <f t="shared" si="1175"/>
        <v>Intersection</v>
      </c>
      <c r="W5996" t="s">
        <v>6236</v>
      </c>
      <c r="X5996">
        <v>42.385171999999997</v>
      </c>
      <c r="Y5996">
        <v>-71.135321000000005</v>
      </c>
      <c r="Z5996" t="s">
        <v>6237</v>
      </c>
    </row>
    <row r="5997" spans="1:26">
      <c r="A5997">
        <v>30016</v>
      </c>
      <c r="B5997" s="1">
        <v>41611.716666666667</v>
      </c>
      <c r="C5997" s="1">
        <f t="shared" si="1164"/>
        <v>41275</v>
      </c>
      <c r="D5997" s="4">
        <f t="shared" si="1165"/>
        <v>0.92222222222222228</v>
      </c>
      <c r="E5997" s="3">
        <f t="shared" si="1166"/>
        <v>2013</v>
      </c>
      <c r="F5997" s="3">
        <f t="shared" si="1167"/>
        <v>12</v>
      </c>
      <c r="G5997" s="3">
        <f t="shared" si="1168"/>
        <v>3</v>
      </c>
      <c r="H5997" s="3">
        <f t="shared" si="1169"/>
        <v>17</v>
      </c>
      <c r="I5997" s="3">
        <f t="shared" si="1170"/>
        <v>12</v>
      </c>
      <c r="J5997" s="3">
        <f t="shared" si="1171"/>
        <v>3</v>
      </c>
      <c r="K5997" s="3" t="str">
        <f>IF(AND(D5997&gt;='Season Lookup'!$D$15,D5997&lt;'Season Lookup'!$D$16),"Spring",IF(AND(D5997&gt;='Season Lookup'!$D$16,D5997&lt;'Season Lookup'!$D$17),"Summer",IF(AND(D5997&gt;='Season Lookup'!$D$17,D5997&lt;'Season Lookup'!$D$18),"Fall",IF(OR(D5997&gt;='Season Lookup'!$D$18,D5997&lt;'Season Lookup'!$D$15),"Winter"))))</f>
        <v>Fall</v>
      </c>
      <c r="L5997" s="3" t="str">
        <f>VLOOKUP(F5997,'Season Lookup'!$A$1:$B$13,2,0)</f>
        <v>Winter</v>
      </c>
      <c r="M5997" t="s">
        <v>73</v>
      </c>
      <c r="N5997" t="s">
        <v>13</v>
      </c>
      <c r="O5997" t="s">
        <v>132</v>
      </c>
      <c r="P5997" t="str">
        <f t="shared" si="1172"/>
        <v>Yes</v>
      </c>
      <c r="Q5997" t="str">
        <f t="shared" si="1173"/>
        <v>Yes</v>
      </c>
      <c r="R5997" t="str">
        <f t="shared" si="1174"/>
        <v>No</v>
      </c>
      <c r="T5997" t="s">
        <v>129</v>
      </c>
      <c r="U5997" t="s">
        <v>6238</v>
      </c>
      <c r="V5997" t="str">
        <f t="shared" si="1175"/>
        <v>Intersection</v>
      </c>
      <c r="W5997" t="s">
        <v>6239</v>
      </c>
      <c r="X5997">
        <v>42.369754</v>
      </c>
      <c r="Y5997">
        <v>-71.089805999999996</v>
      </c>
      <c r="Z5997" t="s">
        <v>6240</v>
      </c>
    </row>
    <row r="5998" spans="1:26">
      <c r="A5998">
        <v>30018</v>
      </c>
      <c r="B5998" s="1">
        <v>41612.51734953704</v>
      </c>
      <c r="C5998" s="1">
        <f t="shared" si="1164"/>
        <v>41275</v>
      </c>
      <c r="D5998" s="4">
        <f t="shared" si="1165"/>
        <v>0.92500000000000004</v>
      </c>
      <c r="E5998" s="3">
        <f t="shared" si="1166"/>
        <v>2013</v>
      </c>
      <c r="F5998" s="3">
        <f t="shared" si="1167"/>
        <v>12</v>
      </c>
      <c r="G5998" s="3">
        <f t="shared" si="1168"/>
        <v>4</v>
      </c>
      <c r="H5998" s="3">
        <f t="shared" si="1169"/>
        <v>12</v>
      </c>
      <c r="I5998" s="3">
        <f t="shared" si="1170"/>
        <v>24</v>
      </c>
      <c r="J5998" s="3">
        <f t="shared" si="1171"/>
        <v>4</v>
      </c>
      <c r="K5998" s="3" t="str">
        <f>IF(AND(D5998&gt;='Season Lookup'!$D$15,D5998&lt;'Season Lookup'!$D$16),"Spring",IF(AND(D5998&gt;='Season Lookup'!$D$16,D5998&lt;'Season Lookup'!$D$17),"Summer",IF(AND(D5998&gt;='Season Lookup'!$D$17,D5998&lt;'Season Lookup'!$D$18),"Fall",IF(OR(D5998&gt;='Season Lookup'!$D$18,D5998&lt;'Season Lookup'!$D$15),"Winter"))))</f>
        <v>Fall</v>
      </c>
      <c r="L5998" s="3" t="str">
        <f>VLOOKUP(F5998,'Season Lookup'!$A$1:$B$13,2,0)</f>
        <v>Winter</v>
      </c>
      <c r="M5998" t="s">
        <v>82</v>
      </c>
      <c r="N5998" t="s">
        <v>13</v>
      </c>
      <c r="O5998" t="s">
        <v>23</v>
      </c>
      <c r="P5998" t="str">
        <f t="shared" si="1172"/>
        <v>Yes</v>
      </c>
      <c r="Q5998" t="str">
        <f t="shared" si="1173"/>
        <v>No</v>
      </c>
      <c r="R5998" t="str">
        <f t="shared" si="1174"/>
        <v>No</v>
      </c>
      <c r="S5998">
        <v>218</v>
      </c>
      <c r="T5998" t="s">
        <v>105</v>
      </c>
      <c r="V5998" t="str">
        <f t="shared" si="1175"/>
        <v>Non Intersection</v>
      </c>
      <c r="W5998" t="s">
        <v>6241</v>
      </c>
      <c r="X5998">
        <v>42.366323999999999</v>
      </c>
      <c r="Y5998">
        <v>-71.093829999999997</v>
      </c>
      <c r="Z5998" t="s">
        <v>6242</v>
      </c>
    </row>
    <row r="5999" spans="1:26">
      <c r="A5999">
        <v>30019</v>
      </c>
      <c r="B5999" s="1">
        <v>41612.932627314818</v>
      </c>
      <c r="C5999" s="1">
        <f t="shared" si="1164"/>
        <v>41275</v>
      </c>
      <c r="D5999" s="4">
        <f t="shared" si="1165"/>
        <v>0.92500000000000004</v>
      </c>
      <c r="E5999" s="3">
        <f t="shared" si="1166"/>
        <v>2013</v>
      </c>
      <c r="F5999" s="3">
        <f t="shared" si="1167"/>
        <v>12</v>
      </c>
      <c r="G5999" s="3">
        <f t="shared" si="1168"/>
        <v>4</v>
      </c>
      <c r="H5999" s="3">
        <f t="shared" si="1169"/>
        <v>22</v>
      </c>
      <c r="I5999" s="3">
        <f t="shared" si="1170"/>
        <v>22</v>
      </c>
      <c r="J5999" s="3">
        <f t="shared" si="1171"/>
        <v>4</v>
      </c>
      <c r="K5999" s="3" t="str">
        <f>IF(AND(D5999&gt;='Season Lookup'!$D$15,D5999&lt;'Season Lookup'!$D$16),"Spring",IF(AND(D5999&gt;='Season Lookup'!$D$16,D5999&lt;'Season Lookup'!$D$17),"Summer",IF(AND(D5999&gt;='Season Lookup'!$D$17,D5999&lt;'Season Lookup'!$D$18),"Fall",IF(OR(D5999&gt;='Season Lookup'!$D$18,D5999&lt;'Season Lookup'!$D$15),"Winter"))))</f>
        <v>Fall</v>
      </c>
      <c r="L5999" s="3" t="str">
        <f>VLOOKUP(F5999,'Season Lookup'!$A$1:$B$13,2,0)</f>
        <v>Winter</v>
      </c>
      <c r="M5999" t="s">
        <v>82</v>
      </c>
      <c r="N5999" t="s">
        <v>13</v>
      </c>
      <c r="O5999" t="s">
        <v>13</v>
      </c>
      <c r="P5999" t="str">
        <f t="shared" si="1172"/>
        <v>Yes</v>
      </c>
      <c r="Q5999" t="str">
        <f t="shared" si="1173"/>
        <v>No</v>
      </c>
      <c r="R5999" t="str">
        <f t="shared" si="1174"/>
        <v>No</v>
      </c>
      <c r="T5999" t="s">
        <v>50</v>
      </c>
      <c r="U5999" t="s">
        <v>3548</v>
      </c>
      <c r="V5999" t="str">
        <f t="shared" si="1175"/>
        <v>Intersection</v>
      </c>
      <c r="W5999" t="s">
        <v>6243</v>
      </c>
      <c r="X5999">
        <v>42.375109999999999</v>
      </c>
      <c r="Y5999">
        <v>-71.153862000000004</v>
      </c>
      <c r="Z5999" t="s">
        <v>1256</v>
      </c>
    </row>
    <row r="6000" spans="1:26">
      <c r="A6000">
        <v>30020</v>
      </c>
      <c r="B6000" s="1">
        <v>41613.678460648145</v>
      </c>
      <c r="C6000" s="1">
        <f t="shared" si="1164"/>
        <v>41275</v>
      </c>
      <c r="D6000" s="4">
        <f t="shared" si="1165"/>
        <v>0.92777777777777781</v>
      </c>
      <c r="E6000" s="3">
        <f t="shared" si="1166"/>
        <v>2013</v>
      </c>
      <c r="F6000" s="3">
        <f t="shared" si="1167"/>
        <v>12</v>
      </c>
      <c r="G6000" s="3">
        <f t="shared" si="1168"/>
        <v>5</v>
      </c>
      <c r="H6000" s="3">
        <f t="shared" si="1169"/>
        <v>16</v>
      </c>
      <c r="I6000" s="3">
        <f t="shared" si="1170"/>
        <v>16</v>
      </c>
      <c r="J6000" s="3">
        <f t="shared" si="1171"/>
        <v>5</v>
      </c>
      <c r="K6000" s="3" t="str">
        <f>IF(AND(D6000&gt;='Season Lookup'!$D$15,D6000&lt;'Season Lookup'!$D$16),"Spring",IF(AND(D6000&gt;='Season Lookup'!$D$16,D6000&lt;'Season Lookup'!$D$17),"Summer",IF(AND(D6000&gt;='Season Lookup'!$D$17,D6000&lt;'Season Lookup'!$D$18),"Fall",IF(OR(D6000&gt;='Season Lookup'!$D$18,D6000&lt;'Season Lookup'!$D$15),"Winter"))))</f>
        <v>Fall</v>
      </c>
      <c r="L6000" s="3" t="str">
        <f>VLOOKUP(F6000,'Season Lookup'!$A$1:$B$13,2,0)</f>
        <v>Winter</v>
      </c>
      <c r="M6000" t="s">
        <v>78</v>
      </c>
      <c r="N6000" t="s">
        <v>13</v>
      </c>
      <c r="O6000" t="s">
        <v>13</v>
      </c>
      <c r="P6000" t="str">
        <f t="shared" si="1172"/>
        <v>Yes</v>
      </c>
      <c r="Q6000" t="str">
        <f t="shared" si="1173"/>
        <v>No</v>
      </c>
      <c r="R6000" t="str">
        <f t="shared" si="1174"/>
        <v>No</v>
      </c>
      <c r="T6000" t="s">
        <v>260</v>
      </c>
      <c r="U6000" t="s">
        <v>146</v>
      </c>
      <c r="V6000" t="str">
        <f t="shared" si="1175"/>
        <v>Intersection</v>
      </c>
      <c r="W6000" t="s">
        <v>544</v>
      </c>
      <c r="X6000">
        <v>42.368965000000003</v>
      </c>
      <c r="Y6000">
        <v>-71.080324000000005</v>
      </c>
      <c r="Z6000" t="s">
        <v>545</v>
      </c>
    </row>
    <row r="6001" spans="1:26">
      <c r="A6001">
        <v>30021</v>
      </c>
      <c r="B6001" s="1">
        <v>41614.315960648149</v>
      </c>
      <c r="C6001" s="1">
        <f t="shared" si="1164"/>
        <v>41275</v>
      </c>
      <c r="D6001" s="4">
        <f t="shared" si="1165"/>
        <v>0.93055555555555558</v>
      </c>
      <c r="E6001" s="3">
        <f t="shared" si="1166"/>
        <v>2013</v>
      </c>
      <c r="F6001" s="3">
        <f t="shared" si="1167"/>
        <v>12</v>
      </c>
      <c r="G6001" s="3">
        <f t="shared" si="1168"/>
        <v>6</v>
      </c>
      <c r="H6001" s="3">
        <f t="shared" si="1169"/>
        <v>7</v>
      </c>
      <c r="I6001" s="3">
        <f t="shared" si="1170"/>
        <v>34</v>
      </c>
      <c r="J6001" s="3">
        <f t="shared" si="1171"/>
        <v>6</v>
      </c>
      <c r="K6001" s="3" t="str">
        <f>IF(AND(D6001&gt;='Season Lookup'!$D$15,D6001&lt;'Season Lookup'!$D$16),"Spring",IF(AND(D6001&gt;='Season Lookup'!$D$16,D6001&lt;'Season Lookup'!$D$17),"Summer",IF(AND(D6001&gt;='Season Lookup'!$D$17,D6001&lt;'Season Lookup'!$D$18),"Fall",IF(OR(D6001&gt;='Season Lookup'!$D$18,D6001&lt;'Season Lookup'!$D$15),"Winter"))))</f>
        <v>Fall</v>
      </c>
      <c r="L6001" s="3" t="str">
        <f>VLOOKUP(F6001,'Season Lookup'!$A$1:$B$13,2,0)</f>
        <v>Winter</v>
      </c>
      <c r="M6001" t="s">
        <v>12</v>
      </c>
      <c r="N6001" t="s">
        <v>13</v>
      </c>
      <c r="O6001" t="s">
        <v>13</v>
      </c>
      <c r="P6001" t="str">
        <f t="shared" si="1172"/>
        <v>Yes</v>
      </c>
      <c r="Q6001" t="str">
        <f t="shared" si="1173"/>
        <v>No</v>
      </c>
      <c r="R6001" t="str">
        <f t="shared" si="1174"/>
        <v>No</v>
      </c>
      <c r="T6001" t="s">
        <v>1502</v>
      </c>
      <c r="U6001" t="s">
        <v>20</v>
      </c>
      <c r="V6001" t="str">
        <f t="shared" si="1175"/>
        <v>Intersection</v>
      </c>
      <c r="W6001" t="s">
        <v>1540</v>
      </c>
      <c r="X6001">
        <v>42.371927999999997</v>
      </c>
      <c r="Y6001">
        <v>-71.081327999999999</v>
      </c>
      <c r="Z6001" t="s">
        <v>1541</v>
      </c>
    </row>
    <row r="6002" spans="1:26">
      <c r="A6002">
        <v>30022</v>
      </c>
      <c r="B6002" s="1">
        <v>41614.488888888889</v>
      </c>
      <c r="C6002" s="1">
        <f t="shared" si="1164"/>
        <v>41275</v>
      </c>
      <c r="D6002" s="4">
        <f t="shared" si="1165"/>
        <v>0.93055555555555558</v>
      </c>
      <c r="E6002" s="3">
        <f t="shared" si="1166"/>
        <v>2013</v>
      </c>
      <c r="F6002" s="3">
        <f t="shared" si="1167"/>
        <v>12</v>
      </c>
      <c r="G6002" s="3">
        <f t="shared" si="1168"/>
        <v>6</v>
      </c>
      <c r="H6002" s="3">
        <f t="shared" si="1169"/>
        <v>11</v>
      </c>
      <c r="I6002" s="3">
        <f t="shared" si="1170"/>
        <v>44</v>
      </c>
      <c r="J6002" s="3">
        <f t="shared" si="1171"/>
        <v>6</v>
      </c>
      <c r="K6002" s="3" t="str">
        <f>IF(AND(D6002&gt;='Season Lookup'!$D$15,D6002&lt;'Season Lookup'!$D$16),"Spring",IF(AND(D6002&gt;='Season Lookup'!$D$16,D6002&lt;'Season Lookup'!$D$17),"Summer",IF(AND(D6002&gt;='Season Lookup'!$D$17,D6002&lt;'Season Lookup'!$D$18),"Fall",IF(OR(D6002&gt;='Season Lookup'!$D$18,D6002&lt;'Season Lookup'!$D$15),"Winter"))))</f>
        <v>Fall</v>
      </c>
      <c r="L6002" s="3" t="str">
        <f>VLOOKUP(F6002,'Season Lookup'!$A$1:$B$13,2,0)</f>
        <v>Winter</v>
      </c>
      <c r="M6002" t="s">
        <v>12</v>
      </c>
      <c r="N6002" t="s">
        <v>13</v>
      </c>
      <c r="O6002" t="s">
        <v>36</v>
      </c>
      <c r="P6002" t="str">
        <f t="shared" si="1172"/>
        <v>Yes</v>
      </c>
      <c r="Q6002" t="str">
        <f t="shared" si="1173"/>
        <v>No</v>
      </c>
      <c r="R6002" t="str">
        <f t="shared" si="1174"/>
        <v>No</v>
      </c>
      <c r="S6002">
        <v>2532</v>
      </c>
      <c r="T6002" t="s">
        <v>14</v>
      </c>
      <c r="V6002" t="str">
        <f t="shared" si="1175"/>
        <v>Non Intersection</v>
      </c>
      <c r="W6002" t="s">
        <v>6244</v>
      </c>
      <c r="X6002">
        <v>42.399673</v>
      </c>
      <c r="Y6002">
        <v>-71.133536000000007</v>
      </c>
      <c r="Z6002" t="s">
        <v>6245</v>
      </c>
    </row>
    <row r="6003" spans="1:26">
      <c r="A6003">
        <v>30023</v>
      </c>
      <c r="B6003" s="1">
        <v>41614.806932870371</v>
      </c>
      <c r="C6003" s="1">
        <f t="shared" si="1164"/>
        <v>41275</v>
      </c>
      <c r="D6003" s="4">
        <f t="shared" si="1165"/>
        <v>0.93055555555555558</v>
      </c>
      <c r="E6003" s="3">
        <f t="shared" si="1166"/>
        <v>2013</v>
      </c>
      <c r="F6003" s="3">
        <f t="shared" si="1167"/>
        <v>12</v>
      </c>
      <c r="G6003" s="3">
        <f t="shared" si="1168"/>
        <v>6</v>
      </c>
      <c r="H6003" s="3">
        <f t="shared" si="1169"/>
        <v>19</v>
      </c>
      <c r="I6003" s="3">
        <f t="shared" si="1170"/>
        <v>21</v>
      </c>
      <c r="J6003" s="3">
        <f t="shared" si="1171"/>
        <v>6</v>
      </c>
      <c r="K6003" s="3" t="str">
        <f>IF(AND(D6003&gt;='Season Lookup'!$D$15,D6003&lt;'Season Lookup'!$D$16),"Spring",IF(AND(D6003&gt;='Season Lookup'!$D$16,D6003&lt;'Season Lookup'!$D$17),"Summer",IF(AND(D6003&gt;='Season Lookup'!$D$17,D6003&lt;'Season Lookup'!$D$18),"Fall",IF(OR(D6003&gt;='Season Lookup'!$D$18,D6003&lt;'Season Lookup'!$D$15),"Winter"))))</f>
        <v>Fall</v>
      </c>
      <c r="L6003" s="3" t="str">
        <f>VLOOKUP(F6003,'Season Lookup'!$A$1:$B$13,2,0)</f>
        <v>Winter</v>
      </c>
      <c r="M6003" t="s">
        <v>12</v>
      </c>
      <c r="N6003" t="s">
        <v>13</v>
      </c>
      <c r="O6003" t="s">
        <v>13</v>
      </c>
      <c r="P6003" t="str">
        <f t="shared" si="1172"/>
        <v>Yes</v>
      </c>
      <c r="Q6003" t="str">
        <f t="shared" si="1173"/>
        <v>No</v>
      </c>
      <c r="R6003" t="str">
        <f t="shared" si="1174"/>
        <v>No</v>
      </c>
      <c r="T6003" t="s">
        <v>186</v>
      </c>
      <c r="U6003" t="s">
        <v>409</v>
      </c>
      <c r="V6003" t="str">
        <f t="shared" si="1175"/>
        <v>Intersection</v>
      </c>
      <c r="W6003" t="s">
        <v>886</v>
      </c>
      <c r="X6003">
        <v>42.383349000000003</v>
      </c>
      <c r="Y6003">
        <v>-71.133027999999996</v>
      </c>
      <c r="Z6003" t="s">
        <v>887</v>
      </c>
    </row>
    <row r="6004" spans="1:26">
      <c r="A6004">
        <v>30024</v>
      </c>
      <c r="B6004" s="1">
        <v>41614.819444444445</v>
      </c>
      <c r="C6004" s="1">
        <f t="shared" si="1164"/>
        <v>41275</v>
      </c>
      <c r="D6004" s="4">
        <f t="shared" si="1165"/>
        <v>0.93055555555555558</v>
      </c>
      <c r="E6004" s="3">
        <f t="shared" si="1166"/>
        <v>2013</v>
      </c>
      <c r="F6004" s="3">
        <f t="shared" si="1167"/>
        <v>12</v>
      </c>
      <c r="G6004" s="3">
        <f t="shared" si="1168"/>
        <v>6</v>
      </c>
      <c r="H6004" s="3">
        <f t="shared" si="1169"/>
        <v>19</v>
      </c>
      <c r="I6004" s="3">
        <f t="shared" si="1170"/>
        <v>40</v>
      </c>
      <c r="J6004" s="3">
        <f t="shared" si="1171"/>
        <v>6</v>
      </c>
      <c r="K6004" s="3" t="str">
        <f>IF(AND(D6004&gt;='Season Lookup'!$D$15,D6004&lt;'Season Lookup'!$D$16),"Spring",IF(AND(D6004&gt;='Season Lookup'!$D$16,D6004&lt;'Season Lookup'!$D$17),"Summer",IF(AND(D6004&gt;='Season Lookup'!$D$17,D6004&lt;'Season Lookup'!$D$18),"Fall",IF(OR(D6004&gt;='Season Lookup'!$D$18,D6004&lt;'Season Lookup'!$D$15),"Winter"))))</f>
        <v>Fall</v>
      </c>
      <c r="L6004" s="3" t="str">
        <f>VLOOKUP(F6004,'Season Lookup'!$A$1:$B$13,2,0)</f>
        <v>Winter</v>
      </c>
      <c r="M6004" t="s">
        <v>12</v>
      </c>
      <c r="N6004" t="s">
        <v>35</v>
      </c>
      <c r="O6004" t="s">
        <v>132</v>
      </c>
      <c r="P6004" t="str">
        <f t="shared" si="1172"/>
        <v>Yes</v>
      </c>
      <c r="Q6004" t="str">
        <f t="shared" si="1173"/>
        <v>Yes</v>
      </c>
      <c r="R6004" t="str">
        <f t="shared" si="1174"/>
        <v>No</v>
      </c>
      <c r="T6004" t="s">
        <v>14</v>
      </c>
      <c r="U6004" t="s">
        <v>202</v>
      </c>
      <c r="V6004" t="str">
        <f t="shared" si="1175"/>
        <v>Intersection</v>
      </c>
      <c r="W6004" t="s">
        <v>361</v>
      </c>
      <c r="X6004">
        <v>42.360154000000001</v>
      </c>
      <c r="Y6004">
        <v>-71.094881999999998</v>
      </c>
      <c r="Z6004" t="s">
        <v>223</v>
      </c>
    </row>
    <row r="6005" spans="1:26">
      <c r="A6005">
        <v>30025</v>
      </c>
      <c r="B6005" s="1">
        <v>41615.291655092595</v>
      </c>
      <c r="C6005" s="1">
        <f t="shared" si="1164"/>
        <v>41275</v>
      </c>
      <c r="D6005" s="4">
        <f t="shared" si="1165"/>
        <v>0.93333333333333335</v>
      </c>
      <c r="E6005" s="3">
        <f t="shared" si="1166"/>
        <v>2013</v>
      </c>
      <c r="F6005" s="3">
        <f t="shared" si="1167"/>
        <v>12</v>
      </c>
      <c r="G6005" s="3">
        <f t="shared" si="1168"/>
        <v>7</v>
      </c>
      <c r="H6005" s="3">
        <f t="shared" si="1169"/>
        <v>6</v>
      </c>
      <c r="I6005" s="3">
        <f t="shared" si="1170"/>
        <v>59</v>
      </c>
      <c r="J6005" s="3">
        <f t="shared" si="1171"/>
        <v>7</v>
      </c>
      <c r="K6005" s="3" t="str">
        <f>IF(AND(D6005&gt;='Season Lookup'!$D$15,D6005&lt;'Season Lookup'!$D$16),"Spring",IF(AND(D6005&gt;='Season Lookup'!$D$16,D6005&lt;'Season Lookup'!$D$17),"Summer",IF(AND(D6005&gt;='Season Lookup'!$D$17,D6005&lt;'Season Lookup'!$D$18),"Fall",IF(OR(D6005&gt;='Season Lookup'!$D$18,D6005&lt;'Season Lookup'!$D$15),"Winter"))))</f>
        <v>Fall</v>
      </c>
      <c r="L6005" s="3" t="str">
        <f>VLOOKUP(F6005,'Season Lookup'!$A$1:$B$13,2,0)</f>
        <v>Winter</v>
      </c>
      <c r="M6005" t="s">
        <v>31</v>
      </c>
      <c r="N6005" t="s">
        <v>13</v>
      </c>
      <c r="O6005" t="s">
        <v>13</v>
      </c>
      <c r="P6005" t="str">
        <f t="shared" si="1172"/>
        <v>Yes</v>
      </c>
      <c r="Q6005" t="str">
        <f t="shared" si="1173"/>
        <v>No</v>
      </c>
      <c r="R6005" t="str">
        <f t="shared" si="1174"/>
        <v>No</v>
      </c>
      <c r="T6005" t="s">
        <v>45</v>
      </c>
      <c r="U6005" t="s">
        <v>252</v>
      </c>
      <c r="V6005" t="str">
        <f t="shared" si="1175"/>
        <v>Intersection</v>
      </c>
      <c r="W6005" t="s">
        <v>3265</v>
      </c>
      <c r="X6005">
        <v>42.386164999999998</v>
      </c>
      <c r="Y6005">
        <v>-71.130977000000001</v>
      </c>
      <c r="Z6005" t="s">
        <v>811</v>
      </c>
    </row>
    <row r="6006" spans="1:26">
      <c r="A6006">
        <v>30026</v>
      </c>
      <c r="B6006" s="1">
        <v>41615.546516203707</v>
      </c>
      <c r="C6006" s="1">
        <f t="shared" si="1164"/>
        <v>41275</v>
      </c>
      <c r="D6006" s="4">
        <f t="shared" si="1165"/>
        <v>0.93333333333333335</v>
      </c>
      <c r="E6006" s="3">
        <f t="shared" si="1166"/>
        <v>2013</v>
      </c>
      <c r="F6006" s="3">
        <f t="shared" si="1167"/>
        <v>12</v>
      </c>
      <c r="G6006" s="3">
        <f t="shared" si="1168"/>
        <v>7</v>
      </c>
      <c r="H6006" s="3">
        <f t="shared" si="1169"/>
        <v>13</v>
      </c>
      <c r="I6006" s="3">
        <f t="shared" si="1170"/>
        <v>6</v>
      </c>
      <c r="J6006" s="3">
        <f t="shared" si="1171"/>
        <v>7</v>
      </c>
      <c r="K6006" s="3" t="str">
        <f>IF(AND(D6006&gt;='Season Lookup'!$D$15,D6006&lt;'Season Lookup'!$D$16),"Spring",IF(AND(D6006&gt;='Season Lookup'!$D$16,D6006&lt;'Season Lookup'!$D$17),"Summer",IF(AND(D6006&gt;='Season Lookup'!$D$17,D6006&lt;'Season Lookup'!$D$18),"Fall",IF(OR(D6006&gt;='Season Lookup'!$D$18,D6006&lt;'Season Lookup'!$D$15),"Winter"))))</f>
        <v>Fall</v>
      </c>
      <c r="L6006" s="3" t="str">
        <f>VLOOKUP(F6006,'Season Lookup'!$A$1:$B$13,2,0)</f>
        <v>Winter</v>
      </c>
      <c r="M6006" t="s">
        <v>31</v>
      </c>
      <c r="N6006" t="s">
        <v>13</v>
      </c>
      <c r="O6006" t="s">
        <v>152</v>
      </c>
      <c r="P6006" t="str">
        <f t="shared" si="1172"/>
        <v>Yes</v>
      </c>
      <c r="Q6006" t="str">
        <f t="shared" si="1173"/>
        <v>No</v>
      </c>
      <c r="R6006" t="str">
        <f t="shared" si="1174"/>
        <v>Yes</v>
      </c>
      <c r="S6006">
        <v>1920</v>
      </c>
      <c r="T6006" t="s">
        <v>14</v>
      </c>
      <c r="V6006" t="str">
        <f t="shared" si="1175"/>
        <v>Non Intersection</v>
      </c>
      <c r="W6006" t="s">
        <v>1333</v>
      </c>
      <c r="X6006">
        <v>42.389043999999998</v>
      </c>
      <c r="Y6006">
        <v>-71.119951</v>
      </c>
      <c r="Z6006" t="s">
        <v>1334</v>
      </c>
    </row>
    <row r="6007" spans="1:26">
      <c r="A6007">
        <v>30027</v>
      </c>
      <c r="B6007" s="1">
        <v>41615.652777777781</v>
      </c>
      <c r="C6007" s="1">
        <f t="shared" si="1164"/>
        <v>41275</v>
      </c>
      <c r="D6007" s="4">
        <f t="shared" si="1165"/>
        <v>0.93333333333333335</v>
      </c>
      <c r="E6007" s="3">
        <f t="shared" si="1166"/>
        <v>2013</v>
      </c>
      <c r="F6007" s="3">
        <f t="shared" si="1167"/>
        <v>12</v>
      </c>
      <c r="G6007" s="3">
        <f t="shared" si="1168"/>
        <v>7</v>
      </c>
      <c r="H6007" s="3">
        <f t="shared" si="1169"/>
        <v>15</v>
      </c>
      <c r="I6007" s="3">
        <f t="shared" si="1170"/>
        <v>40</v>
      </c>
      <c r="J6007" s="3">
        <f t="shared" si="1171"/>
        <v>7</v>
      </c>
      <c r="K6007" s="3" t="str">
        <f>IF(AND(D6007&gt;='Season Lookup'!$D$15,D6007&lt;'Season Lookup'!$D$16),"Spring",IF(AND(D6007&gt;='Season Lookup'!$D$16,D6007&lt;'Season Lookup'!$D$17),"Summer",IF(AND(D6007&gt;='Season Lookup'!$D$17,D6007&lt;'Season Lookup'!$D$18),"Fall",IF(OR(D6007&gt;='Season Lookup'!$D$18,D6007&lt;'Season Lookup'!$D$15),"Winter"))))</f>
        <v>Fall</v>
      </c>
      <c r="L6007" s="3" t="str">
        <f>VLOOKUP(F6007,'Season Lookup'!$A$1:$B$13,2,0)</f>
        <v>Winter</v>
      </c>
      <c r="M6007" t="s">
        <v>31</v>
      </c>
      <c r="N6007" t="s">
        <v>13</v>
      </c>
      <c r="O6007" t="s">
        <v>13</v>
      </c>
      <c r="P6007" t="str">
        <f t="shared" si="1172"/>
        <v>Yes</v>
      </c>
      <c r="Q6007" t="str">
        <f t="shared" si="1173"/>
        <v>No</v>
      </c>
      <c r="R6007" t="str">
        <f t="shared" si="1174"/>
        <v>No</v>
      </c>
      <c r="T6007" t="s">
        <v>342</v>
      </c>
      <c r="U6007" t="s">
        <v>19</v>
      </c>
      <c r="V6007" t="str">
        <f t="shared" si="1175"/>
        <v>Intersection</v>
      </c>
      <c r="W6007" t="s">
        <v>3214</v>
      </c>
      <c r="X6007">
        <v>42.373379999999997</v>
      </c>
      <c r="Y6007">
        <v>-71.098140000000001</v>
      </c>
      <c r="Z6007" t="s">
        <v>822</v>
      </c>
    </row>
    <row r="6008" spans="1:26">
      <c r="A6008">
        <v>30028</v>
      </c>
      <c r="B6008" s="1">
        <v>41615.833333333336</v>
      </c>
      <c r="C6008" s="1">
        <f t="shared" si="1164"/>
        <v>41275</v>
      </c>
      <c r="D6008" s="4">
        <f t="shared" si="1165"/>
        <v>0.93333333333333335</v>
      </c>
      <c r="E6008" s="3">
        <f t="shared" si="1166"/>
        <v>2013</v>
      </c>
      <c r="F6008" s="3">
        <f t="shared" si="1167"/>
        <v>12</v>
      </c>
      <c r="G6008" s="3">
        <f t="shared" si="1168"/>
        <v>7</v>
      </c>
      <c r="H6008" s="3">
        <f t="shared" si="1169"/>
        <v>20</v>
      </c>
      <c r="I6008" s="3">
        <f t="shared" si="1170"/>
        <v>0</v>
      </c>
      <c r="J6008" s="3">
        <f t="shared" si="1171"/>
        <v>7</v>
      </c>
      <c r="K6008" s="3" t="str">
        <f>IF(AND(D6008&gt;='Season Lookup'!$D$15,D6008&lt;'Season Lookup'!$D$16),"Spring",IF(AND(D6008&gt;='Season Lookup'!$D$16,D6008&lt;'Season Lookup'!$D$17),"Summer",IF(AND(D6008&gt;='Season Lookup'!$D$17,D6008&lt;'Season Lookup'!$D$18),"Fall",IF(OR(D6008&gt;='Season Lookup'!$D$18,D6008&lt;'Season Lookup'!$D$15),"Winter"))))</f>
        <v>Fall</v>
      </c>
      <c r="L6008" s="3" t="str">
        <f>VLOOKUP(F6008,'Season Lookup'!$A$1:$B$13,2,0)</f>
        <v>Winter</v>
      </c>
      <c r="M6008" t="s">
        <v>31</v>
      </c>
      <c r="N6008" t="s">
        <v>13</v>
      </c>
      <c r="O6008" t="s">
        <v>23</v>
      </c>
      <c r="P6008" t="str">
        <f t="shared" si="1172"/>
        <v>Yes</v>
      </c>
      <c r="Q6008" t="str">
        <f t="shared" si="1173"/>
        <v>No</v>
      </c>
      <c r="R6008" t="str">
        <f t="shared" si="1174"/>
        <v>No</v>
      </c>
      <c r="T6008" t="s">
        <v>316</v>
      </c>
      <c r="V6008" t="str">
        <f t="shared" si="1175"/>
        <v>Intersection</v>
      </c>
      <c r="W6008" t="s">
        <v>1374</v>
      </c>
      <c r="X6008">
        <v>0</v>
      </c>
      <c r="Y6008">
        <v>0</v>
      </c>
      <c r="Z6008" t="s">
        <v>81</v>
      </c>
    </row>
    <row r="6009" spans="1:26">
      <c r="A6009">
        <v>30029</v>
      </c>
      <c r="B6009" s="1">
        <v>41615.95484953704</v>
      </c>
      <c r="C6009" s="1">
        <f t="shared" si="1164"/>
        <v>41275</v>
      </c>
      <c r="D6009" s="4">
        <f t="shared" si="1165"/>
        <v>0.93333333333333335</v>
      </c>
      <c r="E6009" s="3">
        <f t="shared" si="1166"/>
        <v>2013</v>
      </c>
      <c r="F6009" s="3">
        <f t="shared" si="1167"/>
        <v>12</v>
      </c>
      <c r="G6009" s="3">
        <f t="shared" si="1168"/>
        <v>7</v>
      </c>
      <c r="H6009" s="3">
        <f t="shared" si="1169"/>
        <v>22</v>
      </c>
      <c r="I6009" s="3">
        <f t="shared" si="1170"/>
        <v>54</v>
      </c>
      <c r="J6009" s="3">
        <f t="shared" si="1171"/>
        <v>7</v>
      </c>
      <c r="K6009" s="3" t="str">
        <f>IF(AND(D6009&gt;='Season Lookup'!$D$15,D6009&lt;'Season Lookup'!$D$16),"Spring",IF(AND(D6009&gt;='Season Lookup'!$D$16,D6009&lt;'Season Lookup'!$D$17),"Summer",IF(AND(D6009&gt;='Season Lookup'!$D$17,D6009&lt;'Season Lookup'!$D$18),"Fall",IF(OR(D6009&gt;='Season Lookup'!$D$18,D6009&lt;'Season Lookup'!$D$15),"Winter"))))</f>
        <v>Fall</v>
      </c>
      <c r="L6009" s="3" t="str">
        <f>VLOOKUP(F6009,'Season Lookup'!$A$1:$B$13,2,0)</f>
        <v>Winter</v>
      </c>
      <c r="M6009" t="s">
        <v>31</v>
      </c>
      <c r="N6009" t="s">
        <v>13</v>
      </c>
      <c r="O6009" t="s">
        <v>13</v>
      </c>
      <c r="P6009" t="str">
        <f t="shared" si="1172"/>
        <v>Yes</v>
      </c>
      <c r="Q6009" t="str">
        <f t="shared" si="1173"/>
        <v>No</v>
      </c>
      <c r="R6009" t="str">
        <f t="shared" si="1174"/>
        <v>No</v>
      </c>
      <c r="S6009">
        <v>1</v>
      </c>
      <c r="T6009" t="s">
        <v>28</v>
      </c>
      <c r="V6009" t="str">
        <f t="shared" si="1175"/>
        <v>Non Intersection</v>
      </c>
      <c r="W6009" t="s">
        <v>6246</v>
      </c>
      <c r="X6009">
        <v>42.363545000000002</v>
      </c>
      <c r="Y6009">
        <v>-71.110731999999999</v>
      </c>
      <c r="Z6009" t="s">
        <v>6247</v>
      </c>
    </row>
    <row r="6010" spans="1:26">
      <c r="A6010">
        <v>30030</v>
      </c>
      <c r="B6010" s="1">
        <v>41616.459710648145</v>
      </c>
      <c r="C6010" s="1">
        <f t="shared" si="1164"/>
        <v>41275</v>
      </c>
      <c r="D6010" s="4">
        <f t="shared" si="1165"/>
        <v>0.93611111111111112</v>
      </c>
      <c r="E6010" s="3">
        <f t="shared" si="1166"/>
        <v>2013</v>
      </c>
      <c r="F6010" s="3">
        <f t="shared" si="1167"/>
        <v>12</v>
      </c>
      <c r="G6010" s="3">
        <f t="shared" si="1168"/>
        <v>8</v>
      </c>
      <c r="H6010" s="3">
        <f t="shared" si="1169"/>
        <v>11</v>
      </c>
      <c r="I6010" s="3">
        <f t="shared" si="1170"/>
        <v>1</v>
      </c>
      <c r="J6010" s="3">
        <f t="shared" si="1171"/>
        <v>1</v>
      </c>
      <c r="K6010" s="3" t="str">
        <f>IF(AND(D6010&gt;='Season Lookup'!$D$15,D6010&lt;'Season Lookup'!$D$16),"Spring",IF(AND(D6010&gt;='Season Lookup'!$D$16,D6010&lt;'Season Lookup'!$D$17),"Summer",IF(AND(D6010&gt;='Season Lookup'!$D$17,D6010&lt;'Season Lookup'!$D$18),"Fall",IF(OR(D6010&gt;='Season Lookup'!$D$18,D6010&lt;'Season Lookup'!$D$15),"Winter"))))</f>
        <v>Fall</v>
      </c>
      <c r="L6010" s="3" t="str">
        <f>VLOOKUP(F6010,'Season Lookup'!$A$1:$B$13,2,0)</f>
        <v>Winter</v>
      </c>
      <c r="M6010" t="s">
        <v>48</v>
      </c>
      <c r="N6010" t="s">
        <v>13</v>
      </c>
      <c r="O6010" t="s">
        <v>36</v>
      </c>
      <c r="P6010" t="str">
        <f t="shared" si="1172"/>
        <v>Yes</v>
      </c>
      <c r="Q6010" t="str">
        <f t="shared" si="1173"/>
        <v>No</v>
      </c>
      <c r="R6010" t="str">
        <f t="shared" si="1174"/>
        <v>No</v>
      </c>
      <c r="S6010">
        <v>534</v>
      </c>
      <c r="T6010" t="s">
        <v>189</v>
      </c>
      <c r="V6010" t="str">
        <f t="shared" si="1175"/>
        <v>Non Intersection</v>
      </c>
      <c r="W6010" t="s">
        <v>6248</v>
      </c>
      <c r="X6010">
        <v>42.373319000000002</v>
      </c>
      <c r="Y6010">
        <v>-71.092849000000001</v>
      </c>
      <c r="Z6010" t="s">
        <v>6249</v>
      </c>
    </row>
    <row r="6011" spans="1:26">
      <c r="A6011">
        <v>30031</v>
      </c>
      <c r="B6011" s="1">
        <v>41616.559027777781</v>
      </c>
      <c r="C6011" s="1">
        <f t="shared" si="1164"/>
        <v>41275</v>
      </c>
      <c r="D6011" s="4">
        <f t="shared" si="1165"/>
        <v>0.93611111111111112</v>
      </c>
      <c r="E6011" s="3">
        <f t="shared" si="1166"/>
        <v>2013</v>
      </c>
      <c r="F6011" s="3">
        <f t="shared" si="1167"/>
        <v>12</v>
      </c>
      <c r="G6011" s="3">
        <f t="shared" si="1168"/>
        <v>8</v>
      </c>
      <c r="H6011" s="3">
        <f t="shared" si="1169"/>
        <v>13</v>
      </c>
      <c r="I6011" s="3">
        <f t="shared" si="1170"/>
        <v>25</v>
      </c>
      <c r="J6011" s="3">
        <f t="shared" si="1171"/>
        <v>1</v>
      </c>
      <c r="K6011" s="3" t="str">
        <f>IF(AND(D6011&gt;='Season Lookup'!$D$15,D6011&lt;'Season Lookup'!$D$16),"Spring",IF(AND(D6011&gt;='Season Lookup'!$D$16,D6011&lt;'Season Lookup'!$D$17),"Summer",IF(AND(D6011&gt;='Season Lookup'!$D$17,D6011&lt;'Season Lookup'!$D$18),"Fall",IF(OR(D6011&gt;='Season Lookup'!$D$18,D6011&lt;'Season Lookup'!$D$15),"Winter"))))</f>
        <v>Fall</v>
      </c>
      <c r="L6011" s="3" t="str">
        <f>VLOOKUP(F6011,'Season Lookup'!$A$1:$B$13,2,0)</f>
        <v>Winter</v>
      </c>
      <c r="M6011" t="s">
        <v>48</v>
      </c>
      <c r="N6011" t="s">
        <v>13</v>
      </c>
      <c r="O6011" t="s">
        <v>13</v>
      </c>
      <c r="P6011" t="str">
        <f t="shared" si="1172"/>
        <v>Yes</v>
      </c>
      <c r="Q6011" t="str">
        <f t="shared" si="1173"/>
        <v>No</v>
      </c>
      <c r="R6011" t="str">
        <f t="shared" si="1174"/>
        <v>No</v>
      </c>
      <c r="T6011" t="s">
        <v>14</v>
      </c>
      <c r="U6011" t="s">
        <v>1916</v>
      </c>
      <c r="V6011" t="str">
        <f t="shared" si="1175"/>
        <v>Intersection</v>
      </c>
      <c r="W6011" t="s">
        <v>1917</v>
      </c>
      <c r="X6011">
        <v>42.391157999999997</v>
      </c>
      <c r="Y6011">
        <v>-71.122801999999993</v>
      </c>
      <c r="Z6011" t="s">
        <v>1918</v>
      </c>
    </row>
    <row r="6012" spans="1:26">
      <c r="A6012">
        <v>30038</v>
      </c>
      <c r="B6012" s="1">
        <v>41616.5</v>
      </c>
      <c r="C6012" s="1">
        <f t="shared" si="1164"/>
        <v>41275</v>
      </c>
      <c r="D6012" s="4">
        <f t="shared" si="1165"/>
        <v>0.93611111111111112</v>
      </c>
      <c r="E6012" s="3">
        <f t="shared" si="1166"/>
        <v>2013</v>
      </c>
      <c r="F6012" s="3">
        <f t="shared" si="1167"/>
        <v>12</v>
      </c>
      <c r="G6012" s="3">
        <f t="shared" si="1168"/>
        <v>8</v>
      </c>
      <c r="H6012" s="3">
        <f t="shared" si="1169"/>
        <v>12</v>
      </c>
      <c r="I6012" s="3">
        <f t="shared" si="1170"/>
        <v>0</v>
      </c>
      <c r="J6012" s="3">
        <f t="shared" si="1171"/>
        <v>1</v>
      </c>
      <c r="K6012" s="3" t="str">
        <f>IF(AND(D6012&gt;='Season Lookup'!$D$15,D6012&lt;'Season Lookup'!$D$16),"Spring",IF(AND(D6012&gt;='Season Lookup'!$D$16,D6012&lt;'Season Lookup'!$D$17),"Summer",IF(AND(D6012&gt;='Season Lookup'!$D$17,D6012&lt;'Season Lookup'!$D$18),"Fall",IF(OR(D6012&gt;='Season Lookup'!$D$18,D6012&lt;'Season Lookup'!$D$15),"Winter"))))</f>
        <v>Fall</v>
      </c>
      <c r="L6012" s="3" t="str">
        <f>VLOOKUP(F6012,'Season Lookup'!$A$1:$B$13,2,0)</f>
        <v>Winter</v>
      </c>
      <c r="M6012" t="s">
        <v>48</v>
      </c>
      <c r="N6012" t="s">
        <v>13</v>
      </c>
      <c r="O6012" t="s">
        <v>23</v>
      </c>
      <c r="P6012" t="str">
        <f t="shared" si="1172"/>
        <v>Yes</v>
      </c>
      <c r="Q6012" t="str">
        <f t="shared" si="1173"/>
        <v>No</v>
      </c>
      <c r="R6012" t="str">
        <f t="shared" si="1174"/>
        <v>No</v>
      </c>
      <c r="S6012">
        <v>20</v>
      </c>
      <c r="T6012" t="s">
        <v>651</v>
      </c>
      <c r="V6012" t="str">
        <f t="shared" si="1175"/>
        <v>Non Intersection</v>
      </c>
      <c r="W6012" t="s">
        <v>6250</v>
      </c>
      <c r="X6012">
        <v>42.368648</v>
      </c>
      <c r="Y6012">
        <v>-71.114299000000003</v>
      </c>
      <c r="Z6012" t="s">
        <v>6251</v>
      </c>
    </row>
    <row r="6013" spans="1:26">
      <c r="A6013">
        <v>30033</v>
      </c>
      <c r="B6013" s="1">
        <v>41617.583333333336</v>
      </c>
      <c r="C6013" s="1">
        <f t="shared" si="1164"/>
        <v>41275</v>
      </c>
      <c r="D6013" s="4">
        <f t="shared" si="1165"/>
        <v>0.93888888888888888</v>
      </c>
      <c r="E6013" s="3">
        <f t="shared" si="1166"/>
        <v>2013</v>
      </c>
      <c r="F6013" s="3">
        <f t="shared" si="1167"/>
        <v>12</v>
      </c>
      <c r="G6013" s="3">
        <f t="shared" si="1168"/>
        <v>9</v>
      </c>
      <c r="H6013" s="3">
        <f t="shared" si="1169"/>
        <v>14</v>
      </c>
      <c r="I6013" s="3">
        <f t="shared" si="1170"/>
        <v>0</v>
      </c>
      <c r="J6013" s="3">
        <f t="shared" si="1171"/>
        <v>2</v>
      </c>
      <c r="K6013" s="3" t="str">
        <f>IF(AND(D6013&gt;='Season Lookup'!$D$15,D6013&lt;'Season Lookup'!$D$16),"Spring",IF(AND(D6013&gt;='Season Lookup'!$D$16,D6013&lt;'Season Lookup'!$D$17),"Summer",IF(AND(D6013&gt;='Season Lookup'!$D$17,D6013&lt;'Season Lookup'!$D$18),"Fall",IF(OR(D6013&gt;='Season Lookup'!$D$18,D6013&lt;'Season Lookup'!$D$15),"Winter"))))</f>
        <v>Fall</v>
      </c>
      <c r="L6013" s="3" t="str">
        <f>VLOOKUP(F6013,'Season Lookup'!$A$1:$B$13,2,0)</f>
        <v>Winter</v>
      </c>
      <c r="M6013" t="s">
        <v>56</v>
      </c>
      <c r="N6013" t="s">
        <v>13</v>
      </c>
      <c r="O6013" t="s">
        <v>23</v>
      </c>
      <c r="P6013" t="str">
        <f t="shared" si="1172"/>
        <v>Yes</v>
      </c>
      <c r="Q6013" t="str">
        <f t="shared" si="1173"/>
        <v>No</v>
      </c>
      <c r="R6013" t="str">
        <f t="shared" si="1174"/>
        <v>No</v>
      </c>
      <c r="T6013" t="s">
        <v>587</v>
      </c>
      <c r="U6013" t="s">
        <v>2344</v>
      </c>
      <c r="V6013" t="str">
        <f t="shared" si="1175"/>
        <v>Intersection</v>
      </c>
      <c r="W6013" t="s">
        <v>2345</v>
      </c>
      <c r="X6013">
        <v>42.368307000000001</v>
      </c>
      <c r="Y6013">
        <v>-71.092855999999998</v>
      </c>
      <c r="Z6013" t="s">
        <v>2346</v>
      </c>
    </row>
    <row r="6014" spans="1:26">
      <c r="A6014">
        <v>30034</v>
      </c>
      <c r="B6014" s="1">
        <v>41617.291655092595</v>
      </c>
      <c r="C6014" s="1">
        <f t="shared" si="1164"/>
        <v>41275</v>
      </c>
      <c r="D6014" s="4">
        <f t="shared" si="1165"/>
        <v>0.93888888888888888</v>
      </c>
      <c r="E6014" s="3">
        <f t="shared" si="1166"/>
        <v>2013</v>
      </c>
      <c r="F6014" s="3">
        <f t="shared" si="1167"/>
        <v>12</v>
      </c>
      <c r="G6014" s="3">
        <f t="shared" si="1168"/>
        <v>9</v>
      </c>
      <c r="H6014" s="3">
        <f t="shared" si="1169"/>
        <v>6</v>
      </c>
      <c r="I6014" s="3">
        <f t="shared" si="1170"/>
        <v>59</v>
      </c>
      <c r="J6014" s="3">
        <f t="shared" si="1171"/>
        <v>2</v>
      </c>
      <c r="K6014" s="3" t="str">
        <f>IF(AND(D6014&gt;='Season Lookup'!$D$15,D6014&lt;'Season Lookup'!$D$16),"Spring",IF(AND(D6014&gt;='Season Lookup'!$D$16,D6014&lt;'Season Lookup'!$D$17),"Summer",IF(AND(D6014&gt;='Season Lookup'!$D$17,D6014&lt;'Season Lookup'!$D$18),"Fall",IF(OR(D6014&gt;='Season Lookup'!$D$18,D6014&lt;'Season Lookup'!$D$15),"Winter"))))</f>
        <v>Fall</v>
      </c>
      <c r="L6014" s="3" t="str">
        <f>VLOOKUP(F6014,'Season Lookup'!$A$1:$B$13,2,0)</f>
        <v>Winter</v>
      </c>
      <c r="M6014" t="s">
        <v>56</v>
      </c>
      <c r="N6014" t="s">
        <v>13</v>
      </c>
      <c r="O6014" t="s">
        <v>13</v>
      </c>
      <c r="P6014" t="str">
        <f t="shared" si="1172"/>
        <v>Yes</v>
      </c>
      <c r="Q6014" t="str">
        <f t="shared" si="1173"/>
        <v>No</v>
      </c>
      <c r="R6014" t="str">
        <f t="shared" si="1174"/>
        <v>No</v>
      </c>
      <c r="T6014" t="s">
        <v>185</v>
      </c>
      <c r="U6014" t="s">
        <v>296</v>
      </c>
      <c r="V6014" t="str">
        <f t="shared" si="1175"/>
        <v>Intersection</v>
      </c>
      <c r="W6014" t="s">
        <v>594</v>
      </c>
      <c r="X6014">
        <v>42.376564000000002</v>
      </c>
      <c r="Y6014">
        <v>-71.122185000000002</v>
      </c>
      <c r="Z6014" t="s">
        <v>298</v>
      </c>
    </row>
    <row r="6015" spans="1:26">
      <c r="A6015">
        <v>30035</v>
      </c>
      <c r="B6015" s="1">
        <v>41617.354849537034</v>
      </c>
      <c r="C6015" s="1">
        <f t="shared" si="1164"/>
        <v>41275</v>
      </c>
      <c r="D6015" s="4">
        <f t="shared" si="1165"/>
        <v>0.93888888888888888</v>
      </c>
      <c r="E6015" s="3">
        <f t="shared" si="1166"/>
        <v>2013</v>
      </c>
      <c r="F6015" s="3">
        <f t="shared" si="1167"/>
        <v>12</v>
      </c>
      <c r="G6015" s="3">
        <f t="shared" si="1168"/>
        <v>9</v>
      </c>
      <c r="H6015" s="3">
        <f t="shared" si="1169"/>
        <v>8</v>
      </c>
      <c r="I6015" s="3">
        <f t="shared" si="1170"/>
        <v>30</v>
      </c>
      <c r="J6015" s="3">
        <f t="shared" si="1171"/>
        <v>2</v>
      </c>
      <c r="K6015" s="3" t="str">
        <f>IF(AND(D6015&gt;='Season Lookup'!$D$15,D6015&lt;'Season Lookup'!$D$16),"Spring",IF(AND(D6015&gt;='Season Lookup'!$D$16,D6015&lt;'Season Lookup'!$D$17),"Summer",IF(AND(D6015&gt;='Season Lookup'!$D$17,D6015&lt;'Season Lookup'!$D$18),"Fall",IF(OR(D6015&gt;='Season Lookup'!$D$18,D6015&lt;'Season Lookup'!$D$15),"Winter"))))</f>
        <v>Fall</v>
      </c>
      <c r="L6015" s="3" t="str">
        <f>VLOOKUP(F6015,'Season Lookup'!$A$1:$B$13,2,0)</f>
        <v>Winter</v>
      </c>
      <c r="M6015" t="s">
        <v>56</v>
      </c>
      <c r="N6015" t="s">
        <v>13</v>
      </c>
      <c r="O6015" t="s">
        <v>13</v>
      </c>
      <c r="P6015" t="str">
        <f t="shared" si="1172"/>
        <v>Yes</v>
      </c>
      <c r="Q6015" t="str">
        <f t="shared" si="1173"/>
        <v>No</v>
      </c>
      <c r="R6015" t="str">
        <f t="shared" si="1174"/>
        <v>No</v>
      </c>
      <c r="T6015" t="s">
        <v>1502</v>
      </c>
      <c r="U6015" t="s">
        <v>260</v>
      </c>
      <c r="V6015" t="str">
        <f t="shared" si="1175"/>
        <v>Intersection</v>
      </c>
      <c r="W6015" t="s">
        <v>2873</v>
      </c>
      <c r="X6015">
        <v>42.371716999999997</v>
      </c>
      <c r="Y6015">
        <v>-71.079684999999998</v>
      </c>
      <c r="Z6015" t="s">
        <v>1504</v>
      </c>
    </row>
    <row r="6016" spans="1:26">
      <c r="A6016">
        <v>30036</v>
      </c>
      <c r="B6016" s="1">
        <v>41617.6875</v>
      </c>
      <c r="C6016" s="1">
        <f t="shared" si="1164"/>
        <v>41275</v>
      </c>
      <c r="D6016" s="4">
        <f t="shared" si="1165"/>
        <v>0.93888888888888888</v>
      </c>
      <c r="E6016" s="3">
        <f t="shared" si="1166"/>
        <v>2013</v>
      </c>
      <c r="F6016" s="3">
        <f t="shared" si="1167"/>
        <v>12</v>
      </c>
      <c r="G6016" s="3">
        <f t="shared" si="1168"/>
        <v>9</v>
      </c>
      <c r="H6016" s="3">
        <f t="shared" si="1169"/>
        <v>16</v>
      </c>
      <c r="I6016" s="3">
        <f t="shared" si="1170"/>
        <v>30</v>
      </c>
      <c r="J6016" s="3">
        <f t="shared" si="1171"/>
        <v>2</v>
      </c>
      <c r="K6016" s="3" t="str">
        <f>IF(AND(D6016&gt;='Season Lookup'!$D$15,D6016&lt;'Season Lookup'!$D$16),"Spring",IF(AND(D6016&gt;='Season Lookup'!$D$16,D6016&lt;'Season Lookup'!$D$17),"Summer",IF(AND(D6016&gt;='Season Lookup'!$D$17,D6016&lt;'Season Lookup'!$D$18),"Fall",IF(OR(D6016&gt;='Season Lookup'!$D$18,D6016&lt;'Season Lookup'!$D$15),"Winter"))))</f>
        <v>Fall</v>
      </c>
      <c r="L6016" s="3" t="str">
        <f>VLOOKUP(F6016,'Season Lookup'!$A$1:$B$13,2,0)</f>
        <v>Winter</v>
      </c>
      <c r="M6016" t="s">
        <v>56</v>
      </c>
      <c r="N6016" t="s">
        <v>13</v>
      </c>
      <c r="O6016" t="s">
        <v>23</v>
      </c>
      <c r="P6016" t="str">
        <f t="shared" si="1172"/>
        <v>Yes</v>
      </c>
      <c r="Q6016" t="str">
        <f t="shared" si="1173"/>
        <v>No</v>
      </c>
      <c r="R6016" t="str">
        <f t="shared" si="1174"/>
        <v>No</v>
      </c>
      <c r="S6016">
        <v>215</v>
      </c>
      <c r="T6016" t="s">
        <v>170</v>
      </c>
      <c r="V6016" t="str">
        <f t="shared" si="1175"/>
        <v>Non Intersection</v>
      </c>
      <c r="W6016" t="s">
        <v>4750</v>
      </c>
      <c r="X6016">
        <v>42.389387999999997</v>
      </c>
      <c r="Y6016">
        <v>-71.14282</v>
      </c>
      <c r="Z6016" t="s">
        <v>4751</v>
      </c>
    </row>
    <row r="6017" spans="1:26">
      <c r="A6017">
        <v>30037</v>
      </c>
      <c r="B6017" s="1">
        <v>41617.583333333336</v>
      </c>
      <c r="C6017" s="1">
        <f t="shared" si="1164"/>
        <v>41275</v>
      </c>
      <c r="D6017" s="4">
        <f t="shared" si="1165"/>
        <v>0.93888888888888888</v>
      </c>
      <c r="E6017" s="3">
        <f t="shared" si="1166"/>
        <v>2013</v>
      </c>
      <c r="F6017" s="3">
        <f t="shared" si="1167"/>
        <v>12</v>
      </c>
      <c r="G6017" s="3">
        <f t="shared" si="1168"/>
        <v>9</v>
      </c>
      <c r="H6017" s="3">
        <f t="shared" si="1169"/>
        <v>14</v>
      </c>
      <c r="I6017" s="3">
        <f t="shared" si="1170"/>
        <v>0</v>
      </c>
      <c r="J6017" s="3">
        <f t="shared" si="1171"/>
        <v>2</v>
      </c>
      <c r="K6017" s="3" t="str">
        <f>IF(AND(D6017&gt;='Season Lookup'!$D$15,D6017&lt;'Season Lookup'!$D$16),"Spring",IF(AND(D6017&gt;='Season Lookup'!$D$16,D6017&lt;'Season Lookup'!$D$17),"Summer",IF(AND(D6017&gt;='Season Lookup'!$D$17,D6017&lt;'Season Lookup'!$D$18),"Fall",IF(OR(D6017&gt;='Season Lookup'!$D$18,D6017&lt;'Season Lookup'!$D$15),"Winter"))))</f>
        <v>Fall</v>
      </c>
      <c r="L6017" s="3" t="str">
        <f>VLOOKUP(F6017,'Season Lookup'!$A$1:$B$13,2,0)</f>
        <v>Winter</v>
      </c>
      <c r="M6017" t="s">
        <v>56</v>
      </c>
      <c r="N6017" t="s">
        <v>13</v>
      </c>
      <c r="O6017" t="s">
        <v>13</v>
      </c>
      <c r="P6017" t="str">
        <f t="shared" si="1172"/>
        <v>Yes</v>
      </c>
      <c r="Q6017" t="str">
        <f t="shared" si="1173"/>
        <v>No</v>
      </c>
      <c r="R6017" t="str">
        <f t="shared" si="1174"/>
        <v>No</v>
      </c>
      <c r="S6017">
        <v>40</v>
      </c>
      <c r="T6017" t="s">
        <v>2580</v>
      </c>
      <c r="V6017" t="str">
        <f t="shared" si="1175"/>
        <v>Non Intersection</v>
      </c>
      <c r="W6017" t="s">
        <v>5794</v>
      </c>
      <c r="X6017">
        <v>42.366841999999998</v>
      </c>
      <c r="Y6017">
        <v>-71.074883999999997</v>
      </c>
      <c r="Z6017" t="s">
        <v>5795</v>
      </c>
    </row>
    <row r="6018" spans="1:26">
      <c r="A6018">
        <v>30039</v>
      </c>
      <c r="B6018" s="1">
        <v>41618.568738425929</v>
      </c>
      <c r="C6018" s="1">
        <f t="shared" si="1164"/>
        <v>41275</v>
      </c>
      <c r="D6018" s="4">
        <f t="shared" si="1165"/>
        <v>0.94166666666666665</v>
      </c>
      <c r="E6018" s="3">
        <f t="shared" si="1166"/>
        <v>2013</v>
      </c>
      <c r="F6018" s="3">
        <f t="shared" si="1167"/>
        <v>12</v>
      </c>
      <c r="G6018" s="3">
        <f t="shared" si="1168"/>
        <v>10</v>
      </c>
      <c r="H6018" s="3">
        <f t="shared" si="1169"/>
        <v>13</v>
      </c>
      <c r="I6018" s="3">
        <f t="shared" si="1170"/>
        <v>38</v>
      </c>
      <c r="J6018" s="3">
        <f t="shared" si="1171"/>
        <v>3</v>
      </c>
      <c r="K6018" s="3" t="str">
        <f>IF(AND(D6018&gt;='Season Lookup'!$D$15,D6018&lt;'Season Lookup'!$D$16),"Spring",IF(AND(D6018&gt;='Season Lookup'!$D$16,D6018&lt;'Season Lookup'!$D$17),"Summer",IF(AND(D6018&gt;='Season Lookup'!$D$17,D6018&lt;'Season Lookup'!$D$18),"Fall",IF(OR(D6018&gt;='Season Lookup'!$D$18,D6018&lt;'Season Lookup'!$D$15),"Winter"))))</f>
        <v>Fall</v>
      </c>
      <c r="L6018" s="3" t="str">
        <f>VLOOKUP(F6018,'Season Lookup'!$A$1:$B$13,2,0)</f>
        <v>Winter</v>
      </c>
      <c r="M6018" t="s">
        <v>73</v>
      </c>
      <c r="N6018" t="s">
        <v>13</v>
      </c>
      <c r="O6018" t="s">
        <v>13</v>
      </c>
      <c r="P6018" t="str">
        <f t="shared" si="1172"/>
        <v>Yes</v>
      </c>
      <c r="Q6018" t="str">
        <f t="shared" si="1173"/>
        <v>No</v>
      </c>
      <c r="R6018" t="str">
        <f t="shared" si="1174"/>
        <v>No</v>
      </c>
      <c r="T6018" t="s">
        <v>1502</v>
      </c>
      <c r="U6018" t="s">
        <v>260</v>
      </c>
      <c r="V6018" t="str">
        <f t="shared" si="1175"/>
        <v>Intersection</v>
      </c>
      <c r="W6018" t="s">
        <v>2873</v>
      </c>
      <c r="X6018">
        <v>42.371716999999997</v>
      </c>
      <c r="Y6018">
        <v>-71.079684999999998</v>
      </c>
      <c r="Z6018" t="s">
        <v>1504</v>
      </c>
    </row>
    <row r="6019" spans="1:26">
      <c r="A6019">
        <v>30040</v>
      </c>
      <c r="B6019" s="1">
        <v>41618.763888888891</v>
      </c>
      <c r="C6019" s="1">
        <f t="shared" si="1164"/>
        <v>41275</v>
      </c>
      <c r="D6019" s="4">
        <f t="shared" si="1165"/>
        <v>0.94166666666666665</v>
      </c>
      <c r="E6019" s="3">
        <f t="shared" si="1166"/>
        <v>2013</v>
      </c>
      <c r="F6019" s="3">
        <f t="shared" si="1167"/>
        <v>12</v>
      </c>
      <c r="G6019" s="3">
        <f t="shared" si="1168"/>
        <v>10</v>
      </c>
      <c r="H6019" s="3">
        <f t="shared" si="1169"/>
        <v>18</v>
      </c>
      <c r="I6019" s="3">
        <f t="shared" si="1170"/>
        <v>20</v>
      </c>
      <c r="J6019" s="3">
        <f t="shared" si="1171"/>
        <v>3</v>
      </c>
      <c r="K6019" s="3" t="str">
        <f>IF(AND(D6019&gt;='Season Lookup'!$D$15,D6019&lt;'Season Lookup'!$D$16),"Spring",IF(AND(D6019&gt;='Season Lookup'!$D$16,D6019&lt;'Season Lookup'!$D$17),"Summer",IF(AND(D6019&gt;='Season Lookup'!$D$17,D6019&lt;'Season Lookup'!$D$18),"Fall",IF(OR(D6019&gt;='Season Lookup'!$D$18,D6019&lt;'Season Lookup'!$D$15),"Winter"))))</f>
        <v>Fall</v>
      </c>
      <c r="L6019" s="3" t="str">
        <f>VLOOKUP(F6019,'Season Lookup'!$A$1:$B$13,2,0)</f>
        <v>Winter</v>
      </c>
      <c r="M6019" t="s">
        <v>73</v>
      </c>
      <c r="N6019" t="s">
        <v>13</v>
      </c>
      <c r="O6019" t="s">
        <v>152</v>
      </c>
      <c r="P6019" t="str">
        <f t="shared" si="1172"/>
        <v>Yes</v>
      </c>
      <c r="Q6019" t="str">
        <f t="shared" si="1173"/>
        <v>No</v>
      </c>
      <c r="R6019" t="str">
        <f t="shared" si="1174"/>
        <v>Yes</v>
      </c>
      <c r="T6019" t="s">
        <v>14</v>
      </c>
      <c r="U6019" t="s">
        <v>1438</v>
      </c>
      <c r="V6019" t="str">
        <f t="shared" si="1175"/>
        <v>Intersection</v>
      </c>
      <c r="W6019" t="s">
        <v>2030</v>
      </c>
      <c r="X6019">
        <v>42.373333000000002</v>
      </c>
      <c r="Y6019">
        <v>-71.118581000000006</v>
      </c>
      <c r="Z6019" t="s">
        <v>2031</v>
      </c>
    </row>
    <row r="6020" spans="1:26">
      <c r="A6020">
        <v>30042</v>
      </c>
      <c r="B6020" s="1">
        <v>41618.5</v>
      </c>
      <c r="C6020" s="1">
        <f t="shared" si="1164"/>
        <v>41275</v>
      </c>
      <c r="D6020" s="4">
        <f t="shared" si="1165"/>
        <v>0.94166666666666665</v>
      </c>
      <c r="E6020" s="3">
        <f t="shared" si="1166"/>
        <v>2013</v>
      </c>
      <c r="F6020" s="3">
        <f t="shared" si="1167"/>
        <v>12</v>
      </c>
      <c r="G6020" s="3">
        <f t="shared" si="1168"/>
        <v>10</v>
      </c>
      <c r="H6020" s="3">
        <f t="shared" si="1169"/>
        <v>12</v>
      </c>
      <c r="I6020" s="3">
        <f t="shared" si="1170"/>
        <v>0</v>
      </c>
      <c r="J6020" s="3">
        <f t="shared" si="1171"/>
        <v>3</v>
      </c>
      <c r="K6020" s="3" t="str">
        <f>IF(AND(D6020&gt;='Season Lookup'!$D$15,D6020&lt;'Season Lookup'!$D$16),"Spring",IF(AND(D6020&gt;='Season Lookup'!$D$16,D6020&lt;'Season Lookup'!$D$17),"Summer",IF(AND(D6020&gt;='Season Lookup'!$D$17,D6020&lt;'Season Lookup'!$D$18),"Fall",IF(OR(D6020&gt;='Season Lookup'!$D$18,D6020&lt;'Season Lookup'!$D$15),"Winter"))))</f>
        <v>Fall</v>
      </c>
      <c r="L6020" s="3" t="str">
        <f>VLOOKUP(F6020,'Season Lookup'!$A$1:$B$13,2,0)</f>
        <v>Winter</v>
      </c>
      <c r="M6020" t="s">
        <v>73</v>
      </c>
      <c r="N6020" t="s">
        <v>13</v>
      </c>
      <c r="O6020" t="s">
        <v>23</v>
      </c>
      <c r="P6020" t="str">
        <f t="shared" si="1172"/>
        <v>Yes</v>
      </c>
      <c r="Q6020" t="str">
        <f t="shared" si="1173"/>
        <v>No</v>
      </c>
      <c r="R6020" t="str">
        <f t="shared" si="1174"/>
        <v>No</v>
      </c>
      <c r="S6020">
        <v>62</v>
      </c>
      <c r="T6020" t="s">
        <v>484</v>
      </c>
      <c r="V6020" t="str">
        <f t="shared" si="1175"/>
        <v>Non Intersection</v>
      </c>
      <c r="W6020" t="s">
        <v>6252</v>
      </c>
      <c r="X6020">
        <v>42.373646000000001</v>
      </c>
      <c r="Y6020">
        <v>-71.089641999999998</v>
      </c>
      <c r="Z6020" t="s">
        <v>6253</v>
      </c>
    </row>
    <row r="6021" spans="1:26">
      <c r="A6021">
        <v>30047</v>
      </c>
      <c r="B6021" s="1">
        <v>41618.378460648149</v>
      </c>
      <c r="C6021" s="1">
        <f t="shared" si="1164"/>
        <v>41275</v>
      </c>
      <c r="D6021" s="4">
        <f t="shared" si="1165"/>
        <v>0.94166666666666665</v>
      </c>
      <c r="E6021" s="3">
        <f t="shared" si="1166"/>
        <v>2013</v>
      </c>
      <c r="F6021" s="3">
        <f t="shared" si="1167"/>
        <v>12</v>
      </c>
      <c r="G6021" s="3">
        <f t="shared" si="1168"/>
        <v>10</v>
      </c>
      <c r="H6021" s="3">
        <f t="shared" si="1169"/>
        <v>9</v>
      </c>
      <c r="I6021" s="3">
        <f t="shared" si="1170"/>
        <v>4</v>
      </c>
      <c r="J6021" s="3">
        <f t="shared" si="1171"/>
        <v>3</v>
      </c>
      <c r="K6021" s="3" t="str">
        <f>IF(AND(D6021&gt;='Season Lookup'!$D$15,D6021&lt;'Season Lookup'!$D$16),"Spring",IF(AND(D6021&gt;='Season Lookup'!$D$16,D6021&lt;'Season Lookup'!$D$17),"Summer",IF(AND(D6021&gt;='Season Lookup'!$D$17,D6021&lt;'Season Lookup'!$D$18),"Fall",IF(OR(D6021&gt;='Season Lookup'!$D$18,D6021&lt;'Season Lookup'!$D$15),"Winter"))))</f>
        <v>Fall</v>
      </c>
      <c r="L6021" s="3" t="str">
        <f>VLOOKUP(F6021,'Season Lookup'!$A$1:$B$13,2,0)</f>
        <v>Winter</v>
      </c>
      <c r="M6021" t="s">
        <v>73</v>
      </c>
      <c r="N6021" t="s">
        <v>13</v>
      </c>
      <c r="O6021" t="s">
        <v>13</v>
      </c>
      <c r="P6021" t="str">
        <f t="shared" si="1172"/>
        <v>Yes</v>
      </c>
      <c r="Q6021" t="str">
        <f t="shared" si="1173"/>
        <v>No</v>
      </c>
      <c r="R6021" t="str">
        <f t="shared" si="1174"/>
        <v>No</v>
      </c>
      <c r="T6021" t="s">
        <v>14</v>
      </c>
      <c r="U6021" t="s">
        <v>185</v>
      </c>
      <c r="V6021" t="str">
        <f t="shared" si="1175"/>
        <v>Intersection</v>
      </c>
      <c r="W6021" t="s">
        <v>1247</v>
      </c>
      <c r="X6021">
        <v>42.375131000000003</v>
      </c>
      <c r="Y6021">
        <v>-71.119151000000002</v>
      </c>
      <c r="Z6021" t="s">
        <v>1248</v>
      </c>
    </row>
    <row r="6022" spans="1:26">
      <c r="A6022">
        <v>30043</v>
      </c>
      <c r="B6022" s="1">
        <v>41619.760405092595</v>
      </c>
      <c r="C6022" s="1">
        <f t="shared" si="1164"/>
        <v>41275</v>
      </c>
      <c r="D6022" s="4">
        <f t="shared" si="1165"/>
        <v>0.94444444444444442</v>
      </c>
      <c r="E6022" s="3">
        <f t="shared" si="1166"/>
        <v>2013</v>
      </c>
      <c r="F6022" s="3">
        <f t="shared" si="1167"/>
        <v>12</v>
      </c>
      <c r="G6022" s="3">
        <f t="shared" si="1168"/>
        <v>11</v>
      </c>
      <c r="H6022" s="3">
        <f t="shared" si="1169"/>
        <v>18</v>
      </c>
      <c r="I6022" s="3">
        <f t="shared" si="1170"/>
        <v>14</v>
      </c>
      <c r="J6022" s="3">
        <f t="shared" si="1171"/>
        <v>4</v>
      </c>
      <c r="K6022" s="3" t="str">
        <f>IF(AND(D6022&gt;='Season Lookup'!$D$15,D6022&lt;'Season Lookup'!$D$16),"Spring",IF(AND(D6022&gt;='Season Lookup'!$D$16,D6022&lt;'Season Lookup'!$D$17),"Summer",IF(AND(D6022&gt;='Season Lookup'!$D$17,D6022&lt;'Season Lookup'!$D$18),"Fall",IF(OR(D6022&gt;='Season Lookup'!$D$18,D6022&lt;'Season Lookup'!$D$15),"Winter"))))</f>
        <v>Fall</v>
      </c>
      <c r="L6022" s="3" t="str">
        <f>VLOOKUP(F6022,'Season Lookup'!$A$1:$B$13,2,0)</f>
        <v>Winter</v>
      </c>
      <c r="M6022" t="s">
        <v>82</v>
      </c>
      <c r="N6022" t="s">
        <v>13</v>
      </c>
      <c r="O6022" t="s">
        <v>132</v>
      </c>
      <c r="P6022" t="str">
        <f t="shared" si="1172"/>
        <v>Yes</v>
      </c>
      <c r="Q6022" t="str">
        <f t="shared" si="1173"/>
        <v>Yes</v>
      </c>
      <c r="R6022" t="str">
        <f t="shared" si="1174"/>
        <v>No</v>
      </c>
      <c r="S6022">
        <v>975</v>
      </c>
      <c r="T6022" t="s">
        <v>19</v>
      </c>
      <c r="V6022" t="str">
        <f t="shared" si="1175"/>
        <v>Non Intersection</v>
      </c>
      <c r="W6022" t="s">
        <v>6254</v>
      </c>
      <c r="X6022">
        <v>42.372832000000002</v>
      </c>
      <c r="Y6022">
        <v>-71.092966000000004</v>
      </c>
      <c r="Z6022" t="s">
        <v>6255</v>
      </c>
    </row>
    <row r="6023" spans="1:26">
      <c r="A6023">
        <v>30044</v>
      </c>
      <c r="B6023" s="1">
        <v>41619.802083333336</v>
      </c>
      <c r="C6023" s="1">
        <f t="shared" si="1164"/>
        <v>41275</v>
      </c>
      <c r="D6023" s="4">
        <f t="shared" si="1165"/>
        <v>0.94444444444444442</v>
      </c>
      <c r="E6023" s="3">
        <f t="shared" si="1166"/>
        <v>2013</v>
      </c>
      <c r="F6023" s="3">
        <f t="shared" si="1167"/>
        <v>12</v>
      </c>
      <c r="G6023" s="3">
        <f t="shared" si="1168"/>
        <v>11</v>
      </c>
      <c r="H6023" s="3">
        <f t="shared" si="1169"/>
        <v>19</v>
      </c>
      <c r="I6023" s="3">
        <f t="shared" si="1170"/>
        <v>15</v>
      </c>
      <c r="J6023" s="3">
        <f t="shared" si="1171"/>
        <v>4</v>
      </c>
      <c r="K6023" s="3" t="str">
        <f>IF(AND(D6023&gt;='Season Lookup'!$D$15,D6023&lt;'Season Lookup'!$D$16),"Spring",IF(AND(D6023&gt;='Season Lookup'!$D$16,D6023&lt;'Season Lookup'!$D$17),"Summer",IF(AND(D6023&gt;='Season Lookup'!$D$17,D6023&lt;'Season Lookup'!$D$18),"Fall",IF(OR(D6023&gt;='Season Lookup'!$D$18,D6023&lt;'Season Lookup'!$D$15),"Winter"))))</f>
        <v>Fall</v>
      </c>
      <c r="L6023" s="3" t="str">
        <f>VLOOKUP(F6023,'Season Lookup'!$A$1:$B$13,2,0)</f>
        <v>Winter</v>
      </c>
      <c r="M6023" t="s">
        <v>82</v>
      </c>
      <c r="N6023" t="s">
        <v>13</v>
      </c>
      <c r="O6023" t="s">
        <v>13</v>
      </c>
      <c r="P6023" t="str">
        <f t="shared" si="1172"/>
        <v>Yes</v>
      </c>
      <c r="Q6023" t="str">
        <f t="shared" si="1173"/>
        <v>No</v>
      </c>
      <c r="R6023" t="str">
        <f t="shared" si="1174"/>
        <v>No</v>
      </c>
      <c r="S6023">
        <v>73</v>
      </c>
      <c r="T6023" t="s">
        <v>667</v>
      </c>
      <c r="V6023" t="str">
        <f t="shared" si="1175"/>
        <v>Non Intersection</v>
      </c>
      <c r="W6023" t="s">
        <v>6256</v>
      </c>
      <c r="X6023">
        <v>42.372568999999999</v>
      </c>
      <c r="Y6023">
        <v>-71.097555999999997</v>
      </c>
      <c r="Z6023" t="s">
        <v>6257</v>
      </c>
    </row>
    <row r="6024" spans="1:26">
      <c r="A6024">
        <v>30046</v>
      </c>
      <c r="B6024" s="1">
        <v>41619.802083333336</v>
      </c>
      <c r="C6024" s="1">
        <f t="shared" si="1164"/>
        <v>41275</v>
      </c>
      <c r="D6024" s="4">
        <f t="shared" si="1165"/>
        <v>0.94444444444444442</v>
      </c>
      <c r="E6024" s="3">
        <f t="shared" si="1166"/>
        <v>2013</v>
      </c>
      <c r="F6024" s="3">
        <f t="shared" si="1167"/>
        <v>12</v>
      </c>
      <c r="G6024" s="3">
        <f t="shared" si="1168"/>
        <v>11</v>
      </c>
      <c r="H6024" s="3">
        <f t="shared" si="1169"/>
        <v>19</v>
      </c>
      <c r="I6024" s="3">
        <f t="shared" si="1170"/>
        <v>15</v>
      </c>
      <c r="J6024" s="3">
        <f t="shared" si="1171"/>
        <v>4</v>
      </c>
      <c r="K6024" s="3" t="str">
        <f>IF(AND(D6024&gt;='Season Lookup'!$D$15,D6024&lt;'Season Lookup'!$D$16),"Spring",IF(AND(D6024&gt;='Season Lookup'!$D$16,D6024&lt;'Season Lookup'!$D$17),"Summer",IF(AND(D6024&gt;='Season Lookup'!$D$17,D6024&lt;'Season Lookup'!$D$18),"Fall",IF(OR(D6024&gt;='Season Lookup'!$D$18,D6024&lt;'Season Lookup'!$D$15),"Winter"))))</f>
        <v>Fall</v>
      </c>
      <c r="L6024" s="3" t="str">
        <f>VLOOKUP(F6024,'Season Lookup'!$A$1:$B$13,2,0)</f>
        <v>Winter</v>
      </c>
      <c r="M6024" t="s">
        <v>82</v>
      </c>
      <c r="N6024" t="s">
        <v>13</v>
      </c>
      <c r="O6024" t="s">
        <v>23</v>
      </c>
      <c r="P6024" t="str">
        <f t="shared" si="1172"/>
        <v>Yes</v>
      </c>
      <c r="Q6024" t="str">
        <f t="shared" si="1173"/>
        <v>No</v>
      </c>
      <c r="R6024" t="str">
        <f t="shared" si="1174"/>
        <v>No</v>
      </c>
      <c r="S6024">
        <v>115</v>
      </c>
      <c r="T6024" t="s">
        <v>342</v>
      </c>
      <c r="V6024" t="str">
        <f t="shared" si="1175"/>
        <v>Non Intersection</v>
      </c>
      <c r="W6024" t="s">
        <v>1565</v>
      </c>
      <c r="X6024">
        <v>42.367888000000001</v>
      </c>
      <c r="Y6024">
        <v>-71.102159</v>
      </c>
      <c r="Z6024" t="s">
        <v>1566</v>
      </c>
    </row>
    <row r="6025" spans="1:26">
      <c r="A6025">
        <v>30048</v>
      </c>
      <c r="B6025" s="1">
        <v>41619.583333333336</v>
      </c>
      <c r="C6025" s="1">
        <f t="shared" ref="C6025:C6084" si="1176">EOMONTH(B6025,MONTH(B6025)*-1)+1</f>
        <v>41275</v>
      </c>
      <c r="D6025" s="4">
        <f t="shared" ref="D6025:D6084" si="1177">YEARFRAC(C6025,B6025)</f>
        <v>0.94444444444444442</v>
      </c>
      <c r="E6025" s="3">
        <f t="shared" ref="E6025:E6084" si="1178">YEAR(B6025)</f>
        <v>2013</v>
      </c>
      <c r="F6025" s="3">
        <f t="shared" ref="F6025:F6084" si="1179">MONTH(B6025)</f>
        <v>12</v>
      </c>
      <c r="G6025" s="3">
        <f t="shared" ref="G6025:G6084" si="1180">DAY(B6025)</f>
        <v>11</v>
      </c>
      <c r="H6025" s="3">
        <f t="shared" ref="H6025:H6084" si="1181">HOUR(B6025)</f>
        <v>14</v>
      </c>
      <c r="I6025" s="3">
        <f t="shared" ref="I6025:I6084" si="1182">MINUTE(B6025)</f>
        <v>0</v>
      </c>
      <c r="J6025" s="3">
        <f t="shared" ref="J6025:J6084" si="1183">WEEKDAY(B6025,1)</f>
        <v>4</v>
      </c>
      <c r="K6025" s="3" t="str">
        <f>IF(AND(D6025&gt;='Season Lookup'!$D$15,D6025&lt;'Season Lookup'!$D$16),"Spring",IF(AND(D6025&gt;='Season Lookup'!$D$16,D6025&lt;'Season Lookup'!$D$17),"Summer",IF(AND(D6025&gt;='Season Lookup'!$D$17,D6025&lt;'Season Lookup'!$D$18),"Fall",IF(OR(D6025&gt;='Season Lookup'!$D$18,D6025&lt;'Season Lookup'!$D$15),"Winter"))))</f>
        <v>Fall</v>
      </c>
      <c r="L6025" s="3" t="str">
        <f>VLOOKUP(F6025,'Season Lookup'!$A$1:$B$13,2,0)</f>
        <v>Winter</v>
      </c>
      <c r="M6025" t="s">
        <v>82</v>
      </c>
      <c r="N6025" t="s">
        <v>13</v>
      </c>
      <c r="O6025" t="s">
        <v>13</v>
      </c>
      <c r="P6025" t="str">
        <f t="shared" ref="P6025:P6084" si="1184">IF(OR(N6025="Auto",O6025="Auto"),"Yes",IF(OR(N6025="Taxi",O6025="Taxi"),"Yes",IF(OR(N6025="Truck",O6025="Truck"),"Yes",IF(OR(N6025="Van",O6025="Van"),"Yes","No"))))</f>
        <v>Yes</v>
      </c>
      <c r="Q6025" t="str">
        <f t="shared" ref="Q6025:Q6084" si="1185">IF(OR(N6025="Bicycle",O6025="Bicycle"),"Yes","No")</f>
        <v>No</v>
      </c>
      <c r="R6025" t="str">
        <f t="shared" ref="R6025:R6084" si="1186">IF(OR(N6025="Pedestrian",O6025="Pedestrian"),"Yes","No")</f>
        <v>No</v>
      </c>
      <c r="T6025" t="s">
        <v>14</v>
      </c>
      <c r="U6025" t="s">
        <v>449</v>
      </c>
      <c r="V6025" t="str">
        <f t="shared" ref="V6025:V6084" si="1187">IF(ISBLANK(S6025),"Intersection","Non Intersection")</f>
        <v>Intersection</v>
      </c>
      <c r="W6025" t="s">
        <v>6258</v>
      </c>
      <c r="X6025">
        <v>42.375585000000001</v>
      </c>
      <c r="Y6025">
        <v>-71.120165999999998</v>
      </c>
      <c r="Z6025" t="s">
        <v>6259</v>
      </c>
    </row>
    <row r="6026" spans="1:26">
      <c r="A6026">
        <v>30049</v>
      </c>
      <c r="B6026" s="1">
        <v>41619.65625</v>
      </c>
      <c r="C6026" s="1">
        <f t="shared" si="1176"/>
        <v>41275</v>
      </c>
      <c r="D6026" s="4">
        <f t="shared" si="1177"/>
        <v>0.94444444444444442</v>
      </c>
      <c r="E6026" s="3">
        <f t="shared" si="1178"/>
        <v>2013</v>
      </c>
      <c r="F6026" s="3">
        <f t="shared" si="1179"/>
        <v>12</v>
      </c>
      <c r="G6026" s="3">
        <f t="shared" si="1180"/>
        <v>11</v>
      </c>
      <c r="H6026" s="3">
        <f t="shared" si="1181"/>
        <v>15</v>
      </c>
      <c r="I6026" s="3">
        <f t="shared" si="1182"/>
        <v>45</v>
      </c>
      <c r="J6026" s="3">
        <f t="shared" si="1183"/>
        <v>4</v>
      </c>
      <c r="K6026" s="3" t="str">
        <f>IF(AND(D6026&gt;='Season Lookup'!$D$15,D6026&lt;'Season Lookup'!$D$16),"Spring",IF(AND(D6026&gt;='Season Lookup'!$D$16,D6026&lt;'Season Lookup'!$D$17),"Summer",IF(AND(D6026&gt;='Season Lookup'!$D$17,D6026&lt;'Season Lookup'!$D$18),"Fall",IF(OR(D6026&gt;='Season Lookup'!$D$18,D6026&lt;'Season Lookup'!$D$15),"Winter"))))</f>
        <v>Fall</v>
      </c>
      <c r="L6026" s="3" t="str">
        <f>VLOOKUP(F6026,'Season Lookup'!$A$1:$B$13,2,0)</f>
        <v>Winter</v>
      </c>
      <c r="M6026" t="s">
        <v>82</v>
      </c>
      <c r="N6026" t="s">
        <v>13</v>
      </c>
      <c r="O6026" t="s">
        <v>13</v>
      </c>
      <c r="P6026" t="str">
        <f t="shared" si="1184"/>
        <v>Yes</v>
      </c>
      <c r="Q6026" t="str">
        <f t="shared" si="1185"/>
        <v>No</v>
      </c>
      <c r="R6026" t="str">
        <f t="shared" si="1186"/>
        <v>No</v>
      </c>
      <c r="T6026" t="s">
        <v>185</v>
      </c>
      <c r="U6026" t="s">
        <v>296</v>
      </c>
      <c r="V6026" t="str">
        <f t="shared" si="1187"/>
        <v>Intersection</v>
      </c>
      <c r="W6026" t="s">
        <v>594</v>
      </c>
      <c r="X6026">
        <v>42.376564000000002</v>
      </c>
      <c r="Y6026">
        <v>-71.122185000000002</v>
      </c>
      <c r="Z6026" t="s">
        <v>298</v>
      </c>
    </row>
    <row r="6027" spans="1:26">
      <c r="A6027">
        <v>30050</v>
      </c>
      <c r="B6027" s="1">
        <v>41620.503460648149</v>
      </c>
      <c r="C6027" s="1">
        <f t="shared" si="1176"/>
        <v>41275</v>
      </c>
      <c r="D6027" s="4">
        <f t="shared" si="1177"/>
        <v>0.94722222222222219</v>
      </c>
      <c r="E6027" s="3">
        <f t="shared" si="1178"/>
        <v>2013</v>
      </c>
      <c r="F6027" s="3">
        <f t="shared" si="1179"/>
        <v>12</v>
      </c>
      <c r="G6027" s="3">
        <f t="shared" si="1180"/>
        <v>12</v>
      </c>
      <c r="H6027" s="3">
        <f t="shared" si="1181"/>
        <v>12</v>
      </c>
      <c r="I6027" s="3">
        <f t="shared" si="1182"/>
        <v>4</v>
      </c>
      <c r="J6027" s="3">
        <f t="shared" si="1183"/>
        <v>5</v>
      </c>
      <c r="K6027" s="3" t="str">
        <f>IF(AND(D6027&gt;='Season Lookup'!$D$15,D6027&lt;'Season Lookup'!$D$16),"Spring",IF(AND(D6027&gt;='Season Lookup'!$D$16,D6027&lt;'Season Lookup'!$D$17),"Summer",IF(AND(D6027&gt;='Season Lookup'!$D$17,D6027&lt;'Season Lookup'!$D$18),"Fall",IF(OR(D6027&gt;='Season Lookup'!$D$18,D6027&lt;'Season Lookup'!$D$15),"Winter"))))</f>
        <v>Fall</v>
      </c>
      <c r="L6027" s="3" t="str">
        <f>VLOOKUP(F6027,'Season Lookup'!$A$1:$B$13,2,0)</f>
        <v>Winter</v>
      </c>
      <c r="M6027" t="s">
        <v>78</v>
      </c>
      <c r="N6027" t="s">
        <v>13</v>
      </c>
      <c r="O6027" t="s">
        <v>13</v>
      </c>
      <c r="P6027" t="str">
        <f t="shared" si="1184"/>
        <v>Yes</v>
      </c>
      <c r="Q6027" t="str">
        <f t="shared" si="1185"/>
        <v>No</v>
      </c>
      <c r="R6027" t="str">
        <f t="shared" si="1186"/>
        <v>No</v>
      </c>
      <c r="T6027" t="s">
        <v>42</v>
      </c>
      <c r="U6027" t="s">
        <v>509</v>
      </c>
      <c r="V6027" t="str">
        <f t="shared" si="1187"/>
        <v>Intersection</v>
      </c>
      <c r="W6027" t="s">
        <v>1436</v>
      </c>
      <c r="X6027">
        <v>42.369273999999997</v>
      </c>
      <c r="Y6027">
        <v>-71.113453000000007</v>
      </c>
      <c r="Z6027" t="s">
        <v>1437</v>
      </c>
    </row>
    <row r="6028" spans="1:26">
      <c r="A6028">
        <v>30053</v>
      </c>
      <c r="B6028" s="1">
        <v>41620.34375</v>
      </c>
      <c r="C6028" s="1">
        <f t="shared" si="1176"/>
        <v>41275</v>
      </c>
      <c r="D6028" s="4">
        <f t="shared" si="1177"/>
        <v>0.94722222222222219</v>
      </c>
      <c r="E6028" s="3">
        <f t="shared" si="1178"/>
        <v>2013</v>
      </c>
      <c r="F6028" s="3">
        <f t="shared" si="1179"/>
        <v>12</v>
      </c>
      <c r="G6028" s="3">
        <f t="shared" si="1180"/>
        <v>12</v>
      </c>
      <c r="H6028" s="3">
        <f t="shared" si="1181"/>
        <v>8</v>
      </c>
      <c r="I6028" s="3">
        <f t="shared" si="1182"/>
        <v>15</v>
      </c>
      <c r="J6028" s="3">
        <f t="shared" si="1183"/>
        <v>5</v>
      </c>
      <c r="K6028" s="3" t="str">
        <f>IF(AND(D6028&gt;='Season Lookup'!$D$15,D6028&lt;'Season Lookup'!$D$16),"Spring",IF(AND(D6028&gt;='Season Lookup'!$D$16,D6028&lt;'Season Lookup'!$D$17),"Summer",IF(AND(D6028&gt;='Season Lookup'!$D$17,D6028&lt;'Season Lookup'!$D$18),"Fall",IF(OR(D6028&gt;='Season Lookup'!$D$18,D6028&lt;'Season Lookup'!$D$15),"Winter"))))</f>
        <v>Fall</v>
      </c>
      <c r="L6028" s="3" t="str">
        <f>VLOOKUP(F6028,'Season Lookup'!$A$1:$B$13,2,0)</f>
        <v>Winter</v>
      </c>
      <c r="M6028" t="s">
        <v>78</v>
      </c>
      <c r="N6028" t="s">
        <v>13</v>
      </c>
      <c r="O6028" t="s">
        <v>132</v>
      </c>
      <c r="P6028" t="str">
        <f t="shared" si="1184"/>
        <v>Yes</v>
      </c>
      <c r="Q6028" t="str">
        <f t="shared" si="1185"/>
        <v>Yes</v>
      </c>
      <c r="R6028" t="str">
        <f t="shared" si="1186"/>
        <v>No</v>
      </c>
      <c r="T6028" t="s">
        <v>74</v>
      </c>
      <c r="V6028" t="str">
        <f t="shared" si="1187"/>
        <v>Intersection</v>
      </c>
      <c r="W6028" t="s">
        <v>1519</v>
      </c>
      <c r="X6028">
        <v>0</v>
      </c>
      <c r="Y6028">
        <v>0</v>
      </c>
      <c r="Z6028" t="s">
        <v>81</v>
      </c>
    </row>
    <row r="6029" spans="1:26">
      <c r="A6029">
        <v>30054</v>
      </c>
      <c r="B6029" s="1">
        <v>41620.6875</v>
      </c>
      <c r="C6029" s="1">
        <f t="shared" si="1176"/>
        <v>41275</v>
      </c>
      <c r="D6029" s="4">
        <f t="shared" si="1177"/>
        <v>0.94722222222222219</v>
      </c>
      <c r="E6029" s="3">
        <f t="shared" si="1178"/>
        <v>2013</v>
      </c>
      <c r="F6029" s="3">
        <f t="shared" si="1179"/>
        <v>12</v>
      </c>
      <c r="G6029" s="3">
        <f t="shared" si="1180"/>
        <v>12</v>
      </c>
      <c r="H6029" s="3">
        <f t="shared" si="1181"/>
        <v>16</v>
      </c>
      <c r="I6029" s="3">
        <f t="shared" si="1182"/>
        <v>30</v>
      </c>
      <c r="J6029" s="3">
        <f t="shared" si="1183"/>
        <v>5</v>
      </c>
      <c r="K6029" s="3" t="str">
        <f>IF(AND(D6029&gt;='Season Lookup'!$D$15,D6029&lt;'Season Lookup'!$D$16),"Spring",IF(AND(D6029&gt;='Season Lookup'!$D$16,D6029&lt;'Season Lookup'!$D$17),"Summer",IF(AND(D6029&gt;='Season Lookup'!$D$17,D6029&lt;'Season Lookup'!$D$18),"Fall",IF(OR(D6029&gt;='Season Lookup'!$D$18,D6029&lt;'Season Lookup'!$D$15),"Winter"))))</f>
        <v>Fall</v>
      </c>
      <c r="L6029" s="3" t="str">
        <f>VLOOKUP(F6029,'Season Lookup'!$A$1:$B$13,2,0)</f>
        <v>Winter</v>
      </c>
      <c r="M6029" t="s">
        <v>78</v>
      </c>
      <c r="N6029" t="s">
        <v>13</v>
      </c>
      <c r="O6029" t="s">
        <v>13</v>
      </c>
      <c r="P6029" t="str">
        <f t="shared" si="1184"/>
        <v>Yes</v>
      </c>
      <c r="Q6029" t="str">
        <f t="shared" si="1185"/>
        <v>No</v>
      </c>
      <c r="R6029" t="str">
        <f t="shared" si="1186"/>
        <v>No</v>
      </c>
      <c r="T6029" t="s">
        <v>509</v>
      </c>
      <c r="U6029" t="s">
        <v>178</v>
      </c>
      <c r="V6029" t="str">
        <f t="shared" si="1187"/>
        <v>Intersection</v>
      </c>
      <c r="W6029" t="s">
        <v>2520</v>
      </c>
      <c r="X6029">
        <v>42.365872000000003</v>
      </c>
      <c r="Y6029">
        <v>-71.106027999999995</v>
      </c>
      <c r="Z6029" t="s">
        <v>1009</v>
      </c>
    </row>
    <row r="6030" spans="1:26">
      <c r="A6030">
        <v>30055</v>
      </c>
      <c r="B6030" s="1">
        <v>41620.720127314817</v>
      </c>
      <c r="C6030" s="1">
        <f t="shared" si="1176"/>
        <v>41275</v>
      </c>
      <c r="D6030" s="4">
        <f t="shared" si="1177"/>
        <v>0.94722222222222219</v>
      </c>
      <c r="E6030" s="3">
        <f t="shared" si="1178"/>
        <v>2013</v>
      </c>
      <c r="F6030" s="3">
        <f t="shared" si="1179"/>
        <v>12</v>
      </c>
      <c r="G6030" s="3">
        <f t="shared" si="1180"/>
        <v>12</v>
      </c>
      <c r="H6030" s="3">
        <f t="shared" si="1181"/>
        <v>17</v>
      </c>
      <c r="I6030" s="3">
        <f t="shared" si="1182"/>
        <v>16</v>
      </c>
      <c r="J6030" s="3">
        <f t="shared" si="1183"/>
        <v>5</v>
      </c>
      <c r="K6030" s="3" t="str">
        <f>IF(AND(D6030&gt;='Season Lookup'!$D$15,D6030&lt;'Season Lookup'!$D$16),"Spring",IF(AND(D6030&gt;='Season Lookup'!$D$16,D6030&lt;'Season Lookup'!$D$17),"Summer",IF(AND(D6030&gt;='Season Lookup'!$D$17,D6030&lt;'Season Lookup'!$D$18),"Fall",IF(OR(D6030&gt;='Season Lookup'!$D$18,D6030&lt;'Season Lookup'!$D$15),"Winter"))))</f>
        <v>Fall</v>
      </c>
      <c r="L6030" s="3" t="str">
        <f>VLOOKUP(F6030,'Season Lookup'!$A$1:$B$13,2,0)</f>
        <v>Winter</v>
      </c>
      <c r="M6030" t="s">
        <v>78</v>
      </c>
      <c r="N6030" t="s">
        <v>13</v>
      </c>
      <c r="O6030" t="s">
        <v>13</v>
      </c>
      <c r="P6030" t="str">
        <f t="shared" si="1184"/>
        <v>Yes</v>
      </c>
      <c r="Q6030" t="str">
        <f t="shared" si="1185"/>
        <v>No</v>
      </c>
      <c r="R6030" t="str">
        <f t="shared" si="1186"/>
        <v>No</v>
      </c>
      <c r="T6030" t="s">
        <v>14</v>
      </c>
      <c r="U6030" t="s">
        <v>94</v>
      </c>
      <c r="V6030" t="str">
        <f t="shared" si="1187"/>
        <v>Intersection</v>
      </c>
      <c r="W6030" t="s">
        <v>95</v>
      </c>
      <c r="X6030">
        <v>42.381853</v>
      </c>
      <c r="Y6030">
        <v>-71.119722999999993</v>
      </c>
      <c r="Z6030" t="s">
        <v>96</v>
      </c>
    </row>
    <row r="6031" spans="1:26">
      <c r="A6031">
        <v>30056</v>
      </c>
      <c r="B6031" s="1">
        <v>41620.729849537034</v>
      </c>
      <c r="C6031" s="1">
        <f t="shared" si="1176"/>
        <v>41275</v>
      </c>
      <c r="D6031" s="4">
        <f t="shared" si="1177"/>
        <v>0.94722222222222219</v>
      </c>
      <c r="E6031" s="3">
        <f t="shared" si="1178"/>
        <v>2013</v>
      </c>
      <c r="F6031" s="3">
        <f t="shared" si="1179"/>
        <v>12</v>
      </c>
      <c r="G6031" s="3">
        <f t="shared" si="1180"/>
        <v>12</v>
      </c>
      <c r="H6031" s="3">
        <f t="shared" si="1181"/>
        <v>17</v>
      </c>
      <c r="I6031" s="3">
        <f t="shared" si="1182"/>
        <v>30</v>
      </c>
      <c r="J6031" s="3">
        <f t="shared" si="1183"/>
        <v>5</v>
      </c>
      <c r="K6031" s="3" t="str">
        <f>IF(AND(D6031&gt;='Season Lookup'!$D$15,D6031&lt;'Season Lookup'!$D$16),"Spring",IF(AND(D6031&gt;='Season Lookup'!$D$16,D6031&lt;'Season Lookup'!$D$17),"Summer",IF(AND(D6031&gt;='Season Lookup'!$D$17,D6031&lt;'Season Lookup'!$D$18),"Fall",IF(OR(D6031&gt;='Season Lookup'!$D$18,D6031&lt;'Season Lookup'!$D$15),"Winter"))))</f>
        <v>Fall</v>
      </c>
      <c r="L6031" s="3" t="str">
        <f>VLOOKUP(F6031,'Season Lookup'!$A$1:$B$13,2,0)</f>
        <v>Winter</v>
      </c>
      <c r="M6031" t="s">
        <v>78</v>
      </c>
      <c r="N6031" t="s">
        <v>13</v>
      </c>
      <c r="O6031" t="s">
        <v>152</v>
      </c>
      <c r="P6031" t="str">
        <f t="shared" si="1184"/>
        <v>Yes</v>
      </c>
      <c r="Q6031" t="str">
        <f t="shared" si="1185"/>
        <v>No</v>
      </c>
      <c r="R6031" t="str">
        <f t="shared" si="1186"/>
        <v>Yes</v>
      </c>
      <c r="T6031" t="s">
        <v>105</v>
      </c>
      <c r="U6031" t="s">
        <v>4905</v>
      </c>
      <c r="V6031" t="str">
        <f t="shared" si="1187"/>
        <v>Intersection</v>
      </c>
      <c r="W6031" t="s">
        <v>5895</v>
      </c>
      <c r="X6031">
        <v>42.373196</v>
      </c>
      <c r="Y6031">
        <v>-71.110836000000006</v>
      </c>
      <c r="Z6031" t="s">
        <v>2302</v>
      </c>
    </row>
    <row r="6032" spans="1:26">
      <c r="A6032">
        <v>30057</v>
      </c>
      <c r="B6032" s="1">
        <v>41621.363182870373</v>
      </c>
      <c r="C6032" s="1">
        <f t="shared" si="1176"/>
        <v>41275</v>
      </c>
      <c r="D6032" s="4">
        <f t="shared" si="1177"/>
        <v>0.95</v>
      </c>
      <c r="E6032" s="3">
        <f t="shared" si="1178"/>
        <v>2013</v>
      </c>
      <c r="F6032" s="3">
        <f t="shared" si="1179"/>
        <v>12</v>
      </c>
      <c r="G6032" s="3">
        <f t="shared" si="1180"/>
        <v>13</v>
      </c>
      <c r="H6032" s="3">
        <f t="shared" si="1181"/>
        <v>8</v>
      </c>
      <c r="I6032" s="3">
        <f t="shared" si="1182"/>
        <v>42</v>
      </c>
      <c r="J6032" s="3">
        <f t="shared" si="1183"/>
        <v>6</v>
      </c>
      <c r="K6032" s="3" t="str">
        <f>IF(AND(D6032&gt;='Season Lookup'!$D$15,D6032&lt;'Season Lookup'!$D$16),"Spring",IF(AND(D6032&gt;='Season Lookup'!$D$16,D6032&lt;'Season Lookup'!$D$17),"Summer",IF(AND(D6032&gt;='Season Lookup'!$D$17,D6032&lt;'Season Lookup'!$D$18),"Fall",IF(OR(D6032&gt;='Season Lookup'!$D$18,D6032&lt;'Season Lookup'!$D$15),"Winter"))))</f>
        <v>Fall</v>
      </c>
      <c r="L6032" s="3" t="str">
        <f>VLOOKUP(F6032,'Season Lookup'!$A$1:$B$13,2,0)</f>
        <v>Winter</v>
      </c>
      <c r="M6032" t="s">
        <v>12</v>
      </c>
      <c r="N6032" t="s">
        <v>13</v>
      </c>
      <c r="O6032" t="s">
        <v>132</v>
      </c>
      <c r="P6032" t="str">
        <f t="shared" si="1184"/>
        <v>Yes</v>
      </c>
      <c r="Q6032" t="str">
        <f t="shared" si="1185"/>
        <v>Yes</v>
      </c>
      <c r="R6032" t="str">
        <f t="shared" si="1186"/>
        <v>No</v>
      </c>
      <c r="T6032" t="s">
        <v>142</v>
      </c>
      <c r="V6032" t="str">
        <f t="shared" si="1187"/>
        <v>Intersection</v>
      </c>
      <c r="W6032" t="s">
        <v>6260</v>
      </c>
      <c r="X6032">
        <v>0</v>
      </c>
      <c r="Y6032">
        <v>0</v>
      </c>
      <c r="Z6032" t="s">
        <v>81</v>
      </c>
    </row>
    <row r="6033" spans="1:26">
      <c r="A6033">
        <v>30058</v>
      </c>
      <c r="B6033" s="1">
        <v>41621.368043981478</v>
      </c>
      <c r="C6033" s="1">
        <f t="shared" si="1176"/>
        <v>41275</v>
      </c>
      <c r="D6033" s="4">
        <f t="shared" si="1177"/>
        <v>0.95</v>
      </c>
      <c r="E6033" s="3">
        <f t="shared" si="1178"/>
        <v>2013</v>
      </c>
      <c r="F6033" s="3">
        <f t="shared" si="1179"/>
        <v>12</v>
      </c>
      <c r="G6033" s="3">
        <f t="shared" si="1180"/>
        <v>13</v>
      </c>
      <c r="H6033" s="3">
        <f t="shared" si="1181"/>
        <v>8</v>
      </c>
      <c r="I6033" s="3">
        <f t="shared" si="1182"/>
        <v>49</v>
      </c>
      <c r="J6033" s="3">
        <f t="shared" si="1183"/>
        <v>6</v>
      </c>
      <c r="K6033" s="3" t="str">
        <f>IF(AND(D6033&gt;='Season Lookup'!$D$15,D6033&lt;'Season Lookup'!$D$16),"Spring",IF(AND(D6033&gt;='Season Lookup'!$D$16,D6033&lt;'Season Lookup'!$D$17),"Summer",IF(AND(D6033&gt;='Season Lookup'!$D$17,D6033&lt;'Season Lookup'!$D$18),"Fall",IF(OR(D6033&gt;='Season Lookup'!$D$18,D6033&lt;'Season Lookup'!$D$15),"Winter"))))</f>
        <v>Fall</v>
      </c>
      <c r="L6033" s="3" t="str">
        <f>VLOOKUP(F6033,'Season Lookup'!$A$1:$B$13,2,0)</f>
        <v>Winter</v>
      </c>
      <c r="M6033" t="s">
        <v>12</v>
      </c>
      <c r="N6033" t="s">
        <v>18</v>
      </c>
      <c r="O6033" t="s">
        <v>13</v>
      </c>
      <c r="P6033" t="str">
        <f t="shared" si="1184"/>
        <v>Yes</v>
      </c>
      <c r="Q6033" t="str">
        <f t="shared" si="1185"/>
        <v>No</v>
      </c>
      <c r="R6033" t="str">
        <f t="shared" si="1186"/>
        <v>No</v>
      </c>
      <c r="S6033">
        <v>1493</v>
      </c>
      <c r="T6033" t="s">
        <v>19</v>
      </c>
      <c r="V6033" t="str">
        <f t="shared" si="1187"/>
        <v>Non Intersection</v>
      </c>
      <c r="W6033" t="s">
        <v>1660</v>
      </c>
      <c r="X6033">
        <v>42.374417000000001</v>
      </c>
      <c r="Y6033">
        <v>-71.104436000000007</v>
      </c>
      <c r="Z6033" t="s">
        <v>1661</v>
      </c>
    </row>
    <row r="6034" spans="1:26">
      <c r="A6034">
        <v>30059</v>
      </c>
      <c r="B6034" s="1">
        <v>41621.487500000003</v>
      </c>
      <c r="C6034" s="1">
        <f t="shared" si="1176"/>
        <v>41275</v>
      </c>
      <c r="D6034" s="4">
        <f t="shared" si="1177"/>
        <v>0.95</v>
      </c>
      <c r="E6034" s="3">
        <f t="shared" si="1178"/>
        <v>2013</v>
      </c>
      <c r="F6034" s="3">
        <f t="shared" si="1179"/>
        <v>12</v>
      </c>
      <c r="G6034" s="3">
        <f t="shared" si="1180"/>
        <v>13</v>
      </c>
      <c r="H6034" s="3">
        <f t="shared" si="1181"/>
        <v>11</v>
      </c>
      <c r="I6034" s="3">
        <f t="shared" si="1182"/>
        <v>42</v>
      </c>
      <c r="J6034" s="3">
        <f t="shared" si="1183"/>
        <v>6</v>
      </c>
      <c r="K6034" s="3" t="str">
        <f>IF(AND(D6034&gt;='Season Lookup'!$D$15,D6034&lt;'Season Lookup'!$D$16),"Spring",IF(AND(D6034&gt;='Season Lookup'!$D$16,D6034&lt;'Season Lookup'!$D$17),"Summer",IF(AND(D6034&gt;='Season Lookup'!$D$17,D6034&lt;'Season Lookup'!$D$18),"Fall",IF(OR(D6034&gt;='Season Lookup'!$D$18,D6034&lt;'Season Lookup'!$D$15),"Winter"))))</f>
        <v>Fall</v>
      </c>
      <c r="L6034" s="3" t="str">
        <f>VLOOKUP(F6034,'Season Lookup'!$A$1:$B$13,2,0)</f>
        <v>Winter</v>
      </c>
      <c r="M6034" t="s">
        <v>12</v>
      </c>
      <c r="N6034" t="s">
        <v>13</v>
      </c>
      <c r="O6034" t="s">
        <v>13</v>
      </c>
      <c r="P6034" t="str">
        <f t="shared" si="1184"/>
        <v>Yes</v>
      </c>
      <c r="Q6034" t="str">
        <f t="shared" si="1185"/>
        <v>No</v>
      </c>
      <c r="R6034" t="str">
        <f t="shared" si="1186"/>
        <v>No</v>
      </c>
      <c r="T6034" t="s">
        <v>379</v>
      </c>
      <c r="U6034" t="s">
        <v>261</v>
      </c>
      <c r="V6034" t="str">
        <f t="shared" si="1187"/>
        <v>Intersection</v>
      </c>
      <c r="W6034" t="s">
        <v>1523</v>
      </c>
      <c r="X6034">
        <v>42.370144000000003</v>
      </c>
      <c r="Y6034">
        <v>-71.078750999999997</v>
      </c>
      <c r="Z6034" t="s">
        <v>1524</v>
      </c>
    </row>
    <row r="6035" spans="1:26">
      <c r="A6035">
        <v>30060</v>
      </c>
      <c r="B6035" s="1">
        <v>41621.75</v>
      </c>
      <c r="C6035" s="1">
        <f t="shared" si="1176"/>
        <v>41275</v>
      </c>
      <c r="D6035" s="4">
        <f t="shared" si="1177"/>
        <v>0.95</v>
      </c>
      <c r="E6035" s="3">
        <f t="shared" si="1178"/>
        <v>2013</v>
      </c>
      <c r="F6035" s="3">
        <f t="shared" si="1179"/>
        <v>12</v>
      </c>
      <c r="G6035" s="3">
        <f t="shared" si="1180"/>
        <v>13</v>
      </c>
      <c r="H6035" s="3">
        <f t="shared" si="1181"/>
        <v>18</v>
      </c>
      <c r="I6035" s="3">
        <f t="shared" si="1182"/>
        <v>0</v>
      </c>
      <c r="J6035" s="3">
        <f t="shared" si="1183"/>
        <v>6</v>
      </c>
      <c r="K6035" s="3" t="str">
        <f>IF(AND(D6035&gt;='Season Lookup'!$D$15,D6035&lt;'Season Lookup'!$D$16),"Spring",IF(AND(D6035&gt;='Season Lookup'!$D$16,D6035&lt;'Season Lookup'!$D$17),"Summer",IF(AND(D6035&gt;='Season Lookup'!$D$17,D6035&lt;'Season Lookup'!$D$18),"Fall",IF(OR(D6035&gt;='Season Lookup'!$D$18,D6035&lt;'Season Lookup'!$D$15),"Winter"))))</f>
        <v>Fall</v>
      </c>
      <c r="L6035" s="3" t="str">
        <f>VLOOKUP(F6035,'Season Lookup'!$A$1:$B$13,2,0)</f>
        <v>Winter</v>
      </c>
      <c r="M6035" t="s">
        <v>12</v>
      </c>
      <c r="N6035" t="s">
        <v>13</v>
      </c>
      <c r="O6035" t="s">
        <v>13</v>
      </c>
      <c r="P6035" t="str">
        <f t="shared" si="1184"/>
        <v>Yes</v>
      </c>
      <c r="Q6035" t="str">
        <f t="shared" si="1185"/>
        <v>No</v>
      </c>
      <c r="R6035" t="str">
        <f t="shared" si="1186"/>
        <v>No</v>
      </c>
      <c r="S6035">
        <v>219</v>
      </c>
      <c r="T6035" t="s">
        <v>202</v>
      </c>
      <c r="V6035" t="str">
        <f t="shared" si="1187"/>
        <v>Non Intersection</v>
      </c>
      <c r="W6035" t="s">
        <v>6261</v>
      </c>
      <c r="X6035">
        <v>42.357506999999998</v>
      </c>
      <c r="Y6035">
        <v>-71.100489999999994</v>
      </c>
      <c r="Z6035" t="s">
        <v>6262</v>
      </c>
    </row>
    <row r="6036" spans="1:26">
      <c r="A6036">
        <v>30068</v>
      </c>
      <c r="B6036" s="1">
        <v>41621.75</v>
      </c>
      <c r="C6036" s="1">
        <f t="shared" si="1176"/>
        <v>41275</v>
      </c>
      <c r="D6036" s="4">
        <f t="shared" si="1177"/>
        <v>0.95</v>
      </c>
      <c r="E6036" s="3">
        <f t="shared" si="1178"/>
        <v>2013</v>
      </c>
      <c r="F6036" s="3">
        <f t="shared" si="1179"/>
        <v>12</v>
      </c>
      <c r="G6036" s="3">
        <f t="shared" si="1180"/>
        <v>13</v>
      </c>
      <c r="H6036" s="3">
        <f t="shared" si="1181"/>
        <v>18</v>
      </c>
      <c r="I6036" s="3">
        <f t="shared" si="1182"/>
        <v>0</v>
      </c>
      <c r="J6036" s="3">
        <f t="shared" si="1183"/>
        <v>6</v>
      </c>
      <c r="K6036" s="3" t="str">
        <f>IF(AND(D6036&gt;='Season Lookup'!$D$15,D6036&lt;'Season Lookup'!$D$16),"Spring",IF(AND(D6036&gt;='Season Lookup'!$D$16,D6036&lt;'Season Lookup'!$D$17),"Summer",IF(AND(D6036&gt;='Season Lookup'!$D$17,D6036&lt;'Season Lookup'!$D$18),"Fall",IF(OR(D6036&gt;='Season Lookup'!$D$18,D6036&lt;'Season Lookup'!$D$15),"Winter"))))</f>
        <v>Fall</v>
      </c>
      <c r="L6036" s="3" t="str">
        <f>VLOOKUP(F6036,'Season Lookup'!$A$1:$B$13,2,0)</f>
        <v>Winter</v>
      </c>
      <c r="M6036" t="s">
        <v>12</v>
      </c>
      <c r="N6036" t="s">
        <v>13</v>
      </c>
      <c r="O6036" t="s">
        <v>23</v>
      </c>
      <c r="P6036" t="str">
        <f t="shared" si="1184"/>
        <v>Yes</v>
      </c>
      <c r="Q6036" t="str">
        <f t="shared" si="1185"/>
        <v>No</v>
      </c>
      <c r="R6036" t="str">
        <f t="shared" si="1186"/>
        <v>No</v>
      </c>
      <c r="S6036">
        <v>33</v>
      </c>
      <c r="T6036" t="s">
        <v>2678</v>
      </c>
      <c r="V6036" t="str">
        <f t="shared" si="1187"/>
        <v>Non Intersection</v>
      </c>
      <c r="W6036" t="s">
        <v>6263</v>
      </c>
      <c r="X6036">
        <v>42.365568000000003</v>
      </c>
      <c r="Y6036">
        <v>-71.110106999999999</v>
      </c>
      <c r="Z6036" t="s">
        <v>6264</v>
      </c>
    </row>
    <row r="6037" spans="1:26">
      <c r="A6037">
        <v>30062</v>
      </c>
      <c r="B6037" s="1">
        <v>41622.375</v>
      </c>
      <c r="C6037" s="1">
        <f t="shared" si="1176"/>
        <v>41275</v>
      </c>
      <c r="D6037" s="4">
        <f t="shared" si="1177"/>
        <v>0.95277777777777772</v>
      </c>
      <c r="E6037" s="3">
        <f t="shared" si="1178"/>
        <v>2013</v>
      </c>
      <c r="F6037" s="3">
        <f t="shared" si="1179"/>
        <v>12</v>
      </c>
      <c r="G6037" s="3">
        <f t="shared" si="1180"/>
        <v>14</v>
      </c>
      <c r="H6037" s="3">
        <f t="shared" si="1181"/>
        <v>9</v>
      </c>
      <c r="I6037" s="3">
        <f t="shared" si="1182"/>
        <v>0</v>
      </c>
      <c r="J6037" s="3">
        <f t="shared" si="1183"/>
        <v>7</v>
      </c>
      <c r="K6037" s="3" t="str">
        <f>IF(AND(D6037&gt;='Season Lookup'!$D$15,D6037&lt;'Season Lookup'!$D$16),"Spring",IF(AND(D6037&gt;='Season Lookup'!$D$16,D6037&lt;'Season Lookup'!$D$17),"Summer",IF(AND(D6037&gt;='Season Lookup'!$D$17,D6037&lt;'Season Lookup'!$D$18),"Fall",IF(OR(D6037&gt;='Season Lookup'!$D$18,D6037&lt;'Season Lookup'!$D$15),"Winter"))))</f>
        <v>Fall</v>
      </c>
      <c r="L6037" s="3" t="str">
        <f>VLOOKUP(F6037,'Season Lookup'!$A$1:$B$13,2,0)</f>
        <v>Winter</v>
      </c>
      <c r="M6037" t="s">
        <v>31</v>
      </c>
      <c r="N6037" t="s">
        <v>13</v>
      </c>
      <c r="O6037" t="s">
        <v>36</v>
      </c>
      <c r="P6037" t="str">
        <f t="shared" si="1184"/>
        <v>Yes</v>
      </c>
      <c r="Q6037" t="str">
        <f t="shared" si="1185"/>
        <v>No</v>
      </c>
      <c r="R6037" t="str">
        <f t="shared" si="1186"/>
        <v>No</v>
      </c>
      <c r="S6037">
        <v>62</v>
      </c>
      <c r="T6037" t="s">
        <v>24</v>
      </c>
      <c r="V6037" t="str">
        <f t="shared" si="1187"/>
        <v>Non Intersection</v>
      </c>
      <c r="W6037" t="s">
        <v>6265</v>
      </c>
      <c r="X6037">
        <v>42.371536999999996</v>
      </c>
      <c r="Y6037">
        <v>-71.139906999999994</v>
      </c>
      <c r="Z6037" t="s">
        <v>6266</v>
      </c>
    </row>
    <row r="6038" spans="1:26">
      <c r="A6038">
        <v>30063</v>
      </c>
      <c r="B6038" s="1">
        <v>41622.5</v>
      </c>
      <c r="C6038" s="1">
        <f t="shared" si="1176"/>
        <v>41275</v>
      </c>
      <c r="D6038" s="4">
        <f t="shared" si="1177"/>
        <v>0.95277777777777772</v>
      </c>
      <c r="E6038" s="3">
        <f t="shared" si="1178"/>
        <v>2013</v>
      </c>
      <c r="F6038" s="3">
        <f t="shared" si="1179"/>
        <v>12</v>
      </c>
      <c r="G6038" s="3">
        <f t="shared" si="1180"/>
        <v>14</v>
      </c>
      <c r="H6038" s="3">
        <f t="shared" si="1181"/>
        <v>12</v>
      </c>
      <c r="I6038" s="3">
        <f t="shared" si="1182"/>
        <v>0</v>
      </c>
      <c r="J6038" s="3">
        <f t="shared" si="1183"/>
        <v>7</v>
      </c>
      <c r="K6038" s="3" t="str">
        <f>IF(AND(D6038&gt;='Season Lookup'!$D$15,D6038&lt;'Season Lookup'!$D$16),"Spring",IF(AND(D6038&gt;='Season Lookup'!$D$16,D6038&lt;'Season Lookup'!$D$17),"Summer",IF(AND(D6038&gt;='Season Lookup'!$D$17,D6038&lt;'Season Lookup'!$D$18),"Fall",IF(OR(D6038&gt;='Season Lookup'!$D$18,D6038&lt;'Season Lookup'!$D$15),"Winter"))))</f>
        <v>Fall</v>
      </c>
      <c r="L6038" s="3" t="str">
        <f>VLOOKUP(F6038,'Season Lookup'!$A$1:$B$13,2,0)</f>
        <v>Winter</v>
      </c>
      <c r="M6038" t="s">
        <v>31</v>
      </c>
      <c r="N6038" t="s">
        <v>13</v>
      </c>
      <c r="O6038" t="s">
        <v>23</v>
      </c>
      <c r="P6038" t="str">
        <f t="shared" si="1184"/>
        <v>Yes</v>
      </c>
      <c r="Q6038" t="str">
        <f t="shared" si="1185"/>
        <v>No</v>
      </c>
      <c r="R6038" t="str">
        <f t="shared" si="1186"/>
        <v>No</v>
      </c>
      <c r="T6038" t="s">
        <v>5170</v>
      </c>
      <c r="U6038" t="s">
        <v>75</v>
      </c>
      <c r="V6038" t="str">
        <f t="shared" si="1187"/>
        <v>Intersection</v>
      </c>
      <c r="W6038" t="s">
        <v>6267</v>
      </c>
      <c r="X6038">
        <v>42.393158</v>
      </c>
      <c r="Y6038">
        <v>-71.120525999999998</v>
      </c>
      <c r="Z6038" t="s">
        <v>6268</v>
      </c>
    </row>
    <row r="6039" spans="1:26">
      <c r="A6039">
        <v>30064</v>
      </c>
      <c r="B6039" s="1">
        <v>41622.690960648149</v>
      </c>
      <c r="C6039" s="1">
        <f t="shared" si="1176"/>
        <v>41275</v>
      </c>
      <c r="D6039" s="4">
        <f t="shared" si="1177"/>
        <v>0.95277777777777772</v>
      </c>
      <c r="E6039" s="3">
        <f t="shared" si="1178"/>
        <v>2013</v>
      </c>
      <c r="F6039" s="3">
        <f t="shared" si="1179"/>
        <v>12</v>
      </c>
      <c r="G6039" s="3">
        <f t="shared" si="1180"/>
        <v>14</v>
      </c>
      <c r="H6039" s="3">
        <f t="shared" si="1181"/>
        <v>16</v>
      </c>
      <c r="I6039" s="3">
        <f t="shared" si="1182"/>
        <v>34</v>
      </c>
      <c r="J6039" s="3">
        <f t="shared" si="1183"/>
        <v>7</v>
      </c>
      <c r="K6039" s="3" t="str">
        <f>IF(AND(D6039&gt;='Season Lookup'!$D$15,D6039&lt;'Season Lookup'!$D$16),"Spring",IF(AND(D6039&gt;='Season Lookup'!$D$16,D6039&lt;'Season Lookup'!$D$17),"Summer",IF(AND(D6039&gt;='Season Lookup'!$D$17,D6039&lt;'Season Lookup'!$D$18),"Fall",IF(OR(D6039&gt;='Season Lookup'!$D$18,D6039&lt;'Season Lookup'!$D$15),"Winter"))))</f>
        <v>Fall</v>
      </c>
      <c r="L6039" s="3" t="str">
        <f>VLOOKUP(F6039,'Season Lookup'!$A$1:$B$13,2,0)</f>
        <v>Winter</v>
      </c>
      <c r="M6039" t="s">
        <v>31</v>
      </c>
      <c r="N6039" t="s">
        <v>13</v>
      </c>
      <c r="O6039" t="s">
        <v>13</v>
      </c>
      <c r="P6039" t="str">
        <f t="shared" si="1184"/>
        <v>Yes</v>
      </c>
      <c r="Q6039" t="str">
        <f t="shared" si="1185"/>
        <v>No</v>
      </c>
      <c r="R6039" t="str">
        <f t="shared" si="1186"/>
        <v>No</v>
      </c>
      <c r="T6039" t="s">
        <v>198</v>
      </c>
      <c r="U6039" t="s">
        <v>2055</v>
      </c>
      <c r="V6039" t="str">
        <f t="shared" si="1187"/>
        <v>Intersection</v>
      </c>
      <c r="W6039" t="s">
        <v>4525</v>
      </c>
      <c r="X6039">
        <v>42.375273999999997</v>
      </c>
      <c r="Y6039">
        <v>-71.145841000000004</v>
      </c>
      <c r="Z6039" t="s">
        <v>1667</v>
      </c>
    </row>
    <row r="6040" spans="1:26">
      <c r="A6040">
        <v>30065</v>
      </c>
      <c r="B6040" s="1">
        <v>41623.125694444447</v>
      </c>
      <c r="C6040" s="1">
        <f t="shared" si="1176"/>
        <v>41275</v>
      </c>
      <c r="D6040" s="4">
        <f t="shared" si="1177"/>
        <v>0.9555555555555556</v>
      </c>
      <c r="E6040" s="3">
        <f t="shared" si="1178"/>
        <v>2013</v>
      </c>
      <c r="F6040" s="3">
        <f t="shared" si="1179"/>
        <v>12</v>
      </c>
      <c r="G6040" s="3">
        <f t="shared" si="1180"/>
        <v>15</v>
      </c>
      <c r="H6040" s="3">
        <f t="shared" si="1181"/>
        <v>3</v>
      </c>
      <c r="I6040" s="3">
        <f t="shared" si="1182"/>
        <v>1</v>
      </c>
      <c r="J6040" s="3">
        <f t="shared" si="1183"/>
        <v>1</v>
      </c>
      <c r="K6040" s="3" t="str">
        <f>IF(AND(D6040&gt;='Season Lookup'!$D$15,D6040&lt;'Season Lookup'!$D$16),"Spring",IF(AND(D6040&gt;='Season Lookup'!$D$16,D6040&lt;'Season Lookup'!$D$17),"Summer",IF(AND(D6040&gt;='Season Lookup'!$D$17,D6040&lt;'Season Lookup'!$D$18),"Fall",IF(OR(D6040&gt;='Season Lookup'!$D$18,D6040&lt;'Season Lookup'!$D$15),"Winter"))))</f>
        <v>Fall</v>
      </c>
      <c r="L6040" s="3" t="str">
        <f>VLOOKUP(F6040,'Season Lookup'!$A$1:$B$13,2,0)</f>
        <v>Winter</v>
      </c>
      <c r="M6040" t="s">
        <v>48</v>
      </c>
      <c r="N6040" t="s">
        <v>13</v>
      </c>
      <c r="O6040" t="s">
        <v>13</v>
      </c>
      <c r="P6040" t="str">
        <f t="shared" si="1184"/>
        <v>Yes</v>
      </c>
      <c r="Q6040" t="str">
        <f t="shared" si="1185"/>
        <v>No</v>
      </c>
      <c r="R6040" t="str">
        <f t="shared" si="1186"/>
        <v>No</v>
      </c>
      <c r="S6040">
        <v>77</v>
      </c>
      <c r="T6040" t="s">
        <v>14</v>
      </c>
      <c r="V6040" t="str">
        <f t="shared" si="1187"/>
        <v>Non Intersection</v>
      </c>
      <c r="W6040" t="s">
        <v>415</v>
      </c>
      <c r="X6040">
        <v>42.359127999999998</v>
      </c>
      <c r="Y6040">
        <v>-71.093339</v>
      </c>
      <c r="Z6040" t="s">
        <v>416</v>
      </c>
    </row>
    <row r="6041" spans="1:26">
      <c r="A6041">
        <v>30069</v>
      </c>
      <c r="B6041" s="1">
        <v>41623.625</v>
      </c>
      <c r="C6041" s="1">
        <f t="shared" si="1176"/>
        <v>41275</v>
      </c>
      <c r="D6041" s="4">
        <f t="shared" si="1177"/>
        <v>0.9555555555555556</v>
      </c>
      <c r="E6041" s="3">
        <f t="shared" si="1178"/>
        <v>2013</v>
      </c>
      <c r="F6041" s="3">
        <f t="shared" si="1179"/>
        <v>12</v>
      </c>
      <c r="G6041" s="3">
        <f t="shared" si="1180"/>
        <v>15</v>
      </c>
      <c r="H6041" s="3">
        <f t="shared" si="1181"/>
        <v>15</v>
      </c>
      <c r="I6041" s="3">
        <f t="shared" si="1182"/>
        <v>0</v>
      </c>
      <c r="J6041" s="3">
        <f t="shared" si="1183"/>
        <v>1</v>
      </c>
      <c r="K6041" s="3" t="str">
        <f>IF(AND(D6041&gt;='Season Lookup'!$D$15,D6041&lt;'Season Lookup'!$D$16),"Spring",IF(AND(D6041&gt;='Season Lookup'!$D$16,D6041&lt;'Season Lookup'!$D$17),"Summer",IF(AND(D6041&gt;='Season Lookup'!$D$17,D6041&lt;'Season Lookup'!$D$18),"Fall",IF(OR(D6041&gt;='Season Lookup'!$D$18,D6041&lt;'Season Lookup'!$D$15),"Winter"))))</f>
        <v>Fall</v>
      </c>
      <c r="L6041" s="3" t="str">
        <f>VLOOKUP(F6041,'Season Lookup'!$A$1:$B$13,2,0)</f>
        <v>Winter</v>
      </c>
      <c r="M6041" t="s">
        <v>48</v>
      </c>
      <c r="N6041" t="s">
        <v>13</v>
      </c>
      <c r="O6041" t="s">
        <v>23</v>
      </c>
      <c r="P6041" t="str">
        <f t="shared" si="1184"/>
        <v>Yes</v>
      </c>
      <c r="Q6041" t="str">
        <f t="shared" si="1185"/>
        <v>No</v>
      </c>
      <c r="R6041" t="str">
        <f t="shared" si="1186"/>
        <v>No</v>
      </c>
      <c r="S6041">
        <v>730</v>
      </c>
      <c r="T6041" t="s">
        <v>203</v>
      </c>
      <c r="V6041" t="str">
        <f t="shared" si="1187"/>
        <v>Non Intersection</v>
      </c>
      <c r="W6041" t="s">
        <v>236</v>
      </c>
      <c r="X6041">
        <v>42.357376000000002</v>
      </c>
      <c r="Y6041">
        <v>-71.114491999999998</v>
      </c>
      <c r="Z6041" t="s">
        <v>237</v>
      </c>
    </row>
    <row r="6042" spans="1:26">
      <c r="A6042">
        <v>30070</v>
      </c>
      <c r="B6042" s="1">
        <v>41623.5</v>
      </c>
      <c r="C6042" s="1">
        <f t="shared" si="1176"/>
        <v>41275</v>
      </c>
      <c r="D6042" s="4">
        <f t="shared" si="1177"/>
        <v>0.9555555555555556</v>
      </c>
      <c r="E6042" s="3">
        <f t="shared" si="1178"/>
        <v>2013</v>
      </c>
      <c r="F6042" s="3">
        <f t="shared" si="1179"/>
        <v>12</v>
      </c>
      <c r="G6042" s="3">
        <f t="shared" si="1180"/>
        <v>15</v>
      </c>
      <c r="H6042" s="3">
        <f t="shared" si="1181"/>
        <v>12</v>
      </c>
      <c r="I6042" s="3">
        <f t="shared" si="1182"/>
        <v>0</v>
      </c>
      <c r="J6042" s="3">
        <f t="shared" si="1183"/>
        <v>1</v>
      </c>
      <c r="K6042" s="3" t="str">
        <f>IF(AND(D6042&gt;='Season Lookup'!$D$15,D6042&lt;'Season Lookup'!$D$16),"Spring",IF(AND(D6042&gt;='Season Lookup'!$D$16,D6042&lt;'Season Lookup'!$D$17),"Summer",IF(AND(D6042&gt;='Season Lookup'!$D$17,D6042&lt;'Season Lookup'!$D$18),"Fall",IF(OR(D6042&gt;='Season Lookup'!$D$18,D6042&lt;'Season Lookup'!$D$15),"Winter"))))</f>
        <v>Fall</v>
      </c>
      <c r="L6042" s="3" t="str">
        <f>VLOOKUP(F6042,'Season Lookup'!$A$1:$B$13,2,0)</f>
        <v>Winter</v>
      </c>
      <c r="M6042" t="s">
        <v>48</v>
      </c>
      <c r="N6042" t="s">
        <v>13</v>
      </c>
      <c r="O6042" t="s">
        <v>13</v>
      </c>
      <c r="P6042" t="str">
        <f t="shared" si="1184"/>
        <v>Yes</v>
      </c>
      <c r="Q6042" t="str">
        <f t="shared" si="1185"/>
        <v>No</v>
      </c>
      <c r="R6042" t="str">
        <f t="shared" si="1186"/>
        <v>No</v>
      </c>
      <c r="S6042">
        <v>27</v>
      </c>
      <c r="T6042" t="s">
        <v>515</v>
      </c>
      <c r="V6042" t="str">
        <f t="shared" si="1187"/>
        <v>Non Intersection</v>
      </c>
      <c r="W6042" t="s">
        <v>4597</v>
      </c>
      <c r="X6042">
        <v>42.363278999999999</v>
      </c>
      <c r="Y6042">
        <v>-71.09469</v>
      </c>
      <c r="Z6042" t="s">
        <v>4598</v>
      </c>
    </row>
    <row r="6043" spans="1:26">
      <c r="A6043">
        <v>30066</v>
      </c>
      <c r="B6043" s="1">
        <v>41624.614583333336</v>
      </c>
      <c r="C6043" s="1">
        <f t="shared" si="1176"/>
        <v>41275</v>
      </c>
      <c r="D6043" s="4">
        <f t="shared" si="1177"/>
        <v>0.95833333333333337</v>
      </c>
      <c r="E6043" s="3">
        <f t="shared" si="1178"/>
        <v>2013</v>
      </c>
      <c r="F6043" s="3">
        <f t="shared" si="1179"/>
        <v>12</v>
      </c>
      <c r="G6043" s="3">
        <f t="shared" si="1180"/>
        <v>16</v>
      </c>
      <c r="H6043" s="3">
        <f t="shared" si="1181"/>
        <v>14</v>
      </c>
      <c r="I6043" s="3">
        <f t="shared" si="1182"/>
        <v>45</v>
      </c>
      <c r="J6043" s="3">
        <f t="shared" si="1183"/>
        <v>2</v>
      </c>
      <c r="K6043" s="3" t="str">
        <f>IF(AND(D6043&gt;='Season Lookup'!$D$15,D6043&lt;'Season Lookup'!$D$16),"Spring",IF(AND(D6043&gt;='Season Lookup'!$D$16,D6043&lt;'Season Lookup'!$D$17),"Summer",IF(AND(D6043&gt;='Season Lookup'!$D$17,D6043&lt;'Season Lookup'!$D$18),"Fall",IF(OR(D6043&gt;='Season Lookup'!$D$18,D6043&lt;'Season Lookup'!$D$15),"Winter"))))</f>
        <v>Fall</v>
      </c>
      <c r="L6043" s="3" t="str">
        <f>VLOOKUP(F6043,'Season Lookup'!$A$1:$B$13,2,0)</f>
        <v>Winter</v>
      </c>
      <c r="M6043" t="s">
        <v>56</v>
      </c>
      <c r="N6043" t="s">
        <v>13</v>
      </c>
      <c r="O6043" t="s">
        <v>13</v>
      </c>
      <c r="P6043" t="str">
        <f t="shared" si="1184"/>
        <v>Yes</v>
      </c>
      <c r="Q6043" t="str">
        <f t="shared" si="1185"/>
        <v>No</v>
      </c>
      <c r="R6043" t="str">
        <f t="shared" si="1186"/>
        <v>No</v>
      </c>
      <c r="T6043" t="s">
        <v>61</v>
      </c>
      <c r="U6043" t="s">
        <v>209</v>
      </c>
      <c r="V6043" t="str">
        <f t="shared" si="1187"/>
        <v>Intersection</v>
      </c>
      <c r="W6043" t="s">
        <v>447</v>
      </c>
      <c r="X6043">
        <v>42.365141999999999</v>
      </c>
      <c r="Y6043">
        <v>-71.078205999999994</v>
      </c>
      <c r="Z6043" t="s">
        <v>448</v>
      </c>
    </row>
    <row r="6044" spans="1:26">
      <c r="A6044">
        <v>30073</v>
      </c>
      <c r="B6044" s="1">
        <v>41624.748611111114</v>
      </c>
      <c r="C6044" s="1">
        <f t="shared" si="1176"/>
        <v>41275</v>
      </c>
      <c r="D6044" s="4">
        <f t="shared" si="1177"/>
        <v>0.95833333333333337</v>
      </c>
      <c r="E6044" s="3">
        <f t="shared" si="1178"/>
        <v>2013</v>
      </c>
      <c r="F6044" s="3">
        <f t="shared" si="1179"/>
        <v>12</v>
      </c>
      <c r="G6044" s="3">
        <f t="shared" si="1180"/>
        <v>16</v>
      </c>
      <c r="H6044" s="3">
        <f t="shared" si="1181"/>
        <v>17</v>
      </c>
      <c r="I6044" s="3">
        <f t="shared" si="1182"/>
        <v>58</v>
      </c>
      <c r="J6044" s="3">
        <f t="shared" si="1183"/>
        <v>2</v>
      </c>
      <c r="K6044" s="3" t="str">
        <f>IF(AND(D6044&gt;='Season Lookup'!$D$15,D6044&lt;'Season Lookup'!$D$16),"Spring",IF(AND(D6044&gt;='Season Lookup'!$D$16,D6044&lt;'Season Lookup'!$D$17),"Summer",IF(AND(D6044&gt;='Season Lookup'!$D$17,D6044&lt;'Season Lookup'!$D$18),"Fall",IF(OR(D6044&gt;='Season Lookup'!$D$18,D6044&lt;'Season Lookup'!$D$15),"Winter"))))</f>
        <v>Fall</v>
      </c>
      <c r="L6044" s="3" t="str">
        <f>VLOOKUP(F6044,'Season Lookup'!$A$1:$B$13,2,0)</f>
        <v>Winter</v>
      </c>
      <c r="M6044" t="s">
        <v>56</v>
      </c>
      <c r="N6044" t="s">
        <v>13</v>
      </c>
      <c r="O6044" t="s">
        <v>13</v>
      </c>
      <c r="P6044" t="str">
        <f t="shared" si="1184"/>
        <v>Yes</v>
      </c>
      <c r="Q6044" t="str">
        <f t="shared" si="1185"/>
        <v>No</v>
      </c>
      <c r="R6044" t="str">
        <f t="shared" si="1186"/>
        <v>No</v>
      </c>
      <c r="T6044" t="s">
        <v>2158</v>
      </c>
      <c r="U6044" t="s">
        <v>105</v>
      </c>
      <c r="V6044" t="str">
        <f t="shared" si="1187"/>
        <v>Intersection</v>
      </c>
      <c r="W6044" t="s">
        <v>6269</v>
      </c>
      <c r="X6044">
        <v>42.370823000000001</v>
      </c>
      <c r="Y6044">
        <v>-71.104838999999998</v>
      </c>
      <c r="Z6044" t="s">
        <v>2879</v>
      </c>
    </row>
    <row r="6045" spans="1:26">
      <c r="A6045">
        <v>30075</v>
      </c>
      <c r="B6045" s="1">
        <v>41624.884027777778</v>
      </c>
      <c r="C6045" s="1">
        <f t="shared" si="1176"/>
        <v>41275</v>
      </c>
      <c r="D6045" s="4">
        <f t="shared" si="1177"/>
        <v>0.95833333333333337</v>
      </c>
      <c r="E6045" s="3">
        <f t="shared" si="1178"/>
        <v>2013</v>
      </c>
      <c r="F6045" s="3">
        <f t="shared" si="1179"/>
        <v>12</v>
      </c>
      <c r="G6045" s="3">
        <f t="shared" si="1180"/>
        <v>16</v>
      </c>
      <c r="H6045" s="3">
        <f t="shared" si="1181"/>
        <v>21</v>
      </c>
      <c r="I6045" s="3">
        <f t="shared" si="1182"/>
        <v>13</v>
      </c>
      <c r="J6045" s="3">
        <f t="shared" si="1183"/>
        <v>2</v>
      </c>
      <c r="K6045" s="3" t="str">
        <f>IF(AND(D6045&gt;='Season Lookup'!$D$15,D6045&lt;'Season Lookup'!$D$16),"Spring",IF(AND(D6045&gt;='Season Lookup'!$D$16,D6045&lt;'Season Lookup'!$D$17),"Summer",IF(AND(D6045&gt;='Season Lookup'!$D$17,D6045&lt;'Season Lookup'!$D$18),"Fall",IF(OR(D6045&gt;='Season Lookup'!$D$18,D6045&lt;'Season Lookup'!$D$15),"Winter"))))</f>
        <v>Fall</v>
      </c>
      <c r="L6045" s="3" t="str">
        <f>VLOOKUP(F6045,'Season Lookup'!$A$1:$B$13,2,0)</f>
        <v>Winter</v>
      </c>
      <c r="M6045" t="s">
        <v>56</v>
      </c>
      <c r="N6045" t="s">
        <v>13</v>
      </c>
      <c r="O6045" t="s">
        <v>152</v>
      </c>
      <c r="P6045" t="str">
        <f t="shared" si="1184"/>
        <v>Yes</v>
      </c>
      <c r="Q6045" t="str">
        <f t="shared" si="1185"/>
        <v>No</v>
      </c>
      <c r="R6045" t="str">
        <f t="shared" si="1186"/>
        <v>Yes</v>
      </c>
      <c r="T6045" t="s">
        <v>14</v>
      </c>
      <c r="U6045" t="s">
        <v>420</v>
      </c>
      <c r="V6045" t="str">
        <f t="shared" si="1187"/>
        <v>Intersection</v>
      </c>
      <c r="W6045" t="s">
        <v>421</v>
      </c>
      <c r="X6045">
        <v>42.363897000000001</v>
      </c>
      <c r="Y6045">
        <v>-71.101190000000003</v>
      </c>
      <c r="Z6045" t="s">
        <v>422</v>
      </c>
    </row>
    <row r="6046" spans="1:26">
      <c r="A6046">
        <v>31856</v>
      </c>
      <c r="B6046" s="1">
        <v>41624.945821759262</v>
      </c>
      <c r="C6046" s="1">
        <f t="shared" si="1176"/>
        <v>41275</v>
      </c>
      <c r="D6046" s="4">
        <f t="shared" si="1177"/>
        <v>0.95833333333333337</v>
      </c>
      <c r="E6046" s="3">
        <f t="shared" si="1178"/>
        <v>2013</v>
      </c>
      <c r="F6046" s="3">
        <f t="shared" si="1179"/>
        <v>12</v>
      </c>
      <c r="G6046" s="3">
        <f t="shared" si="1180"/>
        <v>16</v>
      </c>
      <c r="H6046" s="3">
        <f t="shared" si="1181"/>
        <v>22</v>
      </c>
      <c r="I6046" s="3">
        <f t="shared" si="1182"/>
        <v>41</v>
      </c>
      <c r="J6046" s="3">
        <f t="shared" si="1183"/>
        <v>2</v>
      </c>
      <c r="K6046" s="3" t="str">
        <f>IF(AND(D6046&gt;='Season Lookup'!$D$15,D6046&lt;'Season Lookup'!$D$16),"Spring",IF(AND(D6046&gt;='Season Lookup'!$D$16,D6046&lt;'Season Lookup'!$D$17),"Summer",IF(AND(D6046&gt;='Season Lookup'!$D$17,D6046&lt;'Season Lookup'!$D$18),"Fall",IF(OR(D6046&gt;='Season Lookup'!$D$18,D6046&lt;'Season Lookup'!$D$15),"Winter"))))</f>
        <v>Fall</v>
      </c>
      <c r="L6046" s="3" t="str">
        <f>VLOOKUP(F6046,'Season Lookup'!$A$1:$B$13,2,0)</f>
        <v>Winter</v>
      </c>
      <c r="M6046" t="s">
        <v>48</v>
      </c>
      <c r="N6046" t="s">
        <v>13</v>
      </c>
      <c r="O6046" t="s">
        <v>13</v>
      </c>
      <c r="P6046" t="str">
        <f t="shared" si="1184"/>
        <v>Yes</v>
      </c>
      <c r="Q6046" t="str">
        <f t="shared" si="1185"/>
        <v>No</v>
      </c>
      <c r="R6046" t="str">
        <f t="shared" si="1186"/>
        <v>No</v>
      </c>
      <c r="T6046" t="s">
        <v>199</v>
      </c>
      <c r="U6046" t="s">
        <v>325</v>
      </c>
      <c r="V6046" t="str">
        <f t="shared" si="1187"/>
        <v>Intersection</v>
      </c>
      <c r="W6046" t="s">
        <v>1695</v>
      </c>
      <c r="X6046">
        <v>42.373216999999997</v>
      </c>
      <c r="Y6046">
        <v>-71.120737000000005</v>
      </c>
      <c r="Z6046" t="s">
        <v>1696</v>
      </c>
    </row>
    <row r="6047" spans="1:26">
      <c r="A6047">
        <v>30076</v>
      </c>
      <c r="B6047" s="1">
        <v>41625.590277777781</v>
      </c>
      <c r="C6047" s="1">
        <f t="shared" si="1176"/>
        <v>41275</v>
      </c>
      <c r="D6047" s="4">
        <f t="shared" si="1177"/>
        <v>0.96111111111111114</v>
      </c>
      <c r="E6047" s="3">
        <f t="shared" si="1178"/>
        <v>2013</v>
      </c>
      <c r="F6047" s="3">
        <f t="shared" si="1179"/>
        <v>12</v>
      </c>
      <c r="G6047" s="3">
        <f t="shared" si="1180"/>
        <v>17</v>
      </c>
      <c r="H6047" s="3">
        <f t="shared" si="1181"/>
        <v>14</v>
      </c>
      <c r="I6047" s="3">
        <f t="shared" si="1182"/>
        <v>10</v>
      </c>
      <c r="J6047" s="3">
        <f t="shared" si="1183"/>
        <v>3</v>
      </c>
      <c r="K6047" s="3" t="str">
        <f>IF(AND(D6047&gt;='Season Lookup'!$D$15,D6047&lt;'Season Lookup'!$D$16),"Spring",IF(AND(D6047&gt;='Season Lookup'!$D$16,D6047&lt;'Season Lookup'!$D$17),"Summer",IF(AND(D6047&gt;='Season Lookup'!$D$17,D6047&lt;'Season Lookup'!$D$18),"Fall",IF(OR(D6047&gt;='Season Lookup'!$D$18,D6047&lt;'Season Lookup'!$D$15),"Winter"))))</f>
        <v>Fall</v>
      </c>
      <c r="L6047" s="3" t="str">
        <f>VLOOKUP(F6047,'Season Lookup'!$A$1:$B$13,2,0)</f>
        <v>Winter</v>
      </c>
      <c r="M6047" t="s">
        <v>73</v>
      </c>
      <c r="N6047" t="s">
        <v>35</v>
      </c>
      <c r="O6047" t="s">
        <v>23</v>
      </c>
      <c r="P6047" t="str">
        <f t="shared" si="1184"/>
        <v>Yes</v>
      </c>
      <c r="Q6047" t="str">
        <f t="shared" si="1185"/>
        <v>No</v>
      </c>
      <c r="R6047" t="str">
        <f t="shared" si="1186"/>
        <v>No</v>
      </c>
      <c r="T6047" t="s">
        <v>587</v>
      </c>
      <c r="U6047" t="s">
        <v>101</v>
      </c>
      <c r="V6047" t="str">
        <f t="shared" si="1187"/>
        <v>Intersection</v>
      </c>
      <c r="W6047" t="s">
        <v>5814</v>
      </c>
      <c r="X6047">
        <v>42.373213999999997</v>
      </c>
      <c r="Y6047">
        <v>-71.094425999999999</v>
      </c>
      <c r="Z6047" t="s">
        <v>1709</v>
      </c>
    </row>
    <row r="6048" spans="1:26">
      <c r="A6048">
        <v>30077</v>
      </c>
      <c r="B6048" s="1">
        <v>41625.664571759262</v>
      </c>
      <c r="C6048" s="1">
        <f t="shared" si="1176"/>
        <v>41275</v>
      </c>
      <c r="D6048" s="4">
        <f t="shared" si="1177"/>
        <v>0.96111111111111114</v>
      </c>
      <c r="E6048" s="3">
        <f t="shared" si="1178"/>
        <v>2013</v>
      </c>
      <c r="F6048" s="3">
        <f t="shared" si="1179"/>
        <v>12</v>
      </c>
      <c r="G6048" s="3">
        <f t="shared" si="1180"/>
        <v>17</v>
      </c>
      <c r="H6048" s="3">
        <f t="shared" si="1181"/>
        <v>15</v>
      </c>
      <c r="I6048" s="3">
        <f t="shared" si="1182"/>
        <v>56</v>
      </c>
      <c r="J6048" s="3">
        <f t="shared" si="1183"/>
        <v>3</v>
      </c>
      <c r="K6048" s="3" t="str">
        <f>IF(AND(D6048&gt;='Season Lookup'!$D$15,D6048&lt;'Season Lookup'!$D$16),"Spring",IF(AND(D6048&gt;='Season Lookup'!$D$16,D6048&lt;'Season Lookup'!$D$17),"Summer",IF(AND(D6048&gt;='Season Lookup'!$D$17,D6048&lt;'Season Lookup'!$D$18),"Fall",IF(OR(D6048&gt;='Season Lookup'!$D$18,D6048&lt;'Season Lookup'!$D$15),"Winter"))))</f>
        <v>Fall</v>
      </c>
      <c r="L6048" s="3" t="str">
        <f>VLOOKUP(F6048,'Season Lookup'!$A$1:$B$13,2,0)</f>
        <v>Winter</v>
      </c>
      <c r="M6048" t="s">
        <v>73</v>
      </c>
      <c r="N6048" t="s">
        <v>13</v>
      </c>
      <c r="O6048" t="s">
        <v>35</v>
      </c>
      <c r="P6048" t="str">
        <f t="shared" si="1184"/>
        <v>Yes</v>
      </c>
      <c r="Q6048" t="str">
        <f t="shared" si="1185"/>
        <v>No</v>
      </c>
      <c r="R6048" t="str">
        <f t="shared" si="1186"/>
        <v>No</v>
      </c>
      <c r="S6048">
        <v>679</v>
      </c>
      <c r="T6048" t="s">
        <v>186</v>
      </c>
      <c r="V6048" t="str">
        <f t="shared" si="1187"/>
        <v>Non Intersection</v>
      </c>
      <c r="W6048" t="s">
        <v>1335</v>
      </c>
      <c r="X6048">
        <v>42.390376000000003</v>
      </c>
      <c r="Y6048">
        <v>-71.150384000000003</v>
      </c>
      <c r="Z6048" t="s">
        <v>1336</v>
      </c>
    </row>
    <row r="6049" spans="1:26">
      <c r="A6049">
        <v>30078</v>
      </c>
      <c r="B6049" s="1">
        <v>41625.75</v>
      </c>
      <c r="C6049" s="1">
        <f t="shared" si="1176"/>
        <v>41275</v>
      </c>
      <c r="D6049" s="4">
        <f t="shared" si="1177"/>
        <v>0.96111111111111114</v>
      </c>
      <c r="E6049" s="3">
        <f t="shared" si="1178"/>
        <v>2013</v>
      </c>
      <c r="F6049" s="3">
        <f t="shared" si="1179"/>
        <v>12</v>
      </c>
      <c r="G6049" s="3">
        <f t="shared" si="1180"/>
        <v>17</v>
      </c>
      <c r="H6049" s="3">
        <f t="shared" si="1181"/>
        <v>18</v>
      </c>
      <c r="I6049" s="3">
        <f t="shared" si="1182"/>
        <v>0</v>
      </c>
      <c r="J6049" s="3">
        <f t="shared" si="1183"/>
        <v>3</v>
      </c>
      <c r="K6049" s="3" t="str">
        <f>IF(AND(D6049&gt;='Season Lookup'!$D$15,D6049&lt;'Season Lookup'!$D$16),"Spring",IF(AND(D6049&gt;='Season Lookup'!$D$16,D6049&lt;'Season Lookup'!$D$17),"Summer",IF(AND(D6049&gt;='Season Lookup'!$D$17,D6049&lt;'Season Lookup'!$D$18),"Fall",IF(OR(D6049&gt;='Season Lookup'!$D$18,D6049&lt;'Season Lookup'!$D$15),"Winter"))))</f>
        <v>Fall</v>
      </c>
      <c r="L6049" s="3" t="str">
        <f>VLOOKUP(F6049,'Season Lookup'!$A$1:$B$13,2,0)</f>
        <v>Winter</v>
      </c>
      <c r="M6049" t="s">
        <v>73</v>
      </c>
      <c r="N6049" t="s">
        <v>13</v>
      </c>
      <c r="O6049" t="s">
        <v>13</v>
      </c>
      <c r="P6049" t="str">
        <f t="shared" si="1184"/>
        <v>Yes</v>
      </c>
      <c r="Q6049" t="str">
        <f t="shared" si="1185"/>
        <v>No</v>
      </c>
      <c r="R6049" t="str">
        <f t="shared" si="1186"/>
        <v>No</v>
      </c>
      <c r="S6049">
        <v>1575</v>
      </c>
      <c r="T6049" t="s">
        <v>19</v>
      </c>
      <c r="V6049" t="str">
        <f t="shared" si="1187"/>
        <v>Non Intersection</v>
      </c>
      <c r="W6049" t="s">
        <v>64</v>
      </c>
      <c r="X6049">
        <v>42.375042000000001</v>
      </c>
      <c r="Y6049">
        <v>-71.107168999999999</v>
      </c>
      <c r="Z6049" t="s">
        <v>65</v>
      </c>
    </row>
    <row r="6050" spans="1:26">
      <c r="A6050">
        <v>30081</v>
      </c>
      <c r="B6050" s="1">
        <v>41625.666655092595</v>
      </c>
      <c r="C6050" s="1">
        <f t="shared" si="1176"/>
        <v>41275</v>
      </c>
      <c r="D6050" s="4">
        <f t="shared" si="1177"/>
        <v>0.96111111111111114</v>
      </c>
      <c r="E6050" s="3">
        <f t="shared" si="1178"/>
        <v>2013</v>
      </c>
      <c r="F6050" s="3">
        <f t="shared" si="1179"/>
        <v>12</v>
      </c>
      <c r="G6050" s="3">
        <f t="shared" si="1180"/>
        <v>17</v>
      </c>
      <c r="H6050" s="3">
        <f t="shared" si="1181"/>
        <v>15</v>
      </c>
      <c r="I6050" s="3">
        <f t="shared" si="1182"/>
        <v>59</v>
      </c>
      <c r="J6050" s="3">
        <f t="shared" si="1183"/>
        <v>3</v>
      </c>
      <c r="K6050" s="3" t="str">
        <f>IF(AND(D6050&gt;='Season Lookup'!$D$15,D6050&lt;'Season Lookup'!$D$16),"Spring",IF(AND(D6050&gt;='Season Lookup'!$D$16,D6050&lt;'Season Lookup'!$D$17),"Summer",IF(AND(D6050&gt;='Season Lookup'!$D$17,D6050&lt;'Season Lookup'!$D$18),"Fall",IF(OR(D6050&gt;='Season Lookup'!$D$18,D6050&lt;'Season Lookup'!$D$15),"Winter"))))</f>
        <v>Fall</v>
      </c>
      <c r="L6050" s="3" t="str">
        <f>VLOOKUP(F6050,'Season Lookup'!$A$1:$B$13,2,0)</f>
        <v>Winter</v>
      </c>
      <c r="M6050" t="s">
        <v>73</v>
      </c>
      <c r="N6050" t="s">
        <v>13</v>
      </c>
      <c r="O6050" t="s">
        <v>23</v>
      </c>
      <c r="P6050" t="str">
        <f t="shared" si="1184"/>
        <v>Yes</v>
      </c>
      <c r="Q6050" t="str">
        <f t="shared" si="1185"/>
        <v>No</v>
      </c>
      <c r="R6050" t="str">
        <f t="shared" si="1186"/>
        <v>No</v>
      </c>
      <c r="S6050">
        <v>364</v>
      </c>
      <c r="T6050" t="s">
        <v>15</v>
      </c>
      <c r="V6050" t="str">
        <f t="shared" si="1187"/>
        <v>Non Intersection</v>
      </c>
      <c r="W6050" t="s">
        <v>542</v>
      </c>
      <c r="X6050">
        <v>42.393087999999999</v>
      </c>
      <c r="Y6050">
        <v>-71.138992000000002</v>
      </c>
      <c r="Z6050" t="s">
        <v>543</v>
      </c>
    </row>
    <row r="6051" spans="1:26">
      <c r="A6051">
        <v>30079</v>
      </c>
      <c r="B6051" s="1">
        <v>41626.402777777781</v>
      </c>
      <c r="C6051" s="1">
        <f t="shared" si="1176"/>
        <v>41275</v>
      </c>
      <c r="D6051" s="4">
        <f t="shared" si="1177"/>
        <v>0.96388888888888891</v>
      </c>
      <c r="E6051" s="3">
        <f t="shared" si="1178"/>
        <v>2013</v>
      </c>
      <c r="F6051" s="3">
        <f t="shared" si="1179"/>
        <v>12</v>
      </c>
      <c r="G6051" s="3">
        <f t="shared" si="1180"/>
        <v>18</v>
      </c>
      <c r="H6051" s="3">
        <f t="shared" si="1181"/>
        <v>9</v>
      </c>
      <c r="I6051" s="3">
        <f t="shared" si="1182"/>
        <v>40</v>
      </c>
      <c r="J6051" s="3">
        <f t="shared" si="1183"/>
        <v>4</v>
      </c>
      <c r="K6051" s="3" t="str">
        <f>IF(AND(D6051&gt;='Season Lookup'!$D$15,D6051&lt;'Season Lookup'!$D$16),"Spring",IF(AND(D6051&gt;='Season Lookup'!$D$16,D6051&lt;'Season Lookup'!$D$17),"Summer",IF(AND(D6051&gt;='Season Lookup'!$D$17,D6051&lt;'Season Lookup'!$D$18),"Fall",IF(OR(D6051&gt;='Season Lookup'!$D$18,D6051&lt;'Season Lookup'!$D$15),"Winter"))))</f>
        <v>Fall</v>
      </c>
      <c r="L6051" s="3" t="str">
        <f>VLOOKUP(F6051,'Season Lookup'!$A$1:$B$13,2,0)</f>
        <v>Winter</v>
      </c>
      <c r="M6051" t="s">
        <v>82</v>
      </c>
      <c r="N6051" t="s">
        <v>13</v>
      </c>
      <c r="O6051" t="s">
        <v>13</v>
      </c>
      <c r="P6051" t="str">
        <f t="shared" si="1184"/>
        <v>Yes</v>
      </c>
      <c r="Q6051" t="str">
        <f t="shared" si="1185"/>
        <v>No</v>
      </c>
      <c r="R6051" t="str">
        <f t="shared" si="1186"/>
        <v>No</v>
      </c>
      <c r="T6051" t="s">
        <v>105</v>
      </c>
      <c r="U6051" t="s">
        <v>1053</v>
      </c>
      <c r="V6051" t="str">
        <f t="shared" si="1187"/>
        <v>Intersection</v>
      </c>
      <c r="W6051" t="s">
        <v>2225</v>
      </c>
      <c r="X6051">
        <v>42.366647999999998</v>
      </c>
      <c r="Y6051">
        <v>-71.094245999999998</v>
      </c>
      <c r="Z6051" t="s">
        <v>2226</v>
      </c>
    </row>
    <row r="6052" spans="1:26">
      <c r="A6052">
        <v>30080</v>
      </c>
      <c r="B6052" s="1">
        <v>41626.61109953704</v>
      </c>
      <c r="C6052" s="1">
        <f t="shared" si="1176"/>
        <v>41275</v>
      </c>
      <c r="D6052" s="4">
        <f t="shared" si="1177"/>
        <v>0.96388888888888891</v>
      </c>
      <c r="E6052" s="3">
        <f t="shared" si="1178"/>
        <v>2013</v>
      </c>
      <c r="F6052" s="3">
        <f t="shared" si="1179"/>
        <v>12</v>
      </c>
      <c r="G6052" s="3">
        <f t="shared" si="1180"/>
        <v>18</v>
      </c>
      <c r="H6052" s="3">
        <f t="shared" si="1181"/>
        <v>14</v>
      </c>
      <c r="I6052" s="3">
        <f t="shared" si="1182"/>
        <v>39</v>
      </c>
      <c r="J6052" s="3">
        <f t="shared" si="1183"/>
        <v>4</v>
      </c>
      <c r="K6052" s="3" t="str">
        <f>IF(AND(D6052&gt;='Season Lookup'!$D$15,D6052&lt;'Season Lookup'!$D$16),"Spring",IF(AND(D6052&gt;='Season Lookup'!$D$16,D6052&lt;'Season Lookup'!$D$17),"Summer",IF(AND(D6052&gt;='Season Lookup'!$D$17,D6052&lt;'Season Lookup'!$D$18),"Fall",IF(OR(D6052&gt;='Season Lookup'!$D$18,D6052&lt;'Season Lookup'!$D$15),"Winter"))))</f>
        <v>Fall</v>
      </c>
      <c r="L6052" s="3" t="str">
        <f>VLOOKUP(F6052,'Season Lookup'!$A$1:$B$13,2,0)</f>
        <v>Winter</v>
      </c>
      <c r="M6052" t="s">
        <v>82</v>
      </c>
      <c r="N6052" t="s">
        <v>13</v>
      </c>
      <c r="O6052" t="s">
        <v>36</v>
      </c>
      <c r="P6052" t="str">
        <f t="shared" si="1184"/>
        <v>Yes</v>
      </c>
      <c r="Q6052" t="str">
        <f t="shared" si="1185"/>
        <v>No</v>
      </c>
      <c r="R6052" t="str">
        <f t="shared" si="1186"/>
        <v>No</v>
      </c>
      <c r="T6052" t="s">
        <v>198</v>
      </c>
      <c r="U6052" t="s">
        <v>464</v>
      </c>
      <c r="V6052" t="str">
        <f t="shared" si="1187"/>
        <v>Intersection</v>
      </c>
      <c r="W6052" t="s">
        <v>1666</v>
      </c>
      <c r="X6052">
        <v>42.375273999999997</v>
      </c>
      <c r="Y6052">
        <v>-71.145841000000004</v>
      </c>
      <c r="Z6052" t="s">
        <v>1667</v>
      </c>
    </row>
    <row r="6053" spans="1:26">
      <c r="A6053">
        <v>30082</v>
      </c>
      <c r="B6053" s="1">
        <v>41626.701388888891</v>
      </c>
      <c r="C6053" s="1">
        <f t="shared" si="1176"/>
        <v>41275</v>
      </c>
      <c r="D6053" s="4">
        <f t="shared" si="1177"/>
        <v>0.96388888888888891</v>
      </c>
      <c r="E6053" s="3">
        <f t="shared" si="1178"/>
        <v>2013</v>
      </c>
      <c r="F6053" s="3">
        <f t="shared" si="1179"/>
        <v>12</v>
      </c>
      <c r="G6053" s="3">
        <f t="shared" si="1180"/>
        <v>18</v>
      </c>
      <c r="H6053" s="3">
        <f t="shared" si="1181"/>
        <v>16</v>
      </c>
      <c r="I6053" s="3">
        <f t="shared" si="1182"/>
        <v>50</v>
      </c>
      <c r="J6053" s="3">
        <f t="shared" si="1183"/>
        <v>4</v>
      </c>
      <c r="K6053" s="3" t="str">
        <f>IF(AND(D6053&gt;='Season Lookup'!$D$15,D6053&lt;'Season Lookup'!$D$16),"Spring",IF(AND(D6053&gt;='Season Lookup'!$D$16,D6053&lt;'Season Lookup'!$D$17),"Summer",IF(AND(D6053&gt;='Season Lookup'!$D$17,D6053&lt;'Season Lookup'!$D$18),"Fall",IF(OR(D6053&gt;='Season Lookup'!$D$18,D6053&lt;'Season Lookup'!$D$15),"Winter"))))</f>
        <v>Fall</v>
      </c>
      <c r="L6053" s="3" t="str">
        <f>VLOOKUP(F6053,'Season Lookup'!$A$1:$B$13,2,0)</f>
        <v>Winter</v>
      </c>
      <c r="M6053" t="s">
        <v>82</v>
      </c>
      <c r="N6053" t="s">
        <v>13</v>
      </c>
      <c r="O6053" t="s">
        <v>13</v>
      </c>
      <c r="P6053" t="str">
        <f t="shared" si="1184"/>
        <v>Yes</v>
      </c>
      <c r="Q6053" t="str">
        <f t="shared" si="1185"/>
        <v>No</v>
      </c>
      <c r="R6053" t="str">
        <f t="shared" si="1186"/>
        <v>No</v>
      </c>
      <c r="T6053" t="s">
        <v>14</v>
      </c>
      <c r="U6053" t="s">
        <v>1275</v>
      </c>
      <c r="V6053" t="str">
        <f t="shared" si="1187"/>
        <v>Intersection</v>
      </c>
      <c r="W6053" t="s">
        <v>2495</v>
      </c>
      <c r="X6053">
        <v>42.399949999999997</v>
      </c>
      <c r="Y6053">
        <v>-71.133778000000007</v>
      </c>
      <c r="Z6053" t="s">
        <v>2496</v>
      </c>
    </row>
    <row r="6054" spans="1:26">
      <c r="A6054">
        <v>30086</v>
      </c>
      <c r="B6054" s="1">
        <v>41626.385405092595</v>
      </c>
      <c r="C6054" s="1">
        <f t="shared" si="1176"/>
        <v>41275</v>
      </c>
      <c r="D6054" s="4">
        <f t="shared" si="1177"/>
        <v>0.96388888888888891</v>
      </c>
      <c r="E6054" s="3">
        <f t="shared" si="1178"/>
        <v>2013</v>
      </c>
      <c r="F6054" s="3">
        <f t="shared" si="1179"/>
        <v>12</v>
      </c>
      <c r="G6054" s="3">
        <f t="shared" si="1180"/>
        <v>18</v>
      </c>
      <c r="H6054" s="3">
        <f t="shared" si="1181"/>
        <v>9</v>
      </c>
      <c r="I6054" s="3">
        <f t="shared" si="1182"/>
        <v>14</v>
      </c>
      <c r="J6054" s="3">
        <f t="shared" si="1183"/>
        <v>4</v>
      </c>
      <c r="K6054" s="3" t="str">
        <f>IF(AND(D6054&gt;='Season Lookup'!$D$15,D6054&lt;'Season Lookup'!$D$16),"Spring",IF(AND(D6054&gt;='Season Lookup'!$D$16,D6054&lt;'Season Lookup'!$D$17),"Summer",IF(AND(D6054&gt;='Season Lookup'!$D$17,D6054&lt;'Season Lookup'!$D$18),"Fall",IF(OR(D6054&gt;='Season Lookup'!$D$18,D6054&lt;'Season Lookup'!$D$15),"Winter"))))</f>
        <v>Fall</v>
      </c>
      <c r="L6054" s="3" t="str">
        <f>VLOOKUP(F6054,'Season Lookup'!$A$1:$B$13,2,0)</f>
        <v>Winter</v>
      </c>
      <c r="M6054" t="s">
        <v>82</v>
      </c>
      <c r="N6054" t="s">
        <v>13</v>
      </c>
      <c r="O6054" t="s">
        <v>13</v>
      </c>
      <c r="P6054" t="str">
        <f t="shared" si="1184"/>
        <v>Yes</v>
      </c>
      <c r="Q6054" t="str">
        <f t="shared" si="1185"/>
        <v>No</v>
      </c>
      <c r="R6054" t="str">
        <f t="shared" si="1186"/>
        <v>No</v>
      </c>
      <c r="S6054">
        <v>31</v>
      </c>
      <c r="T6054" t="s">
        <v>413</v>
      </c>
      <c r="V6054" t="str">
        <f t="shared" si="1187"/>
        <v>Non Intersection</v>
      </c>
      <c r="W6054" t="s">
        <v>4339</v>
      </c>
      <c r="X6054">
        <v>42.391889999999997</v>
      </c>
      <c r="Y6054">
        <v>-71.151798999999997</v>
      </c>
      <c r="Z6054" t="s">
        <v>4340</v>
      </c>
    </row>
    <row r="6055" spans="1:26">
      <c r="A6055">
        <v>30099</v>
      </c>
      <c r="B6055" s="1">
        <v>41626.5625</v>
      </c>
      <c r="C6055" s="1">
        <f t="shared" si="1176"/>
        <v>41275</v>
      </c>
      <c r="D6055" s="4">
        <f t="shared" si="1177"/>
        <v>0.96388888888888891</v>
      </c>
      <c r="E6055" s="3">
        <f t="shared" si="1178"/>
        <v>2013</v>
      </c>
      <c r="F6055" s="3">
        <f t="shared" si="1179"/>
        <v>12</v>
      </c>
      <c r="G6055" s="3">
        <f t="shared" si="1180"/>
        <v>18</v>
      </c>
      <c r="H6055" s="3">
        <f t="shared" si="1181"/>
        <v>13</v>
      </c>
      <c r="I6055" s="3">
        <f t="shared" si="1182"/>
        <v>30</v>
      </c>
      <c r="J6055" s="3">
        <f t="shared" si="1183"/>
        <v>4</v>
      </c>
      <c r="K6055" s="3" t="str">
        <f>IF(AND(D6055&gt;='Season Lookup'!$D$15,D6055&lt;'Season Lookup'!$D$16),"Spring",IF(AND(D6055&gt;='Season Lookup'!$D$16,D6055&lt;'Season Lookup'!$D$17),"Summer",IF(AND(D6055&gt;='Season Lookup'!$D$17,D6055&lt;'Season Lookup'!$D$18),"Fall",IF(OR(D6055&gt;='Season Lookup'!$D$18,D6055&lt;'Season Lookup'!$D$15),"Winter"))))</f>
        <v>Fall</v>
      </c>
      <c r="L6055" s="3" t="str">
        <f>VLOOKUP(F6055,'Season Lookup'!$A$1:$B$13,2,0)</f>
        <v>Winter</v>
      </c>
      <c r="M6055" t="s">
        <v>82</v>
      </c>
      <c r="N6055" t="s">
        <v>13</v>
      </c>
      <c r="O6055" t="s">
        <v>471</v>
      </c>
      <c r="P6055" t="str">
        <f t="shared" si="1184"/>
        <v>Yes</v>
      </c>
      <c r="Q6055" t="str">
        <f t="shared" si="1185"/>
        <v>No</v>
      </c>
      <c r="R6055" t="str">
        <f t="shared" si="1186"/>
        <v>No</v>
      </c>
      <c r="T6055" t="s">
        <v>634</v>
      </c>
      <c r="U6055" t="s">
        <v>2460</v>
      </c>
      <c r="V6055" t="str">
        <f t="shared" si="1187"/>
        <v>Intersection</v>
      </c>
      <c r="W6055" t="s">
        <v>6270</v>
      </c>
      <c r="X6055">
        <v>42.379778000000002</v>
      </c>
      <c r="Y6055">
        <v>-71.121534999999994</v>
      </c>
      <c r="Z6055" t="s">
        <v>6271</v>
      </c>
    </row>
    <row r="6056" spans="1:26">
      <c r="A6056">
        <v>30083</v>
      </c>
      <c r="B6056" s="1">
        <v>41627.488182870373</v>
      </c>
      <c r="C6056" s="1">
        <f t="shared" si="1176"/>
        <v>41275</v>
      </c>
      <c r="D6056" s="4">
        <f t="shared" si="1177"/>
        <v>0.96666666666666667</v>
      </c>
      <c r="E6056" s="3">
        <f t="shared" si="1178"/>
        <v>2013</v>
      </c>
      <c r="F6056" s="3">
        <f t="shared" si="1179"/>
        <v>12</v>
      </c>
      <c r="G6056" s="3">
        <f t="shared" si="1180"/>
        <v>19</v>
      </c>
      <c r="H6056" s="3">
        <f t="shared" si="1181"/>
        <v>11</v>
      </c>
      <c r="I6056" s="3">
        <f t="shared" si="1182"/>
        <v>42</v>
      </c>
      <c r="J6056" s="3">
        <f t="shared" si="1183"/>
        <v>5</v>
      </c>
      <c r="K6056" s="3" t="str">
        <f>IF(AND(D6056&gt;='Season Lookup'!$D$15,D6056&lt;'Season Lookup'!$D$16),"Spring",IF(AND(D6056&gt;='Season Lookup'!$D$16,D6056&lt;'Season Lookup'!$D$17),"Summer",IF(AND(D6056&gt;='Season Lookup'!$D$17,D6056&lt;'Season Lookup'!$D$18),"Fall",IF(OR(D6056&gt;='Season Lookup'!$D$18,D6056&lt;'Season Lookup'!$D$15),"Winter"))))</f>
        <v>Fall</v>
      </c>
      <c r="L6056" s="3" t="str">
        <f>VLOOKUP(F6056,'Season Lookup'!$A$1:$B$13,2,0)</f>
        <v>Winter</v>
      </c>
      <c r="M6056" t="s">
        <v>78</v>
      </c>
      <c r="N6056" t="s">
        <v>13</v>
      </c>
      <c r="O6056" t="s">
        <v>23</v>
      </c>
      <c r="P6056" t="str">
        <f t="shared" si="1184"/>
        <v>Yes</v>
      </c>
      <c r="Q6056" t="str">
        <f t="shared" si="1185"/>
        <v>No</v>
      </c>
      <c r="R6056" t="str">
        <f t="shared" si="1186"/>
        <v>No</v>
      </c>
      <c r="S6056">
        <v>128</v>
      </c>
      <c r="T6056" t="s">
        <v>166</v>
      </c>
      <c r="V6056" t="str">
        <f t="shared" si="1187"/>
        <v>Non Intersection</v>
      </c>
      <c r="W6056" t="s">
        <v>6272</v>
      </c>
      <c r="X6056">
        <v>42.378942000000002</v>
      </c>
      <c r="Y6056">
        <v>-71.155060000000006</v>
      </c>
      <c r="Z6056" t="s">
        <v>4991</v>
      </c>
    </row>
    <row r="6057" spans="1:26">
      <c r="A6057">
        <v>30085</v>
      </c>
      <c r="B6057" s="1">
        <v>41627.565960648149</v>
      </c>
      <c r="C6057" s="1">
        <f t="shared" si="1176"/>
        <v>41275</v>
      </c>
      <c r="D6057" s="4">
        <f t="shared" si="1177"/>
        <v>0.96666666666666667</v>
      </c>
      <c r="E6057" s="3">
        <f t="shared" si="1178"/>
        <v>2013</v>
      </c>
      <c r="F6057" s="3">
        <f t="shared" si="1179"/>
        <v>12</v>
      </c>
      <c r="G6057" s="3">
        <f t="shared" si="1180"/>
        <v>19</v>
      </c>
      <c r="H6057" s="3">
        <f t="shared" si="1181"/>
        <v>13</v>
      </c>
      <c r="I6057" s="3">
        <f t="shared" si="1182"/>
        <v>34</v>
      </c>
      <c r="J6057" s="3">
        <f t="shared" si="1183"/>
        <v>5</v>
      </c>
      <c r="K6057" s="3" t="str">
        <f>IF(AND(D6057&gt;='Season Lookup'!$D$15,D6057&lt;'Season Lookup'!$D$16),"Spring",IF(AND(D6057&gt;='Season Lookup'!$D$16,D6057&lt;'Season Lookup'!$D$17),"Summer",IF(AND(D6057&gt;='Season Lookup'!$D$17,D6057&lt;'Season Lookup'!$D$18),"Fall",IF(OR(D6057&gt;='Season Lookup'!$D$18,D6057&lt;'Season Lookup'!$D$15),"Winter"))))</f>
        <v>Fall</v>
      </c>
      <c r="L6057" s="3" t="str">
        <f>VLOOKUP(F6057,'Season Lookup'!$A$1:$B$13,2,0)</f>
        <v>Winter</v>
      </c>
      <c r="M6057" t="s">
        <v>78</v>
      </c>
      <c r="N6057" t="s">
        <v>13</v>
      </c>
      <c r="O6057" t="s">
        <v>152</v>
      </c>
      <c r="P6057" t="str">
        <f t="shared" si="1184"/>
        <v>Yes</v>
      </c>
      <c r="Q6057" t="str">
        <f t="shared" si="1185"/>
        <v>No</v>
      </c>
      <c r="R6057" t="str">
        <f t="shared" si="1186"/>
        <v>Yes</v>
      </c>
      <c r="S6057">
        <v>35</v>
      </c>
      <c r="T6057" t="s">
        <v>456</v>
      </c>
      <c r="V6057" t="str">
        <f t="shared" si="1187"/>
        <v>Non Intersection</v>
      </c>
      <c r="W6057" t="s">
        <v>6273</v>
      </c>
      <c r="X6057">
        <v>42.379147000000003</v>
      </c>
      <c r="Y6057">
        <v>-71.116793999999999</v>
      </c>
      <c r="Z6057" t="s">
        <v>6274</v>
      </c>
    </row>
    <row r="6058" spans="1:26">
      <c r="A6058">
        <v>30087</v>
      </c>
      <c r="B6058" s="1">
        <v>41627.125</v>
      </c>
      <c r="C6058" s="1">
        <f t="shared" si="1176"/>
        <v>41275</v>
      </c>
      <c r="D6058" s="4">
        <f t="shared" si="1177"/>
        <v>0.96666666666666667</v>
      </c>
      <c r="E6058" s="3">
        <f t="shared" si="1178"/>
        <v>2013</v>
      </c>
      <c r="F6058" s="3">
        <f t="shared" si="1179"/>
        <v>12</v>
      </c>
      <c r="G6058" s="3">
        <f t="shared" si="1180"/>
        <v>19</v>
      </c>
      <c r="H6058" s="3">
        <f t="shared" si="1181"/>
        <v>3</v>
      </c>
      <c r="I6058" s="3">
        <f t="shared" si="1182"/>
        <v>0</v>
      </c>
      <c r="J6058" s="3">
        <f t="shared" si="1183"/>
        <v>5</v>
      </c>
      <c r="K6058" s="3" t="str">
        <f>IF(AND(D6058&gt;='Season Lookup'!$D$15,D6058&lt;'Season Lookup'!$D$16),"Spring",IF(AND(D6058&gt;='Season Lookup'!$D$16,D6058&lt;'Season Lookup'!$D$17),"Summer",IF(AND(D6058&gt;='Season Lookup'!$D$17,D6058&lt;'Season Lookup'!$D$18),"Fall",IF(OR(D6058&gt;='Season Lookup'!$D$18,D6058&lt;'Season Lookup'!$D$15),"Winter"))))</f>
        <v>Fall</v>
      </c>
      <c r="L6058" s="3" t="str">
        <f>VLOOKUP(F6058,'Season Lookup'!$A$1:$B$13,2,0)</f>
        <v>Winter</v>
      </c>
      <c r="M6058" t="s">
        <v>78</v>
      </c>
      <c r="N6058" t="s">
        <v>13</v>
      </c>
      <c r="O6058" t="s">
        <v>13</v>
      </c>
      <c r="P6058" t="str">
        <f t="shared" si="1184"/>
        <v>Yes</v>
      </c>
      <c r="Q6058" t="str">
        <f t="shared" si="1185"/>
        <v>No</v>
      </c>
      <c r="R6058" t="str">
        <f t="shared" si="1186"/>
        <v>No</v>
      </c>
      <c r="S6058">
        <v>41</v>
      </c>
      <c r="T6058" t="s">
        <v>167</v>
      </c>
      <c r="V6058" t="str">
        <f t="shared" si="1187"/>
        <v>Non Intersection</v>
      </c>
      <c r="W6058" t="s">
        <v>4425</v>
      </c>
      <c r="X6058">
        <v>42.381703999999999</v>
      </c>
      <c r="Y6058">
        <v>-71.116566000000006</v>
      </c>
      <c r="Z6058" t="s">
        <v>4426</v>
      </c>
    </row>
    <row r="6059" spans="1:26">
      <c r="A6059">
        <v>30088</v>
      </c>
      <c r="B6059" s="1">
        <v>41627.5625</v>
      </c>
      <c r="C6059" s="1">
        <f t="shared" si="1176"/>
        <v>41275</v>
      </c>
      <c r="D6059" s="4">
        <f t="shared" si="1177"/>
        <v>0.96666666666666667</v>
      </c>
      <c r="E6059" s="3">
        <f t="shared" si="1178"/>
        <v>2013</v>
      </c>
      <c r="F6059" s="3">
        <f t="shared" si="1179"/>
        <v>12</v>
      </c>
      <c r="G6059" s="3">
        <f t="shared" si="1180"/>
        <v>19</v>
      </c>
      <c r="H6059" s="3">
        <f t="shared" si="1181"/>
        <v>13</v>
      </c>
      <c r="I6059" s="3">
        <f t="shared" si="1182"/>
        <v>30</v>
      </c>
      <c r="J6059" s="3">
        <f t="shared" si="1183"/>
        <v>5</v>
      </c>
      <c r="K6059" s="3" t="str">
        <f>IF(AND(D6059&gt;='Season Lookup'!$D$15,D6059&lt;'Season Lookup'!$D$16),"Spring",IF(AND(D6059&gt;='Season Lookup'!$D$16,D6059&lt;'Season Lookup'!$D$17),"Summer",IF(AND(D6059&gt;='Season Lookup'!$D$17,D6059&lt;'Season Lookup'!$D$18),"Fall",IF(OR(D6059&gt;='Season Lookup'!$D$18,D6059&lt;'Season Lookup'!$D$15),"Winter"))))</f>
        <v>Fall</v>
      </c>
      <c r="L6059" s="3" t="str">
        <f>VLOOKUP(F6059,'Season Lookup'!$A$1:$B$13,2,0)</f>
        <v>Winter</v>
      </c>
      <c r="M6059" t="s">
        <v>78</v>
      </c>
      <c r="N6059" t="s">
        <v>35</v>
      </c>
      <c r="O6059" t="s">
        <v>13</v>
      </c>
      <c r="P6059" t="str">
        <f t="shared" si="1184"/>
        <v>Yes</v>
      </c>
      <c r="Q6059" t="str">
        <f t="shared" si="1185"/>
        <v>No</v>
      </c>
      <c r="R6059" t="str">
        <f t="shared" si="1186"/>
        <v>No</v>
      </c>
      <c r="T6059" t="s">
        <v>41</v>
      </c>
      <c r="U6059" t="s">
        <v>1683</v>
      </c>
      <c r="V6059" t="str">
        <f t="shared" si="1187"/>
        <v>Intersection</v>
      </c>
      <c r="W6059" t="s">
        <v>6275</v>
      </c>
      <c r="X6059">
        <v>42.363278999999999</v>
      </c>
      <c r="Y6059">
        <v>-71.110521000000006</v>
      </c>
      <c r="Z6059" t="s">
        <v>1987</v>
      </c>
    </row>
    <row r="6060" spans="1:26">
      <c r="A6060">
        <v>30097</v>
      </c>
      <c r="B6060" s="1">
        <v>41627.583333333336</v>
      </c>
      <c r="C6060" s="1">
        <f t="shared" si="1176"/>
        <v>41275</v>
      </c>
      <c r="D6060" s="4">
        <f t="shared" si="1177"/>
        <v>0.96666666666666667</v>
      </c>
      <c r="E6060" s="3">
        <f t="shared" si="1178"/>
        <v>2013</v>
      </c>
      <c r="F6060" s="3">
        <f t="shared" si="1179"/>
        <v>12</v>
      </c>
      <c r="G6060" s="3">
        <f t="shared" si="1180"/>
        <v>19</v>
      </c>
      <c r="H6060" s="3">
        <f t="shared" si="1181"/>
        <v>14</v>
      </c>
      <c r="I6060" s="3">
        <f t="shared" si="1182"/>
        <v>0</v>
      </c>
      <c r="J6060" s="3">
        <f t="shared" si="1183"/>
        <v>5</v>
      </c>
      <c r="K6060" s="3" t="str">
        <f>IF(AND(D6060&gt;='Season Lookup'!$D$15,D6060&lt;'Season Lookup'!$D$16),"Spring",IF(AND(D6060&gt;='Season Lookup'!$D$16,D6060&lt;'Season Lookup'!$D$17),"Summer",IF(AND(D6060&gt;='Season Lookup'!$D$17,D6060&lt;'Season Lookup'!$D$18),"Fall",IF(OR(D6060&gt;='Season Lookup'!$D$18,D6060&lt;'Season Lookup'!$D$15),"Winter"))))</f>
        <v>Fall</v>
      </c>
      <c r="L6060" s="3" t="str">
        <f>VLOOKUP(F6060,'Season Lookup'!$A$1:$B$13,2,0)</f>
        <v>Winter</v>
      </c>
      <c r="M6060" t="s">
        <v>78</v>
      </c>
      <c r="N6060" t="s">
        <v>13</v>
      </c>
      <c r="O6060" t="s">
        <v>13</v>
      </c>
      <c r="P6060" t="str">
        <f t="shared" si="1184"/>
        <v>Yes</v>
      </c>
      <c r="Q6060" t="str">
        <f t="shared" si="1185"/>
        <v>No</v>
      </c>
      <c r="R6060" t="str">
        <f t="shared" si="1186"/>
        <v>No</v>
      </c>
      <c r="S6060">
        <v>1666</v>
      </c>
      <c r="T6060" t="s">
        <v>14</v>
      </c>
      <c r="V6060" t="str">
        <f t="shared" si="1187"/>
        <v>Non Intersection</v>
      </c>
      <c r="W6060" t="s">
        <v>6276</v>
      </c>
      <c r="X6060">
        <v>42.381987000000002</v>
      </c>
      <c r="Y6060">
        <v>-71.119894000000002</v>
      </c>
      <c r="Z6060" t="s">
        <v>6277</v>
      </c>
    </row>
    <row r="6061" spans="1:26">
      <c r="A6061">
        <v>30089</v>
      </c>
      <c r="B6061" s="1">
        <v>41628.576388888891</v>
      </c>
      <c r="C6061" s="1">
        <f t="shared" si="1176"/>
        <v>41275</v>
      </c>
      <c r="D6061" s="4">
        <f t="shared" si="1177"/>
        <v>0.96944444444444444</v>
      </c>
      <c r="E6061" s="3">
        <f t="shared" si="1178"/>
        <v>2013</v>
      </c>
      <c r="F6061" s="3">
        <f t="shared" si="1179"/>
        <v>12</v>
      </c>
      <c r="G6061" s="3">
        <f t="shared" si="1180"/>
        <v>20</v>
      </c>
      <c r="H6061" s="3">
        <f t="shared" si="1181"/>
        <v>13</v>
      </c>
      <c r="I6061" s="3">
        <f t="shared" si="1182"/>
        <v>50</v>
      </c>
      <c r="J6061" s="3">
        <f t="shared" si="1183"/>
        <v>6</v>
      </c>
      <c r="K6061" s="3" t="str">
        <f>IF(AND(D6061&gt;='Season Lookup'!$D$15,D6061&lt;'Season Lookup'!$D$16),"Spring",IF(AND(D6061&gt;='Season Lookup'!$D$16,D6061&lt;'Season Lookup'!$D$17),"Summer",IF(AND(D6061&gt;='Season Lookup'!$D$17,D6061&lt;'Season Lookup'!$D$18),"Fall",IF(OR(D6061&gt;='Season Lookup'!$D$18,D6061&lt;'Season Lookup'!$D$15),"Winter"))))</f>
        <v>Fall</v>
      </c>
      <c r="L6061" s="3" t="str">
        <f>VLOOKUP(F6061,'Season Lookup'!$A$1:$B$13,2,0)</f>
        <v>Winter</v>
      </c>
      <c r="M6061" t="s">
        <v>12</v>
      </c>
      <c r="N6061" t="s">
        <v>13</v>
      </c>
      <c r="O6061" t="s">
        <v>13</v>
      </c>
      <c r="P6061" t="str">
        <f t="shared" si="1184"/>
        <v>Yes</v>
      </c>
      <c r="Q6061" t="str">
        <f t="shared" si="1185"/>
        <v>No</v>
      </c>
      <c r="R6061" t="str">
        <f t="shared" si="1186"/>
        <v>No</v>
      </c>
      <c r="S6061">
        <v>1280</v>
      </c>
      <c r="T6061" t="s">
        <v>14</v>
      </c>
      <c r="V6061" t="str">
        <f t="shared" si="1187"/>
        <v>Non Intersection</v>
      </c>
      <c r="W6061" t="s">
        <v>5056</v>
      </c>
      <c r="X6061">
        <v>42.372683000000002</v>
      </c>
      <c r="Y6061">
        <v>-71.116783999999996</v>
      </c>
      <c r="Z6061" t="s">
        <v>5057</v>
      </c>
    </row>
    <row r="6062" spans="1:26">
      <c r="A6062">
        <v>30090</v>
      </c>
      <c r="B6062" s="1">
        <v>41628.747916666667</v>
      </c>
      <c r="C6062" s="1">
        <f t="shared" si="1176"/>
        <v>41275</v>
      </c>
      <c r="D6062" s="4">
        <f t="shared" si="1177"/>
        <v>0.96944444444444444</v>
      </c>
      <c r="E6062" s="3">
        <f t="shared" si="1178"/>
        <v>2013</v>
      </c>
      <c r="F6062" s="3">
        <f t="shared" si="1179"/>
        <v>12</v>
      </c>
      <c r="G6062" s="3">
        <f t="shared" si="1180"/>
        <v>20</v>
      </c>
      <c r="H6062" s="3">
        <f t="shared" si="1181"/>
        <v>17</v>
      </c>
      <c r="I6062" s="3">
        <f t="shared" si="1182"/>
        <v>57</v>
      </c>
      <c r="J6062" s="3">
        <f t="shared" si="1183"/>
        <v>6</v>
      </c>
      <c r="K6062" s="3" t="str">
        <f>IF(AND(D6062&gt;='Season Lookup'!$D$15,D6062&lt;'Season Lookup'!$D$16),"Spring",IF(AND(D6062&gt;='Season Lookup'!$D$16,D6062&lt;'Season Lookup'!$D$17),"Summer",IF(AND(D6062&gt;='Season Lookup'!$D$17,D6062&lt;'Season Lookup'!$D$18),"Fall",IF(OR(D6062&gt;='Season Lookup'!$D$18,D6062&lt;'Season Lookup'!$D$15),"Winter"))))</f>
        <v>Fall</v>
      </c>
      <c r="L6062" s="3" t="str">
        <f>VLOOKUP(F6062,'Season Lookup'!$A$1:$B$13,2,0)</f>
        <v>Winter</v>
      </c>
      <c r="M6062" t="s">
        <v>12</v>
      </c>
      <c r="N6062" t="s">
        <v>13</v>
      </c>
      <c r="O6062" t="s">
        <v>132</v>
      </c>
      <c r="P6062" t="str">
        <f t="shared" si="1184"/>
        <v>Yes</v>
      </c>
      <c r="Q6062" t="str">
        <f t="shared" si="1185"/>
        <v>Yes</v>
      </c>
      <c r="R6062" t="str">
        <f t="shared" si="1186"/>
        <v>No</v>
      </c>
      <c r="S6062">
        <v>297</v>
      </c>
      <c r="T6062" t="s">
        <v>105</v>
      </c>
      <c r="V6062" t="str">
        <f t="shared" si="1187"/>
        <v>Non Intersection</v>
      </c>
      <c r="W6062" t="s">
        <v>2161</v>
      </c>
      <c r="X6062">
        <v>42.368828000000001</v>
      </c>
      <c r="Y6062">
        <v>-71.099429000000001</v>
      </c>
      <c r="Z6062" t="s">
        <v>2162</v>
      </c>
    </row>
    <row r="6063" spans="1:26">
      <c r="A6063">
        <v>30100</v>
      </c>
      <c r="B6063" s="1">
        <v>41628.462500000001</v>
      </c>
      <c r="C6063" s="1">
        <f t="shared" si="1176"/>
        <v>41275</v>
      </c>
      <c r="D6063" s="4">
        <f t="shared" si="1177"/>
        <v>0.96944444444444444</v>
      </c>
      <c r="E6063" s="3">
        <f t="shared" si="1178"/>
        <v>2013</v>
      </c>
      <c r="F6063" s="3">
        <f t="shared" si="1179"/>
        <v>12</v>
      </c>
      <c r="G6063" s="3">
        <f t="shared" si="1180"/>
        <v>20</v>
      </c>
      <c r="H6063" s="3">
        <f t="shared" si="1181"/>
        <v>11</v>
      </c>
      <c r="I6063" s="3">
        <f t="shared" si="1182"/>
        <v>6</v>
      </c>
      <c r="J6063" s="3">
        <f t="shared" si="1183"/>
        <v>6</v>
      </c>
      <c r="K6063" s="3" t="str">
        <f>IF(AND(D6063&gt;='Season Lookup'!$D$15,D6063&lt;'Season Lookup'!$D$16),"Spring",IF(AND(D6063&gt;='Season Lookup'!$D$16,D6063&lt;'Season Lookup'!$D$17),"Summer",IF(AND(D6063&gt;='Season Lookup'!$D$17,D6063&lt;'Season Lookup'!$D$18),"Fall",IF(OR(D6063&gt;='Season Lookup'!$D$18,D6063&lt;'Season Lookup'!$D$15),"Winter"))))</f>
        <v>Fall</v>
      </c>
      <c r="L6063" s="3" t="str">
        <f>VLOOKUP(F6063,'Season Lookup'!$A$1:$B$13,2,0)</f>
        <v>Winter</v>
      </c>
      <c r="M6063" t="s">
        <v>12</v>
      </c>
      <c r="N6063" t="s">
        <v>13</v>
      </c>
      <c r="O6063" t="s">
        <v>471</v>
      </c>
      <c r="P6063" t="str">
        <f t="shared" si="1184"/>
        <v>Yes</v>
      </c>
      <c r="Q6063" t="str">
        <f t="shared" si="1185"/>
        <v>No</v>
      </c>
      <c r="R6063" t="str">
        <f t="shared" si="1186"/>
        <v>No</v>
      </c>
      <c r="S6063">
        <v>50</v>
      </c>
      <c r="T6063" t="s">
        <v>840</v>
      </c>
      <c r="V6063" t="str">
        <f t="shared" si="1187"/>
        <v>Non Intersection</v>
      </c>
      <c r="W6063" t="s">
        <v>6278</v>
      </c>
      <c r="X6063">
        <v>42.374245999999999</v>
      </c>
      <c r="Y6063">
        <v>-71.120552000000004</v>
      </c>
      <c r="Z6063" t="s">
        <v>6279</v>
      </c>
    </row>
    <row r="6064" spans="1:26">
      <c r="A6064">
        <v>28633</v>
      </c>
      <c r="B6064" s="1">
        <v>41629.375</v>
      </c>
      <c r="C6064" s="1">
        <f t="shared" si="1176"/>
        <v>41275</v>
      </c>
      <c r="D6064" s="4">
        <f t="shared" si="1177"/>
        <v>0.97222222222222221</v>
      </c>
      <c r="E6064" s="3">
        <f t="shared" si="1178"/>
        <v>2013</v>
      </c>
      <c r="F6064" s="3">
        <f t="shared" si="1179"/>
        <v>12</v>
      </c>
      <c r="G6064" s="3">
        <f t="shared" si="1180"/>
        <v>21</v>
      </c>
      <c r="H6064" s="3">
        <f t="shared" si="1181"/>
        <v>9</v>
      </c>
      <c r="I6064" s="3">
        <f t="shared" si="1182"/>
        <v>0</v>
      </c>
      <c r="J6064" s="3">
        <f t="shared" si="1183"/>
        <v>7</v>
      </c>
      <c r="K6064" s="3" t="str">
        <f>IF(AND(D6064&gt;='Season Lookup'!$D$15,D6064&lt;'Season Lookup'!$D$16),"Spring",IF(AND(D6064&gt;='Season Lookup'!$D$16,D6064&lt;'Season Lookup'!$D$17),"Summer",IF(AND(D6064&gt;='Season Lookup'!$D$17,D6064&lt;'Season Lookup'!$D$18),"Fall",IF(OR(D6064&gt;='Season Lookup'!$D$18,D6064&lt;'Season Lookup'!$D$15),"Winter"))))</f>
        <v>Winter</v>
      </c>
      <c r="L6064" s="3" t="str">
        <f>VLOOKUP(F6064,'Season Lookup'!$A$1:$B$13,2,0)</f>
        <v>Winter</v>
      </c>
      <c r="M6064" t="s">
        <v>56</v>
      </c>
      <c r="N6064" t="s">
        <v>13</v>
      </c>
      <c r="O6064" t="s">
        <v>23</v>
      </c>
      <c r="P6064" t="str">
        <f t="shared" si="1184"/>
        <v>Yes</v>
      </c>
      <c r="Q6064" t="str">
        <f t="shared" si="1185"/>
        <v>No</v>
      </c>
      <c r="R6064" t="str">
        <f t="shared" si="1186"/>
        <v>No</v>
      </c>
      <c r="S6064">
        <v>52</v>
      </c>
      <c r="T6064" t="s">
        <v>1520</v>
      </c>
      <c r="V6064" t="str">
        <f t="shared" si="1187"/>
        <v>Non Intersection</v>
      </c>
      <c r="W6064" t="s">
        <v>5447</v>
      </c>
      <c r="X6064">
        <v>42.373035000000002</v>
      </c>
      <c r="Y6064">
        <v>-71.102687000000003</v>
      </c>
      <c r="Z6064" t="s">
        <v>5448</v>
      </c>
    </row>
    <row r="6065" spans="1:26">
      <c r="A6065">
        <v>30092</v>
      </c>
      <c r="B6065" s="1">
        <v>41629.541655092595</v>
      </c>
      <c r="C6065" s="1">
        <f t="shared" si="1176"/>
        <v>41275</v>
      </c>
      <c r="D6065" s="4">
        <f t="shared" si="1177"/>
        <v>0.97222222222222221</v>
      </c>
      <c r="E6065" s="3">
        <f t="shared" si="1178"/>
        <v>2013</v>
      </c>
      <c r="F6065" s="3">
        <f t="shared" si="1179"/>
        <v>12</v>
      </c>
      <c r="G6065" s="3">
        <f t="shared" si="1180"/>
        <v>21</v>
      </c>
      <c r="H6065" s="3">
        <f t="shared" si="1181"/>
        <v>12</v>
      </c>
      <c r="I6065" s="3">
        <f t="shared" si="1182"/>
        <v>59</v>
      </c>
      <c r="J6065" s="3">
        <f t="shared" si="1183"/>
        <v>7</v>
      </c>
      <c r="K6065" s="3" t="str">
        <f>IF(AND(D6065&gt;='Season Lookup'!$D$15,D6065&lt;'Season Lookup'!$D$16),"Spring",IF(AND(D6065&gt;='Season Lookup'!$D$16,D6065&lt;'Season Lookup'!$D$17),"Summer",IF(AND(D6065&gt;='Season Lookup'!$D$17,D6065&lt;'Season Lookup'!$D$18),"Fall",IF(OR(D6065&gt;='Season Lookup'!$D$18,D6065&lt;'Season Lookup'!$D$15),"Winter"))))</f>
        <v>Winter</v>
      </c>
      <c r="L6065" s="3" t="str">
        <f>VLOOKUP(F6065,'Season Lookup'!$A$1:$B$13,2,0)</f>
        <v>Winter</v>
      </c>
      <c r="M6065" t="s">
        <v>31</v>
      </c>
      <c r="N6065" t="s">
        <v>13</v>
      </c>
      <c r="O6065" t="s">
        <v>13</v>
      </c>
      <c r="P6065" t="str">
        <f t="shared" si="1184"/>
        <v>Yes</v>
      </c>
      <c r="Q6065" t="str">
        <f t="shared" si="1185"/>
        <v>No</v>
      </c>
      <c r="R6065" t="str">
        <f t="shared" si="1186"/>
        <v>No</v>
      </c>
      <c r="S6065">
        <v>1740</v>
      </c>
      <c r="T6065" t="s">
        <v>14</v>
      </c>
      <c r="V6065" t="str">
        <f t="shared" si="1187"/>
        <v>Non Intersection</v>
      </c>
      <c r="W6065" t="s">
        <v>3093</v>
      </c>
      <c r="X6065">
        <v>42.384627999999999</v>
      </c>
      <c r="Y6065">
        <v>-71.119608999999997</v>
      </c>
      <c r="Z6065" t="s">
        <v>3094</v>
      </c>
    </row>
    <row r="6066" spans="1:26">
      <c r="A6066">
        <v>30093</v>
      </c>
      <c r="B6066" s="1">
        <v>41630.474988425929</v>
      </c>
      <c r="C6066" s="1">
        <f t="shared" si="1176"/>
        <v>41275</v>
      </c>
      <c r="D6066" s="4">
        <f t="shared" si="1177"/>
        <v>0.97499999999999998</v>
      </c>
      <c r="E6066" s="3">
        <f t="shared" si="1178"/>
        <v>2013</v>
      </c>
      <c r="F6066" s="3">
        <f t="shared" si="1179"/>
        <v>12</v>
      </c>
      <c r="G6066" s="3">
        <f t="shared" si="1180"/>
        <v>22</v>
      </c>
      <c r="H6066" s="3">
        <f t="shared" si="1181"/>
        <v>11</v>
      </c>
      <c r="I6066" s="3">
        <f t="shared" si="1182"/>
        <v>23</v>
      </c>
      <c r="J6066" s="3">
        <f t="shared" si="1183"/>
        <v>1</v>
      </c>
      <c r="K6066" s="3" t="str">
        <f>IF(AND(D6066&gt;='Season Lookup'!$D$15,D6066&lt;'Season Lookup'!$D$16),"Spring",IF(AND(D6066&gt;='Season Lookup'!$D$16,D6066&lt;'Season Lookup'!$D$17),"Summer",IF(AND(D6066&gt;='Season Lookup'!$D$17,D6066&lt;'Season Lookup'!$D$18),"Fall",IF(OR(D6066&gt;='Season Lookup'!$D$18,D6066&lt;'Season Lookup'!$D$15),"Winter"))))</f>
        <v>Winter</v>
      </c>
      <c r="L6066" s="3" t="str">
        <f>VLOOKUP(F6066,'Season Lookup'!$A$1:$B$13,2,0)</f>
        <v>Winter</v>
      </c>
      <c r="M6066" t="s">
        <v>48</v>
      </c>
      <c r="N6066" t="s">
        <v>13</v>
      </c>
      <c r="O6066" t="s">
        <v>152</v>
      </c>
      <c r="P6066" t="str">
        <f t="shared" si="1184"/>
        <v>Yes</v>
      </c>
      <c r="Q6066" t="str">
        <f t="shared" si="1185"/>
        <v>No</v>
      </c>
      <c r="R6066" t="str">
        <f t="shared" si="1186"/>
        <v>Yes</v>
      </c>
      <c r="S6066">
        <v>66</v>
      </c>
      <c r="T6066" t="s">
        <v>45</v>
      </c>
      <c r="V6066" t="str">
        <f t="shared" si="1187"/>
        <v>Non Intersection</v>
      </c>
      <c r="W6066" t="s">
        <v>6280</v>
      </c>
      <c r="X6066">
        <v>42.387509999999999</v>
      </c>
      <c r="Y6066">
        <v>-71.131557000000001</v>
      </c>
      <c r="Z6066" t="s">
        <v>6281</v>
      </c>
    </row>
    <row r="6067" spans="1:26">
      <c r="A6067">
        <v>30094</v>
      </c>
      <c r="B6067" s="1">
        <v>41630.5</v>
      </c>
      <c r="C6067" s="1">
        <f t="shared" si="1176"/>
        <v>41275</v>
      </c>
      <c r="D6067" s="4">
        <f t="shared" si="1177"/>
        <v>0.97499999999999998</v>
      </c>
      <c r="E6067" s="3">
        <f t="shared" si="1178"/>
        <v>2013</v>
      </c>
      <c r="F6067" s="3">
        <f t="shared" si="1179"/>
        <v>12</v>
      </c>
      <c r="G6067" s="3">
        <f t="shared" si="1180"/>
        <v>22</v>
      </c>
      <c r="H6067" s="3">
        <f t="shared" si="1181"/>
        <v>12</v>
      </c>
      <c r="I6067" s="3">
        <f t="shared" si="1182"/>
        <v>0</v>
      </c>
      <c r="J6067" s="3">
        <f t="shared" si="1183"/>
        <v>1</v>
      </c>
      <c r="K6067" s="3" t="str">
        <f>IF(AND(D6067&gt;='Season Lookup'!$D$15,D6067&lt;'Season Lookup'!$D$16),"Spring",IF(AND(D6067&gt;='Season Lookup'!$D$16,D6067&lt;'Season Lookup'!$D$17),"Summer",IF(AND(D6067&gt;='Season Lookup'!$D$17,D6067&lt;'Season Lookup'!$D$18),"Fall",IF(OR(D6067&gt;='Season Lookup'!$D$18,D6067&lt;'Season Lookup'!$D$15),"Winter"))))</f>
        <v>Winter</v>
      </c>
      <c r="L6067" s="3" t="str">
        <f>VLOOKUP(F6067,'Season Lookup'!$A$1:$B$13,2,0)</f>
        <v>Winter</v>
      </c>
      <c r="M6067" t="s">
        <v>48</v>
      </c>
      <c r="N6067" t="s">
        <v>13</v>
      </c>
      <c r="P6067" t="str">
        <f t="shared" si="1184"/>
        <v>Yes</v>
      </c>
      <c r="Q6067" t="str">
        <f t="shared" si="1185"/>
        <v>No</v>
      </c>
      <c r="R6067" t="str">
        <f t="shared" si="1186"/>
        <v>No</v>
      </c>
      <c r="S6067">
        <v>149</v>
      </c>
      <c r="T6067" t="s">
        <v>667</v>
      </c>
      <c r="V6067" t="str">
        <f t="shared" si="1187"/>
        <v>Non Intersection</v>
      </c>
      <c r="W6067" t="s">
        <v>6282</v>
      </c>
      <c r="X6067">
        <v>42.374178000000001</v>
      </c>
      <c r="Y6067">
        <v>-71.096592000000001</v>
      </c>
      <c r="Z6067" t="s">
        <v>6283</v>
      </c>
    </row>
    <row r="6068" spans="1:26">
      <c r="A6068">
        <v>30095</v>
      </c>
      <c r="B6068" s="1">
        <v>41630.219444444447</v>
      </c>
      <c r="C6068" s="1">
        <f t="shared" si="1176"/>
        <v>41275</v>
      </c>
      <c r="D6068" s="4">
        <f t="shared" si="1177"/>
        <v>0.97499999999999998</v>
      </c>
      <c r="E6068" s="3">
        <f t="shared" si="1178"/>
        <v>2013</v>
      </c>
      <c r="F6068" s="3">
        <f t="shared" si="1179"/>
        <v>12</v>
      </c>
      <c r="G6068" s="3">
        <f t="shared" si="1180"/>
        <v>22</v>
      </c>
      <c r="H6068" s="3">
        <f t="shared" si="1181"/>
        <v>5</v>
      </c>
      <c r="I6068" s="3">
        <f t="shared" si="1182"/>
        <v>16</v>
      </c>
      <c r="J6068" s="3">
        <f t="shared" si="1183"/>
        <v>1</v>
      </c>
      <c r="K6068" s="3" t="str">
        <f>IF(AND(D6068&gt;='Season Lookup'!$D$15,D6068&lt;'Season Lookup'!$D$16),"Spring",IF(AND(D6068&gt;='Season Lookup'!$D$16,D6068&lt;'Season Lookup'!$D$17),"Summer",IF(AND(D6068&gt;='Season Lookup'!$D$17,D6068&lt;'Season Lookup'!$D$18),"Fall",IF(OR(D6068&gt;='Season Lookup'!$D$18,D6068&lt;'Season Lookup'!$D$15),"Winter"))))</f>
        <v>Winter</v>
      </c>
      <c r="L6068" s="3" t="str">
        <f>VLOOKUP(F6068,'Season Lookup'!$A$1:$B$13,2,0)</f>
        <v>Winter</v>
      </c>
      <c r="M6068" t="s">
        <v>48</v>
      </c>
      <c r="N6068" t="s">
        <v>13</v>
      </c>
      <c r="O6068" t="s">
        <v>36</v>
      </c>
      <c r="P6068" t="str">
        <f t="shared" si="1184"/>
        <v>Yes</v>
      </c>
      <c r="Q6068" t="str">
        <f t="shared" si="1185"/>
        <v>No</v>
      </c>
      <c r="R6068" t="str">
        <f t="shared" si="1186"/>
        <v>No</v>
      </c>
      <c r="S6068">
        <v>580</v>
      </c>
      <c r="T6068" t="s">
        <v>198</v>
      </c>
      <c r="V6068" t="str">
        <f t="shared" si="1187"/>
        <v>Non Intersection</v>
      </c>
      <c r="W6068" t="s">
        <v>5469</v>
      </c>
      <c r="X6068">
        <v>42.374243999999997</v>
      </c>
      <c r="Y6068">
        <v>-71.140893000000005</v>
      </c>
      <c r="Z6068" t="s">
        <v>5470</v>
      </c>
    </row>
    <row r="6069" spans="1:26">
      <c r="A6069">
        <v>30096</v>
      </c>
      <c r="B6069" s="1">
        <v>41630.815960648149</v>
      </c>
      <c r="C6069" s="1">
        <f t="shared" si="1176"/>
        <v>41275</v>
      </c>
      <c r="D6069" s="4">
        <f t="shared" si="1177"/>
        <v>0.97499999999999998</v>
      </c>
      <c r="E6069" s="3">
        <f t="shared" si="1178"/>
        <v>2013</v>
      </c>
      <c r="F6069" s="3">
        <f t="shared" si="1179"/>
        <v>12</v>
      </c>
      <c r="G6069" s="3">
        <f t="shared" si="1180"/>
        <v>22</v>
      </c>
      <c r="H6069" s="3">
        <f t="shared" si="1181"/>
        <v>19</v>
      </c>
      <c r="I6069" s="3">
        <f t="shared" si="1182"/>
        <v>34</v>
      </c>
      <c r="J6069" s="3">
        <f t="shared" si="1183"/>
        <v>1</v>
      </c>
      <c r="K6069" s="3" t="str">
        <f>IF(AND(D6069&gt;='Season Lookup'!$D$15,D6069&lt;'Season Lookup'!$D$16),"Spring",IF(AND(D6069&gt;='Season Lookup'!$D$16,D6069&lt;'Season Lookup'!$D$17),"Summer",IF(AND(D6069&gt;='Season Lookup'!$D$17,D6069&lt;'Season Lookup'!$D$18),"Fall",IF(OR(D6069&gt;='Season Lookup'!$D$18,D6069&lt;'Season Lookup'!$D$15),"Winter"))))</f>
        <v>Winter</v>
      </c>
      <c r="L6069" s="3" t="str">
        <f>VLOOKUP(F6069,'Season Lookup'!$A$1:$B$13,2,0)</f>
        <v>Winter</v>
      </c>
      <c r="M6069" t="s">
        <v>48</v>
      </c>
      <c r="N6069" t="s">
        <v>13</v>
      </c>
      <c r="O6069" t="s">
        <v>13</v>
      </c>
      <c r="P6069" t="str">
        <f t="shared" si="1184"/>
        <v>Yes</v>
      </c>
      <c r="Q6069" t="str">
        <f t="shared" si="1185"/>
        <v>No</v>
      </c>
      <c r="R6069" t="str">
        <f t="shared" si="1186"/>
        <v>No</v>
      </c>
      <c r="T6069" t="s">
        <v>14</v>
      </c>
      <c r="U6069" t="s">
        <v>1371</v>
      </c>
      <c r="V6069" t="str">
        <f t="shared" si="1187"/>
        <v>Intersection</v>
      </c>
      <c r="W6069" t="s">
        <v>5457</v>
      </c>
      <c r="X6069">
        <v>42.361891</v>
      </c>
      <c r="Y6069">
        <v>-71.097802000000001</v>
      </c>
      <c r="Z6069" t="s">
        <v>5458</v>
      </c>
    </row>
    <row r="6070" spans="1:26">
      <c r="A6070">
        <v>30098</v>
      </c>
      <c r="B6070" s="1">
        <v>41630.888182870367</v>
      </c>
      <c r="C6070" s="1">
        <f t="shared" si="1176"/>
        <v>41275</v>
      </c>
      <c r="D6070" s="4">
        <f t="shared" si="1177"/>
        <v>0.97499999999999998</v>
      </c>
      <c r="E6070" s="3">
        <f t="shared" si="1178"/>
        <v>2013</v>
      </c>
      <c r="F6070" s="3">
        <f t="shared" si="1179"/>
        <v>12</v>
      </c>
      <c r="G6070" s="3">
        <f t="shared" si="1180"/>
        <v>22</v>
      </c>
      <c r="H6070" s="3">
        <f t="shared" si="1181"/>
        <v>21</v>
      </c>
      <c r="I6070" s="3">
        <f t="shared" si="1182"/>
        <v>18</v>
      </c>
      <c r="J6070" s="3">
        <f t="shared" si="1183"/>
        <v>1</v>
      </c>
      <c r="K6070" s="3" t="str">
        <f>IF(AND(D6070&gt;='Season Lookup'!$D$15,D6070&lt;'Season Lookup'!$D$16),"Spring",IF(AND(D6070&gt;='Season Lookup'!$D$16,D6070&lt;'Season Lookup'!$D$17),"Summer",IF(AND(D6070&gt;='Season Lookup'!$D$17,D6070&lt;'Season Lookup'!$D$18),"Fall",IF(OR(D6070&gt;='Season Lookup'!$D$18,D6070&lt;'Season Lookup'!$D$15),"Winter"))))</f>
        <v>Winter</v>
      </c>
      <c r="L6070" s="3" t="str">
        <f>VLOOKUP(F6070,'Season Lookup'!$A$1:$B$13,2,0)</f>
        <v>Winter</v>
      </c>
      <c r="M6070" t="s">
        <v>48</v>
      </c>
      <c r="N6070" t="s">
        <v>13</v>
      </c>
      <c r="O6070" t="s">
        <v>152</v>
      </c>
      <c r="P6070" t="str">
        <f t="shared" si="1184"/>
        <v>Yes</v>
      </c>
      <c r="Q6070" t="str">
        <f t="shared" si="1185"/>
        <v>No</v>
      </c>
      <c r="R6070" t="str">
        <f t="shared" si="1186"/>
        <v>Yes</v>
      </c>
      <c r="T6070" t="s">
        <v>487</v>
      </c>
      <c r="U6070" t="s">
        <v>75</v>
      </c>
      <c r="V6070" t="str">
        <f t="shared" si="1187"/>
        <v>Intersection</v>
      </c>
      <c r="W6070" t="s">
        <v>1989</v>
      </c>
      <c r="X6070">
        <v>42.391509999999997</v>
      </c>
      <c r="Y6070">
        <v>-71.119058999999993</v>
      </c>
      <c r="Z6070" t="s">
        <v>1990</v>
      </c>
    </row>
    <row r="6071" spans="1:26">
      <c r="A6071">
        <v>30101</v>
      </c>
      <c r="B6071" s="1">
        <v>41631.635405092595</v>
      </c>
      <c r="C6071" s="1">
        <f t="shared" si="1176"/>
        <v>41275</v>
      </c>
      <c r="D6071" s="4">
        <f t="shared" si="1177"/>
        <v>0.97777777777777775</v>
      </c>
      <c r="E6071" s="3">
        <f t="shared" si="1178"/>
        <v>2013</v>
      </c>
      <c r="F6071" s="3">
        <f t="shared" si="1179"/>
        <v>12</v>
      </c>
      <c r="G6071" s="3">
        <f t="shared" si="1180"/>
        <v>23</v>
      </c>
      <c r="H6071" s="3">
        <f t="shared" si="1181"/>
        <v>15</v>
      </c>
      <c r="I6071" s="3">
        <f t="shared" si="1182"/>
        <v>14</v>
      </c>
      <c r="J6071" s="3">
        <f t="shared" si="1183"/>
        <v>2</v>
      </c>
      <c r="K6071" s="3" t="str">
        <f>IF(AND(D6071&gt;='Season Lookup'!$D$15,D6071&lt;'Season Lookup'!$D$16),"Spring",IF(AND(D6071&gt;='Season Lookup'!$D$16,D6071&lt;'Season Lookup'!$D$17),"Summer",IF(AND(D6071&gt;='Season Lookup'!$D$17,D6071&lt;'Season Lookup'!$D$18),"Fall",IF(OR(D6071&gt;='Season Lookup'!$D$18,D6071&lt;'Season Lookup'!$D$15),"Winter"))))</f>
        <v>Winter</v>
      </c>
      <c r="L6071" s="3" t="str">
        <f>VLOOKUP(F6071,'Season Lookup'!$A$1:$B$13,2,0)</f>
        <v>Winter</v>
      </c>
      <c r="M6071" t="s">
        <v>56</v>
      </c>
      <c r="N6071" t="s">
        <v>13</v>
      </c>
      <c r="O6071" t="s">
        <v>35</v>
      </c>
      <c r="P6071" t="str">
        <f t="shared" si="1184"/>
        <v>Yes</v>
      </c>
      <c r="Q6071" t="str">
        <f t="shared" si="1185"/>
        <v>No</v>
      </c>
      <c r="R6071" t="str">
        <f t="shared" si="1186"/>
        <v>No</v>
      </c>
      <c r="S6071">
        <v>0</v>
      </c>
      <c r="T6071" t="s">
        <v>185</v>
      </c>
      <c r="V6071" t="str">
        <f t="shared" si="1187"/>
        <v>Non Intersection</v>
      </c>
      <c r="W6071" t="s">
        <v>3901</v>
      </c>
      <c r="X6071">
        <v>42.375430000000001</v>
      </c>
      <c r="Y6071">
        <v>-71.120457999999999</v>
      </c>
      <c r="Z6071" t="s">
        <v>3902</v>
      </c>
    </row>
    <row r="6072" spans="1:26">
      <c r="A6072">
        <v>30102</v>
      </c>
      <c r="B6072" s="1">
        <v>41632.540972222225</v>
      </c>
      <c r="C6072" s="1">
        <f t="shared" si="1176"/>
        <v>41275</v>
      </c>
      <c r="D6072" s="4">
        <f t="shared" si="1177"/>
        <v>0.98055555555555551</v>
      </c>
      <c r="E6072" s="3">
        <f t="shared" si="1178"/>
        <v>2013</v>
      </c>
      <c r="F6072" s="3">
        <f t="shared" si="1179"/>
        <v>12</v>
      </c>
      <c r="G6072" s="3">
        <f t="shared" si="1180"/>
        <v>24</v>
      </c>
      <c r="H6072" s="3">
        <f t="shared" si="1181"/>
        <v>12</v>
      </c>
      <c r="I6072" s="3">
        <f t="shared" si="1182"/>
        <v>59</v>
      </c>
      <c r="J6072" s="3">
        <f t="shared" si="1183"/>
        <v>3</v>
      </c>
      <c r="K6072" s="3" t="str">
        <f>IF(AND(D6072&gt;='Season Lookup'!$D$15,D6072&lt;'Season Lookup'!$D$16),"Spring",IF(AND(D6072&gt;='Season Lookup'!$D$16,D6072&lt;'Season Lookup'!$D$17),"Summer",IF(AND(D6072&gt;='Season Lookup'!$D$17,D6072&lt;'Season Lookup'!$D$18),"Fall",IF(OR(D6072&gt;='Season Lookup'!$D$18,D6072&lt;'Season Lookup'!$D$15),"Winter"))))</f>
        <v>Winter</v>
      </c>
      <c r="L6072" s="3" t="str">
        <f>VLOOKUP(F6072,'Season Lookup'!$A$1:$B$13,2,0)</f>
        <v>Winter</v>
      </c>
      <c r="M6072" t="s">
        <v>73</v>
      </c>
      <c r="N6072" t="s">
        <v>18</v>
      </c>
      <c r="O6072" t="s">
        <v>13</v>
      </c>
      <c r="P6072" t="str">
        <f t="shared" si="1184"/>
        <v>Yes</v>
      </c>
      <c r="Q6072" t="str">
        <f t="shared" si="1185"/>
        <v>No</v>
      </c>
      <c r="R6072" t="str">
        <f t="shared" si="1186"/>
        <v>No</v>
      </c>
      <c r="T6072" t="s">
        <v>42</v>
      </c>
      <c r="U6072" t="s">
        <v>178</v>
      </c>
      <c r="V6072" t="str">
        <f t="shared" si="1187"/>
        <v>Intersection</v>
      </c>
      <c r="W6072" t="s">
        <v>179</v>
      </c>
      <c r="X6072">
        <v>42.360131000000003</v>
      </c>
      <c r="Y6072">
        <v>-71.112776999999994</v>
      </c>
      <c r="Z6072" t="s">
        <v>180</v>
      </c>
    </row>
    <row r="6073" spans="1:26">
      <c r="A6073">
        <v>30103</v>
      </c>
      <c r="B6073" s="1">
        <v>41632.571527777778</v>
      </c>
      <c r="C6073" s="1">
        <f t="shared" si="1176"/>
        <v>41275</v>
      </c>
      <c r="D6073" s="4">
        <f t="shared" si="1177"/>
        <v>0.98055555555555551</v>
      </c>
      <c r="E6073" s="3">
        <f t="shared" si="1178"/>
        <v>2013</v>
      </c>
      <c r="F6073" s="3">
        <f t="shared" si="1179"/>
        <v>12</v>
      </c>
      <c r="G6073" s="3">
        <f t="shared" si="1180"/>
        <v>24</v>
      </c>
      <c r="H6073" s="3">
        <f t="shared" si="1181"/>
        <v>13</v>
      </c>
      <c r="I6073" s="3">
        <f t="shared" si="1182"/>
        <v>43</v>
      </c>
      <c r="J6073" s="3">
        <f t="shared" si="1183"/>
        <v>3</v>
      </c>
      <c r="K6073" s="3" t="str">
        <f>IF(AND(D6073&gt;='Season Lookup'!$D$15,D6073&lt;'Season Lookup'!$D$16),"Spring",IF(AND(D6073&gt;='Season Lookup'!$D$16,D6073&lt;'Season Lookup'!$D$17),"Summer",IF(AND(D6073&gt;='Season Lookup'!$D$17,D6073&lt;'Season Lookup'!$D$18),"Fall",IF(OR(D6073&gt;='Season Lookup'!$D$18,D6073&lt;'Season Lookup'!$D$15),"Winter"))))</f>
        <v>Winter</v>
      </c>
      <c r="L6073" s="3" t="str">
        <f>VLOOKUP(F6073,'Season Lookup'!$A$1:$B$13,2,0)</f>
        <v>Winter</v>
      </c>
      <c r="M6073" t="s">
        <v>73</v>
      </c>
      <c r="N6073" t="s">
        <v>18</v>
      </c>
      <c r="O6073" t="s">
        <v>13</v>
      </c>
      <c r="P6073" t="str">
        <f t="shared" si="1184"/>
        <v>Yes</v>
      </c>
      <c r="Q6073" t="str">
        <f t="shared" si="1185"/>
        <v>No</v>
      </c>
      <c r="R6073" t="str">
        <f t="shared" si="1186"/>
        <v>No</v>
      </c>
      <c r="T6073" t="s">
        <v>146</v>
      </c>
      <c r="U6073" t="s">
        <v>20</v>
      </c>
      <c r="V6073" t="str">
        <f t="shared" si="1187"/>
        <v>Intersection</v>
      </c>
      <c r="W6073" t="s">
        <v>6284</v>
      </c>
      <c r="X6073">
        <v>42.369174000000001</v>
      </c>
      <c r="Y6073">
        <v>-71.081971999999993</v>
      </c>
      <c r="Z6073" t="s">
        <v>6285</v>
      </c>
    </row>
    <row r="6074" spans="1:26">
      <c r="A6074">
        <v>30104</v>
      </c>
      <c r="B6074" s="1">
        <v>41632.706932870373</v>
      </c>
      <c r="C6074" s="1">
        <f t="shared" si="1176"/>
        <v>41275</v>
      </c>
      <c r="D6074" s="4">
        <f t="shared" si="1177"/>
        <v>0.98055555555555551</v>
      </c>
      <c r="E6074" s="3">
        <f t="shared" si="1178"/>
        <v>2013</v>
      </c>
      <c r="F6074" s="3">
        <f t="shared" si="1179"/>
        <v>12</v>
      </c>
      <c r="G6074" s="3">
        <f t="shared" si="1180"/>
        <v>24</v>
      </c>
      <c r="H6074" s="3">
        <f t="shared" si="1181"/>
        <v>16</v>
      </c>
      <c r="I6074" s="3">
        <f t="shared" si="1182"/>
        <v>57</v>
      </c>
      <c r="J6074" s="3">
        <f t="shared" si="1183"/>
        <v>3</v>
      </c>
      <c r="K6074" s="3" t="str">
        <f>IF(AND(D6074&gt;='Season Lookup'!$D$15,D6074&lt;'Season Lookup'!$D$16),"Spring",IF(AND(D6074&gt;='Season Lookup'!$D$16,D6074&lt;'Season Lookup'!$D$17),"Summer",IF(AND(D6074&gt;='Season Lookup'!$D$17,D6074&lt;'Season Lookup'!$D$18),"Fall",IF(OR(D6074&gt;='Season Lookup'!$D$18,D6074&lt;'Season Lookup'!$D$15),"Winter"))))</f>
        <v>Winter</v>
      </c>
      <c r="L6074" s="3" t="str">
        <f>VLOOKUP(F6074,'Season Lookup'!$A$1:$B$13,2,0)</f>
        <v>Winter</v>
      </c>
      <c r="M6074" t="s">
        <v>73</v>
      </c>
      <c r="N6074" t="s">
        <v>13</v>
      </c>
      <c r="O6074" t="s">
        <v>152</v>
      </c>
      <c r="P6074" t="str">
        <f t="shared" si="1184"/>
        <v>Yes</v>
      </c>
      <c r="Q6074" t="str">
        <f t="shared" si="1185"/>
        <v>No</v>
      </c>
      <c r="R6074" t="str">
        <f t="shared" si="1186"/>
        <v>Yes</v>
      </c>
      <c r="S6074">
        <v>1274</v>
      </c>
      <c r="T6074" t="s">
        <v>14</v>
      </c>
      <c r="V6074" t="str">
        <f t="shared" si="1187"/>
        <v>Non Intersection</v>
      </c>
      <c r="W6074" t="s">
        <v>6286</v>
      </c>
      <c r="X6074">
        <v>42.368924999999997</v>
      </c>
      <c r="Y6074">
        <v>-71.110257000000004</v>
      </c>
      <c r="Z6074" t="s">
        <v>468</v>
      </c>
    </row>
    <row r="6075" spans="1:26">
      <c r="A6075">
        <v>30105</v>
      </c>
      <c r="B6075" s="1">
        <v>41634.614583333336</v>
      </c>
      <c r="C6075" s="1">
        <f t="shared" si="1176"/>
        <v>41275</v>
      </c>
      <c r="D6075" s="4">
        <f t="shared" si="1177"/>
        <v>0.98611111111111116</v>
      </c>
      <c r="E6075" s="3">
        <f t="shared" si="1178"/>
        <v>2013</v>
      </c>
      <c r="F6075" s="3">
        <f t="shared" si="1179"/>
        <v>12</v>
      </c>
      <c r="G6075" s="3">
        <f t="shared" si="1180"/>
        <v>26</v>
      </c>
      <c r="H6075" s="3">
        <f t="shared" si="1181"/>
        <v>14</v>
      </c>
      <c r="I6075" s="3">
        <f t="shared" si="1182"/>
        <v>45</v>
      </c>
      <c r="J6075" s="3">
        <f t="shared" si="1183"/>
        <v>5</v>
      </c>
      <c r="K6075" s="3" t="str">
        <f>IF(AND(D6075&gt;='Season Lookup'!$D$15,D6075&lt;'Season Lookup'!$D$16),"Spring",IF(AND(D6075&gt;='Season Lookup'!$D$16,D6075&lt;'Season Lookup'!$D$17),"Summer",IF(AND(D6075&gt;='Season Lookup'!$D$17,D6075&lt;'Season Lookup'!$D$18),"Fall",IF(OR(D6075&gt;='Season Lookup'!$D$18,D6075&lt;'Season Lookup'!$D$15),"Winter"))))</f>
        <v>Winter</v>
      </c>
      <c r="L6075" s="3" t="str">
        <f>VLOOKUP(F6075,'Season Lookup'!$A$1:$B$13,2,0)</f>
        <v>Winter</v>
      </c>
      <c r="M6075" t="s">
        <v>78</v>
      </c>
      <c r="N6075" t="s">
        <v>13</v>
      </c>
      <c r="O6075" t="s">
        <v>13</v>
      </c>
      <c r="P6075" t="str">
        <f t="shared" si="1184"/>
        <v>Yes</v>
      </c>
      <c r="Q6075" t="str">
        <f t="shared" si="1185"/>
        <v>No</v>
      </c>
      <c r="R6075" t="str">
        <f t="shared" si="1186"/>
        <v>No</v>
      </c>
      <c r="T6075" t="s">
        <v>971</v>
      </c>
      <c r="U6075" t="s">
        <v>19</v>
      </c>
      <c r="V6075" t="str">
        <f t="shared" si="1187"/>
        <v>Intersection</v>
      </c>
      <c r="W6075" t="s">
        <v>972</v>
      </c>
      <c r="X6075">
        <v>42.374406999999998</v>
      </c>
      <c r="Y6075">
        <v>-71.106082000000001</v>
      </c>
      <c r="Z6075" t="s">
        <v>973</v>
      </c>
    </row>
    <row r="6076" spans="1:26">
      <c r="A6076">
        <v>30111</v>
      </c>
      <c r="B6076" s="1">
        <v>41635.708333333336</v>
      </c>
      <c r="C6076" s="1">
        <f t="shared" si="1176"/>
        <v>41275</v>
      </c>
      <c r="D6076" s="4">
        <f t="shared" si="1177"/>
        <v>0.98888888888888893</v>
      </c>
      <c r="E6076" s="3">
        <f t="shared" si="1178"/>
        <v>2013</v>
      </c>
      <c r="F6076" s="3">
        <f t="shared" si="1179"/>
        <v>12</v>
      </c>
      <c r="G6076" s="3">
        <f t="shared" si="1180"/>
        <v>27</v>
      </c>
      <c r="H6076" s="3">
        <f t="shared" si="1181"/>
        <v>17</v>
      </c>
      <c r="I6076" s="3">
        <f t="shared" si="1182"/>
        <v>0</v>
      </c>
      <c r="J6076" s="3">
        <f t="shared" si="1183"/>
        <v>6</v>
      </c>
      <c r="K6076" s="3" t="str">
        <f>IF(AND(D6076&gt;='Season Lookup'!$D$15,D6076&lt;'Season Lookup'!$D$16),"Spring",IF(AND(D6076&gt;='Season Lookup'!$D$16,D6076&lt;'Season Lookup'!$D$17),"Summer",IF(AND(D6076&gt;='Season Lookup'!$D$17,D6076&lt;'Season Lookup'!$D$18),"Fall",IF(OR(D6076&gt;='Season Lookup'!$D$18,D6076&lt;'Season Lookup'!$D$15),"Winter"))))</f>
        <v>Winter</v>
      </c>
      <c r="L6076" s="3" t="str">
        <f>VLOOKUP(F6076,'Season Lookup'!$A$1:$B$13,2,0)</f>
        <v>Winter</v>
      </c>
      <c r="M6076" t="s">
        <v>78</v>
      </c>
      <c r="N6076" t="s">
        <v>13</v>
      </c>
      <c r="O6076" t="s">
        <v>13</v>
      </c>
      <c r="P6076" t="str">
        <f t="shared" si="1184"/>
        <v>Yes</v>
      </c>
      <c r="Q6076" t="str">
        <f t="shared" si="1185"/>
        <v>No</v>
      </c>
      <c r="R6076" t="str">
        <f t="shared" si="1186"/>
        <v>No</v>
      </c>
      <c r="S6076">
        <v>375</v>
      </c>
      <c r="T6076" t="s">
        <v>6287</v>
      </c>
      <c r="V6076" t="str">
        <f t="shared" si="1187"/>
        <v>Non Intersection</v>
      </c>
      <c r="W6076" t="s">
        <v>6288</v>
      </c>
      <c r="X6076">
        <v>42.373311999999999</v>
      </c>
      <c r="Y6076">
        <v>-71.096211999999994</v>
      </c>
      <c r="Z6076" t="s">
        <v>6289</v>
      </c>
    </row>
    <row r="6077" spans="1:26">
      <c r="A6077">
        <v>30112</v>
      </c>
      <c r="B6077" s="1">
        <v>41635.638888888891</v>
      </c>
      <c r="C6077" s="1">
        <f t="shared" si="1176"/>
        <v>41275</v>
      </c>
      <c r="D6077" s="4">
        <f t="shared" si="1177"/>
        <v>0.98888888888888893</v>
      </c>
      <c r="E6077" s="3">
        <f t="shared" si="1178"/>
        <v>2013</v>
      </c>
      <c r="F6077" s="3">
        <f t="shared" si="1179"/>
        <v>12</v>
      </c>
      <c r="G6077" s="3">
        <f t="shared" si="1180"/>
        <v>27</v>
      </c>
      <c r="H6077" s="3">
        <f t="shared" si="1181"/>
        <v>15</v>
      </c>
      <c r="I6077" s="3">
        <f t="shared" si="1182"/>
        <v>20</v>
      </c>
      <c r="J6077" s="3">
        <f t="shared" si="1183"/>
        <v>6</v>
      </c>
      <c r="K6077" s="3" t="str">
        <f>IF(AND(D6077&gt;='Season Lookup'!$D$15,D6077&lt;'Season Lookup'!$D$16),"Spring",IF(AND(D6077&gt;='Season Lookup'!$D$16,D6077&lt;'Season Lookup'!$D$17),"Summer",IF(AND(D6077&gt;='Season Lookup'!$D$17,D6077&lt;'Season Lookup'!$D$18),"Fall",IF(OR(D6077&gt;='Season Lookup'!$D$18,D6077&lt;'Season Lookup'!$D$15),"Winter"))))</f>
        <v>Winter</v>
      </c>
      <c r="L6077" s="3" t="str">
        <f>VLOOKUP(F6077,'Season Lookup'!$A$1:$B$13,2,0)</f>
        <v>Winter</v>
      </c>
      <c r="M6077" t="s">
        <v>12</v>
      </c>
      <c r="N6077" t="s">
        <v>13</v>
      </c>
      <c r="O6077" t="s">
        <v>152</v>
      </c>
      <c r="P6077" t="str">
        <f t="shared" si="1184"/>
        <v>Yes</v>
      </c>
      <c r="Q6077" t="str">
        <f t="shared" si="1185"/>
        <v>No</v>
      </c>
      <c r="R6077" t="str">
        <f t="shared" si="1186"/>
        <v>Yes</v>
      </c>
      <c r="T6077" t="s">
        <v>198</v>
      </c>
      <c r="U6077" t="s">
        <v>1525</v>
      </c>
      <c r="V6077" t="str">
        <f t="shared" si="1187"/>
        <v>Intersection</v>
      </c>
      <c r="W6077" t="s">
        <v>1526</v>
      </c>
      <c r="X6077">
        <v>42.374851999999997</v>
      </c>
      <c r="Y6077">
        <v>-71.133044999999996</v>
      </c>
      <c r="Z6077" t="s">
        <v>1527</v>
      </c>
    </row>
    <row r="6078" spans="1:26">
      <c r="A6078">
        <v>30106</v>
      </c>
      <c r="B6078" s="1">
        <v>41636.561793981484</v>
      </c>
      <c r="C6078" s="1">
        <f t="shared" si="1176"/>
        <v>41275</v>
      </c>
      <c r="D6078" s="4">
        <f t="shared" si="1177"/>
        <v>0.9916666666666667</v>
      </c>
      <c r="E6078" s="3">
        <f t="shared" si="1178"/>
        <v>2013</v>
      </c>
      <c r="F6078" s="3">
        <f t="shared" si="1179"/>
        <v>12</v>
      </c>
      <c r="G6078" s="3">
        <f t="shared" si="1180"/>
        <v>28</v>
      </c>
      <c r="H6078" s="3">
        <f t="shared" si="1181"/>
        <v>13</v>
      </c>
      <c r="I6078" s="3">
        <f t="shared" si="1182"/>
        <v>28</v>
      </c>
      <c r="J6078" s="3">
        <f t="shared" si="1183"/>
        <v>7</v>
      </c>
      <c r="K6078" s="3" t="str">
        <f>IF(AND(D6078&gt;='Season Lookup'!$D$15,D6078&lt;'Season Lookup'!$D$16),"Spring",IF(AND(D6078&gt;='Season Lookup'!$D$16,D6078&lt;'Season Lookup'!$D$17),"Summer",IF(AND(D6078&gt;='Season Lookup'!$D$17,D6078&lt;'Season Lookup'!$D$18),"Fall",IF(OR(D6078&gt;='Season Lookup'!$D$18,D6078&lt;'Season Lookup'!$D$15),"Winter"))))</f>
        <v>Winter</v>
      </c>
      <c r="L6078" s="3" t="str">
        <f>VLOOKUP(F6078,'Season Lookup'!$A$1:$B$13,2,0)</f>
        <v>Winter</v>
      </c>
      <c r="M6078" t="s">
        <v>31</v>
      </c>
      <c r="N6078" t="s">
        <v>13</v>
      </c>
      <c r="O6078" t="s">
        <v>13</v>
      </c>
      <c r="P6078" t="str">
        <f t="shared" si="1184"/>
        <v>Yes</v>
      </c>
      <c r="Q6078" t="str">
        <f t="shared" si="1185"/>
        <v>No</v>
      </c>
      <c r="R6078" t="str">
        <f t="shared" si="1186"/>
        <v>No</v>
      </c>
      <c r="T6078" t="s">
        <v>74</v>
      </c>
      <c r="U6078" t="s">
        <v>342</v>
      </c>
      <c r="V6078" t="str">
        <f t="shared" si="1187"/>
        <v>Intersection</v>
      </c>
      <c r="W6078" t="s">
        <v>462</v>
      </c>
      <c r="X6078">
        <v>42.372202000000001</v>
      </c>
      <c r="Y6078">
        <v>-71.098974999999996</v>
      </c>
      <c r="Z6078" t="s">
        <v>463</v>
      </c>
    </row>
    <row r="6079" spans="1:26">
      <c r="A6079">
        <v>30107</v>
      </c>
      <c r="B6079" s="1">
        <v>41637.708333333336</v>
      </c>
      <c r="C6079" s="1">
        <f t="shared" si="1176"/>
        <v>41275</v>
      </c>
      <c r="D6079" s="4">
        <f t="shared" si="1177"/>
        <v>0.99444444444444446</v>
      </c>
      <c r="E6079" s="3">
        <f t="shared" si="1178"/>
        <v>2013</v>
      </c>
      <c r="F6079" s="3">
        <f t="shared" si="1179"/>
        <v>12</v>
      </c>
      <c r="G6079" s="3">
        <f t="shared" si="1180"/>
        <v>29</v>
      </c>
      <c r="H6079" s="3">
        <f t="shared" si="1181"/>
        <v>17</v>
      </c>
      <c r="I6079" s="3">
        <f t="shared" si="1182"/>
        <v>0</v>
      </c>
      <c r="J6079" s="3">
        <f t="shared" si="1183"/>
        <v>1</v>
      </c>
      <c r="K6079" s="3" t="str">
        <f>IF(AND(D6079&gt;='Season Lookup'!$D$15,D6079&lt;'Season Lookup'!$D$16),"Spring",IF(AND(D6079&gt;='Season Lookup'!$D$16,D6079&lt;'Season Lookup'!$D$17),"Summer",IF(AND(D6079&gt;='Season Lookup'!$D$17,D6079&lt;'Season Lookup'!$D$18),"Fall",IF(OR(D6079&gt;='Season Lookup'!$D$18,D6079&lt;'Season Lookup'!$D$15),"Winter"))))</f>
        <v>Winter</v>
      </c>
      <c r="L6079" s="3" t="str">
        <f>VLOOKUP(F6079,'Season Lookup'!$A$1:$B$13,2,0)</f>
        <v>Winter</v>
      </c>
      <c r="M6079" t="s">
        <v>48</v>
      </c>
      <c r="N6079" t="s">
        <v>13</v>
      </c>
      <c r="O6079" t="s">
        <v>18</v>
      </c>
      <c r="P6079" t="str">
        <f t="shared" si="1184"/>
        <v>Yes</v>
      </c>
      <c r="Q6079" t="str">
        <f t="shared" si="1185"/>
        <v>No</v>
      </c>
      <c r="R6079" t="str">
        <f t="shared" si="1186"/>
        <v>No</v>
      </c>
      <c r="S6079">
        <v>100</v>
      </c>
      <c r="T6079" t="s">
        <v>1062</v>
      </c>
      <c r="V6079" t="str">
        <f t="shared" si="1187"/>
        <v>Non Intersection</v>
      </c>
      <c r="W6079" t="s">
        <v>1143</v>
      </c>
      <c r="X6079">
        <v>42.369137000000002</v>
      </c>
      <c r="Y6079">
        <v>-71.077147999999994</v>
      </c>
      <c r="Z6079" t="s">
        <v>1144</v>
      </c>
    </row>
    <row r="6080" spans="1:26">
      <c r="A6080">
        <v>30108</v>
      </c>
      <c r="B6080" s="1">
        <v>41637.729155092595</v>
      </c>
      <c r="C6080" s="1">
        <f t="shared" si="1176"/>
        <v>41275</v>
      </c>
      <c r="D6080" s="4">
        <f t="shared" si="1177"/>
        <v>0.99444444444444446</v>
      </c>
      <c r="E6080" s="3">
        <f t="shared" si="1178"/>
        <v>2013</v>
      </c>
      <c r="F6080" s="3">
        <f t="shared" si="1179"/>
        <v>12</v>
      </c>
      <c r="G6080" s="3">
        <f t="shared" si="1180"/>
        <v>29</v>
      </c>
      <c r="H6080" s="3">
        <f t="shared" si="1181"/>
        <v>17</v>
      </c>
      <c r="I6080" s="3">
        <f t="shared" si="1182"/>
        <v>29</v>
      </c>
      <c r="J6080" s="3">
        <f t="shared" si="1183"/>
        <v>1</v>
      </c>
      <c r="K6080" s="3" t="str">
        <f>IF(AND(D6080&gt;='Season Lookup'!$D$15,D6080&lt;'Season Lookup'!$D$16),"Spring",IF(AND(D6080&gt;='Season Lookup'!$D$16,D6080&lt;'Season Lookup'!$D$17),"Summer",IF(AND(D6080&gt;='Season Lookup'!$D$17,D6080&lt;'Season Lookup'!$D$18),"Fall",IF(OR(D6080&gt;='Season Lookup'!$D$18,D6080&lt;'Season Lookup'!$D$15),"Winter"))))</f>
        <v>Winter</v>
      </c>
      <c r="L6080" s="3" t="str">
        <f>VLOOKUP(F6080,'Season Lookup'!$A$1:$B$13,2,0)</f>
        <v>Winter</v>
      </c>
      <c r="M6080" t="s">
        <v>48</v>
      </c>
      <c r="N6080" t="s">
        <v>13</v>
      </c>
      <c r="O6080" t="s">
        <v>13</v>
      </c>
      <c r="P6080" t="str">
        <f t="shared" si="1184"/>
        <v>Yes</v>
      </c>
      <c r="Q6080" t="str">
        <f t="shared" si="1185"/>
        <v>No</v>
      </c>
      <c r="R6080" t="str">
        <f t="shared" si="1186"/>
        <v>No</v>
      </c>
      <c r="S6080">
        <v>46</v>
      </c>
      <c r="T6080" t="s">
        <v>1438</v>
      </c>
      <c r="V6080" t="str">
        <f t="shared" si="1187"/>
        <v>Non Intersection</v>
      </c>
      <c r="W6080" t="s">
        <v>6290</v>
      </c>
      <c r="X6080">
        <v>42.372089000000003</v>
      </c>
      <c r="Y6080">
        <v>-71.119338999999997</v>
      </c>
      <c r="Z6080" t="s">
        <v>6291</v>
      </c>
    </row>
    <row r="6081" spans="1:26">
      <c r="A6081">
        <v>30113</v>
      </c>
      <c r="B6081" s="1">
        <v>41637.416655092595</v>
      </c>
      <c r="C6081" s="1">
        <f t="shared" si="1176"/>
        <v>41275</v>
      </c>
      <c r="D6081" s="4">
        <f t="shared" si="1177"/>
        <v>0.99444444444444446</v>
      </c>
      <c r="E6081" s="3">
        <f t="shared" si="1178"/>
        <v>2013</v>
      </c>
      <c r="F6081" s="3">
        <f t="shared" si="1179"/>
        <v>12</v>
      </c>
      <c r="G6081" s="3">
        <f t="shared" si="1180"/>
        <v>29</v>
      </c>
      <c r="H6081" s="3">
        <f t="shared" si="1181"/>
        <v>9</v>
      </c>
      <c r="I6081" s="3">
        <f t="shared" si="1182"/>
        <v>59</v>
      </c>
      <c r="J6081" s="3">
        <f t="shared" si="1183"/>
        <v>1</v>
      </c>
      <c r="K6081" s="3" t="str">
        <f>IF(AND(D6081&gt;='Season Lookup'!$D$15,D6081&lt;'Season Lookup'!$D$16),"Spring",IF(AND(D6081&gt;='Season Lookup'!$D$16,D6081&lt;'Season Lookup'!$D$17),"Summer",IF(AND(D6081&gt;='Season Lookup'!$D$17,D6081&lt;'Season Lookup'!$D$18),"Fall",IF(OR(D6081&gt;='Season Lookup'!$D$18,D6081&lt;'Season Lookup'!$D$15),"Winter"))))</f>
        <v>Winter</v>
      </c>
      <c r="L6081" s="3" t="str">
        <f>VLOOKUP(F6081,'Season Lookup'!$A$1:$B$13,2,0)</f>
        <v>Winter</v>
      </c>
      <c r="M6081" t="s">
        <v>48</v>
      </c>
      <c r="N6081" t="s">
        <v>13</v>
      </c>
      <c r="O6081" t="s">
        <v>13</v>
      </c>
      <c r="P6081" t="str">
        <f t="shared" si="1184"/>
        <v>Yes</v>
      </c>
      <c r="Q6081" t="str">
        <f t="shared" si="1185"/>
        <v>No</v>
      </c>
      <c r="R6081" t="str">
        <f t="shared" si="1186"/>
        <v>No</v>
      </c>
      <c r="T6081" t="s">
        <v>745</v>
      </c>
      <c r="U6081" t="s">
        <v>19</v>
      </c>
      <c r="V6081" t="str">
        <f t="shared" si="1187"/>
        <v>Intersection</v>
      </c>
      <c r="W6081" t="s">
        <v>2106</v>
      </c>
      <c r="X6081">
        <v>42.373133000000003</v>
      </c>
      <c r="Y6081">
        <v>-71.096238999999997</v>
      </c>
      <c r="Z6081" t="s">
        <v>2107</v>
      </c>
    </row>
    <row r="6082" spans="1:26">
      <c r="A6082">
        <v>30114</v>
      </c>
      <c r="B6082" s="1">
        <v>41637.746527777781</v>
      </c>
      <c r="C6082" s="1">
        <f t="shared" si="1176"/>
        <v>41275</v>
      </c>
      <c r="D6082" s="4">
        <f t="shared" si="1177"/>
        <v>0.99444444444444446</v>
      </c>
      <c r="E6082" s="3">
        <f t="shared" si="1178"/>
        <v>2013</v>
      </c>
      <c r="F6082" s="3">
        <f t="shared" si="1179"/>
        <v>12</v>
      </c>
      <c r="G6082" s="3">
        <f t="shared" si="1180"/>
        <v>29</v>
      </c>
      <c r="H6082" s="3">
        <f t="shared" si="1181"/>
        <v>17</v>
      </c>
      <c r="I6082" s="3">
        <f t="shared" si="1182"/>
        <v>55</v>
      </c>
      <c r="J6082" s="3">
        <f t="shared" si="1183"/>
        <v>1</v>
      </c>
      <c r="K6082" s="3" t="str">
        <f>IF(AND(D6082&gt;='Season Lookup'!$D$15,D6082&lt;'Season Lookup'!$D$16),"Spring",IF(AND(D6082&gt;='Season Lookup'!$D$16,D6082&lt;'Season Lookup'!$D$17),"Summer",IF(AND(D6082&gt;='Season Lookup'!$D$17,D6082&lt;'Season Lookup'!$D$18),"Fall",IF(OR(D6082&gt;='Season Lookup'!$D$18,D6082&lt;'Season Lookup'!$D$15),"Winter"))))</f>
        <v>Winter</v>
      </c>
      <c r="L6082" s="3" t="str">
        <f>VLOOKUP(F6082,'Season Lookup'!$A$1:$B$13,2,0)</f>
        <v>Winter</v>
      </c>
      <c r="M6082" t="s">
        <v>48</v>
      </c>
      <c r="N6082" t="s">
        <v>13</v>
      </c>
      <c r="O6082" t="s">
        <v>152</v>
      </c>
      <c r="P6082" t="str">
        <f t="shared" si="1184"/>
        <v>Yes</v>
      </c>
      <c r="Q6082" t="str">
        <f t="shared" si="1185"/>
        <v>No</v>
      </c>
      <c r="R6082" t="str">
        <f t="shared" si="1186"/>
        <v>Yes</v>
      </c>
      <c r="T6082" t="s">
        <v>19</v>
      </c>
      <c r="U6082" t="s">
        <v>101</v>
      </c>
      <c r="V6082" t="str">
        <f t="shared" si="1187"/>
        <v>Intersection</v>
      </c>
      <c r="W6082" t="s">
        <v>438</v>
      </c>
      <c r="X6082">
        <v>42.372911999999999</v>
      </c>
      <c r="Y6082">
        <v>-71.094511999999995</v>
      </c>
      <c r="Z6082" t="s">
        <v>207</v>
      </c>
    </row>
    <row r="6083" spans="1:26">
      <c r="A6083">
        <v>30109</v>
      </c>
      <c r="B6083" s="1">
        <v>41638.076388888891</v>
      </c>
      <c r="C6083" s="1">
        <f t="shared" si="1176"/>
        <v>41275</v>
      </c>
      <c r="D6083" s="4">
        <f t="shared" si="1177"/>
        <v>0.99722222222222223</v>
      </c>
      <c r="E6083" s="3">
        <f t="shared" si="1178"/>
        <v>2013</v>
      </c>
      <c r="F6083" s="3">
        <f t="shared" si="1179"/>
        <v>12</v>
      </c>
      <c r="G6083" s="3">
        <f t="shared" si="1180"/>
        <v>30</v>
      </c>
      <c r="H6083" s="3">
        <f t="shared" si="1181"/>
        <v>1</v>
      </c>
      <c r="I6083" s="3">
        <f t="shared" si="1182"/>
        <v>50</v>
      </c>
      <c r="J6083" s="3">
        <f t="shared" si="1183"/>
        <v>2</v>
      </c>
      <c r="K6083" s="3" t="str">
        <f>IF(AND(D6083&gt;='Season Lookup'!$D$15,D6083&lt;'Season Lookup'!$D$16),"Spring",IF(AND(D6083&gt;='Season Lookup'!$D$16,D6083&lt;'Season Lookup'!$D$17),"Summer",IF(AND(D6083&gt;='Season Lookup'!$D$17,D6083&lt;'Season Lookup'!$D$18),"Fall",IF(OR(D6083&gt;='Season Lookup'!$D$18,D6083&lt;'Season Lookup'!$D$15),"Winter"))))</f>
        <v>Winter</v>
      </c>
      <c r="L6083" s="3" t="str">
        <f>VLOOKUP(F6083,'Season Lookup'!$A$1:$B$13,2,0)</f>
        <v>Winter</v>
      </c>
      <c r="M6083" t="s">
        <v>56</v>
      </c>
      <c r="N6083" t="s">
        <v>13</v>
      </c>
      <c r="O6083" t="s">
        <v>36</v>
      </c>
      <c r="P6083" t="str">
        <f t="shared" si="1184"/>
        <v>Yes</v>
      </c>
      <c r="Q6083" t="str">
        <f t="shared" si="1185"/>
        <v>No</v>
      </c>
      <c r="R6083" t="str">
        <f t="shared" si="1186"/>
        <v>No</v>
      </c>
      <c r="S6083">
        <v>147</v>
      </c>
      <c r="T6083" t="s">
        <v>199</v>
      </c>
      <c r="V6083" t="str">
        <f t="shared" si="1187"/>
        <v>Non Intersection</v>
      </c>
      <c r="W6083" t="s">
        <v>6292</v>
      </c>
      <c r="X6083">
        <v>42.377814999999998</v>
      </c>
      <c r="Y6083">
        <v>-71.131444999999999</v>
      </c>
      <c r="Z6083" t="s">
        <v>6293</v>
      </c>
    </row>
    <row r="6084" spans="1:26">
      <c r="A6084">
        <v>30115</v>
      </c>
      <c r="B6084" s="1">
        <v>41638.333333333336</v>
      </c>
      <c r="C6084" s="1">
        <f t="shared" si="1176"/>
        <v>41275</v>
      </c>
      <c r="D6084" s="4">
        <f t="shared" si="1177"/>
        <v>0.99722222222222223</v>
      </c>
      <c r="E6084" s="3">
        <f t="shared" si="1178"/>
        <v>2013</v>
      </c>
      <c r="F6084" s="3">
        <f t="shared" si="1179"/>
        <v>12</v>
      </c>
      <c r="G6084" s="3">
        <f t="shared" si="1180"/>
        <v>30</v>
      </c>
      <c r="H6084" s="3">
        <f t="shared" si="1181"/>
        <v>8</v>
      </c>
      <c r="I6084" s="3">
        <f t="shared" si="1182"/>
        <v>0</v>
      </c>
      <c r="J6084" s="3">
        <f t="shared" si="1183"/>
        <v>2</v>
      </c>
      <c r="K6084" s="3" t="str">
        <f>IF(AND(D6084&gt;='Season Lookup'!$D$15,D6084&lt;'Season Lookup'!$D$16),"Spring",IF(AND(D6084&gt;='Season Lookup'!$D$16,D6084&lt;'Season Lookup'!$D$17),"Summer",IF(AND(D6084&gt;='Season Lookup'!$D$17,D6084&lt;'Season Lookup'!$D$18),"Fall",IF(OR(D6084&gt;='Season Lookup'!$D$18,D6084&lt;'Season Lookup'!$D$15),"Winter"))))</f>
        <v>Winter</v>
      </c>
      <c r="L6084" s="3" t="str">
        <f>VLOOKUP(F6084,'Season Lookup'!$A$1:$B$13,2,0)</f>
        <v>Winter</v>
      </c>
      <c r="M6084" t="s">
        <v>56</v>
      </c>
      <c r="N6084" t="s">
        <v>13</v>
      </c>
      <c r="O6084" t="s">
        <v>13</v>
      </c>
      <c r="P6084" t="str">
        <f t="shared" si="1184"/>
        <v>Yes</v>
      </c>
      <c r="Q6084" t="str">
        <f t="shared" si="1185"/>
        <v>No</v>
      </c>
      <c r="R6084" t="str">
        <f t="shared" si="1186"/>
        <v>No</v>
      </c>
      <c r="S6084">
        <v>30</v>
      </c>
      <c r="T6084" t="s">
        <v>15</v>
      </c>
      <c r="V6084" t="str">
        <f t="shared" si="1187"/>
        <v>Non Intersection</v>
      </c>
      <c r="W6084" t="s">
        <v>1610</v>
      </c>
      <c r="X6084">
        <v>42.392451000000001</v>
      </c>
      <c r="Y6084">
        <v>-71.126306</v>
      </c>
      <c r="Z6084" t="s">
        <v>1611</v>
      </c>
    </row>
    <row r="6085" spans="1:26">
      <c r="A6085">
        <v>30116</v>
      </c>
      <c r="B6085" s="1">
        <v>41638.632638888892</v>
      </c>
      <c r="C6085" s="1">
        <f t="shared" ref="C6085:C6087" si="1188">EOMONTH(B6085,MONTH(B6085)*-1)+1</f>
        <v>41275</v>
      </c>
      <c r="D6085" s="4">
        <f t="shared" ref="D6085:D6087" si="1189">YEARFRAC(C6085,B6085)</f>
        <v>0.99722222222222223</v>
      </c>
      <c r="E6085" s="3">
        <f t="shared" ref="E6085:E6087" si="1190">YEAR(B6085)</f>
        <v>2013</v>
      </c>
      <c r="F6085" s="3">
        <f t="shared" ref="F6085:F6087" si="1191">MONTH(B6085)</f>
        <v>12</v>
      </c>
      <c r="G6085" s="3">
        <f t="shared" ref="G6085:G6087" si="1192">DAY(B6085)</f>
        <v>30</v>
      </c>
      <c r="H6085" s="3">
        <f t="shared" ref="H6085:H6087" si="1193">HOUR(B6085)</f>
        <v>15</v>
      </c>
      <c r="I6085" s="3">
        <f t="shared" ref="I6085:I6087" si="1194">MINUTE(B6085)</f>
        <v>11</v>
      </c>
      <c r="J6085" s="3">
        <f t="shared" ref="J6085:J6087" si="1195">WEEKDAY(B6085,1)</f>
        <v>2</v>
      </c>
      <c r="K6085" s="3" t="str">
        <f>IF(AND(D6085&gt;='Season Lookup'!$D$15,D6085&lt;'Season Lookup'!$D$16),"Spring",IF(AND(D6085&gt;='Season Lookup'!$D$16,D6085&lt;'Season Lookup'!$D$17),"Summer",IF(AND(D6085&gt;='Season Lookup'!$D$17,D6085&lt;'Season Lookup'!$D$18),"Fall",IF(OR(D6085&gt;='Season Lookup'!$D$18,D6085&lt;'Season Lookup'!$D$15),"Winter"))))</f>
        <v>Winter</v>
      </c>
      <c r="L6085" s="3" t="str">
        <f>VLOOKUP(F6085,'Season Lookup'!$A$1:$B$13,2,0)</f>
        <v>Winter</v>
      </c>
      <c r="M6085" t="s">
        <v>56</v>
      </c>
      <c r="N6085" t="s">
        <v>13</v>
      </c>
      <c r="O6085" t="s">
        <v>13</v>
      </c>
      <c r="P6085" t="str">
        <f t="shared" ref="P6085:P6087" si="1196">IF(OR(N6085="Auto",O6085="Auto"),"Yes",IF(OR(N6085="Taxi",O6085="Taxi"),"Yes",IF(OR(N6085="Truck",O6085="Truck"),"Yes",IF(OR(N6085="Van",O6085="Van"),"Yes","No"))))</f>
        <v>Yes</v>
      </c>
      <c r="Q6085" t="str">
        <f t="shared" ref="Q6085:Q6087" si="1197">IF(OR(N6085="Bicycle",O6085="Bicycle"),"Yes","No")</f>
        <v>No</v>
      </c>
      <c r="R6085" t="str">
        <f t="shared" ref="R6085:R6087" si="1198">IF(OR(N6085="Pedestrian",O6085="Pedestrian"),"Yes","No")</f>
        <v>No</v>
      </c>
      <c r="T6085" t="s">
        <v>342</v>
      </c>
      <c r="U6085" t="s">
        <v>105</v>
      </c>
      <c r="V6085" t="str">
        <f t="shared" ref="V6085:V6087" si="1199">IF(ISBLANK(S6085),"Intersection","Non Intersection")</f>
        <v>Intersection</v>
      </c>
      <c r="W6085" t="s">
        <v>725</v>
      </c>
      <c r="X6085">
        <v>42.369317000000002</v>
      </c>
      <c r="Y6085">
        <v>-71.101021000000003</v>
      </c>
      <c r="Z6085" t="s">
        <v>344</v>
      </c>
    </row>
    <row r="6086" spans="1:26">
      <c r="A6086">
        <v>30117</v>
      </c>
      <c r="B6086" s="1">
        <v>41638.652083333334</v>
      </c>
      <c r="C6086" s="1">
        <f t="shared" si="1188"/>
        <v>41275</v>
      </c>
      <c r="D6086" s="4">
        <f t="shared" si="1189"/>
        <v>0.99722222222222223</v>
      </c>
      <c r="E6086" s="3">
        <f t="shared" si="1190"/>
        <v>2013</v>
      </c>
      <c r="F6086" s="3">
        <f t="shared" si="1191"/>
        <v>12</v>
      </c>
      <c r="G6086" s="3">
        <f t="shared" si="1192"/>
        <v>30</v>
      </c>
      <c r="H6086" s="3">
        <f t="shared" si="1193"/>
        <v>15</v>
      </c>
      <c r="I6086" s="3">
        <f t="shared" si="1194"/>
        <v>39</v>
      </c>
      <c r="J6086" s="3">
        <f t="shared" si="1195"/>
        <v>2</v>
      </c>
      <c r="K6086" s="3" t="str">
        <f>IF(AND(D6086&gt;='Season Lookup'!$D$15,D6086&lt;'Season Lookup'!$D$16),"Spring",IF(AND(D6086&gt;='Season Lookup'!$D$16,D6086&lt;'Season Lookup'!$D$17),"Summer",IF(AND(D6086&gt;='Season Lookup'!$D$17,D6086&lt;'Season Lookup'!$D$18),"Fall",IF(OR(D6086&gt;='Season Lookup'!$D$18,D6086&lt;'Season Lookup'!$D$15),"Winter"))))</f>
        <v>Winter</v>
      </c>
      <c r="L6086" s="3" t="str">
        <f>VLOOKUP(F6086,'Season Lookup'!$A$1:$B$13,2,0)</f>
        <v>Winter</v>
      </c>
      <c r="M6086" t="s">
        <v>56</v>
      </c>
      <c r="N6086" t="s">
        <v>13</v>
      </c>
      <c r="O6086" t="s">
        <v>13</v>
      </c>
      <c r="P6086" t="str">
        <f t="shared" si="1196"/>
        <v>Yes</v>
      </c>
      <c r="Q6086" t="str">
        <f t="shared" si="1197"/>
        <v>No</v>
      </c>
      <c r="R6086" t="str">
        <f t="shared" si="1198"/>
        <v>No</v>
      </c>
      <c r="S6086">
        <v>275</v>
      </c>
      <c r="T6086" t="s">
        <v>710</v>
      </c>
      <c r="V6086" t="str">
        <f t="shared" si="1199"/>
        <v>Non Intersection</v>
      </c>
      <c r="W6086" t="s">
        <v>3710</v>
      </c>
      <c r="X6086">
        <v>42.383769000000001</v>
      </c>
      <c r="Y6086">
        <v>-71.141605999999996</v>
      </c>
      <c r="Z6086" t="s">
        <v>3711</v>
      </c>
    </row>
    <row r="6087" spans="1:26">
      <c r="A6087">
        <v>30118</v>
      </c>
      <c r="B6087" s="1">
        <v>41638.536805555559</v>
      </c>
      <c r="C6087" s="1">
        <f t="shared" si="1188"/>
        <v>41275</v>
      </c>
      <c r="D6087" s="4">
        <f t="shared" si="1189"/>
        <v>0.99722222222222223</v>
      </c>
      <c r="E6087" s="3">
        <f t="shared" si="1190"/>
        <v>2013</v>
      </c>
      <c r="F6087" s="3">
        <f t="shared" si="1191"/>
        <v>12</v>
      </c>
      <c r="G6087" s="3">
        <f t="shared" si="1192"/>
        <v>30</v>
      </c>
      <c r="H6087" s="3">
        <f t="shared" si="1193"/>
        <v>12</v>
      </c>
      <c r="I6087" s="3">
        <f t="shared" si="1194"/>
        <v>53</v>
      </c>
      <c r="J6087" s="3">
        <f t="shared" si="1195"/>
        <v>2</v>
      </c>
      <c r="K6087" s="3" t="str">
        <f>IF(AND(D6087&gt;='Season Lookup'!$D$15,D6087&lt;'Season Lookup'!$D$16),"Spring",IF(AND(D6087&gt;='Season Lookup'!$D$16,D6087&lt;'Season Lookup'!$D$17),"Summer",IF(AND(D6087&gt;='Season Lookup'!$D$17,D6087&lt;'Season Lookup'!$D$18),"Fall",IF(OR(D6087&gt;='Season Lookup'!$D$18,D6087&lt;'Season Lookup'!$D$15),"Winter"))))</f>
        <v>Winter</v>
      </c>
      <c r="L6087" s="3" t="str">
        <f>VLOOKUP(F6087,'Season Lookup'!$A$1:$B$13,2,0)</f>
        <v>Winter</v>
      </c>
      <c r="M6087" t="s">
        <v>56</v>
      </c>
      <c r="N6087" t="s">
        <v>13</v>
      </c>
      <c r="O6087" t="s">
        <v>152</v>
      </c>
      <c r="P6087" t="str">
        <f t="shared" si="1196"/>
        <v>Yes</v>
      </c>
      <c r="Q6087" t="str">
        <f t="shared" si="1197"/>
        <v>No</v>
      </c>
      <c r="R6087" t="str">
        <f t="shared" si="1198"/>
        <v>Yes</v>
      </c>
      <c r="T6087" t="s">
        <v>32</v>
      </c>
      <c r="U6087" t="s">
        <v>79</v>
      </c>
      <c r="V6087" t="str">
        <f t="shared" si="1199"/>
        <v>Intersection</v>
      </c>
      <c r="W6087" t="s">
        <v>4050</v>
      </c>
      <c r="X6087">
        <v>42.362578999999997</v>
      </c>
      <c r="Y6087">
        <v>-71.088165000000004</v>
      </c>
      <c r="Z6087" t="s">
        <v>2408</v>
      </c>
    </row>
  </sheetData>
  <autoFilter ref="A1:Z6087" xr:uid="{60E7F66B-40C0-C541-9DD3-9941C7BEEA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41B0-9E50-3044-A80B-E43BBBD9BFB6}">
  <dimension ref="B2:AF14"/>
  <sheetViews>
    <sheetView tabSelected="1" workbookViewId="0">
      <selection activeCell="D2" sqref="D2:F2"/>
    </sheetView>
  </sheetViews>
  <sheetFormatPr baseColWidth="10" defaultRowHeight="15"/>
  <cols>
    <col min="4" max="29" width="6.83203125" customWidth="1"/>
  </cols>
  <sheetData>
    <row r="2" spans="2:32">
      <c r="C2" s="6" t="s">
        <v>6309</v>
      </c>
      <c r="D2" s="13" t="s">
        <v>13</v>
      </c>
      <c r="E2" s="13"/>
      <c r="F2" s="14"/>
      <c r="AF2" s="6" t="s">
        <v>13</v>
      </c>
    </row>
    <row r="3" spans="2:32">
      <c r="AF3" s="6" t="s">
        <v>132</v>
      </c>
    </row>
    <row r="4" spans="2:32">
      <c r="F4" s="7">
        <f>F5/24</f>
        <v>0</v>
      </c>
      <c r="G4" s="7">
        <f t="shared" ref="G4:AC4" si="0">G5/24</f>
        <v>4.1666666666666664E-2</v>
      </c>
      <c r="H4" s="7">
        <f t="shared" si="0"/>
        <v>8.3333333333333329E-2</v>
      </c>
      <c r="I4" s="7">
        <f t="shared" si="0"/>
        <v>0.125</v>
      </c>
      <c r="J4" s="7">
        <f t="shared" si="0"/>
        <v>0.16666666666666666</v>
      </c>
      <c r="K4" s="7">
        <f t="shared" si="0"/>
        <v>0.20833333333333334</v>
      </c>
      <c r="L4" s="7">
        <f t="shared" si="0"/>
        <v>0.25</v>
      </c>
      <c r="M4" s="7">
        <f t="shared" si="0"/>
        <v>0.29166666666666669</v>
      </c>
      <c r="N4" s="7">
        <f t="shared" si="0"/>
        <v>0.33333333333333331</v>
      </c>
      <c r="O4" s="7">
        <f t="shared" si="0"/>
        <v>0.375</v>
      </c>
      <c r="P4" s="7">
        <f t="shared" si="0"/>
        <v>0.41666666666666669</v>
      </c>
      <c r="Q4" s="7">
        <f t="shared" si="0"/>
        <v>0.45833333333333331</v>
      </c>
      <c r="R4" s="7">
        <f t="shared" si="0"/>
        <v>0.5</v>
      </c>
      <c r="S4" s="7">
        <f t="shared" si="0"/>
        <v>0.54166666666666663</v>
      </c>
      <c r="T4" s="7">
        <f t="shared" si="0"/>
        <v>0.58333333333333337</v>
      </c>
      <c r="U4" s="7">
        <f t="shared" si="0"/>
        <v>0.625</v>
      </c>
      <c r="V4" s="7">
        <f t="shared" si="0"/>
        <v>0.66666666666666663</v>
      </c>
      <c r="W4" s="7">
        <f t="shared" si="0"/>
        <v>0.70833333333333337</v>
      </c>
      <c r="X4" s="7">
        <f t="shared" si="0"/>
        <v>0.75</v>
      </c>
      <c r="Y4" s="7">
        <f t="shared" si="0"/>
        <v>0.79166666666666663</v>
      </c>
      <c r="Z4" s="7">
        <f t="shared" si="0"/>
        <v>0.83333333333333337</v>
      </c>
      <c r="AA4" s="7">
        <f t="shared" si="0"/>
        <v>0.875</v>
      </c>
      <c r="AB4" s="7">
        <f t="shared" si="0"/>
        <v>0.91666666666666663</v>
      </c>
      <c r="AC4" s="7">
        <f t="shared" si="0"/>
        <v>0.95833333333333337</v>
      </c>
      <c r="AF4" s="6" t="s">
        <v>152</v>
      </c>
    </row>
    <row r="5" spans="2:32">
      <c r="F5" s="8">
        <v>0</v>
      </c>
      <c r="G5" s="8">
        <v>1</v>
      </c>
      <c r="H5" s="8">
        <v>2</v>
      </c>
      <c r="I5" s="8">
        <v>3</v>
      </c>
      <c r="J5" s="8">
        <v>4</v>
      </c>
      <c r="K5" s="8">
        <v>5</v>
      </c>
      <c r="L5" s="8">
        <v>6</v>
      </c>
      <c r="M5" s="8">
        <v>7</v>
      </c>
      <c r="N5" s="8">
        <v>8</v>
      </c>
      <c r="O5" s="8">
        <v>9</v>
      </c>
      <c r="P5" s="8">
        <v>10</v>
      </c>
      <c r="Q5" s="8">
        <v>11</v>
      </c>
      <c r="R5" s="8">
        <v>12</v>
      </c>
      <c r="S5" s="8">
        <v>13</v>
      </c>
      <c r="T5" s="8">
        <v>14</v>
      </c>
      <c r="U5" s="8">
        <v>15</v>
      </c>
      <c r="V5" s="8">
        <v>16</v>
      </c>
      <c r="W5" s="8">
        <v>17</v>
      </c>
      <c r="X5" s="8">
        <v>18</v>
      </c>
      <c r="Y5" s="8">
        <v>19</v>
      </c>
      <c r="Z5" s="8">
        <v>20</v>
      </c>
      <c r="AA5" s="8">
        <v>21</v>
      </c>
      <c r="AB5" s="8">
        <v>22</v>
      </c>
      <c r="AC5" s="8">
        <v>23</v>
      </c>
    </row>
    <row r="6" spans="2:32" ht="30" customHeight="1">
      <c r="C6" s="15"/>
      <c r="F6" s="12">
        <f>SUM(F8:F14)</f>
        <v>84</v>
      </c>
      <c r="G6" s="12">
        <f t="shared" ref="G6:AC6" si="1">SUM(G8:G14)</f>
        <v>79</v>
      </c>
      <c r="H6" s="12">
        <f t="shared" si="1"/>
        <v>92</v>
      </c>
      <c r="I6" s="12">
        <f t="shared" si="1"/>
        <v>45</v>
      </c>
      <c r="J6" s="12">
        <f t="shared" si="1"/>
        <v>9</v>
      </c>
      <c r="K6" s="12">
        <f t="shared" si="1"/>
        <v>33</v>
      </c>
      <c r="L6" s="12">
        <f t="shared" si="1"/>
        <v>139</v>
      </c>
      <c r="M6" s="12">
        <f t="shared" si="1"/>
        <v>216</v>
      </c>
      <c r="N6" s="12">
        <f t="shared" si="1"/>
        <v>462</v>
      </c>
      <c r="O6" s="12">
        <f t="shared" si="1"/>
        <v>491</v>
      </c>
      <c r="P6" s="12">
        <f t="shared" si="1"/>
        <v>269</v>
      </c>
      <c r="Q6" s="12">
        <f t="shared" si="1"/>
        <v>341</v>
      </c>
      <c r="R6" s="12">
        <f t="shared" si="1"/>
        <v>459</v>
      </c>
      <c r="S6" s="12">
        <f t="shared" si="1"/>
        <v>304</v>
      </c>
      <c r="T6" s="12">
        <f t="shared" si="1"/>
        <v>379</v>
      </c>
      <c r="U6" s="12">
        <f t="shared" si="1"/>
        <v>498</v>
      </c>
      <c r="V6" s="12">
        <f t="shared" si="1"/>
        <v>323</v>
      </c>
      <c r="W6" s="12">
        <f t="shared" si="1"/>
        <v>437</v>
      </c>
      <c r="X6" s="12">
        <f t="shared" si="1"/>
        <v>450</v>
      </c>
      <c r="Y6" s="12">
        <f t="shared" si="1"/>
        <v>197</v>
      </c>
      <c r="Z6" s="12">
        <f t="shared" si="1"/>
        <v>221</v>
      </c>
      <c r="AA6" s="12">
        <f t="shared" si="1"/>
        <v>225</v>
      </c>
      <c r="AB6" s="12">
        <f t="shared" si="1"/>
        <v>114</v>
      </c>
      <c r="AC6" s="12">
        <f t="shared" si="1"/>
        <v>111</v>
      </c>
    </row>
    <row r="7" spans="2:32" ht="30" customHeight="1"/>
    <row r="8" spans="2:32" ht="30" customHeight="1">
      <c r="B8" s="11">
        <v>1</v>
      </c>
      <c r="C8" s="10">
        <f>SUM(F8:AC8)</f>
        <v>574</v>
      </c>
      <c r="F8" s="9">
        <f>IF($D$2="Auto",COUNTIFS('Accident_Map_2010-2013'!$J:$J,Heatmap!$B8,'Accident_Map_2010-2013'!$H:$H,Heatmap!F$5,'Accident_Map_2010-2013'!$P:$P,"Yes"),IF($D$2="Bicycle",COUNTIFS('Accident_Map_2010-2013'!$J:$J,Heatmap!$B8,'Accident_Map_2010-2013'!$H:$H,Heatmap!F$5,'Accident_Map_2010-2013'!$Q:$Q,"Yes"),IF($D$2="Pedestrian",COUNTIFS('Accident_Map_2010-2013'!$J:$J,Heatmap!$B8,'Accident_Map_2010-2013'!$H:$H,Heatmap!F$5,'Accident_Map_2010-2013'!$R:$R,"Yes"))))</f>
        <v>19</v>
      </c>
      <c r="G8" s="9">
        <f>IF($D$2="Auto",COUNTIFS('Accident_Map_2010-2013'!$J:$J,Heatmap!$B8,'Accident_Map_2010-2013'!$H:$H,Heatmap!G$5,'Accident_Map_2010-2013'!$P:$P,"Yes"),IF($D$2="Bicycle",COUNTIFS('Accident_Map_2010-2013'!$J:$J,Heatmap!$B8,'Accident_Map_2010-2013'!$H:$H,Heatmap!G$5,'Accident_Map_2010-2013'!$Q:$Q,"Yes"),IF($D$2="Pedestrian",COUNTIFS('Accident_Map_2010-2013'!$J:$J,Heatmap!$B8,'Accident_Map_2010-2013'!$H:$H,Heatmap!G$5,'Accident_Map_2010-2013'!$R:$R,"Yes"))))</f>
        <v>12</v>
      </c>
      <c r="H8" s="9">
        <f>IF($D$2="Auto",COUNTIFS('Accident_Map_2010-2013'!$J:$J,Heatmap!$B8,'Accident_Map_2010-2013'!$H:$H,Heatmap!H$5,'Accident_Map_2010-2013'!$P:$P,"Yes"),IF($D$2="Bicycle",COUNTIFS('Accident_Map_2010-2013'!$J:$J,Heatmap!$B8,'Accident_Map_2010-2013'!$H:$H,Heatmap!H$5,'Accident_Map_2010-2013'!$Q:$Q,"Yes"),IF($D$2="Pedestrian",COUNTIFS('Accident_Map_2010-2013'!$J:$J,Heatmap!$B8,'Accident_Map_2010-2013'!$H:$H,Heatmap!H$5,'Accident_Map_2010-2013'!$R:$R,"Yes"))))</f>
        <v>31</v>
      </c>
      <c r="I8" s="9">
        <f>IF($D$2="Auto",COUNTIFS('Accident_Map_2010-2013'!$J:$J,Heatmap!$B8,'Accident_Map_2010-2013'!$H:$H,Heatmap!I$5,'Accident_Map_2010-2013'!$P:$P,"Yes"),IF($D$2="Bicycle",COUNTIFS('Accident_Map_2010-2013'!$J:$J,Heatmap!$B8,'Accident_Map_2010-2013'!$H:$H,Heatmap!I$5,'Accident_Map_2010-2013'!$Q:$Q,"Yes"),IF($D$2="Pedestrian",COUNTIFS('Accident_Map_2010-2013'!$J:$J,Heatmap!$B8,'Accident_Map_2010-2013'!$H:$H,Heatmap!I$5,'Accident_Map_2010-2013'!$R:$R,"Yes"))))</f>
        <v>14</v>
      </c>
      <c r="J8" s="9">
        <f>IF($D$2="Auto",COUNTIFS('Accident_Map_2010-2013'!$J:$J,Heatmap!$B8,'Accident_Map_2010-2013'!$H:$H,Heatmap!J$5,'Accident_Map_2010-2013'!$P:$P,"Yes"),IF($D$2="Bicycle",COUNTIFS('Accident_Map_2010-2013'!$J:$J,Heatmap!$B8,'Accident_Map_2010-2013'!$H:$H,Heatmap!J$5,'Accident_Map_2010-2013'!$Q:$Q,"Yes"),IF($D$2="Pedestrian",COUNTIFS('Accident_Map_2010-2013'!$J:$J,Heatmap!$B8,'Accident_Map_2010-2013'!$H:$H,Heatmap!J$5,'Accident_Map_2010-2013'!$R:$R,"Yes"))))</f>
        <v>4</v>
      </c>
      <c r="K8" s="9">
        <f>IF($D$2="Auto",COUNTIFS('Accident_Map_2010-2013'!$J:$J,Heatmap!$B8,'Accident_Map_2010-2013'!$H:$H,Heatmap!K$5,'Accident_Map_2010-2013'!$P:$P,"Yes"),IF($D$2="Bicycle",COUNTIFS('Accident_Map_2010-2013'!$J:$J,Heatmap!$B8,'Accident_Map_2010-2013'!$H:$H,Heatmap!K$5,'Accident_Map_2010-2013'!$Q:$Q,"Yes"),IF($D$2="Pedestrian",COUNTIFS('Accident_Map_2010-2013'!$J:$J,Heatmap!$B8,'Accident_Map_2010-2013'!$H:$H,Heatmap!K$5,'Accident_Map_2010-2013'!$R:$R,"Yes"))))</f>
        <v>2</v>
      </c>
      <c r="L8" s="9">
        <f>IF($D$2="Auto",COUNTIFS('Accident_Map_2010-2013'!$J:$J,Heatmap!$B8,'Accident_Map_2010-2013'!$H:$H,Heatmap!L$5,'Accident_Map_2010-2013'!$P:$P,"Yes"),IF($D$2="Bicycle",COUNTIFS('Accident_Map_2010-2013'!$J:$J,Heatmap!$B8,'Accident_Map_2010-2013'!$H:$H,Heatmap!L$5,'Accident_Map_2010-2013'!$Q:$Q,"Yes"),IF($D$2="Pedestrian",COUNTIFS('Accident_Map_2010-2013'!$J:$J,Heatmap!$B8,'Accident_Map_2010-2013'!$H:$H,Heatmap!L$5,'Accident_Map_2010-2013'!$R:$R,"Yes"))))</f>
        <v>13</v>
      </c>
      <c r="M8" s="9">
        <f>IF($D$2="Auto",COUNTIFS('Accident_Map_2010-2013'!$J:$J,Heatmap!$B8,'Accident_Map_2010-2013'!$H:$H,Heatmap!M$5,'Accident_Map_2010-2013'!$P:$P,"Yes"),IF($D$2="Bicycle",COUNTIFS('Accident_Map_2010-2013'!$J:$J,Heatmap!$B8,'Accident_Map_2010-2013'!$H:$H,Heatmap!M$5,'Accident_Map_2010-2013'!$Q:$Q,"Yes"),IF($D$2="Pedestrian",COUNTIFS('Accident_Map_2010-2013'!$J:$J,Heatmap!$B8,'Accident_Map_2010-2013'!$H:$H,Heatmap!M$5,'Accident_Map_2010-2013'!$R:$R,"Yes"))))</f>
        <v>14</v>
      </c>
      <c r="N8" s="9">
        <f>IF($D$2="Auto",COUNTIFS('Accident_Map_2010-2013'!$J:$J,Heatmap!$B8,'Accident_Map_2010-2013'!$H:$H,Heatmap!N$5,'Accident_Map_2010-2013'!$P:$P,"Yes"),IF($D$2="Bicycle",COUNTIFS('Accident_Map_2010-2013'!$J:$J,Heatmap!$B8,'Accident_Map_2010-2013'!$H:$H,Heatmap!N$5,'Accident_Map_2010-2013'!$Q:$Q,"Yes"),IF($D$2="Pedestrian",COUNTIFS('Accident_Map_2010-2013'!$J:$J,Heatmap!$B8,'Accident_Map_2010-2013'!$H:$H,Heatmap!N$5,'Accident_Map_2010-2013'!$R:$R,"Yes"))))</f>
        <v>16</v>
      </c>
      <c r="O8" s="9">
        <f>IF($D$2="Auto",COUNTIFS('Accident_Map_2010-2013'!$J:$J,Heatmap!$B8,'Accident_Map_2010-2013'!$H:$H,Heatmap!O$5,'Accident_Map_2010-2013'!$P:$P,"Yes"),IF($D$2="Bicycle",COUNTIFS('Accident_Map_2010-2013'!$J:$J,Heatmap!$B8,'Accident_Map_2010-2013'!$H:$H,Heatmap!O$5,'Accident_Map_2010-2013'!$Q:$Q,"Yes"),IF($D$2="Pedestrian",COUNTIFS('Accident_Map_2010-2013'!$J:$J,Heatmap!$B8,'Accident_Map_2010-2013'!$H:$H,Heatmap!O$5,'Accident_Map_2010-2013'!$R:$R,"Yes"))))</f>
        <v>31</v>
      </c>
      <c r="P8" s="9">
        <f>IF($D$2="Auto",COUNTIFS('Accident_Map_2010-2013'!$J:$J,Heatmap!$B8,'Accident_Map_2010-2013'!$H:$H,Heatmap!P$5,'Accident_Map_2010-2013'!$P:$P,"Yes"),IF($D$2="Bicycle",COUNTIFS('Accident_Map_2010-2013'!$J:$J,Heatmap!$B8,'Accident_Map_2010-2013'!$H:$H,Heatmap!P$5,'Accident_Map_2010-2013'!$Q:$Q,"Yes"),IF($D$2="Pedestrian",COUNTIFS('Accident_Map_2010-2013'!$J:$J,Heatmap!$B8,'Accident_Map_2010-2013'!$H:$H,Heatmap!P$5,'Accident_Map_2010-2013'!$R:$R,"Yes"))))</f>
        <v>17</v>
      </c>
      <c r="Q8" s="9">
        <f>IF($D$2="Auto",COUNTIFS('Accident_Map_2010-2013'!$J:$J,Heatmap!$B8,'Accident_Map_2010-2013'!$H:$H,Heatmap!Q$5,'Accident_Map_2010-2013'!$P:$P,"Yes"),IF($D$2="Bicycle",COUNTIFS('Accident_Map_2010-2013'!$J:$J,Heatmap!$B8,'Accident_Map_2010-2013'!$H:$H,Heatmap!Q$5,'Accident_Map_2010-2013'!$Q:$Q,"Yes"),IF($D$2="Pedestrian",COUNTIFS('Accident_Map_2010-2013'!$J:$J,Heatmap!$B8,'Accident_Map_2010-2013'!$H:$H,Heatmap!Q$5,'Accident_Map_2010-2013'!$R:$R,"Yes"))))</f>
        <v>23</v>
      </c>
      <c r="R8" s="9">
        <f>IF($D$2="Auto",COUNTIFS('Accident_Map_2010-2013'!$J:$J,Heatmap!$B8,'Accident_Map_2010-2013'!$H:$H,Heatmap!R$5,'Accident_Map_2010-2013'!$P:$P,"Yes"),IF($D$2="Bicycle",COUNTIFS('Accident_Map_2010-2013'!$J:$J,Heatmap!$B8,'Accident_Map_2010-2013'!$H:$H,Heatmap!R$5,'Accident_Map_2010-2013'!$Q:$Q,"Yes"),IF($D$2="Pedestrian",COUNTIFS('Accident_Map_2010-2013'!$J:$J,Heatmap!$B8,'Accident_Map_2010-2013'!$H:$H,Heatmap!R$5,'Accident_Map_2010-2013'!$R:$R,"Yes"))))</f>
        <v>49</v>
      </c>
      <c r="S8" s="9">
        <f>IF($D$2="Auto",COUNTIFS('Accident_Map_2010-2013'!$J:$J,Heatmap!$B8,'Accident_Map_2010-2013'!$H:$H,Heatmap!S$5,'Accident_Map_2010-2013'!$P:$P,"Yes"),IF($D$2="Bicycle",COUNTIFS('Accident_Map_2010-2013'!$J:$J,Heatmap!$B8,'Accident_Map_2010-2013'!$H:$H,Heatmap!S$5,'Accident_Map_2010-2013'!$Q:$Q,"Yes"),IF($D$2="Pedestrian",COUNTIFS('Accident_Map_2010-2013'!$J:$J,Heatmap!$B8,'Accident_Map_2010-2013'!$H:$H,Heatmap!S$5,'Accident_Map_2010-2013'!$R:$R,"Yes"))))</f>
        <v>34</v>
      </c>
      <c r="T8" s="9">
        <f>IF($D$2="Auto",COUNTIFS('Accident_Map_2010-2013'!$J:$J,Heatmap!$B8,'Accident_Map_2010-2013'!$H:$H,Heatmap!T$5,'Accident_Map_2010-2013'!$P:$P,"Yes"),IF($D$2="Bicycle",COUNTIFS('Accident_Map_2010-2013'!$J:$J,Heatmap!$B8,'Accident_Map_2010-2013'!$H:$H,Heatmap!T$5,'Accident_Map_2010-2013'!$Q:$Q,"Yes"),IF($D$2="Pedestrian",COUNTIFS('Accident_Map_2010-2013'!$J:$J,Heatmap!$B8,'Accident_Map_2010-2013'!$H:$H,Heatmap!T$5,'Accident_Map_2010-2013'!$R:$R,"Yes"))))</f>
        <v>39</v>
      </c>
      <c r="U8" s="9">
        <f>IF($D$2="Auto",COUNTIFS('Accident_Map_2010-2013'!$J:$J,Heatmap!$B8,'Accident_Map_2010-2013'!$H:$H,Heatmap!U$5,'Accident_Map_2010-2013'!$P:$P,"Yes"),IF($D$2="Bicycle",COUNTIFS('Accident_Map_2010-2013'!$J:$J,Heatmap!$B8,'Accident_Map_2010-2013'!$H:$H,Heatmap!U$5,'Accident_Map_2010-2013'!$Q:$Q,"Yes"),IF($D$2="Pedestrian",COUNTIFS('Accident_Map_2010-2013'!$J:$J,Heatmap!$B8,'Accident_Map_2010-2013'!$H:$H,Heatmap!U$5,'Accident_Map_2010-2013'!$R:$R,"Yes"))))</f>
        <v>62</v>
      </c>
      <c r="V8" s="9">
        <f>IF($D$2="Auto",COUNTIFS('Accident_Map_2010-2013'!$J:$J,Heatmap!$B8,'Accident_Map_2010-2013'!$H:$H,Heatmap!V$5,'Accident_Map_2010-2013'!$P:$P,"Yes"),IF($D$2="Bicycle",COUNTIFS('Accident_Map_2010-2013'!$J:$J,Heatmap!$B8,'Accident_Map_2010-2013'!$H:$H,Heatmap!V$5,'Accident_Map_2010-2013'!$Q:$Q,"Yes"),IF($D$2="Pedestrian",COUNTIFS('Accident_Map_2010-2013'!$J:$J,Heatmap!$B8,'Accident_Map_2010-2013'!$H:$H,Heatmap!V$5,'Accident_Map_2010-2013'!$R:$R,"Yes"))))</f>
        <v>24</v>
      </c>
      <c r="W8" s="9">
        <f>IF($D$2="Auto",COUNTIFS('Accident_Map_2010-2013'!$J:$J,Heatmap!$B8,'Accident_Map_2010-2013'!$H:$H,Heatmap!W$5,'Accident_Map_2010-2013'!$P:$P,"Yes"),IF($D$2="Bicycle",COUNTIFS('Accident_Map_2010-2013'!$J:$J,Heatmap!$B8,'Accident_Map_2010-2013'!$H:$H,Heatmap!W$5,'Accident_Map_2010-2013'!$Q:$Q,"Yes"),IF($D$2="Pedestrian",COUNTIFS('Accident_Map_2010-2013'!$J:$J,Heatmap!$B8,'Accident_Map_2010-2013'!$H:$H,Heatmap!W$5,'Accident_Map_2010-2013'!$R:$R,"Yes"))))</f>
        <v>46</v>
      </c>
      <c r="X8" s="9">
        <f>IF($D$2="Auto",COUNTIFS('Accident_Map_2010-2013'!$J:$J,Heatmap!$B8,'Accident_Map_2010-2013'!$H:$H,Heatmap!X$5,'Accident_Map_2010-2013'!$P:$P,"Yes"),IF($D$2="Bicycle",COUNTIFS('Accident_Map_2010-2013'!$J:$J,Heatmap!$B8,'Accident_Map_2010-2013'!$H:$H,Heatmap!X$5,'Accident_Map_2010-2013'!$Q:$Q,"Yes"),IF($D$2="Pedestrian",COUNTIFS('Accident_Map_2010-2013'!$J:$J,Heatmap!$B8,'Accident_Map_2010-2013'!$H:$H,Heatmap!X$5,'Accident_Map_2010-2013'!$R:$R,"Yes"))))</f>
        <v>34</v>
      </c>
      <c r="Y8" s="9">
        <f>IF($D$2="Auto",COUNTIFS('Accident_Map_2010-2013'!$J:$J,Heatmap!$B8,'Accident_Map_2010-2013'!$H:$H,Heatmap!Y$5,'Accident_Map_2010-2013'!$P:$P,"Yes"),IF($D$2="Bicycle",COUNTIFS('Accident_Map_2010-2013'!$J:$J,Heatmap!$B8,'Accident_Map_2010-2013'!$H:$H,Heatmap!Y$5,'Accident_Map_2010-2013'!$Q:$Q,"Yes"),IF($D$2="Pedestrian",COUNTIFS('Accident_Map_2010-2013'!$J:$J,Heatmap!$B8,'Accident_Map_2010-2013'!$H:$H,Heatmap!Y$5,'Accident_Map_2010-2013'!$R:$R,"Yes"))))</f>
        <v>18</v>
      </c>
      <c r="Z8" s="9">
        <f>IF($D$2="Auto",COUNTIFS('Accident_Map_2010-2013'!$J:$J,Heatmap!$B8,'Accident_Map_2010-2013'!$H:$H,Heatmap!Z$5,'Accident_Map_2010-2013'!$P:$P,"Yes"),IF($D$2="Bicycle",COUNTIFS('Accident_Map_2010-2013'!$J:$J,Heatmap!$B8,'Accident_Map_2010-2013'!$H:$H,Heatmap!Z$5,'Accident_Map_2010-2013'!$Q:$Q,"Yes"),IF($D$2="Pedestrian",COUNTIFS('Accident_Map_2010-2013'!$J:$J,Heatmap!$B8,'Accident_Map_2010-2013'!$H:$H,Heatmap!Z$5,'Accident_Map_2010-2013'!$R:$R,"Yes"))))</f>
        <v>22</v>
      </c>
      <c r="AA8" s="9">
        <f>IF($D$2="Auto",COUNTIFS('Accident_Map_2010-2013'!$J:$J,Heatmap!$B8,'Accident_Map_2010-2013'!$H:$H,Heatmap!AA$5,'Accident_Map_2010-2013'!$P:$P,"Yes"),IF($D$2="Bicycle",COUNTIFS('Accident_Map_2010-2013'!$J:$J,Heatmap!$B8,'Accident_Map_2010-2013'!$H:$H,Heatmap!AA$5,'Accident_Map_2010-2013'!$Q:$Q,"Yes"),IF($D$2="Pedestrian",COUNTIFS('Accident_Map_2010-2013'!$J:$J,Heatmap!$B8,'Accident_Map_2010-2013'!$H:$H,Heatmap!AA$5,'Accident_Map_2010-2013'!$R:$R,"Yes"))))</f>
        <v>28</v>
      </c>
      <c r="AB8" s="9">
        <f>IF($D$2="Auto",COUNTIFS('Accident_Map_2010-2013'!$J:$J,Heatmap!$B8,'Accident_Map_2010-2013'!$H:$H,Heatmap!AB$5,'Accident_Map_2010-2013'!$P:$P,"Yes"),IF($D$2="Bicycle",COUNTIFS('Accident_Map_2010-2013'!$J:$J,Heatmap!$B8,'Accident_Map_2010-2013'!$H:$H,Heatmap!AB$5,'Accident_Map_2010-2013'!$Q:$Q,"Yes"),IF($D$2="Pedestrian",COUNTIFS('Accident_Map_2010-2013'!$J:$J,Heatmap!$B8,'Accident_Map_2010-2013'!$H:$H,Heatmap!AB$5,'Accident_Map_2010-2013'!$R:$R,"Yes"))))</f>
        <v>5</v>
      </c>
      <c r="AC8" s="9">
        <f>IF($D$2="Auto",COUNTIFS('Accident_Map_2010-2013'!$J:$J,Heatmap!$B8,'Accident_Map_2010-2013'!$H:$H,Heatmap!AC$5,'Accident_Map_2010-2013'!$P:$P,"Yes"),IF($D$2="Bicycle",COUNTIFS('Accident_Map_2010-2013'!$J:$J,Heatmap!$B8,'Accident_Map_2010-2013'!$H:$H,Heatmap!AC$5,'Accident_Map_2010-2013'!$Q:$Q,"Yes"),IF($D$2="Pedestrian",COUNTIFS('Accident_Map_2010-2013'!$J:$J,Heatmap!$B8,'Accident_Map_2010-2013'!$H:$H,Heatmap!AC$5,'Accident_Map_2010-2013'!$R:$R,"Yes"))))</f>
        <v>17</v>
      </c>
    </row>
    <row r="9" spans="2:32" ht="30" customHeight="1">
      <c r="B9" s="11">
        <v>2</v>
      </c>
      <c r="C9" s="10">
        <f t="shared" ref="C9:C14" si="2">SUM(F9:AC9)</f>
        <v>845</v>
      </c>
      <c r="F9" s="9">
        <f>IF($D$2="Auto",COUNTIFS('Accident_Map_2010-2013'!$J:$J,Heatmap!$B9,'Accident_Map_2010-2013'!$H:$H,Heatmap!F$5,'Accident_Map_2010-2013'!$P:$P,"Yes"),IF($D$2="Bicycle",COUNTIFS('Accident_Map_2010-2013'!$J:$J,Heatmap!$B9,'Accident_Map_2010-2013'!$H:$H,Heatmap!F$5,'Accident_Map_2010-2013'!$Q:$Q,"Yes"),IF($D$2="Pedestrian",COUNTIFS('Accident_Map_2010-2013'!$J:$J,Heatmap!$B9,'Accident_Map_2010-2013'!$H:$H,Heatmap!F$5,'Accident_Map_2010-2013'!$R:$R,"Yes"))))</f>
        <v>14</v>
      </c>
      <c r="G9" s="9">
        <f>IF($D$2="Auto",COUNTIFS('Accident_Map_2010-2013'!$J:$J,Heatmap!$B9,'Accident_Map_2010-2013'!$H:$H,Heatmap!G$5,'Accident_Map_2010-2013'!$P:$P,"Yes"),IF($D$2="Bicycle",COUNTIFS('Accident_Map_2010-2013'!$J:$J,Heatmap!$B9,'Accident_Map_2010-2013'!$H:$H,Heatmap!G$5,'Accident_Map_2010-2013'!$Q:$Q,"Yes"),IF($D$2="Pedestrian",COUNTIFS('Accident_Map_2010-2013'!$J:$J,Heatmap!$B9,'Accident_Map_2010-2013'!$H:$H,Heatmap!G$5,'Accident_Map_2010-2013'!$R:$R,"Yes"))))</f>
        <v>8</v>
      </c>
      <c r="H9" s="9">
        <f>IF($D$2="Auto",COUNTIFS('Accident_Map_2010-2013'!$J:$J,Heatmap!$B9,'Accident_Map_2010-2013'!$H:$H,Heatmap!H$5,'Accident_Map_2010-2013'!$P:$P,"Yes"),IF($D$2="Bicycle",COUNTIFS('Accident_Map_2010-2013'!$J:$J,Heatmap!$B9,'Accident_Map_2010-2013'!$H:$H,Heatmap!H$5,'Accident_Map_2010-2013'!$Q:$Q,"Yes"),IF($D$2="Pedestrian",COUNTIFS('Accident_Map_2010-2013'!$J:$J,Heatmap!$B9,'Accident_Map_2010-2013'!$H:$H,Heatmap!H$5,'Accident_Map_2010-2013'!$R:$R,"Yes"))))</f>
        <v>7</v>
      </c>
      <c r="I9" s="9">
        <f>IF($D$2="Auto",COUNTIFS('Accident_Map_2010-2013'!$J:$J,Heatmap!$B9,'Accident_Map_2010-2013'!$H:$H,Heatmap!I$5,'Accident_Map_2010-2013'!$P:$P,"Yes"),IF($D$2="Bicycle",COUNTIFS('Accident_Map_2010-2013'!$J:$J,Heatmap!$B9,'Accident_Map_2010-2013'!$H:$H,Heatmap!I$5,'Accident_Map_2010-2013'!$Q:$Q,"Yes"),IF($D$2="Pedestrian",COUNTIFS('Accident_Map_2010-2013'!$J:$J,Heatmap!$B9,'Accident_Map_2010-2013'!$H:$H,Heatmap!I$5,'Accident_Map_2010-2013'!$R:$R,"Yes"))))</f>
        <v>4</v>
      </c>
      <c r="J9" s="9">
        <f>IF($D$2="Auto",COUNTIFS('Accident_Map_2010-2013'!$J:$J,Heatmap!$B9,'Accident_Map_2010-2013'!$H:$H,Heatmap!J$5,'Accident_Map_2010-2013'!$P:$P,"Yes"),IF($D$2="Bicycle",COUNTIFS('Accident_Map_2010-2013'!$J:$J,Heatmap!$B9,'Accident_Map_2010-2013'!$H:$H,Heatmap!J$5,'Accident_Map_2010-2013'!$Q:$Q,"Yes"),IF($D$2="Pedestrian",COUNTIFS('Accident_Map_2010-2013'!$J:$J,Heatmap!$B9,'Accident_Map_2010-2013'!$H:$H,Heatmap!J$5,'Accident_Map_2010-2013'!$R:$R,"Yes"))))</f>
        <v>0</v>
      </c>
      <c r="K9" s="9">
        <f>IF($D$2="Auto",COUNTIFS('Accident_Map_2010-2013'!$J:$J,Heatmap!$B9,'Accident_Map_2010-2013'!$H:$H,Heatmap!K$5,'Accident_Map_2010-2013'!$P:$P,"Yes"),IF($D$2="Bicycle",COUNTIFS('Accident_Map_2010-2013'!$J:$J,Heatmap!$B9,'Accident_Map_2010-2013'!$H:$H,Heatmap!K$5,'Accident_Map_2010-2013'!$Q:$Q,"Yes"),IF($D$2="Pedestrian",COUNTIFS('Accident_Map_2010-2013'!$J:$J,Heatmap!$B9,'Accident_Map_2010-2013'!$H:$H,Heatmap!K$5,'Accident_Map_2010-2013'!$R:$R,"Yes"))))</f>
        <v>2</v>
      </c>
      <c r="L9" s="9">
        <f>IF($D$2="Auto",COUNTIFS('Accident_Map_2010-2013'!$J:$J,Heatmap!$B9,'Accident_Map_2010-2013'!$H:$H,Heatmap!L$5,'Accident_Map_2010-2013'!$P:$P,"Yes"),IF($D$2="Bicycle",COUNTIFS('Accident_Map_2010-2013'!$J:$J,Heatmap!$B9,'Accident_Map_2010-2013'!$H:$H,Heatmap!L$5,'Accident_Map_2010-2013'!$Q:$Q,"Yes"),IF($D$2="Pedestrian",COUNTIFS('Accident_Map_2010-2013'!$J:$J,Heatmap!$B9,'Accident_Map_2010-2013'!$H:$H,Heatmap!L$5,'Accident_Map_2010-2013'!$R:$R,"Yes"))))</f>
        <v>22</v>
      </c>
      <c r="M9" s="9">
        <f>IF($D$2="Auto",COUNTIFS('Accident_Map_2010-2013'!$J:$J,Heatmap!$B9,'Accident_Map_2010-2013'!$H:$H,Heatmap!M$5,'Accident_Map_2010-2013'!$P:$P,"Yes"),IF($D$2="Bicycle",COUNTIFS('Accident_Map_2010-2013'!$J:$J,Heatmap!$B9,'Accident_Map_2010-2013'!$H:$H,Heatmap!M$5,'Accident_Map_2010-2013'!$Q:$Q,"Yes"),IF($D$2="Pedestrian",COUNTIFS('Accident_Map_2010-2013'!$J:$J,Heatmap!$B9,'Accident_Map_2010-2013'!$H:$H,Heatmap!M$5,'Accident_Map_2010-2013'!$R:$R,"Yes"))))</f>
        <v>33</v>
      </c>
      <c r="N9" s="9">
        <f>IF($D$2="Auto",COUNTIFS('Accident_Map_2010-2013'!$J:$J,Heatmap!$B9,'Accident_Map_2010-2013'!$H:$H,Heatmap!N$5,'Accident_Map_2010-2013'!$P:$P,"Yes"),IF($D$2="Bicycle",COUNTIFS('Accident_Map_2010-2013'!$J:$J,Heatmap!$B9,'Accident_Map_2010-2013'!$H:$H,Heatmap!N$5,'Accident_Map_2010-2013'!$Q:$Q,"Yes"),IF($D$2="Pedestrian",COUNTIFS('Accident_Map_2010-2013'!$J:$J,Heatmap!$B9,'Accident_Map_2010-2013'!$H:$H,Heatmap!N$5,'Accident_Map_2010-2013'!$R:$R,"Yes"))))</f>
        <v>81</v>
      </c>
      <c r="O9" s="9">
        <f>IF($D$2="Auto",COUNTIFS('Accident_Map_2010-2013'!$J:$J,Heatmap!$B9,'Accident_Map_2010-2013'!$H:$H,Heatmap!O$5,'Accident_Map_2010-2013'!$P:$P,"Yes"),IF($D$2="Bicycle",COUNTIFS('Accident_Map_2010-2013'!$J:$J,Heatmap!$B9,'Accident_Map_2010-2013'!$H:$H,Heatmap!O$5,'Accident_Map_2010-2013'!$Q:$Q,"Yes"),IF($D$2="Pedestrian",COUNTIFS('Accident_Map_2010-2013'!$J:$J,Heatmap!$B9,'Accident_Map_2010-2013'!$H:$H,Heatmap!O$5,'Accident_Map_2010-2013'!$R:$R,"Yes"))))</f>
        <v>76</v>
      </c>
      <c r="P9" s="9">
        <f>IF($D$2="Auto",COUNTIFS('Accident_Map_2010-2013'!$J:$J,Heatmap!$B9,'Accident_Map_2010-2013'!$H:$H,Heatmap!P$5,'Accident_Map_2010-2013'!$P:$P,"Yes"),IF($D$2="Bicycle",COUNTIFS('Accident_Map_2010-2013'!$J:$J,Heatmap!$B9,'Accident_Map_2010-2013'!$H:$H,Heatmap!P$5,'Accident_Map_2010-2013'!$Q:$Q,"Yes"),IF($D$2="Pedestrian",COUNTIFS('Accident_Map_2010-2013'!$J:$J,Heatmap!$B9,'Accident_Map_2010-2013'!$H:$H,Heatmap!P$5,'Accident_Map_2010-2013'!$R:$R,"Yes"))))</f>
        <v>40</v>
      </c>
      <c r="Q9" s="9">
        <f>IF($D$2="Auto",COUNTIFS('Accident_Map_2010-2013'!$J:$J,Heatmap!$B9,'Accident_Map_2010-2013'!$H:$H,Heatmap!Q$5,'Accident_Map_2010-2013'!$P:$P,"Yes"),IF($D$2="Bicycle",COUNTIFS('Accident_Map_2010-2013'!$J:$J,Heatmap!$B9,'Accident_Map_2010-2013'!$H:$H,Heatmap!Q$5,'Accident_Map_2010-2013'!$Q:$Q,"Yes"),IF($D$2="Pedestrian",COUNTIFS('Accident_Map_2010-2013'!$J:$J,Heatmap!$B9,'Accident_Map_2010-2013'!$H:$H,Heatmap!Q$5,'Accident_Map_2010-2013'!$R:$R,"Yes"))))</f>
        <v>49</v>
      </c>
      <c r="R9" s="9">
        <f>IF($D$2="Auto",COUNTIFS('Accident_Map_2010-2013'!$J:$J,Heatmap!$B9,'Accident_Map_2010-2013'!$H:$H,Heatmap!R$5,'Accident_Map_2010-2013'!$P:$P,"Yes"),IF($D$2="Bicycle",COUNTIFS('Accident_Map_2010-2013'!$J:$J,Heatmap!$B9,'Accident_Map_2010-2013'!$H:$H,Heatmap!R$5,'Accident_Map_2010-2013'!$Q:$Q,"Yes"),IF($D$2="Pedestrian",COUNTIFS('Accident_Map_2010-2013'!$J:$J,Heatmap!$B9,'Accident_Map_2010-2013'!$H:$H,Heatmap!R$5,'Accident_Map_2010-2013'!$R:$R,"Yes"))))</f>
        <v>62</v>
      </c>
      <c r="S9" s="9">
        <f>IF($D$2="Auto",COUNTIFS('Accident_Map_2010-2013'!$J:$J,Heatmap!$B9,'Accident_Map_2010-2013'!$H:$H,Heatmap!S$5,'Accident_Map_2010-2013'!$P:$P,"Yes"),IF($D$2="Bicycle",COUNTIFS('Accident_Map_2010-2013'!$J:$J,Heatmap!$B9,'Accident_Map_2010-2013'!$H:$H,Heatmap!S$5,'Accident_Map_2010-2013'!$Q:$Q,"Yes"),IF($D$2="Pedestrian",COUNTIFS('Accident_Map_2010-2013'!$J:$J,Heatmap!$B9,'Accident_Map_2010-2013'!$H:$H,Heatmap!S$5,'Accident_Map_2010-2013'!$R:$R,"Yes"))))</f>
        <v>37</v>
      </c>
      <c r="T9" s="9">
        <f>IF($D$2="Auto",COUNTIFS('Accident_Map_2010-2013'!$J:$J,Heatmap!$B9,'Accident_Map_2010-2013'!$H:$H,Heatmap!T$5,'Accident_Map_2010-2013'!$P:$P,"Yes"),IF($D$2="Bicycle",COUNTIFS('Accident_Map_2010-2013'!$J:$J,Heatmap!$B9,'Accident_Map_2010-2013'!$H:$H,Heatmap!T$5,'Accident_Map_2010-2013'!$Q:$Q,"Yes"),IF($D$2="Pedestrian",COUNTIFS('Accident_Map_2010-2013'!$J:$J,Heatmap!$B9,'Accident_Map_2010-2013'!$H:$H,Heatmap!T$5,'Accident_Map_2010-2013'!$R:$R,"Yes"))))</f>
        <v>52</v>
      </c>
      <c r="U9" s="9">
        <f>IF($D$2="Auto",COUNTIFS('Accident_Map_2010-2013'!$J:$J,Heatmap!$B9,'Accident_Map_2010-2013'!$H:$H,Heatmap!U$5,'Accident_Map_2010-2013'!$P:$P,"Yes"),IF($D$2="Bicycle",COUNTIFS('Accident_Map_2010-2013'!$J:$J,Heatmap!$B9,'Accident_Map_2010-2013'!$H:$H,Heatmap!U$5,'Accident_Map_2010-2013'!$Q:$Q,"Yes"),IF($D$2="Pedestrian",COUNTIFS('Accident_Map_2010-2013'!$J:$J,Heatmap!$B9,'Accident_Map_2010-2013'!$H:$H,Heatmap!U$5,'Accident_Map_2010-2013'!$R:$R,"Yes"))))</f>
        <v>71</v>
      </c>
      <c r="V9" s="9">
        <f>IF($D$2="Auto",COUNTIFS('Accident_Map_2010-2013'!$J:$J,Heatmap!$B9,'Accident_Map_2010-2013'!$H:$H,Heatmap!V$5,'Accident_Map_2010-2013'!$P:$P,"Yes"),IF($D$2="Bicycle",COUNTIFS('Accident_Map_2010-2013'!$J:$J,Heatmap!$B9,'Accident_Map_2010-2013'!$H:$H,Heatmap!V$5,'Accident_Map_2010-2013'!$Q:$Q,"Yes"),IF($D$2="Pedestrian",COUNTIFS('Accident_Map_2010-2013'!$J:$J,Heatmap!$B9,'Accident_Map_2010-2013'!$H:$H,Heatmap!V$5,'Accident_Map_2010-2013'!$R:$R,"Yes"))))</f>
        <v>58</v>
      </c>
      <c r="W9" s="9">
        <f>IF($D$2="Auto",COUNTIFS('Accident_Map_2010-2013'!$J:$J,Heatmap!$B9,'Accident_Map_2010-2013'!$H:$H,Heatmap!W$5,'Accident_Map_2010-2013'!$P:$P,"Yes"),IF($D$2="Bicycle",COUNTIFS('Accident_Map_2010-2013'!$J:$J,Heatmap!$B9,'Accident_Map_2010-2013'!$H:$H,Heatmap!W$5,'Accident_Map_2010-2013'!$Q:$Q,"Yes"),IF($D$2="Pedestrian",COUNTIFS('Accident_Map_2010-2013'!$J:$J,Heatmap!$B9,'Accident_Map_2010-2013'!$H:$H,Heatmap!W$5,'Accident_Map_2010-2013'!$R:$R,"Yes"))))</f>
        <v>60</v>
      </c>
      <c r="X9" s="9">
        <f>IF($D$2="Auto",COUNTIFS('Accident_Map_2010-2013'!$J:$J,Heatmap!$B9,'Accident_Map_2010-2013'!$H:$H,Heatmap!X$5,'Accident_Map_2010-2013'!$P:$P,"Yes"),IF($D$2="Bicycle",COUNTIFS('Accident_Map_2010-2013'!$J:$J,Heatmap!$B9,'Accident_Map_2010-2013'!$H:$H,Heatmap!X$5,'Accident_Map_2010-2013'!$Q:$Q,"Yes"),IF($D$2="Pedestrian",COUNTIFS('Accident_Map_2010-2013'!$J:$J,Heatmap!$B9,'Accident_Map_2010-2013'!$H:$H,Heatmap!X$5,'Accident_Map_2010-2013'!$R:$R,"Yes"))))</f>
        <v>60</v>
      </c>
      <c r="Y9" s="9">
        <f>IF($D$2="Auto",COUNTIFS('Accident_Map_2010-2013'!$J:$J,Heatmap!$B9,'Accident_Map_2010-2013'!$H:$H,Heatmap!Y$5,'Accident_Map_2010-2013'!$P:$P,"Yes"),IF($D$2="Bicycle",COUNTIFS('Accident_Map_2010-2013'!$J:$J,Heatmap!$B9,'Accident_Map_2010-2013'!$H:$H,Heatmap!Y$5,'Accident_Map_2010-2013'!$Q:$Q,"Yes"),IF($D$2="Pedestrian",COUNTIFS('Accident_Map_2010-2013'!$J:$J,Heatmap!$B9,'Accident_Map_2010-2013'!$H:$H,Heatmap!Y$5,'Accident_Map_2010-2013'!$R:$R,"Yes"))))</f>
        <v>25</v>
      </c>
      <c r="Z9" s="9">
        <f>IF($D$2="Auto",COUNTIFS('Accident_Map_2010-2013'!$J:$J,Heatmap!$B9,'Accident_Map_2010-2013'!$H:$H,Heatmap!Z$5,'Accident_Map_2010-2013'!$P:$P,"Yes"),IF($D$2="Bicycle",COUNTIFS('Accident_Map_2010-2013'!$J:$J,Heatmap!$B9,'Accident_Map_2010-2013'!$H:$H,Heatmap!Z$5,'Accident_Map_2010-2013'!$Q:$Q,"Yes"),IF($D$2="Pedestrian",COUNTIFS('Accident_Map_2010-2013'!$J:$J,Heatmap!$B9,'Accident_Map_2010-2013'!$H:$H,Heatmap!Z$5,'Accident_Map_2010-2013'!$R:$R,"Yes"))))</f>
        <v>21</v>
      </c>
      <c r="AA9" s="9">
        <f>IF($D$2="Auto",COUNTIFS('Accident_Map_2010-2013'!$J:$J,Heatmap!$B9,'Accident_Map_2010-2013'!$H:$H,Heatmap!AA$5,'Accident_Map_2010-2013'!$P:$P,"Yes"),IF($D$2="Bicycle",COUNTIFS('Accident_Map_2010-2013'!$J:$J,Heatmap!$B9,'Accident_Map_2010-2013'!$H:$H,Heatmap!AA$5,'Accident_Map_2010-2013'!$Q:$Q,"Yes"),IF($D$2="Pedestrian",COUNTIFS('Accident_Map_2010-2013'!$J:$J,Heatmap!$B9,'Accident_Map_2010-2013'!$H:$H,Heatmap!AA$5,'Accident_Map_2010-2013'!$R:$R,"Yes"))))</f>
        <v>34</v>
      </c>
      <c r="AB9" s="9">
        <f>IF($D$2="Auto",COUNTIFS('Accident_Map_2010-2013'!$J:$J,Heatmap!$B9,'Accident_Map_2010-2013'!$H:$H,Heatmap!AB$5,'Accident_Map_2010-2013'!$P:$P,"Yes"),IF($D$2="Bicycle",COUNTIFS('Accident_Map_2010-2013'!$J:$J,Heatmap!$B9,'Accident_Map_2010-2013'!$H:$H,Heatmap!AB$5,'Accident_Map_2010-2013'!$Q:$Q,"Yes"),IF($D$2="Pedestrian",COUNTIFS('Accident_Map_2010-2013'!$J:$J,Heatmap!$B9,'Accident_Map_2010-2013'!$H:$H,Heatmap!AB$5,'Accident_Map_2010-2013'!$R:$R,"Yes"))))</f>
        <v>18</v>
      </c>
      <c r="AC9" s="9">
        <f>IF($D$2="Auto",COUNTIFS('Accident_Map_2010-2013'!$J:$J,Heatmap!$B9,'Accident_Map_2010-2013'!$H:$H,Heatmap!AC$5,'Accident_Map_2010-2013'!$P:$P,"Yes"),IF($D$2="Bicycle",COUNTIFS('Accident_Map_2010-2013'!$J:$J,Heatmap!$B9,'Accident_Map_2010-2013'!$H:$H,Heatmap!AC$5,'Accident_Map_2010-2013'!$Q:$Q,"Yes"),IF($D$2="Pedestrian",COUNTIFS('Accident_Map_2010-2013'!$J:$J,Heatmap!$B9,'Accident_Map_2010-2013'!$H:$H,Heatmap!AC$5,'Accident_Map_2010-2013'!$R:$R,"Yes"))))</f>
        <v>11</v>
      </c>
    </row>
    <row r="10" spans="2:32" ht="30" customHeight="1">
      <c r="B10" s="11">
        <v>3</v>
      </c>
      <c r="C10" s="10">
        <f t="shared" si="2"/>
        <v>883</v>
      </c>
      <c r="F10" s="9">
        <f>IF($D$2="Auto",COUNTIFS('Accident_Map_2010-2013'!$J:$J,Heatmap!$B10,'Accident_Map_2010-2013'!$H:$H,Heatmap!F$5,'Accident_Map_2010-2013'!$P:$P,"Yes"),IF($D$2="Bicycle",COUNTIFS('Accident_Map_2010-2013'!$J:$J,Heatmap!$B10,'Accident_Map_2010-2013'!$H:$H,Heatmap!F$5,'Accident_Map_2010-2013'!$Q:$Q,"Yes"),IF($D$2="Pedestrian",COUNTIFS('Accident_Map_2010-2013'!$J:$J,Heatmap!$B10,'Accident_Map_2010-2013'!$H:$H,Heatmap!F$5,'Accident_Map_2010-2013'!$R:$R,"Yes"))))</f>
        <v>9</v>
      </c>
      <c r="G10" s="9">
        <f>IF($D$2="Auto",COUNTIFS('Accident_Map_2010-2013'!$J:$J,Heatmap!$B10,'Accident_Map_2010-2013'!$H:$H,Heatmap!G$5,'Accident_Map_2010-2013'!$P:$P,"Yes"),IF($D$2="Bicycle",COUNTIFS('Accident_Map_2010-2013'!$J:$J,Heatmap!$B10,'Accident_Map_2010-2013'!$H:$H,Heatmap!G$5,'Accident_Map_2010-2013'!$Q:$Q,"Yes"),IF($D$2="Pedestrian",COUNTIFS('Accident_Map_2010-2013'!$J:$J,Heatmap!$B10,'Accident_Map_2010-2013'!$H:$H,Heatmap!G$5,'Accident_Map_2010-2013'!$R:$R,"Yes"))))</f>
        <v>9</v>
      </c>
      <c r="H10" s="9">
        <f>IF($D$2="Auto",COUNTIFS('Accident_Map_2010-2013'!$J:$J,Heatmap!$B10,'Accident_Map_2010-2013'!$H:$H,Heatmap!H$5,'Accident_Map_2010-2013'!$P:$P,"Yes"),IF($D$2="Bicycle",COUNTIFS('Accident_Map_2010-2013'!$J:$J,Heatmap!$B10,'Accident_Map_2010-2013'!$H:$H,Heatmap!H$5,'Accident_Map_2010-2013'!$Q:$Q,"Yes"),IF($D$2="Pedestrian",COUNTIFS('Accident_Map_2010-2013'!$J:$J,Heatmap!$B10,'Accident_Map_2010-2013'!$H:$H,Heatmap!H$5,'Accident_Map_2010-2013'!$R:$R,"Yes"))))</f>
        <v>1</v>
      </c>
      <c r="I10" s="9">
        <f>IF($D$2="Auto",COUNTIFS('Accident_Map_2010-2013'!$J:$J,Heatmap!$B10,'Accident_Map_2010-2013'!$H:$H,Heatmap!I$5,'Accident_Map_2010-2013'!$P:$P,"Yes"),IF($D$2="Bicycle",COUNTIFS('Accident_Map_2010-2013'!$J:$J,Heatmap!$B10,'Accident_Map_2010-2013'!$H:$H,Heatmap!I$5,'Accident_Map_2010-2013'!$Q:$Q,"Yes"),IF($D$2="Pedestrian",COUNTIFS('Accident_Map_2010-2013'!$J:$J,Heatmap!$B10,'Accident_Map_2010-2013'!$H:$H,Heatmap!I$5,'Accident_Map_2010-2013'!$R:$R,"Yes"))))</f>
        <v>5</v>
      </c>
      <c r="J10" s="9">
        <f>IF($D$2="Auto",COUNTIFS('Accident_Map_2010-2013'!$J:$J,Heatmap!$B10,'Accident_Map_2010-2013'!$H:$H,Heatmap!J$5,'Accident_Map_2010-2013'!$P:$P,"Yes"),IF($D$2="Bicycle",COUNTIFS('Accident_Map_2010-2013'!$J:$J,Heatmap!$B10,'Accident_Map_2010-2013'!$H:$H,Heatmap!J$5,'Accident_Map_2010-2013'!$Q:$Q,"Yes"),IF($D$2="Pedestrian",COUNTIFS('Accident_Map_2010-2013'!$J:$J,Heatmap!$B10,'Accident_Map_2010-2013'!$H:$H,Heatmap!J$5,'Accident_Map_2010-2013'!$R:$R,"Yes"))))</f>
        <v>0</v>
      </c>
      <c r="K10" s="9">
        <f>IF($D$2="Auto",COUNTIFS('Accident_Map_2010-2013'!$J:$J,Heatmap!$B10,'Accident_Map_2010-2013'!$H:$H,Heatmap!K$5,'Accident_Map_2010-2013'!$P:$P,"Yes"),IF($D$2="Bicycle",COUNTIFS('Accident_Map_2010-2013'!$J:$J,Heatmap!$B10,'Accident_Map_2010-2013'!$H:$H,Heatmap!K$5,'Accident_Map_2010-2013'!$Q:$Q,"Yes"),IF($D$2="Pedestrian",COUNTIFS('Accident_Map_2010-2013'!$J:$J,Heatmap!$B10,'Accident_Map_2010-2013'!$H:$H,Heatmap!K$5,'Accident_Map_2010-2013'!$R:$R,"Yes"))))</f>
        <v>5</v>
      </c>
      <c r="L10" s="9">
        <f>IF($D$2="Auto",COUNTIFS('Accident_Map_2010-2013'!$J:$J,Heatmap!$B10,'Accident_Map_2010-2013'!$H:$H,Heatmap!L$5,'Accident_Map_2010-2013'!$P:$P,"Yes"),IF($D$2="Bicycle",COUNTIFS('Accident_Map_2010-2013'!$J:$J,Heatmap!$B10,'Accident_Map_2010-2013'!$H:$H,Heatmap!L$5,'Accident_Map_2010-2013'!$Q:$Q,"Yes"),IF($D$2="Pedestrian",COUNTIFS('Accident_Map_2010-2013'!$J:$J,Heatmap!$B10,'Accident_Map_2010-2013'!$H:$H,Heatmap!L$5,'Accident_Map_2010-2013'!$R:$R,"Yes"))))</f>
        <v>25</v>
      </c>
      <c r="M10" s="9">
        <f>IF($D$2="Auto",COUNTIFS('Accident_Map_2010-2013'!$J:$J,Heatmap!$B10,'Accident_Map_2010-2013'!$H:$H,Heatmap!M$5,'Accident_Map_2010-2013'!$P:$P,"Yes"),IF($D$2="Bicycle",COUNTIFS('Accident_Map_2010-2013'!$J:$J,Heatmap!$B10,'Accident_Map_2010-2013'!$H:$H,Heatmap!M$5,'Accident_Map_2010-2013'!$Q:$Q,"Yes"),IF($D$2="Pedestrian",COUNTIFS('Accident_Map_2010-2013'!$J:$J,Heatmap!$B10,'Accident_Map_2010-2013'!$H:$H,Heatmap!M$5,'Accident_Map_2010-2013'!$R:$R,"Yes"))))</f>
        <v>31</v>
      </c>
      <c r="N10" s="9">
        <f>IF($D$2="Auto",COUNTIFS('Accident_Map_2010-2013'!$J:$J,Heatmap!$B10,'Accident_Map_2010-2013'!$H:$H,Heatmap!N$5,'Accident_Map_2010-2013'!$P:$P,"Yes"),IF($D$2="Bicycle",COUNTIFS('Accident_Map_2010-2013'!$J:$J,Heatmap!$B10,'Accident_Map_2010-2013'!$H:$H,Heatmap!N$5,'Accident_Map_2010-2013'!$Q:$Q,"Yes"),IF($D$2="Pedestrian",COUNTIFS('Accident_Map_2010-2013'!$J:$J,Heatmap!$B10,'Accident_Map_2010-2013'!$H:$H,Heatmap!N$5,'Accident_Map_2010-2013'!$R:$R,"Yes"))))</f>
        <v>80</v>
      </c>
      <c r="O10" s="9">
        <f>IF($D$2="Auto",COUNTIFS('Accident_Map_2010-2013'!$J:$J,Heatmap!$B10,'Accident_Map_2010-2013'!$H:$H,Heatmap!O$5,'Accident_Map_2010-2013'!$P:$P,"Yes"),IF($D$2="Bicycle",COUNTIFS('Accident_Map_2010-2013'!$J:$J,Heatmap!$B10,'Accident_Map_2010-2013'!$H:$H,Heatmap!O$5,'Accident_Map_2010-2013'!$Q:$Q,"Yes"),IF($D$2="Pedestrian",COUNTIFS('Accident_Map_2010-2013'!$J:$J,Heatmap!$B10,'Accident_Map_2010-2013'!$H:$H,Heatmap!O$5,'Accident_Map_2010-2013'!$R:$R,"Yes"))))</f>
        <v>80</v>
      </c>
      <c r="P10" s="9">
        <f>IF($D$2="Auto",COUNTIFS('Accident_Map_2010-2013'!$J:$J,Heatmap!$B10,'Accident_Map_2010-2013'!$H:$H,Heatmap!P$5,'Accident_Map_2010-2013'!$P:$P,"Yes"),IF($D$2="Bicycle",COUNTIFS('Accident_Map_2010-2013'!$J:$J,Heatmap!$B10,'Accident_Map_2010-2013'!$H:$H,Heatmap!P$5,'Accident_Map_2010-2013'!$Q:$Q,"Yes"),IF($D$2="Pedestrian",COUNTIFS('Accident_Map_2010-2013'!$J:$J,Heatmap!$B10,'Accident_Map_2010-2013'!$H:$H,Heatmap!P$5,'Accident_Map_2010-2013'!$R:$R,"Yes"))))</f>
        <v>36</v>
      </c>
      <c r="Q10" s="9">
        <f>IF($D$2="Auto",COUNTIFS('Accident_Map_2010-2013'!$J:$J,Heatmap!$B10,'Accident_Map_2010-2013'!$H:$H,Heatmap!Q$5,'Accident_Map_2010-2013'!$P:$P,"Yes"),IF($D$2="Bicycle",COUNTIFS('Accident_Map_2010-2013'!$J:$J,Heatmap!$B10,'Accident_Map_2010-2013'!$H:$H,Heatmap!Q$5,'Accident_Map_2010-2013'!$Q:$Q,"Yes"),IF($D$2="Pedestrian",COUNTIFS('Accident_Map_2010-2013'!$J:$J,Heatmap!$B10,'Accident_Map_2010-2013'!$H:$H,Heatmap!Q$5,'Accident_Map_2010-2013'!$R:$R,"Yes"))))</f>
        <v>50</v>
      </c>
      <c r="R10" s="9">
        <f>IF($D$2="Auto",COUNTIFS('Accident_Map_2010-2013'!$J:$J,Heatmap!$B10,'Accident_Map_2010-2013'!$H:$H,Heatmap!R$5,'Accident_Map_2010-2013'!$P:$P,"Yes"),IF($D$2="Bicycle",COUNTIFS('Accident_Map_2010-2013'!$J:$J,Heatmap!$B10,'Accident_Map_2010-2013'!$H:$H,Heatmap!R$5,'Accident_Map_2010-2013'!$Q:$Q,"Yes"),IF($D$2="Pedestrian",COUNTIFS('Accident_Map_2010-2013'!$J:$J,Heatmap!$B10,'Accident_Map_2010-2013'!$H:$H,Heatmap!R$5,'Accident_Map_2010-2013'!$R:$R,"Yes"))))</f>
        <v>81</v>
      </c>
      <c r="S10" s="9">
        <f>IF($D$2="Auto",COUNTIFS('Accident_Map_2010-2013'!$J:$J,Heatmap!$B10,'Accident_Map_2010-2013'!$H:$H,Heatmap!S$5,'Accident_Map_2010-2013'!$P:$P,"Yes"),IF($D$2="Bicycle",COUNTIFS('Accident_Map_2010-2013'!$J:$J,Heatmap!$B10,'Accident_Map_2010-2013'!$H:$H,Heatmap!S$5,'Accident_Map_2010-2013'!$Q:$Q,"Yes"),IF($D$2="Pedestrian",COUNTIFS('Accident_Map_2010-2013'!$J:$J,Heatmap!$B10,'Accident_Map_2010-2013'!$H:$H,Heatmap!S$5,'Accident_Map_2010-2013'!$R:$R,"Yes"))))</f>
        <v>44</v>
      </c>
      <c r="T10" s="9">
        <f>IF($D$2="Auto",COUNTIFS('Accident_Map_2010-2013'!$J:$J,Heatmap!$B10,'Accident_Map_2010-2013'!$H:$H,Heatmap!T$5,'Accident_Map_2010-2013'!$P:$P,"Yes"),IF($D$2="Bicycle",COUNTIFS('Accident_Map_2010-2013'!$J:$J,Heatmap!$B10,'Accident_Map_2010-2013'!$H:$H,Heatmap!T$5,'Accident_Map_2010-2013'!$Q:$Q,"Yes"),IF($D$2="Pedestrian",COUNTIFS('Accident_Map_2010-2013'!$J:$J,Heatmap!$B10,'Accident_Map_2010-2013'!$H:$H,Heatmap!T$5,'Accident_Map_2010-2013'!$R:$R,"Yes"))))</f>
        <v>58</v>
      </c>
      <c r="U10" s="9">
        <f>IF($D$2="Auto",COUNTIFS('Accident_Map_2010-2013'!$J:$J,Heatmap!$B10,'Accident_Map_2010-2013'!$H:$H,Heatmap!U$5,'Accident_Map_2010-2013'!$P:$P,"Yes"),IF($D$2="Bicycle",COUNTIFS('Accident_Map_2010-2013'!$J:$J,Heatmap!$B10,'Accident_Map_2010-2013'!$H:$H,Heatmap!U$5,'Accident_Map_2010-2013'!$Q:$Q,"Yes"),IF($D$2="Pedestrian",COUNTIFS('Accident_Map_2010-2013'!$J:$J,Heatmap!$B10,'Accident_Map_2010-2013'!$H:$H,Heatmap!U$5,'Accident_Map_2010-2013'!$R:$R,"Yes"))))</f>
        <v>61</v>
      </c>
      <c r="V10" s="9">
        <f>IF($D$2="Auto",COUNTIFS('Accident_Map_2010-2013'!$J:$J,Heatmap!$B10,'Accident_Map_2010-2013'!$H:$H,Heatmap!V$5,'Accident_Map_2010-2013'!$P:$P,"Yes"),IF($D$2="Bicycle",COUNTIFS('Accident_Map_2010-2013'!$J:$J,Heatmap!$B10,'Accident_Map_2010-2013'!$H:$H,Heatmap!V$5,'Accident_Map_2010-2013'!$Q:$Q,"Yes"),IF($D$2="Pedestrian",COUNTIFS('Accident_Map_2010-2013'!$J:$J,Heatmap!$B10,'Accident_Map_2010-2013'!$H:$H,Heatmap!V$5,'Accident_Map_2010-2013'!$R:$R,"Yes"))))</f>
        <v>50</v>
      </c>
      <c r="W10" s="9">
        <f>IF($D$2="Auto",COUNTIFS('Accident_Map_2010-2013'!$J:$J,Heatmap!$B10,'Accident_Map_2010-2013'!$H:$H,Heatmap!W$5,'Accident_Map_2010-2013'!$P:$P,"Yes"),IF($D$2="Bicycle",COUNTIFS('Accident_Map_2010-2013'!$J:$J,Heatmap!$B10,'Accident_Map_2010-2013'!$H:$H,Heatmap!W$5,'Accident_Map_2010-2013'!$Q:$Q,"Yes"),IF($D$2="Pedestrian",COUNTIFS('Accident_Map_2010-2013'!$J:$J,Heatmap!$B10,'Accident_Map_2010-2013'!$H:$H,Heatmap!W$5,'Accident_Map_2010-2013'!$R:$R,"Yes"))))</f>
        <v>81</v>
      </c>
      <c r="X10" s="9">
        <f>IF($D$2="Auto",COUNTIFS('Accident_Map_2010-2013'!$J:$J,Heatmap!$B10,'Accident_Map_2010-2013'!$H:$H,Heatmap!X$5,'Accident_Map_2010-2013'!$P:$P,"Yes"),IF($D$2="Bicycle",COUNTIFS('Accident_Map_2010-2013'!$J:$J,Heatmap!$B10,'Accident_Map_2010-2013'!$H:$H,Heatmap!X$5,'Accident_Map_2010-2013'!$Q:$Q,"Yes"),IF($D$2="Pedestrian",COUNTIFS('Accident_Map_2010-2013'!$J:$J,Heatmap!$B10,'Accident_Map_2010-2013'!$H:$H,Heatmap!X$5,'Accident_Map_2010-2013'!$R:$R,"Yes"))))</f>
        <v>77</v>
      </c>
      <c r="Y10" s="9">
        <f>IF($D$2="Auto",COUNTIFS('Accident_Map_2010-2013'!$J:$J,Heatmap!$B10,'Accident_Map_2010-2013'!$H:$H,Heatmap!Y$5,'Accident_Map_2010-2013'!$P:$P,"Yes"),IF($D$2="Bicycle",COUNTIFS('Accident_Map_2010-2013'!$J:$J,Heatmap!$B10,'Accident_Map_2010-2013'!$H:$H,Heatmap!Y$5,'Accident_Map_2010-2013'!$Q:$Q,"Yes"),IF($D$2="Pedestrian",COUNTIFS('Accident_Map_2010-2013'!$J:$J,Heatmap!$B10,'Accident_Map_2010-2013'!$H:$H,Heatmap!Y$5,'Accident_Map_2010-2013'!$R:$R,"Yes"))))</f>
        <v>29</v>
      </c>
      <c r="Z10" s="9">
        <f>IF($D$2="Auto",COUNTIFS('Accident_Map_2010-2013'!$J:$J,Heatmap!$B10,'Accident_Map_2010-2013'!$H:$H,Heatmap!Z$5,'Accident_Map_2010-2013'!$P:$P,"Yes"),IF($D$2="Bicycle",COUNTIFS('Accident_Map_2010-2013'!$J:$J,Heatmap!$B10,'Accident_Map_2010-2013'!$H:$H,Heatmap!Z$5,'Accident_Map_2010-2013'!$Q:$Q,"Yes"),IF($D$2="Pedestrian",COUNTIFS('Accident_Map_2010-2013'!$J:$J,Heatmap!$B10,'Accident_Map_2010-2013'!$H:$H,Heatmap!Z$5,'Accident_Map_2010-2013'!$R:$R,"Yes"))))</f>
        <v>22</v>
      </c>
      <c r="AA10" s="9">
        <f>IF($D$2="Auto",COUNTIFS('Accident_Map_2010-2013'!$J:$J,Heatmap!$B10,'Accident_Map_2010-2013'!$H:$H,Heatmap!AA$5,'Accident_Map_2010-2013'!$P:$P,"Yes"),IF($D$2="Bicycle",COUNTIFS('Accident_Map_2010-2013'!$J:$J,Heatmap!$B10,'Accident_Map_2010-2013'!$H:$H,Heatmap!AA$5,'Accident_Map_2010-2013'!$Q:$Q,"Yes"),IF($D$2="Pedestrian",COUNTIFS('Accident_Map_2010-2013'!$J:$J,Heatmap!$B10,'Accident_Map_2010-2013'!$H:$H,Heatmap!AA$5,'Accident_Map_2010-2013'!$R:$R,"Yes"))))</f>
        <v>30</v>
      </c>
      <c r="AB10" s="9">
        <f>IF($D$2="Auto",COUNTIFS('Accident_Map_2010-2013'!$J:$J,Heatmap!$B10,'Accident_Map_2010-2013'!$H:$H,Heatmap!AB$5,'Accident_Map_2010-2013'!$P:$P,"Yes"),IF($D$2="Bicycle",COUNTIFS('Accident_Map_2010-2013'!$J:$J,Heatmap!$B10,'Accident_Map_2010-2013'!$H:$H,Heatmap!AB$5,'Accident_Map_2010-2013'!$Q:$Q,"Yes"),IF($D$2="Pedestrian",COUNTIFS('Accident_Map_2010-2013'!$J:$J,Heatmap!$B10,'Accident_Map_2010-2013'!$H:$H,Heatmap!AB$5,'Accident_Map_2010-2013'!$R:$R,"Yes"))))</f>
        <v>12</v>
      </c>
      <c r="AC10" s="9">
        <f>IF($D$2="Auto",COUNTIFS('Accident_Map_2010-2013'!$J:$J,Heatmap!$B10,'Accident_Map_2010-2013'!$H:$H,Heatmap!AC$5,'Accident_Map_2010-2013'!$P:$P,"Yes"),IF($D$2="Bicycle",COUNTIFS('Accident_Map_2010-2013'!$J:$J,Heatmap!$B10,'Accident_Map_2010-2013'!$H:$H,Heatmap!AC$5,'Accident_Map_2010-2013'!$Q:$Q,"Yes"),IF($D$2="Pedestrian",COUNTIFS('Accident_Map_2010-2013'!$J:$J,Heatmap!$B10,'Accident_Map_2010-2013'!$H:$H,Heatmap!AC$5,'Accident_Map_2010-2013'!$R:$R,"Yes"))))</f>
        <v>7</v>
      </c>
    </row>
    <row r="11" spans="2:32" ht="30" customHeight="1">
      <c r="B11" s="11">
        <v>4</v>
      </c>
      <c r="C11" s="10">
        <f t="shared" si="2"/>
        <v>949</v>
      </c>
      <c r="F11" s="9">
        <f>IF($D$2="Auto",COUNTIFS('Accident_Map_2010-2013'!$J:$J,Heatmap!$B11,'Accident_Map_2010-2013'!$H:$H,Heatmap!F$5,'Accident_Map_2010-2013'!$P:$P,"Yes"),IF($D$2="Bicycle",COUNTIFS('Accident_Map_2010-2013'!$J:$J,Heatmap!$B11,'Accident_Map_2010-2013'!$H:$H,Heatmap!F$5,'Accident_Map_2010-2013'!$Q:$Q,"Yes"),IF($D$2="Pedestrian",COUNTIFS('Accident_Map_2010-2013'!$J:$J,Heatmap!$B11,'Accident_Map_2010-2013'!$H:$H,Heatmap!F$5,'Accident_Map_2010-2013'!$R:$R,"Yes"))))</f>
        <v>5</v>
      </c>
      <c r="G11" s="9">
        <f>IF($D$2="Auto",COUNTIFS('Accident_Map_2010-2013'!$J:$J,Heatmap!$B11,'Accident_Map_2010-2013'!$H:$H,Heatmap!G$5,'Accident_Map_2010-2013'!$P:$P,"Yes"),IF($D$2="Bicycle",COUNTIFS('Accident_Map_2010-2013'!$J:$J,Heatmap!$B11,'Accident_Map_2010-2013'!$H:$H,Heatmap!G$5,'Accident_Map_2010-2013'!$Q:$Q,"Yes"),IF($D$2="Pedestrian",COUNTIFS('Accident_Map_2010-2013'!$J:$J,Heatmap!$B11,'Accident_Map_2010-2013'!$H:$H,Heatmap!G$5,'Accident_Map_2010-2013'!$R:$R,"Yes"))))</f>
        <v>10</v>
      </c>
      <c r="H11" s="9">
        <f>IF($D$2="Auto",COUNTIFS('Accident_Map_2010-2013'!$J:$J,Heatmap!$B11,'Accident_Map_2010-2013'!$H:$H,Heatmap!H$5,'Accident_Map_2010-2013'!$P:$P,"Yes"),IF($D$2="Bicycle",COUNTIFS('Accident_Map_2010-2013'!$J:$J,Heatmap!$B11,'Accident_Map_2010-2013'!$H:$H,Heatmap!H$5,'Accident_Map_2010-2013'!$Q:$Q,"Yes"),IF($D$2="Pedestrian",COUNTIFS('Accident_Map_2010-2013'!$J:$J,Heatmap!$B11,'Accident_Map_2010-2013'!$H:$H,Heatmap!H$5,'Accident_Map_2010-2013'!$R:$R,"Yes"))))</f>
        <v>7</v>
      </c>
      <c r="I11" s="9">
        <f>IF($D$2="Auto",COUNTIFS('Accident_Map_2010-2013'!$J:$J,Heatmap!$B11,'Accident_Map_2010-2013'!$H:$H,Heatmap!I$5,'Accident_Map_2010-2013'!$P:$P,"Yes"),IF($D$2="Bicycle",COUNTIFS('Accident_Map_2010-2013'!$J:$J,Heatmap!$B11,'Accident_Map_2010-2013'!$H:$H,Heatmap!I$5,'Accident_Map_2010-2013'!$Q:$Q,"Yes"),IF($D$2="Pedestrian",COUNTIFS('Accident_Map_2010-2013'!$J:$J,Heatmap!$B11,'Accident_Map_2010-2013'!$H:$H,Heatmap!I$5,'Accident_Map_2010-2013'!$R:$R,"Yes"))))</f>
        <v>3</v>
      </c>
      <c r="J11" s="9">
        <f>IF($D$2="Auto",COUNTIFS('Accident_Map_2010-2013'!$J:$J,Heatmap!$B11,'Accident_Map_2010-2013'!$H:$H,Heatmap!J$5,'Accident_Map_2010-2013'!$P:$P,"Yes"),IF($D$2="Bicycle",COUNTIFS('Accident_Map_2010-2013'!$J:$J,Heatmap!$B11,'Accident_Map_2010-2013'!$H:$H,Heatmap!J$5,'Accident_Map_2010-2013'!$Q:$Q,"Yes"),IF($D$2="Pedestrian",COUNTIFS('Accident_Map_2010-2013'!$J:$J,Heatmap!$B11,'Accident_Map_2010-2013'!$H:$H,Heatmap!J$5,'Accident_Map_2010-2013'!$R:$R,"Yes"))))</f>
        <v>2</v>
      </c>
      <c r="K11" s="9">
        <f>IF($D$2="Auto",COUNTIFS('Accident_Map_2010-2013'!$J:$J,Heatmap!$B11,'Accident_Map_2010-2013'!$H:$H,Heatmap!K$5,'Accident_Map_2010-2013'!$P:$P,"Yes"),IF($D$2="Bicycle",COUNTIFS('Accident_Map_2010-2013'!$J:$J,Heatmap!$B11,'Accident_Map_2010-2013'!$H:$H,Heatmap!K$5,'Accident_Map_2010-2013'!$Q:$Q,"Yes"),IF($D$2="Pedestrian",COUNTIFS('Accident_Map_2010-2013'!$J:$J,Heatmap!$B11,'Accident_Map_2010-2013'!$H:$H,Heatmap!K$5,'Accident_Map_2010-2013'!$R:$R,"Yes"))))</f>
        <v>5</v>
      </c>
      <c r="L11" s="9">
        <f>IF($D$2="Auto",COUNTIFS('Accident_Map_2010-2013'!$J:$J,Heatmap!$B11,'Accident_Map_2010-2013'!$H:$H,Heatmap!L$5,'Accident_Map_2010-2013'!$P:$P,"Yes"),IF($D$2="Bicycle",COUNTIFS('Accident_Map_2010-2013'!$J:$J,Heatmap!$B11,'Accident_Map_2010-2013'!$H:$H,Heatmap!L$5,'Accident_Map_2010-2013'!$Q:$Q,"Yes"),IF($D$2="Pedestrian",COUNTIFS('Accident_Map_2010-2013'!$J:$J,Heatmap!$B11,'Accident_Map_2010-2013'!$H:$H,Heatmap!L$5,'Accident_Map_2010-2013'!$R:$R,"Yes"))))</f>
        <v>20</v>
      </c>
      <c r="M11" s="9">
        <f>IF($D$2="Auto",COUNTIFS('Accident_Map_2010-2013'!$J:$J,Heatmap!$B11,'Accident_Map_2010-2013'!$H:$H,Heatmap!M$5,'Accident_Map_2010-2013'!$P:$P,"Yes"),IF($D$2="Bicycle",COUNTIFS('Accident_Map_2010-2013'!$J:$J,Heatmap!$B11,'Accident_Map_2010-2013'!$H:$H,Heatmap!M$5,'Accident_Map_2010-2013'!$Q:$Q,"Yes"),IF($D$2="Pedestrian",COUNTIFS('Accident_Map_2010-2013'!$J:$J,Heatmap!$B11,'Accident_Map_2010-2013'!$H:$H,Heatmap!M$5,'Accident_Map_2010-2013'!$R:$R,"Yes"))))</f>
        <v>43</v>
      </c>
      <c r="N11" s="9">
        <f>IF($D$2="Auto",COUNTIFS('Accident_Map_2010-2013'!$J:$J,Heatmap!$B11,'Accident_Map_2010-2013'!$H:$H,Heatmap!N$5,'Accident_Map_2010-2013'!$P:$P,"Yes"),IF($D$2="Bicycle",COUNTIFS('Accident_Map_2010-2013'!$J:$J,Heatmap!$B11,'Accident_Map_2010-2013'!$H:$H,Heatmap!N$5,'Accident_Map_2010-2013'!$Q:$Q,"Yes"),IF($D$2="Pedestrian",COUNTIFS('Accident_Map_2010-2013'!$J:$J,Heatmap!$B11,'Accident_Map_2010-2013'!$H:$H,Heatmap!N$5,'Accident_Map_2010-2013'!$R:$R,"Yes"))))</f>
        <v>92</v>
      </c>
      <c r="O11" s="9">
        <f>IF($D$2="Auto",COUNTIFS('Accident_Map_2010-2013'!$J:$J,Heatmap!$B11,'Accident_Map_2010-2013'!$H:$H,Heatmap!O$5,'Accident_Map_2010-2013'!$P:$P,"Yes"),IF($D$2="Bicycle",COUNTIFS('Accident_Map_2010-2013'!$J:$J,Heatmap!$B11,'Accident_Map_2010-2013'!$H:$H,Heatmap!O$5,'Accident_Map_2010-2013'!$Q:$Q,"Yes"),IF($D$2="Pedestrian",COUNTIFS('Accident_Map_2010-2013'!$J:$J,Heatmap!$B11,'Accident_Map_2010-2013'!$H:$H,Heatmap!O$5,'Accident_Map_2010-2013'!$R:$R,"Yes"))))</f>
        <v>85</v>
      </c>
      <c r="P11" s="9">
        <f>IF($D$2="Auto",COUNTIFS('Accident_Map_2010-2013'!$J:$J,Heatmap!$B11,'Accident_Map_2010-2013'!$H:$H,Heatmap!P$5,'Accident_Map_2010-2013'!$P:$P,"Yes"),IF($D$2="Bicycle",COUNTIFS('Accident_Map_2010-2013'!$J:$J,Heatmap!$B11,'Accident_Map_2010-2013'!$H:$H,Heatmap!P$5,'Accident_Map_2010-2013'!$Q:$Q,"Yes"),IF($D$2="Pedestrian",COUNTIFS('Accident_Map_2010-2013'!$J:$J,Heatmap!$B11,'Accident_Map_2010-2013'!$H:$H,Heatmap!P$5,'Accident_Map_2010-2013'!$R:$R,"Yes"))))</f>
        <v>49</v>
      </c>
      <c r="Q11" s="9">
        <f>IF($D$2="Auto",COUNTIFS('Accident_Map_2010-2013'!$J:$J,Heatmap!$B11,'Accident_Map_2010-2013'!$H:$H,Heatmap!Q$5,'Accident_Map_2010-2013'!$P:$P,"Yes"),IF($D$2="Bicycle",COUNTIFS('Accident_Map_2010-2013'!$J:$J,Heatmap!$B11,'Accident_Map_2010-2013'!$H:$H,Heatmap!Q$5,'Accident_Map_2010-2013'!$Q:$Q,"Yes"),IF($D$2="Pedestrian",COUNTIFS('Accident_Map_2010-2013'!$J:$J,Heatmap!$B11,'Accident_Map_2010-2013'!$H:$H,Heatmap!Q$5,'Accident_Map_2010-2013'!$R:$R,"Yes"))))</f>
        <v>46</v>
      </c>
      <c r="R11" s="9">
        <f>IF($D$2="Auto",COUNTIFS('Accident_Map_2010-2013'!$J:$J,Heatmap!$B11,'Accident_Map_2010-2013'!$H:$H,Heatmap!R$5,'Accident_Map_2010-2013'!$P:$P,"Yes"),IF($D$2="Bicycle",COUNTIFS('Accident_Map_2010-2013'!$J:$J,Heatmap!$B11,'Accident_Map_2010-2013'!$H:$H,Heatmap!R$5,'Accident_Map_2010-2013'!$Q:$Q,"Yes"),IF($D$2="Pedestrian",COUNTIFS('Accident_Map_2010-2013'!$J:$J,Heatmap!$B11,'Accident_Map_2010-2013'!$H:$H,Heatmap!R$5,'Accident_Map_2010-2013'!$R:$R,"Yes"))))</f>
        <v>82</v>
      </c>
      <c r="S11" s="9">
        <f>IF($D$2="Auto",COUNTIFS('Accident_Map_2010-2013'!$J:$J,Heatmap!$B11,'Accident_Map_2010-2013'!$H:$H,Heatmap!S$5,'Accident_Map_2010-2013'!$P:$P,"Yes"),IF($D$2="Bicycle",COUNTIFS('Accident_Map_2010-2013'!$J:$J,Heatmap!$B11,'Accident_Map_2010-2013'!$H:$H,Heatmap!S$5,'Accident_Map_2010-2013'!$Q:$Q,"Yes"),IF($D$2="Pedestrian",COUNTIFS('Accident_Map_2010-2013'!$J:$J,Heatmap!$B11,'Accident_Map_2010-2013'!$H:$H,Heatmap!S$5,'Accident_Map_2010-2013'!$R:$R,"Yes"))))</f>
        <v>49</v>
      </c>
      <c r="T11" s="9">
        <f>IF($D$2="Auto",COUNTIFS('Accident_Map_2010-2013'!$J:$J,Heatmap!$B11,'Accident_Map_2010-2013'!$H:$H,Heatmap!T$5,'Accident_Map_2010-2013'!$P:$P,"Yes"),IF($D$2="Bicycle",COUNTIFS('Accident_Map_2010-2013'!$J:$J,Heatmap!$B11,'Accident_Map_2010-2013'!$H:$H,Heatmap!T$5,'Accident_Map_2010-2013'!$Q:$Q,"Yes"),IF($D$2="Pedestrian",COUNTIFS('Accident_Map_2010-2013'!$J:$J,Heatmap!$B11,'Accident_Map_2010-2013'!$H:$H,Heatmap!T$5,'Accident_Map_2010-2013'!$R:$R,"Yes"))))</f>
        <v>54</v>
      </c>
      <c r="U11" s="9">
        <f>IF($D$2="Auto",COUNTIFS('Accident_Map_2010-2013'!$J:$J,Heatmap!$B11,'Accident_Map_2010-2013'!$H:$H,Heatmap!U$5,'Accident_Map_2010-2013'!$P:$P,"Yes"),IF($D$2="Bicycle",COUNTIFS('Accident_Map_2010-2013'!$J:$J,Heatmap!$B11,'Accident_Map_2010-2013'!$H:$H,Heatmap!U$5,'Accident_Map_2010-2013'!$Q:$Q,"Yes"),IF($D$2="Pedestrian",COUNTIFS('Accident_Map_2010-2013'!$J:$J,Heatmap!$B11,'Accident_Map_2010-2013'!$H:$H,Heatmap!U$5,'Accident_Map_2010-2013'!$R:$R,"Yes"))))</f>
        <v>59</v>
      </c>
      <c r="V11" s="9">
        <f>IF($D$2="Auto",COUNTIFS('Accident_Map_2010-2013'!$J:$J,Heatmap!$B11,'Accident_Map_2010-2013'!$H:$H,Heatmap!V$5,'Accident_Map_2010-2013'!$P:$P,"Yes"),IF($D$2="Bicycle",COUNTIFS('Accident_Map_2010-2013'!$J:$J,Heatmap!$B11,'Accident_Map_2010-2013'!$H:$H,Heatmap!V$5,'Accident_Map_2010-2013'!$Q:$Q,"Yes"),IF($D$2="Pedestrian",COUNTIFS('Accident_Map_2010-2013'!$J:$J,Heatmap!$B11,'Accident_Map_2010-2013'!$H:$H,Heatmap!V$5,'Accident_Map_2010-2013'!$R:$R,"Yes"))))</f>
        <v>45</v>
      </c>
      <c r="W11" s="9">
        <f>IF($D$2="Auto",COUNTIFS('Accident_Map_2010-2013'!$J:$J,Heatmap!$B11,'Accident_Map_2010-2013'!$H:$H,Heatmap!W$5,'Accident_Map_2010-2013'!$P:$P,"Yes"),IF($D$2="Bicycle",COUNTIFS('Accident_Map_2010-2013'!$J:$J,Heatmap!$B11,'Accident_Map_2010-2013'!$H:$H,Heatmap!W$5,'Accident_Map_2010-2013'!$Q:$Q,"Yes"),IF($D$2="Pedestrian",COUNTIFS('Accident_Map_2010-2013'!$J:$J,Heatmap!$B11,'Accident_Map_2010-2013'!$H:$H,Heatmap!W$5,'Accident_Map_2010-2013'!$R:$R,"Yes"))))</f>
        <v>73</v>
      </c>
      <c r="X11" s="9">
        <f>IF($D$2="Auto",COUNTIFS('Accident_Map_2010-2013'!$J:$J,Heatmap!$B11,'Accident_Map_2010-2013'!$H:$H,Heatmap!X$5,'Accident_Map_2010-2013'!$P:$P,"Yes"),IF($D$2="Bicycle",COUNTIFS('Accident_Map_2010-2013'!$J:$J,Heatmap!$B11,'Accident_Map_2010-2013'!$H:$H,Heatmap!X$5,'Accident_Map_2010-2013'!$Q:$Q,"Yes"),IF($D$2="Pedestrian",COUNTIFS('Accident_Map_2010-2013'!$J:$J,Heatmap!$B11,'Accident_Map_2010-2013'!$H:$H,Heatmap!X$5,'Accident_Map_2010-2013'!$R:$R,"Yes"))))</f>
        <v>84</v>
      </c>
      <c r="Y11" s="9">
        <f>IF($D$2="Auto",COUNTIFS('Accident_Map_2010-2013'!$J:$J,Heatmap!$B11,'Accident_Map_2010-2013'!$H:$H,Heatmap!Y$5,'Accident_Map_2010-2013'!$P:$P,"Yes"),IF($D$2="Bicycle",COUNTIFS('Accident_Map_2010-2013'!$J:$J,Heatmap!$B11,'Accident_Map_2010-2013'!$H:$H,Heatmap!Y$5,'Accident_Map_2010-2013'!$Q:$Q,"Yes"),IF($D$2="Pedestrian",COUNTIFS('Accident_Map_2010-2013'!$J:$J,Heatmap!$B11,'Accident_Map_2010-2013'!$H:$H,Heatmap!Y$5,'Accident_Map_2010-2013'!$R:$R,"Yes"))))</f>
        <v>28</v>
      </c>
      <c r="Z11" s="9">
        <f>IF($D$2="Auto",COUNTIFS('Accident_Map_2010-2013'!$J:$J,Heatmap!$B11,'Accident_Map_2010-2013'!$H:$H,Heatmap!Z$5,'Accident_Map_2010-2013'!$P:$P,"Yes"),IF($D$2="Bicycle",COUNTIFS('Accident_Map_2010-2013'!$J:$J,Heatmap!$B11,'Accident_Map_2010-2013'!$H:$H,Heatmap!Z$5,'Accident_Map_2010-2013'!$Q:$Q,"Yes"),IF($D$2="Pedestrian",COUNTIFS('Accident_Map_2010-2013'!$J:$J,Heatmap!$B11,'Accident_Map_2010-2013'!$H:$H,Heatmap!Z$5,'Accident_Map_2010-2013'!$R:$R,"Yes"))))</f>
        <v>42</v>
      </c>
      <c r="AA11" s="9">
        <f>IF($D$2="Auto",COUNTIFS('Accident_Map_2010-2013'!$J:$J,Heatmap!$B11,'Accident_Map_2010-2013'!$H:$H,Heatmap!AA$5,'Accident_Map_2010-2013'!$P:$P,"Yes"),IF($D$2="Bicycle",COUNTIFS('Accident_Map_2010-2013'!$J:$J,Heatmap!$B11,'Accident_Map_2010-2013'!$H:$H,Heatmap!AA$5,'Accident_Map_2010-2013'!$Q:$Q,"Yes"),IF($D$2="Pedestrian",COUNTIFS('Accident_Map_2010-2013'!$J:$J,Heatmap!$B11,'Accident_Map_2010-2013'!$H:$H,Heatmap!AA$5,'Accident_Map_2010-2013'!$R:$R,"Yes"))))</f>
        <v>34</v>
      </c>
      <c r="AB11" s="9">
        <f>IF($D$2="Auto",COUNTIFS('Accident_Map_2010-2013'!$J:$J,Heatmap!$B11,'Accident_Map_2010-2013'!$H:$H,Heatmap!AB$5,'Accident_Map_2010-2013'!$P:$P,"Yes"),IF($D$2="Bicycle",COUNTIFS('Accident_Map_2010-2013'!$J:$J,Heatmap!$B11,'Accident_Map_2010-2013'!$H:$H,Heatmap!AB$5,'Accident_Map_2010-2013'!$Q:$Q,"Yes"),IF($D$2="Pedestrian",COUNTIFS('Accident_Map_2010-2013'!$J:$J,Heatmap!$B11,'Accident_Map_2010-2013'!$H:$H,Heatmap!AB$5,'Accident_Map_2010-2013'!$R:$R,"Yes"))))</f>
        <v>18</v>
      </c>
      <c r="AC11" s="9">
        <f>IF($D$2="Auto",COUNTIFS('Accident_Map_2010-2013'!$J:$J,Heatmap!$B11,'Accident_Map_2010-2013'!$H:$H,Heatmap!AC$5,'Accident_Map_2010-2013'!$P:$P,"Yes"),IF($D$2="Bicycle",COUNTIFS('Accident_Map_2010-2013'!$J:$J,Heatmap!$B11,'Accident_Map_2010-2013'!$H:$H,Heatmap!AC$5,'Accident_Map_2010-2013'!$Q:$Q,"Yes"),IF($D$2="Pedestrian",COUNTIFS('Accident_Map_2010-2013'!$J:$J,Heatmap!$B11,'Accident_Map_2010-2013'!$H:$H,Heatmap!AC$5,'Accident_Map_2010-2013'!$R:$R,"Yes"))))</f>
        <v>14</v>
      </c>
    </row>
    <row r="12" spans="2:32" ht="30" customHeight="1">
      <c r="B12" s="11">
        <v>5</v>
      </c>
      <c r="C12" s="10">
        <f t="shared" si="2"/>
        <v>957</v>
      </c>
      <c r="F12" s="9">
        <f>IF($D$2="Auto",COUNTIFS('Accident_Map_2010-2013'!$J:$J,Heatmap!$B12,'Accident_Map_2010-2013'!$H:$H,Heatmap!F$5,'Accident_Map_2010-2013'!$P:$P,"Yes"),IF($D$2="Bicycle",COUNTIFS('Accident_Map_2010-2013'!$J:$J,Heatmap!$B12,'Accident_Map_2010-2013'!$H:$H,Heatmap!F$5,'Accident_Map_2010-2013'!$Q:$Q,"Yes"),IF($D$2="Pedestrian",COUNTIFS('Accident_Map_2010-2013'!$J:$J,Heatmap!$B12,'Accident_Map_2010-2013'!$H:$H,Heatmap!F$5,'Accident_Map_2010-2013'!$R:$R,"Yes"))))</f>
        <v>10</v>
      </c>
      <c r="G12" s="9">
        <f>IF($D$2="Auto",COUNTIFS('Accident_Map_2010-2013'!$J:$J,Heatmap!$B12,'Accident_Map_2010-2013'!$H:$H,Heatmap!G$5,'Accident_Map_2010-2013'!$P:$P,"Yes"),IF($D$2="Bicycle",COUNTIFS('Accident_Map_2010-2013'!$J:$J,Heatmap!$B12,'Accident_Map_2010-2013'!$H:$H,Heatmap!G$5,'Accident_Map_2010-2013'!$Q:$Q,"Yes"),IF($D$2="Pedestrian",COUNTIFS('Accident_Map_2010-2013'!$J:$J,Heatmap!$B12,'Accident_Map_2010-2013'!$H:$H,Heatmap!G$5,'Accident_Map_2010-2013'!$R:$R,"Yes"))))</f>
        <v>9</v>
      </c>
      <c r="H12" s="9">
        <f>IF($D$2="Auto",COUNTIFS('Accident_Map_2010-2013'!$J:$J,Heatmap!$B12,'Accident_Map_2010-2013'!$H:$H,Heatmap!H$5,'Accident_Map_2010-2013'!$P:$P,"Yes"),IF($D$2="Bicycle",COUNTIFS('Accident_Map_2010-2013'!$J:$J,Heatmap!$B12,'Accident_Map_2010-2013'!$H:$H,Heatmap!H$5,'Accident_Map_2010-2013'!$Q:$Q,"Yes"),IF($D$2="Pedestrian",COUNTIFS('Accident_Map_2010-2013'!$J:$J,Heatmap!$B12,'Accident_Map_2010-2013'!$H:$H,Heatmap!H$5,'Accident_Map_2010-2013'!$R:$R,"Yes"))))</f>
        <v>6</v>
      </c>
      <c r="I12" s="9">
        <f>IF($D$2="Auto",COUNTIFS('Accident_Map_2010-2013'!$J:$J,Heatmap!$B12,'Accident_Map_2010-2013'!$H:$H,Heatmap!I$5,'Accident_Map_2010-2013'!$P:$P,"Yes"),IF($D$2="Bicycle",COUNTIFS('Accident_Map_2010-2013'!$J:$J,Heatmap!$B12,'Accident_Map_2010-2013'!$H:$H,Heatmap!I$5,'Accident_Map_2010-2013'!$Q:$Q,"Yes"),IF($D$2="Pedestrian",COUNTIFS('Accident_Map_2010-2013'!$J:$J,Heatmap!$B12,'Accident_Map_2010-2013'!$H:$H,Heatmap!I$5,'Accident_Map_2010-2013'!$R:$R,"Yes"))))</f>
        <v>3</v>
      </c>
      <c r="J12" s="9">
        <f>IF($D$2="Auto",COUNTIFS('Accident_Map_2010-2013'!$J:$J,Heatmap!$B12,'Accident_Map_2010-2013'!$H:$H,Heatmap!J$5,'Accident_Map_2010-2013'!$P:$P,"Yes"),IF($D$2="Bicycle",COUNTIFS('Accident_Map_2010-2013'!$J:$J,Heatmap!$B12,'Accident_Map_2010-2013'!$H:$H,Heatmap!J$5,'Accident_Map_2010-2013'!$Q:$Q,"Yes"),IF($D$2="Pedestrian",COUNTIFS('Accident_Map_2010-2013'!$J:$J,Heatmap!$B12,'Accident_Map_2010-2013'!$H:$H,Heatmap!J$5,'Accident_Map_2010-2013'!$R:$R,"Yes"))))</f>
        <v>2</v>
      </c>
      <c r="K12" s="9">
        <f>IF($D$2="Auto",COUNTIFS('Accident_Map_2010-2013'!$J:$J,Heatmap!$B12,'Accident_Map_2010-2013'!$H:$H,Heatmap!K$5,'Accident_Map_2010-2013'!$P:$P,"Yes"),IF($D$2="Bicycle",COUNTIFS('Accident_Map_2010-2013'!$J:$J,Heatmap!$B12,'Accident_Map_2010-2013'!$H:$H,Heatmap!K$5,'Accident_Map_2010-2013'!$Q:$Q,"Yes"),IF($D$2="Pedestrian",COUNTIFS('Accident_Map_2010-2013'!$J:$J,Heatmap!$B12,'Accident_Map_2010-2013'!$H:$H,Heatmap!K$5,'Accident_Map_2010-2013'!$R:$R,"Yes"))))</f>
        <v>6</v>
      </c>
      <c r="L12" s="9">
        <f>IF($D$2="Auto",COUNTIFS('Accident_Map_2010-2013'!$J:$J,Heatmap!$B12,'Accident_Map_2010-2013'!$H:$H,Heatmap!L$5,'Accident_Map_2010-2013'!$P:$P,"Yes"),IF($D$2="Bicycle",COUNTIFS('Accident_Map_2010-2013'!$J:$J,Heatmap!$B12,'Accident_Map_2010-2013'!$H:$H,Heatmap!L$5,'Accident_Map_2010-2013'!$Q:$Q,"Yes"),IF($D$2="Pedestrian",COUNTIFS('Accident_Map_2010-2013'!$J:$J,Heatmap!$B12,'Accident_Map_2010-2013'!$H:$H,Heatmap!L$5,'Accident_Map_2010-2013'!$R:$R,"Yes"))))</f>
        <v>21</v>
      </c>
      <c r="M12" s="9">
        <f>IF($D$2="Auto",COUNTIFS('Accident_Map_2010-2013'!$J:$J,Heatmap!$B12,'Accident_Map_2010-2013'!$H:$H,Heatmap!M$5,'Accident_Map_2010-2013'!$P:$P,"Yes"),IF($D$2="Bicycle",COUNTIFS('Accident_Map_2010-2013'!$J:$J,Heatmap!$B12,'Accident_Map_2010-2013'!$H:$H,Heatmap!M$5,'Accident_Map_2010-2013'!$Q:$Q,"Yes"),IF($D$2="Pedestrian",COUNTIFS('Accident_Map_2010-2013'!$J:$J,Heatmap!$B12,'Accident_Map_2010-2013'!$H:$H,Heatmap!M$5,'Accident_Map_2010-2013'!$R:$R,"Yes"))))</f>
        <v>35</v>
      </c>
      <c r="N12" s="9">
        <f>IF($D$2="Auto",COUNTIFS('Accident_Map_2010-2013'!$J:$J,Heatmap!$B12,'Accident_Map_2010-2013'!$H:$H,Heatmap!N$5,'Accident_Map_2010-2013'!$P:$P,"Yes"),IF($D$2="Bicycle",COUNTIFS('Accident_Map_2010-2013'!$J:$J,Heatmap!$B12,'Accident_Map_2010-2013'!$H:$H,Heatmap!N$5,'Accident_Map_2010-2013'!$Q:$Q,"Yes"),IF($D$2="Pedestrian",COUNTIFS('Accident_Map_2010-2013'!$J:$J,Heatmap!$B12,'Accident_Map_2010-2013'!$H:$H,Heatmap!N$5,'Accident_Map_2010-2013'!$R:$R,"Yes"))))</f>
        <v>82</v>
      </c>
      <c r="O12" s="9">
        <f>IF($D$2="Auto",COUNTIFS('Accident_Map_2010-2013'!$J:$J,Heatmap!$B12,'Accident_Map_2010-2013'!$H:$H,Heatmap!O$5,'Accident_Map_2010-2013'!$P:$P,"Yes"),IF($D$2="Bicycle",COUNTIFS('Accident_Map_2010-2013'!$J:$J,Heatmap!$B12,'Accident_Map_2010-2013'!$H:$H,Heatmap!O$5,'Accident_Map_2010-2013'!$Q:$Q,"Yes"),IF($D$2="Pedestrian",COUNTIFS('Accident_Map_2010-2013'!$J:$J,Heatmap!$B12,'Accident_Map_2010-2013'!$H:$H,Heatmap!O$5,'Accident_Map_2010-2013'!$R:$R,"Yes"))))</f>
        <v>90</v>
      </c>
      <c r="P12" s="9">
        <f>IF($D$2="Auto",COUNTIFS('Accident_Map_2010-2013'!$J:$J,Heatmap!$B12,'Accident_Map_2010-2013'!$H:$H,Heatmap!P$5,'Accident_Map_2010-2013'!$P:$P,"Yes"),IF($D$2="Bicycle",COUNTIFS('Accident_Map_2010-2013'!$J:$J,Heatmap!$B12,'Accident_Map_2010-2013'!$H:$H,Heatmap!P$5,'Accident_Map_2010-2013'!$Q:$Q,"Yes"),IF($D$2="Pedestrian",COUNTIFS('Accident_Map_2010-2013'!$J:$J,Heatmap!$B12,'Accident_Map_2010-2013'!$H:$H,Heatmap!P$5,'Accident_Map_2010-2013'!$R:$R,"Yes"))))</f>
        <v>48</v>
      </c>
      <c r="Q12" s="9">
        <f>IF($D$2="Auto",COUNTIFS('Accident_Map_2010-2013'!$J:$J,Heatmap!$B12,'Accident_Map_2010-2013'!$H:$H,Heatmap!Q$5,'Accident_Map_2010-2013'!$P:$P,"Yes"),IF($D$2="Bicycle",COUNTIFS('Accident_Map_2010-2013'!$J:$J,Heatmap!$B12,'Accident_Map_2010-2013'!$H:$H,Heatmap!Q$5,'Accident_Map_2010-2013'!$Q:$Q,"Yes"),IF($D$2="Pedestrian",COUNTIFS('Accident_Map_2010-2013'!$J:$J,Heatmap!$B12,'Accident_Map_2010-2013'!$H:$H,Heatmap!Q$5,'Accident_Map_2010-2013'!$R:$R,"Yes"))))</f>
        <v>67</v>
      </c>
      <c r="R12" s="9">
        <f>IF($D$2="Auto",COUNTIFS('Accident_Map_2010-2013'!$J:$J,Heatmap!$B12,'Accident_Map_2010-2013'!$H:$H,Heatmap!R$5,'Accident_Map_2010-2013'!$P:$P,"Yes"),IF($D$2="Bicycle",COUNTIFS('Accident_Map_2010-2013'!$J:$J,Heatmap!$B12,'Accident_Map_2010-2013'!$H:$H,Heatmap!R$5,'Accident_Map_2010-2013'!$Q:$Q,"Yes"),IF($D$2="Pedestrian",COUNTIFS('Accident_Map_2010-2013'!$J:$J,Heatmap!$B12,'Accident_Map_2010-2013'!$H:$H,Heatmap!R$5,'Accident_Map_2010-2013'!$R:$R,"Yes"))))</f>
        <v>61</v>
      </c>
      <c r="S12" s="9">
        <f>IF($D$2="Auto",COUNTIFS('Accident_Map_2010-2013'!$J:$J,Heatmap!$B12,'Accident_Map_2010-2013'!$H:$H,Heatmap!S$5,'Accident_Map_2010-2013'!$P:$P,"Yes"),IF($D$2="Bicycle",COUNTIFS('Accident_Map_2010-2013'!$J:$J,Heatmap!$B12,'Accident_Map_2010-2013'!$H:$H,Heatmap!S$5,'Accident_Map_2010-2013'!$Q:$Q,"Yes"),IF($D$2="Pedestrian",COUNTIFS('Accident_Map_2010-2013'!$J:$J,Heatmap!$B12,'Accident_Map_2010-2013'!$H:$H,Heatmap!S$5,'Accident_Map_2010-2013'!$R:$R,"Yes"))))</f>
        <v>36</v>
      </c>
      <c r="T12" s="9">
        <f>IF($D$2="Auto",COUNTIFS('Accident_Map_2010-2013'!$J:$J,Heatmap!$B12,'Accident_Map_2010-2013'!$H:$H,Heatmap!T$5,'Accident_Map_2010-2013'!$P:$P,"Yes"),IF($D$2="Bicycle",COUNTIFS('Accident_Map_2010-2013'!$J:$J,Heatmap!$B12,'Accident_Map_2010-2013'!$H:$H,Heatmap!T$5,'Accident_Map_2010-2013'!$Q:$Q,"Yes"),IF($D$2="Pedestrian",COUNTIFS('Accident_Map_2010-2013'!$J:$J,Heatmap!$B12,'Accident_Map_2010-2013'!$H:$H,Heatmap!T$5,'Accident_Map_2010-2013'!$R:$R,"Yes"))))</f>
        <v>67</v>
      </c>
      <c r="U12" s="9">
        <f>IF($D$2="Auto",COUNTIFS('Accident_Map_2010-2013'!$J:$J,Heatmap!$B12,'Accident_Map_2010-2013'!$H:$H,Heatmap!U$5,'Accident_Map_2010-2013'!$P:$P,"Yes"),IF($D$2="Bicycle",COUNTIFS('Accident_Map_2010-2013'!$J:$J,Heatmap!$B12,'Accident_Map_2010-2013'!$H:$H,Heatmap!U$5,'Accident_Map_2010-2013'!$Q:$Q,"Yes"),IF($D$2="Pedestrian",COUNTIFS('Accident_Map_2010-2013'!$J:$J,Heatmap!$B12,'Accident_Map_2010-2013'!$H:$H,Heatmap!U$5,'Accident_Map_2010-2013'!$R:$R,"Yes"))))</f>
        <v>80</v>
      </c>
      <c r="V12" s="9">
        <f>IF($D$2="Auto",COUNTIFS('Accident_Map_2010-2013'!$J:$J,Heatmap!$B12,'Accident_Map_2010-2013'!$H:$H,Heatmap!V$5,'Accident_Map_2010-2013'!$P:$P,"Yes"),IF($D$2="Bicycle",COUNTIFS('Accident_Map_2010-2013'!$J:$J,Heatmap!$B12,'Accident_Map_2010-2013'!$H:$H,Heatmap!V$5,'Accident_Map_2010-2013'!$Q:$Q,"Yes"),IF($D$2="Pedestrian",COUNTIFS('Accident_Map_2010-2013'!$J:$J,Heatmap!$B12,'Accident_Map_2010-2013'!$H:$H,Heatmap!V$5,'Accident_Map_2010-2013'!$R:$R,"Yes"))))</f>
        <v>57</v>
      </c>
      <c r="W12" s="9">
        <f>IF($D$2="Auto",COUNTIFS('Accident_Map_2010-2013'!$J:$J,Heatmap!$B12,'Accident_Map_2010-2013'!$H:$H,Heatmap!W$5,'Accident_Map_2010-2013'!$P:$P,"Yes"),IF($D$2="Bicycle",COUNTIFS('Accident_Map_2010-2013'!$J:$J,Heatmap!$B12,'Accident_Map_2010-2013'!$H:$H,Heatmap!W$5,'Accident_Map_2010-2013'!$Q:$Q,"Yes"),IF($D$2="Pedestrian",COUNTIFS('Accident_Map_2010-2013'!$J:$J,Heatmap!$B12,'Accident_Map_2010-2013'!$H:$H,Heatmap!W$5,'Accident_Map_2010-2013'!$R:$R,"Yes"))))</f>
        <v>70</v>
      </c>
      <c r="X12" s="9">
        <f>IF($D$2="Auto",COUNTIFS('Accident_Map_2010-2013'!$J:$J,Heatmap!$B12,'Accident_Map_2010-2013'!$H:$H,Heatmap!X$5,'Accident_Map_2010-2013'!$P:$P,"Yes"),IF($D$2="Bicycle",COUNTIFS('Accident_Map_2010-2013'!$J:$J,Heatmap!$B12,'Accident_Map_2010-2013'!$H:$H,Heatmap!X$5,'Accident_Map_2010-2013'!$Q:$Q,"Yes"),IF($D$2="Pedestrian",COUNTIFS('Accident_Map_2010-2013'!$J:$J,Heatmap!$B12,'Accident_Map_2010-2013'!$H:$H,Heatmap!X$5,'Accident_Map_2010-2013'!$R:$R,"Yes"))))</f>
        <v>73</v>
      </c>
      <c r="Y12" s="9">
        <f>IF($D$2="Auto",COUNTIFS('Accident_Map_2010-2013'!$J:$J,Heatmap!$B12,'Accident_Map_2010-2013'!$H:$H,Heatmap!Y$5,'Accident_Map_2010-2013'!$P:$P,"Yes"),IF($D$2="Bicycle",COUNTIFS('Accident_Map_2010-2013'!$J:$J,Heatmap!$B12,'Accident_Map_2010-2013'!$H:$H,Heatmap!Y$5,'Accident_Map_2010-2013'!$Q:$Q,"Yes"),IF($D$2="Pedestrian",COUNTIFS('Accident_Map_2010-2013'!$J:$J,Heatmap!$B12,'Accident_Map_2010-2013'!$H:$H,Heatmap!Y$5,'Accident_Map_2010-2013'!$R:$R,"Yes"))))</f>
        <v>29</v>
      </c>
      <c r="Z12" s="9">
        <f>IF($D$2="Auto",COUNTIFS('Accident_Map_2010-2013'!$J:$J,Heatmap!$B12,'Accident_Map_2010-2013'!$H:$H,Heatmap!Z$5,'Accident_Map_2010-2013'!$P:$P,"Yes"),IF($D$2="Bicycle",COUNTIFS('Accident_Map_2010-2013'!$J:$J,Heatmap!$B12,'Accident_Map_2010-2013'!$H:$H,Heatmap!Z$5,'Accident_Map_2010-2013'!$Q:$Q,"Yes"),IF($D$2="Pedestrian",COUNTIFS('Accident_Map_2010-2013'!$J:$J,Heatmap!$B12,'Accident_Map_2010-2013'!$H:$H,Heatmap!Z$5,'Accident_Map_2010-2013'!$R:$R,"Yes"))))</f>
        <v>40</v>
      </c>
      <c r="AA12" s="9">
        <f>IF($D$2="Auto",COUNTIFS('Accident_Map_2010-2013'!$J:$J,Heatmap!$B12,'Accident_Map_2010-2013'!$H:$H,Heatmap!AA$5,'Accident_Map_2010-2013'!$P:$P,"Yes"),IF($D$2="Bicycle",COUNTIFS('Accident_Map_2010-2013'!$J:$J,Heatmap!$B12,'Accident_Map_2010-2013'!$H:$H,Heatmap!AA$5,'Accident_Map_2010-2013'!$Q:$Q,"Yes"),IF($D$2="Pedestrian",COUNTIFS('Accident_Map_2010-2013'!$J:$J,Heatmap!$B12,'Accident_Map_2010-2013'!$H:$H,Heatmap!AA$5,'Accident_Map_2010-2013'!$R:$R,"Yes"))))</f>
        <v>37</v>
      </c>
      <c r="AB12" s="9">
        <f>IF($D$2="Auto",COUNTIFS('Accident_Map_2010-2013'!$J:$J,Heatmap!$B12,'Accident_Map_2010-2013'!$H:$H,Heatmap!AB$5,'Accident_Map_2010-2013'!$P:$P,"Yes"),IF($D$2="Bicycle",COUNTIFS('Accident_Map_2010-2013'!$J:$J,Heatmap!$B12,'Accident_Map_2010-2013'!$H:$H,Heatmap!AB$5,'Accident_Map_2010-2013'!$Q:$Q,"Yes"),IF($D$2="Pedestrian",COUNTIFS('Accident_Map_2010-2013'!$J:$J,Heatmap!$B12,'Accident_Map_2010-2013'!$H:$H,Heatmap!AB$5,'Accident_Map_2010-2013'!$R:$R,"Yes"))))</f>
        <v>18</v>
      </c>
      <c r="AC12" s="9">
        <f>IF($D$2="Auto",COUNTIFS('Accident_Map_2010-2013'!$J:$J,Heatmap!$B12,'Accident_Map_2010-2013'!$H:$H,Heatmap!AC$5,'Accident_Map_2010-2013'!$P:$P,"Yes"),IF($D$2="Bicycle",COUNTIFS('Accident_Map_2010-2013'!$J:$J,Heatmap!$B12,'Accident_Map_2010-2013'!$H:$H,Heatmap!AC$5,'Accident_Map_2010-2013'!$Q:$Q,"Yes"),IF($D$2="Pedestrian",COUNTIFS('Accident_Map_2010-2013'!$J:$J,Heatmap!$B12,'Accident_Map_2010-2013'!$H:$H,Heatmap!AC$5,'Accident_Map_2010-2013'!$R:$R,"Yes"))))</f>
        <v>10</v>
      </c>
    </row>
    <row r="13" spans="2:32" ht="30" customHeight="1">
      <c r="B13" s="11">
        <v>6</v>
      </c>
      <c r="C13" s="10">
        <f t="shared" si="2"/>
        <v>1052</v>
      </c>
      <c r="F13" s="9">
        <f>IF($D$2="Auto",COUNTIFS('Accident_Map_2010-2013'!$J:$J,Heatmap!$B13,'Accident_Map_2010-2013'!$H:$H,Heatmap!F$5,'Accident_Map_2010-2013'!$P:$P,"Yes"),IF($D$2="Bicycle",COUNTIFS('Accident_Map_2010-2013'!$J:$J,Heatmap!$B13,'Accident_Map_2010-2013'!$H:$H,Heatmap!F$5,'Accident_Map_2010-2013'!$Q:$Q,"Yes"),IF($D$2="Pedestrian",COUNTIFS('Accident_Map_2010-2013'!$J:$J,Heatmap!$B13,'Accident_Map_2010-2013'!$H:$H,Heatmap!F$5,'Accident_Map_2010-2013'!$R:$R,"Yes"))))</f>
        <v>10</v>
      </c>
      <c r="G13" s="9">
        <f>IF($D$2="Auto",COUNTIFS('Accident_Map_2010-2013'!$J:$J,Heatmap!$B13,'Accident_Map_2010-2013'!$H:$H,Heatmap!G$5,'Accident_Map_2010-2013'!$P:$P,"Yes"),IF($D$2="Bicycle",COUNTIFS('Accident_Map_2010-2013'!$J:$J,Heatmap!$B13,'Accident_Map_2010-2013'!$H:$H,Heatmap!G$5,'Accident_Map_2010-2013'!$Q:$Q,"Yes"),IF($D$2="Pedestrian",COUNTIFS('Accident_Map_2010-2013'!$J:$J,Heatmap!$B13,'Accident_Map_2010-2013'!$H:$H,Heatmap!G$5,'Accident_Map_2010-2013'!$R:$R,"Yes"))))</f>
        <v>14</v>
      </c>
      <c r="H13" s="9">
        <f>IF($D$2="Auto",COUNTIFS('Accident_Map_2010-2013'!$J:$J,Heatmap!$B13,'Accident_Map_2010-2013'!$H:$H,Heatmap!H$5,'Accident_Map_2010-2013'!$P:$P,"Yes"),IF($D$2="Bicycle",COUNTIFS('Accident_Map_2010-2013'!$J:$J,Heatmap!$B13,'Accident_Map_2010-2013'!$H:$H,Heatmap!H$5,'Accident_Map_2010-2013'!$Q:$Q,"Yes"),IF($D$2="Pedestrian",COUNTIFS('Accident_Map_2010-2013'!$J:$J,Heatmap!$B13,'Accident_Map_2010-2013'!$H:$H,Heatmap!H$5,'Accident_Map_2010-2013'!$R:$R,"Yes"))))</f>
        <v>17</v>
      </c>
      <c r="I13" s="9">
        <f>IF($D$2="Auto",COUNTIFS('Accident_Map_2010-2013'!$J:$J,Heatmap!$B13,'Accident_Map_2010-2013'!$H:$H,Heatmap!I$5,'Accident_Map_2010-2013'!$P:$P,"Yes"),IF($D$2="Bicycle",COUNTIFS('Accident_Map_2010-2013'!$J:$J,Heatmap!$B13,'Accident_Map_2010-2013'!$H:$H,Heatmap!I$5,'Accident_Map_2010-2013'!$Q:$Q,"Yes"),IF($D$2="Pedestrian",COUNTIFS('Accident_Map_2010-2013'!$J:$J,Heatmap!$B13,'Accident_Map_2010-2013'!$H:$H,Heatmap!I$5,'Accident_Map_2010-2013'!$R:$R,"Yes"))))</f>
        <v>3</v>
      </c>
      <c r="J13" s="9">
        <f>IF($D$2="Auto",COUNTIFS('Accident_Map_2010-2013'!$J:$J,Heatmap!$B13,'Accident_Map_2010-2013'!$H:$H,Heatmap!J$5,'Accident_Map_2010-2013'!$P:$P,"Yes"),IF($D$2="Bicycle",COUNTIFS('Accident_Map_2010-2013'!$J:$J,Heatmap!$B13,'Accident_Map_2010-2013'!$H:$H,Heatmap!J$5,'Accident_Map_2010-2013'!$Q:$Q,"Yes"),IF($D$2="Pedestrian",COUNTIFS('Accident_Map_2010-2013'!$J:$J,Heatmap!$B13,'Accident_Map_2010-2013'!$H:$H,Heatmap!J$5,'Accident_Map_2010-2013'!$R:$R,"Yes"))))</f>
        <v>0</v>
      </c>
      <c r="K13" s="9">
        <f>IF($D$2="Auto",COUNTIFS('Accident_Map_2010-2013'!$J:$J,Heatmap!$B13,'Accident_Map_2010-2013'!$H:$H,Heatmap!K$5,'Accident_Map_2010-2013'!$P:$P,"Yes"),IF($D$2="Bicycle",COUNTIFS('Accident_Map_2010-2013'!$J:$J,Heatmap!$B13,'Accident_Map_2010-2013'!$H:$H,Heatmap!K$5,'Accident_Map_2010-2013'!$Q:$Q,"Yes"),IF($D$2="Pedestrian",COUNTIFS('Accident_Map_2010-2013'!$J:$J,Heatmap!$B13,'Accident_Map_2010-2013'!$H:$H,Heatmap!K$5,'Accident_Map_2010-2013'!$R:$R,"Yes"))))</f>
        <v>4</v>
      </c>
      <c r="L13" s="9">
        <f>IF($D$2="Auto",COUNTIFS('Accident_Map_2010-2013'!$J:$J,Heatmap!$B13,'Accident_Map_2010-2013'!$H:$H,Heatmap!L$5,'Accident_Map_2010-2013'!$P:$P,"Yes"),IF($D$2="Bicycle",COUNTIFS('Accident_Map_2010-2013'!$J:$J,Heatmap!$B13,'Accident_Map_2010-2013'!$H:$H,Heatmap!L$5,'Accident_Map_2010-2013'!$Q:$Q,"Yes"),IF($D$2="Pedestrian",COUNTIFS('Accident_Map_2010-2013'!$J:$J,Heatmap!$B13,'Accident_Map_2010-2013'!$H:$H,Heatmap!L$5,'Accident_Map_2010-2013'!$R:$R,"Yes"))))</f>
        <v>25</v>
      </c>
      <c r="M13" s="9">
        <f>IF($D$2="Auto",COUNTIFS('Accident_Map_2010-2013'!$J:$J,Heatmap!$B13,'Accident_Map_2010-2013'!$H:$H,Heatmap!M$5,'Accident_Map_2010-2013'!$P:$P,"Yes"),IF($D$2="Bicycle",COUNTIFS('Accident_Map_2010-2013'!$J:$J,Heatmap!$B13,'Accident_Map_2010-2013'!$H:$H,Heatmap!M$5,'Accident_Map_2010-2013'!$Q:$Q,"Yes"),IF($D$2="Pedestrian",COUNTIFS('Accident_Map_2010-2013'!$J:$J,Heatmap!$B13,'Accident_Map_2010-2013'!$H:$H,Heatmap!M$5,'Accident_Map_2010-2013'!$R:$R,"Yes"))))</f>
        <v>46</v>
      </c>
      <c r="N13" s="9">
        <f>IF($D$2="Auto",COUNTIFS('Accident_Map_2010-2013'!$J:$J,Heatmap!$B13,'Accident_Map_2010-2013'!$H:$H,Heatmap!N$5,'Accident_Map_2010-2013'!$P:$P,"Yes"),IF($D$2="Bicycle",COUNTIFS('Accident_Map_2010-2013'!$J:$J,Heatmap!$B13,'Accident_Map_2010-2013'!$H:$H,Heatmap!N$5,'Accident_Map_2010-2013'!$Q:$Q,"Yes"),IF($D$2="Pedestrian",COUNTIFS('Accident_Map_2010-2013'!$J:$J,Heatmap!$B13,'Accident_Map_2010-2013'!$H:$H,Heatmap!N$5,'Accident_Map_2010-2013'!$R:$R,"Yes"))))</f>
        <v>80</v>
      </c>
      <c r="O13" s="9">
        <f>IF($D$2="Auto",COUNTIFS('Accident_Map_2010-2013'!$J:$J,Heatmap!$B13,'Accident_Map_2010-2013'!$H:$H,Heatmap!O$5,'Accident_Map_2010-2013'!$P:$P,"Yes"),IF($D$2="Bicycle",COUNTIFS('Accident_Map_2010-2013'!$J:$J,Heatmap!$B13,'Accident_Map_2010-2013'!$H:$H,Heatmap!O$5,'Accident_Map_2010-2013'!$Q:$Q,"Yes"),IF($D$2="Pedestrian",COUNTIFS('Accident_Map_2010-2013'!$J:$J,Heatmap!$B13,'Accident_Map_2010-2013'!$H:$H,Heatmap!O$5,'Accident_Map_2010-2013'!$R:$R,"Yes"))))</f>
        <v>91</v>
      </c>
      <c r="P13" s="9">
        <f>IF($D$2="Auto",COUNTIFS('Accident_Map_2010-2013'!$J:$J,Heatmap!$B13,'Accident_Map_2010-2013'!$H:$H,Heatmap!P$5,'Accident_Map_2010-2013'!$P:$P,"Yes"),IF($D$2="Bicycle",COUNTIFS('Accident_Map_2010-2013'!$J:$J,Heatmap!$B13,'Accident_Map_2010-2013'!$H:$H,Heatmap!P$5,'Accident_Map_2010-2013'!$Q:$Q,"Yes"),IF($D$2="Pedestrian",COUNTIFS('Accident_Map_2010-2013'!$J:$J,Heatmap!$B13,'Accident_Map_2010-2013'!$H:$H,Heatmap!P$5,'Accident_Map_2010-2013'!$R:$R,"Yes"))))</f>
        <v>44</v>
      </c>
      <c r="Q13" s="9">
        <f>IF($D$2="Auto",COUNTIFS('Accident_Map_2010-2013'!$J:$J,Heatmap!$B13,'Accident_Map_2010-2013'!$H:$H,Heatmap!Q$5,'Accident_Map_2010-2013'!$P:$P,"Yes"),IF($D$2="Bicycle",COUNTIFS('Accident_Map_2010-2013'!$J:$J,Heatmap!$B13,'Accident_Map_2010-2013'!$H:$H,Heatmap!Q$5,'Accident_Map_2010-2013'!$Q:$Q,"Yes"),IF($D$2="Pedestrian",COUNTIFS('Accident_Map_2010-2013'!$J:$J,Heatmap!$B13,'Accident_Map_2010-2013'!$H:$H,Heatmap!Q$5,'Accident_Map_2010-2013'!$R:$R,"Yes"))))</f>
        <v>57</v>
      </c>
      <c r="R13" s="9">
        <f>IF($D$2="Auto",COUNTIFS('Accident_Map_2010-2013'!$J:$J,Heatmap!$B13,'Accident_Map_2010-2013'!$H:$H,Heatmap!R$5,'Accident_Map_2010-2013'!$P:$P,"Yes"),IF($D$2="Bicycle",COUNTIFS('Accident_Map_2010-2013'!$J:$J,Heatmap!$B13,'Accident_Map_2010-2013'!$H:$H,Heatmap!R$5,'Accident_Map_2010-2013'!$Q:$Q,"Yes"),IF($D$2="Pedestrian",COUNTIFS('Accident_Map_2010-2013'!$J:$J,Heatmap!$B13,'Accident_Map_2010-2013'!$H:$H,Heatmap!R$5,'Accident_Map_2010-2013'!$R:$R,"Yes"))))</f>
        <v>66</v>
      </c>
      <c r="S13" s="9">
        <f>IF($D$2="Auto",COUNTIFS('Accident_Map_2010-2013'!$J:$J,Heatmap!$B13,'Accident_Map_2010-2013'!$H:$H,Heatmap!S$5,'Accident_Map_2010-2013'!$P:$P,"Yes"),IF($D$2="Bicycle",COUNTIFS('Accident_Map_2010-2013'!$J:$J,Heatmap!$B13,'Accident_Map_2010-2013'!$H:$H,Heatmap!S$5,'Accident_Map_2010-2013'!$Q:$Q,"Yes"),IF($D$2="Pedestrian",COUNTIFS('Accident_Map_2010-2013'!$J:$J,Heatmap!$B13,'Accident_Map_2010-2013'!$H:$H,Heatmap!S$5,'Accident_Map_2010-2013'!$R:$R,"Yes"))))</f>
        <v>58</v>
      </c>
      <c r="T13" s="9">
        <f>IF($D$2="Auto",COUNTIFS('Accident_Map_2010-2013'!$J:$J,Heatmap!$B13,'Accident_Map_2010-2013'!$H:$H,Heatmap!T$5,'Accident_Map_2010-2013'!$P:$P,"Yes"),IF($D$2="Bicycle",COUNTIFS('Accident_Map_2010-2013'!$J:$J,Heatmap!$B13,'Accident_Map_2010-2013'!$H:$H,Heatmap!T$5,'Accident_Map_2010-2013'!$Q:$Q,"Yes"),IF($D$2="Pedestrian",COUNTIFS('Accident_Map_2010-2013'!$J:$J,Heatmap!$B13,'Accident_Map_2010-2013'!$H:$H,Heatmap!T$5,'Accident_Map_2010-2013'!$R:$R,"Yes"))))</f>
        <v>70</v>
      </c>
      <c r="U13" s="9">
        <f>IF($D$2="Auto",COUNTIFS('Accident_Map_2010-2013'!$J:$J,Heatmap!$B13,'Accident_Map_2010-2013'!$H:$H,Heatmap!U$5,'Accident_Map_2010-2013'!$P:$P,"Yes"),IF($D$2="Bicycle",COUNTIFS('Accident_Map_2010-2013'!$J:$J,Heatmap!$B13,'Accident_Map_2010-2013'!$H:$H,Heatmap!U$5,'Accident_Map_2010-2013'!$Q:$Q,"Yes"),IF($D$2="Pedestrian",COUNTIFS('Accident_Map_2010-2013'!$J:$J,Heatmap!$B13,'Accident_Map_2010-2013'!$H:$H,Heatmap!U$5,'Accident_Map_2010-2013'!$R:$R,"Yes"))))</f>
        <v>101</v>
      </c>
      <c r="V13" s="9">
        <f>IF($D$2="Auto",COUNTIFS('Accident_Map_2010-2013'!$J:$J,Heatmap!$B13,'Accident_Map_2010-2013'!$H:$H,Heatmap!V$5,'Accident_Map_2010-2013'!$P:$P,"Yes"),IF($D$2="Bicycle",COUNTIFS('Accident_Map_2010-2013'!$J:$J,Heatmap!$B13,'Accident_Map_2010-2013'!$H:$H,Heatmap!V$5,'Accident_Map_2010-2013'!$Q:$Q,"Yes"),IF($D$2="Pedestrian",COUNTIFS('Accident_Map_2010-2013'!$J:$J,Heatmap!$B13,'Accident_Map_2010-2013'!$H:$H,Heatmap!V$5,'Accident_Map_2010-2013'!$R:$R,"Yes"))))</f>
        <v>57</v>
      </c>
      <c r="W13" s="9">
        <f>IF($D$2="Auto",COUNTIFS('Accident_Map_2010-2013'!$J:$J,Heatmap!$B13,'Accident_Map_2010-2013'!$H:$H,Heatmap!W$5,'Accident_Map_2010-2013'!$P:$P,"Yes"),IF($D$2="Bicycle",COUNTIFS('Accident_Map_2010-2013'!$J:$J,Heatmap!$B13,'Accident_Map_2010-2013'!$H:$H,Heatmap!W$5,'Accident_Map_2010-2013'!$Q:$Q,"Yes"),IF($D$2="Pedestrian",COUNTIFS('Accident_Map_2010-2013'!$J:$J,Heatmap!$B13,'Accident_Map_2010-2013'!$H:$H,Heatmap!W$5,'Accident_Map_2010-2013'!$R:$R,"Yes"))))</f>
        <v>76</v>
      </c>
      <c r="X13" s="9">
        <f>IF($D$2="Auto",COUNTIFS('Accident_Map_2010-2013'!$J:$J,Heatmap!$B13,'Accident_Map_2010-2013'!$H:$H,Heatmap!X$5,'Accident_Map_2010-2013'!$P:$P,"Yes"),IF($D$2="Bicycle",COUNTIFS('Accident_Map_2010-2013'!$J:$J,Heatmap!$B13,'Accident_Map_2010-2013'!$H:$H,Heatmap!X$5,'Accident_Map_2010-2013'!$Q:$Q,"Yes"),IF($D$2="Pedestrian",COUNTIFS('Accident_Map_2010-2013'!$J:$J,Heatmap!$B13,'Accident_Map_2010-2013'!$H:$H,Heatmap!X$5,'Accident_Map_2010-2013'!$R:$R,"Yes"))))</f>
        <v>72</v>
      </c>
      <c r="Y13" s="9">
        <f>IF($D$2="Auto",COUNTIFS('Accident_Map_2010-2013'!$J:$J,Heatmap!$B13,'Accident_Map_2010-2013'!$H:$H,Heatmap!Y$5,'Accident_Map_2010-2013'!$P:$P,"Yes"),IF($D$2="Bicycle",COUNTIFS('Accident_Map_2010-2013'!$J:$J,Heatmap!$B13,'Accident_Map_2010-2013'!$H:$H,Heatmap!Y$5,'Accident_Map_2010-2013'!$Q:$Q,"Yes"),IF($D$2="Pedestrian",COUNTIFS('Accident_Map_2010-2013'!$J:$J,Heatmap!$B13,'Accident_Map_2010-2013'!$H:$H,Heatmap!Y$5,'Accident_Map_2010-2013'!$R:$R,"Yes"))))</f>
        <v>44</v>
      </c>
      <c r="Z13" s="9">
        <f>IF($D$2="Auto",COUNTIFS('Accident_Map_2010-2013'!$J:$J,Heatmap!$B13,'Accident_Map_2010-2013'!$H:$H,Heatmap!Z$5,'Accident_Map_2010-2013'!$P:$P,"Yes"),IF($D$2="Bicycle",COUNTIFS('Accident_Map_2010-2013'!$J:$J,Heatmap!$B13,'Accident_Map_2010-2013'!$H:$H,Heatmap!Z$5,'Accident_Map_2010-2013'!$Q:$Q,"Yes"),IF($D$2="Pedestrian",COUNTIFS('Accident_Map_2010-2013'!$J:$J,Heatmap!$B13,'Accident_Map_2010-2013'!$H:$H,Heatmap!Z$5,'Accident_Map_2010-2013'!$R:$R,"Yes"))))</f>
        <v>35</v>
      </c>
      <c r="AA13" s="9">
        <f>IF($D$2="Auto",COUNTIFS('Accident_Map_2010-2013'!$J:$J,Heatmap!$B13,'Accident_Map_2010-2013'!$H:$H,Heatmap!AA$5,'Accident_Map_2010-2013'!$P:$P,"Yes"),IF($D$2="Bicycle",COUNTIFS('Accident_Map_2010-2013'!$J:$J,Heatmap!$B13,'Accident_Map_2010-2013'!$H:$H,Heatmap!AA$5,'Accident_Map_2010-2013'!$Q:$Q,"Yes"),IF($D$2="Pedestrian",COUNTIFS('Accident_Map_2010-2013'!$J:$J,Heatmap!$B13,'Accident_Map_2010-2013'!$H:$H,Heatmap!AA$5,'Accident_Map_2010-2013'!$R:$R,"Yes"))))</f>
        <v>30</v>
      </c>
      <c r="AB13" s="9">
        <f>IF($D$2="Auto",COUNTIFS('Accident_Map_2010-2013'!$J:$J,Heatmap!$B13,'Accident_Map_2010-2013'!$H:$H,Heatmap!AB$5,'Accident_Map_2010-2013'!$P:$P,"Yes"),IF($D$2="Bicycle",COUNTIFS('Accident_Map_2010-2013'!$J:$J,Heatmap!$B13,'Accident_Map_2010-2013'!$H:$H,Heatmap!AB$5,'Accident_Map_2010-2013'!$Q:$Q,"Yes"),IF($D$2="Pedestrian",COUNTIFS('Accident_Map_2010-2013'!$J:$J,Heatmap!$B13,'Accident_Map_2010-2013'!$H:$H,Heatmap!AB$5,'Accident_Map_2010-2013'!$R:$R,"Yes"))))</f>
        <v>24</v>
      </c>
      <c r="AC13" s="9">
        <f>IF($D$2="Auto",COUNTIFS('Accident_Map_2010-2013'!$J:$J,Heatmap!$B13,'Accident_Map_2010-2013'!$H:$H,Heatmap!AC$5,'Accident_Map_2010-2013'!$P:$P,"Yes"),IF($D$2="Bicycle",COUNTIFS('Accident_Map_2010-2013'!$J:$J,Heatmap!$B13,'Accident_Map_2010-2013'!$H:$H,Heatmap!AC$5,'Accident_Map_2010-2013'!$Q:$Q,"Yes"),IF($D$2="Pedestrian",COUNTIFS('Accident_Map_2010-2013'!$J:$J,Heatmap!$B13,'Accident_Map_2010-2013'!$H:$H,Heatmap!AC$5,'Accident_Map_2010-2013'!$R:$R,"Yes"))))</f>
        <v>28</v>
      </c>
    </row>
    <row r="14" spans="2:32" ht="30" customHeight="1">
      <c r="B14" s="11">
        <v>7</v>
      </c>
      <c r="C14" s="10">
        <f t="shared" si="2"/>
        <v>718</v>
      </c>
      <c r="F14" s="9">
        <f>IF($D$2="Auto",COUNTIFS('Accident_Map_2010-2013'!$J:$J,Heatmap!$B14,'Accident_Map_2010-2013'!$H:$H,Heatmap!F$5,'Accident_Map_2010-2013'!$P:$P,"Yes"),IF($D$2="Bicycle",COUNTIFS('Accident_Map_2010-2013'!$J:$J,Heatmap!$B14,'Accident_Map_2010-2013'!$H:$H,Heatmap!F$5,'Accident_Map_2010-2013'!$Q:$Q,"Yes"),IF($D$2="Pedestrian",COUNTIFS('Accident_Map_2010-2013'!$J:$J,Heatmap!$B14,'Accident_Map_2010-2013'!$H:$H,Heatmap!F$5,'Accident_Map_2010-2013'!$R:$R,"Yes"))))</f>
        <v>17</v>
      </c>
      <c r="G14" s="9">
        <f>IF($D$2="Auto",COUNTIFS('Accident_Map_2010-2013'!$J:$J,Heatmap!$B14,'Accident_Map_2010-2013'!$H:$H,Heatmap!G$5,'Accident_Map_2010-2013'!$P:$P,"Yes"),IF($D$2="Bicycle",COUNTIFS('Accident_Map_2010-2013'!$J:$J,Heatmap!$B14,'Accident_Map_2010-2013'!$H:$H,Heatmap!G$5,'Accident_Map_2010-2013'!$Q:$Q,"Yes"),IF($D$2="Pedestrian",COUNTIFS('Accident_Map_2010-2013'!$J:$J,Heatmap!$B14,'Accident_Map_2010-2013'!$H:$H,Heatmap!G$5,'Accident_Map_2010-2013'!$R:$R,"Yes"))))</f>
        <v>17</v>
      </c>
      <c r="H14" s="9">
        <f>IF($D$2="Auto",COUNTIFS('Accident_Map_2010-2013'!$J:$J,Heatmap!$B14,'Accident_Map_2010-2013'!$H:$H,Heatmap!H$5,'Accident_Map_2010-2013'!$P:$P,"Yes"),IF($D$2="Bicycle",COUNTIFS('Accident_Map_2010-2013'!$J:$J,Heatmap!$B14,'Accident_Map_2010-2013'!$H:$H,Heatmap!H$5,'Accident_Map_2010-2013'!$Q:$Q,"Yes"),IF($D$2="Pedestrian",COUNTIFS('Accident_Map_2010-2013'!$J:$J,Heatmap!$B14,'Accident_Map_2010-2013'!$H:$H,Heatmap!H$5,'Accident_Map_2010-2013'!$R:$R,"Yes"))))</f>
        <v>23</v>
      </c>
      <c r="I14" s="9">
        <f>IF($D$2="Auto",COUNTIFS('Accident_Map_2010-2013'!$J:$J,Heatmap!$B14,'Accident_Map_2010-2013'!$H:$H,Heatmap!I$5,'Accident_Map_2010-2013'!$P:$P,"Yes"),IF($D$2="Bicycle",COUNTIFS('Accident_Map_2010-2013'!$J:$J,Heatmap!$B14,'Accident_Map_2010-2013'!$H:$H,Heatmap!I$5,'Accident_Map_2010-2013'!$Q:$Q,"Yes"),IF($D$2="Pedestrian",COUNTIFS('Accident_Map_2010-2013'!$J:$J,Heatmap!$B14,'Accident_Map_2010-2013'!$H:$H,Heatmap!I$5,'Accident_Map_2010-2013'!$R:$R,"Yes"))))</f>
        <v>13</v>
      </c>
      <c r="J14" s="9">
        <f>IF($D$2="Auto",COUNTIFS('Accident_Map_2010-2013'!$J:$J,Heatmap!$B14,'Accident_Map_2010-2013'!$H:$H,Heatmap!J$5,'Accident_Map_2010-2013'!$P:$P,"Yes"),IF($D$2="Bicycle",COUNTIFS('Accident_Map_2010-2013'!$J:$J,Heatmap!$B14,'Accident_Map_2010-2013'!$H:$H,Heatmap!J$5,'Accident_Map_2010-2013'!$Q:$Q,"Yes"),IF($D$2="Pedestrian",COUNTIFS('Accident_Map_2010-2013'!$J:$J,Heatmap!$B14,'Accident_Map_2010-2013'!$H:$H,Heatmap!J$5,'Accident_Map_2010-2013'!$R:$R,"Yes"))))</f>
        <v>1</v>
      </c>
      <c r="K14" s="9">
        <f>IF($D$2="Auto",COUNTIFS('Accident_Map_2010-2013'!$J:$J,Heatmap!$B14,'Accident_Map_2010-2013'!$H:$H,Heatmap!K$5,'Accident_Map_2010-2013'!$P:$P,"Yes"),IF($D$2="Bicycle",COUNTIFS('Accident_Map_2010-2013'!$J:$J,Heatmap!$B14,'Accident_Map_2010-2013'!$H:$H,Heatmap!K$5,'Accident_Map_2010-2013'!$Q:$Q,"Yes"),IF($D$2="Pedestrian",COUNTIFS('Accident_Map_2010-2013'!$J:$J,Heatmap!$B14,'Accident_Map_2010-2013'!$H:$H,Heatmap!K$5,'Accident_Map_2010-2013'!$R:$R,"Yes"))))</f>
        <v>9</v>
      </c>
      <c r="L14" s="9">
        <f>IF($D$2="Auto",COUNTIFS('Accident_Map_2010-2013'!$J:$J,Heatmap!$B14,'Accident_Map_2010-2013'!$H:$H,Heatmap!L$5,'Accident_Map_2010-2013'!$P:$P,"Yes"),IF($D$2="Bicycle",COUNTIFS('Accident_Map_2010-2013'!$J:$J,Heatmap!$B14,'Accident_Map_2010-2013'!$H:$H,Heatmap!L$5,'Accident_Map_2010-2013'!$Q:$Q,"Yes"),IF($D$2="Pedestrian",COUNTIFS('Accident_Map_2010-2013'!$J:$J,Heatmap!$B14,'Accident_Map_2010-2013'!$H:$H,Heatmap!L$5,'Accident_Map_2010-2013'!$R:$R,"Yes"))))</f>
        <v>13</v>
      </c>
      <c r="M14" s="9">
        <f>IF($D$2="Auto",COUNTIFS('Accident_Map_2010-2013'!$J:$J,Heatmap!$B14,'Accident_Map_2010-2013'!$H:$H,Heatmap!M$5,'Accident_Map_2010-2013'!$P:$P,"Yes"),IF($D$2="Bicycle",COUNTIFS('Accident_Map_2010-2013'!$J:$J,Heatmap!$B14,'Accident_Map_2010-2013'!$H:$H,Heatmap!M$5,'Accident_Map_2010-2013'!$Q:$Q,"Yes"),IF($D$2="Pedestrian",COUNTIFS('Accident_Map_2010-2013'!$J:$J,Heatmap!$B14,'Accident_Map_2010-2013'!$H:$H,Heatmap!M$5,'Accident_Map_2010-2013'!$R:$R,"Yes"))))</f>
        <v>14</v>
      </c>
      <c r="N14" s="9">
        <f>IF($D$2="Auto",COUNTIFS('Accident_Map_2010-2013'!$J:$J,Heatmap!$B14,'Accident_Map_2010-2013'!$H:$H,Heatmap!N$5,'Accident_Map_2010-2013'!$P:$P,"Yes"),IF($D$2="Bicycle",COUNTIFS('Accident_Map_2010-2013'!$J:$J,Heatmap!$B14,'Accident_Map_2010-2013'!$H:$H,Heatmap!N$5,'Accident_Map_2010-2013'!$Q:$Q,"Yes"),IF($D$2="Pedestrian",COUNTIFS('Accident_Map_2010-2013'!$J:$J,Heatmap!$B14,'Accident_Map_2010-2013'!$H:$H,Heatmap!N$5,'Accident_Map_2010-2013'!$R:$R,"Yes"))))</f>
        <v>31</v>
      </c>
      <c r="O14" s="9">
        <f>IF($D$2="Auto",COUNTIFS('Accident_Map_2010-2013'!$J:$J,Heatmap!$B14,'Accident_Map_2010-2013'!$H:$H,Heatmap!O$5,'Accident_Map_2010-2013'!$P:$P,"Yes"),IF($D$2="Bicycle",COUNTIFS('Accident_Map_2010-2013'!$J:$J,Heatmap!$B14,'Accident_Map_2010-2013'!$H:$H,Heatmap!O$5,'Accident_Map_2010-2013'!$Q:$Q,"Yes"),IF($D$2="Pedestrian",COUNTIFS('Accident_Map_2010-2013'!$J:$J,Heatmap!$B14,'Accident_Map_2010-2013'!$H:$H,Heatmap!O$5,'Accident_Map_2010-2013'!$R:$R,"Yes"))))</f>
        <v>38</v>
      </c>
      <c r="P14" s="9">
        <f>IF($D$2="Auto",COUNTIFS('Accident_Map_2010-2013'!$J:$J,Heatmap!$B14,'Accident_Map_2010-2013'!$H:$H,Heatmap!P$5,'Accident_Map_2010-2013'!$P:$P,"Yes"),IF($D$2="Bicycle",COUNTIFS('Accident_Map_2010-2013'!$J:$J,Heatmap!$B14,'Accident_Map_2010-2013'!$H:$H,Heatmap!P$5,'Accident_Map_2010-2013'!$Q:$Q,"Yes"),IF($D$2="Pedestrian",COUNTIFS('Accident_Map_2010-2013'!$J:$J,Heatmap!$B14,'Accident_Map_2010-2013'!$H:$H,Heatmap!P$5,'Accident_Map_2010-2013'!$R:$R,"Yes"))))</f>
        <v>35</v>
      </c>
      <c r="Q14" s="9">
        <f>IF($D$2="Auto",COUNTIFS('Accident_Map_2010-2013'!$J:$J,Heatmap!$B14,'Accident_Map_2010-2013'!$H:$H,Heatmap!Q$5,'Accident_Map_2010-2013'!$P:$P,"Yes"),IF($D$2="Bicycle",COUNTIFS('Accident_Map_2010-2013'!$J:$J,Heatmap!$B14,'Accident_Map_2010-2013'!$H:$H,Heatmap!Q$5,'Accident_Map_2010-2013'!$Q:$Q,"Yes"),IF($D$2="Pedestrian",COUNTIFS('Accident_Map_2010-2013'!$J:$J,Heatmap!$B14,'Accident_Map_2010-2013'!$H:$H,Heatmap!Q$5,'Accident_Map_2010-2013'!$R:$R,"Yes"))))</f>
        <v>49</v>
      </c>
      <c r="R14" s="9">
        <f>IF($D$2="Auto",COUNTIFS('Accident_Map_2010-2013'!$J:$J,Heatmap!$B14,'Accident_Map_2010-2013'!$H:$H,Heatmap!R$5,'Accident_Map_2010-2013'!$P:$P,"Yes"),IF($D$2="Bicycle",COUNTIFS('Accident_Map_2010-2013'!$J:$J,Heatmap!$B14,'Accident_Map_2010-2013'!$H:$H,Heatmap!R$5,'Accident_Map_2010-2013'!$Q:$Q,"Yes"),IF($D$2="Pedestrian",COUNTIFS('Accident_Map_2010-2013'!$J:$J,Heatmap!$B14,'Accident_Map_2010-2013'!$H:$H,Heatmap!R$5,'Accident_Map_2010-2013'!$R:$R,"Yes"))))</f>
        <v>58</v>
      </c>
      <c r="S14" s="9">
        <f>IF($D$2="Auto",COUNTIFS('Accident_Map_2010-2013'!$J:$J,Heatmap!$B14,'Accident_Map_2010-2013'!$H:$H,Heatmap!S$5,'Accident_Map_2010-2013'!$P:$P,"Yes"),IF($D$2="Bicycle",COUNTIFS('Accident_Map_2010-2013'!$J:$J,Heatmap!$B14,'Accident_Map_2010-2013'!$H:$H,Heatmap!S$5,'Accident_Map_2010-2013'!$Q:$Q,"Yes"),IF($D$2="Pedestrian",COUNTIFS('Accident_Map_2010-2013'!$J:$J,Heatmap!$B14,'Accident_Map_2010-2013'!$H:$H,Heatmap!S$5,'Accident_Map_2010-2013'!$R:$R,"Yes"))))</f>
        <v>46</v>
      </c>
      <c r="T14" s="9">
        <f>IF($D$2="Auto",COUNTIFS('Accident_Map_2010-2013'!$J:$J,Heatmap!$B14,'Accident_Map_2010-2013'!$H:$H,Heatmap!T$5,'Accident_Map_2010-2013'!$P:$P,"Yes"),IF($D$2="Bicycle",COUNTIFS('Accident_Map_2010-2013'!$J:$J,Heatmap!$B14,'Accident_Map_2010-2013'!$H:$H,Heatmap!T$5,'Accident_Map_2010-2013'!$Q:$Q,"Yes"),IF($D$2="Pedestrian",COUNTIFS('Accident_Map_2010-2013'!$J:$J,Heatmap!$B14,'Accident_Map_2010-2013'!$H:$H,Heatmap!T$5,'Accident_Map_2010-2013'!$R:$R,"Yes"))))</f>
        <v>39</v>
      </c>
      <c r="U14" s="9">
        <f>IF($D$2="Auto",COUNTIFS('Accident_Map_2010-2013'!$J:$J,Heatmap!$B14,'Accident_Map_2010-2013'!$H:$H,Heatmap!U$5,'Accident_Map_2010-2013'!$P:$P,"Yes"),IF($D$2="Bicycle",COUNTIFS('Accident_Map_2010-2013'!$J:$J,Heatmap!$B14,'Accident_Map_2010-2013'!$H:$H,Heatmap!U$5,'Accident_Map_2010-2013'!$Q:$Q,"Yes"),IF($D$2="Pedestrian",COUNTIFS('Accident_Map_2010-2013'!$J:$J,Heatmap!$B14,'Accident_Map_2010-2013'!$H:$H,Heatmap!U$5,'Accident_Map_2010-2013'!$R:$R,"Yes"))))</f>
        <v>64</v>
      </c>
      <c r="V14" s="9">
        <f>IF($D$2="Auto",COUNTIFS('Accident_Map_2010-2013'!$J:$J,Heatmap!$B14,'Accident_Map_2010-2013'!$H:$H,Heatmap!V$5,'Accident_Map_2010-2013'!$P:$P,"Yes"),IF($D$2="Bicycle",COUNTIFS('Accident_Map_2010-2013'!$J:$J,Heatmap!$B14,'Accident_Map_2010-2013'!$H:$H,Heatmap!V$5,'Accident_Map_2010-2013'!$Q:$Q,"Yes"),IF($D$2="Pedestrian",COUNTIFS('Accident_Map_2010-2013'!$J:$J,Heatmap!$B14,'Accident_Map_2010-2013'!$H:$H,Heatmap!V$5,'Accident_Map_2010-2013'!$R:$R,"Yes"))))</f>
        <v>32</v>
      </c>
      <c r="W14" s="9">
        <f>IF($D$2="Auto",COUNTIFS('Accident_Map_2010-2013'!$J:$J,Heatmap!$B14,'Accident_Map_2010-2013'!$H:$H,Heatmap!W$5,'Accident_Map_2010-2013'!$P:$P,"Yes"),IF($D$2="Bicycle",COUNTIFS('Accident_Map_2010-2013'!$J:$J,Heatmap!$B14,'Accident_Map_2010-2013'!$H:$H,Heatmap!W$5,'Accident_Map_2010-2013'!$Q:$Q,"Yes"),IF($D$2="Pedestrian",COUNTIFS('Accident_Map_2010-2013'!$J:$J,Heatmap!$B14,'Accident_Map_2010-2013'!$H:$H,Heatmap!W$5,'Accident_Map_2010-2013'!$R:$R,"Yes"))))</f>
        <v>31</v>
      </c>
      <c r="X14" s="9">
        <f>IF($D$2="Auto",COUNTIFS('Accident_Map_2010-2013'!$J:$J,Heatmap!$B14,'Accident_Map_2010-2013'!$H:$H,Heatmap!X$5,'Accident_Map_2010-2013'!$P:$P,"Yes"),IF($D$2="Bicycle",COUNTIFS('Accident_Map_2010-2013'!$J:$J,Heatmap!$B14,'Accident_Map_2010-2013'!$H:$H,Heatmap!X$5,'Accident_Map_2010-2013'!$Q:$Q,"Yes"),IF($D$2="Pedestrian",COUNTIFS('Accident_Map_2010-2013'!$J:$J,Heatmap!$B14,'Accident_Map_2010-2013'!$H:$H,Heatmap!X$5,'Accident_Map_2010-2013'!$R:$R,"Yes"))))</f>
        <v>50</v>
      </c>
      <c r="Y14" s="9">
        <f>IF($D$2="Auto",COUNTIFS('Accident_Map_2010-2013'!$J:$J,Heatmap!$B14,'Accident_Map_2010-2013'!$H:$H,Heatmap!Y$5,'Accident_Map_2010-2013'!$P:$P,"Yes"),IF($D$2="Bicycle",COUNTIFS('Accident_Map_2010-2013'!$J:$J,Heatmap!$B14,'Accident_Map_2010-2013'!$H:$H,Heatmap!Y$5,'Accident_Map_2010-2013'!$Q:$Q,"Yes"),IF($D$2="Pedestrian",COUNTIFS('Accident_Map_2010-2013'!$J:$J,Heatmap!$B14,'Accident_Map_2010-2013'!$H:$H,Heatmap!Y$5,'Accident_Map_2010-2013'!$R:$R,"Yes"))))</f>
        <v>24</v>
      </c>
      <c r="Z14" s="9">
        <f>IF($D$2="Auto",COUNTIFS('Accident_Map_2010-2013'!$J:$J,Heatmap!$B14,'Accident_Map_2010-2013'!$H:$H,Heatmap!Z$5,'Accident_Map_2010-2013'!$P:$P,"Yes"),IF($D$2="Bicycle",COUNTIFS('Accident_Map_2010-2013'!$J:$J,Heatmap!$B14,'Accident_Map_2010-2013'!$H:$H,Heatmap!Z$5,'Accident_Map_2010-2013'!$Q:$Q,"Yes"),IF($D$2="Pedestrian",COUNTIFS('Accident_Map_2010-2013'!$J:$J,Heatmap!$B14,'Accident_Map_2010-2013'!$H:$H,Heatmap!Z$5,'Accident_Map_2010-2013'!$R:$R,"Yes"))))</f>
        <v>39</v>
      </c>
      <c r="AA14" s="9">
        <f>IF($D$2="Auto",COUNTIFS('Accident_Map_2010-2013'!$J:$J,Heatmap!$B14,'Accident_Map_2010-2013'!$H:$H,Heatmap!AA$5,'Accident_Map_2010-2013'!$P:$P,"Yes"),IF($D$2="Bicycle",COUNTIFS('Accident_Map_2010-2013'!$J:$J,Heatmap!$B14,'Accident_Map_2010-2013'!$H:$H,Heatmap!AA$5,'Accident_Map_2010-2013'!$Q:$Q,"Yes"),IF($D$2="Pedestrian",COUNTIFS('Accident_Map_2010-2013'!$J:$J,Heatmap!$B14,'Accident_Map_2010-2013'!$H:$H,Heatmap!AA$5,'Accident_Map_2010-2013'!$R:$R,"Yes"))))</f>
        <v>32</v>
      </c>
      <c r="AB14" s="9">
        <f>IF($D$2="Auto",COUNTIFS('Accident_Map_2010-2013'!$J:$J,Heatmap!$B14,'Accident_Map_2010-2013'!$H:$H,Heatmap!AB$5,'Accident_Map_2010-2013'!$P:$P,"Yes"),IF($D$2="Bicycle",COUNTIFS('Accident_Map_2010-2013'!$J:$J,Heatmap!$B14,'Accident_Map_2010-2013'!$H:$H,Heatmap!AB$5,'Accident_Map_2010-2013'!$Q:$Q,"Yes"),IF($D$2="Pedestrian",COUNTIFS('Accident_Map_2010-2013'!$J:$J,Heatmap!$B14,'Accident_Map_2010-2013'!$H:$H,Heatmap!AB$5,'Accident_Map_2010-2013'!$R:$R,"Yes"))))</f>
        <v>19</v>
      </c>
      <c r="AC14" s="9">
        <f>IF($D$2="Auto",COUNTIFS('Accident_Map_2010-2013'!$J:$J,Heatmap!$B14,'Accident_Map_2010-2013'!$H:$H,Heatmap!AC$5,'Accident_Map_2010-2013'!$P:$P,"Yes"),IF($D$2="Bicycle",COUNTIFS('Accident_Map_2010-2013'!$J:$J,Heatmap!$B14,'Accident_Map_2010-2013'!$H:$H,Heatmap!AC$5,'Accident_Map_2010-2013'!$Q:$Q,"Yes"),IF($D$2="Pedestrian",COUNTIFS('Accident_Map_2010-2013'!$J:$J,Heatmap!$B14,'Accident_Map_2010-2013'!$H:$H,Heatmap!AC$5,'Accident_Map_2010-2013'!$R:$R,"Yes"))))</f>
        <v>24</v>
      </c>
    </row>
  </sheetData>
  <mergeCells count="1">
    <mergeCell ref="D2:F2"/>
  </mergeCells>
  <conditionalFormatting sqref="F8:A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AC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2:E2" xr:uid="{0AE865E0-A960-2C4D-B610-5872B88749C2}">
      <formula1>$AF$2:$AF$4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BA3F-4BC2-C342-BCD1-4EC8ABD92262}">
  <dimension ref="A1:D18"/>
  <sheetViews>
    <sheetView workbookViewId="0">
      <selection activeCell="D15" sqref="D15:D18"/>
    </sheetView>
  </sheetViews>
  <sheetFormatPr baseColWidth="10" defaultRowHeight="15"/>
  <sheetData>
    <row r="1" spans="1:4">
      <c r="A1" t="s">
        <v>6295</v>
      </c>
      <c r="B1" t="s">
        <v>6300</v>
      </c>
    </row>
    <row r="2" spans="1:4">
      <c r="A2">
        <v>1</v>
      </c>
      <c r="B2" t="s">
        <v>6301</v>
      </c>
    </row>
    <row r="3" spans="1:4">
      <c r="A3">
        <v>2</v>
      </c>
      <c r="B3" t="s">
        <v>6301</v>
      </c>
    </row>
    <row r="4" spans="1:4">
      <c r="A4">
        <v>3</v>
      </c>
      <c r="B4" t="s">
        <v>6302</v>
      </c>
    </row>
    <row r="5" spans="1:4">
      <c r="A5">
        <v>4</v>
      </c>
      <c r="B5" t="s">
        <v>6302</v>
      </c>
    </row>
    <row r="6" spans="1:4">
      <c r="A6">
        <v>5</v>
      </c>
      <c r="B6" t="s">
        <v>6302</v>
      </c>
    </row>
    <row r="7" spans="1:4">
      <c r="A7">
        <v>6</v>
      </c>
      <c r="B7" t="s">
        <v>6303</v>
      </c>
    </row>
    <row r="8" spans="1:4">
      <c r="A8">
        <v>7</v>
      </c>
      <c r="B8" t="s">
        <v>6303</v>
      </c>
    </row>
    <row r="9" spans="1:4">
      <c r="A9">
        <v>8</v>
      </c>
      <c r="B9" t="s">
        <v>6303</v>
      </c>
    </row>
    <row r="10" spans="1:4">
      <c r="A10">
        <v>9</v>
      </c>
      <c r="B10" t="s">
        <v>6304</v>
      </c>
    </row>
    <row r="11" spans="1:4">
      <c r="A11">
        <v>10</v>
      </c>
      <c r="B11" t="s">
        <v>6304</v>
      </c>
    </row>
    <row r="12" spans="1:4">
      <c r="A12">
        <v>11</v>
      </c>
      <c r="B12" t="s">
        <v>6304</v>
      </c>
    </row>
    <row r="13" spans="1:4">
      <c r="A13">
        <v>12</v>
      </c>
      <c r="B13" t="s">
        <v>6301</v>
      </c>
    </row>
    <row r="15" spans="1:4">
      <c r="A15" t="s">
        <v>6302</v>
      </c>
      <c r="B15" s="5">
        <v>42005</v>
      </c>
      <c r="C15" s="5">
        <v>42083</v>
      </c>
      <c r="D15" s="4">
        <f>YEARFRAC(C15,B15)</f>
        <v>0.21944444444444444</v>
      </c>
    </row>
    <row r="16" spans="1:4">
      <c r="A16" t="s">
        <v>6301</v>
      </c>
      <c r="B16" s="5">
        <v>42005</v>
      </c>
      <c r="C16" s="5">
        <v>42176</v>
      </c>
      <c r="D16" s="4">
        <f t="shared" ref="D16:D18" si="0">YEARFRAC(C16,B16)</f>
        <v>0.47222222222222221</v>
      </c>
    </row>
    <row r="17" spans="1:4">
      <c r="A17" t="s">
        <v>6304</v>
      </c>
      <c r="B17" s="5">
        <v>42005</v>
      </c>
      <c r="C17" s="5">
        <v>42270</v>
      </c>
      <c r="D17" s="4">
        <f t="shared" si="0"/>
        <v>0.72777777777777775</v>
      </c>
    </row>
    <row r="18" spans="1:4">
      <c r="A18" t="s">
        <v>6303</v>
      </c>
      <c r="B18" s="5">
        <v>42005</v>
      </c>
      <c r="C18" s="5">
        <v>42359</v>
      </c>
      <c r="D18" s="4">
        <f t="shared" si="0"/>
        <v>0.97222222222222221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Accident_Map_2010-2013</vt:lpstr>
      <vt:lpstr>Heatmap</vt:lpstr>
      <vt:lpstr>Season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Amod Ashok Panchal</cp:lastModifiedBy>
  <dcterms:created xsi:type="dcterms:W3CDTF">2015-08-23T19:18:47Z</dcterms:created>
  <dcterms:modified xsi:type="dcterms:W3CDTF">2019-04-03T19:57:35Z</dcterms:modified>
</cp:coreProperties>
</file>